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defaultThemeVersion="166925"/>
  <mc:AlternateContent xmlns:mc="http://schemas.openxmlformats.org/markup-compatibility/2006">
    <mc:Choice Requires="x15">
      <x15ac:absPath xmlns:x15ac="http://schemas.microsoft.com/office/spreadsheetml/2010/11/ac" url="C:\Users\agaravitog\Desktop\"/>
    </mc:Choice>
  </mc:AlternateContent>
  <xr:revisionPtr revIDLastSave="0" documentId="13_ncr:1_{57AC3B8C-B735-48DE-9F9E-B92D2B6B0917}" xr6:coauthVersionLast="36" xr6:coauthVersionMax="36" xr10:uidLastSave="{00000000-0000-0000-0000-000000000000}"/>
  <bookViews>
    <workbookView xWindow="0" yWindow="0" windowWidth="19200" windowHeight="6350" firstSheet="1" activeTab="3" xr2:uid="{00000000-000D-0000-FFFF-FFFF00000000}"/>
  </bookViews>
  <sheets>
    <sheet name="Premios (2)" sheetId="20" state="hidden" r:id="rId1"/>
    <sheet name="Resumen" sheetId="1" r:id="rId2"/>
    <sheet name="Ganadoras" sheetId="13" r:id="rId3"/>
    <sheet name="Premios" sheetId="16" r:id="rId4"/>
    <sheet name="1aSeptiembre2022 " sheetId="18" r:id="rId5"/>
    <sheet name="2aSeptiembre2022 " sheetId="19" r:id="rId6"/>
    <sheet name="Sheet1" sheetId="17" state="hidden" r:id="rId7"/>
    <sheet name="Mayor Incremento" sheetId="15" state="hidden" r:id="rId8"/>
  </sheets>
  <externalReferences>
    <externalReference r:id="rId9"/>
    <externalReference r:id="rId10"/>
    <externalReference r:id="rId11"/>
  </externalReferences>
  <definedNames>
    <definedName name="_xlnm._FilterDatabase" localSheetId="2" hidden="1">Ganadoras!$B$91:$O$243</definedName>
    <definedName name="_xlnm._FilterDatabase" localSheetId="7" hidden="1">'Mayor Incremento'!$B$2:$W$2</definedName>
    <definedName name="_xlnm._FilterDatabase" localSheetId="3" hidden="1">Premios!$B$6:$W$197</definedName>
    <definedName name="_xlnm._FilterDatabase" localSheetId="0" hidden="1">'Premios (2)'!$B$6:$AD$374</definedName>
    <definedName name="_xlnm._FilterDatabase" localSheetId="1" hidden="1">Resumen!$B$3:$L$3</definedName>
  </definedNames>
  <calcPr calcId="191029"/>
</workbook>
</file>

<file path=xl/calcChain.xml><?xml version="1.0" encoding="utf-8"?>
<calcChain xmlns="http://schemas.openxmlformats.org/spreadsheetml/2006/main">
  <c r="M374" i="20" l="1"/>
  <c r="K374" i="20"/>
  <c r="H374" i="20"/>
  <c r="G374" i="20"/>
  <c r="F374" i="20"/>
  <c r="E374" i="20"/>
  <c r="D374" i="20"/>
  <c r="U373" i="20"/>
  <c r="N373" i="20"/>
  <c r="O373" i="20" s="1"/>
  <c r="P373" i="20" s="1"/>
  <c r="K373" i="20"/>
  <c r="H373" i="20"/>
  <c r="G373" i="20"/>
  <c r="F373" i="20"/>
  <c r="E373" i="20"/>
  <c r="D373" i="20"/>
  <c r="U372" i="20"/>
  <c r="N372" i="20"/>
  <c r="O372" i="20" s="1"/>
  <c r="P372" i="20" s="1"/>
  <c r="K372" i="20"/>
  <c r="H372" i="20"/>
  <c r="G372" i="20"/>
  <c r="F372" i="20"/>
  <c r="E372" i="20"/>
  <c r="D372" i="20"/>
  <c r="U371" i="20"/>
  <c r="N371" i="20"/>
  <c r="O371" i="20" s="1"/>
  <c r="P371" i="20" s="1"/>
  <c r="K371" i="20"/>
  <c r="H371" i="20"/>
  <c r="G371" i="20"/>
  <c r="F371" i="20"/>
  <c r="E371" i="20"/>
  <c r="D371" i="20"/>
  <c r="U370" i="20"/>
  <c r="P370" i="20"/>
  <c r="N370" i="20"/>
  <c r="O370" i="20" s="1"/>
  <c r="K370" i="20"/>
  <c r="H370" i="20"/>
  <c r="G370" i="20"/>
  <c r="F370" i="20"/>
  <c r="E370" i="20"/>
  <c r="D370" i="20"/>
  <c r="U369" i="20"/>
  <c r="N369" i="20"/>
  <c r="O369" i="20" s="1"/>
  <c r="P369" i="20" s="1"/>
  <c r="K369" i="20"/>
  <c r="H369" i="20"/>
  <c r="G369" i="20"/>
  <c r="F369" i="20"/>
  <c r="E369" i="20"/>
  <c r="D369" i="20"/>
  <c r="U368" i="20"/>
  <c r="N368" i="20"/>
  <c r="O368" i="20" s="1"/>
  <c r="P368" i="20" s="1"/>
  <c r="K368" i="20"/>
  <c r="H368" i="20"/>
  <c r="G368" i="20"/>
  <c r="F368" i="20"/>
  <c r="E368" i="20"/>
  <c r="D368" i="20"/>
  <c r="U367" i="20"/>
  <c r="N367" i="20"/>
  <c r="O367" i="20" s="1"/>
  <c r="P367" i="20" s="1"/>
  <c r="K367" i="20"/>
  <c r="H367" i="20"/>
  <c r="G367" i="20"/>
  <c r="F367" i="20"/>
  <c r="E367" i="20"/>
  <c r="D367" i="20"/>
  <c r="U366" i="20"/>
  <c r="P366" i="20"/>
  <c r="N366" i="20"/>
  <c r="O366" i="20" s="1"/>
  <c r="K366" i="20"/>
  <c r="H366" i="20"/>
  <c r="G366" i="20"/>
  <c r="F366" i="20"/>
  <c r="E366" i="20"/>
  <c r="D366" i="20"/>
  <c r="U365" i="20"/>
  <c r="N365" i="20"/>
  <c r="O365" i="20" s="1"/>
  <c r="P365" i="20" s="1"/>
  <c r="K365" i="20"/>
  <c r="H365" i="20"/>
  <c r="G365" i="20"/>
  <c r="F365" i="20"/>
  <c r="E365" i="20"/>
  <c r="D365" i="20"/>
  <c r="U364" i="20"/>
  <c r="N364" i="20"/>
  <c r="O364" i="20" s="1"/>
  <c r="P364" i="20" s="1"/>
  <c r="K364" i="20"/>
  <c r="H364" i="20"/>
  <c r="G364" i="20"/>
  <c r="F364" i="20"/>
  <c r="E364" i="20"/>
  <c r="D364" i="20"/>
  <c r="U363" i="20"/>
  <c r="N363" i="20"/>
  <c r="O363" i="20" s="1"/>
  <c r="P363" i="20" s="1"/>
  <c r="K363" i="20"/>
  <c r="H363" i="20"/>
  <c r="G363" i="20"/>
  <c r="F363" i="20"/>
  <c r="E363" i="20"/>
  <c r="D363" i="20"/>
  <c r="U362" i="20"/>
  <c r="P362" i="20"/>
  <c r="N362" i="20"/>
  <c r="O362" i="20" s="1"/>
  <c r="K362" i="20"/>
  <c r="H362" i="20"/>
  <c r="G362" i="20"/>
  <c r="F362" i="20"/>
  <c r="E362" i="20"/>
  <c r="D362" i="20"/>
  <c r="U361" i="20"/>
  <c r="N361" i="20"/>
  <c r="O361" i="20" s="1"/>
  <c r="P361" i="20" s="1"/>
  <c r="K361" i="20"/>
  <c r="H361" i="20"/>
  <c r="G361" i="20"/>
  <c r="F361" i="20"/>
  <c r="E361" i="20"/>
  <c r="D361" i="20"/>
  <c r="U360" i="20"/>
  <c r="N360" i="20"/>
  <c r="O360" i="20" s="1"/>
  <c r="P360" i="20" s="1"/>
  <c r="K360" i="20"/>
  <c r="H360" i="20"/>
  <c r="G360" i="20"/>
  <c r="F360" i="20"/>
  <c r="E360" i="20"/>
  <c r="D360" i="20"/>
  <c r="U359" i="20"/>
  <c r="N359" i="20"/>
  <c r="O359" i="20" s="1"/>
  <c r="P359" i="20" s="1"/>
  <c r="K359" i="20"/>
  <c r="H359" i="20"/>
  <c r="G359" i="20"/>
  <c r="F359" i="20"/>
  <c r="E359" i="20"/>
  <c r="D359" i="20"/>
  <c r="U358" i="20"/>
  <c r="P358" i="20"/>
  <c r="N358" i="20"/>
  <c r="O358" i="20" s="1"/>
  <c r="K358" i="20"/>
  <c r="H358" i="20"/>
  <c r="G358" i="20"/>
  <c r="F358" i="20"/>
  <c r="E358" i="20"/>
  <c r="D358" i="20"/>
  <c r="U357" i="20"/>
  <c r="N357" i="20"/>
  <c r="O357" i="20" s="1"/>
  <c r="P357" i="20" s="1"/>
  <c r="K357" i="20"/>
  <c r="H357" i="20"/>
  <c r="G357" i="20"/>
  <c r="F357" i="20"/>
  <c r="E357" i="20"/>
  <c r="D357" i="20"/>
  <c r="U356" i="20"/>
  <c r="N356" i="20"/>
  <c r="O356" i="20" s="1"/>
  <c r="P356" i="20" s="1"/>
  <c r="K356" i="20"/>
  <c r="H356" i="20"/>
  <c r="G356" i="20"/>
  <c r="F356" i="20"/>
  <c r="E356" i="20"/>
  <c r="D356" i="20"/>
  <c r="U355" i="20"/>
  <c r="N355" i="20"/>
  <c r="O355" i="20" s="1"/>
  <c r="P355" i="20" s="1"/>
  <c r="K355" i="20"/>
  <c r="H355" i="20"/>
  <c r="G355" i="20"/>
  <c r="F355" i="20"/>
  <c r="E355" i="20"/>
  <c r="D355" i="20"/>
  <c r="U354" i="20"/>
  <c r="N354" i="20"/>
  <c r="O354" i="20" s="1"/>
  <c r="P354" i="20" s="1"/>
  <c r="K354" i="20"/>
  <c r="H354" i="20"/>
  <c r="G354" i="20"/>
  <c r="F354" i="20"/>
  <c r="E354" i="20"/>
  <c r="D354" i="20"/>
  <c r="U353" i="20"/>
  <c r="N353" i="20"/>
  <c r="O353" i="20" s="1"/>
  <c r="P353" i="20" s="1"/>
  <c r="K353" i="20"/>
  <c r="H353" i="20"/>
  <c r="G353" i="20"/>
  <c r="F353" i="20"/>
  <c r="E353" i="20"/>
  <c r="D353" i="20"/>
  <c r="U352" i="20"/>
  <c r="N352" i="20"/>
  <c r="O352" i="20" s="1"/>
  <c r="P352" i="20" s="1"/>
  <c r="K352" i="20"/>
  <c r="H352" i="20"/>
  <c r="G352" i="20"/>
  <c r="F352" i="20"/>
  <c r="E352" i="20"/>
  <c r="D352" i="20"/>
  <c r="U351" i="20"/>
  <c r="N351" i="20"/>
  <c r="O351" i="20" s="1"/>
  <c r="P351" i="20" s="1"/>
  <c r="K351" i="20"/>
  <c r="H351" i="20"/>
  <c r="G351" i="20"/>
  <c r="F351" i="20"/>
  <c r="E351" i="20"/>
  <c r="D351" i="20"/>
  <c r="U350" i="20"/>
  <c r="N350" i="20"/>
  <c r="O350" i="20" s="1"/>
  <c r="P350" i="20" s="1"/>
  <c r="K350" i="20"/>
  <c r="H350" i="20"/>
  <c r="G350" i="20"/>
  <c r="F350" i="20"/>
  <c r="E350" i="20"/>
  <c r="D350" i="20"/>
  <c r="U349" i="20"/>
  <c r="N349" i="20"/>
  <c r="O349" i="20" s="1"/>
  <c r="P349" i="20" s="1"/>
  <c r="K349" i="20"/>
  <c r="H349" i="20"/>
  <c r="G349" i="20"/>
  <c r="F349" i="20"/>
  <c r="E349" i="20"/>
  <c r="D349" i="20"/>
  <c r="U348" i="20"/>
  <c r="N348" i="20"/>
  <c r="O348" i="20" s="1"/>
  <c r="P348" i="20" s="1"/>
  <c r="K348" i="20"/>
  <c r="H348" i="20"/>
  <c r="G348" i="20"/>
  <c r="F348" i="20"/>
  <c r="E348" i="20"/>
  <c r="D348" i="20"/>
  <c r="U347" i="20"/>
  <c r="N347" i="20"/>
  <c r="O347" i="20" s="1"/>
  <c r="P347" i="20" s="1"/>
  <c r="K347" i="20"/>
  <c r="H347" i="20"/>
  <c r="G347" i="20"/>
  <c r="F347" i="20"/>
  <c r="E347" i="20"/>
  <c r="D347" i="20"/>
  <c r="U346" i="20"/>
  <c r="P346" i="20"/>
  <c r="N346" i="20"/>
  <c r="O346" i="20" s="1"/>
  <c r="K346" i="20"/>
  <c r="H346" i="20"/>
  <c r="G346" i="20"/>
  <c r="F346" i="20"/>
  <c r="E346" i="20"/>
  <c r="D346" i="20"/>
  <c r="U345" i="20"/>
  <c r="N345" i="20"/>
  <c r="O345" i="20" s="1"/>
  <c r="P345" i="20" s="1"/>
  <c r="K345" i="20"/>
  <c r="H345" i="20"/>
  <c r="G345" i="20"/>
  <c r="F345" i="20"/>
  <c r="E345" i="20"/>
  <c r="D345" i="20"/>
  <c r="U344" i="20"/>
  <c r="N344" i="20"/>
  <c r="O344" i="20" s="1"/>
  <c r="P344" i="20" s="1"/>
  <c r="K344" i="20"/>
  <c r="H344" i="20"/>
  <c r="G344" i="20"/>
  <c r="F344" i="20"/>
  <c r="E344" i="20"/>
  <c r="D344" i="20"/>
  <c r="U343" i="20"/>
  <c r="N343" i="20"/>
  <c r="O343" i="20" s="1"/>
  <c r="P343" i="20" s="1"/>
  <c r="K343" i="20"/>
  <c r="H343" i="20"/>
  <c r="G343" i="20"/>
  <c r="F343" i="20"/>
  <c r="E343" i="20"/>
  <c r="D343" i="20"/>
  <c r="U342" i="20"/>
  <c r="N342" i="20"/>
  <c r="O342" i="20" s="1"/>
  <c r="P342" i="20" s="1"/>
  <c r="K342" i="20"/>
  <c r="H342" i="20"/>
  <c r="G342" i="20"/>
  <c r="F342" i="20"/>
  <c r="E342" i="20"/>
  <c r="D342" i="20"/>
  <c r="U341" i="20"/>
  <c r="N341" i="20"/>
  <c r="O341" i="20" s="1"/>
  <c r="P341" i="20" s="1"/>
  <c r="K341" i="20"/>
  <c r="H341" i="20"/>
  <c r="G341" i="20"/>
  <c r="F341" i="20"/>
  <c r="E341" i="20"/>
  <c r="D341" i="20"/>
  <c r="U340" i="20"/>
  <c r="N340" i="20"/>
  <c r="O340" i="20" s="1"/>
  <c r="P340" i="20" s="1"/>
  <c r="K340" i="20"/>
  <c r="H340" i="20"/>
  <c r="G340" i="20"/>
  <c r="F340" i="20"/>
  <c r="E340" i="20"/>
  <c r="D340" i="20"/>
  <c r="U339" i="20"/>
  <c r="N339" i="20"/>
  <c r="O339" i="20" s="1"/>
  <c r="P339" i="20" s="1"/>
  <c r="K339" i="20"/>
  <c r="H339" i="20"/>
  <c r="G339" i="20"/>
  <c r="F339" i="20"/>
  <c r="E339" i="20"/>
  <c r="D339" i="20"/>
  <c r="U338" i="20"/>
  <c r="P338" i="20"/>
  <c r="N338" i="20"/>
  <c r="O338" i="20" s="1"/>
  <c r="K338" i="20"/>
  <c r="H338" i="20"/>
  <c r="G338" i="20"/>
  <c r="F338" i="20"/>
  <c r="E338" i="20"/>
  <c r="D338" i="20"/>
  <c r="U337" i="20"/>
  <c r="N337" i="20"/>
  <c r="O337" i="20" s="1"/>
  <c r="P337" i="20" s="1"/>
  <c r="K337" i="20"/>
  <c r="H337" i="20"/>
  <c r="G337" i="20"/>
  <c r="F337" i="20"/>
  <c r="E337" i="20"/>
  <c r="D337" i="20"/>
  <c r="U336" i="20"/>
  <c r="N336" i="20"/>
  <c r="O336" i="20" s="1"/>
  <c r="P336" i="20" s="1"/>
  <c r="K336" i="20"/>
  <c r="H336" i="20"/>
  <c r="G336" i="20"/>
  <c r="F336" i="20"/>
  <c r="E336" i="20"/>
  <c r="D336" i="20"/>
  <c r="U335" i="20"/>
  <c r="N335" i="20"/>
  <c r="O335" i="20" s="1"/>
  <c r="P335" i="20" s="1"/>
  <c r="K335" i="20"/>
  <c r="H335" i="20"/>
  <c r="G335" i="20"/>
  <c r="F335" i="20"/>
  <c r="E335" i="20"/>
  <c r="D335" i="20"/>
  <c r="U334" i="20"/>
  <c r="P334" i="20"/>
  <c r="N334" i="20"/>
  <c r="O334" i="20" s="1"/>
  <c r="K334" i="20"/>
  <c r="H334" i="20"/>
  <c r="G334" i="20"/>
  <c r="F334" i="20"/>
  <c r="E334" i="20"/>
  <c r="D334" i="20"/>
  <c r="U333" i="20"/>
  <c r="N333" i="20"/>
  <c r="O333" i="20" s="1"/>
  <c r="P333" i="20" s="1"/>
  <c r="K333" i="20"/>
  <c r="H333" i="20"/>
  <c r="G333" i="20"/>
  <c r="F333" i="20"/>
  <c r="E333" i="20"/>
  <c r="D333" i="20"/>
  <c r="U332" i="20"/>
  <c r="N332" i="20"/>
  <c r="O332" i="20" s="1"/>
  <c r="P332" i="20" s="1"/>
  <c r="K332" i="20"/>
  <c r="H332" i="20"/>
  <c r="G332" i="20"/>
  <c r="F332" i="20"/>
  <c r="E332" i="20"/>
  <c r="D332" i="20"/>
  <c r="U331" i="20"/>
  <c r="N331" i="20"/>
  <c r="O331" i="20" s="1"/>
  <c r="P331" i="20" s="1"/>
  <c r="K331" i="20"/>
  <c r="H331" i="20"/>
  <c r="G331" i="20"/>
  <c r="F331" i="20"/>
  <c r="E331" i="20"/>
  <c r="D331" i="20"/>
  <c r="U330" i="20"/>
  <c r="P330" i="20"/>
  <c r="N330" i="20"/>
  <c r="O330" i="20" s="1"/>
  <c r="K330" i="20"/>
  <c r="H330" i="20"/>
  <c r="G330" i="20"/>
  <c r="F330" i="20"/>
  <c r="E330" i="20"/>
  <c r="D330" i="20"/>
  <c r="U329" i="20"/>
  <c r="N329" i="20"/>
  <c r="O329" i="20" s="1"/>
  <c r="P329" i="20" s="1"/>
  <c r="K329" i="20"/>
  <c r="H329" i="20"/>
  <c r="G329" i="20"/>
  <c r="F329" i="20"/>
  <c r="E329" i="20"/>
  <c r="D329" i="20"/>
  <c r="U328" i="20"/>
  <c r="N328" i="20"/>
  <c r="O328" i="20" s="1"/>
  <c r="P328" i="20" s="1"/>
  <c r="K328" i="20"/>
  <c r="H328" i="20"/>
  <c r="G328" i="20"/>
  <c r="F328" i="20"/>
  <c r="E328" i="20"/>
  <c r="D328" i="20"/>
  <c r="U327" i="20"/>
  <c r="N327" i="20"/>
  <c r="O327" i="20" s="1"/>
  <c r="P327" i="20" s="1"/>
  <c r="K327" i="20"/>
  <c r="H327" i="20"/>
  <c r="G327" i="20"/>
  <c r="F327" i="20"/>
  <c r="E327" i="20"/>
  <c r="D327" i="20"/>
  <c r="U326" i="20"/>
  <c r="P326" i="20"/>
  <c r="N326" i="20"/>
  <c r="O326" i="20" s="1"/>
  <c r="K326" i="20"/>
  <c r="H326" i="20"/>
  <c r="G326" i="20"/>
  <c r="F326" i="20"/>
  <c r="E326" i="20"/>
  <c r="D326" i="20"/>
  <c r="U325" i="20"/>
  <c r="N325" i="20"/>
  <c r="O325" i="20" s="1"/>
  <c r="P325" i="20" s="1"/>
  <c r="K325" i="20"/>
  <c r="H325" i="20"/>
  <c r="G325" i="20"/>
  <c r="F325" i="20"/>
  <c r="E325" i="20"/>
  <c r="D325" i="20"/>
  <c r="U324" i="20"/>
  <c r="N324" i="20"/>
  <c r="O324" i="20" s="1"/>
  <c r="P324" i="20" s="1"/>
  <c r="K324" i="20"/>
  <c r="H324" i="20"/>
  <c r="G324" i="20"/>
  <c r="F324" i="20"/>
  <c r="E324" i="20"/>
  <c r="D324" i="20"/>
  <c r="U323" i="20"/>
  <c r="N323" i="20"/>
  <c r="O323" i="20" s="1"/>
  <c r="P323" i="20" s="1"/>
  <c r="K323" i="20"/>
  <c r="H323" i="20"/>
  <c r="G323" i="20"/>
  <c r="F323" i="20"/>
  <c r="E323" i="20"/>
  <c r="D323" i="20"/>
  <c r="U322" i="20"/>
  <c r="N322" i="20"/>
  <c r="O322" i="20" s="1"/>
  <c r="P322" i="20" s="1"/>
  <c r="K322" i="20"/>
  <c r="H322" i="20"/>
  <c r="G322" i="20"/>
  <c r="F322" i="20"/>
  <c r="E322" i="20"/>
  <c r="D322" i="20"/>
  <c r="U321" i="20"/>
  <c r="N321" i="20"/>
  <c r="O321" i="20" s="1"/>
  <c r="P321" i="20" s="1"/>
  <c r="K321" i="20"/>
  <c r="H321" i="20"/>
  <c r="G321" i="20"/>
  <c r="F321" i="20"/>
  <c r="E321" i="20"/>
  <c r="D321" i="20"/>
  <c r="U320" i="20"/>
  <c r="N320" i="20"/>
  <c r="O320" i="20" s="1"/>
  <c r="P320" i="20" s="1"/>
  <c r="K320" i="20"/>
  <c r="H320" i="20"/>
  <c r="G320" i="20"/>
  <c r="F320" i="20"/>
  <c r="E320" i="20"/>
  <c r="D320" i="20"/>
  <c r="U319" i="20"/>
  <c r="N319" i="20"/>
  <c r="O319" i="20" s="1"/>
  <c r="P319" i="20" s="1"/>
  <c r="K319" i="20"/>
  <c r="H319" i="20"/>
  <c r="G319" i="20"/>
  <c r="F319" i="20"/>
  <c r="E319" i="20"/>
  <c r="D319" i="20"/>
  <c r="U318" i="20"/>
  <c r="N318" i="20"/>
  <c r="O318" i="20" s="1"/>
  <c r="P318" i="20" s="1"/>
  <c r="K318" i="20"/>
  <c r="H318" i="20"/>
  <c r="G318" i="20"/>
  <c r="F318" i="20"/>
  <c r="E318" i="20"/>
  <c r="D318" i="20"/>
  <c r="U317" i="20"/>
  <c r="N317" i="20"/>
  <c r="O317" i="20" s="1"/>
  <c r="P317" i="20" s="1"/>
  <c r="K317" i="20"/>
  <c r="H317" i="20"/>
  <c r="G317" i="20"/>
  <c r="F317" i="20"/>
  <c r="E317" i="20"/>
  <c r="D317" i="20"/>
  <c r="U316" i="20"/>
  <c r="N316" i="20"/>
  <c r="O316" i="20" s="1"/>
  <c r="P316" i="20" s="1"/>
  <c r="K316" i="20"/>
  <c r="H316" i="20"/>
  <c r="G316" i="20"/>
  <c r="F316" i="20"/>
  <c r="E316" i="20"/>
  <c r="D316" i="20"/>
  <c r="U315" i="20"/>
  <c r="N315" i="20"/>
  <c r="O315" i="20" s="1"/>
  <c r="P315" i="20" s="1"/>
  <c r="K315" i="20"/>
  <c r="H315" i="20"/>
  <c r="G315" i="20"/>
  <c r="F315" i="20"/>
  <c r="E315" i="20"/>
  <c r="D315" i="20"/>
  <c r="U314" i="20"/>
  <c r="P314" i="20"/>
  <c r="N314" i="20"/>
  <c r="O314" i="20" s="1"/>
  <c r="K314" i="20"/>
  <c r="H314" i="20"/>
  <c r="G314" i="20"/>
  <c r="F314" i="20"/>
  <c r="E314" i="20"/>
  <c r="D314" i="20"/>
  <c r="U313" i="20"/>
  <c r="N313" i="20"/>
  <c r="O313" i="20" s="1"/>
  <c r="P313" i="20" s="1"/>
  <c r="K313" i="20"/>
  <c r="H313" i="20"/>
  <c r="G313" i="20"/>
  <c r="F313" i="20"/>
  <c r="E313" i="20"/>
  <c r="D313" i="20"/>
  <c r="U312" i="20"/>
  <c r="N312" i="20"/>
  <c r="O312" i="20" s="1"/>
  <c r="P312" i="20" s="1"/>
  <c r="K312" i="20"/>
  <c r="H312" i="20"/>
  <c r="G312" i="20"/>
  <c r="F312" i="20"/>
  <c r="E312" i="20"/>
  <c r="D312" i="20"/>
  <c r="U311" i="20"/>
  <c r="N311" i="20"/>
  <c r="O311" i="20" s="1"/>
  <c r="P311" i="20" s="1"/>
  <c r="K311" i="20"/>
  <c r="H311" i="20"/>
  <c r="G311" i="20"/>
  <c r="F311" i="20"/>
  <c r="E311" i="20"/>
  <c r="D311" i="20"/>
  <c r="U310" i="20"/>
  <c r="N310" i="20"/>
  <c r="O310" i="20" s="1"/>
  <c r="P310" i="20" s="1"/>
  <c r="K310" i="20"/>
  <c r="H310" i="20"/>
  <c r="G310" i="20"/>
  <c r="F310" i="20"/>
  <c r="E310" i="20"/>
  <c r="D310" i="20"/>
  <c r="U309" i="20"/>
  <c r="N309" i="20"/>
  <c r="O309" i="20" s="1"/>
  <c r="P309" i="20" s="1"/>
  <c r="K309" i="20"/>
  <c r="H309" i="20"/>
  <c r="G309" i="20"/>
  <c r="F309" i="20"/>
  <c r="E309" i="20"/>
  <c r="D309" i="20"/>
  <c r="U308" i="20"/>
  <c r="N308" i="20"/>
  <c r="O308" i="20" s="1"/>
  <c r="P308" i="20" s="1"/>
  <c r="K308" i="20"/>
  <c r="H308" i="20"/>
  <c r="G308" i="20"/>
  <c r="F308" i="20"/>
  <c r="E308" i="20"/>
  <c r="D308" i="20"/>
  <c r="U307" i="20"/>
  <c r="N307" i="20"/>
  <c r="O307" i="20" s="1"/>
  <c r="P307" i="20" s="1"/>
  <c r="K307" i="20"/>
  <c r="H307" i="20"/>
  <c r="G307" i="20"/>
  <c r="F307" i="20"/>
  <c r="E307" i="20"/>
  <c r="D307" i="20"/>
  <c r="U306" i="20"/>
  <c r="P306" i="20"/>
  <c r="N306" i="20"/>
  <c r="O306" i="20" s="1"/>
  <c r="K306" i="20"/>
  <c r="H306" i="20"/>
  <c r="G306" i="20"/>
  <c r="F306" i="20"/>
  <c r="E306" i="20"/>
  <c r="D306" i="20"/>
  <c r="U305" i="20"/>
  <c r="N305" i="20"/>
  <c r="O305" i="20" s="1"/>
  <c r="P305" i="20" s="1"/>
  <c r="K305" i="20"/>
  <c r="H305" i="20"/>
  <c r="G305" i="20"/>
  <c r="F305" i="20"/>
  <c r="E305" i="20"/>
  <c r="D305" i="20"/>
  <c r="U304" i="20"/>
  <c r="N304" i="20"/>
  <c r="O304" i="20" s="1"/>
  <c r="P304" i="20" s="1"/>
  <c r="K304" i="20"/>
  <c r="H304" i="20"/>
  <c r="G304" i="20"/>
  <c r="F304" i="20"/>
  <c r="E304" i="20"/>
  <c r="D304" i="20"/>
  <c r="U303" i="20"/>
  <c r="N303" i="20"/>
  <c r="O303" i="20" s="1"/>
  <c r="P303" i="20" s="1"/>
  <c r="K303" i="20"/>
  <c r="H303" i="20"/>
  <c r="G303" i="20"/>
  <c r="F303" i="20"/>
  <c r="E303" i="20"/>
  <c r="D303" i="20"/>
  <c r="U302" i="20"/>
  <c r="P302" i="20"/>
  <c r="N302" i="20"/>
  <c r="O302" i="20" s="1"/>
  <c r="K302" i="20"/>
  <c r="H302" i="20"/>
  <c r="G302" i="20"/>
  <c r="F302" i="20"/>
  <c r="E302" i="20"/>
  <c r="D302" i="20"/>
  <c r="U301" i="20"/>
  <c r="N301" i="20"/>
  <c r="O301" i="20" s="1"/>
  <c r="P301" i="20" s="1"/>
  <c r="K301" i="20"/>
  <c r="H301" i="20"/>
  <c r="G301" i="20"/>
  <c r="F301" i="20"/>
  <c r="E301" i="20"/>
  <c r="D301" i="20"/>
  <c r="U300" i="20"/>
  <c r="N300" i="20"/>
  <c r="O300" i="20" s="1"/>
  <c r="P300" i="20" s="1"/>
  <c r="K300" i="20"/>
  <c r="H300" i="20"/>
  <c r="G300" i="20"/>
  <c r="F300" i="20"/>
  <c r="E300" i="20"/>
  <c r="D300" i="20"/>
  <c r="U299" i="20"/>
  <c r="N299" i="20"/>
  <c r="O299" i="20" s="1"/>
  <c r="P299" i="20" s="1"/>
  <c r="K299" i="20"/>
  <c r="H299" i="20"/>
  <c r="G299" i="20"/>
  <c r="F299" i="20"/>
  <c r="E299" i="20"/>
  <c r="D299" i="20"/>
  <c r="U298" i="20"/>
  <c r="N298" i="20"/>
  <c r="O298" i="20" s="1"/>
  <c r="P298" i="20" s="1"/>
  <c r="K298" i="20"/>
  <c r="H298" i="20"/>
  <c r="G298" i="20"/>
  <c r="F298" i="20"/>
  <c r="E298" i="20"/>
  <c r="D298" i="20"/>
  <c r="U297" i="20"/>
  <c r="N297" i="20"/>
  <c r="O297" i="20" s="1"/>
  <c r="P297" i="20" s="1"/>
  <c r="K297" i="20"/>
  <c r="H297" i="20"/>
  <c r="G297" i="20"/>
  <c r="F297" i="20"/>
  <c r="E297" i="20"/>
  <c r="D297" i="20"/>
  <c r="U296" i="20"/>
  <c r="N296" i="20"/>
  <c r="O296" i="20" s="1"/>
  <c r="P296" i="20" s="1"/>
  <c r="K296" i="20"/>
  <c r="H296" i="20"/>
  <c r="G296" i="20"/>
  <c r="F296" i="20"/>
  <c r="E296" i="20"/>
  <c r="D296" i="20"/>
  <c r="U295" i="20"/>
  <c r="N295" i="20"/>
  <c r="O295" i="20" s="1"/>
  <c r="P295" i="20" s="1"/>
  <c r="K295" i="20"/>
  <c r="H295" i="20"/>
  <c r="G295" i="20"/>
  <c r="F295" i="20"/>
  <c r="E295" i="20"/>
  <c r="D295" i="20"/>
  <c r="U294" i="20"/>
  <c r="P294" i="20"/>
  <c r="N294" i="20"/>
  <c r="O294" i="20" s="1"/>
  <c r="K294" i="20"/>
  <c r="H294" i="20"/>
  <c r="G294" i="20"/>
  <c r="F294" i="20"/>
  <c r="E294" i="20"/>
  <c r="D294" i="20"/>
  <c r="U293" i="20"/>
  <c r="N293" i="20"/>
  <c r="O293" i="20" s="1"/>
  <c r="P293" i="20" s="1"/>
  <c r="K293" i="20"/>
  <c r="H293" i="20"/>
  <c r="G293" i="20"/>
  <c r="F293" i="20"/>
  <c r="E293" i="20"/>
  <c r="D293" i="20"/>
  <c r="U292" i="20"/>
  <c r="N292" i="20"/>
  <c r="O292" i="20" s="1"/>
  <c r="P292" i="20" s="1"/>
  <c r="K292" i="20"/>
  <c r="H292" i="20"/>
  <c r="G292" i="20"/>
  <c r="F292" i="20"/>
  <c r="E292" i="20"/>
  <c r="D292" i="20"/>
  <c r="U291" i="20"/>
  <c r="N291" i="20"/>
  <c r="O291" i="20" s="1"/>
  <c r="P291" i="20" s="1"/>
  <c r="K291" i="20"/>
  <c r="H291" i="20"/>
  <c r="G291" i="20"/>
  <c r="F291" i="20"/>
  <c r="E291" i="20"/>
  <c r="D291" i="20"/>
  <c r="U290" i="20"/>
  <c r="P290" i="20"/>
  <c r="N290" i="20"/>
  <c r="O290" i="20" s="1"/>
  <c r="K290" i="20"/>
  <c r="H290" i="20"/>
  <c r="G290" i="20"/>
  <c r="F290" i="20"/>
  <c r="E290" i="20"/>
  <c r="D290" i="20"/>
  <c r="U289" i="20"/>
  <c r="N289" i="20"/>
  <c r="O289" i="20" s="1"/>
  <c r="P289" i="20" s="1"/>
  <c r="K289" i="20"/>
  <c r="H289" i="20"/>
  <c r="G289" i="20"/>
  <c r="F289" i="20"/>
  <c r="E289" i="20"/>
  <c r="D289" i="20"/>
  <c r="U288" i="20"/>
  <c r="N288" i="20"/>
  <c r="O288" i="20" s="1"/>
  <c r="P288" i="20" s="1"/>
  <c r="K288" i="20"/>
  <c r="H288" i="20"/>
  <c r="G288" i="20"/>
  <c r="F288" i="20"/>
  <c r="E288" i="20"/>
  <c r="D288" i="20"/>
  <c r="U287" i="20"/>
  <c r="N287" i="20"/>
  <c r="O287" i="20" s="1"/>
  <c r="P287" i="20" s="1"/>
  <c r="K287" i="20"/>
  <c r="H287" i="20"/>
  <c r="G287" i="20"/>
  <c r="F287" i="20"/>
  <c r="E287" i="20"/>
  <c r="D287" i="20"/>
  <c r="U286" i="20"/>
  <c r="N286" i="20"/>
  <c r="O286" i="20" s="1"/>
  <c r="P286" i="20" s="1"/>
  <c r="K286" i="20"/>
  <c r="H286" i="20"/>
  <c r="G286" i="20"/>
  <c r="F286" i="20"/>
  <c r="E286" i="20"/>
  <c r="D286" i="20"/>
  <c r="U285" i="20"/>
  <c r="N285" i="20"/>
  <c r="O285" i="20" s="1"/>
  <c r="P285" i="20" s="1"/>
  <c r="K285" i="20"/>
  <c r="H285" i="20"/>
  <c r="G285" i="20"/>
  <c r="F285" i="20"/>
  <c r="E285" i="20"/>
  <c r="D285" i="20"/>
  <c r="U284" i="20"/>
  <c r="N284" i="20"/>
  <c r="O284" i="20" s="1"/>
  <c r="P284" i="20" s="1"/>
  <c r="K284" i="20"/>
  <c r="H284" i="20"/>
  <c r="G284" i="20"/>
  <c r="F284" i="20"/>
  <c r="E284" i="20"/>
  <c r="D284" i="20"/>
  <c r="U283" i="20"/>
  <c r="N283" i="20"/>
  <c r="O283" i="20" s="1"/>
  <c r="P283" i="20" s="1"/>
  <c r="K283" i="20"/>
  <c r="H283" i="20"/>
  <c r="G283" i="20"/>
  <c r="F283" i="20"/>
  <c r="E283" i="20"/>
  <c r="D283" i="20"/>
  <c r="U282" i="20"/>
  <c r="P282" i="20"/>
  <c r="N282" i="20"/>
  <c r="O282" i="20" s="1"/>
  <c r="K282" i="20"/>
  <c r="H282" i="20"/>
  <c r="G282" i="20"/>
  <c r="F282" i="20"/>
  <c r="E282" i="20"/>
  <c r="D282" i="20"/>
  <c r="U281" i="20"/>
  <c r="N281" i="20"/>
  <c r="O281" i="20" s="1"/>
  <c r="P281" i="20" s="1"/>
  <c r="K281" i="20"/>
  <c r="H281" i="20"/>
  <c r="G281" i="20"/>
  <c r="F281" i="20"/>
  <c r="E281" i="20"/>
  <c r="D281" i="20"/>
  <c r="U280" i="20"/>
  <c r="N280" i="20"/>
  <c r="O280" i="20" s="1"/>
  <c r="P280" i="20" s="1"/>
  <c r="K280" i="20"/>
  <c r="H280" i="20"/>
  <c r="G280" i="20"/>
  <c r="F280" i="20"/>
  <c r="E280" i="20"/>
  <c r="D280" i="20"/>
  <c r="U279" i="20"/>
  <c r="N279" i="20"/>
  <c r="O279" i="20" s="1"/>
  <c r="P279" i="20" s="1"/>
  <c r="K279" i="20"/>
  <c r="H279" i="20"/>
  <c r="G279" i="20"/>
  <c r="F279" i="20"/>
  <c r="E279" i="20"/>
  <c r="D279" i="20"/>
  <c r="U278" i="20"/>
  <c r="N278" i="20"/>
  <c r="O278" i="20" s="1"/>
  <c r="P278" i="20" s="1"/>
  <c r="K278" i="20"/>
  <c r="H278" i="20"/>
  <c r="G278" i="20"/>
  <c r="F278" i="20"/>
  <c r="E278" i="20"/>
  <c r="D278" i="20"/>
  <c r="U277" i="20"/>
  <c r="N277" i="20"/>
  <c r="O277" i="20" s="1"/>
  <c r="P277" i="20" s="1"/>
  <c r="K277" i="20"/>
  <c r="H277" i="20"/>
  <c r="G277" i="20"/>
  <c r="F277" i="20"/>
  <c r="E277" i="20"/>
  <c r="D277" i="20"/>
  <c r="U276" i="20"/>
  <c r="N276" i="20"/>
  <c r="O276" i="20" s="1"/>
  <c r="P276" i="20" s="1"/>
  <c r="K276" i="20"/>
  <c r="H276" i="20"/>
  <c r="G276" i="20"/>
  <c r="F276" i="20"/>
  <c r="E276" i="20"/>
  <c r="D276" i="20"/>
  <c r="U275" i="20"/>
  <c r="N275" i="20"/>
  <c r="O275" i="20" s="1"/>
  <c r="P275" i="20" s="1"/>
  <c r="K275" i="20"/>
  <c r="H275" i="20"/>
  <c r="G275" i="20"/>
  <c r="F275" i="20"/>
  <c r="E275" i="20"/>
  <c r="D275" i="20"/>
  <c r="U274" i="20"/>
  <c r="P274" i="20"/>
  <c r="N274" i="20"/>
  <c r="O274" i="20" s="1"/>
  <c r="K274" i="20"/>
  <c r="H274" i="20"/>
  <c r="G274" i="20"/>
  <c r="F274" i="20"/>
  <c r="E274" i="20"/>
  <c r="D274" i="20"/>
  <c r="U273" i="20"/>
  <c r="N273" i="20"/>
  <c r="O273" i="20" s="1"/>
  <c r="P273" i="20" s="1"/>
  <c r="K273" i="20"/>
  <c r="H273" i="20"/>
  <c r="G273" i="20"/>
  <c r="F273" i="20"/>
  <c r="E273" i="20"/>
  <c r="D273" i="20"/>
  <c r="U272" i="20"/>
  <c r="N272" i="20"/>
  <c r="O272" i="20" s="1"/>
  <c r="P272" i="20" s="1"/>
  <c r="K272" i="20"/>
  <c r="H272" i="20"/>
  <c r="G272" i="20"/>
  <c r="F272" i="20"/>
  <c r="E272" i="20"/>
  <c r="D272" i="20"/>
  <c r="U271" i="20"/>
  <c r="N271" i="20"/>
  <c r="O271" i="20" s="1"/>
  <c r="P271" i="20" s="1"/>
  <c r="K271" i="20"/>
  <c r="H271" i="20"/>
  <c r="G271" i="20"/>
  <c r="F271" i="20"/>
  <c r="E271" i="20"/>
  <c r="D271" i="20"/>
  <c r="U270" i="20"/>
  <c r="P270" i="20"/>
  <c r="N270" i="20"/>
  <c r="O270" i="20" s="1"/>
  <c r="K270" i="20"/>
  <c r="H270" i="20"/>
  <c r="G270" i="20"/>
  <c r="F270" i="20"/>
  <c r="E270" i="20"/>
  <c r="D270" i="20"/>
  <c r="U269" i="20"/>
  <c r="N269" i="20"/>
  <c r="O269" i="20" s="1"/>
  <c r="P269" i="20" s="1"/>
  <c r="K269" i="20"/>
  <c r="H269" i="20"/>
  <c r="G269" i="20"/>
  <c r="F269" i="20"/>
  <c r="E269" i="20"/>
  <c r="D269" i="20"/>
  <c r="U268" i="20"/>
  <c r="N268" i="20"/>
  <c r="O268" i="20" s="1"/>
  <c r="P268" i="20" s="1"/>
  <c r="K268" i="20"/>
  <c r="H268" i="20"/>
  <c r="G268" i="20"/>
  <c r="F268" i="20"/>
  <c r="E268" i="20"/>
  <c r="D268" i="20"/>
  <c r="U267" i="20"/>
  <c r="N267" i="20"/>
  <c r="O267" i="20" s="1"/>
  <c r="P267" i="20" s="1"/>
  <c r="K267" i="20"/>
  <c r="H267" i="20"/>
  <c r="G267" i="20"/>
  <c r="F267" i="20"/>
  <c r="E267" i="20"/>
  <c r="D267" i="20"/>
  <c r="U266" i="20"/>
  <c r="N266" i="20"/>
  <c r="O266" i="20" s="1"/>
  <c r="P266" i="20" s="1"/>
  <c r="K266" i="20"/>
  <c r="H266" i="20"/>
  <c r="G266" i="20"/>
  <c r="F266" i="20"/>
  <c r="E266" i="20"/>
  <c r="D266" i="20"/>
  <c r="U265" i="20"/>
  <c r="N265" i="20"/>
  <c r="O265" i="20" s="1"/>
  <c r="P265" i="20" s="1"/>
  <c r="K265" i="20"/>
  <c r="H265" i="20"/>
  <c r="G265" i="20"/>
  <c r="F265" i="20"/>
  <c r="E265" i="20"/>
  <c r="D265" i="20"/>
  <c r="U264" i="20"/>
  <c r="N264" i="20"/>
  <c r="O264" i="20" s="1"/>
  <c r="P264" i="20" s="1"/>
  <c r="K264" i="20"/>
  <c r="H264" i="20"/>
  <c r="G264" i="20"/>
  <c r="F264" i="20"/>
  <c r="E264" i="20"/>
  <c r="D264" i="20"/>
  <c r="U263" i="20"/>
  <c r="N263" i="20"/>
  <c r="O263" i="20" s="1"/>
  <c r="P263" i="20" s="1"/>
  <c r="K263" i="20"/>
  <c r="H263" i="20"/>
  <c r="G263" i="20"/>
  <c r="F263" i="20"/>
  <c r="E263" i="20"/>
  <c r="D263" i="20"/>
  <c r="U262" i="20"/>
  <c r="N262" i="20"/>
  <c r="O262" i="20" s="1"/>
  <c r="P262" i="20" s="1"/>
  <c r="K262" i="20"/>
  <c r="H262" i="20"/>
  <c r="G262" i="20"/>
  <c r="F262" i="20"/>
  <c r="E262" i="20"/>
  <c r="D262" i="20"/>
  <c r="U261" i="20"/>
  <c r="N261" i="20"/>
  <c r="O261" i="20" s="1"/>
  <c r="P261" i="20" s="1"/>
  <c r="K261" i="20"/>
  <c r="H261" i="20"/>
  <c r="G261" i="20"/>
  <c r="F261" i="20"/>
  <c r="E261" i="20"/>
  <c r="D261" i="20"/>
  <c r="U260" i="20"/>
  <c r="N260" i="20"/>
  <c r="O260" i="20" s="1"/>
  <c r="P260" i="20" s="1"/>
  <c r="K260" i="20"/>
  <c r="H260" i="20"/>
  <c r="G260" i="20"/>
  <c r="F260" i="20"/>
  <c r="E260" i="20"/>
  <c r="D260" i="20"/>
  <c r="U259" i="20"/>
  <c r="N259" i="20"/>
  <c r="O259" i="20" s="1"/>
  <c r="P259" i="20" s="1"/>
  <c r="K259" i="20"/>
  <c r="H259" i="20"/>
  <c r="G259" i="20"/>
  <c r="F259" i="20"/>
  <c r="E259" i="20"/>
  <c r="D259" i="20"/>
  <c r="U258" i="20"/>
  <c r="P258" i="20"/>
  <c r="N258" i="20"/>
  <c r="O258" i="20" s="1"/>
  <c r="K258" i="20"/>
  <c r="H258" i="20"/>
  <c r="G258" i="20"/>
  <c r="F258" i="20"/>
  <c r="E258" i="20"/>
  <c r="D258" i="20"/>
  <c r="U257" i="20"/>
  <c r="N257" i="20"/>
  <c r="O257" i="20" s="1"/>
  <c r="P257" i="20" s="1"/>
  <c r="K257" i="20"/>
  <c r="H257" i="20"/>
  <c r="G257" i="20"/>
  <c r="F257" i="20"/>
  <c r="E257" i="20"/>
  <c r="D257" i="20"/>
  <c r="U256" i="20"/>
  <c r="N256" i="20"/>
  <c r="O256" i="20" s="1"/>
  <c r="P256" i="20" s="1"/>
  <c r="K256" i="20"/>
  <c r="H256" i="20"/>
  <c r="G256" i="20"/>
  <c r="F256" i="20"/>
  <c r="E256" i="20"/>
  <c r="D256" i="20"/>
  <c r="U255" i="20"/>
  <c r="N255" i="20"/>
  <c r="O255" i="20" s="1"/>
  <c r="P255" i="20" s="1"/>
  <c r="K255" i="20"/>
  <c r="H255" i="20"/>
  <c r="G255" i="20"/>
  <c r="F255" i="20"/>
  <c r="E255" i="20"/>
  <c r="D255" i="20"/>
  <c r="U254" i="20"/>
  <c r="N254" i="20"/>
  <c r="O254" i="20" s="1"/>
  <c r="P254" i="20" s="1"/>
  <c r="K254" i="20"/>
  <c r="H254" i="20"/>
  <c r="G254" i="20"/>
  <c r="F254" i="20"/>
  <c r="E254" i="20"/>
  <c r="D254" i="20"/>
  <c r="U253" i="20"/>
  <c r="N253" i="20"/>
  <c r="O253" i="20" s="1"/>
  <c r="P253" i="20" s="1"/>
  <c r="K253" i="20"/>
  <c r="H253" i="20"/>
  <c r="G253" i="20"/>
  <c r="F253" i="20"/>
  <c r="E253" i="20"/>
  <c r="D253" i="20"/>
  <c r="U252" i="20"/>
  <c r="N252" i="20"/>
  <c r="O252" i="20" s="1"/>
  <c r="P252" i="20" s="1"/>
  <c r="K252" i="20"/>
  <c r="H252" i="20"/>
  <c r="G252" i="20"/>
  <c r="F252" i="20"/>
  <c r="E252" i="20"/>
  <c r="D252" i="20"/>
  <c r="U251" i="20"/>
  <c r="N251" i="20"/>
  <c r="O251" i="20" s="1"/>
  <c r="P251" i="20" s="1"/>
  <c r="K251" i="20"/>
  <c r="H251" i="20"/>
  <c r="G251" i="20"/>
  <c r="F251" i="20"/>
  <c r="E251" i="20"/>
  <c r="D251" i="20"/>
  <c r="U250" i="20"/>
  <c r="P250" i="20"/>
  <c r="N250" i="20"/>
  <c r="O250" i="20" s="1"/>
  <c r="K250" i="20"/>
  <c r="H250" i="20"/>
  <c r="G250" i="20"/>
  <c r="F250" i="20"/>
  <c r="E250" i="20"/>
  <c r="D250" i="20"/>
  <c r="U249" i="20"/>
  <c r="N249" i="20"/>
  <c r="O249" i="20" s="1"/>
  <c r="P249" i="20" s="1"/>
  <c r="K249" i="20"/>
  <c r="H249" i="20"/>
  <c r="G249" i="20"/>
  <c r="F249" i="20"/>
  <c r="E249" i="20"/>
  <c r="D249" i="20"/>
  <c r="U248" i="20"/>
  <c r="N248" i="20"/>
  <c r="O248" i="20" s="1"/>
  <c r="P248" i="20" s="1"/>
  <c r="K248" i="20"/>
  <c r="H248" i="20"/>
  <c r="G248" i="20"/>
  <c r="F248" i="20"/>
  <c r="E248" i="20"/>
  <c r="D248" i="20"/>
  <c r="U247" i="20"/>
  <c r="N247" i="20"/>
  <c r="O247" i="20" s="1"/>
  <c r="P247" i="20" s="1"/>
  <c r="K247" i="20"/>
  <c r="H247" i="20"/>
  <c r="G247" i="20"/>
  <c r="F247" i="20"/>
  <c r="E247" i="20"/>
  <c r="D247" i="20"/>
  <c r="U246" i="20"/>
  <c r="N246" i="20"/>
  <c r="O246" i="20" s="1"/>
  <c r="P246" i="20" s="1"/>
  <c r="K246" i="20"/>
  <c r="H246" i="20"/>
  <c r="G246" i="20"/>
  <c r="F246" i="20"/>
  <c r="E246" i="20"/>
  <c r="D246" i="20"/>
  <c r="U245" i="20"/>
  <c r="N245" i="20"/>
  <c r="O245" i="20" s="1"/>
  <c r="P245" i="20" s="1"/>
  <c r="K245" i="20"/>
  <c r="H245" i="20"/>
  <c r="G245" i="20"/>
  <c r="F245" i="20"/>
  <c r="E245" i="20"/>
  <c r="D245" i="20"/>
  <c r="U244" i="20"/>
  <c r="N244" i="20"/>
  <c r="O244" i="20" s="1"/>
  <c r="P244" i="20" s="1"/>
  <c r="K244" i="20"/>
  <c r="H244" i="20"/>
  <c r="G244" i="20"/>
  <c r="F244" i="20"/>
  <c r="E244" i="20"/>
  <c r="D244" i="20"/>
  <c r="U243" i="20"/>
  <c r="N243" i="20"/>
  <c r="O243" i="20" s="1"/>
  <c r="P243" i="20" s="1"/>
  <c r="K243" i="20"/>
  <c r="H243" i="20"/>
  <c r="G243" i="20"/>
  <c r="F243" i="20"/>
  <c r="E243" i="20"/>
  <c r="D243" i="20"/>
  <c r="U242" i="20"/>
  <c r="P242" i="20"/>
  <c r="N242" i="20"/>
  <c r="O242" i="20" s="1"/>
  <c r="K242" i="20"/>
  <c r="H242" i="20"/>
  <c r="G242" i="20"/>
  <c r="F242" i="20"/>
  <c r="E242" i="20"/>
  <c r="D242" i="20"/>
  <c r="U241" i="20"/>
  <c r="N241" i="20"/>
  <c r="O241" i="20" s="1"/>
  <c r="P241" i="20" s="1"/>
  <c r="K241" i="20"/>
  <c r="H241" i="20"/>
  <c r="G241" i="20"/>
  <c r="F241" i="20"/>
  <c r="E241" i="20"/>
  <c r="D241" i="20"/>
  <c r="U240" i="20"/>
  <c r="N240" i="20"/>
  <c r="O240" i="20" s="1"/>
  <c r="P240" i="20" s="1"/>
  <c r="K240" i="20"/>
  <c r="H240" i="20"/>
  <c r="G240" i="20"/>
  <c r="F240" i="20"/>
  <c r="E240" i="20"/>
  <c r="D240" i="20"/>
  <c r="U239" i="20"/>
  <c r="N239" i="20"/>
  <c r="O239" i="20" s="1"/>
  <c r="P239" i="20" s="1"/>
  <c r="K239" i="20"/>
  <c r="H239" i="20"/>
  <c r="G239" i="20"/>
  <c r="F239" i="20"/>
  <c r="E239" i="20"/>
  <c r="D239" i="20"/>
  <c r="U238" i="20"/>
  <c r="P238" i="20"/>
  <c r="N238" i="20"/>
  <c r="O238" i="20" s="1"/>
  <c r="K238" i="20"/>
  <c r="H238" i="20"/>
  <c r="G238" i="20"/>
  <c r="F238" i="20"/>
  <c r="E238" i="20"/>
  <c r="D238" i="20"/>
  <c r="U237" i="20"/>
  <c r="N237" i="20"/>
  <c r="O237" i="20" s="1"/>
  <c r="P237" i="20" s="1"/>
  <c r="K237" i="20"/>
  <c r="H237" i="20"/>
  <c r="G237" i="20"/>
  <c r="F237" i="20"/>
  <c r="E237" i="20"/>
  <c r="D237" i="20"/>
  <c r="U236" i="20"/>
  <c r="N236" i="20"/>
  <c r="O236" i="20" s="1"/>
  <c r="P236" i="20" s="1"/>
  <c r="K236" i="20"/>
  <c r="H236" i="20"/>
  <c r="G236" i="20"/>
  <c r="F236" i="20"/>
  <c r="E236" i="20"/>
  <c r="D236" i="20"/>
  <c r="U235" i="20"/>
  <c r="N235" i="20"/>
  <c r="O235" i="20" s="1"/>
  <c r="P235" i="20" s="1"/>
  <c r="K235" i="20"/>
  <c r="H235" i="20"/>
  <c r="G235" i="20"/>
  <c r="F235" i="20"/>
  <c r="E235" i="20"/>
  <c r="D235" i="20"/>
  <c r="U234" i="20"/>
  <c r="N234" i="20"/>
  <c r="O234" i="20" s="1"/>
  <c r="P234" i="20" s="1"/>
  <c r="K234" i="20"/>
  <c r="H234" i="20"/>
  <c r="G234" i="20"/>
  <c r="F234" i="20"/>
  <c r="E234" i="20"/>
  <c r="D234" i="20"/>
  <c r="U233" i="20"/>
  <c r="N233" i="20"/>
  <c r="O233" i="20" s="1"/>
  <c r="P233" i="20" s="1"/>
  <c r="K233" i="20"/>
  <c r="H233" i="20"/>
  <c r="G233" i="20"/>
  <c r="F233" i="20"/>
  <c r="E233" i="20"/>
  <c r="D233" i="20"/>
  <c r="U232" i="20"/>
  <c r="N232" i="20"/>
  <c r="O232" i="20" s="1"/>
  <c r="P232" i="20" s="1"/>
  <c r="K232" i="20"/>
  <c r="H232" i="20"/>
  <c r="G232" i="20"/>
  <c r="F232" i="20"/>
  <c r="E232" i="20"/>
  <c r="D232" i="20"/>
  <c r="U231" i="20"/>
  <c r="N231" i="20"/>
  <c r="O231" i="20" s="1"/>
  <c r="P231" i="20" s="1"/>
  <c r="K231" i="20"/>
  <c r="H231" i="20"/>
  <c r="G231" i="20"/>
  <c r="F231" i="20"/>
  <c r="E231" i="20"/>
  <c r="D231" i="20"/>
  <c r="U230" i="20"/>
  <c r="P230" i="20"/>
  <c r="N230" i="20"/>
  <c r="O230" i="20" s="1"/>
  <c r="K230" i="20"/>
  <c r="H230" i="20"/>
  <c r="G230" i="20"/>
  <c r="F230" i="20"/>
  <c r="E230" i="20"/>
  <c r="D230" i="20"/>
  <c r="U229" i="20"/>
  <c r="N229" i="20"/>
  <c r="O229" i="20" s="1"/>
  <c r="P229" i="20" s="1"/>
  <c r="K229" i="20"/>
  <c r="H229" i="20"/>
  <c r="G229" i="20"/>
  <c r="F229" i="20"/>
  <c r="E229" i="20"/>
  <c r="D229" i="20"/>
  <c r="U228" i="20"/>
  <c r="N228" i="20"/>
  <c r="O228" i="20" s="1"/>
  <c r="P228" i="20" s="1"/>
  <c r="K228" i="20"/>
  <c r="H228" i="20"/>
  <c r="G228" i="20"/>
  <c r="F228" i="20"/>
  <c r="E228" i="20"/>
  <c r="D228" i="20"/>
  <c r="U227" i="20"/>
  <c r="N227" i="20"/>
  <c r="O227" i="20" s="1"/>
  <c r="P227" i="20" s="1"/>
  <c r="K227" i="20"/>
  <c r="H227" i="20"/>
  <c r="G227" i="20"/>
  <c r="F227" i="20"/>
  <c r="E227" i="20"/>
  <c r="D227" i="20"/>
  <c r="U226" i="20"/>
  <c r="N226" i="20"/>
  <c r="O226" i="20" s="1"/>
  <c r="P226" i="20" s="1"/>
  <c r="K226" i="20"/>
  <c r="H226" i="20"/>
  <c r="G226" i="20"/>
  <c r="F226" i="20"/>
  <c r="E226" i="20"/>
  <c r="D226" i="20"/>
  <c r="U225" i="20"/>
  <c r="N225" i="20"/>
  <c r="O225" i="20" s="1"/>
  <c r="P225" i="20" s="1"/>
  <c r="K225" i="20"/>
  <c r="H225" i="20"/>
  <c r="G225" i="20"/>
  <c r="F225" i="20"/>
  <c r="E225" i="20"/>
  <c r="D225" i="20"/>
  <c r="U224" i="20"/>
  <c r="N224" i="20"/>
  <c r="O224" i="20" s="1"/>
  <c r="P224" i="20" s="1"/>
  <c r="K224" i="20"/>
  <c r="H224" i="20"/>
  <c r="G224" i="20"/>
  <c r="F224" i="20"/>
  <c r="E224" i="20"/>
  <c r="D224" i="20"/>
  <c r="U223" i="20"/>
  <c r="N223" i="20"/>
  <c r="O223" i="20" s="1"/>
  <c r="P223" i="20" s="1"/>
  <c r="K223" i="20"/>
  <c r="H223" i="20"/>
  <c r="G223" i="20"/>
  <c r="F223" i="20"/>
  <c r="E223" i="20"/>
  <c r="D223" i="20"/>
  <c r="U222" i="20"/>
  <c r="N222" i="20"/>
  <c r="O222" i="20" s="1"/>
  <c r="P222" i="20" s="1"/>
  <c r="K222" i="20"/>
  <c r="H222" i="20"/>
  <c r="G222" i="20"/>
  <c r="F222" i="20"/>
  <c r="E222" i="20"/>
  <c r="D222" i="20"/>
  <c r="U221" i="20"/>
  <c r="N221" i="20"/>
  <c r="O221" i="20" s="1"/>
  <c r="P221" i="20" s="1"/>
  <c r="K221" i="20"/>
  <c r="H221" i="20"/>
  <c r="G221" i="20"/>
  <c r="F221" i="20"/>
  <c r="E221" i="20"/>
  <c r="D221" i="20"/>
  <c r="U220" i="20"/>
  <c r="N220" i="20"/>
  <c r="O220" i="20" s="1"/>
  <c r="P220" i="20" s="1"/>
  <c r="K220" i="20"/>
  <c r="H220" i="20"/>
  <c r="G220" i="20"/>
  <c r="F220" i="20"/>
  <c r="E220" i="20"/>
  <c r="D220" i="20"/>
  <c r="U219" i="20"/>
  <c r="N219" i="20"/>
  <c r="O219" i="20" s="1"/>
  <c r="P219" i="20" s="1"/>
  <c r="K219" i="20"/>
  <c r="H219" i="20"/>
  <c r="G219" i="20"/>
  <c r="F219" i="20"/>
  <c r="E219" i="20"/>
  <c r="D219" i="20"/>
  <c r="U218" i="20"/>
  <c r="P218" i="20"/>
  <c r="N218" i="20"/>
  <c r="O218" i="20" s="1"/>
  <c r="K218" i="20"/>
  <c r="H218" i="20"/>
  <c r="G218" i="20"/>
  <c r="F218" i="20"/>
  <c r="E218" i="20"/>
  <c r="D218" i="20"/>
  <c r="U217" i="20"/>
  <c r="N217" i="20"/>
  <c r="O217" i="20" s="1"/>
  <c r="P217" i="20" s="1"/>
  <c r="K217" i="20"/>
  <c r="H217" i="20"/>
  <c r="G217" i="20"/>
  <c r="F217" i="20"/>
  <c r="E217" i="20"/>
  <c r="D217" i="20"/>
  <c r="U216" i="20"/>
  <c r="N216" i="20"/>
  <c r="O216" i="20" s="1"/>
  <c r="P216" i="20" s="1"/>
  <c r="K216" i="20"/>
  <c r="H216" i="20"/>
  <c r="G216" i="20"/>
  <c r="F216" i="20"/>
  <c r="E216" i="20"/>
  <c r="D216" i="20"/>
  <c r="U215" i="20"/>
  <c r="N215" i="20"/>
  <c r="O215" i="20" s="1"/>
  <c r="P215" i="20" s="1"/>
  <c r="K215" i="20"/>
  <c r="H215" i="20"/>
  <c r="G215" i="20"/>
  <c r="F215" i="20"/>
  <c r="E215" i="20"/>
  <c r="D215" i="20"/>
  <c r="U214" i="20"/>
  <c r="N214" i="20"/>
  <c r="O214" i="20" s="1"/>
  <c r="P214" i="20" s="1"/>
  <c r="K214" i="20"/>
  <c r="H214" i="20"/>
  <c r="G214" i="20"/>
  <c r="F214" i="20"/>
  <c r="E214" i="20"/>
  <c r="D214" i="20"/>
  <c r="U213" i="20"/>
  <c r="N213" i="20"/>
  <c r="O213" i="20" s="1"/>
  <c r="P213" i="20" s="1"/>
  <c r="K213" i="20"/>
  <c r="H213" i="20"/>
  <c r="G213" i="20"/>
  <c r="F213" i="20"/>
  <c r="E213" i="20"/>
  <c r="D213" i="20"/>
  <c r="U212" i="20"/>
  <c r="N212" i="20"/>
  <c r="O212" i="20" s="1"/>
  <c r="P212" i="20" s="1"/>
  <c r="K212" i="20"/>
  <c r="H212" i="20"/>
  <c r="G212" i="20"/>
  <c r="F212" i="20"/>
  <c r="E212" i="20"/>
  <c r="D212" i="20"/>
  <c r="U211" i="20"/>
  <c r="N211" i="20"/>
  <c r="O211" i="20" s="1"/>
  <c r="P211" i="20" s="1"/>
  <c r="K211" i="20"/>
  <c r="H211" i="20"/>
  <c r="G211" i="20"/>
  <c r="F211" i="20"/>
  <c r="E211" i="20"/>
  <c r="D211" i="20"/>
  <c r="U210" i="20"/>
  <c r="P210" i="20"/>
  <c r="N210" i="20"/>
  <c r="O210" i="20" s="1"/>
  <c r="K210" i="20"/>
  <c r="H210" i="20"/>
  <c r="G210" i="20"/>
  <c r="F210" i="20"/>
  <c r="E210" i="20"/>
  <c r="D210" i="20"/>
  <c r="U209" i="20"/>
  <c r="N209" i="20"/>
  <c r="O209" i="20" s="1"/>
  <c r="P209" i="20" s="1"/>
  <c r="K209" i="20"/>
  <c r="H209" i="20"/>
  <c r="G209" i="20"/>
  <c r="F209" i="20"/>
  <c r="E209" i="20"/>
  <c r="D209" i="20"/>
  <c r="U208" i="20"/>
  <c r="N208" i="20"/>
  <c r="O208" i="20" s="1"/>
  <c r="P208" i="20" s="1"/>
  <c r="K208" i="20"/>
  <c r="H208" i="20"/>
  <c r="G208" i="20"/>
  <c r="F208" i="20"/>
  <c r="E208" i="20"/>
  <c r="D208" i="20"/>
  <c r="U207" i="20"/>
  <c r="N207" i="20"/>
  <c r="O207" i="20" s="1"/>
  <c r="P207" i="20" s="1"/>
  <c r="K207" i="20"/>
  <c r="H207" i="20"/>
  <c r="G207" i="20"/>
  <c r="F207" i="20"/>
  <c r="E207" i="20"/>
  <c r="D207" i="20"/>
  <c r="U206" i="20"/>
  <c r="P206" i="20"/>
  <c r="N206" i="20"/>
  <c r="O206" i="20" s="1"/>
  <c r="K206" i="20"/>
  <c r="H206" i="20"/>
  <c r="G206" i="20"/>
  <c r="F206" i="20"/>
  <c r="E206" i="20"/>
  <c r="D206" i="20"/>
  <c r="U205" i="20"/>
  <c r="N205" i="20"/>
  <c r="O205" i="20" s="1"/>
  <c r="P205" i="20" s="1"/>
  <c r="K205" i="20"/>
  <c r="H205" i="20"/>
  <c r="G205" i="20"/>
  <c r="F205" i="20"/>
  <c r="E205" i="20"/>
  <c r="D205" i="20"/>
  <c r="U204" i="20"/>
  <c r="N204" i="20"/>
  <c r="O204" i="20" s="1"/>
  <c r="P204" i="20" s="1"/>
  <c r="K204" i="20"/>
  <c r="H204" i="20"/>
  <c r="G204" i="20"/>
  <c r="F204" i="20"/>
  <c r="E204" i="20"/>
  <c r="D204" i="20"/>
  <c r="U203" i="20"/>
  <c r="N203" i="20"/>
  <c r="O203" i="20" s="1"/>
  <c r="P203" i="20" s="1"/>
  <c r="K203" i="20"/>
  <c r="H203" i="20"/>
  <c r="G203" i="20"/>
  <c r="F203" i="20"/>
  <c r="E203" i="20"/>
  <c r="D203" i="20"/>
  <c r="U202" i="20"/>
  <c r="N202" i="20"/>
  <c r="O202" i="20" s="1"/>
  <c r="P202" i="20" s="1"/>
  <c r="K202" i="20"/>
  <c r="H202" i="20"/>
  <c r="G202" i="20"/>
  <c r="F202" i="20"/>
  <c r="E202" i="20"/>
  <c r="D202" i="20"/>
  <c r="U201" i="20"/>
  <c r="N201" i="20"/>
  <c r="O201" i="20" s="1"/>
  <c r="P201" i="20" s="1"/>
  <c r="K201" i="20"/>
  <c r="H201" i="20"/>
  <c r="G201" i="20"/>
  <c r="F201" i="20"/>
  <c r="E201" i="20"/>
  <c r="D201" i="20"/>
  <c r="U200" i="20"/>
  <c r="N200" i="20"/>
  <c r="O200" i="20" s="1"/>
  <c r="P200" i="20" s="1"/>
  <c r="K200" i="20"/>
  <c r="H200" i="20"/>
  <c r="G200" i="20"/>
  <c r="F200" i="20"/>
  <c r="E200" i="20"/>
  <c r="D200" i="20"/>
  <c r="U199" i="20"/>
  <c r="N199" i="20"/>
  <c r="O199" i="20" s="1"/>
  <c r="P199" i="20" s="1"/>
  <c r="K199" i="20"/>
  <c r="H199" i="20"/>
  <c r="G199" i="20"/>
  <c r="F199" i="20"/>
  <c r="E199" i="20"/>
  <c r="D199" i="20"/>
  <c r="U198" i="20"/>
  <c r="P198" i="20"/>
  <c r="N198" i="20"/>
  <c r="O198" i="20" s="1"/>
  <c r="K198" i="20"/>
  <c r="H198" i="20"/>
  <c r="G198" i="20"/>
  <c r="F198" i="20"/>
  <c r="E198" i="20"/>
  <c r="D198" i="20"/>
  <c r="U197" i="20"/>
  <c r="N197" i="20"/>
  <c r="O197" i="20" s="1"/>
  <c r="P197" i="20" s="1"/>
  <c r="K197" i="20"/>
  <c r="H197" i="20"/>
  <c r="G197" i="20"/>
  <c r="F197" i="20"/>
  <c r="E197" i="20"/>
  <c r="D197" i="20"/>
  <c r="U196" i="20"/>
  <c r="N196" i="20"/>
  <c r="O196" i="20" s="1"/>
  <c r="P196" i="20" s="1"/>
  <c r="K196" i="20"/>
  <c r="H196" i="20"/>
  <c r="G196" i="20"/>
  <c r="F196" i="20"/>
  <c r="E196" i="20"/>
  <c r="D196" i="20"/>
  <c r="U195" i="20"/>
  <c r="N195" i="20"/>
  <c r="O195" i="20" s="1"/>
  <c r="P195" i="20" s="1"/>
  <c r="K195" i="20"/>
  <c r="H195" i="20"/>
  <c r="G195" i="20"/>
  <c r="F195" i="20"/>
  <c r="E195" i="20"/>
  <c r="D195" i="20"/>
  <c r="U194" i="20"/>
  <c r="P194" i="20"/>
  <c r="N194" i="20"/>
  <c r="O194" i="20" s="1"/>
  <c r="K194" i="20"/>
  <c r="H194" i="20"/>
  <c r="G194" i="20"/>
  <c r="F194" i="20"/>
  <c r="E194" i="20"/>
  <c r="D194" i="20"/>
  <c r="U193" i="20"/>
  <c r="N193" i="20"/>
  <c r="O193" i="20" s="1"/>
  <c r="P193" i="20" s="1"/>
  <c r="K193" i="20"/>
  <c r="H193" i="20"/>
  <c r="G193" i="20"/>
  <c r="F193" i="20"/>
  <c r="E193" i="20"/>
  <c r="D193" i="20"/>
  <c r="U192" i="20"/>
  <c r="N192" i="20"/>
  <c r="O192" i="20" s="1"/>
  <c r="P192" i="20" s="1"/>
  <c r="K192" i="20"/>
  <c r="H192" i="20"/>
  <c r="G192" i="20"/>
  <c r="F192" i="20"/>
  <c r="E192" i="20"/>
  <c r="D192" i="20"/>
  <c r="U191" i="20"/>
  <c r="N191" i="20"/>
  <c r="O191" i="20" s="1"/>
  <c r="P191" i="20" s="1"/>
  <c r="K191" i="20"/>
  <c r="H191" i="20"/>
  <c r="G191" i="20"/>
  <c r="F191" i="20"/>
  <c r="E191" i="20"/>
  <c r="D191" i="20"/>
  <c r="U190" i="20"/>
  <c r="N190" i="20"/>
  <c r="O190" i="20" s="1"/>
  <c r="P190" i="20" s="1"/>
  <c r="K190" i="20"/>
  <c r="H190" i="20"/>
  <c r="G190" i="20"/>
  <c r="F190" i="20"/>
  <c r="E190" i="20"/>
  <c r="D190" i="20"/>
  <c r="U189" i="20"/>
  <c r="N189" i="20"/>
  <c r="O189" i="20" s="1"/>
  <c r="P189" i="20" s="1"/>
  <c r="K189" i="20"/>
  <c r="H189" i="20"/>
  <c r="G189" i="20"/>
  <c r="F189" i="20"/>
  <c r="E189" i="20"/>
  <c r="D189" i="20"/>
  <c r="U188" i="20"/>
  <c r="N188" i="20"/>
  <c r="O188" i="20" s="1"/>
  <c r="P188" i="20" s="1"/>
  <c r="K188" i="20"/>
  <c r="H188" i="20"/>
  <c r="G188" i="20"/>
  <c r="F188" i="20"/>
  <c r="E188" i="20"/>
  <c r="D188" i="20"/>
  <c r="U187" i="20"/>
  <c r="N187" i="20"/>
  <c r="O187" i="20" s="1"/>
  <c r="P187" i="20" s="1"/>
  <c r="K187" i="20"/>
  <c r="H187" i="20"/>
  <c r="G187" i="20"/>
  <c r="F187" i="20"/>
  <c r="E187" i="20"/>
  <c r="D187" i="20"/>
  <c r="U186" i="20"/>
  <c r="P186" i="20"/>
  <c r="N186" i="20"/>
  <c r="O186" i="20" s="1"/>
  <c r="K186" i="20"/>
  <c r="H186" i="20"/>
  <c r="G186" i="20"/>
  <c r="F186" i="20"/>
  <c r="E186" i="20"/>
  <c r="D186" i="20"/>
  <c r="U185" i="20"/>
  <c r="N185" i="20"/>
  <c r="O185" i="20" s="1"/>
  <c r="P185" i="20" s="1"/>
  <c r="K185" i="20"/>
  <c r="H185" i="20"/>
  <c r="G185" i="20"/>
  <c r="F185" i="20"/>
  <c r="E185" i="20"/>
  <c r="D185" i="20"/>
  <c r="U184" i="20"/>
  <c r="N184" i="20"/>
  <c r="O184" i="20" s="1"/>
  <c r="P184" i="20" s="1"/>
  <c r="K184" i="20"/>
  <c r="H184" i="20"/>
  <c r="G184" i="20"/>
  <c r="F184" i="20"/>
  <c r="E184" i="20"/>
  <c r="D184" i="20"/>
  <c r="U183" i="20"/>
  <c r="N183" i="20"/>
  <c r="O183" i="20" s="1"/>
  <c r="P183" i="20" s="1"/>
  <c r="K183" i="20"/>
  <c r="H183" i="20"/>
  <c r="G183" i="20"/>
  <c r="F183" i="20"/>
  <c r="E183" i="20"/>
  <c r="D183" i="20"/>
  <c r="U182" i="20"/>
  <c r="N182" i="20"/>
  <c r="O182" i="20" s="1"/>
  <c r="P182" i="20" s="1"/>
  <c r="K182" i="20"/>
  <c r="H182" i="20"/>
  <c r="G182" i="20"/>
  <c r="F182" i="20"/>
  <c r="E182" i="20"/>
  <c r="D182" i="20"/>
  <c r="U181" i="20"/>
  <c r="N181" i="20"/>
  <c r="O181" i="20" s="1"/>
  <c r="P181" i="20" s="1"/>
  <c r="K181" i="20"/>
  <c r="H181" i="20"/>
  <c r="G181" i="20"/>
  <c r="F181" i="20"/>
  <c r="E181" i="20"/>
  <c r="D181" i="20"/>
  <c r="U180" i="20"/>
  <c r="N180" i="20"/>
  <c r="O180" i="20" s="1"/>
  <c r="P180" i="20" s="1"/>
  <c r="K180" i="20"/>
  <c r="H180" i="20"/>
  <c r="G180" i="20"/>
  <c r="F180" i="20"/>
  <c r="E180" i="20"/>
  <c r="D180" i="20"/>
  <c r="U179" i="20"/>
  <c r="N179" i="20"/>
  <c r="O179" i="20" s="1"/>
  <c r="P179" i="20" s="1"/>
  <c r="K179" i="20"/>
  <c r="H179" i="20"/>
  <c r="G179" i="20"/>
  <c r="F179" i="20"/>
  <c r="E179" i="20"/>
  <c r="D179" i="20"/>
  <c r="U178" i="20"/>
  <c r="P178" i="20"/>
  <c r="N178" i="20"/>
  <c r="O178" i="20" s="1"/>
  <c r="K178" i="20"/>
  <c r="H178" i="20"/>
  <c r="G178" i="20"/>
  <c r="F178" i="20"/>
  <c r="E178" i="20"/>
  <c r="D178" i="20"/>
  <c r="U177" i="20"/>
  <c r="N177" i="20"/>
  <c r="O177" i="20" s="1"/>
  <c r="P177" i="20" s="1"/>
  <c r="K177" i="20"/>
  <c r="H177" i="20"/>
  <c r="G177" i="20"/>
  <c r="F177" i="20"/>
  <c r="E177" i="20"/>
  <c r="D177" i="20"/>
  <c r="U176" i="20"/>
  <c r="N176" i="20"/>
  <c r="O176" i="20" s="1"/>
  <c r="P176" i="20" s="1"/>
  <c r="K176" i="20"/>
  <c r="H176" i="20"/>
  <c r="G176" i="20"/>
  <c r="F176" i="20"/>
  <c r="E176" i="20"/>
  <c r="D176" i="20"/>
  <c r="U175" i="20"/>
  <c r="N175" i="20"/>
  <c r="O175" i="20" s="1"/>
  <c r="P175" i="20" s="1"/>
  <c r="K175" i="20"/>
  <c r="H175" i="20"/>
  <c r="G175" i="20"/>
  <c r="F175" i="20"/>
  <c r="E175" i="20"/>
  <c r="D175" i="20"/>
  <c r="U174" i="20"/>
  <c r="P174" i="20"/>
  <c r="N174" i="20"/>
  <c r="O174" i="20" s="1"/>
  <c r="K174" i="20"/>
  <c r="H174" i="20"/>
  <c r="G174" i="20"/>
  <c r="F174" i="20"/>
  <c r="E174" i="20"/>
  <c r="D174" i="20"/>
  <c r="U173" i="20"/>
  <c r="N173" i="20"/>
  <c r="O173" i="20" s="1"/>
  <c r="P173" i="20" s="1"/>
  <c r="K173" i="20"/>
  <c r="H173" i="20"/>
  <c r="G173" i="20"/>
  <c r="F173" i="20"/>
  <c r="E173" i="20"/>
  <c r="D173" i="20"/>
  <c r="U172" i="20"/>
  <c r="N172" i="20"/>
  <c r="O172" i="20" s="1"/>
  <c r="P172" i="20" s="1"/>
  <c r="K172" i="20"/>
  <c r="H172" i="20"/>
  <c r="G172" i="20"/>
  <c r="F172" i="20"/>
  <c r="E172" i="20"/>
  <c r="D172" i="20"/>
  <c r="U171" i="20"/>
  <c r="N171" i="20"/>
  <c r="O171" i="20" s="1"/>
  <c r="P171" i="20" s="1"/>
  <c r="K171" i="20"/>
  <c r="H171" i="20"/>
  <c r="G171" i="20"/>
  <c r="F171" i="20"/>
  <c r="E171" i="20"/>
  <c r="D171" i="20"/>
  <c r="U170" i="20"/>
  <c r="N170" i="20"/>
  <c r="O170" i="20" s="1"/>
  <c r="P170" i="20" s="1"/>
  <c r="K170" i="20"/>
  <c r="H170" i="20"/>
  <c r="G170" i="20"/>
  <c r="F170" i="20"/>
  <c r="E170" i="20"/>
  <c r="D170" i="20"/>
  <c r="U169" i="20"/>
  <c r="N169" i="20"/>
  <c r="O169" i="20" s="1"/>
  <c r="P169" i="20" s="1"/>
  <c r="K169" i="20"/>
  <c r="H169" i="20"/>
  <c r="G169" i="20"/>
  <c r="F169" i="20"/>
  <c r="E169" i="20"/>
  <c r="D169" i="20"/>
  <c r="U168" i="20"/>
  <c r="N168" i="20"/>
  <c r="O168" i="20" s="1"/>
  <c r="P168" i="20" s="1"/>
  <c r="K168" i="20"/>
  <c r="H168" i="20"/>
  <c r="G168" i="20"/>
  <c r="F168" i="20"/>
  <c r="E168" i="20"/>
  <c r="D168" i="20"/>
  <c r="U167" i="20"/>
  <c r="N167" i="20"/>
  <c r="O167" i="20" s="1"/>
  <c r="P167" i="20" s="1"/>
  <c r="K167" i="20"/>
  <c r="H167" i="20"/>
  <c r="G167" i="20"/>
  <c r="F167" i="20"/>
  <c r="E167" i="20"/>
  <c r="D167" i="20"/>
  <c r="U166" i="20"/>
  <c r="P166" i="20"/>
  <c r="N166" i="20"/>
  <c r="O166" i="20" s="1"/>
  <c r="K166" i="20"/>
  <c r="H166" i="20"/>
  <c r="G166" i="20"/>
  <c r="F166" i="20"/>
  <c r="E166" i="20"/>
  <c r="D166" i="20"/>
  <c r="U165" i="20"/>
  <c r="N165" i="20"/>
  <c r="O165" i="20" s="1"/>
  <c r="P165" i="20" s="1"/>
  <c r="K165" i="20"/>
  <c r="H165" i="20"/>
  <c r="G165" i="20"/>
  <c r="F165" i="20"/>
  <c r="E165" i="20"/>
  <c r="D165" i="20"/>
  <c r="U164" i="20"/>
  <c r="N164" i="20"/>
  <c r="O164" i="20" s="1"/>
  <c r="P164" i="20" s="1"/>
  <c r="K164" i="20"/>
  <c r="H164" i="20"/>
  <c r="G164" i="20"/>
  <c r="F164" i="20"/>
  <c r="E164" i="20"/>
  <c r="D164" i="20"/>
  <c r="U163" i="20"/>
  <c r="N163" i="20"/>
  <c r="O163" i="20" s="1"/>
  <c r="P163" i="20" s="1"/>
  <c r="K163" i="20"/>
  <c r="H163" i="20"/>
  <c r="G163" i="20"/>
  <c r="F163" i="20"/>
  <c r="E163" i="20"/>
  <c r="D163" i="20"/>
  <c r="U162" i="20"/>
  <c r="P162" i="20"/>
  <c r="N162" i="20"/>
  <c r="O162" i="20" s="1"/>
  <c r="K162" i="20"/>
  <c r="H162" i="20"/>
  <c r="G162" i="20"/>
  <c r="F162" i="20"/>
  <c r="E162" i="20"/>
  <c r="D162" i="20"/>
  <c r="U161" i="20"/>
  <c r="N161" i="20"/>
  <c r="O161" i="20" s="1"/>
  <c r="P161" i="20" s="1"/>
  <c r="K161" i="20"/>
  <c r="H161" i="20"/>
  <c r="G161" i="20"/>
  <c r="F161" i="20"/>
  <c r="E161" i="20"/>
  <c r="D161" i="20"/>
  <c r="U160" i="20"/>
  <c r="N160" i="20"/>
  <c r="O160" i="20" s="1"/>
  <c r="P160" i="20" s="1"/>
  <c r="K160" i="20"/>
  <c r="H160" i="20"/>
  <c r="G160" i="20"/>
  <c r="F160" i="20"/>
  <c r="E160" i="20"/>
  <c r="D160" i="20"/>
  <c r="U159" i="20"/>
  <c r="N159" i="20"/>
  <c r="O159" i="20" s="1"/>
  <c r="P159" i="20" s="1"/>
  <c r="K159" i="20"/>
  <c r="H159" i="20"/>
  <c r="G159" i="20"/>
  <c r="F159" i="20"/>
  <c r="E159" i="20"/>
  <c r="D159" i="20"/>
  <c r="U158" i="20"/>
  <c r="N158" i="20"/>
  <c r="O158" i="20" s="1"/>
  <c r="P158" i="20" s="1"/>
  <c r="K158" i="20"/>
  <c r="H158" i="20"/>
  <c r="G158" i="20"/>
  <c r="F158" i="20"/>
  <c r="E158" i="20"/>
  <c r="D158" i="20"/>
  <c r="U157" i="20"/>
  <c r="N157" i="20"/>
  <c r="O157" i="20" s="1"/>
  <c r="P157" i="20" s="1"/>
  <c r="K157" i="20"/>
  <c r="H157" i="20"/>
  <c r="G157" i="20"/>
  <c r="F157" i="20"/>
  <c r="E157" i="20"/>
  <c r="D157" i="20"/>
  <c r="U156" i="20"/>
  <c r="N156" i="20"/>
  <c r="O156" i="20" s="1"/>
  <c r="P156" i="20" s="1"/>
  <c r="K156" i="20"/>
  <c r="H156" i="20"/>
  <c r="G156" i="20"/>
  <c r="F156" i="20"/>
  <c r="E156" i="20"/>
  <c r="D156" i="20"/>
  <c r="U155" i="20"/>
  <c r="N155" i="20"/>
  <c r="O155" i="20" s="1"/>
  <c r="P155" i="20" s="1"/>
  <c r="K155" i="20"/>
  <c r="H155" i="20"/>
  <c r="G155" i="20"/>
  <c r="F155" i="20"/>
  <c r="E155" i="20"/>
  <c r="D155" i="20"/>
  <c r="U154" i="20"/>
  <c r="P154" i="20"/>
  <c r="N154" i="20"/>
  <c r="O154" i="20" s="1"/>
  <c r="K154" i="20"/>
  <c r="H154" i="20"/>
  <c r="G154" i="20"/>
  <c r="F154" i="20"/>
  <c r="E154" i="20"/>
  <c r="D154" i="20"/>
  <c r="U153" i="20"/>
  <c r="N153" i="20"/>
  <c r="O153" i="20" s="1"/>
  <c r="P153" i="20" s="1"/>
  <c r="K153" i="20"/>
  <c r="H153" i="20"/>
  <c r="G153" i="20"/>
  <c r="F153" i="20"/>
  <c r="E153" i="20"/>
  <c r="D153" i="20"/>
  <c r="U152" i="20"/>
  <c r="N152" i="20"/>
  <c r="O152" i="20" s="1"/>
  <c r="P152" i="20" s="1"/>
  <c r="K152" i="20"/>
  <c r="H152" i="20"/>
  <c r="G152" i="20"/>
  <c r="F152" i="20"/>
  <c r="E152" i="20"/>
  <c r="D152" i="20"/>
  <c r="U151" i="20"/>
  <c r="N151" i="20"/>
  <c r="O151" i="20" s="1"/>
  <c r="P151" i="20" s="1"/>
  <c r="K151" i="20"/>
  <c r="H151" i="20"/>
  <c r="G151" i="20"/>
  <c r="F151" i="20"/>
  <c r="E151" i="20"/>
  <c r="D151" i="20"/>
  <c r="U150" i="20"/>
  <c r="N150" i="20"/>
  <c r="O150" i="20" s="1"/>
  <c r="P150" i="20" s="1"/>
  <c r="K150" i="20"/>
  <c r="H150" i="20"/>
  <c r="G150" i="20"/>
  <c r="F150" i="20"/>
  <c r="E150" i="20"/>
  <c r="D150" i="20"/>
  <c r="U149" i="20"/>
  <c r="N149" i="20"/>
  <c r="O149" i="20" s="1"/>
  <c r="P149" i="20" s="1"/>
  <c r="K149" i="20"/>
  <c r="H149" i="20"/>
  <c r="G149" i="20"/>
  <c r="F149" i="20"/>
  <c r="E149" i="20"/>
  <c r="D149" i="20"/>
  <c r="U148" i="20"/>
  <c r="N148" i="20"/>
  <c r="O148" i="20" s="1"/>
  <c r="P148" i="20" s="1"/>
  <c r="K148" i="20"/>
  <c r="H148" i="20"/>
  <c r="G148" i="20"/>
  <c r="F148" i="20"/>
  <c r="E148" i="20"/>
  <c r="D148" i="20"/>
  <c r="U147" i="20"/>
  <c r="N147" i="20"/>
  <c r="O147" i="20" s="1"/>
  <c r="P147" i="20" s="1"/>
  <c r="K147" i="20"/>
  <c r="H147" i="20"/>
  <c r="G147" i="20"/>
  <c r="F147" i="20"/>
  <c r="E147" i="20"/>
  <c r="D147" i="20"/>
  <c r="U146" i="20"/>
  <c r="P146" i="20"/>
  <c r="N146" i="20"/>
  <c r="O146" i="20" s="1"/>
  <c r="K146" i="20"/>
  <c r="H146" i="20"/>
  <c r="G146" i="20"/>
  <c r="F146" i="20"/>
  <c r="E146" i="20"/>
  <c r="D146" i="20"/>
  <c r="U145" i="20"/>
  <c r="N145" i="20"/>
  <c r="O145" i="20" s="1"/>
  <c r="P145" i="20" s="1"/>
  <c r="K145" i="20"/>
  <c r="H145" i="20"/>
  <c r="G145" i="20"/>
  <c r="F145" i="20"/>
  <c r="E145" i="20"/>
  <c r="D145" i="20"/>
  <c r="U144" i="20"/>
  <c r="N144" i="20"/>
  <c r="O144" i="20" s="1"/>
  <c r="P144" i="20" s="1"/>
  <c r="K144" i="20"/>
  <c r="H144" i="20"/>
  <c r="G144" i="20"/>
  <c r="F144" i="20"/>
  <c r="E144" i="20"/>
  <c r="D144" i="20"/>
  <c r="U143" i="20"/>
  <c r="N143" i="20"/>
  <c r="O143" i="20" s="1"/>
  <c r="P143" i="20" s="1"/>
  <c r="K143" i="20"/>
  <c r="H143" i="20"/>
  <c r="G143" i="20"/>
  <c r="F143" i="20"/>
  <c r="E143" i="20"/>
  <c r="D143" i="20"/>
  <c r="U142" i="20"/>
  <c r="P142" i="20"/>
  <c r="N142" i="20"/>
  <c r="O142" i="20" s="1"/>
  <c r="K142" i="20"/>
  <c r="H142" i="20"/>
  <c r="G142" i="20"/>
  <c r="F142" i="20"/>
  <c r="E142" i="20"/>
  <c r="D142" i="20"/>
  <c r="U141" i="20"/>
  <c r="N141" i="20"/>
  <c r="O141" i="20" s="1"/>
  <c r="P141" i="20" s="1"/>
  <c r="K141" i="20"/>
  <c r="H141" i="20"/>
  <c r="G141" i="20"/>
  <c r="F141" i="20"/>
  <c r="E141" i="20"/>
  <c r="D141" i="20"/>
  <c r="U140" i="20"/>
  <c r="N140" i="20"/>
  <c r="O140" i="20" s="1"/>
  <c r="P140" i="20" s="1"/>
  <c r="K140" i="20"/>
  <c r="H140" i="20"/>
  <c r="G140" i="20"/>
  <c r="F140" i="20"/>
  <c r="E140" i="20"/>
  <c r="D140" i="20"/>
  <c r="U139" i="20"/>
  <c r="N139" i="20"/>
  <c r="O139" i="20" s="1"/>
  <c r="P139" i="20" s="1"/>
  <c r="K139" i="20"/>
  <c r="H139" i="20"/>
  <c r="G139" i="20"/>
  <c r="F139" i="20"/>
  <c r="E139" i="20"/>
  <c r="D139" i="20"/>
  <c r="U138" i="20"/>
  <c r="N138" i="20"/>
  <c r="O138" i="20" s="1"/>
  <c r="P138" i="20" s="1"/>
  <c r="K138" i="20"/>
  <c r="H138" i="20"/>
  <c r="G138" i="20"/>
  <c r="F138" i="20"/>
  <c r="E138" i="20"/>
  <c r="D138" i="20"/>
  <c r="U137" i="20"/>
  <c r="N137" i="20"/>
  <c r="O137" i="20" s="1"/>
  <c r="P137" i="20" s="1"/>
  <c r="K137" i="20"/>
  <c r="H137" i="20"/>
  <c r="G137" i="20"/>
  <c r="F137" i="20"/>
  <c r="E137" i="20"/>
  <c r="D137" i="20"/>
  <c r="U136" i="20"/>
  <c r="N136" i="20"/>
  <c r="O136" i="20" s="1"/>
  <c r="P136" i="20" s="1"/>
  <c r="K136" i="20"/>
  <c r="H136" i="20"/>
  <c r="G136" i="20"/>
  <c r="F136" i="20"/>
  <c r="E136" i="20"/>
  <c r="D136" i="20"/>
  <c r="U135" i="20"/>
  <c r="N135" i="20"/>
  <c r="O135" i="20" s="1"/>
  <c r="P135" i="20" s="1"/>
  <c r="K135" i="20"/>
  <c r="H135" i="20"/>
  <c r="G135" i="20"/>
  <c r="F135" i="20"/>
  <c r="E135" i="20"/>
  <c r="D135" i="20"/>
  <c r="U134" i="20"/>
  <c r="P134" i="20"/>
  <c r="N134" i="20"/>
  <c r="O134" i="20" s="1"/>
  <c r="K134" i="20"/>
  <c r="H134" i="20"/>
  <c r="G134" i="20"/>
  <c r="F134" i="20"/>
  <c r="E134" i="20"/>
  <c r="D134" i="20"/>
  <c r="U133" i="20"/>
  <c r="N133" i="20"/>
  <c r="O133" i="20" s="1"/>
  <c r="P133" i="20" s="1"/>
  <c r="K133" i="20"/>
  <c r="H133" i="20"/>
  <c r="G133" i="20"/>
  <c r="F133" i="20"/>
  <c r="E133" i="20"/>
  <c r="D133" i="20"/>
  <c r="U132" i="20"/>
  <c r="N132" i="20"/>
  <c r="O132" i="20" s="1"/>
  <c r="P132" i="20" s="1"/>
  <c r="K132" i="20"/>
  <c r="H132" i="20"/>
  <c r="G132" i="20"/>
  <c r="F132" i="20"/>
  <c r="E132" i="20"/>
  <c r="D132" i="20"/>
  <c r="U131" i="20"/>
  <c r="N131" i="20"/>
  <c r="O131" i="20" s="1"/>
  <c r="P131" i="20" s="1"/>
  <c r="K131" i="20"/>
  <c r="H131" i="20"/>
  <c r="G131" i="20"/>
  <c r="F131" i="20"/>
  <c r="E131" i="20"/>
  <c r="D131" i="20"/>
  <c r="U130" i="20"/>
  <c r="P130" i="20"/>
  <c r="N130" i="20"/>
  <c r="O130" i="20" s="1"/>
  <c r="K130" i="20"/>
  <c r="H130" i="20"/>
  <c r="G130" i="20"/>
  <c r="F130" i="20"/>
  <c r="E130" i="20"/>
  <c r="D130" i="20"/>
  <c r="U129" i="20"/>
  <c r="N129" i="20"/>
  <c r="O129" i="20" s="1"/>
  <c r="P129" i="20" s="1"/>
  <c r="K129" i="20"/>
  <c r="H129" i="20"/>
  <c r="G129" i="20"/>
  <c r="F129" i="20"/>
  <c r="E129" i="20"/>
  <c r="D129" i="20"/>
  <c r="U128" i="20"/>
  <c r="N128" i="20"/>
  <c r="O128" i="20" s="1"/>
  <c r="P128" i="20" s="1"/>
  <c r="K128" i="20"/>
  <c r="H128" i="20"/>
  <c r="G128" i="20"/>
  <c r="F128" i="20"/>
  <c r="E128" i="20"/>
  <c r="D128" i="20"/>
  <c r="U127" i="20"/>
  <c r="N127" i="20"/>
  <c r="O127" i="20" s="1"/>
  <c r="P127" i="20" s="1"/>
  <c r="K127" i="20"/>
  <c r="H127" i="20"/>
  <c r="G127" i="20"/>
  <c r="F127" i="20"/>
  <c r="E127" i="20"/>
  <c r="D127" i="20"/>
  <c r="U126" i="20"/>
  <c r="N126" i="20"/>
  <c r="O126" i="20" s="1"/>
  <c r="P126" i="20" s="1"/>
  <c r="K126" i="20"/>
  <c r="H126" i="20"/>
  <c r="G126" i="20"/>
  <c r="F126" i="20"/>
  <c r="E126" i="20"/>
  <c r="D126" i="20"/>
  <c r="U125" i="20"/>
  <c r="N125" i="20"/>
  <c r="O125" i="20" s="1"/>
  <c r="P125" i="20" s="1"/>
  <c r="K125" i="20"/>
  <c r="H125" i="20"/>
  <c r="G125" i="20"/>
  <c r="F125" i="20"/>
  <c r="E125" i="20"/>
  <c r="D125" i="20"/>
  <c r="U124" i="20"/>
  <c r="N124" i="20"/>
  <c r="O124" i="20" s="1"/>
  <c r="P124" i="20" s="1"/>
  <c r="K124" i="20"/>
  <c r="H124" i="20"/>
  <c r="G124" i="20"/>
  <c r="F124" i="20"/>
  <c r="E124" i="20"/>
  <c r="D124" i="20"/>
  <c r="U123" i="20"/>
  <c r="N123" i="20"/>
  <c r="O123" i="20" s="1"/>
  <c r="P123" i="20" s="1"/>
  <c r="K123" i="20"/>
  <c r="H123" i="20"/>
  <c r="G123" i="20"/>
  <c r="F123" i="20"/>
  <c r="E123" i="20"/>
  <c r="D123" i="20"/>
  <c r="U122" i="20"/>
  <c r="P122" i="20"/>
  <c r="N122" i="20"/>
  <c r="O122" i="20" s="1"/>
  <c r="K122" i="20"/>
  <c r="H122" i="20"/>
  <c r="G122" i="20"/>
  <c r="F122" i="20"/>
  <c r="E122" i="20"/>
  <c r="D122" i="20"/>
  <c r="U121" i="20"/>
  <c r="N121" i="20"/>
  <c r="O121" i="20" s="1"/>
  <c r="P121" i="20" s="1"/>
  <c r="K121" i="20"/>
  <c r="H121" i="20"/>
  <c r="G121" i="20"/>
  <c r="F121" i="20"/>
  <c r="E121" i="20"/>
  <c r="D121" i="20"/>
  <c r="U120" i="20"/>
  <c r="N120" i="20"/>
  <c r="O120" i="20" s="1"/>
  <c r="P120" i="20" s="1"/>
  <c r="K120" i="20"/>
  <c r="H120" i="20"/>
  <c r="G120" i="20"/>
  <c r="F120" i="20"/>
  <c r="E120" i="20"/>
  <c r="D120" i="20"/>
  <c r="U119" i="20"/>
  <c r="N119" i="20"/>
  <c r="O119" i="20" s="1"/>
  <c r="P119" i="20" s="1"/>
  <c r="K119" i="20"/>
  <c r="H119" i="20"/>
  <c r="G119" i="20"/>
  <c r="F119" i="20"/>
  <c r="E119" i="20"/>
  <c r="D119" i="20"/>
  <c r="U118" i="20"/>
  <c r="N118" i="20"/>
  <c r="O118" i="20" s="1"/>
  <c r="P118" i="20" s="1"/>
  <c r="K118" i="20"/>
  <c r="H118" i="20"/>
  <c r="G118" i="20"/>
  <c r="F118" i="20"/>
  <c r="E118" i="20"/>
  <c r="D118" i="20"/>
  <c r="U117" i="20"/>
  <c r="N117" i="20"/>
  <c r="O117" i="20" s="1"/>
  <c r="P117" i="20" s="1"/>
  <c r="K117" i="20"/>
  <c r="H117" i="20"/>
  <c r="G117" i="20"/>
  <c r="F117" i="20"/>
  <c r="E117" i="20"/>
  <c r="D117" i="20"/>
  <c r="U116" i="20"/>
  <c r="N116" i="20"/>
  <c r="O116" i="20" s="1"/>
  <c r="P116" i="20" s="1"/>
  <c r="K116" i="20"/>
  <c r="H116" i="20"/>
  <c r="G116" i="20"/>
  <c r="F116" i="20"/>
  <c r="E116" i="20"/>
  <c r="D116" i="20"/>
  <c r="U115" i="20"/>
  <c r="N115" i="20"/>
  <c r="O115" i="20" s="1"/>
  <c r="P115" i="20" s="1"/>
  <c r="K115" i="20"/>
  <c r="H115" i="20"/>
  <c r="G115" i="20"/>
  <c r="F115" i="20"/>
  <c r="E115" i="20"/>
  <c r="D115" i="20"/>
  <c r="U114" i="20"/>
  <c r="P114" i="20"/>
  <c r="N114" i="20"/>
  <c r="O114" i="20" s="1"/>
  <c r="K114" i="20"/>
  <c r="H114" i="20"/>
  <c r="G114" i="20"/>
  <c r="F114" i="20"/>
  <c r="E114" i="20"/>
  <c r="D114" i="20"/>
  <c r="U113" i="20"/>
  <c r="N113" i="20"/>
  <c r="O113" i="20" s="1"/>
  <c r="P113" i="20" s="1"/>
  <c r="K113" i="20"/>
  <c r="H113" i="20"/>
  <c r="G113" i="20"/>
  <c r="F113" i="20"/>
  <c r="E113" i="20"/>
  <c r="D113" i="20"/>
  <c r="U112" i="20"/>
  <c r="N112" i="20"/>
  <c r="O112" i="20" s="1"/>
  <c r="P112" i="20" s="1"/>
  <c r="K112" i="20"/>
  <c r="H112" i="20"/>
  <c r="G112" i="20"/>
  <c r="F112" i="20"/>
  <c r="E112" i="20"/>
  <c r="D112" i="20"/>
  <c r="U111" i="20"/>
  <c r="N111" i="20"/>
  <c r="O111" i="20" s="1"/>
  <c r="P111" i="20" s="1"/>
  <c r="K111" i="20"/>
  <c r="H111" i="20"/>
  <c r="G111" i="20"/>
  <c r="F111" i="20"/>
  <c r="E111" i="20"/>
  <c r="D111" i="20"/>
  <c r="U110" i="20"/>
  <c r="P110" i="20"/>
  <c r="N110" i="20"/>
  <c r="O110" i="20" s="1"/>
  <c r="K110" i="20"/>
  <c r="H110" i="20"/>
  <c r="G110" i="20"/>
  <c r="F110" i="20"/>
  <c r="E110" i="20"/>
  <c r="D110" i="20"/>
  <c r="U109" i="20"/>
  <c r="N109" i="20"/>
  <c r="O109" i="20" s="1"/>
  <c r="P109" i="20" s="1"/>
  <c r="K109" i="20"/>
  <c r="H109" i="20"/>
  <c r="G109" i="20"/>
  <c r="F109" i="20"/>
  <c r="E109" i="20"/>
  <c r="D109" i="20"/>
  <c r="U108" i="20"/>
  <c r="N108" i="20"/>
  <c r="O108" i="20" s="1"/>
  <c r="P108" i="20" s="1"/>
  <c r="K108" i="20"/>
  <c r="H108" i="20"/>
  <c r="G108" i="20"/>
  <c r="F108" i="20"/>
  <c r="E108" i="20"/>
  <c r="D108" i="20"/>
  <c r="U107" i="20"/>
  <c r="N107" i="20"/>
  <c r="O107" i="20" s="1"/>
  <c r="P107" i="20" s="1"/>
  <c r="K107" i="20"/>
  <c r="H107" i="20"/>
  <c r="G107" i="20"/>
  <c r="F107" i="20"/>
  <c r="E107" i="20"/>
  <c r="D107" i="20"/>
  <c r="U106" i="20"/>
  <c r="N106" i="20"/>
  <c r="O106" i="20" s="1"/>
  <c r="P106" i="20" s="1"/>
  <c r="K106" i="20"/>
  <c r="H106" i="20"/>
  <c r="G106" i="20"/>
  <c r="F106" i="20"/>
  <c r="E106" i="20"/>
  <c r="D106" i="20"/>
  <c r="U105" i="20"/>
  <c r="N105" i="20"/>
  <c r="O105" i="20" s="1"/>
  <c r="P105" i="20" s="1"/>
  <c r="K105" i="20"/>
  <c r="H105" i="20"/>
  <c r="G105" i="20"/>
  <c r="F105" i="20"/>
  <c r="E105" i="20"/>
  <c r="D105" i="20"/>
  <c r="U104" i="20"/>
  <c r="O104" i="20"/>
  <c r="P104" i="20" s="1"/>
  <c r="N104" i="20"/>
  <c r="K104" i="20"/>
  <c r="H104" i="20"/>
  <c r="G104" i="20"/>
  <c r="F104" i="20"/>
  <c r="E104" i="20"/>
  <c r="D104" i="20"/>
  <c r="U103" i="20"/>
  <c r="N103" i="20"/>
  <c r="O103" i="20" s="1"/>
  <c r="P103" i="20" s="1"/>
  <c r="K103" i="20"/>
  <c r="H103" i="20"/>
  <c r="G103" i="20"/>
  <c r="F103" i="20"/>
  <c r="E103" i="20"/>
  <c r="D103" i="20"/>
  <c r="U102" i="20"/>
  <c r="P102" i="20"/>
  <c r="N102" i="20"/>
  <c r="O102" i="20" s="1"/>
  <c r="K102" i="20"/>
  <c r="H102" i="20"/>
  <c r="G102" i="20"/>
  <c r="F102" i="20"/>
  <c r="E102" i="20"/>
  <c r="D102" i="20"/>
  <c r="U101" i="20"/>
  <c r="N101" i="20"/>
  <c r="O101" i="20" s="1"/>
  <c r="P101" i="20" s="1"/>
  <c r="K101" i="20"/>
  <c r="H101" i="20"/>
  <c r="G101" i="20"/>
  <c r="F101" i="20"/>
  <c r="E101" i="20"/>
  <c r="D101" i="20"/>
  <c r="U100" i="20"/>
  <c r="O100" i="20"/>
  <c r="P100" i="20" s="1"/>
  <c r="N100" i="20"/>
  <c r="K100" i="20"/>
  <c r="H100" i="20"/>
  <c r="G100" i="20"/>
  <c r="F100" i="20"/>
  <c r="E100" i="20"/>
  <c r="D100" i="20"/>
  <c r="U99" i="20"/>
  <c r="N99" i="20"/>
  <c r="O99" i="20" s="1"/>
  <c r="P99" i="20" s="1"/>
  <c r="K99" i="20"/>
  <c r="H99" i="20"/>
  <c r="G99" i="20"/>
  <c r="F99" i="20"/>
  <c r="E99" i="20"/>
  <c r="D99" i="20"/>
  <c r="U98" i="20"/>
  <c r="P98" i="20"/>
  <c r="N98" i="20"/>
  <c r="O98" i="20" s="1"/>
  <c r="K98" i="20"/>
  <c r="H98" i="20"/>
  <c r="G98" i="20"/>
  <c r="F98" i="20"/>
  <c r="E98" i="20"/>
  <c r="D98" i="20"/>
  <c r="U97" i="20"/>
  <c r="N97" i="20"/>
  <c r="O97" i="20" s="1"/>
  <c r="P97" i="20" s="1"/>
  <c r="K97" i="20"/>
  <c r="H97" i="20"/>
  <c r="G97" i="20"/>
  <c r="F97" i="20"/>
  <c r="E97" i="20"/>
  <c r="D97" i="20"/>
  <c r="U96" i="20"/>
  <c r="N96" i="20"/>
  <c r="O96" i="20" s="1"/>
  <c r="P96" i="20" s="1"/>
  <c r="K96" i="20"/>
  <c r="H96" i="20"/>
  <c r="G96" i="20"/>
  <c r="F96" i="20"/>
  <c r="E96" i="20"/>
  <c r="D96" i="20"/>
  <c r="U95" i="20"/>
  <c r="N95" i="20"/>
  <c r="O95" i="20" s="1"/>
  <c r="P95" i="20" s="1"/>
  <c r="K95" i="20"/>
  <c r="H95" i="20"/>
  <c r="G95" i="20"/>
  <c r="F95" i="20"/>
  <c r="E95" i="20"/>
  <c r="D95" i="20"/>
  <c r="U94" i="20"/>
  <c r="N94" i="20"/>
  <c r="O94" i="20" s="1"/>
  <c r="P94" i="20" s="1"/>
  <c r="K94" i="20"/>
  <c r="H94" i="20"/>
  <c r="G94" i="20"/>
  <c r="F94" i="20"/>
  <c r="E94" i="20"/>
  <c r="D94" i="20"/>
  <c r="U93" i="20"/>
  <c r="N93" i="20"/>
  <c r="O93" i="20" s="1"/>
  <c r="P93" i="20" s="1"/>
  <c r="K93" i="20"/>
  <c r="H93" i="20"/>
  <c r="G93" i="20"/>
  <c r="F93" i="20"/>
  <c r="E93" i="20"/>
  <c r="D93" i="20"/>
  <c r="U92" i="20"/>
  <c r="N92" i="20"/>
  <c r="O92" i="20" s="1"/>
  <c r="P92" i="20" s="1"/>
  <c r="K92" i="20"/>
  <c r="H92" i="20"/>
  <c r="G92" i="20"/>
  <c r="F92" i="20"/>
  <c r="E92" i="20"/>
  <c r="D92" i="20"/>
  <c r="U91" i="20"/>
  <c r="N91" i="20"/>
  <c r="O91" i="20" s="1"/>
  <c r="P91" i="20" s="1"/>
  <c r="K91" i="20"/>
  <c r="H91" i="20"/>
  <c r="G91" i="20"/>
  <c r="F91" i="20"/>
  <c r="E91" i="20"/>
  <c r="D91" i="20"/>
  <c r="U90" i="20"/>
  <c r="P90" i="20"/>
  <c r="O90" i="20"/>
  <c r="N90" i="20"/>
  <c r="K90" i="20"/>
  <c r="H90" i="20"/>
  <c r="G90" i="20"/>
  <c r="F90" i="20"/>
  <c r="E90" i="20"/>
  <c r="D90" i="20"/>
  <c r="U89" i="20"/>
  <c r="N89" i="20"/>
  <c r="O89" i="20" s="1"/>
  <c r="P89" i="20" s="1"/>
  <c r="K89" i="20"/>
  <c r="H89" i="20"/>
  <c r="G89" i="20"/>
  <c r="F89" i="20"/>
  <c r="E89" i="20"/>
  <c r="D89" i="20"/>
  <c r="U88" i="20"/>
  <c r="N88" i="20"/>
  <c r="O88" i="20" s="1"/>
  <c r="P88" i="20" s="1"/>
  <c r="K88" i="20"/>
  <c r="H88" i="20"/>
  <c r="G88" i="20"/>
  <c r="F88" i="20"/>
  <c r="E88" i="20"/>
  <c r="D88" i="20"/>
  <c r="U87" i="20"/>
  <c r="N87" i="20"/>
  <c r="O87" i="20" s="1"/>
  <c r="P87" i="20" s="1"/>
  <c r="K87" i="20"/>
  <c r="H87" i="20"/>
  <c r="G87" i="20"/>
  <c r="F87" i="20"/>
  <c r="E87" i="20"/>
  <c r="D87" i="20"/>
  <c r="U86" i="20"/>
  <c r="P86" i="20"/>
  <c r="O86" i="20"/>
  <c r="N86" i="20"/>
  <c r="K86" i="20"/>
  <c r="H86" i="20"/>
  <c r="G86" i="20"/>
  <c r="F86" i="20"/>
  <c r="E86" i="20"/>
  <c r="D86" i="20"/>
  <c r="U85" i="20"/>
  <c r="N85" i="20"/>
  <c r="O85" i="20" s="1"/>
  <c r="P85" i="20" s="1"/>
  <c r="K85" i="20"/>
  <c r="H85" i="20"/>
  <c r="G85" i="20"/>
  <c r="F85" i="20"/>
  <c r="E85" i="20"/>
  <c r="D85" i="20"/>
  <c r="U84" i="20"/>
  <c r="N84" i="20"/>
  <c r="O84" i="20" s="1"/>
  <c r="P84" i="20" s="1"/>
  <c r="K84" i="20"/>
  <c r="H84" i="20"/>
  <c r="G84" i="20"/>
  <c r="F84" i="20"/>
  <c r="E84" i="20"/>
  <c r="D84" i="20"/>
  <c r="U83" i="20"/>
  <c r="N83" i="20"/>
  <c r="O83" i="20" s="1"/>
  <c r="P83" i="20" s="1"/>
  <c r="K83" i="20"/>
  <c r="H83" i="20"/>
  <c r="G83" i="20"/>
  <c r="F83" i="20"/>
  <c r="E83" i="20"/>
  <c r="D83" i="20"/>
  <c r="U82" i="20"/>
  <c r="P82" i="20"/>
  <c r="N82" i="20"/>
  <c r="O82" i="20" s="1"/>
  <c r="K82" i="20"/>
  <c r="H82" i="20"/>
  <c r="G82" i="20"/>
  <c r="F82" i="20"/>
  <c r="E82" i="20"/>
  <c r="D82" i="20"/>
  <c r="U81" i="20"/>
  <c r="N81" i="20"/>
  <c r="O81" i="20" s="1"/>
  <c r="P81" i="20" s="1"/>
  <c r="K81" i="20"/>
  <c r="H81" i="20"/>
  <c r="G81" i="20"/>
  <c r="F81" i="20"/>
  <c r="E81" i="20"/>
  <c r="D81" i="20"/>
  <c r="U80" i="20"/>
  <c r="O80" i="20"/>
  <c r="P80" i="20" s="1"/>
  <c r="N80" i="20"/>
  <c r="K80" i="20"/>
  <c r="H80" i="20"/>
  <c r="G80" i="20"/>
  <c r="F80" i="20"/>
  <c r="E80" i="20"/>
  <c r="D80" i="20"/>
  <c r="U79" i="20"/>
  <c r="N79" i="20"/>
  <c r="O79" i="20" s="1"/>
  <c r="P79" i="20" s="1"/>
  <c r="K79" i="20"/>
  <c r="H79" i="20"/>
  <c r="G79" i="20"/>
  <c r="F79" i="20"/>
  <c r="E79" i="20"/>
  <c r="D79" i="20"/>
  <c r="U78" i="20"/>
  <c r="P78" i="20"/>
  <c r="N78" i="20"/>
  <c r="O78" i="20" s="1"/>
  <c r="K78" i="20"/>
  <c r="H78" i="20"/>
  <c r="G78" i="20"/>
  <c r="F78" i="20"/>
  <c r="E78" i="20"/>
  <c r="D78" i="20"/>
  <c r="U77" i="20"/>
  <c r="N77" i="20"/>
  <c r="O77" i="20" s="1"/>
  <c r="P77" i="20" s="1"/>
  <c r="K77" i="20"/>
  <c r="H77" i="20"/>
  <c r="G77" i="20"/>
  <c r="F77" i="20"/>
  <c r="E77" i="20"/>
  <c r="D77" i="20"/>
  <c r="U76" i="20"/>
  <c r="O76" i="20"/>
  <c r="P76" i="20" s="1"/>
  <c r="N76" i="20"/>
  <c r="K76" i="20"/>
  <c r="H76" i="20"/>
  <c r="G76" i="20"/>
  <c r="F76" i="20"/>
  <c r="E76" i="20"/>
  <c r="D76" i="20"/>
  <c r="U75" i="20"/>
  <c r="N75" i="20"/>
  <c r="O75" i="20" s="1"/>
  <c r="P75" i="20" s="1"/>
  <c r="K75" i="20"/>
  <c r="H75" i="20"/>
  <c r="G75" i="20"/>
  <c r="F75" i="20"/>
  <c r="E75" i="20"/>
  <c r="D75" i="20"/>
  <c r="U74" i="20"/>
  <c r="P74" i="20"/>
  <c r="N74" i="20"/>
  <c r="O74" i="20" s="1"/>
  <c r="K74" i="20"/>
  <c r="H74" i="20"/>
  <c r="G74" i="20"/>
  <c r="F74" i="20"/>
  <c r="E74" i="20"/>
  <c r="D74" i="20"/>
  <c r="U73" i="20"/>
  <c r="N73" i="20"/>
  <c r="O73" i="20" s="1"/>
  <c r="P73" i="20" s="1"/>
  <c r="K73" i="20"/>
  <c r="H73" i="20"/>
  <c r="G73" i="20"/>
  <c r="F73" i="20"/>
  <c r="E73" i="20"/>
  <c r="D73" i="20"/>
  <c r="U72" i="20"/>
  <c r="O72" i="20"/>
  <c r="P72" i="20" s="1"/>
  <c r="N72" i="20"/>
  <c r="K72" i="20"/>
  <c r="H72" i="20"/>
  <c r="G72" i="20"/>
  <c r="F72" i="20"/>
  <c r="E72" i="20"/>
  <c r="D72" i="20"/>
  <c r="U71" i="20"/>
  <c r="N71" i="20"/>
  <c r="O71" i="20" s="1"/>
  <c r="P71" i="20" s="1"/>
  <c r="K71" i="20"/>
  <c r="H71" i="20"/>
  <c r="G71" i="20"/>
  <c r="F71" i="20"/>
  <c r="E71" i="20"/>
  <c r="D71" i="20"/>
  <c r="U70" i="20"/>
  <c r="N70" i="20"/>
  <c r="O70" i="20" s="1"/>
  <c r="P70" i="20" s="1"/>
  <c r="K70" i="20"/>
  <c r="H70" i="20"/>
  <c r="G70" i="20"/>
  <c r="F70" i="20"/>
  <c r="E70" i="20"/>
  <c r="D70" i="20"/>
  <c r="U69" i="20"/>
  <c r="N69" i="20"/>
  <c r="O69" i="20" s="1"/>
  <c r="P69" i="20" s="1"/>
  <c r="K69" i="20"/>
  <c r="H69" i="20"/>
  <c r="G69" i="20"/>
  <c r="F69" i="20"/>
  <c r="E69" i="20"/>
  <c r="D69" i="20"/>
  <c r="U68" i="20"/>
  <c r="O68" i="20"/>
  <c r="P68" i="20" s="1"/>
  <c r="N68" i="20"/>
  <c r="K68" i="20"/>
  <c r="H68" i="20"/>
  <c r="G68" i="20"/>
  <c r="F68" i="20"/>
  <c r="E68" i="20"/>
  <c r="D68" i="20"/>
  <c r="U67" i="20"/>
  <c r="N67" i="20"/>
  <c r="O67" i="20" s="1"/>
  <c r="P67" i="20" s="1"/>
  <c r="K67" i="20"/>
  <c r="H67" i="20"/>
  <c r="G67" i="20"/>
  <c r="F67" i="20"/>
  <c r="E67" i="20"/>
  <c r="D67" i="20"/>
  <c r="U66" i="20"/>
  <c r="P66" i="20"/>
  <c r="N66" i="20"/>
  <c r="O66" i="20" s="1"/>
  <c r="K66" i="20"/>
  <c r="H66" i="20"/>
  <c r="G66" i="20"/>
  <c r="F66" i="20"/>
  <c r="E66" i="20"/>
  <c r="D66" i="20"/>
  <c r="U65" i="20"/>
  <c r="N65" i="20"/>
  <c r="O65" i="20" s="1"/>
  <c r="P65" i="20" s="1"/>
  <c r="K65" i="20"/>
  <c r="H65" i="20"/>
  <c r="G65" i="20"/>
  <c r="F65" i="20"/>
  <c r="E65" i="20"/>
  <c r="D65" i="20"/>
  <c r="U64" i="20"/>
  <c r="O64" i="20"/>
  <c r="P64" i="20" s="1"/>
  <c r="N64" i="20"/>
  <c r="K64" i="20"/>
  <c r="H64" i="20"/>
  <c r="G64" i="20"/>
  <c r="F64" i="20"/>
  <c r="E64" i="20"/>
  <c r="D64" i="20"/>
  <c r="U63" i="20"/>
  <c r="N63" i="20"/>
  <c r="O63" i="20" s="1"/>
  <c r="P63" i="20" s="1"/>
  <c r="K63" i="20"/>
  <c r="H63" i="20"/>
  <c r="G63" i="20"/>
  <c r="F63" i="20"/>
  <c r="E63" i="20"/>
  <c r="D63" i="20"/>
  <c r="U62" i="20"/>
  <c r="P62" i="20"/>
  <c r="N62" i="20"/>
  <c r="O62" i="20" s="1"/>
  <c r="K62" i="20"/>
  <c r="H62" i="20"/>
  <c r="G62" i="20"/>
  <c r="F62" i="20"/>
  <c r="E62" i="20"/>
  <c r="D62" i="20"/>
  <c r="U61" i="20"/>
  <c r="N61" i="20"/>
  <c r="O61" i="20" s="1"/>
  <c r="P61" i="20" s="1"/>
  <c r="K61" i="20"/>
  <c r="H61" i="20"/>
  <c r="G61" i="20"/>
  <c r="F61" i="20"/>
  <c r="E61" i="20"/>
  <c r="D61" i="20"/>
  <c r="U60" i="20"/>
  <c r="O60" i="20"/>
  <c r="P60" i="20" s="1"/>
  <c r="N60" i="20"/>
  <c r="K60" i="20"/>
  <c r="H60" i="20"/>
  <c r="G60" i="20"/>
  <c r="F60" i="20"/>
  <c r="E60" i="20"/>
  <c r="D60" i="20"/>
  <c r="U59" i="20"/>
  <c r="N59" i="20"/>
  <c r="O59" i="20" s="1"/>
  <c r="P59" i="20" s="1"/>
  <c r="K59" i="20"/>
  <c r="H59" i="20"/>
  <c r="G59" i="20"/>
  <c r="F59" i="20"/>
  <c r="E59" i="20"/>
  <c r="D59" i="20"/>
  <c r="U58" i="20"/>
  <c r="P58" i="20"/>
  <c r="N58" i="20"/>
  <c r="O58" i="20" s="1"/>
  <c r="K58" i="20"/>
  <c r="H58" i="20"/>
  <c r="G58" i="20"/>
  <c r="F58" i="20"/>
  <c r="E58" i="20"/>
  <c r="D58" i="20"/>
  <c r="U57" i="20"/>
  <c r="O57" i="20"/>
  <c r="P57" i="20" s="1"/>
  <c r="N57" i="20"/>
  <c r="K57" i="20"/>
  <c r="H57" i="20"/>
  <c r="G57" i="20"/>
  <c r="F57" i="20"/>
  <c r="E57" i="20"/>
  <c r="D57" i="20"/>
  <c r="U56" i="20"/>
  <c r="O56" i="20"/>
  <c r="P56" i="20" s="1"/>
  <c r="N56" i="20"/>
  <c r="K56" i="20"/>
  <c r="H56" i="20"/>
  <c r="G56" i="20"/>
  <c r="F56" i="20"/>
  <c r="E56" i="20"/>
  <c r="D56" i="20"/>
  <c r="U55" i="20"/>
  <c r="N55" i="20"/>
  <c r="O55" i="20" s="1"/>
  <c r="P55" i="20" s="1"/>
  <c r="K55" i="20"/>
  <c r="H55" i="20"/>
  <c r="G55" i="20"/>
  <c r="F55" i="20"/>
  <c r="E55" i="20"/>
  <c r="D55" i="20"/>
  <c r="U54" i="20"/>
  <c r="P54" i="20"/>
  <c r="N54" i="20"/>
  <c r="O54" i="20" s="1"/>
  <c r="K54" i="20"/>
  <c r="H54" i="20"/>
  <c r="G54" i="20"/>
  <c r="F54" i="20"/>
  <c r="E54" i="20"/>
  <c r="D54" i="20"/>
  <c r="U53" i="20"/>
  <c r="P53" i="20"/>
  <c r="O53" i="20"/>
  <c r="N53" i="20"/>
  <c r="K53" i="20"/>
  <c r="H53" i="20"/>
  <c r="G53" i="20"/>
  <c r="F53" i="20"/>
  <c r="E53" i="20"/>
  <c r="D53" i="20"/>
  <c r="U52" i="20"/>
  <c r="O52" i="20"/>
  <c r="P52" i="20" s="1"/>
  <c r="N52" i="20"/>
  <c r="K52" i="20"/>
  <c r="H52" i="20"/>
  <c r="G52" i="20"/>
  <c r="F52" i="20"/>
  <c r="E52" i="20"/>
  <c r="D52" i="20"/>
  <c r="U51" i="20"/>
  <c r="N51" i="20"/>
  <c r="O51" i="20" s="1"/>
  <c r="P51" i="20" s="1"/>
  <c r="K51" i="20"/>
  <c r="H51" i="20"/>
  <c r="G51" i="20"/>
  <c r="F51" i="20"/>
  <c r="E51" i="20"/>
  <c r="D51" i="20"/>
  <c r="U50" i="20"/>
  <c r="N50" i="20"/>
  <c r="O50" i="20" s="1"/>
  <c r="P50" i="20" s="1"/>
  <c r="K50" i="20"/>
  <c r="H50" i="20"/>
  <c r="G50" i="20"/>
  <c r="F50" i="20"/>
  <c r="E50" i="20"/>
  <c r="D50" i="20"/>
  <c r="U49" i="20"/>
  <c r="N49" i="20"/>
  <c r="O49" i="20" s="1"/>
  <c r="P49" i="20" s="1"/>
  <c r="K49" i="20"/>
  <c r="H49" i="20"/>
  <c r="G49" i="20"/>
  <c r="F49" i="20"/>
  <c r="E49" i="20"/>
  <c r="D49" i="20"/>
  <c r="U48" i="20"/>
  <c r="O48" i="20"/>
  <c r="P48" i="20" s="1"/>
  <c r="N48" i="20"/>
  <c r="K48" i="20"/>
  <c r="H48" i="20"/>
  <c r="G48" i="20"/>
  <c r="F48" i="20"/>
  <c r="E48" i="20"/>
  <c r="D48" i="20"/>
  <c r="U47" i="20"/>
  <c r="N47" i="20"/>
  <c r="O47" i="20" s="1"/>
  <c r="P47" i="20" s="1"/>
  <c r="K47" i="20"/>
  <c r="H47" i="20"/>
  <c r="G47" i="20"/>
  <c r="F47" i="20"/>
  <c r="E47" i="20"/>
  <c r="D47" i="20"/>
  <c r="U46" i="20"/>
  <c r="P46" i="20"/>
  <c r="O46" i="20"/>
  <c r="N46" i="20"/>
  <c r="K46" i="20"/>
  <c r="H46" i="20"/>
  <c r="G46" i="20"/>
  <c r="F46" i="20"/>
  <c r="E46" i="20"/>
  <c r="D46" i="20"/>
  <c r="U45" i="20"/>
  <c r="N45" i="20"/>
  <c r="O45" i="20" s="1"/>
  <c r="P45" i="20" s="1"/>
  <c r="K45" i="20"/>
  <c r="H45" i="20"/>
  <c r="G45" i="20"/>
  <c r="F45" i="20"/>
  <c r="E45" i="20"/>
  <c r="D45" i="20"/>
  <c r="U44" i="20"/>
  <c r="O44" i="20"/>
  <c r="P44" i="20" s="1"/>
  <c r="N44" i="20"/>
  <c r="K44" i="20"/>
  <c r="H44" i="20"/>
  <c r="G44" i="20"/>
  <c r="F44" i="20"/>
  <c r="E44" i="20"/>
  <c r="D44" i="20"/>
  <c r="U43" i="20"/>
  <c r="N43" i="20"/>
  <c r="O43" i="20" s="1"/>
  <c r="P43" i="20" s="1"/>
  <c r="K43" i="20"/>
  <c r="H43" i="20"/>
  <c r="G43" i="20"/>
  <c r="F43" i="20"/>
  <c r="E43" i="20"/>
  <c r="D43" i="20"/>
  <c r="U42" i="20"/>
  <c r="P42" i="20"/>
  <c r="O42" i="20"/>
  <c r="N42" i="20"/>
  <c r="K42" i="20"/>
  <c r="H42" i="20"/>
  <c r="G42" i="20"/>
  <c r="F42" i="20"/>
  <c r="E42" i="20"/>
  <c r="D42" i="20"/>
  <c r="U41" i="20"/>
  <c r="N41" i="20"/>
  <c r="O41" i="20" s="1"/>
  <c r="P41" i="20" s="1"/>
  <c r="K41" i="20"/>
  <c r="H41" i="20"/>
  <c r="G41" i="20"/>
  <c r="F41" i="20"/>
  <c r="E41" i="20"/>
  <c r="D41" i="20"/>
  <c r="U40" i="20"/>
  <c r="O40" i="20"/>
  <c r="P40" i="20" s="1"/>
  <c r="N40" i="20"/>
  <c r="K40" i="20"/>
  <c r="H40" i="20"/>
  <c r="G40" i="20"/>
  <c r="F40" i="20"/>
  <c r="E40" i="20"/>
  <c r="D40" i="20"/>
  <c r="U39" i="20"/>
  <c r="N39" i="20"/>
  <c r="O39" i="20" s="1"/>
  <c r="P39" i="20" s="1"/>
  <c r="K39" i="20"/>
  <c r="H39" i="20"/>
  <c r="G39" i="20"/>
  <c r="F39" i="20"/>
  <c r="E39" i="20"/>
  <c r="D39" i="20"/>
  <c r="U38" i="20"/>
  <c r="N38" i="20"/>
  <c r="O38" i="20" s="1"/>
  <c r="P38" i="20" s="1"/>
  <c r="K38" i="20"/>
  <c r="H38" i="20"/>
  <c r="G38" i="20"/>
  <c r="F38" i="20"/>
  <c r="E38" i="20"/>
  <c r="D38" i="20"/>
  <c r="U37" i="20"/>
  <c r="N37" i="20"/>
  <c r="O37" i="20" s="1"/>
  <c r="P37" i="20" s="1"/>
  <c r="K37" i="20"/>
  <c r="H37" i="20"/>
  <c r="G37" i="20"/>
  <c r="F37" i="20"/>
  <c r="E37" i="20"/>
  <c r="D37" i="20"/>
  <c r="U36" i="20"/>
  <c r="O36" i="20"/>
  <c r="P36" i="20" s="1"/>
  <c r="N36" i="20"/>
  <c r="K36" i="20"/>
  <c r="H36" i="20"/>
  <c r="G36" i="20"/>
  <c r="F36" i="20"/>
  <c r="E36" i="20"/>
  <c r="D36" i="20"/>
  <c r="U35" i="20"/>
  <c r="N35" i="20"/>
  <c r="O35" i="20" s="1"/>
  <c r="P35" i="20" s="1"/>
  <c r="K35" i="20"/>
  <c r="H35" i="20"/>
  <c r="G35" i="20"/>
  <c r="F35" i="20"/>
  <c r="E35" i="20"/>
  <c r="D35" i="20"/>
  <c r="U34" i="20"/>
  <c r="P34" i="20"/>
  <c r="O34" i="20"/>
  <c r="N34" i="20"/>
  <c r="K34" i="20"/>
  <c r="H34" i="20"/>
  <c r="G34" i="20"/>
  <c r="F34" i="20"/>
  <c r="E34" i="20"/>
  <c r="D34" i="20"/>
  <c r="U33" i="20"/>
  <c r="O33" i="20"/>
  <c r="P33" i="20" s="1"/>
  <c r="N33" i="20"/>
  <c r="K33" i="20"/>
  <c r="H33" i="20"/>
  <c r="G33" i="20"/>
  <c r="F33" i="20"/>
  <c r="E33" i="20"/>
  <c r="D33" i="20"/>
  <c r="U32" i="20"/>
  <c r="N32" i="20"/>
  <c r="O32" i="20" s="1"/>
  <c r="P32" i="20" s="1"/>
  <c r="K32" i="20"/>
  <c r="H32" i="20"/>
  <c r="G32" i="20"/>
  <c r="F32" i="20"/>
  <c r="E32" i="20"/>
  <c r="D32" i="20"/>
  <c r="U31" i="20"/>
  <c r="N31" i="20"/>
  <c r="O31" i="20" s="1"/>
  <c r="P31" i="20" s="1"/>
  <c r="K31" i="20"/>
  <c r="H31" i="20"/>
  <c r="G31" i="20"/>
  <c r="F31" i="20"/>
  <c r="E31" i="20"/>
  <c r="D31" i="20"/>
  <c r="U30" i="20"/>
  <c r="P30" i="20"/>
  <c r="O30" i="20"/>
  <c r="N30" i="20"/>
  <c r="K30" i="20"/>
  <c r="H30" i="20"/>
  <c r="G30" i="20"/>
  <c r="F30" i="20"/>
  <c r="E30" i="20"/>
  <c r="D30" i="20"/>
  <c r="U29" i="20"/>
  <c r="O29" i="20"/>
  <c r="P29" i="20" s="1"/>
  <c r="N29" i="20"/>
  <c r="K29" i="20"/>
  <c r="H29" i="20"/>
  <c r="G29" i="20"/>
  <c r="F29" i="20"/>
  <c r="E29" i="20"/>
  <c r="D29" i="20"/>
  <c r="U28" i="20"/>
  <c r="O28" i="20"/>
  <c r="P28" i="20" s="1"/>
  <c r="N28" i="20"/>
  <c r="K28" i="20"/>
  <c r="H28" i="20"/>
  <c r="G28" i="20"/>
  <c r="F28" i="20"/>
  <c r="E28" i="20"/>
  <c r="D28" i="20"/>
  <c r="U27" i="20"/>
  <c r="N27" i="20"/>
  <c r="O27" i="20" s="1"/>
  <c r="P27" i="20" s="1"/>
  <c r="K27" i="20"/>
  <c r="H27" i="20"/>
  <c r="G27" i="20"/>
  <c r="F27" i="20"/>
  <c r="E27" i="20"/>
  <c r="D27" i="20"/>
  <c r="U26" i="20"/>
  <c r="P26" i="20"/>
  <c r="O26" i="20"/>
  <c r="N26" i="20"/>
  <c r="K26" i="20"/>
  <c r="H26" i="20"/>
  <c r="G26" i="20"/>
  <c r="F26" i="20"/>
  <c r="E26" i="20"/>
  <c r="D26" i="20"/>
  <c r="U25" i="20"/>
  <c r="O25" i="20"/>
  <c r="P25" i="20" s="1"/>
  <c r="N25" i="20"/>
  <c r="K25" i="20"/>
  <c r="H25" i="20"/>
  <c r="G25" i="20"/>
  <c r="F25" i="20"/>
  <c r="E25" i="20"/>
  <c r="D25" i="20"/>
  <c r="U24" i="20"/>
  <c r="O24" i="20"/>
  <c r="P24" i="20" s="1"/>
  <c r="N24" i="20"/>
  <c r="K24" i="20"/>
  <c r="H24" i="20"/>
  <c r="G24" i="20"/>
  <c r="F24" i="20"/>
  <c r="E24" i="20"/>
  <c r="D24" i="20"/>
  <c r="U23" i="20"/>
  <c r="N23" i="20"/>
  <c r="O23" i="20" s="1"/>
  <c r="P23" i="20" s="1"/>
  <c r="K23" i="20"/>
  <c r="H23" i="20"/>
  <c r="G23" i="20"/>
  <c r="F23" i="20"/>
  <c r="E23" i="20"/>
  <c r="D23" i="20"/>
  <c r="U22" i="20"/>
  <c r="P22" i="20"/>
  <c r="O22" i="20"/>
  <c r="N22" i="20"/>
  <c r="K22" i="20"/>
  <c r="H22" i="20"/>
  <c r="G22" i="20"/>
  <c r="F22" i="20"/>
  <c r="E22" i="20"/>
  <c r="D22" i="20"/>
  <c r="U21" i="20"/>
  <c r="O21" i="20"/>
  <c r="P21" i="20" s="1"/>
  <c r="N21" i="20"/>
  <c r="K21" i="20"/>
  <c r="H21" i="20"/>
  <c r="G21" i="20"/>
  <c r="F21" i="20"/>
  <c r="E21" i="20"/>
  <c r="D21" i="20"/>
  <c r="U20" i="20"/>
  <c r="N20" i="20"/>
  <c r="O20" i="20" s="1"/>
  <c r="P20" i="20" s="1"/>
  <c r="K20" i="20"/>
  <c r="H20" i="20"/>
  <c r="G20" i="20"/>
  <c r="F20" i="20"/>
  <c r="E20" i="20"/>
  <c r="D20" i="20"/>
  <c r="U19" i="20"/>
  <c r="N19" i="20"/>
  <c r="O19" i="20" s="1"/>
  <c r="P19" i="20" s="1"/>
  <c r="K19" i="20"/>
  <c r="H19" i="20"/>
  <c r="G19" i="20"/>
  <c r="F19" i="20"/>
  <c r="E19" i="20"/>
  <c r="D19" i="20"/>
  <c r="U18" i="20"/>
  <c r="P18" i="20"/>
  <c r="O18" i="20"/>
  <c r="N18" i="20"/>
  <c r="K18" i="20"/>
  <c r="H18" i="20"/>
  <c r="G18" i="20"/>
  <c r="F18" i="20"/>
  <c r="E18" i="20"/>
  <c r="D18" i="20"/>
  <c r="U17" i="20"/>
  <c r="O17" i="20"/>
  <c r="P17" i="20" s="1"/>
  <c r="N17" i="20"/>
  <c r="K17" i="20"/>
  <c r="H17" i="20"/>
  <c r="G17" i="20"/>
  <c r="F17" i="20"/>
  <c r="E17" i="20"/>
  <c r="D17" i="20"/>
  <c r="U16" i="20"/>
  <c r="N16" i="20"/>
  <c r="O16" i="20" s="1"/>
  <c r="P16" i="20" s="1"/>
  <c r="K16" i="20"/>
  <c r="H16" i="20"/>
  <c r="G16" i="20"/>
  <c r="F16" i="20"/>
  <c r="E16" i="20"/>
  <c r="D16" i="20"/>
  <c r="U15" i="20"/>
  <c r="N15" i="20"/>
  <c r="O15" i="20" s="1"/>
  <c r="P15" i="20" s="1"/>
  <c r="K15" i="20"/>
  <c r="H15" i="20"/>
  <c r="G15" i="20"/>
  <c r="F15" i="20"/>
  <c r="E15" i="20"/>
  <c r="D15" i="20"/>
  <c r="U14" i="20"/>
  <c r="P14" i="20"/>
  <c r="O14" i="20"/>
  <c r="N14" i="20"/>
  <c r="K14" i="20"/>
  <c r="H14" i="20"/>
  <c r="G14" i="20"/>
  <c r="F14" i="20"/>
  <c r="E14" i="20"/>
  <c r="D14" i="20"/>
  <c r="U13" i="20"/>
  <c r="O13" i="20"/>
  <c r="P13" i="20" s="1"/>
  <c r="N13" i="20"/>
  <c r="K13" i="20"/>
  <c r="H13" i="20"/>
  <c r="G13" i="20"/>
  <c r="F13" i="20"/>
  <c r="E13" i="20"/>
  <c r="D13" i="20"/>
  <c r="U12" i="20"/>
  <c r="N12" i="20"/>
  <c r="O12" i="20" s="1"/>
  <c r="P12" i="20" s="1"/>
  <c r="K12" i="20"/>
  <c r="H12" i="20"/>
  <c r="G12" i="20"/>
  <c r="F12" i="20"/>
  <c r="E12" i="20"/>
  <c r="D12" i="20"/>
  <c r="U11" i="20"/>
  <c r="N11" i="20"/>
  <c r="O11" i="20" s="1"/>
  <c r="P11" i="20" s="1"/>
  <c r="K11" i="20"/>
  <c r="H11" i="20"/>
  <c r="G11" i="20"/>
  <c r="F11" i="20"/>
  <c r="E11" i="20"/>
  <c r="D11" i="20"/>
  <c r="U10" i="20"/>
  <c r="N10" i="20"/>
  <c r="O10" i="20" s="1"/>
  <c r="P10" i="20" s="1"/>
  <c r="K10" i="20"/>
  <c r="H10" i="20"/>
  <c r="G10" i="20"/>
  <c r="F10" i="20"/>
  <c r="E10" i="20"/>
  <c r="D10" i="20"/>
  <c r="U9" i="20"/>
  <c r="O9" i="20"/>
  <c r="P9" i="20" s="1"/>
  <c r="N9" i="20"/>
  <c r="K9" i="20"/>
  <c r="H9" i="20"/>
  <c r="G9" i="20"/>
  <c r="F9" i="20"/>
  <c r="E9" i="20"/>
  <c r="D9" i="20"/>
  <c r="U8" i="20"/>
  <c r="N8" i="20"/>
  <c r="O8" i="20" s="1"/>
  <c r="P8" i="20" s="1"/>
  <c r="K8" i="20"/>
  <c r="H8" i="20"/>
  <c r="G8" i="20"/>
  <c r="F8" i="20"/>
  <c r="E8" i="20"/>
  <c r="D8" i="20"/>
  <c r="U7" i="20"/>
  <c r="N7" i="20"/>
  <c r="O7" i="20" s="1"/>
  <c r="K7" i="20"/>
  <c r="H7" i="20"/>
  <c r="G7" i="20"/>
  <c r="F7" i="20"/>
  <c r="E7" i="20"/>
  <c r="D7" i="20"/>
  <c r="S5" i="20"/>
  <c r="T5" i="20" s="1"/>
  <c r="R5" i="20"/>
  <c r="O374" i="20" l="1"/>
  <c r="E4" i="20" s="1"/>
  <c r="P7" i="20"/>
  <c r="P374" i="20" s="1"/>
  <c r="U8" i="16" l="1"/>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7" i="16"/>
  <c r="C2" i="13"/>
  <c r="M460"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K459" i="13"/>
  <c r="H459" i="13"/>
  <c r="G459" i="13"/>
  <c r="F459" i="13"/>
  <c r="E459" i="13"/>
  <c r="D459" i="13"/>
  <c r="K458" i="13"/>
  <c r="H458" i="13"/>
  <c r="G458" i="13"/>
  <c r="F458" i="13"/>
  <c r="E458" i="13"/>
  <c r="D458" i="13"/>
  <c r="K457" i="13"/>
  <c r="H457" i="13"/>
  <c r="G457" i="13"/>
  <c r="F457" i="13"/>
  <c r="E457" i="13"/>
  <c r="D457" i="13"/>
  <c r="K456" i="13"/>
  <c r="H456" i="13"/>
  <c r="G456" i="13"/>
  <c r="F456" i="13"/>
  <c r="E456" i="13"/>
  <c r="D456" i="13"/>
  <c r="K455" i="13"/>
  <c r="H455" i="13"/>
  <c r="G455" i="13"/>
  <c r="F455" i="13"/>
  <c r="E455" i="13"/>
  <c r="D455" i="13"/>
  <c r="K454" i="13"/>
  <c r="H454" i="13"/>
  <c r="G454" i="13"/>
  <c r="F454" i="13"/>
  <c r="E454" i="13"/>
  <c r="D454" i="13"/>
  <c r="K453" i="13"/>
  <c r="H453" i="13"/>
  <c r="G453" i="13"/>
  <c r="F453" i="13"/>
  <c r="E453" i="13"/>
  <c r="D453" i="13"/>
  <c r="K452" i="13"/>
  <c r="H452" i="13"/>
  <c r="G452" i="13"/>
  <c r="F452" i="13"/>
  <c r="E452" i="13"/>
  <c r="D452" i="13"/>
  <c r="K451" i="13"/>
  <c r="H451" i="13"/>
  <c r="G451" i="13"/>
  <c r="F451" i="13"/>
  <c r="E451" i="13"/>
  <c r="D451" i="13"/>
  <c r="K450" i="13"/>
  <c r="H450" i="13"/>
  <c r="G450" i="13"/>
  <c r="F450" i="13"/>
  <c r="E450" i="13"/>
  <c r="D450" i="13"/>
  <c r="K449" i="13"/>
  <c r="H449" i="13"/>
  <c r="G449" i="13"/>
  <c r="F449" i="13"/>
  <c r="E449" i="13"/>
  <c r="D449" i="13"/>
  <c r="K448" i="13"/>
  <c r="H448" i="13"/>
  <c r="G448" i="13"/>
  <c r="F448" i="13"/>
  <c r="E448" i="13"/>
  <c r="D448" i="13"/>
  <c r="K447" i="13"/>
  <c r="H447" i="13"/>
  <c r="G447" i="13"/>
  <c r="F447" i="13"/>
  <c r="E447" i="13"/>
  <c r="D447" i="13"/>
  <c r="K446" i="13"/>
  <c r="H446" i="13"/>
  <c r="G446" i="13"/>
  <c r="F446" i="13"/>
  <c r="E446" i="13"/>
  <c r="D446" i="13"/>
  <c r="K445" i="13"/>
  <c r="H445" i="13"/>
  <c r="G445" i="13"/>
  <c r="F445" i="13"/>
  <c r="E445" i="13"/>
  <c r="D445" i="13"/>
  <c r="K444" i="13"/>
  <c r="H444" i="13"/>
  <c r="G444" i="13"/>
  <c r="F444" i="13"/>
  <c r="E444" i="13"/>
  <c r="D444" i="13"/>
  <c r="K443" i="13"/>
  <c r="H443" i="13"/>
  <c r="G443" i="13"/>
  <c r="F443" i="13"/>
  <c r="E443" i="13"/>
  <c r="D443" i="13"/>
  <c r="K442" i="13"/>
  <c r="H442" i="13"/>
  <c r="G442" i="13"/>
  <c r="F442" i="13"/>
  <c r="E442" i="13"/>
  <c r="D442" i="13"/>
  <c r="K441" i="13"/>
  <c r="H441" i="13"/>
  <c r="G441" i="13"/>
  <c r="F441" i="13"/>
  <c r="E441" i="13"/>
  <c r="D441" i="13"/>
  <c r="K440" i="13"/>
  <c r="H440" i="13"/>
  <c r="G440" i="13"/>
  <c r="F440" i="13"/>
  <c r="E440" i="13"/>
  <c r="D440" i="13"/>
  <c r="K439" i="13"/>
  <c r="H439" i="13"/>
  <c r="G439" i="13"/>
  <c r="F439" i="13"/>
  <c r="E439" i="13"/>
  <c r="D439" i="13"/>
  <c r="K438" i="13"/>
  <c r="H438" i="13"/>
  <c r="G438" i="13"/>
  <c r="F438" i="13"/>
  <c r="E438" i="13"/>
  <c r="D438" i="13"/>
  <c r="K437" i="13"/>
  <c r="H437" i="13"/>
  <c r="G437" i="13"/>
  <c r="F437" i="13"/>
  <c r="E437" i="13"/>
  <c r="D437" i="13"/>
  <c r="K436" i="13"/>
  <c r="H436" i="13"/>
  <c r="G436" i="13"/>
  <c r="F436" i="13"/>
  <c r="E436" i="13"/>
  <c r="D436" i="13"/>
  <c r="K435" i="13"/>
  <c r="H435" i="13"/>
  <c r="G435" i="13"/>
  <c r="F435" i="13"/>
  <c r="E435" i="13"/>
  <c r="D435" i="13"/>
  <c r="K434" i="13"/>
  <c r="H434" i="13"/>
  <c r="G434" i="13"/>
  <c r="F434" i="13"/>
  <c r="E434" i="13"/>
  <c r="D434" i="13"/>
  <c r="K433" i="13"/>
  <c r="H433" i="13"/>
  <c r="G433" i="13"/>
  <c r="F433" i="13"/>
  <c r="E433" i="13"/>
  <c r="D433" i="13"/>
  <c r="K432" i="13"/>
  <c r="H432" i="13"/>
  <c r="G432" i="13"/>
  <c r="F432" i="13"/>
  <c r="E432" i="13"/>
  <c r="D432" i="13"/>
  <c r="K431" i="13"/>
  <c r="H431" i="13"/>
  <c r="G431" i="13"/>
  <c r="F431" i="13"/>
  <c r="E431" i="13"/>
  <c r="D431" i="13"/>
  <c r="K430" i="13"/>
  <c r="H430" i="13"/>
  <c r="G430" i="13"/>
  <c r="F430" i="13"/>
  <c r="E430" i="13"/>
  <c r="D430" i="13"/>
  <c r="K429" i="13"/>
  <c r="H429" i="13"/>
  <c r="G429" i="13"/>
  <c r="F429" i="13"/>
  <c r="E429" i="13"/>
  <c r="D429" i="13"/>
  <c r="K428" i="13"/>
  <c r="H428" i="13"/>
  <c r="G428" i="13"/>
  <c r="F428" i="13"/>
  <c r="E428" i="13"/>
  <c r="D428" i="13"/>
  <c r="K427" i="13"/>
  <c r="H427" i="13"/>
  <c r="G427" i="13"/>
  <c r="F427" i="13"/>
  <c r="E427" i="13"/>
  <c r="D427" i="13"/>
  <c r="K426" i="13"/>
  <c r="H426" i="13"/>
  <c r="G426" i="13"/>
  <c r="F426" i="13"/>
  <c r="E426" i="13"/>
  <c r="D426" i="13"/>
  <c r="K425" i="13"/>
  <c r="H425" i="13"/>
  <c r="G425" i="13"/>
  <c r="F425" i="13"/>
  <c r="E425" i="13"/>
  <c r="D425" i="13"/>
  <c r="K424" i="13"/>
  <c r="H424" i="13"/>
  <c r="G424" i="13"/>
  <c r="F424" i="13"/>
  <c r="E424" i="13"/>
  <c r="D424" i="13"/>
  <c r="K423" i="13"/>
  <c r="H423" i="13"/>
  <c r="G423" i="13"/>
  <c r="F423" i="13"/>
  <c r="E423" i="13"/>
  <c r="D423" i="13"/>
  <c r="K422" i="13"/>
  <c r="H422" i="13"/>
  <c r="G422" i="13"/>
  <c r="F422" i="13"/>
  <c r="E422" i="13"/>
  <c r="D422" i="13"/>
  <c r="K421" i="13"/>
  <c r="H421" i="13"/>
  <c r="G421" i="13"/>
  <c r="F421" i="13"/>
  <c r="E421" i="13"/>
  <c r="D421" i="13"/>
  <c r="K420" i="13"/>
  <c r="H420" i="13"/>
  <c r="G420" i="13"/>
  <c r="F420" i="13"/>
  <c r="E420" i="13"/>
  <c r="D420" i="13"/>
  <c r="K419" i="13"/>
  <c r="H419" i="13"/>
  <c r="G419" i="13"/>
  <c r="F419" i="13"/>
  <c r="E419" i="13"/>
  <c r="D419" i="13"/>
  <c r="K418" i="13"/>
  <c r="H418" i="13"/>
  <c r="G418" i="13"/>
  <c r="F418" i="13"/>
  <c r="E418" i="13"/>
  <c r="D418" i="13"/>
  <c r="K417" i="13"/>
  <c r="H417" i="13"/>
  <c r="G417" i="13"/>
  <c r="F417" i="13"/>
  <c r="E417" i="13"/>
  <c r="D417" i="13"/>
  <c r="K416" i="13"/>
  <c r="H416" i="13"/>
  <c r="G416" i="13"/>
  <c r="F416" i="13"/>
  <c r="E416" i="13"/>
  <c r="D416" i="13"/>
  <c r="K415" i="13"/>
  <c r="H415" i="13"/>
  <c r="G415" i="13"/>
  <c r="F415" i="13"/>
  <c r="E415" i="13"/>
  <c r="D415" i="13"/>
  <c r="K414" i="13"/>
  <c r="H414" i="13"/>
  <c r="G414" i="13"/>
  <c r="F414" i="13"/>
  <c r="E414" i="13"/>
  <c r="D414" i="13"/>
  <c r="K413" i="13"/>
  <c r="H413" i="13"/>
  <c r="G413" i="13"/>
  <c r="F413" i="13"/>
  <c r="E413" i="13"/>
  <c r="D413" i="13"/>
  <c r="K412" i="13"/>
  <c r="H412" i="13"/>
  <c r="G412" i="13"/>
  <c r="F412" i="13"/>
  <c r="E412" i="13"/>
  <c r="D412" i="13"/>
  <c r="K411" i="13"/>
  <c r="H411" i="13"/>
  <c r="G411" i="13"/>
  <c r="F411" i="13"/>
  <c r="E411" i="13"/>
  <c r="D411" i="13"/>
  <c r="K410" i="13"/>
  <c r="H410" i="13"/>
  <c r="G410" i="13"/>
  <c r="F410" i="13"/>
  <c r="E410" i="13"/>
  <c r="D410" i="13"/>
  <c r="K409" i="13"/>
  <c r="H409" i="13"/>
  <c r="G409" i="13"/>
  <c r="F409" i="13"/>
  <c r="E409" i="13"/>
  <c r="D409" i="13"/>
  <c r="K408" i="13"/>
  <c r="H408" i="13"/>
  <c r="G408" i="13"/>
  <c r="F408" i="13"/>
  <c r="E408" i="13"/>
  <c r="D408" i="13"/>
  <c r="K407" i="13"/>
  <c r="H407" i="13"/>
  <c r="G407" i="13"/>
  <c r="F407" i="13"/>
  <c r="E407" i="13"/>
  <c r="D407" i="13"/>
  <c r="K406" i="13"/>
  <c r="H406" i="13"/>
  <c r="G406" i="13"/>
  <c r="F406" i="13"/>
  <c r="E406" i="13"/>
  <c r="D406" i="13"/>
  <c r="K405" i="13"/>
  <c r="H405" i="13"/>
  <c r="G405" i="13"/>
  <c r="F405" i="13"/>
  <c r="E405" i="13"/>
  <c r="D405" i="13"/>
  <c r="K404" i="13"/>
  <c r="H404" i="13"/>
  <c r="G404" i="13"/>
  <c r="F404" i="13"/>
  <c r="E404" i="13"/>
  <c r="D404" i="13"/>
  <c r="K403" i="13"/>
  <c r="H403" i="13"/>
  <c r="G403" i="13"/>
  <c r="F403" i="13"/>
  <c r="E403" i="13"/>
  <c r="D403" i="13"/>
  <c r="K402" i="13"/>
  <c r="H402" i="13"/>
  <c r="G402" i="13"/>
  <c r="F402" i="13"/>
  <c r="E402" i="13"/>
  <c r="D402" i="13"/>
  <c r="K401" i="13"/>
  <c r="H401" i="13"/>
  <c r="G401" i="13"/>
  <c r="F401" i="13"/>
  <c r="E401" i="13"/>
  <c r="D401" i="13"/>
  <c r="K400" i="13"/>
  <c r="H400" i="13"/>
  <c r="G400" i="13"/>
  <c r="F400" i="13"/>
  <c r="E400" i="13"/>
  <c r="D400" i="13"/>
  <c r="K399" i="13"/>
  <c r="H399" i="13"/>
  <c r="G399" i="13"/>
  <c r="F399" i="13"/>
  <c r="E399" i="13"/>
  <c r="D399" i="13"/>
  <c r="K398" i="13"/>
  <c r="H398" i="13"/>
  <c r="G398" i="13"/>
  <c r="F398" i="13"/>
  <c r="E398" i="13"/>
  <c r="D398" i="13"/>
  <c r="K397" i="13"/>
  <c r="H397" i="13"/>
  <c r="G397" i="13"/>
  <c r="F397" i="13"/>
  <c r="E397" i="13"/>
  <c r="D397" i="13"/>
  <c r="K396" i="13"/>
  <c r="H396" i="13"/>
  <c r="G396" i="13"/>
  <c r="F396" i="13"/>
  <c r="E396" i="13"/>
  <c r="D396" i="13"/>
  <c r="K395" i="13"/>
  <c r="H395" i="13"/>
  <c r="G395" i="13"/>
  <c r="F395" i="13"/>
  <c r="E395" i="13"/>
  <c r="D395" i="13"/>
  <c r="K394" i="13"/>
  <c r="H394" i="13"/>
  <c r="G394" i="13"/>
  <c r="F394" i="13"/>
  <c r="E394" i="13"/>
  <c r="D394" i="13"/>
  <c r="K393" i="13"/>
  <c r="H393" i="13"/>
  <c r="G393" i="13"/>
  <c r="F393" i="13"/>
  <c r="E393" i="13"/>
  <c r="D393" i="13"/>
  <c r="K392" i="13"/>
  <c r="H392" i="13"/>
  <c r="G392" i="13"/>
  <c r="F392" i="13"/>
  <c r="E392" i="13"/>
  <c r="D392" i="13"/>
  <c r="K391" i="13"/>
  <c r="H391" i="13"/>
  <c r="G391" i="13"/>
  <c r="F391" i="13"/>
  <c r="E391" i="13"/>
  <c r="D391" i="13"/>
  <c r="K390" i="13"/>
  <c r="H390" i="13"/>
  <c r="G390" i="13"/>
  <c r="F390" i="13"/>
  <c r="E390" i="13"/>
  <c r="D390" i="13"/>
  <c r="K389" i="13"/>
  <c r="H389" i="13"/>
  <c r="G389" i="13"/>
  <c r="F389" i="13"/>
  <c r="E389" i="13"/>
  <c r="D389" i="13"/>
  <c r="K388" i="13"/>
  <c r="H388" i="13"/>
  <c r="G388" i="13"/>
  <c r="F388" i="13"/>
  <c r="E388" i="13"/>
  <c r="D388" i="13"/>
  <c r="K387" i="13"/>
  <c r="H387" i="13"/>
  <c r="G387" i="13"/>
  <c r="F387" i="13"/>
  <c r="E387" i="13"/>
  <c r="D387" i="13"/>
  <c r="K386" i="13"/>
  <c r="H386" i="13"/>
  <c r="G386" i="13"/>
  <c r="F386" i="13"/>
  <c r="E386" i="13"/>
  <c r="D386" i="13"/>
  <c r="K385" i="13"/>
  <c r="H385" i="13"/>
  <c r="G385" i="13"/>
  <c r="F385" i="13"/>
  <c r="E385" i="13"/>
  <c r="D385" i="13"/>
  <c r="K384" i="13"/>
  <c r="H384" i="13"/>
  <c r="G384" i="13"/>
  <c r="F384" i="13"/>
  <c r="E384" i="13"/>
  <c r="D384" i="13"/>
  <c r="K383" i="13"/>
  <c r="H383" i="13"/>
  <c r="G383" i="13"/>
  <c r="F383" i="13"/>
  <c r="E383" i="13"/>
  <c r="D383" i="13"/>
  <c r="K382" i="13"/>
  <c r="H382" i="13"/>
  <c r="G382" i="13"/>
  <c r="F382" i="13"/>
  <c r="E382" i="13"/>
  <c r="D382" i="13"/>
  <c r="K381" i="13"/>
  <c r="H381" i="13"/>
  <c r="G381" i="13"/>
  <c r="F381" i="13"/>
  <c r="E381" i="13"/>
  <c r="D381" i="13"/>
  <c r="K380" i="13"/>
  <c r="H380" i="13"/>
  <c r="G380" i="13"/>
  <c r="F380" i="13"/>
  <c r="E380" i="13"/>
  <c r="D380" i="13"/>
  <c r="K379" i="13"/>
  <c r="H379" i="13"/>
  <c r="G379" i="13"/>
  <c r="F379" i="13"/>
  <c r="E379" i="13"/>
  <c r="D379" i="13"/>
  <c r="K378" i="13"/>
  <c r="H378" i="13"/>
  <c r="G378" i="13"/>
  <c r="F378" i="13"/>
  <c r="E378" i="13"/>
  <c r="D378" i="13"/>
  <c r="K377" i="13"/>
  <c r="H377" i="13"/>
  <c r="G377" i="13"/>
  <c r="F377" i="13"/>
  <c r="E377" i="13"/>
  <c r="D377" i="13"/>
  <c r="K376" i="13"/>
  <c r="H376" i="13"/>
  <c r="G376" i="13"/>
  <c r="F376" i="13"/>
  <c r="E376" i="13"/>
  <c r="D376" i="13"/>
  <c r="K375" i="13"/>
  <c r="H375" i="13"/>
  <c r="G375" i="13"/>
  <c r="F375" i="13"/>
  <c r="E375" i="13"/>
  <c r="D375" i="13"/>
  <c r="K374" i="13"/>
  <c r="H374" i="13"/>
  <c r="G374" i="13"/>
  <c r="F374" i="13"/>
  <c r="E374" i="13"/>
  <c r="D374" i="13"/>
  <c r="K373" i="13"/>
  <c r="H373" i="13"/>
  <c r="G373" i="13"/>
  <c r="F373" i="13"/>
  <c r="E373" i="13"/>
  <c r="D373" i="13"/>
  <c r="K372" i="13"/>
  <c r="H372" i="13"/>
  <c r="G372" i="13"/>
  <c r="F372" i="13"/>
  <c r="E372" i="13"/>
  <c r="D372" i="13"/>
  <c r="K371" i="13"/>
  <c r="H371" i="13"/>
  <c r="G371" i="13"/>
  <c r="F371" i="13"/>
  <c r="E371" i="13"/>
  <c r="D371" i="13"/>
  <c r="K370" i="13"/>
  <c r="H370" i="13"/>
  <c r="G370" i="13"/>
  <c r="F370" i="13"/>
  <c r="E370" i="13"/>
  <c r="D370" i="13"/>
  <c r="K369" i="13"/>
  <c r="H369" i="13"/>
  <c r="G369" i="13"/>
  <c r="F369" i="13"/>
  <c r="E369" i="13"/>
  <c r="D369" i="13"/>
  <c r="K368" i="13"/>
  <c r="H368" i="13"/>
  <c r="G368" i="13"/>
  <c r="F368" i="13"/>
  <c r="E368" i="13"/>
  <c r="D368" i="13"/>
  <c r="K367" i="13"/>
  <c r="H367" i="13"/>
  <c r="G367" i="13"/>
  <c r="F367" i="13"/>
  <c r="E367" i="13"/>
  <c r="D367" i="13"/>
  <c r="K366" i="13"/>
  <c r="H366" i="13"/>
  <c r="G366" i="13"/>
  <c r="F366" i="13"/>
  <c r="E366" i="13"/>
  <c r="D366" i="13"/>
  <c r="K365" i="13"/>
  <c r="H365" i="13"/>
  <c r="G365" i="13"/>
  <c r="F365" i="13"/>
  <c r="E365" i="13"/>
  <c r="D365" i="13"/>
  <c r="K364" i="13"/>
  <c r="H364" i="13"/>
  <c r="G364" i="13"/>
  <c r="F364" i="13"/>
  <c r="E364" i="13"/>
  <c r="D364" i="13"/>
  <c r="K363" i="13"/>
  <c r="H363" i="13"/>
  <c r="G363" i="13"/>
  <c r="F363" i="13"/>
  <c r="E363" i="13"/>
  <c r="D363" i="13"/>
  <c r="K362" i="13"/>
  <c r="H362" i="13"/>
  <c r="G362" i="13"/>
  <c r="F362" i="13"/>
  <c r="E362" i="13"/>
  <c r="D362" i="13"/>
  <c r="K361" i="13"/>
  <c r="H361" i="13"/>
  <c r="G361" i="13"/>
  <c r="F361" i="13"/>
  <c r="E361" i="13"/>
  <c r="D361" i="13"/>
  <c r="K360" i="13"/>
  <c r="H360" i="13"/>
  <c r="G360" i="13"/>
  <c r="F360" i="13"/>
  <c r="E360" i="13"/>
  <c r="D360" i="13"/>
  <c r="K359" i="13"/>
  <c r="H359" i="13"/>
  <c r="G359" i="13"/>
  <c r="F359" i="13"/>
  <c r="E359" i="13"/>
  <c r="D359" i="13"/>
  <c r="K358" i="13"/>
  <c r="H358" i="13"/>
  <c r="G358" i="13"/>
  <c r="F358" i="13"/>
  <c r="E358" i="13"/>
  <c r="D358" i="13"/>
  <c r="K357" i="13"/>
  <c r="H357" i="13"/>
  <c r="G357" i="13"/>
  <c r="F357" i="13"/>
  <c r="E357" i="13"/>
  <c r="D357" i="13"/>
  <c r="K356" i="13"/>
  <c r="H356" i="13"/>
  <c r="G356" i="13"/>
  <c r="F356" i="13"/>
  <c r="E356" i="13"/>
  <c r="D356" i="13"/>
  <c r="K355" i="13"/>
  <c r="H355" i="13"/>
  <c r="G355" i="13"/>
  <c r="F355" i="13"/>
  <c r="E355" i="13"/>
  <c r="D355" i="13"/>
  <c r="K354" i="13"/>
  <c r="H354" i="13"/>
  <c r="G354" i="13"/>
  <c r="F354" i="13"/>
  <c r="E354" i="13"/>
  <c r="D354" i="13"/>
  <c r="K353" i="13"/>
  <c r="H353" i="13"/>
  <c r="G353" i="13"/>
  <c r="F353" i="13"/>
  <c r="E353" i="13"/>
  <c r="D353" i="13"/>
  <c r="K352" i="13"/>
  <c r="H352" i="13"/>
  <c r="G352" i="13"/>
  <c r="F352" i="13"/>
  <c r="E352" i="13"/>
  <c r="D352" i="13"/>
  <c r="K351" i="13"/>
  <c r="H351" i="13"/>
  <c r="G351" i="13"/>
  <c r="F351" i="13"/>
  <c r="E351" i="13"/>
  <c r="D351" i="13"/>
  <c r="K350" i="13"/>
  <c r="H350" i="13"/>
  <c r="G350" i="13"/>
  <c r="F350" i="13"/>
  <c r="E350" i="13"/>
  <c r="D350" i="13"/>
  <c r="K349" i="13"/>
  <c r="H349" i="13"/>
  <c r="G349" i="13"/>
  <c r="F349" i="13"/>
  <c r="E349" i="13"/>
  <c r="D349" i="13"/>
  <c r="K348" i="13"/>
  <c r="H348" i="13"/>
  <c r="G348" i="13"/>
  <c r="F348" i="13"/>
  <c r="E348" i="13"/>
  <c r="D348" i="13"/>
  <c r="K347" i="13"/>
  <c r="H347" i="13"/>
  <c r="G347" i="13"/>
  <c r="F347" i="13"/>
  <c r="E347" i="13"/>
  <c r="D347" i="13"/>
  <c r="K346" i="13"/>
  <c r="H346" i="13"/>
  <c r="G346" i="13"/>
  <c r="F346" i="13"/>
  <c r="E346" i="13"/>
  <c r="D346" i="13"/>
  <c r="K345" i="13"/>
  <c r="H345" i="13"/>
  <c r="G345" i="13"/>
  <c r="F345" i="13"/>
  <c r="E345" i="13"/>
  <c r="D345" i="13"/>
  <c r="K344" i="13"/>
  <c r="H344" i="13"/>
  <c r="G344" i="13"/>
  <c r="F344" i="13"/>
  <c r="E344" i="13"/>
  <c r="D344" i="13"/>
  <c r="K343" i="13"/>
  <c r="H343" i="13"/>
  <c r="G343" i="13"/>
  <c r="F343" i="13"/>
  <c r="E343" i="13"/>
  <c r="D343" i="13"/>
  <c r="K342" i="13"/>
  <c r="H342" i="13"/>
  <c r="G342" i="13"/>
  <c r="F342" i="13"/>
  <c r="E342" i="13"/>
  <c r="D342" i="13"/>
  <c r="K341" i="13"/>
  <c r="H341" i="13"/>
  <c r="G341" i="13"/>
  <c r="F341" i="13"/>
  <c r="E341" i="13"/>
  <c r="D341" i="13"/>
  <c r="K340" i="13"/>
  <c r="H340" i="13"/>
  <c r="G340" i="13"/>
  <c r="F340" i="13"/>
  <c r="E340" i="13"/>
  <c r="D340" i="13"/>
  <c r="K339" i="13"/>
  <c r="H339" i="13"/>
  <c r="G339" i="13"/>
  <c r="F339" i="13"/>
  <c r="E339" i="13"/>
  <c r="D339" i="13"/>
  <c r="K338" i="13"/>
  <c r="H338" i="13"/>
  <c r="G338" i="13"/>
  <c r="F338" i="13"/>
  <c r="E338" i="13"/>
  <c r="D338" i="13"/>
  <c r="K337" i="13"/>
  <c r="H337" i="13"/>
  <c r="G337" i="13"/>
  <c r="F337" i="13"/>
  <c r="E337" i="13"/>
  <c r="D337" i="13"/>
  <c r="K336" i="13"/>
  <c r="H336" i="13"/>
  <c r="G336" i="13"/>
  <c r="F336" i="13"/>
  <c r="E336" i="13"/>
  <c r="D336" i="13"/>
  <c r="K335" i="13"/>
  <c r="H335" i="13"/>
  <c r="G335" i="13"/>
  <c r="F335" i="13"/>
  <c r="E335" i="13"/>
  <c r="D335" i="13"/>
  <c r="K334" i="13"/>
  <c r="H334" i="13"/>
  <c r="G334" i="13"/>
  <c r="F334" i="13"/>
  <c r="E334" i="13"/>
  <c r="D334" i="13"/>
  <c r="K333" i="13"/>
  <c r="H333" i="13"/>
  <c r="G333" i="13"/>
  <c r="F333" i="13"/>
  <c r="E333" i="13"/>
  <c r="D333" i="13"/>
  <c r="K332" i="13"/>
  <c r="H332" i="13"/>
  <c r="G332" i="13"/>
  <c r="F332" i="13"/>
  <c r="E332" i="13"/>
  <c r="D332" i="13"/>
  <c r="K331" i="13"/>
  <c r="H331" i="13"/>
  <c r="G331" i="13"/>
  <c r="F331" i="13"/>
  <c r="E331" i="13"/>
  <c r="D331" i="13"/>
  <c r="K330" i="13"/>
  <c r="H330" i="13"/>
  <c r="G330" i="13"/>
  <c r="F330" i="13"/>
  <c r="E330" i="13"/>
  <c r="D330" i="13"/>
  <c r="K329" i="13"/>
  <c r="H329" i="13"/>
  <c r="G329" i="13"/>
  <c r="F329" i="13"/>
  <c r="E329" i="13"/>
  <c r="D329" i="13"/>
  <c r="K328" i="13"/>
  <c r="H328" i="13"/>
  <c r="G328" i="13"/>
  <c r="F328" i="13"/>
  <c r="E328" i="13"/>
  <c r="D328" i="13"/>
  <c r="K327" i="13"/>
  <c r="H327" i="13"/>
  <c r="G327" i="13"/>
  <c r="F327" i="13"/>
  <c r="E327" i="13"/>
  <c r="D327" i="13"/>
  <c r="K326" i="13"/>
  <c r="H326" i="13"/>
  <c r="G326" i="13"/>
  <c r="F326" i="13"/>
  <c r="E326" i="13"/>
  <c r="D326" i="13"/>
  <c r="K325" i="13"/>
  <c r="H325" i="13"/>
  <c r="G325" i="13"/>
  <c r="F325" i="13"/>
  <c r="E325" i="13"/>
  <c r="D325" i="13"/>
  <c r="K324" i="13"/>
  <c r="H324" i="13"/>
  <c r="G324" i="13"/>
  <c r="F324" i="13"/>
  <c r="E324" i="13"/>
  <c r="D324" i="13"/>
  <c r="K323" i="13"/>
  <c r="H323" i="13"/>
  <c r="G323" i="13"/>
  <c r="F323" i="13"/>
  <c r="E323" i="13"/>
  <c r="D323" i="13"/>
  <c r="K322" i="13"/>
  <c r="H322" i="13"/>
  <c r="G322" i="13"/>
  <c r="F322" i="13"/>
  <c r="E322" i="13"/>
  <c r="D322" i="13"/>
  <c r="K321" i="13"/>
  <c r="H321" i="13"/>
  <c r="G321" i="13"/>
  <c r="F321" i="13"/>
  <c r="E321" i="13"/>
  <c r="D321" i="13"/>
  <c r="K320" i="13"/>
  <c r="H320" i="13"/>
  <c r="G320" i="13"/>
  <c r="F320" i="13"/>
  <c r="E320" i="13"/>
  <c r="D320" i="13"/>
  <c r="K319" i="13"/>
  <c r="H319" i="13"/>
  <c r="G319" i="13"/>
  <c r="F319" i="13"/>
  <c r="E319" i="13"/>
  <c r="D319" i="13"/>
  <c r="K318" i="13"/>
  <c r="H318" i="13"/>
  <c r="G318" i="13"/>
  <c r="F318" i="13"/>
  <c r="E318" i="13"/>
  <c r="D318" i="13"/>
  <c r="K317" i="13"/>
  <c r="H317" i="13"/>
  <c r="G317" i="13"/>
  <c r="F317" i="13"/>
  <c r="E317" i="13"/>
  <c r="D317" i="13"/>
  <c r="K316" i="13"/>
  <c r="H316" i="13"/>
  <c r="G316" i="13"/>
  <c r="F316" i="13"/>
  <c r="E316" i="13"/>
  <c r="D316" i="13"/>
  <c r="K315" i="13"/>
  <c r="H315" i="13"/>
  <c r="G315" i="13"/>
  <c r="F315" i="13"/>
  <c r="E315" i="13"/>
  <c r="D315" i="13"/>
  <c r="K314" i="13"/>
  <c r="H314" i="13"/>
  <c r="G314" i="13"/>
  <c r="F314" i="13"/>
  <c r="E314" i="13"/>
  <c r="D314" i="13"/>
  <c r="K313" i="13"/>
  <c r="H313" i="13"/>
  <c r="G313" i="13"/>
  <c r="F313" i="13"/>
  <c r="E313" i="13"/>
  <c r="D313" i="13"/>
  <c r="K312" i="13"/>
  <c r="H312" i="13"/>
  <c r="G312" i="13"/>
  <c r="F312" i="13"/>
  <c r="E312" i="13"/>
  <c r="D312" i="13"/>
  <c r="K311" i="13"/>
  <c r="H311" i="13"/>
  <c r="G311" i="13"/>
  <c r="F311" i="13"/>
  <c r="E311" i="13"/>
  <c r="D311" i="13"/>
  <c r="K310" i="13"/>
  <c r="H310" i="13"/>
  <c r="G310" i="13"/>
  <c r="F310" i="13"/>
  <c r="E310" i="13"/>
  <c r="D310" i="13"/>
  <c r="K309" i="13"/>
  <c r="H309" i="13"/>
  <c r="G309" i="13"/>
  <c r="F309" i="13"/>
  <c r="E309" i="13"/>
  <c r="D309" i="13"/>
  <c r="K308" i="13"/>
  <c r="H308" i="13"/>
  <c r="G308" i="13"/>
  <c r="F308" i="13"/>
  <c r="E308" i="13"/>
  <c r="D308" i="13"/>
  <c r="K307" i="13"/>
  <c r="H307" i="13"/>
  <c r="G307" i="13"/>
  <c r="F307" i="13"/>
  <c r="E307" i="13"/>
  <c r="D307" i="13"/>
  <c r="K306" i="13"/>
  <c r="H306" i="13"/>
  <c r="G306" i="13"/>
  <c r="F306" i="13"/>
  <c r="E306" i="13"/>
  <c r="D306" i="13"/>
  <c r="K305" i="13"/>
  <c r="H305" i="13"/>
  <c r="G305" i="13"/>
  <c r="F305" i="13"/>
  <c r="E305" i="13"/>
  <c r="D305" i="13"/>
  <c r="K304" i="13"/>
  <c r="H304" i="13"/>
  <c r="G304" i="13"/>
  <c r="F304" i="13"/>
  <c r="E304" i="13"/>
  <c r="D304" i="13"/>
  <c r="K303" i="13"/>
  <c r="H303" i="13"/>
  <c r="G303" i="13"/>
  <c r="F303" i="13"/>
  <c r="E303" i="13"/>
  <c r="D303" i="13"/>
  <c r="K302" i="13"/>
  <c r="H302" i="13"/>
  <c r="G302" i="13"/>
  <c r="F302" i="13"/>
  <c r="E302" i="13"/>
  <c r="D302" i="13"/>
  <c r="K301" i="13"/>
  <c r="H301" i="13"/>
  <c r="G301" i="13"/>
  <c r="F301" i="13"/>
  <c r="E301" i="13"/>
  <c r="D301" i="13"/>
  <c r="K300" i="13"/>
  <c r="H300" i="13"/>
  <c r="G300" i="13"/>
  <c r="F300" i="13"/>
  <c r="E300" i="13"/>
  <c r="D300" i="13"/>
  <c r="K299" i="13"/>
  <c r="H299" i="13"/>
  <c r="G299" i="13"/>
  <c r="F299" i="13"/>
  <c r="E299" i="13"/>
  <c r="D299" i="13"/>
  <c r="K298" i="13"/>
  <c r="H298" i="13"/>
  <c r="G298" i="13"/>
  <c r="F298" i="13"/>
  <c r="E298" i="13"/>
  <c r="D298" i="13"/>
  <c r="K297" i="13"/>
  <c r="H297" i="13"/>
  <c r="G297" i="13"/>
  <c r="F297" i="13"/>
  <c r="E297" i="13"/>
  <c r="D297" i="13"/>
  <c r="K296" i="13"/>
  <c r="H296" i="13"/>
  <c r="G296" i="13"/>
  <c r="F296" i="13"/>
  <c r="E296" i="13"/>
  <c r="D296" i="13"/>
  <c r="K295" i="13"/>
  <c r="H295" i="13"/>
  <c r="G295" i="13"/>
  <c r="F295" i="13"/>
  <c r="E295" i="13"/>
  <c r="D295" i="13"/>
  <c r="K294" i="13"/>
  <c r="H294" i="13"/>
  <c r="G294" i="13"/>
  <c r="F294" i="13"/>
  <c r="E294" i="13"/>
  <c r="D294" i="13"/>
  <c r="K293" i="13"/>
  <c r="H293" i="13"/>
  <c r="G293" i="13"/>
  <c r="F293" i="13"/>
  <c r="E293" i="13"/>
  <c r="D293" i="13"/>
  <c r="K292" i="13"/>
  <c r="H292" i="13"/>
  <c r="G292" i="13"/>
  <c r="F292" i="13"/>
  <c r="E292" i="13"/>
  <c r="D292" i="13"/>
  <c r="K291" i="13"/>
  <c r="H291" i="13"/>
  <c r="G291" i="13"/>
  <c r="F291" i="13"/>
  <c r="E291" i="13"/>
  <c r="D291" i="13"/>
  <c r="K290" i="13"/>
  <c r="H290" i="13"/>
  <c r="G290" i="13"/>
  <c r="F290" i="13"/>
  <c r="E290" i="13"/>
  <c r="D290" i="13"/>
  <c r="K289" i="13"/>
  <c r="H289" i="13"/>
  <c r="G289" i="13"/>
  <c r="F289" i="13"/>
  <c r="E289" i="13"/>
  <c r="D289" i="13"/>
  <c r="K288" i="13"/>
  <c r="H288" i="13"/>
  <c r="G288" i="13"/>
  <c r="F288" i="13"/>
  <c r="E288" i="13"/>
  <c r="D288" i="13"/>
  <c r="K287" i="13"/>
  <c r="H287" i="13"/>
  <c r="G287" i="13"/>
  <c r="F287" i="13"/>
  <c r="E287" i="13"/>
  <c r="D287" i="13"/>
  <c r="K286" i="13"/>
  <c r="H286" i="13"/>
  <c r="G286" i="13"/>
  <c r="F286" i="13"/>
  <c r="E286" i="13"/>
  <c r="D286" i="13"/>
  <c r="K285" i="13"/>
  <c r="H285" i="13"/>
  <c r="G285" i="13"/>
  <c r="F285" i="13"/>
  <c r="E285" i="13"/>
  <c r="D285" i="13"/>
  <c r="K284" i="13"/>
  <c r="H284" i="13"/>
  <c r="G284" i="13"/>
  <c r="F284" i="13"/>
  <c r="E284" i="13"/>
  <c r="D284" i="13"/>
  <c r="K283" i="13"/>
  <c r="H283" i="13"/>
  <c r="G283" i="13"/>
  <c r="F283" i="13"/>
  <c r="E283" i="13"/>
  <c r="D283" i="13"/>
  <c r="K282" i="13"/>
  <c r="H282" i="13"/>
  <c r="G282" i="13"/>
  <c r="F282" i="13"/>
  <c r="E282" i="13"/>
  <c r="D282" i="13"/>
  <c r="K281" i="13"/>
  <c r="H281" i="13"/>
  <c r="G281" i="13"/>
  <c r="F281" i="13"/>
  <c r="E281" i="13"/>
  <c r="D281" i="13"/>
  <c r="K280" i="13"/>
  <c r="H280" i="13"/>
  <c r="G280" i="13"/>
  <c r="F280" i="13"/>
  <c r="E280" i="13"/>
  <c r="D280" i="13"/>
  <c r="K279" i="13"/>
  <c r="H279" i="13"/>
  <c r="G279" i="13"/>
  <c r="F279" i="13"/>
  <c r="E279" i="13"/>
  <c r="D279" i="13"/>
  <c r="K278" i="13"/>
  <c r="H278" i="13"/>
  <c r="G278" i="13"/>
  <c r="F278" i="13"/>
  <c r="E278" i="13"/>
  <c r="D278" i="13"/>
  <c r="K277" i="13"/>
  <c r="H277" i="13"/>
  <c r="G277" i="13"/>
  <c r="F277" i="13"/>
  <c r="E277" i="13"/>
  <c r="D277" i="13"/>
  <c r="K276" i="13"/>
  <c r="H276" i="13"/>
  <c r="G276" i="13"/>
  <c r="F276" i="13"/>
  <c r="E276" i="13"/>
  <c r="D276" i="13"/>
  <c r="K275" i="13"/>
  <c r="H275" i="13"/>
  <c r="G275" i="13"/>
  <c r="F275" i="13"/>
  <c r="E275" i="13"/>
  <c r="D275" i="13"/>
  <c r="K274" i="13"/>
  <c r="H274" i="13"/>
  <c r="G274" i="13"/>
  <c r="F274" i="13"/>
  <c r="E274" i="13"/>
  <c r="D274" i="13"/>
  <c r="K273" i="13"/>
  <c r="H273" i="13"/>
  <c r="G273" i="13"/>
  <c r="F273" i="13"/>
  <c r="E273" i="13"/>
  <c r="D273" i="13"/>
  <c r="K272" i="13"/>
  <c r="H272" i="13"/>
  <c r="G272" i="13"/>
  <c r="F272" i="13"/>
  <c r="E272" i="13"/>
  <c r="D272" i="13"/>
  <c r="K271" i="13"/>
  <c r="H271" i="13"/>
  <c r="G271" i="13"/>
  <c r="F271" i="13"/>
  <c r="E271" i="13"/>
  <c r="D271" i="13"/>
  <c r="K270" i="13"/>
  <c r="H270" i="13"/>
  <c r="G270" i="13"/>
  <c r="F270" i="13"/>
  <c r="E270" i="13"/>
  <c r="D270" i="13"/>
  <c r="K269" i="13"/>
  <c r="H269" i="13"/>
  <c r="G269" i="13"/>
  <c r="F269" i="13"/>
  <c r="E269" i="13"/>
  <c r="D269" i="13"/>
  <c r="K268" i="13"/>
  <c r="H268" i="13"/>
  <c r="G268" i="13"/>
  <c r="F268" i="13"/>
  <c r="E268" i="13"/>
  <c r="D268" i="13"/>
  <c r="K267" i="13"/>
  <c r="H267" i="13"/>
  <c r="G267" i="13"/>
  <c r="F267" i="13"/>
  <c r="E267" i="13"/>
  <c r="D267" i="13"/>
  <c r="K266" i="13"/>
  <c r="H266" i="13"/>
  <c r="G266" i="13"/>
  <c r="F266" i="13"/>
  <c r="E266" i="13"/>
  <c r="D266" i="13"/>
  <c r="K265" i="13"/>
  <c r="H265" i="13"/>
  <c r="G265" i="13"/>
  <c r="F265" i="13"/>
  <c r="E265" i="13"/>
  <c r="D265" i="13"/>
  <c r="K264" i="13"/>
  <c r="H264" i="13"/>
  <c r="G264" i="13"/>
  <c r="F264" i="13"/>
  <c r="E264" i="13"/>
  <c r="D264" i="13"/>
  <c r="K263" i="13"/>
  <c r="H263" i="13"/>
  <c r="G263" i="13"/>
  <c r="F263" i="13"/>
  <c r="E263" i="13"/>
  <c r="D263" i="13"/>
  <c r="K262" i="13"/>
  <c r="H262" i="13"/>
  <c r="G262" i="13"/>
  <c r="F262" i="13"/>
  <c r="E262" i="13"/>
  <c r="D262" i="13"/>
  <c r="K261" i="13"/>
  <c r="H261" i="13"/>
  <c r="G261" i="13"/>
  <c r="F261" i="13"/>
  <c r="E261" i="13"/>
  <c r="D261" i="13"/>
  <c r="K260" i="13"/>
  <c r="H260" i="13"/>
  <c r="G260" i="13"/>
  <c r="F260" i="13"/>
  <c r="E260" i="13"/>
  <c r="D260" i="13"/>
  <c r="K259" i="13"/>
  <c r="H259" i="13"/>
  <c r="G259" i="13"/>
  <c r="F259" i="13"/>
  <c r="E259" i="13"/>
  <c r="D259" i="13"/>
  <c r="K258" i="13"/>
  <c r="H258" i="13"/>
  <c r="G258" i="13"/>
  <c r="F258" i="13"/>
  <c r="E258" i="13"/>
  <c r="D258" i="13"/>
  <c r="K257" i="13"/>
  <c r="H257" i="13"/>
  <c r="G257" i="13"/>
  <c r="F257" i="13"/>
  <c r="E257" i="13"/>
  <c r="D257" i="13"/>
  <c r="K256" i="13"/>
  <c r="H256" i="13"/>
  <c r="G256" i="13"/>
  <c r="F256" i="13"/>
  <c r="E256" i="13"/>
  <c r="D256" i="13"/>
  <c r="K255" i="13"/>
  <c r="H255" i="13"/>
  <c r="G255" i="13"/>
  <c r="F255" i="13"/>
  <c r="E255" i="13"/>
  <c r="D255" i="13"/>
  <c r="K254" i="13"/>
  <c r="H254" i="13"/>
  <c r="G254" i="13"/>
  <c r="F254" i="13"/>
  <c r="E254" i="13"/>
  <c r="D254" i="13"/>
  <c r="K253" i="13"/>
  <c r="H253" i="13"/>
  <c r="G253" i="13"/>
  <c r="F253" i="13"/>
  <c r="E253" i="13"/>
  <c r="D253" i="13"/>
  <c r="K252" i="13"/>
  <c r="H252" i="13"/>
  <c r="G252" i="13"/>
  <c r="F252" i="13"/>
  <c r="E252" i="13"/>
  <c r="D252" i="13"/>
  <c r="K251" i="13"/>
  <c r="H251" i="13"/>
  <c r="G251" i="13"/>
  <c r="F251" i="13"/>
  <c r="E251" i="13"/>
  <c r="D251" i="13"/>
  <c r="K250" i="13"/>
  <c r="H250" i="13"/>
  <c r="G250" i="13"/>
  <c r="F250" i="13"/>
  <c r="E250" i="13"/>
  <c r="D250" i="13"/>
  <c r="K249" i="13"/>
  <c r="H249" i="13"/>
  <c r="G249" i="13"/>
  <c r="F249" i="13"/>
  <c r="E249" i="13"/>
  <c r="D249" i="13"/>
  <c r="K248" i="13"/>
  <c r="H248" i="13"/>
  <c r="G248" i="13"/>
  <c r="F248" i="13"/>
  <c r="E248" i="13"/>
  <c r="D248" i="13"/>
  <c r="K247" i="13"/>
  <c r="H247" i="13"/>
  <c r="G247" i="13"/>
  <c r="F247" i="13"/>
  <c r="E247" i="13"/>
  <c r="D247" i="13"/>
  <c r="K246" i="13"/>
  <c r="H246" i="13"/>
  <c r="G246" i="13"/>
  <c r="F246" i="13"/>
  <c r="E246" i="13"/>
  <c r="D246" i="13"/>
  <c r="K245" i="13"/>
  <c r="H245" i="13"/>
  <c r="G245" i="13"/>
  <c r="F245" i="13"/>
  <c r="E245" i="13"/>
  <c r="D245" i="13"/>
  <c r="K244" i="13"/>
  <c r="H244" i="13"/>
  <c r="G244" i="13"/>
  <c r="F244" i="13"/>
  <c r="E244" i="13"/>
  <c r="D244" i="13"/>
  <c r="K243" i="13"/>
  <c r="H243" i="13"/>
  <c r="G243" i="13"/>
  <c r="F243" i="13"/>
  <c r="E243" i="13"/>
  <c r="D243" i="13"/>
  <c r="K242" i="13"/>
  <c r="H242" i="13"/>
  <c r="G242" i="13"/>
  <c r="F242" i="13"/>
  <c r="E242" i="13"/>
  <c r="D242" i="13"/>
  <c r="K241" i="13"/>
  <c r="H241" i="13"/>
  <c r="G241" i="13"/>
  <c r="F241" i="13"/>
  <c r="E241" i="13"/>
  <c r="D241" i="13"/>
  <c r="K240" i="13"/>
  <c r="H240" i="13"/>
  <c r="G240" i="13"/>
  <c r="F240" i="13"/>
  <c r="E240" i="13"/>
  <c r="D240" i="13"/>
  <c r="K239" i="13"/>
  <c r="H239" i="13"/>
  <c r="G239" i="13"/>
  <c r="F239" i="13"/>
  <c r="E239" i="13"/>
  <c r="D239" i="13"/>
  <c r="K238" i="13"/>
  <c r="H238" i="13"/>
  <c r="G238" i="13"/>
  <c r="F238" i="13"/>
  <c r="E238" i="13"/>
  <c r="D238" i="13"/>
  <c r="K237" i="13"/>
  <c r="H237" i="13"/>
  <c r="G237" i="13"/>
  <c r="F237" i="13"/>
  <c r="E237" i="13"/>
  <c r="D237" i="13"/>
  <c r="K236" i="13"/>
  <c r="H236" i="13"/>
  <c r="G236" i="13"/>
  <c r="F236" i="13"/>
  <c r="E236" i="13"/>
  <c r="D236" i="13"/>
  <c r="K235" i="13"/>
  <c r="H235" i="13"/>
  <c r="G235" i="13"/>
  <c r="F235" i="13"/>
  <c r="E235" i="13"/>
  <c r="D235" i="13"/>
  <c r="K234" i="13"/>
  <c r="H234" i="13"/>
  <c r="G234" i="13"/>
  <c r="F234" i="13"/>
  <c r="E234" i="13"/>
  <c r="D234" i="13"/>
  <c r="K233" i="13"/>
  <c r="H233" i="13"/>
  <c r="G233" i="13"/>
  <c r="F233" i="13"/>
  <c r="E233" i="13"/>
  <c r="D233" i="13"/>
  <c r="K232" i="13"/>
  <c r="H232" i="13"/>
  <c r="G232" i="13"/>
  <c r="F232" i="13"/>
  <c r="E232" i="13"/>
  <c r="D232" i="13"/>
  <c r="K231" i="13"/>
  <c r="H231" i="13"/>
  <c r="G231" i="13"/>
  <c r="F231" i="13"/>
  <c r="E231" i="13"/>
  <c r="D231" i="13"/>
  <c r="K230" i="13"/>
  <c r="H230" i="13"/>
  <c r="G230" i="13"/>
  <c r="F230" i="13"/>
  <c r="E230" i="13"/>
  <c r="D230" i="13"/>
  <c r="K229" i="13"/>
  <c r="H229" i="13"/>
  <c r="G229" i="13"/>
  <c r="F229" i="13"/>
  <c r="E229" i="13"/>
  <c r="D229" i="13"/>
  <c r="K228" i="13"/>
  <c r="H228" i="13"/>
  <c r="G228" i="13"/>
  <c r="F228" i="13"/>
  <c r="E228" i="13"/>
  <c r="D228" i="13"/>
  <c r="K227" i="13"/>
  <c r="H227" i="13"/>
  <c r="G227" i="13"/>
  <c r="F227" i="13"/>
  <c r="E227" i="13"/>
  <c r="D227" i="13"/>
  <c r="K226" i="13"/>
  <c r="H226" i="13"/>
  <c r="G226" i="13"/>
  <c r="F226" i="13"/>
  <c r="E226" i="13"/>
  <c r="D226" i="13"/>
  <c r="K225" i="13"/>
  <c r="H225" i="13"/>
  <c r="G225" i="13"/>
  <c r="F225" i="13"/>
  <c r="E225" i="13"/>
  <c r="D225" i="13"/>
  <c r="K224" i="13"/>
  <c r="H224" i="13"/>
  <c r="G224" i="13"/>
  <c r="F224" i="13"/>
  <c r="E224" i="13"/>
  <c r="D224" i="13"/>
  <c r="K223" i="13"/>
  <c r="H223" i="13"/>
  <c r="G223" i="13"/>
  <c r="F223" i="13"/>
  <c r="E223" i="13"/>
  <c r="D223" i="13"/>
  <c r="K222" i="13"/>
  <c r="H222" i="13"/>
  <c r="G222" i="13"/>
  <c r="F222" i="13"/>
  <c r="E222" i="13"/>
  <c r="D222" i="13"/>
  <c r="K221" i="13"/>
  <c r="H221" i="13"/>
  <c r="G221" i="13"/>
  <c r="F221" i="13"/>
  <c r="E221" i="13"/>
  <c r="D221" i="13"/>
  <c r="K220" i="13"/>
  <c r="H220" i="13"/>
  <c r="G220" i="13"/>
  <c r="F220" i="13"/>
  <c r="E220" i="13"/>
  <c r="D220" i="13"/>
  <c r="K219" i="13"/>
  <c r="H219" i="13"/>
  <c r="G219" i="13"/>
  <c r="F219" i="13"/>
  <c r="E219" i="13"/>
  <c r="D219" i="13"/>
  <c r="K218" i="13"/>
  <c r="H218" i="13"/>
  <c r="G218" i="13"/>
  <c r="F218" i="13"/>
  <c r="E218" i="13"/>
  <c r="D218" i="13"/>
  <c r="K217" i="13"/>
  <c r="H217" i="13"/>
  <c r="G217" i="13"/>
  <c r="F217" i="13"/>
  <c r="E217" i="13"/>
  <c r="D217" i="13"/>
  <c r="K216" i="13"/>
  <c r="H216" i="13"/>
  <c r="G216" i="13"/>
  <c r="F216" i="13"/>
  <c r="E216" i="13"/>
  <c r="D216" i="13"/>
  <c r="K215" i="13"/>
  <c r="H215" i="13"/>
  <c r="G215" i="13"/>
  <c r="F215" i="13"/>
  <c r="E215" i="13"/>
  <c r="D215" i="13"/>
  <c r="K214" i="13"/>
  <c r="H214" i="13"/>
  <c r="G214" i="13"/>
  <c r="F214" i="13"/>
  <c r="E214" i="13"/>
  <c r="D214" i="13"/>
  <c r="K213" i="13"/>
  <c r="H213" i="13"/>
  <c r="G213" i="13"/>
  <c r="F213" i="13"/>
  <c r="E213" i="13"/>
  <c r="D213" i="13"/>
  <c r="K212" i="13"/>
  <c r="H212" i="13"/>
  <c r="G212" i="13"/>
  <c r="F212" i="13"/>
  <c r="E212" i="13"/>
  <c r="D212" i="13"/>
  <c r="K211" i="13"/>
  <c r="H211" i="13"/>
  <c r="G211" i="13"/>
  <c r="F211" i="13"/>
  <c r="E211" i="13"/>
  <c r="D211" i="13"/>
  <c r="K210" i="13"/>
  <c r="H210" i="13"/>
  <c r="G210" i="13"/>
  <c r="F210" i="13"/>
  <c r="E210" i="13"/>
  <c r="D210" i="13"/>
  <c r="K209" i="13"/>
  <c r="H209" i="13"/>
  <c r="G209" i="13"/>
  <c r="F209" i="13"/>
  <c r="E209" i="13"/>
  <c r="D209" i="13"/>
  <c r="K208" i="13"/>
  <c r="H208" i="13"/>
  <c r="G208" i="13"/>
  <c r="F208" i="13"/>
  <c r="E208" i="13"/>
  <c r="D208" i="13"/>
  <c r="K207" i="13"/>
  <c r="H207" i="13"/>
  <c r="G207" i="13"/>
  <c r="F207" i="13"/>
  <c r="E207" i="13"/>
  <c r="D207" i="13"/>
  <c r="K206" i="13"/>
  <c r="H206" i="13"/>
  <c r="G206" i="13"/>
  <c r="F206" i="13"/>
  <c r="E206" i="13"/>
  <c r="D206" i="13"/>
  <c r="K205" i="13"/>
  <c r="H205" i="13"/>
  <c r="G205" i="13"/>
  <c r="F205" i="13"/>
  <c r="E205" i="13"/>
  <c r="D205" i="13"/>
  <c r="K204" i="13"/>
  <c r="H204" i="13"/>
  <c r="G204" i="13"/>
  <c r="F204" i="13"/>
  <c r="E204" i="13"/>
  <c r="D204" i="13"/>
  <c r="K203" i="13"/>
  <c r="H203" i="13"/>
  <c r="G203" i="13"/>
  <c r="F203" i="13"/>
  <c r="E203" i="13"/>
  <c r="D203" i="13"/>
  <c r="K202" i="13"/>
  <c r="H202" i="13"/>
  <c r="G202" i="13"/>
  <c r="F202" i="13"/>
  <c r="E202" i="13"/>
  <c r="D202" i="13"/>
  <c r="K201" i="13"/>
  <c r="H201" i="13"/>
  <c r="G201" i="13"/>
  <c r="F201" i="13"/>
  <c r="E201" i="13"/>
  <c r="D201" i="13"/>
  <c r="K200" i="13"/>
  <c r="H200" i="13"/>
  <c r="G200" i="13"/>
  <c r="F200" i="13"/>
  <c r="E200" i="13"/>
  <c r="D200" i="13"/>
  <c r="K199" i="13"/>
  <c r="H199" i="13"/>
  <c r="G199" i="13"/>
  <c r="F199" i="13"/>
  <c r="E199" i="13"/>
  <c r="D199" i="13"/>
  <c r="K198" i="13"/>
  <c r="H198" i="13"/>
  <c r="G198" i="13"/>
  <c r="F198" i="13"/>
  <c r="E198" i="13"/>
  <c r="D198" i="13"/>
  <c r="K197" i="13"/>
  <c r="H197" i="13"/>
  <c r="G197" i="13"/>
  <c r="F197" i="13"/>
  <c r="E197" i="13"/>
  <c r="D197" i="13"/>
  <c r="K196" i="13"/>
  <c r="H196" i="13"/>
  <c r="G196" i="13"/>
  <c r="F196" i="13"/>
  <c r="E196" i="13"/>
  <c r="D196" i="13"/>
  <c r="K195" i="13"/>
  <c r="H195" i="13"/>
  <c r="G195" i="13"/>
  <c r="F195" i="13"/>
  <c r="E195" i="13"/>
  <c r="D195" i="13"/>
  <c r="K194" i="13"/>
  <c r="H194" i="13"/>
  <c r="G194" i="13"/>
  <c r="F194" i="13"/>
  <c r="E194" i="13"/>
  <c r="D194" i="13"/>
  <c r="K193" i="13"/>
  <c r="H193" i="13"/>
  <c r="G193" i="13"/>
  <c r="F193" i="13"/>
  <c r="E193" i="13"/>
  <c r="D193" i="13"/>
  <c r="K192" i="13"/>
  <c r="H192" i="13"/>
  <c r="G192" i="13"/>
  <c r="F192" i="13"/>
  <c r="E192" i="13"/>
  <c r="D192" i="13"/>
  <c r="K191" i="13"/>
  <c r="H191" i="13"/>
  <c r="G191" i="13"/>
  <c r="F191" i="13"/>
  <c r="E191" i="13"/>
  <c r="D191" i="13"/>
  <c r="K190" i="13"/>
  <c r="H190" i="13"/>
  <c r="G190" i="13"/>
  <c r="F190" i="13"/>
  <c r="E190" i="13"/>
  <c r="D190" i="13"/>
  <c r="K189" i="13"/>
  <c r="H189" i="13"/>
  <c r="G189" i="13"/>
  <c r="F189" i="13"/>
  <c r="E189" i="13"/>
  <c r="D189" i="13"/>
  <c r="K188" i="13"/>
  <c r="H188" i="13"/>
  <c r="G188" i="13"/>
  <c r="F188" i="13"/>
  <c r="E188" i="13"/>
  <c r="D188" i="13"/>
  <c r="K187" i="13"/>
  <c r="H187" i="13"/>
  <c r="G187" i="13"/>
  <c r="F187" i="13"/>
  <c r="E187" i="13"/>
  <c r="D187" i="13"/>
  <c r="K186" i="13"/>
  <c r="H186" i="13"/>
  <c r="G186" i="13"/>
  <c r="F186" i="13"/>
  <c r="E186" i="13"/>
  <c r="D186" i="13"/>
  <c r="K185" i="13"/>
  <c r="H185" i="13"/>
  <c r="G185" i="13"/>
  <c r="F185" i="13"/>
  <c r="E185" i="13"/>
  <c r="D185" i="13"/>
  <c r="K184" i="13"/>
  <c r="H184" i="13"/>
  <c r="G184" i="13"/>
  <c r="F184" i="13"/>
  <c r="E184" i="13"/>
  <c r="D184" i="13"/>
  <c r="K183" i="13"/>
  <c r="H183" i="13"/>
  <c r="G183" i="13"/>
  <c r="F183" i="13"/>
  <c r="E183" i="13"/>
  <c r="D183" i="13"/>
  <c r="K182" i="13"/>
  <c r="H182" i="13"/>
  <c r="G182" i="13"/>
  <c r="F182" i="13"/>
  <c r="E182" i="13"/>
  <c r="D182" i="13"/>
  <c r="K181" i="13"/>
  <c r="H181" i="13"/>
  <c r="G181" i="13"/>
  <c r="F181" i="13"/>
  <c r="E181" i="13"/>
  <c r="D181" i="13"/>
  <c r="K180" i="13"/>
  <c r="H180" i="13"/>
  <c r="G180" i="13"/>
  <c r="F180" i="13"/>
  <c r="E180" i="13"/>
  <c r="D180" i="13"/>
  <c r="K179" i="13"/>
  <c r="H179" i="13"/>
  <c r="G179" i="13"/>
  <c r="F179" i="13"/>
  <c r="E179" i="13"/>
  <c r="D179" i="13"/>
  <c r="K178" i="13"/>
  <c r="H178" i="13"/>
  <c r="G178" i="13"/>
  <c r="F178" i="13"/>
  <c r="E178" i="13"/>
  <c r="D178" i="13"/>
  <c r="K177" i="13"/>
  <c r="H177" i="13"/>
  <c r="G177" i="13"/>
  <c r="F177" i="13"/>
  <c r="E177" i="13"/>
  <c r="D177" i="13"/>
  <c r="K176" i="13"/>
  <c r="H176" i="13"/>
  <c r="G176" i="13"/>
  <c r="F176" i="13"/>
  <c r="E176" i="13"/>
  <c r="D176" i="13"/>
  <c r="K175" i="13"/>
  <c r="H175" i="13"/>
  <c r="G175" i="13"/>
  <c r="F175" i="13"/>
  <c r="E175" i="13"/>
  <c r="D175" i="13"/>
  <c r="K174" i="13"/>
  <c r="H174" i="13"/>
  <c r="G174" i="13"/>
  <c r="F174" i="13"/>
  <c r="E174" i="13"/>
  <c r="D174" i="13"/>
  <c r="K173" i="13"/>
  <c r="H173" i="13"/>
  <c r="G173" i="13"/>
  <c r="F173" i="13"/>
  <c r="E173" i="13"/>
  <c r="D173" i="13"/>
  <c r="K172" i="13"/>
  <c r="H172" i="13"/>
  <c r="G172" i="13"/>
  <c r="F172" i="13"/>
  <c r="E172" i="13"/>
  <c r="D172" i="13"/>
  <c r="K171" i="13"/>
  <c r="H171" i="13"/>
  <c r="G171" i="13"/>
  <c r="F171" i="13"/>
  <c r="E171" i="13"/>
  <c r="D171" i="13"/>
  <c r="K170" i="13"/>
  <c r="H170" i="13"/>
  <c r="G170" i="13"/>
  <c r="F170" i="13"/>
  <c r="E170" i="13"/>
  <c r="D170" i="13"/>
  <c r="K169" i="13"/>
  <c r="H169" i="13"/>
  <c r="G169" i="13"/>
  <c r="F169" i="13"/>
  <c r="E169" i="13"/>
  <c r="D169" i="13"/>
  <c r="K168" i="13"/>
  <c r="H168" i="13"/>
  <c r="G168" i="13"/>
  <c r="F168" i="13"/>
  <c r="E168" i="13"/>
  <c r="D168" i="13"/>
  <c r="K167" i="13"/>
  <c r="H167" i="13"/>
  <c r="G167" i="13"/>
  <c r="F167" i="13"/>
  <c r="E167" i="13"/>
  <c r="D167" i="13"/>
  <c r="K166" i="13"/>
  <c r="H166" i="13"/>
  <c r="G166" i="13"/>
  <c r="F166" i="13"/>
  <c r="E166" i="13"/>
  <c r="D166" i="13"/>
  <c r="K165" i="13"/>
  <c r="H165" i="13"/>
  <c r="G165" i="13"/>
  <c r="F165" i="13"/>
  <c r="E165" i="13"/>
  <c r="D165" i="13"/>
  <c r="K164" i="13"/>
  <c r="H164" i="13"/>
  <c r="G164" i="13"/>
  <c r="F164" i="13"/>
  <c r="E164" i="13"/>
  <c r="D164" i="13"/>
  <c r="K163" i="13"/>
  <c r="H163" i="13"/>
  <c r="G163" i="13"/>
  <c r="F163" i="13"/>
  <c r="E163" i="13"/>
  <c r="D163" i="13"/>
  <c r="K162" i="13"/>
  <c r="H162" i="13"/>
  <c r="G162" i="13"/>
  <c r="F162" i="13"/>
  <c r="E162" i="13"/>
  <c r="D162" i="13"/>
  <c r="K161" i="13"/>
  <c r="H161" i="13"/>
  <c r="G161" i="13"/>
  <c r="F161" i="13"/>
  <c r="E161" i="13"/>
  <c r="D161" i="13"/>
  <c r="K160" i="13"/>
  <c r="H160" i="13"/>
  <c r="G160" i="13"/>
  <c r="F160" i="13"/>
  <c r="E160" i="13"/>
  <c r="D160" i="13"/>
  <c r="K159" i="13"/>
  <c r="H159" i="13"/>
  <c r="G159" i="13"/>
  <c r="F159" i="13"/>
  <c r="E159" i="13"/>
  <c r="D159" i="13"/>
  <c r="K158" i="13"/>
  <c r="H158" i="13"/>
  <c r="G158" i="13"/>
  <c r="F158" i="13"/>
  <c r="E158" i="13"/>
  <c r="D158" i="13"/>
  <c r="K157" i="13"/>
  <c r="H157" i="13"/>
  <c r="G157" i="13"/>
  <c r="F157" i="13"/>
  <c r="E157" i="13"/>
  <c r="D157" i="13"/>
  <c r="K156" i="13"/>
  <c r="H156" i="13"/>
  <c r="G156" i="13"/>
  <c r="F156" i="13"/>
  <c r="E156" i="13"/>
  <c r="D156" i="13"/>
  <c r="K155" i="13"/>
  <c r="H155" i="13"/>
  <c r="G155" i="13"/>
  <c r="F155" i="13"/>
  <c r="E155" i="13"/>
  <c r="D155" i="13"/>
  <c r="K154" i="13"/>
  <c r="H154" i="13"/>
  <c r="G154" i="13"/>
  <c r="F154" i="13"/>
  <c r="E154" i="13"/>
  <c r="D154" i="13"/>
  <c r="K153" i="13"/>
  <c r="H153" i="13"/>
  <c r="G153" i="13"/>
  <c r="F153" i="13"/>
  <c r="E153" i="13"/>
  <c r="D153" i="13"/>
  <c r="K152" i="13"/>
  <c r="H152" i="13"/>
  <c r="G152" i="13"/>
  <c r="F152" i="13"/>
  <c r="E152" i="13"/>
  <c r="D152" i="13"/>
  <c r="K151" i="13"/>
  <c r="H151" i="13"/>
  <c r="G151" i="13"/>
  <c r="F151" i="13"/>
  <c r="E151" i="13"/>
  <c r="D151" i="13"/>
  <c r="K150" i="13"/>
  <c r="H150" i="13"/>
  <c r="G150" i="13"/>
  <c r="F150" i="13"/>
  <c r="E150" i="13"/>
  <c r="D150" i="13"/>
  <c r="K149" i="13"/>
  <c r="H149" i="13"/>
  <c r="G149" i="13"/>
  <c r="F149" i="13"/>
  <c r="E149" i="13"/>
  <c r="D149" i="13"/>
  <c r="K148" i="13"/>
  <c r="H148" i="13"/>
  <c r="G148" i="13"/>
  <c r="F148" i="13"/>
  <c r="E148" i="13"/>
  <c r="D148" i="13"/>
  <c r="K147" i="13"/>
  <c r="H147" i="13"/>
  <c r="G147" i="13"/>
  <c r="F147" i="13"/>
  <c r="E147" i="13"/>
  <c r="D147" i="13"/>
  <c r="K146" i="13"/>
  <c r="H146" i="13"/>
  <c r="G146" i="13"/>
  <c r="F146" i="13"/>
  <c r="E146" i="13"/>
  <c r="D146" i="13"/>
  <c r="K145" i="13"/>
  <c r="H145" i="13"/>
  <c r="G145" i="13"/>
  <c r="F145" i="13"/>
  <c r="E145" i="13"/>
  <c r="D145" i="13"/>
  <c r="K144" i="13"/>
  <c r="H144" i="13"/>
  <c r="G144" i="13"/>
  <c r="F144" i="13"/>
  <c r="E144" i="13"/>
  <c r="D144" i="13"/>
  <c r="K143" i="13"/>
  <c r="H143" i="13"/>
  <c r="G143" i="13"/>
  <c r="F143" i="13"/>
  <c r="E143" i="13"/>
  <c r="D143" i="13"/>
  <c r="K142" i="13"/>
  <c r="H142" i="13"/>
  <c r="G142" i="13"/>
  <c r="F142" i="13"/>
  <c r="E142" i="13"/>
  <c r="D142" i="13"/>
  <c r="K141" i="13"/>
  <c r="H141" i="13"/>
  <c r="G141" i="13"/>
  <c r="F141" i="13"/>
  <c r="E141" i="13"/>
  <c r="D141" i="13"/>
  <c r="K140" i="13"/>
  <c r="H140" i="13"/>
  <c r="G140" i="13"/>
  <c r="F140" i="13"/>
  <c r="E140" i="13"/>
  <c r="D140" i="13"/>
  <c r="K139" i="13"/>
  <c r="H139" i="13"/>
  <c r="G139" i="13"/>
  <c r="F139" i="13"/>
  <c r="E139" i="13"/>
  <c r="D139" i="13"/>
  <c r="K138" i="13"/>
  <c r="H138" i="13"/>
  <c r="G138" i="13"/>
  <c r="F138" i="13"/>
  <c r="E138" i="13"/>
  <c r="D138" i="13"/>
  <c r="K137" i="13"/>
  <c r="H137" i="13"/>
  <c r="G137" i="13"/>
  <c r="F137" i="13"/>
  <c r="E137" i="13"/>
  <c r="D137" i="13"/>
  <c r="K136" i="13"/>
  <c r="H136" i="13"/>
  <c r="G136" i="13"/>
  <c r="F136" i="13"/>
  <c r="E136" i="13"/>
  <c r="D136" i="13"/>
  <c r="K135" i="13"/>
  <c r="H135" i="13"/>
  <c r="G135" i="13"/>
  <c r="F135" i="13"/>
  <c r="E135" i="13"/>
  <c r="D135" i="13"/>
  <c r="K134" i="13"/>
  <c r="H134" i="13"/>
  <c r="G134" i="13"/>
  <c r="F134" i="13"/>
  <c r="E134" i="13"/>
  <c r="D134" i="13"/>
  <c r="K133" i="13"/>
  <c r="H133" i="13"/>
  <c r="G133" i="13"/>
  <c r="F133" i="13"/>
  <c r="E133" i="13"/>
  <c r="D133" i="13"/>
  <c r="K132" i="13"/>
  <c r="H132" i="13"/>
  <c r="G132" i="13"/>
  <c r="F132" i="13"/>
  <c r="E132" i="13"/>
  <c r="D132" i="13"/>
  <c r="K131" i="13"/>
  <c r="H131" i="13"/>
  <c r="G131" i="13"/>
  <c r="F131" i="13"/>
  <c r="E131" i="13"/>
  <c r="D131" i="13"/>
  <c r="K130" i="13"/>
  <c r="H130" i="13"/>
  <c r="G130" i="13"/>
  <c r="F130" i="13"/>
  <c r="E130" i="13"/>
  <c r="D130" i="13"/>
  <c r="K129" i="13"/>
  <c r="H129" i="13"/>
  <c r="G129" i="13"/>
  <c r="F129" i="13"/>
  <c r="E129" i="13"/>
  <c r="D129" i="13"/>
  <c r="K128" i="13"/>
  <c r="H128" i="13"/>
  <c r="G128" i="13"/>
  <c r="F128" i="13"/>
  <c r="E128" i="13"/>
  <c r="D128" i="13"/>
  <c r="K127" i="13"/>
  <c r="H127" i="13"/>
  <c r="G127" i="13"/>
  <c r="F127" i="13"/>
  <c r="E127" i="13"/>
  <c r="D127" i="13"/>
  <c r="K126" i="13"/>
  <c r="H126" i="13"/>
  <c r="G126" i="13"/>
  <c r="F126" i="13"/>
  <c r="E126" i="13"/>
  <c r="D126" i="13"/>
  <c r="K125" i="13"/>
  <c r="H125" i="13"/>
  <c r="G125" i="13"/>
  <c r="F125" i="13"/>
  <c r="E125" i="13"/>
  <c r="D125" i="13"/>
  <c r="K124" i="13"/>
  <c r="H124" i="13"/>
  <c r="G124" i="13"/>
  <c r="F124" i="13"/>
  <c r="E124" i="13"/>
  <c r="D124" i="13"/>
  <c r="K123" i="13"/>
  <c r="H123" i="13"/>
  <c r="G123" i="13"/>
  <c r="F123" i="13"/>
  <c r="E123" i="13"/>
  <c r="D123" i="13"/>
  <c r="K122" i="13"/>
  <c r="H122" i="13"/>
  <c r="G122" i="13"/>
  <c r="F122" i="13"/>
  <c r="E122" i="13"/>
  <c r="D122" i="13"/>
  <c r="K121" i="13"/>
  <c r="H121" i="13"/>
  <c r="G121" i="13"/>
  <c r="F121" i="13"/>
  <c r="E121" i="13"/>
  <c r="D121" i="13"/>
  <c r="K120" i="13"/>
  <c r="H120" i="13"/>
  <c r="G120" i="13"/>
  <c r="F120" i="13"/>
  <c r="E120" i="13"/>
  <c r="D120" i="13"/>
  <c r="K119" i="13"/>
  <c r="H119" i="13"/>
  <c r="G119" i="13"/>
  <c r="F119" i="13"/>
  <c r="E119" i="13"/>
  <c r="D119" i="13"/>
  <c r="K118" i="13"/>
  <c r="H118" i="13"/>
  <c r="G118" i="13"/>
  <c r="F118" i="13"/>
  <c r="E118" i="13"/>
  <c r="D118" i="13"/>
  <c r="K117" i="13"/>
  <c r="H117" i="13"/>
  <c r="G117" i="13"/>
  <c r="F117" i="13"/>
  <c r="E117" i="13"/>
  <c r="D117" i="13"/>
  <c r="K116" i="13"/>
  <c r="H116" i="13"/>
  <c r="G116" i="13"/>
  <c r="F116" i="13"/>
  <c r="E116" i="13"/>
  <c r="D116" i="13"/>
  <c r="K115" i="13"/>
  <c r="H115" i="13"/>
  <c r="G115" i="13"/>
  <c r="F115" i="13"/>
  <c r="E115" i="13"/>
  <c r="D115" i="13"/>
  <c r="K114" i="13"/>
  <c r="H114" i="13"/>
  <c r="G114" i="13"/>
  <c r="F114" i="13"/>
  <c r="E114" i="13"/>
  <c r="D114" i="13"/>
  <c r="K113" i="13"/>
  <c r="H113" i="13"/>
  <c r="G113" i="13"/>
  <c r="F113" i="13"/>
  <c r="E113" i="13"/>
  <c r="D113" i="13"/>
  <c r="K112" i="13"/>
  <c r="H112" i="13"/>
  <c r="G112" i="13"/>
  <c r="F112" i="13"/>
  <c r="E112" i="13"/>
  <c r="D112" i="13"/>
  <c r="K111" i="13"/>
  <c r="H111" i="13"/>
  <c r="G111" i="13"/>
  <c r="F111" i="13"/>
  <c r="E111" i="13"/>
  <c r="D111" i="13"/>
  <c r="K110" i="13"/>
  <c r="H110" i="13"/>
  <c r="G110" i="13"/>
  <c r="F110" i="13"/>
  <c r="E110" i="13"/>
  <c r="D110" i="13"/>
  <c r="K109" i="13"/>
  <c r="H109" i="13"/>
  <c r="G109" i="13"/>
  <c r="F109" i="13"/>
  <c r="E109" i="13"/>
  <c r="D109" i="13"/>
  <c r="K108" i="13"/>
  <c r="H108" i="13"/>
  <c r="G108" i="13"/>
  <c r="F108" i="13"/>
  <c r="E108" i="13"/>
  <c r="D108" i="13"/>
  <c r="K107" i="13"/>
  <c r="H107" i="13"/>
  <c r="G107" i="13"/>
  <c r="F107" i="13"/>
  <c r="E107" i="13"/>
  <c r="D107" i="13"/>
  <c r="K106" i="13"/>
  <c r="H106" i="13"/>
  <c r="G106" i="13"/>
  <c r="F106" i="13"/>
  <c r="E106" i="13"/>
  <c r="D106" i="13"/>
  <c r="K105" i="13"/>
  <c r="H105" i="13"/>
  <c r="G105" i="13"/>
  <c r="F105" i="13"/>
  <c r="E105" i="13"/>
  <c r="D105" i="13"/>
  <c r="K104" i="13"/>
  <c r="H104" i="13"/>
  <c r="G104" i="13"/>
  <c r="F104" i="13"/>
  <c r="E104" i="13"/>
  <c r="D104" i="13"/>
  <c r="K103" i="13"/>
  <c r="H103" i="13"/>
  <c r="G103" i="13"/>
  <c r="F103" i="13"/>
  <c r="E103" i="13"/>
  <c r="D103" i="13"/>
  <c r="K102" i="13"/>
  <c r="H102" i="13"/>
  <c r="G102" i="13"/>
  <c r="F102" i="13"/>
  <c r="E102" i="13"/>
  <c r="D102" i="13"/>
  <c r="K101" i="13"/>
  <c r="H101" i="13"/>
  <c r="G101" i="13"/>
  <c r="F101" i="13"/>
  <c r="E101" i="13"/>
  <c r="D101" i="13"/>
  <c r="K100" i="13"/>
  <c r="H100" i="13"/>
  <c r="G100" i="13"/>
  <c r="F100" i="13"/>
  <c r="E100" i="13"/>
  <c r="D100" i="13"/>
  <c r="K99" i="13"/>
  <c r="H99" i="13"/>
  <c r="G99" i="13"/>
  <c r="F99" i="13"/>
  <c r="E99" i="13"/>
  <c r="D99" i="13"/>
  <c r="K98" i="13"/>
  <c r="H98" i="13"/>
  <c r="G98" i="13"/>
  <c r="F98" i="13"/>
  <c r="E98" i="13"/>
  <c r="D98" i="13"/>
  <c r="K97" i="13"/>
  <c r="H97" i="13"/>
  <c r="G97" i="13"/>
  <c r="F97" i="13"/>
  <c r="E97" i="13"/>
  <c r="D97" i="13"/>
  <c r="K96" i="13"/>
  <c r="H96" i="13"/>
  <c r="G96" i="13"/>
  <c r="F96" i="13"/>
  <c r="E96" i="13"/>
  <c r="D96" i="13"/>
  <c r="K95" i="13"/>
  <c r="H95" i="13"/>
  <c r="G95" i="13"/>
  <c r="F95" i="13"/>
  <c r="E95" i="13"/>
  <c r="D95" i="13"/>
  <c r="K94" i="13"/>
  <c r="H94" i="13"/>
  <c r="G94" i="13"/>
  <c r="F94" i="13"/>
  <c r="E94" i="13"/>
  <c r="D94" i="13"/>
  <c r="K93" i="13"/>
  <c r="H93" i="13"/>
  <c r="G93" i="13"/>
  <c r="F93" i="13"/>
  <c r="E93" i="13"/>
  <c r="D93" i="13"/>
  <c r="K92" i="13"/>
  <c r="H92" i="13"/>
  <c r="G92" i="13"/>
  <c r="F92" i="13"/>
  <c r="E92" i="13"/>
  <c r="D92" i="13"/>
  <c r="M197" i="16"/>
  <c r="N8" i="16"/>
  <c r="O8" i="16" s="1"/>
  <c r="P8" i="16" s="1"/>
  <c r="N9" i="16"/>
  <c r="O9" i="16" s="1"/>
  <c r="P9" i="16" s="1"/>
  <c r="N10" i="16"/>
  <c r="O10" i="16" s="1"/>
  <c r="P10" i="16" s="1"/>
  <c r="N11" i="16"/>
  <c r="O11" i="16" s="1"/>
  <c r="P11" i="16" s="1"/>
  <c r="N12" i="16"/>
  <c r="O12" i="16" s="1"/>
  <c r="P12" i="16" s="1"/>
  <c r="N13" i="16"/>
  <c r="O13" i="16" s="1"/>
  <c r="P13" i="16" s="1"/>
  <c r="N14" i="16"/>
  <c r="O14" i="16" s="1"/>
  <c r="P14" i="16" s="1"/>
  <c r="N15" i="16"/>
  <c r="O15" i="16" s="1"/>
  <c r="P15" i="16" s="1"/>
  <c r="N16" i="16"/>
  <c r="O16" i="16" s="1"/>
  <c r="P16" i="16" s="1"/>
  <c r="N17" i="16"/>
  <c r="O17" i="16" s="1"/>
  <c r="P17" i="16" s="1"/>
  <c r="N18" i="16"/>
  <c r="O18" i="16" s="1"/>
  <c r="P18" i="16" s="1"/>
  <c r="N19" i="16"/>
  <c r="O19" i="16" s="1"/>
  <c r="P19" i="16" s="1"/>
  <c r="N20" i="16"/>
  <c r="O20" i="16" s="1"/>
  <c r="P20" i="16" s="1"/>
  <c r="N21" i="16"/>
  <c r="O21" i="16" s="1"/>
  <c r="P21" i="16" s="1"/>
  <c r="N22" i="16"/>
  <c r="O22" i="16" s="1"/>
  <c r="P22" i="16" s="1"/>
  <c r="N23" i="16"/>
  <c r="O23" i="16" s="1"/>
  <c r="P23" i="16" s="1"/>
  <c r="N24" i="16"/>
  <c r="O24" i="16" s="1"/>
  <c r="P24" i="16" s="1"/>
  <c r="N25" i="16"/>
  <c r="O25" i="16" s="1"/>
  <c r="P25" i="16" s="1"/>
  <c r="N26" i="16"/>
  <c r="O26" i="16" s="1"/>
  <c r="P26" i="16" s="1"/>
  <c r="N27" i="16"/>
  <c r="O27" i="16" s="1"/>
  <c r="P27" i="16" s="1"/>
  <c r="N28" i="16"/>
  <c r="O28" i="16" s="1"/>
  <c r="P28" i="16" s="1"/>
  <c r="N29" i="16"/>
  <c r="O29" i="16" s="1"/>
  <c r="P29" i="16" s="1"/>
  <c r="N30" i="16"/>
  <c r="O30" i="16" s="1"/>
  <c r="P30" i="16" s="1"/>
  <c r="N31" i="16"/>
  <c r="O31" i="16" s="1"/>
  <c r="P31" i="16" s="1"/>
  <c r="N32" i="16"/>
  <c r="O32" i="16" s="1"/>
  <c r="P32" i="16" s="1"/>
  <c r="N33" i="16"/>
  <c r="O33" i="16" s="1"/>
  <c r="P33" i="16" s="1"/>
  <c r="N34" i="16"/>
  <c r="O34" i="16" s="1"/>
  <c r="P34" i="16" s="1"/>
  <c r="N35" i="16"/>
  <c r="O35" i="16" s="1"/>
  <c r="P35" i="16" s="1"/>
  <c r="N36" i="16"/>
  <c r="O36" i="16" s="1"/>
  <c r="P36" i="16" s="1"/>
  <c r="N37" i="16"/>
  <c r="O37" i="16" s="1"/>
  <c r="P37" i="16" s="1"/>
  <c r="N38" i="16"/>
  <c r="O38" i="16" s="1"/>
  <c r="P38" i="16" s="1"/>
  <c r="N39" i="16"/>
  <c r="O39" i="16" s="1"/>
  <c r="P39" i="16" s="1"/>
  <c r="N40" i="16"/>
  <c r="O40" i="16" s="1"/>
  <c r="P40" i="16" s="1"/>
  <c r="N41" i="16"/>
  <c r="O41" i="16" s="1"/>
  <c r="P41" i="16" s="1"/>
  <c r="N42" i="16"/>
  <c r="O42" i="16" s="1"/>
  <c r="P42" i="16" s="1"/>
  <c r="N43" i="16"/>
  <c r="O43" i="16" s="1"/>
  <c r="P43" i="16" s="1"/>
  <c r="N44" i="16"/>
  <c r="O44" i="16" s="1"/>
  <c r="P44" i="16" s="1"/>
  <c r="N45" i="16"/>
  <c r="O45" i="16" s="1"/>
  <c r="P45" i="16" s="1"/>
  <c r="N46" i="16"/>
  <c r="O46" i="16" s="1"/>
  <c r="P46" i="16" s="1"/>
  <c r="N47" i="16"/>
  <c r="O47" i="16" s="1"/>
  <c r="P47" i="16" s="1"/>
  <c r="N48" i="16"/>
  <c r="O48" i="16" s="1"/>
  <c r="P48" i="16" s="1"/>
  <c r="N49" i="16"/>
  <c r="O49" i="16" s="1"/>
  <c r="P49" i="16" s="1"/>
  <c r="N50" i="16"/>
  <c r="O50" i="16" s="1"/>
  <c r="P50" i="16" s="1"/>
  <c r="N51" i="16"/>
  <c r="O51" i="16" s="1"/>
  <c r="P51" i="16" s="1"/>
  <c r="N52" i="16"/>
  <c r="O52" i="16" s="1"/>
  <c r="P52" i="16" s="1"/>
  <c r="N53" i="16"/>
  <c r="O53" i="16" s="1"/>
  <c r="P53" i="16" s="1"/>
  <c r="N54" i="16"/>
  <c r="O54" i="16" s="1"/>
  <c r="P54" i="16" s="1"/>
  <c r="N55" i="16"/>
  <c r="O55" i="16" s="1"/>
  <c r="P55" i="16" s="1"/>
  <c r="N56" i="16"/>
  <c r="O56" i="16" s="1"/>
  <c r="P56" i="16" s="1"/>
  <c r="N57" i="16"/>
  <c r="O57" i="16" s="1"/>
  <c r="P57" i="16" s="1"/>
  <c r="N58" i="16"/>
  <c r="O58" i="16" s="1"/>
  <c r="P58" i="16" s="1"/>
  <c r="N59" i="16"/>
  <c r="O59" i="16" s="1"/>
  <c r="P59" i="16" s="1"/>
  <c r="N60" i="16"/>
  <c r="O60" i="16" s="1"/>
  <c r="P60" i="16" s="1"/>
  <c r="N61" i="16"/>
  <c r="O61" i="16" s="1"/>
  <c r="P61" i="16" s="1"/>
  <c r="N62" i="16"/>
  <c r="O62" i="16" s="1"/>
  <c r="P62" i="16" s="1"/>
  <c r="N63" i="16"/>
  <c r="O63" i="16" s="1"/>
  <c r="P63" i="16" s="1"/>
  <c r="N64" i="16"/>
  <c r="O64" i="16" s="1"/>
  <c r="P64" i="16" s="1"/>
  <c r="N65" i="16"/>
  <c r="O65" i="16" s="1"/>
  <c r="P65" i="16" s="1"/>
  <c r="N66" i="16"/>
  <c r="O66" i="16" s="1"/>
  <c r="P66" i="16" s="1"/>
  <c r="N67" i="16"/>
  <c r="O67" i="16" s="1"/>
  <c r="P67" i="16" s="1"/>
  <c r="N68" i="16"/>
  <c r="O68" i="16" s="1"/>
  <c r="P68" i="16" s="1"/>
  <c r="N69" i="16"/>
  <c r="O69" i="16" s="1"/>
  <c r="P69" i="16" s="1"/>
  <c r="N70" i="16"/>
  <c r="O70" i="16" s="1"/>
  <c r="P70" i="16" s="1"/>
  <c r="N71" i="16"/>
  <c r="O71" i="16" s="1"/>
  <c r="P71" i="16" s="1"/>
  <c r="N72" i="16"/>
  <c r="O72" i="16" s="1"/>
  <c r="P72" i="16" s="1"/>
  <c r="N73" i="16"/>
  <c r="O73" i="16" s="1"/>
  <c r="P73" i="16" s="1"/>
  <c r="N74" i="16"/>
  <c r="O74" i="16" s="1"/>
  <c r="P74" i="16" s="1"/>
  <c r="N75" i="16"/>
  <c r="O75" i="16" s="1"/>
  <c r="P75" i="16" s="1"/>
  <c r="N76" i="16"/>
  <c r="O76" i="16" s="1"/>
  <c r="P76" i="16" s="1"/>
  <c r="N77" i="16"/>
  <c r="O77" i="16" s="1"/>
  <c r="P77" i="16" s="1"/>
  <c r="N78" i="16"/>
  <c r="O78" i="16" s="1"/>
  <c r="P78" i="16" s="1"/>
  <c r="N79" i="16"/>
  <c r="O79" i="16" s="1"/>
  <c r="P79" i="16" s="1"/>
  <c r="N80" i="16"/>
  <c r="O80" i="16" s="1"/>
  <c r="P80" i="16" s="1"/>
  <c r="N81" i="16"/>
  <c r="O81" i="16" s="1"/>
  <c r="P81" i="16" s="1"/>
  <c r="N82" i="16"/>
  <c r="O82" i="16" s="1"/>
  <c r="P82" i="16" s="1"/>
  <c r="N83" i="16"/>
  <c r="O83" i="16" s="1"/>
  <c r="P83" i="16" s="1"/>
  <c r="N84" i="16"/>
  <c r="O84" i="16" s="1"/>
  <c r="P84" i="16" s="1"/>
  <c r="N85" i="16"/>
  <c r="O85" i="16" s="1"/>
  <c r="P85" i="16" s="1"/>
  <c r="N86" i="16"/>
  <c r="O86" i="16" s="1"/>
  <c r="P86" i="16" s="1"/>
  <c r="N87" i="16"/>
  <c r="O87" i="16" s="1"/>
  <c r="P87" i="16" s="1"/>
  <c r="N88" i="16"/>
  <c r="O88" i="16" s="1"/>
  <c r="P88" i="16" s="1"/>
  <c r="N89" i="16"/>
  <c r="O89" i="16" s="1"/>
  <c r="P89" i="16" s="1"/>
  <c r="N90" i="16"/>
  <c r="O90" i="16" s="1"/>
  <c r="P90" i="16" s="1"/>
  <c r="N91" i="16"/>
  <c r="O91" i="16" s="1"/>
  <c r="P91" i="16" s="1"/>
  <c r="N92" i="16"/>
  <c r="O92" i="16" s="1"/>
  <c r="P92" i="16" s="1"/>
  <c r="N93" i="16"/>
  <c r="O93" i="16" s="1"/>
  <c r="P93" i="16" s="1"/>
  <c r="N94" i="16"/>
  <c r="O94" i="16" s="1"/>
  <c r="P94" i="16" s="1"/>
  <c r="N95" i="16"/>
  <c r="O95" i="16" s="1"/>
  <c r="P95" i="16" s="1"/>
  <c r="N96" i="16"/>
  <c r="O96" i="16" s="1"/>
  <c r="P96" i="16" s="1"/>
  <c r="N97" i="16"/>
  <c r="O97" i="16" s="1"/>
  <c r="P97" i="16" s="1"/>
  <c r="N98" i="16"/>
  <c r="O98" i="16" s="1"/>
  <c r="P98" i="16" s="1"/>
  <c r="N99" i="16"/>
  <c r="O99" i="16" s="1"/>
  <c r="P99" i="16" s="1"/>
  <c r="N100" i="16"/>
  <c r="O100" i="16" s="1"/>
  <c r="P100" i="16" s="1"/>
  <c r="N101" i="16"/>
  <c r="O101" i="16" s="1"/>
  <c r="P101" i="16" s="1"/>
  <c r="N102" i="16"/>
  <c r="O102" i="16" s="1"/>
  <c r="P102" i="16" s="1"/>
  <c r="N103" i="16"/>
  <c r="O103" i="16" s="1"/>
  <c r="P103" i="16" s="1"/>
  <c r="N104" i="16"/>
  <c r="O104" i="16" s="1"/>
  <c r="P104" i="16" s="1"/>
  <c r="N105" i="16"/>
  <c r="O105" i="16" s="1"/>
  <c r="P105" i="16" s="1"/>
  <c r="N106" i="16"/>
  <c r="O106" i="16" s="1"/>
  <c r="P106" i="16" s="1"/>
  <c r="N107" i="16"/>
  <c r="O107" i="16" s="1"/>
  <c r="P107" i="16" s="1"/>
  <c r="N108" i="16"/>
  <c r="O108" i="16" s="1"/>
  <c r="P108" i="16" s="1"/>
  <c r="N109" i="16"/>
  <c r="O109" i="16" s="1"/>
  <c r="P109" i="16" s="1"/>
  <c r="N110" i="16"/>
  <c r="O110" i="16" s="1"/>
  <c r="P110" i="16" s="1"/>
  <c r="N111" i="16"/>
  <c r="O111" i="16" s="1"/>
  <c r="P111" i="16" s="1"/>
  <c r="N112" i="16"/>
  <c r="O112" i="16" s="1"/>
  <c r="P112" i="16" s="1"/>
  <c r="N113" i="16"/>
  <c r="O113" i="16" s="1"/>
  <c r="P113" i="16" s="1"/>
  <c r="N114" i="16"/>
  <c r="O114" i="16" s="1"/>
  <c r="P114" i="16" s="1"/>
  <c r="N115" i="16"/>
  <c r="O115" i="16" s="1"/>
  <c r="P115" i="16" s="1"/>
  <c r="N116" i="16"/>
  <c r="O116" i="16" s="1"/>
  <c r="P116" i="16" s="1"/>
  <c r="N117" i="16"/>
  <c r="O117" i="16" s="1"/>
  <c r="P117" i="16" s="1"/>
  <c r="N118" i="16"/>
  <c r="O118" i="16" s="1"/>
  <c r="P118" i="16" s="1"/>
  <c r="N119" i="16"/>
  <c r="O119" i="16" s="1"/>
  <c r="P119" i="16" s="1"/>
  <c r="N120" i="16"/>
  <c r="O120" i="16" s="1"/>
  <c r="P120" i="16" s="1"/>
  <c r="N121" i="16"/>
  <c r="O121" i="16" s="1"/>
  <c r="P121" i="16" s="1"/>
  <c r="N122" i="16"/>
  <c r="O122" i="16" s="1"/>
  <c r="P122" i="16" s="1"/>
  <c r="N123" i="16"/>
  <c r="O123" i="16" s="1"/>
  <c r="P123" i="16" s="1"/>
  <c r="N124" i="16"/>
  <c r="O124" i="16" s="1"/>
  <c r="P124" i="16" s="1"/>
  <c r="N125" i="16"/>
  <c r="O125" i="16" s="1"/>
  <c r="P125" i="16" s="1"/>
  <c r="N126" i="16"/>
  <c r="O126" i="16" s="1"/>
  <c r="P126" i="16" s="1"/>
  <c r="N127" i="16"/>
  <c r="O127" i="16" s="1"/>
  <c r="P127" i="16" s="1"/>
  <c r="N128" i="16"/>
  <c r="O128" i="16" s="1"/>
  <c r="P128" i="16" s="1"/>
  <c r="N129" i="16"/>
  <c r="O129" i="16" s="1"/>
  <c r="P129" i="16" s="1"/>
  <c r="N130" i="16"/>
  <c r="O130" i="16" s="1"/>
  <c r="P130" i="16" s="1"/>
  <c r="N131" i="16"/>
  <c r="O131" i="16" s="1"/>
  <c r="P131" i="16" s="1"/>
  <c r="N132" i="16"/>
  <c r="O132" i="16" s="1"/>
  <c r="P132" i="16" s="1"/>
  <c r="N133" i="16"/>
  <c r="O133" i="16" s="1"/>
  <c r="P133" i="16" s="1"/>
  <c r="N134" i="16"/>
  <c r="O134" i="16" s="1"/>
  <c r="P134" i="16" s="1"/>
  <c r="N135" i="16"/>
  <c r="O135" i="16" s="1"/>
  <c r="P135" i="16" s="1"/>
  <c r="N136" i="16"/>
  <c r="O136" i="16" s="1"/>
  <c r="P136" i="16" s="1"/>
  <c r="N137" i="16"/>
  <c r="O137" i="16" s="1"/>
  <c r="P137" i="16" s="1"/>
  <c r="N138" i="16"/>
  <c r="O138" i="16" s="1"/>
  <c r="P138" i="16" s="1"/>
  <c r="N139" i="16"/>
  <c r="O139" i="16" s="1"/>
  <c r="P139" i="16" s="1"/>
  <c r="N140" i="16"/>
  <c r="O140" i="16" s="1"/>
  <c r="P140" i="16" s="1"/>
  <c r="N141" i="16"/>
  <c r="O141" i="16" s="1"/>
  <c r="P141" i="16" s="1"/>
  <c r="N142" i="16"/>
  <c r="O142" i="16" s="1"/>
  <c r="P142" i="16" s="1"/>
  <c r="N143" i="16"/>
  <c r="O143" i="16" s="1"/>
  <c r="P143" i="16" s="1"/>
  <c r="N144" i="16"/>
  <c r="O144" i="16" s="1"/>
  <c r="P144" i="16" s="1"/>
  <c r="N145" i="16"/>
  <c r="O145" i="16" s="1"/>
  <c r="P145" i="16" s="1"/>
  <c r="N146" i="16"/>
  <c r="O146" i="16" s="1"/>
  <c r="P146" i="16" s="1"/>
  <c r="N147" i="16"/>
  <c r="O147" i="16" s="1"/>
  <c r="P147" i="16" s="1"/>
  <c r="N148" i="16"/>
  <c r="O148" i="16" s="1"/>
  <c r="P148" i="16" s="1"/>
  <c r="N149" i="16"/>
  <c r="O149" i="16" s="1"/>
  <c r="P149" i="16" s="1"/>
  <c r="N150" i="16"/>
  <c r="O150" i="16" s="1"/>
  <c r="P150" i="16" s="1"/>
  <c r="N151" i="16"/>
  <c r="O151" i="16" s="1"/>
  <c r="P151" i="16" s="1"/>
  <c r="N152" i="16"/>
  <c r="O152" i="16" s="1"/>
  <c r="P152" i="16" s="1"/>
  <c r="N153" i="16"/>
  <c r="O153" i="16" s="1"/>
  <c r="P153" i="16" s="1"/>
  <c r="N154" i="16"/>
  <c r="O154" i="16" s="1"/>
  <c r="P154" i="16" s="1"/>
  <c r="N155" i="16"/>
  <c r="O155" i="16" s="1"/>
  <c r="P155" i="16" s="1"/>
  <c r="N156" i="16"/>
  <c r="O156" i="16" s="1"/>
  <c r="P156" i="16" s="1"/>
  <c r="N157" i="16"/>
  <c r="O157" i="16" s="1"/>
  <c r="P157" i="16" s="1"/>
  <c r="N158" i="16"/>
  <c r="O158" i="16" s="1"/>
  <c r="P158" i="16" s="1"/>
  <c r="N159" i="16"/>
  <c r="O159" i="16" s="1"/>
  <c r="P159" i="16" s="1"/>
  <c r="N160" i="16"/>
  <c r="O160" i="16" s="1"/>
  <c r="P160" i="16" s="1"/>
  <c r="N161" i="16"/>
  <c r="O161" i="16" s="1"/>
  <c r="P161" i="16" s="1"/>
  <c r="N162" i="16"/>
  <c r="O162" i="16" s="1"/>
  <c r="P162" i="16" s="1"/>
  <c r="N163" i="16"/>
  <c r="O163" i="16" s="1"/>
  <c r="P163" i="16" s="1"/>
  <c r="N164" i="16"/>
  <c r="O164" i="16" s="1"/>
  <c r="P164" i="16" s="1"/>
  <c r="N165" i="16"/>
  <c r="O165" i="16" s="1"/>
  <c r="P165" i="16" s="1"/>
  <c r="N166" i="16"/>
  <c r="O166" i="16" s="1"/>
  <c r="P166" i="16" s="1"/>
  <c r="N167" i="16"/>
  <c r="O167" i="16" s="1"/>
  <c r="P167" i="16" s="1"/>
  <c r="N168" i="16"/>
  <c r="O168" i="16" s="1"/>
  <c r="P168" i="16" s="1"/>
  <c r="N169" i="16"/>
  <c r="O169" i="16" s="1"/>
  <c r="P169" i="16" s="1"/>
  <c r="N170" i="16"/>
  <c r="O170" i="16" s="1"/>
  <c r="P170" i="16" s="1"/>
  <c r="N171" i="16"/>
  <c r="O171" i="16" s="1"/>
  <c r="P171" i="16" s="1"/>
  <c r="N172" i="16"/>
  <c r="O172" i="16" s="1"/>
  <c r="P172" i="16" s="1"/>
  <c r="N173" i="16"/>
  <c r="O173" i="16" s="1"/>
  <c r="P173" i="16" s="1"/>
  <c r="N174" i="16"/>
  <c r="O174" i="16" s="1"/>
  <c r="P174" i="16" s="1"/>
  <c r="N175" i="16"/>
  <c r="O175" i="16" s="1"/>
  <c r="P175" i="16" s="1"/>
  <c r="N176" i="16"/>
  <c r="O176" i="16" s="1"/>
  <c r="P176" i="16" s="1"/>
  <c r="N177" i="16"/>
  <c r="O177" i="16" s="1"/>
  <c r="P177" i="16" s="1"/>
  <c r="N178" i="16"/>
  <c r="O178" i="16" s="1"/>
  <c r="P178" i="16" s="1"/>
  <c r="N179" i="16"/>
  <c r="O179" i="16" s="1"/>
  <c r="P179" i="16" s="1"/>
  <c r="N180" i="16"/>
  <c r="O180" i="16" s="1"/>
  <c r="P180" i="16" s="1"/>
  <c r="N181" i="16"/>
  <c r="O181" i="16" s="1"/>
  <c r="P181" i="16" s="1"/>
  <c r="N182" i="16"/>
  <c r="O182" i="16" s="1"/>
  <c r="P182" i="16" s="1"/>
  <c r="N183" i="16"/>
  <c r="O183" i="16" s="1"/>
  <c r="P183" i="16" s="1"/>
  <c r="N184" i="16"/>
  <c r="O184" i="16" s="1"/>
  <c r="P184" i="16" s="1"/>
  <c r="N185" i="16"/>
  <c r="O185" i="16" s="1"/>
  <c r="P185" i="16" s="1"/>
  <c r="N186" i="16"/>
  <c r="O186" i="16" s="1"/>
  <c r="P186" i="16" s="1"/>
  <c r="N187" i="16"/>
  <c r="O187" i="16" s="1"/>
  <c r="P187" i="16" s="1"/>
  <c r="N188" i="16"/>
  <c r="O188" i="16" s="1"/>
  <c r="P188" i="16" s="1"/>
  <c r="N189" i="16"/>
  <c r="O189" i="16" s="1"/>
  <c r="P189" i="16" s="1"/>
  <c r="N190" i="16"/>
  <c r="O190" i="16" s="1"/>
  <c r="P190" i="16" s="1"/>
  <c r="N191" i="16"/>
  <c r="O191" i="16" s="1"/>
  <c r="P191" i="16" s="1"/>
  <c r="N192" i="16"/>
  <c r="O192" i="16" s="1"/>
  <c r="P192" i="16" s="1"/>
  <c r="N193" i="16"/>
  <c r="O193" i="16" s="1"/>
  <c r="P193" i="16" s="1"/>
  <c r="N194" i="16"/>
  <c r="O194" i="16" s="1"/>
  <c r="P194" i="16" s="1"/>
  <c r="N195" i="16"/>
  <c r="O195" i="16" s="1"/>
  <c r="P195" i="16" s="1"/>
  <c r="N196" i="16"/>
  <c r="O196" i="16" s="1"/>
  <c r="P196" i="16" s="1"/>
  <c r="K197" i="16"/>
  <c r="H197" i="16"/>
  <c r="G197" i="16"/>
  <c r="F197" i="16"/>
  <c r="E197" i="16"/>
  <c r="D197" i="16"/>
  <c r="K196" i="16"/>
  <c r="H196" i="16"/>
  <c r="G196" i="16"/>
  <c r="F196" i="16"/>
  <c r="E196" i="16"/>
  <c r="D196" i="16"/>
  <c r="K195" i="16"/>
  <c r="H195" i="16"/>
  <c r="G195" i="16"/>
  <c r="F195" i="16"/>
  <c r="E195" i="16"/>
  <c r="D195" i="16"/>
  <c r="K194" i="16"/>
  <c r="H194" i="16"/>
  <c r="G194" i="16"/>
  <c r="F194" i="16"/>
  <c r="E194" i="16"/>
  <c r="D194" i="16"/>
  <c r="K193" i="16"/>
  <c r="H193" i="16"/>
  <c r="G193" i="16"/>
  <c r="F193" i="16"/>
  <c r="E193" i="16"/>
  <c r="D193" i="16"/>
  <c r="K192" i="16"/>
  <c r="H192" i="16"/>
  <c r="G192" i="16"/>
  <c r="F192" i="16"/>
  <c r="E192" i="16"/>
  <c r="D192" i="16"/>
  <c r="K191" i="16"/>
  <c r="H191" i="16"/>
  <c r="G191" i="16"/>
  <c r="F191" i="16"/>
  <c r="E191" i="16"/>
  <c r="D191" i="16"/>
  <c r="K190" i="16"/>
  <c r="H190" i="16"/>
  <c r="G190" i="16"/>
  <c r="F190" i="16"/>
  <c r="E190" i="16"/>
  <c r="D190" i="16"/>
  <c r="K189" i="16"/>
  <c r="H189" i="16"/>
  <c r="G189" i="16"/>
  <c r="F189" i="16"/>
  <c r="E189" i="16"/>
  <c r="D189" i="16"/>
  <c r="K188" i="16"/>
  <c r="H188" i="16"/>
  <c r="G188" i="16"/>
  <c r="F188" i="16"/>
  <c r="E188" i="16"/>
  <c r="D188" i="16"/>
  <c r="K187" i="16"/>
  <c r="H187" i="16"/>
  <c r="G187" i="16"/>
  <c r="F187" i="16"/>
  <c r="E187" i="16"/>
  <c r="D187" i="16"/>
  <c r="K186" i="16"/>
  <c r="H186" i="16"/>
  <c r="G186" i="16"/>
  <c r="F186" i="16"/>
  <c r="E186" i="16"/>
  <c r="D186" i="16"/>
  <c r="K185" i="16"/>
  <c r="H185" i="16"/>
  <c r="G185" i="16"/>
  <c r="F185" i="16"/>
  <c r="E185" i="16"/>
  <c r="D185" i="16"/>
  <c r="K184" i="16"/>
  <c r="H184" i="16"/>
  <c r="G184" i="16"/>
  <c r="F184" i="16"/>
  <c r="E184" i="16"/>
  <c r="D184" i="16"/>
  <c r="K183" i="16"/>
  <c r="H183" i="16"/>
  <c r="G183" i="16"/>
  <c r="F183" i="16"/>
  <c r="E183" i="16"/>
  <c r="D183" i="16"/>
  <c r="K182" i="16"/>
  <c r="H182" i="16"/>
  <c r="G182" i="16"/>
  <c r="F182" i="16"/>
  <c r="E182" i="16"/>
  <c r="D182" i="16"/>
  <c r="K181" i="16"/>
  <c r="H181" i="16"/>
  <c r="G181" i="16"/>
  <c r="F181" i="16"/>
  <c r="E181" i="16"/>
  <c r="D181" i="16"/>
  <c r="K180" i="16"/>
  <c r="H180" i="16"/>
  <c r="G180" i="16"/>
  <c r="F180" i="16"/>
  <c r="E180" i="16"/>
  <c r="D180" i="16"/>
  <c r="K179" i="16"/>
  <c r="H179" i="16"/>
  <c r="G179" i="16"/>
  <c r="F179" i="16"/>
  <c r="E179" i="16"/>
  <c r="D179" i="16"/>
  <c r="K178" i="16"/>
  <c r="H178" i="16"/>
  <c r="G178" i="16"/>
  <c r="F178" i="16"/>
  <c r="E178" i="16"/>
  <c r="D178" i="16"/>
  <c r="K177" i="16"/>
  <c r="H177" i="16"/>
  <c r="G177" i="16"/>
  <c r="F177" i="16"/>
  <c r="E177" i="16"/>
  <c r="D177" i="16"/>
  <c r="K176" i="16"/>
  <c r="H176" i="16"/>
  <c r="G176" i="16"/>
  <c r="F176" i="16"/>
  <c r="E176" i="16"/>
  <c r="D176" i="16"/>
  <c r="K175" i="16"/>
  <c r="H175" i="16"/>
  <c r="G175" i="16"/>
  <c r="F175" i="16"/>
  <c r="E175" i="16"/>
  <c r="D175" i="16"/>
  <c r="K174" i="16"/>
  <c r="H174" i="16"/>
  <c r="G174" i="16"/>
  <c r="F174" i="16"/>
  <c r="E174" i="16"/>
  <c r="D174" i="16"/>
  <c r="K173" i="16"/>
  <c r="H173" i="16"/>
  <c r="G173" i="16"/>
  <c r="F173" i="16"/>
  <c r="E173" i="16"/>
  <c r="D173" i="16"/>
  <c r="K172" i="16"/>
  <c r="H172" i="16"/>
  <c r="G172" i="16"/>
  <c r="F172" i="16"/>
  <c r="E172" i="16"/>
  <c r="D172" i="16"/>
  <c r="K171" i="16"/>
  <c r="H171" i="16"/>
  <c r="G171" i="16"/>
  <c r="F171" i="16"/>
  <c r="E171" i="16"/>
  <c r="D171" i="16"/>
  <c r="K170" i="16"/>
  <c r="H170" i="16"/>
  <c r="G170" i="16"/>
  <c r="F170" i="16"/>
  <c r="E170" i="16"/>
  <c r="D170" i="16"/>
  <c r="K169" i="16"/>
  <c r="H169" i="16"/>
  <c r="G169" i="16"/>
  <c r="F169" i="16"/>
  <c r="E169" i="16"/>
  <c r="D169" i="16"/>
  <c r="K168" i="16"/>
  <c r="H168" i="16"/>
  <c r="G168" i="16"/>
  <c r="F168" i="16"/>
  <c r="E168" i="16"/>
  <c r="D168" i="16"/>
  <c r="K167" i="16"/>
  <c r="H167" i="16"/>
  <c r="G167" i="16"/>
  <c r="F167" i="16"/>
  <c r="E167" i="16"/>
  <c r="D167" i="16"/>
  <c r="K166" i="16"/>
  <c r="H166" i="16"/>
  <c r="G166" i="16"/>
  <c r="F166" i="16"/>
  <c r="E166" i="16"/>
  <c r="D166" i="16"/>
  <c r="K165" i="16"/>
  <c r="H165" i="16"/>
  <c r="G165" i="16"/>
  <c r="F165" i="16"/>
  <c r="E165" i="16"/>
  <c r="D165" i="16"/>
  <c r="K164" i="16"/>
  <c r="H164" i="16"/>
  <c r="G164" i="16"/>
  <c r="F164" i="16"/>
  <c r="E164" i="16"/>
  <c r="D164" i="16"/>
  <c r="K163" i="16"/>
  <c r="H163" i="16"/>
  <c r="G163" i="16"/>
  <c r="F163" i="16"/>
  <c r="E163" i="16"/>
  <c r="D163" i="16"/>
  <c r="K162" i="16"/>
  <c r="H162" i="16"/>
  <c r="G162" i="16"/>
  <c r="F162" i="16"/>
  <c r="E162" i="16"/>
  <c r="D162" i="16"/>
  <c r="K161" i="16"/>
  <c r="H161" i="16"/>
  <c r="G161" i="16"/>
  <c r="F161" i="16"/>
  <c r="E161" i="16"/>
  <c r="D161" i="16"/>
  <c r="K160" i="16"/>
  <c r="H160" i="16"/>
  <c r="G160" i="16"/>
  <c r="F160" i="16"/>
  <c r="E160" i="16"/>
  <c r="D160" i="16"/>
  <c r="K159" i="16"/>
  <c r="H159" i="16"/>
  <c r="G159" i="16"/>
  <c r="F159" i="16"/>
  <c r="E159" i="16"/>
  <c r="D159" i="16"/>
  <c r="K158" i="16"/>
  <c r="H158" i="16"/>
  <c r="G158" i="16"/>
  <c r="F158" i="16"/>
  <c r="E158" i="16"/>
  <c r="D158" i="16"/>
  <c r="K157" i="16"/>
  <c r="H157" i="16"/>
  <c r="G157" i="16"/>
  <c r="F157" i="16"/>
  <c r="E157" i="16"/>
  <c r="D157" i="16"/>
  <c r="K156" i="16"/>
  <c r="H156" i="16"/>
  <c r="G156" i="16"/>
  <c r="F156" i="16"/>
  <c r="E156" i="16"/>
  <c r="D156" i="16"/>
  <c r="K155" i="16"/>
  <c r="H155" i="16"/>
  <c r="G155" i="16"/>
  <c r="F155" i="16"/>
  <c r="E155" i="16"/>
  <c r="D155" i="16"/>
  <c r="K154" i="16"/>
  <c r="H154" i="16"/>
  <c r="G154" i="16"/>
  <c r="F154" i="16"/>
  <c r="E154" i="16"/>
  <c r="D154" i="16"/>
  <c r="K153" i="16"/>
  <c r="H153" i="16"/>
  <c r="G153" i="16"/>
  <c r="F153" i="16"/>
  <c r="E153" i="16"/>
  <c r="D153" i="16"/>
  <c r="K152" i="16"/>
  <c r="H152" i="16"/>
  <c r="G152" i="16"/>
  <c r="F152" i="16"/>
  <c r="E152" i="16"/>
  <c r="D152" i="16"/>
  <c r="K151" i="16"/>
  <c r="H151" i="16"/>
  <c r="G151" i="16"/>
  <c r="F151" i="16"/>
  <c r="E151" i="16"/>
  <c r="D151" i="16"/>
  <c r="K150" i="16"/>
  <c r="H150" i="16"/>
  <c r="G150" i="16"/>
  <c r="F150" i="16"/>
  <c r="E150" i="16"/>
  <c r="D150" i="16"/>
  <c r="K149" i="16"/>
  <c r="H149" i="16"/>
  <c r="G149" i="16"/>
  <c r="F149" i="16"/>
  <c r="E149" i="16"/>
  <c r="D149" i="16"/>
  <c r="K148" i="16"/>
  <c r="H148" i="16"/>
  <c r="G148" i="16"/>
  <c r="F148" i="16"/>
  <c r="E148" i="16"/>
  <c r="D148" i="16"/>
  <c r="K147" i="16"/>
  <c r="H147" i="16"/>
  <c r="G147" i="16"/>
  <c r="F147" i="16"/>
  <c r="E147" i="16"/>
  <c r="D147" i="16"/>
  <c r="K146" i="16"/>
  <c r="H146" i="16"/>
  <c r="G146" i="16"/>
  <c r="F146" i="16"/>
  <c r="E146" i="16"/>
  <c r="D146" i="16"/>
  <c r="K145" i="16"/>
  <c r="H145" i="16"/>
  <c r="G145" i="16"/>
  <c r="F145" i="16"/>
  <c r="E145" i="16"/>
  <c r="D145" i="16"/>
  <c r="K144" i="16"/>
  <c r="H144" i="16"/>
  <c r="G144" i="16"/>
  <c r="F144" i="16"/>
  <c r="E144" i="16"/>
  <c r="D144" i="16"/>
  <c r="K143" i="16"/>
  <c r="H143" i="16"/>
  <c r="G143" i="16"/>
  <c r="F143" i="16"/>
  <c r="E143" i="16"/>
  <c r="D143" i="16"/>
  <c r="K142" i="16"/>
  <c r="H142" i="16"/>
  <c r="G142" i="16"/>
  <c r="F142" i="16"/>
  <c r="E142" i="16"/>
  <c r="D142" i="16"/>
  <c r="K141" i="16"/>
  <c r="H141" i="16"/>
  <c r="G141" i="16"/>
  <c r="F141" i="16"/>
  <c r="E141" i="16"/>
  <c r="D141" i="16"/>
  <c r="K140" i="16"/>
  <c r="H140" i="16"/>
  <c r="G140" i="16"/>
  <c r="F140" i="16"/>
  <c r="E140" i="16"/>
  <c r="D140" i="16"/>
  <c r="K139" i="16"/>
  <c r="H139" i="16"/>
  <c r="G139" i="16"/>
  <c r="F139" i="16"/>
  <c r="E139" i="16"/>
  <c r="D139" i="16"/>
  <c r="K138" i="16"/>
  <c r="H138" i="16"/>
  <c r="G138" i="16"/>
  <c r="F138" i="16"/>
  <c r="E138" i="16"/>
  <c r="D138" i="16"/>
  <c r="K137" i="16"/>
  <c r="H137" i="16"/>
  <c r="G137" i="16"/>
  <c r="F137" i="16"/>
  <c r="E137" i="16"/>
  <c r="D137" i="16"/>
  <c r="K136" i="16"/>
  <c r="H136" i="16"/>
  <c r="G136" i="16"/>
  <c r="F136" i="16"/>
  <c r="E136" i="16"/>
  <c r="D136" i="16"/>
  <c r="K135" i="16"/>
  <c r="H135" i="16"/>
  <c r="G135" i="16"/>
  <c r="F135" i="16"/>
  <c r="E135" i="16"/>
  <c r="D135" i="16"/>
  <c r="K134" i="16"/>
  <c r="H134" i="16"/>
  <c r="G134" i="16"/>
  <c r="F134" i="16"/>
  <c r="E134" i="16"/>
  <c r="D134" i="16"/>
  <c r="K133" i="16"/>
  <c r="H133" i="16"/>
  <c r="G133" i="16"/>
  <c r="F133" i="16"/>
  <c r="E133" i="16"/>
  <c r="D133" i="16"/>
  <c r="K132" i="16"/>
  <c r="H132" i="16"/>
  <c r="G132" i="16"/>
  <c r="F132" i="16"/>
  <c r="E132" i="16"/>
  <c r="D132" i="16"/>
  <c r="K131" i="16"/>
  <c r="H131" i="16"/>
  <c r="G131" i="16"/>
  <c r="F131" i="16"/>
  <c r="E131" i="16"/>
  <c r="D131" i="16"/>
  <c r="K130" i="16"/>
  <c r="H130" i="16"/>
  <c r="G130" i="16"/>
  <c r="F130" i="16"/>
  <c r="E130" i="16"/>
  <c r="D130" i="16"/>
  <c r="K129" i="16"/>
  <c r="H129" i="16"/>
  <c r="G129" i="16"/>
  <c r="F129" i="16"/>
  <c r="E129" i="16"/>
  <c r="D129" i="16"/>
  <c r="K128" i="16"/>
  <c r="H128" i="16"/>
  <c r="G128" i="16"/>
  <c r="F128" i="16"/>
  <c r="E128" i="16"/>
  <c r="D128" i="16"/>
  <c r="K127" i="16"/>
  <c r="H127" i="16"/>
  <c r="G127" i="16"/>
  <c r="F127" i="16"/>
  <c r="E127" i="16"/>
  <c r="D127" i="16"/>
  <c r="K126" i="16"/>
  <c r="H126" i="16"/>
  <c r="G126" i="16"/>
  <c r="F126" i="16"/>
  <c r="E126" i="16"/>
  <c r="D126" i="16"/>
  <c r="K125" i="16"/>
  <c r="H125" i="16"/>
  <c r="G125" i="16"/>
  <c r="F125" i="16"/>
  <c r="E125" i="16"/>
  <c r="D125" i="16"/>
  <c r="K124" i="16"/>
  <c r="H124" i="16"/>
  <c r="G124" i="16"/>
  <c r="F124" i="16"/>
  <c r="E124" i="16"/>
  <c r="D124" i="16"/>
  <c r="K123" i="16"/>
  <c r="H123" i="16"/>
  <c r="G123" i="16"/>
  <c r="F123" i="16"/>
  <c r="E123" i="16"/>
  <c r="D123" i="16"/>
  <c r="K122" i="16"/>
  <c r="H122" i="16"/>
  <c r="G122" i="16"/>
  <c r="F122" i="16"/>
  <c r="E122" i="16"/>
  <c r="D122" i="16"/>
  <c r="K121" i="16"/>
  <c r="H121" i="16"/>
  <c r="G121" i="16"/>
  <c r="F121" i="16"/>
  <c r="E121" i="16"/>
  <c r="D121" i="16"/>
  <c r="K120" i="16"/>
  <c r="H120" i="16"/>
  <c r="G120" i="16"/>
  <c r="F120" i="16"/>
  <c r="E120" i="16"/>
  <c r="D120" i="16"/>
  <c r="K119" i="16"/>
  <c r="H119" i="16"/>
  <c r="G119" i="16"/>
  <c r="F119" i="16"/>
  <c r="E119" i="16"/>
  <c r="D119" i="16"/>
  <c r="K118" i="16"/>
  <c r="H118" i="16"/>
  <c r="G118" i="16"/>
  <c r="F118" i="16"/>
  <c r="E118" i="16"/>
  <c r="D118" i="16"/>
  <c r="K117" i="16"/>
  <c r="H117" i="16"/>
  <c r="G117" i="16"/>
  <c r="F117" i="16"/>
  <c r="E117" i="16"/>
  <c r="D117" i="16"/>
  <c r="K116" i="16"/>
  <c r="H116" i="16"/>
  <c r="G116" i="16"/>
  <c r="F116" i="16"/>
  <c r="E116" i="16"/>
  <c r="D116" i="16"/>
  <c r="K115" i="16"/>
  <c r="H115" i="16"/>
  <c r="G115" i="16"/>
  <c r="F115" i="16"/>
  <c r="E115" i="16"/>
  <c r="D115" i="16"/>
  <c r="K114" i="16"/>
  <c r="H114" i="16"/>
  <c r="G114" i="16"/>
  <c r="F114" i="16"/>
  <c r="E114" i="16"/>
  <c r="D114" i="16"/>
  <c r="K113" i="16"/>
  <c r="H113" i="16"/>
  <c r="G113" i="16"/>
  <c r="F113" i="16"/>
  <c r="E113" i="16"/>
  <c r="D113" i="16"/>
  <c r="K112" i="16"/>
  <c r="H112" i="16"/>
  <c r="G112" i="16"/>
  <c r="F112" i="16"/>
  <c r="E112" i="16"/>
  <c r="D112" i="16"/>
  <c r="K111" i="16"/>
  <c r="H111" i="16"/>
  <c r="G111" i="16"/>
  <c r="F111" i="16"/>
  <c r="E111" i="16"/>
  <c r="D111" i="16"/>
  <c r="K110" i="16"/>
  <c r="H110" i="16"/>
  <c r="G110" i="16"/>
  <c r="F110" i="16"/>
  <c r="E110" i="16"/>
  <c r="D110" i="16"/>
  <c r="K109" i="16"/>
  <c r="H109" i="16"/>
  <c r="G109" i="16"/>
  <c r="F109" i="16"/>
  <c r="E109" i="16"/>
  <c r="D109" i="16"/>
  <c r="K108" i="16"/>
  <c r="H108" i="16"/>
  <c r="G108" i="16"/>
  <c r="F108" i="16"/>
  <c r="E108" i="16"/>
  <c r="D108" i="16"/>
  <c r="K107" i="16"/>
  <c r="H107" i="16"/>
  <c r="G107" i="16"/>
  <c r="F107" i="16"/>
  <c r="E107" i="16"/>
  <c r="D107" i="16"/>
  <c r="K106" i="16"/>
  <c r="H106" i="16"/>
  <c r="G106" i="16"/>
  <c r="F106" i="16"/>
  <c r="E106" i="16"/>
  <c r="D106" i="16"/>
  <c r="K105" i="16"/>
  <c r="H105" i="16"/>
  <c r="G105" i="16"/>
  <c r="F105" i="16"/>
  <c r="E105" i="16"/>
  <c r="D105" i="16"/>
  <c r="K104" i="16"/>
  <c r="H104" i="16"/>
  <c r="G104" i="16"/>
  <c r="F104" i="16"/>
  <c r="E104" i="16"/>
  <c r="D104" i="16"/>
  <c r="K103" i="16"/>
  <c r="H103" i="16"/>
  <c r="G103" i="16"/>
  <c r="F103" i="16"/>
  <c r="E103" i="16"/>
  <c r="D103" i="16"/>
  <c r="K102" i="16"/>
  <c r="H102" i="16"/>
  <c r="G102" i="16"/>
  <c r="F102" i="16"/>
  <c r="E102" i="16"/>
  <c r="D102" i="16"/>
  <c r="K101" i="16"/>
  <c r="H101" i="16"/>
  <c r="G101" i="16"/>
  <c r="F101" i="16"/>
  <c r="E101" i="16"/>
  <c r="D101" i="16"/>
  <c r="K100" i="16"/>
  <c r="H100" i="16"/>
  <c r="G100" i="16"/>
  <c r="F100" i="16"/>
  <c r="E100" i="16"/>
  <c r="D100" i="16"/>
  <c r="K99" i="16"/>
  <c r="H99" i="16"/>
  <c r="G99" i="16"/>
  <c r="F99" i="16"/>
  <c r="E99" i="16"/>
  <c r="D99" i="16"/>
  <c r="K98" i="16"/>
  <c r="H98" i="16"/>
  <c r="G98" i="16"/>
  <c r="F98" i="16"/>
  <c r="E98" i="16"/>
  <c r="D98" i="16"/>
  <c r="K97" i="16"/>
  <c r="H97" i="16"/>
  <c r="G97" i="16"/>
  <c r="F97" i="16"/>
  <c r="E97" i="16"/>
  <c r="D97" i="16"/>
  <c r="K96" i="16"/>
  <c r="H96" i="16"/>
  <c r="G96" i="16"/>
  <c r="F96" i="16"/>
  <c r="E96" i="16"/>
  <c r="D96" i="16"/>
  <c r="K95" i="16"/>
  <c r="H95" i="16"/>
  <c r="G95" i="16"/>
  <c r="F95" i="16"/>
  <c r="E95" i="16"/>
  <c r="D95" i="16"/>
  <c r="K94" i="16"/>
  <c r="H94" i="16"/>
  <c r="G94" i="16"/>
  <c r="F94" i="16"/>
  <c r="E94" i="16"/>
  <c r="D94" i="16"/>
  <c r="K93" i="16"/>
  <c r="H93" i="16"/>
  <c r="G93" i="16"/>
  <c r="F93" i="16"/>
  <c r="E93" i="16"/>
  <c r="D93" i="16"/>
  <c r="K92" i="16"/>
  <c r="H92" i="16"/>
  <c r="G92" i="16"/>
  <c r="F92" i="16"/>
  <c r="E92" i="16"/>
  <c r="D92" i="16"/>
  <c r="K91" i="16"/>
  <c r="H91" i="16"/>
  <c r="G91" i="16"/>
  <c r="F91" i="16"/>
  <c r="E91" i="16"/>
  <c r="D91" i="16"/>
  <c r="K90" i="16"/>
  <c r="H90" i="16"/>
  <c r="G90" i="16"/>
  <c r="F90" i="16"/>
  <c r="E90" i="16"/>
  <c r="D90" i="16"/>
  <c r="K89" i="16"/>
  <c r="H89" i="16"/>
  <c r="G89" i="16"/>
  <c r="F89" i="16"/>
  <c r="E89" i="16"/>
  <c r="D89" i="16"/>
  <c r="K88" i="16"/>
  <c r="H88" i="16"/>
  <c r="G88" i="16"/>
  <c r="F88" i="16"/>
  <c r="E88" i="16"/>
  <c r="D88" i="16"/>
  <c r="K87" i="16"/>
  <c r="H87" i="16"/>
  <c r="G87" i="16"/>
  <c r="F87" i="16"/>
  <c r="E87" i="16"/>
  <c r="D87" i="16"/>
  <c r="K86" i="16"/>
  <c r="H86" i="16"/>
  <c r="G86" i="16"/>
  <c r="F86" i="16"/>
  <c r="E86" i="16"/>
  <c r="D86" i="16"/>
  <c r="K85" i="16"/>
  <c r="H85" i="16"/>
  <c r="G85" i="16"/>
  <c r="F85" i="16"/>
  <c r="E85" i="16"/>
  <c r="D85" i="16"/>
  <c r="K84" i="16"/>
  <c r="H84" i="16"/>
  <c r="G84" i="16"/>
  <c r="F84" i="16"/>
  <c r="E84" i="16"/>
  <c r="D84" i="16"/>
  <c r="K83" i="16"/>
  <c r="H83" i="16"/>
  <c r="G83" i="16"/>
  <c r="F83" i="16"/>
  <c r="E83" i="16"/>
  <c r="D83" i="16"/>
  <c r="K82" i="16"/>
  <c r="H82" i="16"/>
  <c r="G82" i="16"/>
  <c r="F82" i="16"/>
  <c r="E82" i="16"/>
  <c r="D82" i="16"/>
  <c r="K81" i="16"/>
  <c r="H81" i="16"/>
  <c r="G81" i="16"/>
  <c r="F81" i="16"/>
  <c r="E81" i="16"/>
  <c r="D81" i="16"/>
  <c r="K80" i="16"/>
  <c r="H80" i="16"/>
  <c r="G80" i="16"/>
  <c r="F80" i="16"/>
  <c r="E80" i="16"/>
  <c r="D80" i="16"/>
  <c r="K79" i="16"/>
  <c r="H79" i="16"/>
  <c r="G79" i="16"/>
  <c r="F79" i="16"/>
  <c r="E79" i="16"/>
  <c r="D79" i="16"/>
  <c r="K78" i="16"/>
  <c r="H78" i="16"/>
  <c r="G78" i="16"/>
  <c r="F78" i="16"/>
  <c r="E78" i="16"/>
  <c r="D78" i="16"/>
  <c r="K77" i="16"/>
  <c r="H77" i="16"/>
  <c r="G77" i="16"/>
  <c r="F77" i="16"/>
  <c r="E77" i="16"/>
  <c r="D77" i="16"/>
  <c r="K76" i="16"/>
  <c r="H76" i="16"/>
  <c r="G76" i="16"/>
  <c r="F76" i="16"/>
  <c r="E76" i="16"/>
  <c r="D76" i="16"/>
  <c r="K75" i="16"/>
  <c r="H75" i="16"/>
  <c r="G75" i="16"/>
  <c r="F75" i="16"/>
  <c r="E75" i="16"/>
  <c r="D75" i="16"/>
  <c r="K74" i="16"/>
  <c r="H74" i="16"/>
  <c r="G74" i="16"/>
  <c r="F74" i="16"/>
  <c r="E74" i="16"/>
  <c r="D74" i="16"/>
  <c r="K73" i="16"/>
  <c r="H73" i="16"/>
  <c r="G73" i="16"/>
  <c r="F73" i="16"/>
  <c r="E73" i="16"/>
  <c r="D73" i="16"/>
  <c r="K72" i="16"/>
  <c r="H72" i="16"/>
  <c r="G72" i="16"/>
  <c r="F72" i="16"/>
  <c r="E72" i="16"/>
  <c r="D72" i="16"/>
  <c r="K71" i="16"/>
  <c r="H71" i="16"/>
  <c r="G71" i="16"/>
  <c r="F71" i="16"/>
  <c r="E71" i="16"/>
  <c r="D71" i="16"/>
  <c r="K70" i="16"/>
  <c r="H70" i="16"/>
  <c r="G70" i="16"/>
  <c r="F70" i="16"/>
  <c r="E70" i="16"/>
  <c r="D70" i="16"/>
  <c r="K69" i="16"/>
  <c r="H69" i="16"/>
  <c r="G69" i="16"/>
  <c r="F69" i="16"/>
  <c r="E69" i="16"/>
  <c r="D69" i="16"/>
  <c r="K68" i="16"/>
  <c r="H68" i="16"/>
  <c r="G68" i="16"/>
  <c r="F68" i="16"/>
  <c r="E68" i="16"/>
  <c r="D68" i="16"/>
  <c r="K67" i="16"/>
  <c r="H67" i="16"/>
  <c r="G67" i="16"/>
  <c r="F67" i="16"/>
  <c r="E67" i="16"/>
  <c r="D67" i="16"/>
  <c r="K66" i="16"/>
  <c r="H66" i="16"/>
  <c r="G66" i="16"/>
  <c r="F66" i="16"/>
  <c r="E66" i="16"/>
  <c r="D66" i="16"/>
  <c r="K65" i="16"/>
  <c r="H65" i="16"/>
  <c r="G65" i="16"/>
  <c r="F65" i="16"/>
  <c r="E65" i="16"/>
  <c r="D65" i="16"/>
  <c r="K64" i="16"/>
  <c r="H64" i="16"/>
  <c r="G64" i="16"/>
  <c r="F64" i="16"/>
  <c r="E64" i="16"/>
  <c r="D64" i="16"/>
  <c r="K63" i="16"/>
  <c r="H63" i="16"/>
  <c r="G63" i="16"/>
  <c r="F63" i="16"/>
  <c r="E63" i="16"/>
  <c r="D63" i="16"/>
  <c r="K62" i="16"/>
  <c r="H62" i="16"/>
  <c r="G62" i="16"/>
  <c r="F62" i="16"/>
  <c r="E62" i="16"/>
  <c r="D62" i="16"/>
  <c r="K61" i="16"/>
  <c r="H61" i="16"/>
  <c r="G61" i="16"/>
  <c r="F61" i="16"/>
  <c r="E61" i="16"/>
  <c r="D61" i="16"/>
  <c r="K60" i="16"/>
  <c r="H60" i="16"/>
  <c r="G60" i="16"/>
  <c r="F60" i="16"/>
  <c r="E60" i="16"/>
  <c r="D60" i="16"/>
  <c r="K59" i="16"/>
  <c r="H59" i="16"/>
  <c r="G59" i="16"/>
  <c r="F59" i="16"/>
  <c r="E59" i="16"/>
  <c r="D59" i="16"/>
  <c r="K58" i="16"/>
  <c r="H58" i="16"/>
  <c r="G58" i="16"/>
  <c r="F58" i="16"/>
  <c r="E58" i="16"/>
  <c r="D58" i="16"/>
  <c r="K57" i="16"/>
  <c r="H57" i="16"/>
  <c r="G57" i="16"/>
  <c r="F57" i="16"/>
  <c r="E57" i="16"/>
  <c r="D57" i="16"/>
  <c r="K56" i="16"/>
  <c r="H56" i="16"/>
  <c r="G56" i="16"/>
  <c r="F56" i="16"/>
  <c r="E56" i="16"/>
  <c r="D56" i="16"/>
  <c r="K55" i="16"/>
  <c r="H55" i="16"/>
  <c r="G55" i="16"/>
  <c r="F55" i="16"/>
  <c r="E55" i="16"/>
  <c r="D55" i="16"/>
  <c r="K54" i="16"/>
  <c r="H54" i="16"/>
  <c r="G54" i="16"/>
  <c r="F54" i="16"/>
  <c r="E54" i="16"/>
  <c r="D54" i="16"/>
  <c r="K53" i="16"/>
  <c r="H53" i="16"/>
  <c r="G53" i="16"/>
  <c r="F53" i="16"/>
  <c r="E53" i="16"/>
  <c r="D53" i="16"/>
  <c r="K52" i="16"/>
  <c r="H52" i="16"/>
  <c r="G52" i="16"/>
  <c r="F52" i="16"/>
  <c r="E52" i="16"/>
  <c r="D52" i="16"/>
  <c r="K51" i="16"/>
  <c r="H51" i="16"/>
  <c r="G51" i="16"/>
  <c r="F51" i="16"/>
  <c r="E51" i="16"/>
  <c r="D51" i="16"/>
  <c r="K50" i="16"/>
  <c r="H50" i="16"/>
  <c r="G50" i="16"/>
  <c r="F50" i="16"/>
  <c r="E50" i="16"/>
  <c r="D50" i="16"/>
  <c r="K49" i="16"/>
  <c r="H49" i="16"/>
  <c r="G49" i="16"/>
  <c r="F49" i="16"/>
  <c r="E49" i="16"/>
  <c r="D49" i="16"/>
  <c r="K48" i="16"/>
  <c r="H48" i="16"/>
  <c r="G48" i="16"/>
  <c r="F48" i="16"/>
  <c r="E48" i="16"/>
  <c r="D48" i="16"/>
  <c r="K47" i="16"/>
  <c r="H47" i="16"/>
  <c r="G47" i="16"/>
  <c r="F47" i="16"/>
  <c r="E47" i="16"/>
  <c r="D47" i="16"/>
  <c r="K46" i="16"/>
  <c r="H46" i="16"/>
  <c r="G46" i="16"/>
  <c r="F46" i="16"/>
  <c r="E46" i="16"/>
  <c r="D46" i="16"/>
  <c r="K45" i="16"/>
  <c r="H45" i="16"/>
  <c r="G45" i="16"/>
  <c r="F45" i="16"/>
  <c r="E45" i="16"/>
  <c r="D45" i="16"/>
  <c r="K44" i="16"/>
  <c r="H44" i="16"/>
  <c r="G44" i="16"/>
  <c r="F44" i="16"/>
  <c r="E44" i="16"/>
  <c r="D44" i="16"/>
  <c r="K43" i="16"/>
  <c r="H43" i="16"/>
  <c r="G43" i="16"/>
  <c r="F43" i="16"/>
  <c r="E43" i="16"/>
  <c r="D43" i="16"/>
  <c r="K42" i="16"/>
  <c r="H42" i="16"/>
  <c r="G42" i="16"/>
  <c r="F42" i="16"/>
  <c r="E42" i="16"/>
  <c r="D42" i="16"/>
  <c r="K41" i="16"/>
  <c r="H41" i="16"/>
  <c r="G41" i="16"/>
  <c r="F41" i="16"/>
  <c r="E41" i="16"/>
  <c r="D41" i="16"/>
  <c r="K40" i="16"/>
  <c r="H40" i="16"/>
  <c r="G40" i="16"/>
  <c r="F40" i="16"/>
  <c r="E40" i="16"/>
  <c r="D40" i="16"/>
  <c r="K39" i="16"/>
  <c r="H39" i="16"/>
  <c r="G39" i="16"/>
  <c r="F39" i="16"/>
  <c r="E39" i="16"/>
  <c r="D39" i="16"/>
  <c r="K38" i="16"/>
  <c r="H38" i="16"/>
  <c r="G38" i="16"/>
  <c r="F38" i="16"/>
  <c r="E38" i="16"/>
  <c r="D38" i="16"/>
  <c r="K37" i="16"/>
  <c r="H37" i="16"/>
  <c r="G37" i="16"/>
  <c r="F37" i="16"/>
  <c r="E37" i="16"/>
  <c r="D37" i="16"/>
  <c r="K36" i="16"/>
  <c r="H36" i="16"/>
  <c r="G36" i="16"/>
  <c r="F36" i="16"/>
  <c r="E36" i="16"/>
  <c r="D36" i="16"/>
  <c r="K35" i="16"/>
  <c r="H35" i="16"/>
  <c r="G35" i="16"/>
  <c r="F35" i="16"/>
  <c r="E35" i="16"/>
  <c r="D35" i="16"/>
  <c r="K34" i="16"/>
  <c r="H34" i="16"/>
  <c r="G34" i="16"/>
  <c r="F34" i="16"/>
  <c r="E34" i="16"/>
  <c r="D34" i="16"/>
  <c r="K33" i="16"/>
  <c r="H33" i="16"/>
  <c r="G33" i="16"/>
  <c r="F33" i="16"/>
  <c r="E33" i="16"/>
  <c r="D33" i="16"/>
  <c r="K32" i="16"/>
  <c r="H32" i="16"/>
  <c r="G32" i="16"/>
  <c r="F32" i="16"/>
  <c r="E32" i="16"/>
  <c r="D32" i="16"/>
  <c r="K31" i="16"/>
  <c r="H31" i="16"/>
  <c r="G31" i="16"/>
  <c r="F31" i="16"/>
  <c r="E31" i="16"/>
  <c r="D31" i="16"/>
  <c r="K30" i="16"/>
  <c r="H30" i="16"/>
  <c r="G30" i="16"/>
  <c r="F30" i="16"/>
  <c r="E30" i="16"/>
  <c r="D30" i="16"/>
  <c r="K29" i="16"/>
  <c r="H29" i="16"/>
  <c r="G29" i="16"/>
  <c r="F29" i="16"/>
  <c r="E29" i="16"/>
  <c r="D29" i="16"/>
  <c r="K28" i="16"/>
  <c r="H28" i="16"/>
  <c r="G28" i="16"/>
  <c r="F28" i="16"/>
  <c r="E28" i="16"/>
  <c r="D28" i="16"/>
  <c r="K27" i="16"/>
  <c r="H27" i="16"/>
  <c r="G27" i="16"/>
  <c r="F27" i="16"/>
  <c r="E27" i="16"/>
  <c r="D27" i="16"/>
  <c r="K26" i="16"/>
  <c r="H26" i="16"/>
  <c r="G26" i="16"/>
  <c r="F26" i="16"/>
  <c r="E26" i="16"/>
  <c r="D26" i="16"/>
  <c r="K25" i="16"/>
  <c r="H25" i="16"/>
  <c r="G25" i="16"/>
  <c r="F25" i="16"/>
  <c r="E25" i="16"/>
  <c r="D25" i="16"/>
  <c r="K24" i="16"/>
  <c r="H24" i="16"/>
  <c r="G24" i="16"/>
  <c r="F24" i="16"/>
  <c r="E24" i="16"/>
  <c r="D24" i="16"/>
  <c r="K23" i="16"/>
  <c r="H23" i="16"/>
  <c r="G23" i="16"/>
  <c r="F23" i="16"/>
  <c r="E23" i="16"/>
  <c r="D23" i="16"/>
  <c r="K22" i="16"/>
  <c r="H22" i="16"/>
  <c r="G22" i="16"/>
  <c r="F22" i="16"/>
  <c r="E22" i="16"/>
  <c r="D22" i="16"/>
  <c r="K21" i="16"/>
  <c r="H21" i="16"/>
  <c r="G21" i="16"/>
  <c r="F21" i="16"/>
  <c r="E21" i="16"/>
  <c r="D21" i="16"/>
  <c r="K20" i="16"/>
  <c r="H20" i="16"/>
  <c r="G20" i="16"/>
  <c r="F20" i="16"/>
  <c r="E20" i="16"/>
  <c r="D20" i="16"/>
  <c r="K19" i="16"/>
  <c r="H19" i="16"/>
  <c r="G19" i="16"/>
  <c r="F19" i="16"/>
  <c r="E19" i="16"/>
  <c r="D19" i="16"/>
  <c r="K18" i="16"/>
  <c r="H18" i="16"/>
  <c r="G18" i="16"/>
  <c r="F18" i="16"/>
  <c r="E18" i="16"/>
  <c r="D18" i="16"/>
  <c r="K17" i="16"/>
  <c r="H17" i="16"/>
  <c r="G17" i="16"/>
  <c r="F17" i="16"/>
  <c r="E17" i="16"/>
  <c r="D17" i="16"/>
  <c r="K16" i="16"/>
  <c r="H16" i="16"/>
  <c r="G16" i="16"/>
  <c r="F16" i="16"/>
  <c r="E16" i="16"/>
  <c r="D16" i="16"/>
  <c r="K15" i="16"/>
  <c r="H15" i="16"/>
  <c r="G15" i="16"/>
  <c r="F15" i="16"/>
  <c r="E15" i="16"/>
  <c r="D15" i="16"/>
  <c r="K14" i="16"/>
  <c r="H14" i="16"/>
  <c r="G14" i="16"/>
  <c r="F14" i="16"/>
  <c r="E14" i="16"/>
  <c r="D14" i="16"/>
  <c r="K13" i="16"/>
  <c r="H13" i="16"/>
  <c r="G13" i="16"/>
  <c r="F13" i="16"/>
  <c r="E13" i="16"/>
  <c r="D13" i="16"/>
  <c r="K12" i="16"/>
  <c r="H12" i="16"/>
  <c r="G12" i="16"/>
  <c r="F12" i="16"/>
  <c r="E12" i="16"/>
  <c r="D12" i="16"/>
  <c r="K11" i="16"/>
  <c r="H11" i="16"/>
  <c r="G11" i="16"/>
  <c r="F11" i="16"/>
  <c r="E11" i="16"/>
  <c r="D11" i="16"/>
  <c r="K10" i="16"/>
  <c r="H10" i="16"/>
  <c r="G10" i="16"/>
  <c r="F10" i="16"/>
  <c r="E10" i="16"/>
  <c r="D10" i="16"/>
  <c r="K9" i="16"/>
  <c r="H9" i="16"/>
  <c r="G9" i="16"/>
  <c r="F9" i="16"/>
  <c r="E9" i="16"/>
  <c r="D9" i="16"/>
  <c r="K8" i="16"/>
  <c r="H8" i="16"/>
  <c r="G8" i="16"/>
  <c r="F8" i="16"/>
  <c r="E8" i="16"/>
  <c r="D8" i="16"/>
  <c r="K7" i="16"/>
  <c r="H7" i="16"/>
  <c r="G7" i="16"/>
  <c r="F7" i="16"/>
  <c r="E7" i="16"/>
  <c r="D7" i="16"/>
  <c r="L5" i="1" l="1"/>
  <c r="L6" i="1"/>
  <c r="L7" i="1"/>
  <c r="L8" i="1"/>
  <c r="L9" i="1"/>
  <c r="L10" i="1"/>
  <c r="L11" i="1"/>
  <c r="L12" i="1"/>
  <c r="L13" i="1"/>
  <c r="L14" i="1"/>
  <c r="L69" i="1"/>
  <c r="L15" i="1"/>
  <c r="L142" i="1"/>
  <c r="L111" i="1"/>
  <c r="L16" i="1"/>
  <c r="L17" i="1"/>
  <c r="L18" i="1"/>
  <c r="L132" i="1"/>
  <c r="L174" i="1"/>
  <c r="L179" i="1"/>
  <c r="L159" i="1"/>
  <c r="L19" i="1"/>
  <c r="L20" i="1"/>
  <c r="L21" i="1"/>
  <c r="L116" i="1"/>
  <c r="L22" i="1"/>
  <c r="L23" i="1"/>
  <c r="L154" i="1"/>
  <c r="L24" i="1"/>
  <c r="L153" i="1"/>
  <c r="L114" i="1"/>
  <c r="L25" i="1"/>
  <c r="L26" i="1"/>
  <c r="L27" i="1"/>
  <c r="L74" i="1"/>
  <c r="L28" i="1"/>
  <c r="L83" i="1"/>
  <c r="L158" i="1"/>
  <c r="L95" i="1"/>
  <c r="L123" i="1"/>
  <c r="L238" i="1"/>
  <c r="L29" i="1"/>
  <c r="L150" i="1"/>
  <c r="L77" i="1"/>
  <c r="L30" i="1"/>
  <c r="L228" i="1"/>
  <c r="L124" i="1"/>
  <c r="L271" i="1"/>
  <c r="L31" i="1"/>
  <c r="L129" i="1"/>
  <c r="L106" i="1"/>
  <c r="L94" i="1"/>
  <c r="L262" i="1"/>
  <c r="L68" i="1"/>
  <c r="L255" i="1"/>
  <c r="L251" i="1"/>
  <c r="L181" i="1"/>
  <c r="L32" i="1"/>
  <c r="L139" i="1"/>
  <c r="L104" i="1"/>
  <c r="L265" i="1"/>
  <c r="L112" i="1"/>
  <c r="L66" i="1"/>
  <c r="L79" i="1"/>
  <c r="L33" i="1"/>
  <c r="L34" i="1"/>
  <c r="L35" i="1"/>
  <c r="L82" i="1"/>
  <c r="L230" i="1"/>
  <c r="L165" i="1"/>
  <c r="L91" i="1"/>
  <c r="L36" i="1"/>
  <c r="L37" i="1"/>
  <c r="L38" i="1"/>
  <c r="L96" i="1"/>
  <c r="L39" i="1"/>
  <c r="L40" i="1"/>
  <c r="L41" i="1"/>
  <c r="L152" i="1"/>
  <c r="L138" i="1"/>
  <c r="L42" i="1"/>
  <c r="L78" i="1"/>
  <c r="L193" i="1"/>
  <c r="L146" i="1"/>
  <c r="L71" i="1"/>
  <c r="L85" i="1"/>
  <c r="L149" i="1"/>
  <c r="L196" i="1"/>
  <c r="L43" i="1"/>
  <c r="L213" i="1"/>
  <c r="L44" i="1"/>
  <c r="L311" i="1"/>
  <c r="L45" i="1"/>
  <c r="L217" i="1"/>
  <c r="L170" i="1"/>
  <c r="L46" i="1"/>
  <c r="L99" i="1"/>
  <c r="L115" i="1"/>
  <c r="L137" i="1"/>
  <c r="L141" i="1"/>
  <c r="L102" i="1"/>
  <c r="L108" i="1"/>
  <c r="L47" i="1"/>
  <c r="L214" i="1"/>
  <c r="L164" i="1"/>
  <c r="L130" i="1"/>
  <c r="L109" i="1"/>
  <c r="L268" i="1"/>
  <c r="L171" i="1"/>
  <c r="L147" i="1"/>
  <c r="L97" i="1"/>
  <c r="L208" i="1"/>
  <c r="L131" i="1"/>
  <c r="L67" i="1"/>
  <c r="L198" i="1"/>
  <c r="L151" i="1"/>
  <c r="L48" i="1"/>
  <c r="L266" i="1"/>
  <c r="L231" i="1"/>
  <c r="L49" i="1"/>
  <c r="L144" i="1"/>
  <c r="L187" i="1"/>
  <c r="L172" i="1"/>
  <c r="L232" i="1"/>
  <c r="L244" i="1"/>
  <c r="L92" i="1"/>
  <c r="L133" i="1"/>
  <c r="L75" i="1"/>
  <c r="L140" i="1"/>
  <c r="L50" i="1"/>
  <c r="L180" i="1"/>
  <c r="L218" i="1"/>
  <c r="L305" i="1"/>
  <c r="L98" i="1"/>
  <c r="L117" i="1"/>
  <c r="L72" i="1"/>
  <c r="L51" i="1"/>
  <c r="L211" i="1"/>
  <c r="L286" i="1"/>
  <c r="L52" i="1"/>
  <c r="L53" i="1"/>
  <c r="L161" i="1"/>
  <c r="L182" i="1"/>
  <c r="L107" i="1"/>
  <c r="L126" i="1"/>
  <c r="L173" i="1"/>
  <c r="L54" i="1"/>
  <c r="L136" i="1"/>
  <c r="L206" i="1"/>
  <c r="L257" i="1"/>
  <c r="L264" i="1"/>
  <c r="L121" i="1"/>
  <c r="L272" i="1"/>
  <c r="L167" i="1"/>
  <c r="L197" i="1"/>
  <c r="L134" i="1"/>
  <c r="L260" i="1"/>
  <c r="L73" i="1"/>
  <c r="L202" i="1"/>
  <c r="L175" i="1"/>
  <c r="L203" i="1"/>
  <c r="L86" i="1"/>
  <c r="L323" i="1"/>
  <c r="L276" i="1"/>
  <c r="L329" i="1"/>
  <c r="L199" i="1"/>
  <c r="L128" i="1"/>
  <c r="L224" i="1"/>
  <c r="L163" i="1"/>
  <c r="L364" i="1"/>
  <c r="L240" i="1"/>
  <c r="L226" i="1"/>
  <c r="L304" i="1"/>
  <c r="L166" i="1"/>
  <c r="L326" i="1"/>
  <c r="L127" i="1"/>
  <c r="L204" i="1"/>
  <c r="L100" i="1"/>
  <c r="L55" i="1"/>
  <c r="L192" i="1"/>
  <c r="L143" i="1"/>
  <c r="L56" i="1"/>
  <c r="L350" i="1"/>
  <c r="L270" i="1"/>
  <c r="L135" i="1"/>
  <c r="L292" i="1"/>
  <c r="L346" i="1"/>
  <c r="L303" i="1"/>
  <c r="L190" i="1"/>
  <c r="L242" i="1"/>
  <c r="L57" i="1"/>
  <c r="L160" i="1"/>
  <c r="L235" i="1"/>
  <c r="L249" i="1"/>
  <c r="L352" i="1"/>
  <c r="L215" i="1"/>
  <c r="L314" i="1"/>
  <c r="L58" i="1"/>
  <c r="L301" i="1"/>
  <c r="L250" i="1"/>
  <c r="L84" i="1"/>
  <c r="L59" i="1"/>
  <c r="L93" i="1"/>
  <c r="L253" i="1"/>
  <c r="L113" i="1"/>
  <c r="L340" i="1"/>
  <c r="L274" i="1"/>
  <c r="L201" i="1"/>
  <c r="L307" i="1"/>
  <c r="L70" i="1"/>
  <c r="L216" i="1"/>
  <c r="L263" i="1"/>
  <c r="L293" i="1"/>
  <c r="L343" i="1"/>
  <c r="L267" i="1"/>
  <c r="L318" i="1"/>
  <c r="L110" i="1"/>
  <c r="L168" i="1"/>
  <c r="L241" i="1"/>
  <c r="L87" i="1"/>
  <c r="L298" i="1"/>
  <c r="L186" i="1"/>
  <c r="L360" i="1"/>
  <c r="L200" i="1"/>
  <c r="L289" i="1"/>
  <c r="L322" i="1"/>
  <c r="L209" i="1"/>
  <c r="L319" i="1"/>
  <c r="L178" i="1"/>
  <c r="L302" i="1"/>
  <c r="L194" i="1"/>
  <c r="L275" i="1"/>
  <c r="L282" i="1"/>
  <c r="L233" i="1"/>
  <c r="L120" i="1"/>
  <c r="L237" i="1"/>
  <c r="L118" i="1"/>
  <c r="L227" i="1"/>
  <c r="L105" i="1"/>
  <c r="L345" i="1"/>
  <c r="L189" i="1"/>
  <c r="L60" i="1"/>
  <c r="L261" i="1"/>
  <c r="L333" i="1"/>
  <c r="L243" i="1"/>
  <c r="L366" i="1"/>
  <c r="L88" i="1"/>
  <c r="L254" i="1"/>
  <c r="L295" i="1"/>
  <c r="L76" i="1"/>
  <c r="L309" i="1"/>
  <c r="L221" i="1"/>
  <c r="L101" i="1"/>
  <c r="L331" i="1"/>
  <c r="L332" i="1"/>
  <c r="L297" i="1"/>
  <c r="L277" i="1"/>
  <c r="L239" i="1"/>
  <c r="L315" i="1"/>
  <c r="L273" i="1"/>
  <c r="L328" i="1"/>
  <c r="L368" i="1"/>
  <c r="L157" i="1"/>
  <c r="L296" i="1"/>
  <c r="L348" i="1"/>
  <c r="L291" i="1"/>
  <c r="L356" i="1"/>
  <c r="L225" i="1"/>
  <c r="L336" i="1"/>
  <c r="L353" i="1"/>
  <c r="L354" i="1"/>
  <c r="L210" i="1"/>
  <c r="L369" i="1"/>
  <c r="L327" i="1"/>
  <c r="L284" i="1"/>
  <c r="L325" i="1"/>
  <c r="L341" i="1"/>
  <c r="L338" i="1"/>
  <c r="L278" i="1"/>
  <c r="L245" i="1"/>
  <c r="L287" i="1"/>
  <c r="L246" i="1"/>
  <c r="L306" i="1"/>
  <c r="L363" i="1"/>
  <c r="L285" i="1"/>
  <c r="L248" i="1"/>
  <c r="L252" i="1"/>
  <c r="L313" i="1"/>
  <c r="L220" i="1"/>
  <c r="L317" i="1"/>
  <c r="L259" i="1"/>
  <c r="L299" i="1"/>
  <c r="L219" i="1"/>
  <c r="L357" i="1"/>
  <c r="L188" i="1"/>
  <c r="L355" i="1"/>
  <c r="L351" i="1"/>
  <c r="L337" i="1"/>
  <c r="L258" i="1"/>
  <c r="L125" i="1"/>
  <c r="L280" i="1"/>
  <c r="L324" i="1"/>
  <c r="L367" i="1"/>
  <c r="L294" i="1"/>
  <c r="L344" i="1"/>
  <c r="L342" i="1"/>
  <c r="L247" i="1"/>
  <c r="L365" i="1"/>
  <c r="L362" i="1"/>
  <c r="L370" i="1"/>
  <c r="L347" i="1"/>
  <c r="L361" i="1"/>
  <c r="L371" i="1"/>
  <c r="L122" i="1"/>
  <c r="L185" i="1"/>
  <c r="L156" i="1"/>
  <c r="L61" i="1"/>
  <c r="L162" i="1"/>
  <c r="L62" i="1"/>
  <c r="L63" i="1"/>
  <c r="L212" i="1"/>
  <c r="L222" i="1"/>
  <c r="L64" i="1"/>
  <c r="L234" i="1"/>
  <c r="L89" i="1"/>
  <c r="L316" i="1"/>
  <c r="L349" i="1"/>
  <c r="L279" i="1"/>
  <c r="L177" i="1"/>
  <c r="L81" i="1"/>
  <c r="L358" i="1"/>
  <c r="L290" i="1"/>
  <c r="L300" i="1"/>
  <c r="L229" i="1"/>
  <c r="L195" i="1"/>
  <c r="L145" i="1"/>
  <c r="L312" i="1"/>
  <c r="L321" i="1"/>
  <c r="L330" i="1"/>
  <c r="L148" i="1"/>
  <c r="L256" i="1"/>
  <c r="L90" i="1"/>
  <c r="L119" i="1"/>
  <c r="L223" i="1"/>
  <c r="L191" i="1"/>
  <c r="L169" i="1"/>
  <c r="L176" i="1"/>
  <c r="L334" i="1"/>
  <c r="L80" i="1"/>
  <c r="L207" i="1"/>
  <c r="L155" i="1"/>
  <c r="L308" i="1"/>
  <c r="L335" i="1"/>
  <c r="L359" i="1"/>
  <c r="L65" i="1"/>
  <c r="L184" i="1"/>
  <c r="L339" i="1"/>
  <c r="L183" i="1"/>
  <c r="L103" i="1"/>
  <c r="L281" i="1"/>
  <c r="L283" i="1"/>
  <c r="L236" i="1"/>
  <c r="L320" i="1"/>
  <c r="L269" i="1"/>
  <c r="L310" i="1"/>
  <c r="L205" i="1"/>
  <c r="L288" i="1"/>
  <c r="L4" i="1"/>
  <c r="H5" i="1"/>
  <c r="H6" i="1"/>
  <c r="H7" i="1"/>
  <c r="H8" i="1"/>
  <c r="H9" i="1"/>
  <c r="H10" i="1"/>
  <c r="H11" i="1"/>
  <c r="H12" i="1"/>
  <c r="H13" i="1"/>
  <c r="H14" i="1"/>
  <c r="H69" i="1"/>
  <c r="H15" i="1"/>
  <c r="H142" i="1"/>
  <c r="H111" i="1"/>
  <c r="H16" i="1"/>
  <c r="H17" i="1"/>
  <c r="H18" i="1"/>
  <c r="H132" i="1"/>
  <c r="H174" i="1"/>
  <c r="H179" i="1"/>
  <c r="H159" i="1"/>
  <c r="H19" i="1"/>
  <c r="H20" i="1"/>
  <c r="H21" i="1"/>
  <c r="H116" i="1"/>
  <c r="H22" i="1"/>
  <c r="H23" i="1"/>
  <c r="H154" i="1"/>
  <c r="H24" i="1"/>
  <c r="H153" i="1"/>
  <c r="H114" i="1"/>
  <c r="H25" i="1"/>
  <c r="H26" i="1"/>
  <c r="H27" i="1"/>
  <c r="H74" i="1"/>
  <c r="H28" i="1"/>
  <c r="H83" i="1"/>
  <c r="H158" i="1"/>
  <c r="H95" i="1"/>
  <c r="H123" i="1"/>
  <c r="H238" i="1"/>
  <c r="H29" i="1"/>
  <c r="H150" i="1"/>
  <c r="H77" i="1"/>
  <c r="H30" i="1"/>
  <c r="H228" i="1"/>
  <c r="H124" i="1"/>
  <c r="H271" i="1"/>
  <c r="H31" i="1"/>
  <c r="H129" i="1"/>
  <c r="H106" i="1"/>
  <c r="H94" i="1"/>
  <c r="H262" i="1"/>
  <c r="H68" i="1"/>
  <c r="H255" i="1"/>
  <c r="H251" i="1"/>
  <c r="H181" i="1"/>
  <c r="H32" i="1"/>
  <c r="H139" i="1"/>
  <c r="H104" i="1"/>
  <c r="H265" i="1"/>
  <c r="H112" i="1"/>
  <c r="H66" i="1"/>
  <c r="H79" i="1"/>
  <c r="H33" i="1"/>
  <c r="H34" i="1"/>
  <c r="H35" i="1"/>
  <c r="H82" i="1"/>
  <c r="H230" i="1"/>
  <c r="H165" i="1"/>
  <c r="H91" i="1"/>
  <c r="H36" i="1"/>
  <c r="H37" i="1"/>
  <c r="H38" i="1"/>
  <c r="H96" i="1"/>
  <c r="H39" i="1"/>
  <c r="H40" i="1"/>
  <c r="H41" i="1"/>
  <c r="H152" i="1"/>
  <c r="H138" i="1"/>
  <c r="H42" i="1"/>
  <c r="H78" i="1"/>
  <c r="H193" i="1"/>
  <c r="H146" i="1"/>
  <c r="H71" i="1"/>
  <c r="H85" i="1"/>
  <c r="H149" i="1"/>
  <c r="H196" i="1"/>
  <c r="H43" i="1"/>
  <c r="H213" i="1"/>
  <c r="H44" i="1"/>
  <c r="H311" i="1"/>
  <c r="H45" i="1"/>
  <c r="H217" i="1"/>
  <c r="H170" i="1"/>
  <c r="H46" i="1"/>
  <c r="H99" i="1"/>
  <c r="H115" i="1"/>
  <c r="H137" i="1"/>
  <c r="H141" i="1"/>
  <c r="H102" i="1"/>
  <c r="H108" i="1"/>
  <c r="H47" i="1"/>
  <c r="H214" i="1"/>
  <c r="H164" i="1"/>
  <c r="H130" i="1"/>
  <c r="H109" i="1"/>
  <c r="H268" i="1"/>
  <c r="H171" i="1"/>
  <c r="H147" i="1"/>
  <c r="H97" i="1"/>
  <c r="H208" i="1"/>
  <c r="H131" i="1"/>
  <c r="H67" i="1"/>
  <c r="H198" i="1"/>
  <c r="H151" i="1"/>
  <c r="H48" i="1"/>
  <c r="H266" i="1"/>
  <c r="H231" i="1"/>
  <c r="H49" i="1"/>
  <c r="H144" i="1"/>
  <c r="H187" i="1"/>
  <c r="H172" i="1"/>
  <c r="H232" i="1"/>
  <c r="H244" i="1"/>
  <c r="H92" i="1"/>
  <c r="H133" i="1"/>
  <c r="H75" i="1"/>
  <c r="H140" i="1"/>
  <c r="H50" i="1"/>
  <c r="H180" i="1"/>
  <c r="H218" i="1"/>
  <c r="H305" i="1"/>
  <c r="H98" i="1"/>
  <c r="H117" i="1"/>
  <c r="H72" i="1"/>
  <c r="H51" i="1"/>
  <c r="H211" i="1"/>
  <c r="H286" i="1"/>
  <c r="H52" i="1"/>
  <c r="H53" i="1"/>
  <c r="H161" i="1"/>
  <c r="H182" i="1"/>
  <c r="H107" i="1"/>
  <c r="H126" i="1"/>
  <c r="H173" i="1"/>
  <c r="H54" i="1"/>
  <c r="H136" i="1"/>
  <c r="H206" i="1"/>
  <c r="H257" i="1"/>
  <c r="H264" i="1"/>
  <c r="H121" i="1"/>
  <c r="H272" i="1"/>
  <c r="H167" i="1"/>
  <c r="H197" i="1"/>
  <c r="H134" i="1"/>
  <c r="H260" i="1"/>
  <c r="H73" i="1"/>
  <c r="H202" i="1"/>
  <c r="H175" i="1"/>
  <c r="H203" i="1"/>
  <c r="H86" i="1"/>
  <c r="H323" i="1"/>
  <c r="H276" i="1"/>
  <c r="H329" i="1"/>
  <c r="H199" i="1"/>
  <c r="H128" i="1"/>
  <c r="H224" i="1"/>
  <c r="H163" i="1"/>
  <c r="H364" i="1"/>
  <c r="H240" i="1"/>
  <c r="H226" i="1"/>
  <c r="H304" i="1"/>
  <c r="H166" i="1"/>
  <c r="H326" i="1"/>
  <c r="H127" i="1"/>
  <c r="H204" i="1"/>
  <c r="H100" i="1"/>
  <c r="H55" i="1"/>
  <c r="H192" i="1"/>
  <c r="H143" i="1"/>
  <c r="H56" i="1"/>
  <c r="H350" i="1"/>
  <c r="H270" i="1"/>
  <c r="H135" i="1"/>
  <c r="H292" i="1"/>
  <c r="H346" i="1"/>
  <c r="H303" i="1"/>
  <c r="H190" i="1"/>
  <c r="H242" i="1"/>
  <c r="H57" i="1"/>
  <c r="H160" i="1"/>
  <c r="H235" i="1"/>
  <c r="H249" i="1"/>
  <c r="H352" i="1"/>
  <c r="H215" i="1"/>
  <c r="H314" i="1"/>
  <c r="H58" i="1"/>
  <c r="H301" i="1"/>
  <c r="H250" i="1"/>
  <c r="H84" i="1"/>
  <c r="H59" i="1"/>
  <c r="H93" i="1"/>
  <c r="H253" i="1"/>
  <c r="H113" i="1"/>
  <c r="H340" i="1"/>
  <c r="H274" i="1"/>
  <c r="H201" i="1"/>
  <c r="H307" i="1"/>
  <c r="H70" i="1"/>
  <c r="H216" i="1"/>
  <c r="H263" i="1"/>
  <c r="H293" i="1"/>
  <c r="H343" i="1"/>
  <c r="H267" i="1"/>
  <c r="H318" i="1"/>
  <c r="H110" i="1"/>
  <c r="H168" i="1"/>
  <c r="H241" i="1"/>
  <c r="H87" i="1"/>
  <c r="H298" i="1"/>
  <c r="H186" i="1"/>
  <c r="H360" i="1"/>
  <c r="H200" i="1"/>
  <c r="H289" i="1"/>
  <c r="H322" i="1"/>
  <c r="H209" i="1"/>
  <c r="H319" i="1"/>
  <c r="H178" i="1"/>
  <c r="H302" i="1"/>
  <c r="H194" i="1"/>
  <c r="H275" i="1"/>
  <c r="H282" i="1"/>
  <c r="H233" i="1"/>
  <c r="H120" i="1"/>
  <c r="H237" i="1"/>
  <c r="H118" i="1"/>
  <c r="H227" i="1"/>
  <c r="H105" i="1"/>
  <c r="H345" i="1"/>
  <c r="H189" i="1"/>
  <c r="H60" i="1"/>
  <c r="H261" i="1"/>
  <c r="H333" i="1"/>
  <c r="H243" i="1"/>
  <c r="H366" i="1"/>
  <c r="H88" i="1"/>
  <c r="H254" i="1"/>
  <c r="H295" i="1"/>
  <c r="H76" i="1"/>
  <c r="H309" i="1"/>
  <c r="H221" i="1"/>
  <c r="H101" i="1"/>
  <c r="H331" i="1"/>
  <c r="H332" i="1"/>
  <c r="H297" i="1"/>
  <c r="H277" i="1"/>
  <c r="H239" i="1"/>
  <c r="H315" i="1"/>
  <c r="H273" i="1"/>
  <c r="H328" i="1"/>
  <c r="H368" i="1"/>
  <c r="H157" i="1"/>
  <c r="H296" i="1"/>
  <c r="H348" i="1"/>
  <c r="H291" i="1"/>
  <c r="H356" i="1"/>
  <c r="H225" i="1"/>
  <c r="H336" i="1"/>
  <c r="H353" i="1"/>
  <c r="H354" i="1"/>
  <c r="H210" i="1"/>
  <c r="H369" i="1"/>
  <c r="H327" i="1"/>
  <c r="H284" i="1"/>
  <c r="H325" i="1"/>
  <c r="H341" i="1"/>
  <c r="H338" i="1"/>
  <c r="H278" i="1"/>
  <c r="H245" i="1"/>
  <c r="H287" i="1"/>
  <c r="H246" i="1"/>
  <c r="H306" i="1"/>
  <c r="H363" i="1"/>
  <c r="H285" i="1"/>
  <c r="H248" i="1"/>
  <c r="H252" i="1"/>
  <c r="H313" i="1"/>
  <c r="H220" i="1"/>
  <c r="H317" i="1"/>
  <c r="H259" i="1"/>
  <c r="H299" i="1"/>
  <c r="H219" i="1"/>
  <c r="H357" i="1"/>
  <c r="H188" i="1"/>
  <c r="H355" i="1"/>
  <c r="H351" i="1"/>
  <c r="H337" i="1"/>
  <c r="H258" i="1"/>
  <c r="H125" i="1"/>
  <c r="H280" i="1"/>
  <c r="H324" i="1"/>
  <c r="H367" i="1"/>
  <c r="H294" i="1"/>
  <c r="H344" i="1"/>
  <c r="H342" i="1"/>
  <c r="H247" i="1"/>
  <c r="H365" i="1"/>
  <c r="H362" i="1"/>
  <c r="H370" i="1"/>
  <c r="H347" i="1"/>
  <c r="H361" i="1"/>
  <c r="H371" i="1"/>
  <c r="H122" i="1"/>
  <c r="H185" i="1"/>
  <c r="H156" i="1"/>
  <c r="H61" i="1"/>
  <c r="H162" i="1"/>
  <c r="H62" i="1"/>
  <c r="H63" i="1"/>
  <c r="H212" i="1"/>
  <c r="H222" i="1"/>
  <c r="H64" i="1"/>
  <c r="H234" i="1"/>
  <c r="H89" i="1"/>
  <c r="H316" i="1"/>
  <c r="H349" i="1"/>
  <c r="H279" i="1"/>
  <c r="H177" i="1"/>
  <c r="H81" i="1"/>
  <c r="H358" i="1"/>
  <c r="H290" i="1"/>
  <c r="H300" i="1"/>
  <c r="H229" i="1"/>
  <c r="H195" i="1"/>
  <c r="H145" i="1"/>
  <c r="H312" i="1"/>
  <c r="H321" i="1"/>
  <c r="H330" i="1"/>
  <c r="H148" i="1"/>
  <c r="H256" i="1"/>
  <c r="H90" i="1"/>
  <c r="H119" i="1"/>
  <c r="H223" i="1"/>
  <c r="H191" i="1"/>
  <c r="H169" i="1"/>
  <c r="H176" i="1"/>
  <c r="H334" i="1"/>
  <c r="H80" i="1"/>
  <c r="H207" i="1"/>
  <c r="H155" i="1"/>
  <c r="H308" i="1"/>
  <c r="H335" i="1"/>
  <c r="H359" i="1"/>
  <c r="H65" i="1"/>
  <c r="H184" i="1"/>
  <c r="H339" i="1"/>
  <c r="H183" i="1"/>
  <c r="H103" i="1"/>
  <c r="H281" i="1"/>
  <c r="H283" i="1"/>
  <c r="H236" i="1"/>
  <c r="H320" i="1"/>
  <c r="H269" i="1"/>
  <c r="H310" i="1"/>
  <c r="H205" i="1"/>
  <c r="H288" i="1"/>
  <c r="H4" i="1"/>
  <c r="E5" i="1"/>
  <c r="E6" i="1"/>
  <c r="E7" i="1"/>
  <c r="E8" i="1"/>
  <c r="E9" i="1"/>
  <c r="E10" i="1"/>
  <c r="E11" i="1"/>
  <c r="E12" i="1"/>
  <c r="E13" i="1"/>
  <c r="E14" i="1"/>
  <c r="E69" i="1"/>
  <c r="E15" i="1"/>
  <c r="E142" i="1"/>
  <c r="E111" i="1"/>
  <c r="E16" i="1"/>
  <c r="E17" i="1"/>
  <c r="E18" i="1"/>
  <c r="E132" i="1"/>
  <c r="E174" i="1"/>
  <c r="E179" i="1"/>
  <c r="E159" i="1"/>
  <c r="E19" i="1"/>
  <c r="E20" i="1"/>
  <c r="E21" i="1"/>
  <c r="E116" i="1"/>
  <c r="E22" i="1"/>
  <c r="E23" i="1"/>
  <c r="E154" i="1"/>
  <c r="E24" i="1"/>
  <c r="E153" i="1"/>
  <c r="E114" i="1"/>
  <c r="E25" i="1"/>
  <c r="E26" i="1"/>
  <c r="E27" i="1"/>
  <c r="E74" i="1"/>
  <c r="E28" i="1"/>
  <c r="E83" i="1"/>
  <c r="E158" i="1"/>
  <c r="E95" i="1"/>
  <c r="E123" i="1"/>
  <c r="E238" i="1"/>
  <c r="E29" i="1"/>
  <c r="E150" i="1"/>
  <c r="E77" i="1"/>
  <c r="E30" i="1"/>
  <c r="E228" i="1"/>
  <c r="E124" i="1"/>
  <c r="E271" i="1"/>
  <c r="E31" i="1"/>
  <c r="E129" i="1"/>
  <c r="E106" i="1"/>
  <c r="E94" i="1"/>
  <c r="E262" i="1"/>
  <c r="E68" i="1"/>
  <c r="E255" i="1"/>
  <c r="E251" i="1"/>
  <c r="E181" i="1"/>
  <c r="E32" i="1"/>
  <c r="E139" i="1"/>
  <c r="E104" i="1"/>
  <c r="E265" i="1"/>
  <c r="E112" i="1"/>
  <c r="E66" i="1"/>
  <c r="E79" i="1"/>
  <c r="E33" i="1"/>
  <c r="E34" i="1"/>
  <c r="E35" i="1"/>
  <c r="E82" i="1"/>
  <c r="E230" i="1"/>
  <c r="E165" i="1"/>
  <c r="E91" i="1"/>
  <c r="E36" i="1"/>
  <c r="E37" i="1"/>
  <c r="E38" i="1"/>
  <c r="E96" i="1"/>
  <c r="E39" i="1"/>
  <c r="E40" i="1"/>
  <c r="E41" i="1"/>
  <c r="E152" i="1"/>
  <c r="E138" i="1"/>
  <c r="E42" i="1"/>
  <c r="E78" i="1"/>
  <c r="E193" i="1"/>
  <c r="E146" i="1"/>
  <c r="E71" i="1"/>
  <c r="E85" i="1"/>
  <c r="E149" i="1"/>
  <c r="E196" i="1"/>
  <c r="E43" i="1"/>
  <c r="E213" i="1"/>
  <c r="E44" i="1"/>
  <c r="E311" i="1"/>
  <c r="E45" i="1"/>
  <c r="E217" i="1"/>
  <c r="E170" i="1"/>
  <c r="E46" i="1"/>
  <c r="E99" i="1"/>
  <c r="E115" i="1"/>
  <c r="E137" i="1"/>
  <c r="E141" i="1"/>
  <c r="E102" i="1"/>
  <c r="E108" i="1"/>
  <c r="E47" i="1"/>
  <c r="E214" i="1"/>
  <c r="E164" i="1"/>
  <c r="E130" i="1"/>
  <c r="E109" i="1"/>
  <c r="E268" i="1"/>
  <c r="E171" i="1"/>
  <c r="E147" i="1"/>
  <c r="E97" i="1"/>
  <c r="E208" i="1"/>
  <c r="E131" i="1"/>
  <c r="E67" i="1"/>
  <c r="E198" i="1"/>
  <c r="E151" i="1"/>
  <c r="E48" i="1"/>
  <c r="E266" i="1"/>
  <c r="E231" i="1"/>
  <c r="E49" i="1"/>
  <c r="E144" i="1"/>
  <c r="E187" i="1"/>
  <c r="E172" i="1"/>
  <c r="E232" i="1"/>
  <c r="E244" i="1"/>
  <c r="E92" i="1"/>
  <c r="E133" i="1"/>
  <c r="E75" i="1"/>
  <c r="E140" i="1"/>
  <c r="E50" i="1"/>
  <c r="E180" i="1"/>
  <c r="E218" i="1"/>
  <c r="E305" i="1"/>
  <c r="E98" i="1"/>
  <c r="E117" i="1"/>
  <c r="E72" i="1"/>
  <c r="E51" i="1"/>
  <c r="E211" i="1"/>
  <c r="E286" i="1"/>
  <c r="E52" i="1"/>
  <c r="E53" i="1"/>
  <c r="E161" i="1"/>
  <c r="E182" i="1"/>
  <c r="E107" i="1"/>
  <c r="E126" i="1"/>
  <c r="E173" i="1"/>
  <c r="E54" i="1"/>
  <c r="E136" i="1"/>
  <c r="E206" i="1"/>
  <c r="E257" i="1"/>
  <c r="E264" i="1"/>
  <c r="E121" i="1"/>
  <c r="E272" i="1"/>
  <c r="E167" i="1"/>
  <c r="E197" i="1"/>
  <c r="E134" i="1"/>
  <c r="E260" i="1"/>
  <c r="E73" i="1"/>
  <c r="E202" i="1"/>
  <c r="E175" i="1"/>
  <c r="E203" i="1"/>
  <c r="E86" i="1"/>
  <c r="E323" i="1"/>
  <c r="E276" i="1"/>
  <c r="E329" i="1"/>
  <c r="E199" i="1"/>
  <c r="E128" i="1"/>
  <c r="E224" i="1"/>
  <c r="E163" i="1"/>
  <c r="E364" i="1"/>
  <c r="E240" i="1"/>
  <c r="E226" i="1"/>
  <c r="E304" i="1"/>
  <c r="E166" i="1"/>
  <c r="E326" i="1"/>
  <c r="E127" i="1"/>
  <c r="E204" i="1"/>
  <c r="E100" i="1"/>
  <c r="E55" i="1"/>
  <c r="E192" i="1"/>
  <c r="E143" i="1"/>
  <c r="E56" i="1"/>
  <c r="E350" i="1"/>
  <c r="E270" i="1"/>
  <c r="E135" i="1"/>
  <c r="E292" i="1"/>
  <c r="E346" i="1"/>
  <c r="E303" i="1"/>
  <c r="E190" i="1"/>
  <c r="E242" i="1"/>
  <c r="E57" i="1"/>
  <c r="E160" i="1"/>
  <c r="E235" i="1"/>
  <c r="E249" i="1"/>
  <c r="E352" i="1"/>
  <c r="E215" i="1"/>
  <c r="E314" i="1"/>
  <c r="E58" i="1"/>
  <c r="E301" i="1"/>
  <c r="E250" i="1"/>
  <c r="E84" i="1"/>
  <c r="E59" i="1"/>
  <c r="E93" i="1"/>
  <c r="E253" i="1"/>
  <c r="E113" i="1"/>
  <c r="E340" i="1"/>
  <c r="E274" i="1"/>
  <c r="E201" i="1"/>
  <c r="E307" i="1"/>
  <c r="E70" i="1"/>
  <c r="E216" i="1"/>
  <c r="E263" i="1"/>
  <c r="E293" i="1"/>
  <c r="E343" i="1"/>
  <c r="E267" i="1"/>
  <c r="E318" i="1"/>
  <c r="E110" i="1"/>
  <c r="E168" i="1"/>
  <c r="E241" i="1"/>
  <c r="E87" i="1"/>
  <c r="E298" i="1"/>
  <c r="E186" i="1"/>
  <c r="E360" i="1"/>
  <c r="E200" i="1"/>
  <c r="E289" i="1"/>
  <c r="E322" i="1"/>
  <c r="E209" i="1"/>
  <c r="E319" i="1"/>
  <c r="E178" i="1"/>
  <c r="E302" i="1"/>
  <c r="E194" i="1"/>
  <c r="E275" i="1"/>
  <c r="E282" i="1"/>
  <c r="E233" i="1"/>
  <c r="E120" i="1"/>
  <c r="E237" i="1"/>
  <c r="E118" i="1"/>
  <c r="E227" i="1"/>
  <c r="E105" i="1"/>
  <c r="E345" i="1"/>
  <c r="E189" i="1"/>
  <c r="E60" i="1"/>
  <c r="E261" i="1"/>
  <c r="E333" i="1"/>
  <c r="E243" i="1"/>
  <c r="E366" i="1"/>
  <c r="E88" i="1"/>
  <c r="E254" i="1"/>
  <c r="E295" i="1"/>
  <c r="E76" i="1"/>
  <c r="E309" i="1"/>
  <c r="E221" i="1"/>
  <c r="E101" i="1"/>
  <c r="E331" i="1"/>
  <c r="E332" i="1"/>
  <c r="E297" i="1"/>
  <c r="E277" i="1"/>
  <c r="E239" i="1"/>
  <c r="E315" i="1"/>
  <c r="E273" i="1"/>
  <c r="E328" i="1"/>
  <c r="E368" i="1"/>
  <c r="E157" i="1"/>
  <c r="E296" i="1"/>
  <c r="E348" i="1"/>
  <c r="E291" i="1"/>
  <c r="E356" i="1"/>
  <c r="E225" i="1"/>
  <c r="E336" i="1"/>
  <c r="E353" i="1"/>
  <c r="E354" i="1"/>
  <c r="E210" i="1"/>
  <c r="E369" i="1"/>
  <c r="E327" i="1"/>
  <c r="E284" i="1"/>
  <c r="E325" i="1"/>
  <c r="E341" i="1"/>
  <c r="E338" i="1"/>
  <c r="E278" i="1"/>
  <c r="E245" i="1"/>
  <c r="E287" i="1"/>
  <c r="E246" i="1"/>
  <c r="E306" i="1"/>
  <c r="E363" i="1"/>
  <c r="E285" i="1"/>
  <c r="E248" i="1"/>
  <c r="E252" i="1"/>
  <c r="E313" i="1"/>
  <c r="E220" i="1"/>
  <c r="E317" i="1"/>
  <c r="E259" i="1"/>
  <c r="E299" i="1"/>
  <c r="E219" i="1"/>
  <c r="E357" i="1"/>
  <c r="E188" i="1"/>
  <c r="E355" i="1"/>
  <c r="E351" i="1"/>
  <c r="E337" i="1"/>
  <c r="E258" i="1"/>
  <c r="E125" i="1"/>
  <c r="E280" i="1"/>
  <c r="E324" i="1"/>
  <c r="E367" i="1"/>
  <c r="E294" i="1"/>
  <c r="E344" i="1"/>
  <c r="E342" i="1"/>
  <c r="E247" i="1"/>
  <c r="E365" i="1"/>
  <c r="E362" i="1"/>
  <c r="E370" i="1"/>
  <c r="E347" i="1"/>
  <c r="E361" i="1"/>
  <c r="E371" i="1"/>
  <c r="E122" i="1"/>
  <c r="E185" i="1"/>
  <c r="E156" i="1"/>
  <c r="E61" i="1"/>
  <c r="E162" i="1"/>
  <c r="E62" i="1"/>
  <c r="E63" i="1"/>
  <c r="E212" i="1"/>
  <c r="E222" i="1"/>
  <c r="E64" i="1"/>
  <c r="E234" i="1"/>
  <c r="E89" i="1"/>
  <c r="E316" i="1"/>
  <c r="E349" i="1"/>
  <c r="E279" i="1"/>
  <c r="E177" i="1"/>
  <c r="E81" i="1"/>
  <c r="E358" i="1"/>
  <c r="E290" i="1"/>
  <c r="E300" i="1"/>
  <c r="E229" i="1"/>
  <c r="E195" i="1"/>
  <c r="E145" i="1"/>
  <c r="E312" i="1"/>
  <c r="E321" i="1"/>
  <c r="E330" i="1"/>
  <c r="E148" i="1"/>
  <c r="E256" i="1"/>
  <c r="E90" i="1"/>
  <c r="E119" i="1"/>
  <c r="E223" i="1"/>
  <c r="E191" i="1"/>
  <c r="E169" i="1"/>
  <c r="E176" i="1"/>
  <c r="E334" i="1"/>
  <c r="E80" i="1"/>
  <c r="E207" i="1"/>
  <c r="E155" i="1"/>
  <c r="E308" i="1"/>
  <c r="E335" i="1"/>
  <c r="E359" i="1"/>
  <c r="E65" i="1"/>
  <c r="E184" i="1"/>
  <c r="E339" i="1"/>
  <c r="E183" i="1"/>
  <c r="E103" i="1"/>
  <c r="E281" i="1"/>
  <c r="E283" i="1"/>
  <c r="E236" i="1"/>
  <c r="E320" i="1"/>
  <c r="E269" i="1"/>
  <c r="E310" i="1"/>
  <c r="E205" i="1"/>
  <c r="E288" i="1"/>
  <c r="E4" i="1"/>
  <c r="F5" i="1"/>
  <c r="F6" i="1"/>
  <c r="F7" i="1"/>
  <c r="F8" i="1"/>
  <c r="F9" i="1"/>
  <c r="F10" i="1"/>
  <c r="F11" i="1"/>
  <c r="F12" i="1"/>
  <c r="F13" i="1"/>
  <c r="F14" i="1"/>
  <c r="F69" i="1"/>
  <c r="F15" i="1"/>
  <c r="F142" i="1"/>
  <c r="F111" i="1"/>
  <c r="F16" i="1"/>
  <c r="F17" i="1"/>
  <c r="F18" i="1"/>
  <c r="F132" i="1"/>
  <c r="F174" i="1"/>
  <c r="F179" i="1"/>
  <c r="F159" i="1"/>
  <c r="F19" i="1"/>
  <c r="F20" i="1"/>
  <c r="F21" i="1"/>
  <c r="F116" i="1"/>
  <c r="F22" i="1"/>
  <c r="F23" i="1"/>
  <c r="F154" i="1"/>
  <c r="F24" i="1"/>
  <c r="F153" i="1"/>
  <c r="F114" i="1"/>
  <c r="F25" i="1"/>
  <c r="F26" i="1"/>
  <c r="F27" i="1"/>
  <c r="F74" i="1"/>
  <c r="F28" i="1"/>
  <c r="F83" i="1"/>
  <c r="F158" i="1"/>
  <c r="F95" i="1"/>
  <c r="F123" i="1"/>
  <c r="F238" i="1"/>
  <c r="F29" i="1"/>
  <c r="F150" i="1"/>
  <c r="F77" i="1"/>
  <c r="F30" i="1"/>
  <c r="F228" i="1"/>
  <c r="F124" i="1"/>
  <c r="F271" i="1"/>
  <c r="F31" i="1"/>
  <c r="F129" i="1"/>
  <c r="F106" i="1"/>
  <c r="F94" i="1"/>
  <c r="F262" i="1"/>
  <c r="F68" i="1"/>
  <c r="F255" i="1"/>
  <c r="F251" i="1"/>
  <c r="F181" i="1"/>
  <c r="F32" i="1"/>
  <c r="F139" i="1"/>
  <c r="F104" i="1"/>
  <c r="F265" i="1"/>
  <c r="F112" i="1"/>
  <c r="F66" i="1"/>
  <c r="F79" i="1"/>
  <c r="F33" i="1"/>
  <c r="F34" i="1"/>
  <c r="F35" i="1"/>
  <c r="F82" i="1"/>
  <c r="F230" i="1"/>
  <c r="F165" i="1"/>
  <c r="F91" i="1"/>
  <c r="F36" i="1"/>
  <c r="F37" i="1"/>
  <c r="F38" i="1"/>
  <c r="F96" i="1"/>
  <c r="F39" i="1"/>
  <c r="F40" i="1"/>
  <c r="F41" i="1"/>
  <c r="F152" i="1"/>
  <c r="F138" i="1"/>
  <c r="F42" i="1"/>
  <c r="F78" i="1"/>
  <c r="F193" i="1"/>
  <c r="F146" i="1"/>
  <c r="F71" i="1"/>
  <c r="F85" i="1"/>
  <c r="F149" i="1"/>
  <c r="F196" i="1"/>
  <c r="F43" i="1"/>
  <c r="F213" i="1"/>
  <c r="F44" i="1"/>
  <c r="F311" i="1"/>
  <c r="F45" i="1"/>
  <c r="F217" i="1"/>
  <c r="F170" i="1"/>
  <c r="F46" i="1"/>
  <c r="F99" i="1"/>
  <c r="F115" i="1"/>
  <c r="F137" i="1"/>
  <c r="F141" i="1"/>
  <c r="F102" i="1"/>
  <c r="F108" i="1"/>
  <c r="F47" i="1"/>
  <c r="F214" i="1"/>
  <c r="F164" i="1"/>
  <c r="F130" i="1"/>
  <c r="F109" i="1"/>
  <c r="F268" i="1"/>
  <c r="F171" i="1"/>
  <c r="F147" i="1"/>
  <c r="F97" i="1"/>
  <c r="F208" i="1"/>
  <c r="F131" i="1"/>
  <c r="F67" i="1"/>
  <c r="F198" i="1"/>
  <c r="F151" i="1"/>
  <c r="F48" i="1"/>
  <c r="F266" i="1"/>
  <c r="F231" i="1"/>
  <c r="F49" i="1"/>
  <c r="F144" i="1"/>
  <c r="F187" i="1"/>
  <c r="F172" i="1"/>
  <c r="F232" i="1"/>
  <c r="F244" i="1"/>
  <c r="F92" i="1"/>
  <c r="F133" i="1"/>
  <c r="F75" i="1"/>
  <c r="F140" i="1"/>
  <c r="F50" i="1"/>
  <c r="F180" i="1"/>
  <c r="F218" i="1"/>
  <c r="F305" i="1"/>
  <c r="F98" i="1"/>
  <c r="F117" i="1"/>
  <c r="F72" i="1"/>
  <c r="F51" i="1"/>
  <c r="F211" i="1"/>
  <c r="F286" i="1"/>
  <c r="F52" i="1"/>
  <c r="F53" i="1"/>
  <c r="F161" i="1"/>
  <c r="F182" i="1"/>
  <c r="F107" i="1"/>
  <c r="F126" i="1"/>
  <c r="F173" i="1"/>
  <c r="F54" i="1"/>
  <c r="F136" i="1"/>
  <c r="F206" i="1"/>
  <c r="F257" i="1"/>
  <c r="F264" i="1"/>
  <c r="F121" i="1"/>
  <c r="F272" i="1"/>
  <c r="F167" i="1"/>
  <c r="F197" i="1"/>
  <c r="F134" i="1"/>
  <c r="F260" i="1"/>
  <c r="F73" i="1"/>
  <c r="F202" i="1"/>
  <c r="F175" i="1"/>
  <c r="F203" i="1"/>
  <c r="F86" i="1"/>
  <c r="F323" i="1"/>
  <c r="F276" i="1"/>
  <c r="F329" i="1"/>
  <c r="F199" i="1"/>
  <c r="F128" i="1"/>
  <c r="F224" i="1"/>
  <c r="F163" i="1"/>
  <c r="F364" i="1"/>
  <c r="F240" i="1"/>
  <c r="F226" i="1"/>
  <c r="F304" i="1"/>
  <c r="F166" i="1"/>
  <c r="F326" i="1"/>
  <c r="F127" i="1"/>
  <c r="F204" i="1"/>
  <c r="F100" i="1"/>
  <c r="F55" i="1"/>
  <c r="F192" i="1"/>
  <c r="F143" i="1"/>
  <c r="F56" i="1"/>
  <c r="F350" i="1"/>
  <c r="F270" i="1"/>
  <c r="F135" i="1"/>
  <c r="F292" i="1"/>
  <c r="F346" i="1"/>
  <c r="F303" i="1"/>
  <c r="F190" i="1"/>
  <c r="F242" i="1"/>
  <c r="F57" i="1"/>
  <c r="F160" i="1"/>
  <c r="F235" i="1"/>
  <c r="F249" i="1"/>
  <c r="F352" i="1"/>
  <c r="F215" i="1"/>
  <c r="F314" i="1"/>
  <c r="F58" i="1"/>
  <c r="F301" i="1"/>
  <c r="F250" i="1"/>
  <c r="F84" i="1"/>
  <c r="F59" i="1"/>
  <c r="F93" i="1"/>
  <c r="F253" i="1"/>
  <c r="F113" i="1"/>
  <c r="F340" i="1"/>
  <c r="F274" i="1"/>
  <c r="F201" i="1"/>
  <c r="F307" i="1"/>
  <c r="F70" i="1"/>
  <c r="F216" i="1"/>
  <c r="F263" i="1"/>
  <c r="F293" i="1"/>
  <c r="F343" i="1"/>
  <c r="F267" i="1"/>
  <c r="F318" i="1"/>
  <c r="F110" i="1"/>
  <c r="F168" i="1"/>
  <c r="F241" i="1"/>
  <c r="F87" i="1"/>
  <c r="F298" i="1"/>
  <c r="F186" i="1"/>
  <c r="F360" i="1"/>
  <c r="F200" i="1"/>
  <c r="F289" i="1"/>
  <c r="F322" i="1"/>
  <c r="F209" i="1"/>
  <c r="F319" i="1"/>
  <c r="F178" i="1"/>
  <c r="F302" i="1"/>
  <c r="F194" i="1"/>
  <c r="F275" i="1"/>
  <c r="F282" i="1"/>
  <c r="F233" i="1"/>
  <c r="F120" i="1"/>
  <c r="F237" i="1"/>
  <c r="F118" i="1"/>
  <c r="F227" i="1"/>
  <c r="F105" i="1"/>
  <c r="F345" i="1"/>
  <c r="F189" i="1"/>
  <c r="F60" i="1"/>
  <c r="F261" i="1"/>
  <c r="F333" i="1"/>
  <c r="F243" i="1"/>
  <c r="F366" i="1"/>
  <c r="F88" i="1"/>
  <c r="F254" i="1"/>
  <c r="F295" i="1"/>
  <c r="F76" i="1"/>
  <c r="F309" i="1"/>
  <c r="F221" i="1"/>
  <c r="F101" i="1"/>
  <c r="F331" i="1"/>
  <c r="F332" i="1"/>
  <c r="F297" i="1"/>
  <c r="F277" i="1"/>
  <c r="F239" i="1"/>
  <c r="F315" i="1"/>
  <c r="F273" i="1"/>
  <c r="F328" i="1"/>
  <c r="F368" i="1"/>
  <c r="F157" i="1"/>
  <c r="F296" i="1"/>
  <c r="F348" i="1"/>
  <c r="F291" i="1"/>
  <c r="F356" i="1"/>
  <c r="F225" i="1"/>
  <c r="F336" i="1"/>
  <c r="F353" i="1"/>
  <c r="F354" i="1"/>
  <c r="F210" i="1"/>
  <c r="F369" i="1"/>
  <c r="F327" i="1"/>
  <c r="F284" i="1"/>
  <c r="F325" i="1"/>
  <c r="F341" i="1"/>
  <c r="F338" i="1"/>
  <c r="F278" i="1"/>
  <c r="F245" i="1"/>
  <c r="F287" i="1"/>
  <c r="F246" i="1"/>
  <c r="F306" i="1"/>
  <c r="F363" i="1"/>
  <c r="F285" i="1"/>
  <c r="F248" i="1"/>
  <c r="F252" i="1"/>
  <c r="F313" i="1"/>
  <c r="F220" i="1"/>
  <c r="F317" i="1"/>
  <c r="F259" i="1"/>
  <c r="F299" i="1"/>
  <c r="F219" i="1"/>
  <c r="F357" i="1"/>
  <c r="F188" i="1"/>
  <c r="F355" i="1"/>
  <c r="F351" i="1"/>
  <c r="F337" i="1"/>
  <c r="F258" i="1"/>
  <c r="F125" i="1"/>
  <c r="F280" i="1"/>
  <c r="F324" i="1"/>
  <c r="F367" i="1"/>
  <c r="F294" i="1"/>
  <c r="F344" i="1"/>
  <c r="F342" i="1"/>
  <c r="F247" i="1"/>
  <c r="F365" i="1"/>
  <c r="F362" i="1"/>
  <c r="F370" i="1"/>
  <c r="F347" i="1"/>
  <c r="F361" i="1"/>
  <c r="F371" i="1"/>
  <c r="F122" i="1"/>
  <c r="F185" i="1"/>
  <c r="F156" i="1"/>
  <c r="F61" i="1"/>
  <c r="F162" i="1"/>
  <c r="F62" i="1"/>
  <c r="F63" i="1"/>
  <c r="F212" i="1"/>
  <c r="F222" i="1"/>
  <c r="F64" i="1"/>
  <c r="F234" i="1"/>
  <c r="F89" i="1"/>
  <c r="F316" i="1"/>
  <c r="F349" i="1"/>
  <c r="F279" i="1"/>
  <c r="F177" i="1"/>
  <c r="F81" i="1"/>
  <c r="F358" i="1"/>
  <c r="F290" i="1"/>
  <c r="F300" i="1"/>
  <c r="F229" i="1"/>
  <c r="F195" i="1"/>
  <c r="F145" i="1"/>
  <c r="F312" i="1"/>
  <c r="F321" i="1"/>
  <c r="F330" i="1"/>
  <c r="F148" i="1"/>
  <c r="F256" i="1"/>
  <c r="F90" i="1"/>
  <c r="F119" i="1"/>
  <c r="F223" i="1"/>
  <c r="F191" i="1"/>
  <c r="F169" i="1"/>
  <c r="F176" i="1"/>
  <c r="F334" i="1"/>
  <c r="F80" i="1"/>
  <c r="F207" i="1"/>
  <c r="F155" i="1"/>
  <c r="F308" i="1"/>
  <c r="F335" i="1"/>
  <c r="F359" i="1"/>
  <c r="F65" i="1"/>
  <c r="F184" i="1"/>
  <c r="F339" i="1"/>
  <c r="F183" i="1"/>
  <c r="F103" i="1"/>
  <c r="F281" i="1"/>
  <c r="F283" i="1"/>
  <c r="F236" i="1"/>
  <c r="F320" i="1"/>
  <c r="F269" i="1"/>
  <c r="F310" i="1"/>
  <c r="F205" i="1"/>
  <c r="F288" i="1"/>
  <c r="F4" i="1"/>
  <c r="G5" i="1"/>
  <c r="G6" i="1"/>
  <c r="G7" i="1"/>
  <c r="G8" i="1"/>
  <c r="G9" i="1"/>
  <c r="G10" i="1"/>
  <c r="G11" i="1"/>
  <c r="G12" i="1"/>
  <c r="G13" i="1"/>
  <c r="G14" i="1"/>
  <c r="G69" i="1"/>
  <c r="G15" i="1"/>
  <c r="G142" i="1"/>
  <c r="G111" i="1"/>
  <c r="G16" i="1"/>
  <c r="G17" i="1"/>
  <c r="G18" i="1"/>
  <c r="G132" i="1"/>
  <c r="G174" i="1"/>
  <c r="G179" i="1"/>
  <c r="G159" i="1"/>
  <c r="G19" i="1"/>
  <c r="G20" i="1"/>
  <c r="G21" i="1"/>
  <c r="G116" i="1"/>
  <c r="G22" i="1"/>
  <c r="G23" i="1"/>
  <c r="G154" i="1"/>
  <c r="G24" i="1"/>
  <c r="G153" i="1"/>
  <c r="G114" i="1"/>
  <c r="G25" i="1"/>
  <c r="G26" i="1"/>
  <c r="G27" i="1"/>
  <c r="G74" i="1"/>
  <c r="G28" i="1"/>
  <c r="G83" i="1"/>
  <c r="G158" i="1"/>
  <c r="G95" i="1"/>
  <c r="G123" i="1"/>
  <c r="G238" i="1"/>
  <c r="G29" i="1"/>
  <c r="G150" i="1"/>
  <c r="G77" i="1"/>
  <c r="G30" i="1"/>
  <c r="G228" i="1"/>
  <c r="G124" i="1"/>
  <c r="G271" i="1"/>
  <c r="G31" i="1"/>
  <c r="G129" i="1"/>
  <c r="G106" i="1"/>
  <c r="G94" i="1"/>
  <c r="G262" i="1"/>
  <c r="G68" i="1"/>
  <c r="G255" i="1"/>
  <c r="G251" i="1"/>
  <c r="G181" i="1"/>
  <c r="G32" i="1"/>
  <c r="G139" i="1"/>
  <c r="G104" i="1"/>
  <c r="G265" i="1"/>
  <c r="G112" i="1"/>
  <c r="G66" i="1"/>
  <c r="G79" i="1"/>
  <c r="G33" i="1"/>
  <c r="G34" i="1"/>
  <c r="G35" i="1"/>
  <c r="G82" i="1"/>
  <c r="G230" i="1"/>
  <c r="G165" i="1"/>
  <c r="G91" i="1"/>
  <c r="G36" i="1"/>
  <c r="G37" i="1"/>
  <c r="G38" i="1"/>
  <c r="G96" i="1"/>
  <c r="G39" i="1"/>
  <c r="G40" i="1"/>
  <c r="G41" i="1"/>
  <c r="G152" i="1"/>
  <c r="G138" i="1"/>
  <c r="G42" i="1"/>
  <c r="G78" i="1"/>
  <c r="G193" i="1"/>
  <c r="G146" i="1"/>
  <c r="G71" i="1"/>
  <c r="G85" i="1"/>
  <c r="G149" i="1"/>
  <c r="G196" i="1"/>
  <c r="G43" i="1"/>
  <c r="G213" i="1"/>
  <c r="G44" i="1"/>
  <c r="G311" i="1"/>
  <c r="G45" i="1"/>
  <c r="G217" i="1"/>
  <c r="G170" i="1"/>
  <c r="G46" i="1"/>
  <c r="G99" i="1"/>
  <c r="G115" i="1"/>
  <c r="G137" i="1"/>
  <c r="G141" i="1"/>
  <c r="G102" i="1"/>
  <c r="G108" i="1"/>
  <c r="G47" i="1"/>
  <c r="G214" i="1"/>
  <c r="G164" i="1"/>
  <c r="G130" i="1"/>
  <c r="G109" i="1"/>
  <c r="G268" i="1"/>
  <c r="G171" i="1"/>
  <c r="G147" i="1"/>
  <c r="G97" i="1"/>
  <c r="G208" i="1"/>
  <c r="G131" i="1"/>
  <c r="G67" i="1"/>
  <c r="G198" i="1"/>
  <c r="G151" i="1"/>
  <c r="G48" i="1"/>
  <c r="G266" i="1"/>
  <c r="G231" i="1"/>
  <c r="G49" i="1"/>
  <c r="G144" i="1"/>
  <c r="G187" i="1"/>
  <c r="G172" i="1"/>
  <c r="G232" i="1"/>
  <c r="G244" i="1"/>
  <c r="G92" i="1"/>
  <c r="G133" i="1"/>
  <c r="G75" i="1"/>
  <c r="G140" i="1"/>
  <c r="G50" i="1"/>
  <c r="G180" i="1"/>
  <c r="G218" i="1"/>
  <c r="G305" i="1"/>
  <c r="G98" i="1"/>
  <c r="G117" i="1"/>
  <c r="G72" i="1"/>
  <c r="G51" i="1"/>
  <c r="G211" i="1"/>
  <c r="G286" i="1"/>
  <c r="G52" i="1"/>
  <c r="G53" i="1"/>
  <c r="G161" i="1"/>
  <c r="G182" i="1"/>
  <c r="G107" i="1"/>
  <c r="G126" i="1"/>
  <c r="G173" i="1"/>
  <c r="G54" i="1"/>
  <c r="G136" i="1"/>
  <c r="G206" i="1"/>
  <c r="G257" i="1"/>
  <c r="G264" i="1"/>
  <c r="G121" i="1"/>
  <c r="G272" i="1"/>
  <c r="G167" i="1"/>
  <c r="G197" i="1"/>
  <c r="G134" i="1"/>
  <c r="G260" i="1"/>
  <c r="G73" i="1"/>
  <c r="G202" i="1"/>
  <c r="G175" i="1"/>
  <c r="G203" i="1"/>
  <c r="G86" i="1"/>
  <c r="G323" i="1"/>
  <c r="G276" i="1"/>
  <c r="G329" i="1"/>
  <c r="G199" i="1"/>
  <c r="G128" i="1"/>
  <c r="G224" i="1"/>
  <c r="G163" i="1"/>
  <c r="G364" i="1"/>
  <c r="G240" i="1"/>
  <c r="G226" i="1"/>
  <c r="G304" i="1"/>
  <c r="G166" i="1"/>
  <c r="G326" i="1"/>
  <c r="G127" i="1"/>
  <c r="G204" i="1"/>
  <c r="G100" i="1"/>
  <c r="G55" i="1"/>
  <c r="G192" i="1"/>
  <c r="G143" i="1"/>
  <c r="G56" i="1"/>
  <c r="G350" i="1"/>
  <c r="G270" i="1"/>
  <c r="G135" i="1"/>
  <c r="G292" i="1"/>
  <c r="G346" i="1"/>
  <c r="G303" i="1"/>
  <c r="G190" i="1"/>
  <c r="G242" i="1"/>
  <c r="G57" i="1"/>
  <c r="G160" i="1"/>
  <c r="G235" i="1"/>
  <c r="G249" i="1"/>
  <c r="G352" i="1"/>
  <c r="G215" i="1"/>
  <c r="G314" i="1"/>
  <c r="G58" i="1"/>
  <c r="G301" i="1"/>
  <c r="G250" i="1"/>
  <c r="G84" i="1"/>
  <c r="G59" i="1"/>
  <c r="G93" i="1"/>
  <c r="G253" i="1"/>
  <c r="G113" i="1"/>
  <c r="G340" i="1"/>
  <c r="G274" i="1"/>
  <c r="G201" i="1"/>
  <c r="G307" i="1"/>
  <c r="G70" i="1"/>
  <c r="G216" i="1"/>
  <c r="G263" i="1"/>
  <c r="G293" i="1"/>
  <c r="G343" i="1"/>
  <c r="G267" i="1"/>
  <c r="G318" i="1"/>
  <c r="G110" i="1"/>
  <c r="G168" i="1"/>
  <c r="G241" i="1"/>
  <c r="G87" i="1"/>
  <c r="G298" i="1"/>
  <c r="G186" i="1"/>
  <c r="G360" i="1"/>
  <c r="G200" i="1"/>
  <c r="G289" i="1"/>
  <c r="G322" i="1"/>
  <c r="G209" i="1"/>
  <c r="G319" i="1"/>
  <c r="G178" i="1"/>
  <c r="G302" i="1"/>
  <c r="G194" i="1"/>
  <c r="G275" i="1"/>
  <c r="G282" i="1"/>
  <c r="G233" i="1"/>
  <c r="G120" i="1"/>
  <c r="G237" i="1"/>
  <c r="G118" i="1"/>
  <c r="G227" i="1"/>
  <c r="G105" i="1"/>
  <c r="G345" i="1"/>
  <c r="G189" i="1"/>
  <c r="G60" i="1"/>
  <c r="G261" i="1"/>
  <c r="G333" i="1"/>
  <c r="G243" i="1"/>
  <c r="G366" i="1"/>
  <c r="G88" i="1"/>
  <c r="G254" i="1"/>
  <c r="G295" i="1"/>
  <c r="G76" i="1"/>
  <c r="G309" i="1"/>
  <c r="G221" i="1"/>
  <c r="G101" i="1"/>
  <c r="G331" i="1"/>
  <c r="G332" i="1"/>
  <c r="G297" i="1"/>
  <c r="G277" i="1"/>
  <c r="G239" i="1"/>
  <c r="G315" i="1"/>
  <c r="G273" i="1"/>
  <c r="G328" i="1"/>
  <c r="G368" i="1"/>
  <c r="G157" i="1"/>
  <c r="G296" i="1"/>
  <c r="G348" i="1"/>
  <c r="G291" i="1"/>
  <c r="G356" i="1"/>
  <c r="G225" i="1"/>
  <c r="G336" i="1"/>
  <c r="G353" i="1"/>
  <c r="G354" i="1"/>
  <c r="G210" i="1"/>
  <c r="G369" i="1"/>
  <c r="G327" i="1"/>
  <c r="G284" i="1"/>
  <c r="G325" i="1"/>
  <c r="G341" i="1"/>
  <c r="G338" i="1"/>
  <c r="G278" i="1"/>
  <c r="G245" i="1"/>
  <c r="G287" i="1"/>
  <c r="G246" i="1"/>
  <c r="G306" i="1"/>
  <c r="G363" i="1"/>
  <c r="G285" i="1"/>
  <c r="G248" i="1"/>
  <c r="G252" i="1"/>
  <c r="G313" i="1"/>
  <c r="G220" i="1"/>
  <c r="G317" i="1"/>
  <c r="G259" i="1"/>
  <c r="G299" i="1"/>
  <c r="G219" i="1"/>
  <c r="G357" i="1"/>
  <c r="G188" i="1"/>
  <c r="G355" i="1"/>
  <c r="G351" i="1"/>
  <c r="G337" i="1"/>
  <c r="G258" i="1"/>
  <c r="G125" i="1"/>
  <c r="G280" i="1"/>
  <c r="G324" i="1"/>
  <c r="G367" i="1"/>
  <c r="G294" i="1"/>
  <c r="G344" i="1"/>
  <c r="G342" i="1"/>
  <c r="G247" i="1"/>
  <c r="G365" i="1"/>
  <c r="G362" i="1"/>
  <c r="G370" i="1"/>
  <c r="G347" i="1"/>
  <c r="G361" i="1"/>
  <c r="G371" i="1"/>
  <c r="G122" i="1"/>
  <c r="G185" i="1"/>
  <c r="G156" i="1"/>
  <c r="G61" i="1"/>
  <c r="G162" i="1"/>
  <c r="G62" i="1"/>
  <c r="G63" i="1"/>
  <c r="G212" i="1"/>
  <c r="G222" i="1"/>
  <c r="G64" i="1"/>
  <c r="G234" i="1"/>
  <c r="G89" i="1"/>
  <c r="G316" i="1"/>
  <c r="G349" i="1"/>
  <c r="G279" i="1"/>
  <c r="G177" i="1"/>
  <c r="G81" i="1"/>
  <c r="G358" i="1"/>
  <c r="G290" i="1"/>
  <c r="G300" i="1"/>
  <c r="G229" i="1"/>
  <c r="G195" i="1"/>
  <c r="G145" i="1"/>
  <c r="G312" i="1"/>
  <c r="G321" i="1"/>
  <c r="G330" i="1"/>
  <c r="G148" i="1"/>
  <c r="G256" i="1"/>
  <c r="G90" i="1"/>
  <c r="G119" i="1"/>
  <c r="G223" i="1"/>
  <c r="G191" i="1"/>
  <c r="G169" i="1"/>
  <c r="G176" i="1"/>
  <c r="G334" i="1"/>
  <c r="G80" i="1"/>
  <c r="G207" i="1"/>
  <c r="G155" i="1"/>
  <c r="G308" i="1"/>
  <c r="G335" i="1"/>
  <c r="G359" i="1"/>
  <c r="G65" i="1"/>
  <c r="G184" i="1"/>
  <c r="G339" i="1"/>
  <c r="G183" i="1"/>
  <c r="G103" i="1"/>
  <c r="G281" i="1"/>
  <c r="G283" i="1"/>
  <c r="G236" i="1"/>
  <c r="G320" i="1"/>
  <c r="G269" i="1"/>
  <c r="G310" i="1"/>
  <c r="G205" i="1"/>
  <c r="G288" i="1"/>
  <c r="G4" i="1"/>
  <c r="D5" i="1"/>
  <c r="D6" i="1"/>
  <c r="D7" i="1"/>
  <c r="D8" i="1"/>
  <c r="D9" i="1"/>
  <c r="D10" i="1"/>
  <c r="D11" i="1"/>
  <c r="D12" i="1"/>
  <c r="D13" i="1"/>
  <c r="D14" i="1"/>
  <c r="D69" i="1"/>
  <c r="D15" i="1"/>
  <c r="D142" i="1"/>
  <c r="D111" i="1"/>
  <c r="D16" i="1"/>
  <c r="D17" i="1"/>
  <c r="D18" i="1"/>
  <c r="D132" i="1"/>
  <c r="D174" i="1"/>
  <c r="D179" i="1"/>
  <c r="D159" i="1"/>
  <c r="D19" i="1"/>
  <c r="D20" i="1"/>
  <c r="D21" i="1"/>
  <c r="D116" i="1"/>
  <c r="D22" i="1"/>
  <c r="D23" i="1"/>
  <c r="D154" i="1"/>
  <c r="D24" i="1"/>
  <c r="D153" i="1"/>
  <c r="D114" i="1"/>
  <c r="D25" i="1"/>
  <c r="D26" i="1"/>
  <c r="D27" i="1"/>
  <c r="D74" i="1"/>
  <c r="D28" i="1"/>
  <c r="D83" i="1"/>
  <c r="D158" i="1"/>
  <c r="D95" i="1"/>
  <c r="D123" i="1"/>
  <c r="D238" i="1"/>
  <c r="D29" i="1"/>
  <c r="D150" i="1"/>
  <c r="D77" i="1"/>
  <c r="D30" i="1"/>
  <c r="D228" i="1"/>
  <c r="D124" i="1"/>
  <c r="D271" i="1"/>
  <c r="D31" i="1"/>
  <c r="D129" i="1"/>
  <c r="D106" i="1"/>
  <c r="D94" i="1"/>
  <c r="D262" i="1"/>
  <c r="D68" i="1"/>
  <c r="D255" i="1"/>
  <c r="D251" i="1"/>
  <c r="D181" i="1"/>
  <c r="D32" i="1"/>
  <c r="D139" i="1"/>
  <c r="D104" i="1"/>
  <c r="D265" i="1"/>
  <c r="D112" i="1"/>
  <c r="D66" i="1"/>
  <c r="D79" i="1"/>
  <c r="D33" i="1"/>
  <c r="D34" i="1"/>
  <c r="D35" i="1"/>
  <c r="D82" i="1"/>
  <c r="D230" i="1"/>
  <c r="D165" i="1"/>
  <c r="D91" i="1"/>
  <c r="D36" i="1"/>
  <c r="D37" i="1"/>
  <c r="D38" i="1"/>
  <c r="D96" i="1"/>
  <c r="D39" i="1"/>
  <c r="D40" i="1"/>
  <c r="D41" i="1"/>
  <c r="D152" i="1"/>
  <c r="D138" i="1"/>
  <c r="D42" i="1"/>
  <c r="D78" i="1"/>
  <c r="D193" i="1"/>
  <c r="D146" i="1"/>
  <c r="D71" i="1"/>
  <c r="D85" i="1"/>
  <c r="D149" i="1"/>
  <c r="D196" i="1"/>
  <c r="D43" i="1"/>
  <c r="D213" i="1"/>
  <c r="D44" i="1"/>
  <c r="D311" i="1"/>
  <c r="D45" i="1"/>
  <c r="D217" i="1"/>
  <c r="D170" i="1"/>
  <c r="D46" i="1"/>
  <c r="D99" i="1"/>
  <c r="D115" i="1"/>
  <c r="D137" i="1"/>
  <c r="D141" i="1"/>
  <c r="D102" i="1"/>
  <c r="D108" i="1"/>
  <c r="D47" i="1"/>
  <c r="D214" i="1"/>
  <c r="D164" i="1"/>
  <c r="D130" i="1"/>
  <c r="D109" i="1"/>
  <c r="D268" i="1"/>
  <c r="D171" i="1"/>
  <c r="D147" i="1"/>
  <c r="D97" i="1"/>
  <c r="D208" i="1"/>
  <c r="D131" i="1"/>
  <c r="D67" i="1"/>
  <c r="D198" i="1"/>
  <c r="D151" i="1"/>
  <c r="D48" i="1"/>
  <c r="D266" i="1"/>
  <c r="D231" i="1"/>
  <c r="D49" i="1"/>
  <c r="D144" i="1"/>
  <c r="D187" i="1"/>
  <c r="D172" i="1"/>
  <c r="D232" i="1"/>
  <c r="D244" i="1"/>
  <c r="D92" i="1"/>
  <c r="D133" i="1"/>
  <c r="D75" i="1"/>
  <c r="D140" i="1"/>
  <c r="D50" i="1"/>
  <c r="D180" i="1"/>
  <c r="D218" i="1"/>
  <c r="D305" i="1"/>
  <c r="D98" i="1"/>
  <c r="D117" i="1"/>
  <c r="D72" i="1"/>
  <c r="D51" i="1"/>
  <c r="D211" i="1"/>
  <c r="D286" i="1"/>
  <c r="D52" i="1"/>
  <c r="D53" i="1"/>
  <c r="D161" i="1"/>
  <c r="D182" i="1"/>
  <c r="D107" i="1"/>
  <c r="D126" i="1"/>
  <c r="D173" i="1"/>
  <c r="D54" i="1"/>
  <c r="D136" i="1"/>
  <c r="D206" i="1"/>
  <c r="D257" i="1"/>
  <c r="D264" i="1"/>
  <c r="D121" i="1"/>
  <c r="D272" i="1"/>
  <c r="D167" i="1"/>
  <c r="D197" i="1"/>
  <c r="D134" i="1"/>
  <c r="D260" i="1"/>
  <c r="D73" i="1"/>
  <c r="D202" i="1"/>
  <c r="D175" i="1"/>
  <c r="D203" i="1"/>
  <c r="D86" i="1"/>
  <c r="D323" i="1"/>
  <c r="D276" i="1"/>
  <c r="D329" i="1"/>
  <c r="D199" i="1"/>
  <c r="D128" i="1"/>
  <c r="D224" i="1"/>
  <c r="D163" i="1"/>
  <c r="D364" i="1"/>
  <c r="D240" i="1"/>
  <c r="D226" i="1"/>
  <c r="D304" i="1"/>
  <c r="D166" i="1"/>
  <c r="D326" i="1"/>
  <c r="D127" i="1"/>
  <c r="D204" i="1"/>
  <c r="D100" i="1"/>
  <c r="D55" i="1"/>
  <c r="D192" i="1"/>
  <c r="D143" i="1"/>
  <c r="D56" i="1"/>
  <c r="D350" i="1"/>
  <c r="D270" i="1"/>
  <c r="D135" i="1"/>
  <c r="D292" i="1"/>
  <c r="D346" i="1"/>
  <c r="D303" i="1"/>
  <c r="D190" i="1"/>
  <c r="D242" i="1"/>
  <c r="D57" i="1"/>
  <c r="D160" i="1"/>
  <c r="D235" i="1"/>
  <c r="D249" i="1"/>
  <c r="D352" i="1"/>
  <c r="D215" i="1"/>
  <c r="D314" i="1"/>
  <c r="D58" i="1"/>
  <c r="D301" i="1"/>
  <c r="D250" i="1"/>
  <c r="D84" i="1"/>
  <c r="D59" i="1"/>
  <c r="D93" i="1"/>
  <c r="D253" i="1"/>
  <c r="D113" i="1"/>
  <c r="D340" i="1"/>
  <c r="D274" i="1"/>
  <c r="D201" i="1"/>
  <c r="D307" i="1"/>
  <c r="D70" i="1"/>
  <c r="D216" i="1"/>
  <c r="D263" i="1"/>
  <c r="D293" i="1"/>
  <c r="D343" i="1"/>
  <c r="D267" i="1"/>
  <c r="D318" i="1"/>
  <c r="D110" i="1"/>
  <c r="D168" i="1"/>
  <c r="D241" i="1"/>
  <c r="D87" i="1"/>
  <c r="D298" i="1"/>
  <c r="D186" i="1"/>
  <c r="D360" i="1"/>
  <c r="D200" i="1"/>
  <c r="D289" i="1"/>
  <c r="D322" i="1"/>
  <c r="D209" i="1"/>
  <c r="D319" i="1"/>
  <c r="D178" i="1"/>
  <c r="D302" i="1"/>
  <c r="D194" i="1"/>
  <c r="D275" i="1"/>
  <c r="D282" i="1"/>
  <c r="D233" i="1"/>
  <c r="D120" i="1"/>
  <c r="D237" i="1"/>
  <c r="D118" i="1"/>
  <c r="D227" i="1"/>
  <c r="D105" i="1"/>
  <c r="D345" i="1"/>
  <c r="D189" i="1"/>
  <c r="D60" i="1"/>
  <c r="D261" i="1"/>
  <c r="D333" i="1"/>
  <c r="D243" i="1"/>
  <c r="D366" i="1"/>
  <c r="D88" i="1"/>
  <c r="D254" i="1"/>
  <c r="D295" i="1"/>
  <c r="D76" i="1"/>
  <c r="D309" i="1"/>
  <c r="D221" i="1"/>
  <c r="D101" i="1"/>
  <c r="D331" i="1"/>
  <c r="D332" i="1"/>
  <c r="D297" i="1"/>
  <c r="D277" i="1"/>
  <c r="D239" i="1"/>
  <c r="D315" i="1"/>
  <c r="D273" i="1"/>
  <c r="D328" i="1"/>
  <c r="D368" i="1"/>
  <c r="D157" i="1"/>
  <c r="D296" i="1"/>
  <c r="D348" i="1"/>
  <c r="D291" i="1"/>
  <c r="D356" i="1"/>
  <c r="D225" i="1"/>
  <c r="D336" i="1"/>
  <c r="D353" i="1"/>
  <c r="D354" i="1"/>
  <c r="D210" i="1"/>
  <c r="D369" i="1"/>
  <c r="D327" i="1"/>
  <c r="D284" i="1"/>
  <c r="D325" i="1"/>
  <c r="D341" i="1"/>
  <c r="D338" i="1"/>
  <c r="D278" i="1"/>
  <c r="D245" i="1"/>
  <c r="D287" i="1"/>
  <c r="D246" i="1"/>
  <c r="D306" i="1"/>
  <c r="D363" i="1"/>
  <c r="D285" i="1"/>
  <c r="D248" i="1"/>
  <c r="D252" i="1"/>
  <c r="D313" i="1"/>
  <c r="D220" i="1"/>
  <c r="D317" i="1"/>
  <c r="D259" i="1"/>
  <c r="D299" i="1"/>
  <c r="D219" i="1"/>
  <c r="D357" i="1"/>
  <c r="D188" i="1"/>
  <c r="D355" i="1"/>
  <c r="D351" i="1"/>
  <c r="D337" i="1"/>
  <c r="D258" i="1"/>
  <c r="D125" i="1"/>
  <c r="D280" i="1"/>
  <c r="D324" i="1"/>
  <c r="D367" i="1"/>
  <c r="D294" i="1"/>
  <c r="D344" i="1"/>
  <c r="D342" i="1"/>
  <c r="D247" i="1"/>
  <c r="D365" i="1"/>
  <c r="D362" i="1"/>
  <c r="D370" i="1"/>
  <c r="D347" i="1"/>
  <c r="D361" i="1"/>
  <c r="D371" i="1"/>
  <c r="D122" i="1"/>
  <c r="D185" i="1"/>
  <c r="D156" i="1"/>
  <c r="D61" i="1"/>
  <c r="D162" i="1"/>
  <c r="D62" i="1"/>
  <c r="D63" i="1"/>
  <c r="D212" i="1"/>
  <c r="D222" i="1"/>
  <c r="D64" i="1"/>
  <c r="D234" i="1"/>
  <c r="D89" i="1"/>
  <c r="D316" i="1"/>
  <c r="D349" i="1"/>
  <c r="D279" i="1"/>
  <c r="D177" i="1"/>
  <c r="D81" i="1"/>
  <c r="D358" i="1"/>
  <c r="D290" i="1"/>
  <c r="D300" i="1"/>
  <c r="D229" i="1"/>
  <c r="D195" i="1"/>
  <c r="D145" i="1"/>
  <c r="D312" i="1"/>
  <c r="D321" i="1"/>
  <c r="D330" i="1"/>
  <c r="D148" i="1"/>
  <c r="D256" i="1"/>
  <c r="D90" i="1"/>
  <c r="D119" i="1"/>
  <c r="D223" i="1"/>
  <c r="D191" i="1"/>
  <c r="D169" i="1"/>
  <c r="D176" i="1"/>
  <c r="D334" i="1"/>
  <c r="D80" i="1"/>
  <c r="D207" i="1"/>
  <c r="D155" i="1"/>
  <c r="D308" i="1"/>
  <c r="D335" i="1"/>
  <c r="D359" i="1"/>
  <c r="D65" i="1"/>
  <c r="D184" i="1"/>
  <c r="D339" i="1"/>
  <c r="D183" i="1"/>
  <c r="D103" i="1"/>
  <c r="D281" i="1"/>
  <c r="D283" i="1"/>
  <c r="D236" i="1"/>
  <c r="D320" i="1"/>
  <c r="D269" i="1"/>
  <c r="D310" i="1"/>
  <c r="D205" i="1"/>
  <c r="D288" i="1"/>
  <c r="D4" i="1"/>
  <c r="K5" i="1" l="1"/>
  <c r="K6" i="1"/>
  <c r="K7" i="1"/>
  <c r="K8" i="1"/>
  <c r="K9" i="1"/>
  <c r="K10" i="1"/>
  <c r="K11" i="1"/>
  <c r="K12" i="1"/>
  <c r="K13" i="1"/>
  <c r="K14" i="1"/>
  <c r="K69" i="1"/>
  <c r="K15" i="1"/>
  <c r="K142" i="1"/>
  <c r="K111" i="1"/>
  <c r="K16" i="1"/>
  <c r="K17" i="1"/>
  <c r="K18" i="1"/>
  <c r="K132" i="1"/>
  <c r="K174" i="1"/>
  <c r="K179" i="1"/>
  <c r="K159" i="1"/>
  <c r="K19" i="1"/>
  <c r="K20" i="1"/>
  <c r="K21" i="1"/>
  <c r="K116" i="1"/>
  <c r="K22" i="1"/>
  <c r="K23" i="1"/>
  <c r="K154" i="1"/>
  <c r="K24" i="1"/>
  <c r="K153" i="1"/>
  <c r="K114" i="1"/>
  <c r="K25" i="1"/>
  <c r="K26" i="1"/>
  <c r="K27" i="1"/>
  <c r="K74" i="1"/>
  <c r="K28" i="1"/>
  <c r="K83" i="1"/>
  <c r="K158" i="1"/>
  <c r="K95" i="1"/>
  <c r="K123" i="1"/>
  <c r="K238" i="1"/>
  <c r="K29" i="1"/>
  <c r="K150" i="1"/>
  <c r="K77" i="1"/>
  <c r="K30" i="1"/>
  <c r="K228" i="1"/>
  <c r="K124" i="1"/>
  <c r="K271" i="1"/>
  <c r="K31" i="1"/>
  <c r="K129" i="1"/>
  <c r="K106" i="1"/>
  <c r="K94" i="1"/>
  <c r="K262" i="1"/>
  <c r="K68" i="1"/>
  <c r="K255" i="1"/>
  <c r="K251" i="1"/>
  <c r="K181" i="1"/>
  <c r="K32" i="1"/>
  <c r="K139" i="1"/>
  <c r="K104" i="1"/>
  <c r="K265" i="1"/>
  <c r="K112" i="1"/>
  <c r="K66" i="1"/>
  <c r="K79" i="1"/>
  <c r="K33" i="1"/>
  <c r="K34" i="1"/>
  <c r="K35" i="1"/>
  <c r="K82" i="1"/>
  <c r="K230" i="1"/>
  <c r="K165" i="1"/>
  <c r="K91" i="1"/>
  <c r="K36" i="1"/>
  <c r="K37" i="1"/>
  <c r="K38" i="1"/>
  <c r="K96" i="1"/>
  <c r="K39" i="1"/>
  <c r="K40" i="1"/>
  <c r="K41" i="1"/>
  <c r="K152" i="1"/>
  <c r="K138" i="1"/>
  <c r="K42" i="1"/>
  <c r="K78" i="1"/>
  <c r="K193" i="1"/>
  <c r="K146" i="1"/>
  <c r="K71" i="1"/>
  <c r="K85" i="1"/>
  <c r="K149" i="1"/>
  <c r="K196" i="1"/>
  <c r="K43" i="1"/>
  <c r="K213" i="1"/>
  <c r="K44" i="1"/>
  <c r="K311" i="1"/>
  <c r="K45" i="1"/>
  <c r="K217" i="1"/>
  <c r="K170" i="1"/>
  <c r="K46" i="1"/>
  <c r="K99" i="1"/>
  <c r="K115" i="1"/>
  <c r="K137" i="1"/>
  <c r="K141" i="1"/>
  <c r="K102" i="1"/>
  <c r="K108" i="1"/>
  <c r="K47" i="1"/>
  <c r="K214" i="1"/>
  <c r="K164" i="1"/>
  <c r="K130" i="1"/>
  <c r="K109" i="1"/>
  <c r="K268" i="1"/>
  <c r="K171" i="1"/>
  <c r="K147" i="1"/>
  <c r="K97" i="1"/>
  <c r="K208" i="1"/>
  <c r="K131" i="1"/>
  <c r="K67" i="1"/>
  <c r="K198" i="1"/>
  <c r="K151" i="1"/>
  <c r="K48" i="1"/>
  <c r="K266" i="1"/>
  <c r="K231" i="1"/>
  <c r="K49" i="1"/>
  <c r="K144" i="1"/>
  <c r="K187" i="1"/>
  <c r="K172" i="1"/>
  <c r="K232" i="1"/>
  <c r="K244" i="1"/>
  <c r="K92" i="1"/>
  <c r="K133" i="1"/>
  <c r="K75" i="1"/>
  <c r="K140" i="1"/>
  <c r="K50" i="1"/>
  <c r="K180" i="1"/>
  <c r="K218" i="1"/>
  <c r="K305" i="1"/>
  <c r="K98" i="1"/>
  <c r="K117" i="1"/>
  <c r="K72" i="1"/>
  <c r="K51" i="1"/>
  <c r="K211" i="1"/>
  <c r="K286" i="1"/>
  <c r="K52" i="1"/>
  <c r="K53" i="1"/>
  <c r="K161" i="1"/>
  <c r="K182" i="1"/>
  <c r="K107" i="1"/>
  <c r="K126" i="1"/>
  <c r="K173" i="1"/>
  <c r="K54" i="1"/>
  <c r="K136" i="1"/>
  <c r="K206" i="1"/>
  <c r="K257" i="1"/>
  <c r="K264" i="1"/>
  <c r="K121" i="1"/>
  <c r="K272" i="1"/>
  <c r="K167" i="1"/>
  <c r="K197" i="1"/>
  <c r="K134" i="1"/>
  <c r="K260" i="1"/>
  <c r="K73" i="1"/>
  <c r="K202" i="1"/>
  <c r="K175" i="1"/>
  <c r="K203" i="1"/>
  <c r="K86" i="1"/>
  <c r="K323" i="1"/>
  <c r="K276" i="1"/>
  <c r="K329" i="1"/>
  <c r="K199" i="1"/>
  <c r="K128" i="1"/>
  <c r="K224" i="1"/>
  <c r="K163" i="1"/>
  <c r="K364" i="1"/>
  <c r="K240" i="1"/>
  <c r="K226" i="1"/>
  <c r="K304" i="1"/>
  <c r="K166" i="1"/>
  <c r="K326" i="1"/>
  <c r="K127" i="1"/>
  <c r="K204" i="1"/>
  <c r="K100" i="1"/>
  <c r="K55" i="1"/>
  <c r="K192" i="1"/>
  <c r="K143" i="1"/>
  <c r="K56" i="1"/>
  <c r="K350" i="1"/>
  <c r="K270" i="1"/>
  <c r="K135" i="1"/>
  <c r="K292" i="1"/>
  <c r="K346" i="1"/>
  <c r="K303" i="1"/>
  <c r="K190" i="1"/>
  <c r="K242" i="1"/>
  <c r="K57" i="1"/>
  <c r="K160" i="1"/>
  <c r="K235" i="1"/>
  <c r="K249" i="1"/>
  <c r="K352" i="1"/>
  <c r="K215" i="1"/>
  <c r="K314" i="1"/>
  <c r="K58" i="1"/>
  <c r="K301" i="1"/>
  <c r="K250" i="1"/>
  <c r="K84" i="1"/>
  <c r="K59" i="1"/>
  <c r="K93" i="1"/>
  <c r="K253" i="1"/>
  <c r="K113" i="1"/>
  <c r="K340" i="1"/>
  <c r="K274" i="1"/>
  <c r="K201" i="1"/>
  <c r="K307" i="1"/>
  <c r="K70" i="1"/>
  <c r="K216" i="1"/>
  <c r="K263" i="1"/>
  <c r="K293" i="1"/>
  <c r="K343" i="1"/>
  <c r="K267" i="1"/>
  <c r="K318" i="1"/>
  <c r="K110" i="1"/>
  <c r="K168" i="1"/>
  <c r="K241" i="1"/>
  <c r="K87" i="1"/>
  <c r="K298" i="1"/>
  <c r="K186" i="1"/>
  <c r="K360" i="1"/>
  <c r="K200" i="1"/>
  <c r="K289" i="1"/>
  <c r="K322" i="1"/>
  <c r="K209" i="1"/>
  <c r="K319" i="1"/>
  <c r="K178" i="1"/>
  <c r="K302" i="1"/>
  <c r="K194" i="1"/>
  <c r="K275" i="1"/>
  <c r="K282" i="1"/>
  <c r="K233" i="1"/>
  <c r="K120" i="1"/>
  <c r="K237" i="1"/>
  <c r="K118" i="1"/>
  <c r="K227" i="1"/>
  <c r="K105" i="1"/>
  <c r="K345" i="1"/>
  <c r="K189" i="1"/>
  <c r="K60" i="1"/>
  <c r="K261" i="1"/>
  <c r="K333" i="1"/>
  <c r="K243" i="1"/>
  <c r="K366" i="1"/>
  <c r="K88" i="1"/>
  <c r="K254" i="1"/>
  <c r="K295" i="1"/>
  <c r="K76" i="1"/>
  <c r="K309" i="1"/>
  <c r="K221" i="1"/>
  <c r="K101" i="1"/>
  <c r="K331" i="1"/>
  <c r="K332" i="1"/>
  <c r="K297" i="1"/>
  <c r="K277" i="1"/>
  <c r="K239" i="1"/>
  <c r="K315" i="1"/>
  <c r="K273" i="1"/>
  <c r="K328" i="1"/>
  <c r="K368" i="1"/>
  <c r="K157" i="1"/>
  <c r="K296" i="1"/>
  <c r="K348" i="1"/>
  <c r="K291" i="1"/>
  <c r="K356" i="1"/>
  <c r="K225" i="1"/>
  <c r="K336" i="1"/>
  <c r="K353" i="1"/>
  <c r="K354" i="1"/>
  <c r="K210" i="1"/>
  <c r="K369" i="1"/>
  <c r="K327" i="1"/>
  <c r="K284" i="1"/>
  <c r="K325" i="1"/>
  <c r="K341" i="1"/>
  <c r="K338" i="1"/>
  <c r="K278" i="1"/>
  <c r="K245" i="1"/>
  <c r="K287" i="1"/>
  <c r="K246" i="1"/>
  <c r="K306" i="1"/>
  <c r="K363" i="1"/>
  <c r="K285" i="1"/>
  <c r="K248" i="1"/>
  <c r="K252" i="1"/>
  <c r="K313" i="1"/>
  <c r="K220" i="1"/>
  <c r="K317" i="1"/>
  <c r="K259" i="1"/>
  <c r="K299" i="1"/>
  <c r="K219" i="1"/>
  <c r="K357" i="1"/>
  <c r="K188" i="1"/>
  <c r="K355" i="1"/>
  <c r="K351" i="1"/>
  <c r="K337" i="1"/>
  <c r="K258" i="1"/>
  <c r="K125" i="1"/>
  <c r="K280" i="1"/>
  <c r="K324" i="1"/>
  <c r="K367" i="1"/>
  <c r="K294" i="1"/>
  <c r="K344" i="1"/>
  <c r="K342" i="1"/>
  <c r="K247" i="1"/>
  <c r="K365" i="1"/>
  <c r="K362" i="1"/>
  <c r="K370" i="1"/>
  <c r="K347" i="1"/>
  <c r="K361" i="1"/>
  <c r="K371" i="1"/>
  <c r="K122" i="1"/>
  <c r="K185" i="1"/>
  <c r="K156" i="1"/>
  <c r="K61" i="1"/>
  <c r="K162" i="1"/>
  <c r="K62" i="1"/>
  <c r="K63" i="1"/>
  <c r="K212" i="1"/>
  <c r="K222" i="1"/>
  <c r="K64" i="1"/>
  <c r="K234" i="1"/>
  <c r="K89" i="1"/>
  <c r="K316" i="1"/>
  <c r="K349" i="1"/>
  <c r="K279" i="1"/>
  <c r="K177" i="1"/>
  <c r="K81" i="1"/>
  <c r="K358" i="1"/>
  <c r="K290" i="1"/>
  <c r="K300" i="1"/>
  <c r="K229" i="1"/>
  <c r="K195" i="1"/>
  <c r="K145" i="1"/>
  <c r="K312" i="1"/>
  <c r="K321" i="1"/>
  <c r="K330" i="1"/>
  <c r="K148" i="1"/>
  <c r="K256" i="1"/>
  <c r="K90" i="1"/>
  <c r="K119" i="1"/>
  <c r="K223" i="1"/>
  <c r="K191" i="1"/>
  <c r="K169" i="1"/>
  <c r="K176" i="1"/>
  <c r="K334" i="1"/>
  <c r="K80" i="1"/>
  <c r="K207" i="1"/>
  <c r="K155" i="1"/>
  <c r="K308" i="1"/>
  <c r="K335" i="1"/>
  <c r="K359" i="1"/>
  <c r="K65" i="1"/>
  <c r="K184" i="1"/>
  <c r="K339" i="1"/>
  <c r="K183" i="1"/>
  <c r="K103" i="1"/>
  <c r="K281" i="1"/>
  <c r="K283" i="1"/>
  <c r="K236" i="1"/>
  <c r="K320" i="1"/>
  <c r="K269" i="1"/>
  <c r="K310" i="1"/>
  <c r="K205" i="1"/>
  <c r="K288" i="1"/>
  <c r="K4" i="1"/>
  <c r="S5" i="16" l="1"/>
  <c r="R5" i="16"/>
  <c r="N7" i="16"/>
  <c r="O7" i="16" s="1"/>
  <c r="P7" i="16" l="1"/>
  <c r="P197" i="16" s="1"/>
  <c r="O197" i="16"/>
  <c r="E4" i="16" s="1"/>
  <c r="T5" i="16"/>
  <c r="I260" i="15" l="1"/>
  <c r="I245" i="15"/>
  <c r="I178" i="15"/>
  <c r="I190" i="15"/>
  <c r="I202" i="15"/>
  <c r="I214" i="15"/>
  <c r="I225" i="15"/>
  <c r="I236" i="15"/>
  <c r="I248" i="15"/>
  <c r="I261" i="15"/>
  <c r="I267" i="15"/>
  <c r="I26" i="15"/>
  <c r="L64" i="13"/>
  <c r="L36" i="13"/>
  <c r="I4" i="15" l="1"/>
  <c r="J4" i="15"/>
  <c r="K4" i="15"/>
  <c r="L4" i="15"/>
  <c r="M4" i="15"/>
  <c r="N4" i="15"/>
  <c r="P4" i="15"/>
  <c r="Q4" i="15"/>
  <c r="R4" i="15"/>
  <c r="S4" i="15"/>
  <c r="I5" i="15"/>
  <c r="J5" i="15"/>
  <c r="K5" i="15"/>
  <c r="L5" i="15"/>
  <c r="M5" i="15"/>
  <c r="N5" i="15"/>
  <c r="P5" i="15"/>
  <c r="Q5" i="15"/>
  <c r="R5" i="15"/>
  <c r="S5" i="15"/>
  <c r="I6" i="15"/>
  <c r="J6" i="15"/>
  <c r="K6" i="15"/>
  <c r="L6" i="15"/>
  <c r="M6" i="15"/>
  <c r="N6" i="15"/>
  <c r="P6" i="15"/>
  <c r="Q6" i="15"/>
  <c r="R6" i="15"/>
  <c r="S6" i="15"/>
  <c r="I7" i="15"/>
  <c r="J7" i="15"/>
  <c r="K7" i="15"/>
  <c r="L7" i="15"/>
  <c r="M7" i="15"/>
  <c r="N7" i="15"/>
  <c r="P7" i="15"/>
  <c r="Q7" i="15"/>
  <c r="R7" i="15"/>
  <c r="S7" i="15"/>
  <c r="I8" i="15"/>
  <c r="J8" i="15"/>
  <c r="K8" i="15"/>
  <c r="L8" i="15"/>
  <c r="M8" i="15"/>
  <c r="N8" i="15"/>
  <c r="P8" i="15"/>
  <c r="Q8" i="15"/>
  <c r="R8" i="15"/>
  <c r="S8" i="15"/>
  <c r="I9" i="15"/>
  <c r="J9" i="15"/>
  <c r="K9" i="15"/>
  <c r="L9" i="15"/>
  <c r="M9" i="15"/>
  <c r="N9" i="15"/>
  <c r="P9" i="15"/>
  <c r="Q9" i="15"/>
  <c r="R9" i="15"/>
  <c r="S9" i="15"/>
  <c r="I10" i="15"/>
  <c r="J10" i="15"/>
  <c r="K10" i="15"/>
  <c r="L10" i="15"/>
  <c r="M10" i="15"/>
  <c r="N10" i="15"/>
  <c r="P10" i="15"/>
  <c r="Q10" i="15"/>
  <c r="R10" i="15"/>
  <c r="S10" i="15"/>
  <c r="I11" i="15"/>
  <c r="J11" i="15"/>
  <c r="K11" i="15"/>
  <c r="L11" i="15"/>
  <c r="M11" i="15"/>
  <c r="N11" i="15"/>
  <c r="P11" i="15"/>
  <c r="Q11" i="15"/>
  <c r="R11" i="15"/>
  <c r="S11" i="15"/>
  <c r="I12" i="15"/>
  <c r="J12" i="15"/>
  <c r="K12" i="15"/>
  <c r="L12" i="15"/>
  <c r="M12" i="15"/>
  <c r="N12" i="15"/>
  <c r="P12" i="15"/>
  <c r="Q12" i="15"/>
  <c r="R12" i="15"/>
  <c r="S12" i="15"/>
  <c r="I13" i="15"/>
  <c r="J13" i="15"/>
  <c r="K13" i="15"/>
  <c r="L13" i="15"/>
  <c r="M13" i="15"/>
  <c r="N13" i="15"/>
  <c r="P13" i="15"/>
  <c r="Q13" i="15"/>
  <c r="R13" i="15"/>
  <c r="S13" i="15"/>
  <c r="I14" i="15"/>
  <c r="J14" i="15"/>
  <c r="K14" i="15"/>
  <c r="L14" i="15"/>
  <c r="M14" i="15"/>
  <c r="N14" i="15"/>
  <c r="P14" i="15"/>
  <c r="Q14" i="15"/>
  <c r="R14" i="15"/>
  <c r="S14" i="15"/>
  <c r="I15" i="15"/>
  <c r="J15" i="15"/>
  <c r="K15" i="15"/>
  <c r="L15" i="15"/>
  <c r="M15" i="15"/>
  <c r="N15" i="15"/>
  <c r="P15" i="15"/>
  <c r="Q15" i="15"/>
  <c r="R15" i="15"/>
  <c r="S15" i="15"/>
  <c r="I16" i="15"/>
  <c r="J16" i="15"/>
  <c r="K16" i="15"/>
  <c r="L16" i="15"/>
  <c r="M16" i="15"/>
  <c r="N16" i="15"/>
  <c r="P16" i="15"/>
  <c r="Q16" i="15"/>
  <c r="R16" i="15"/>
  <c r="S16" i="15"/>
  <c r="I17" i="15"/>
  <c r="J17" i="15"/>
  <c r="K17" i="15"/>
  <c r="L17" i="15"/>
  <c r="M17" i="15"/>
  <c r="N17" i="15"/>
  <c r="P17" i="15"/>
  <c r="Q17" i="15"/>
  <c r="R17" i="15"/>
  <c r="S17" i="15"/>
  <c r="I18" i="15"/>
  <c r="J18" i="15"/>
  <c r="K18" i="15"/>
  <c r="L18" i="15"/>
  <c r="M18" i="15"/>
  <c r="N18" i="15"/>
  <c r="P18" i="15"/>
  <c r="Q18" i="15"/>
  <c r="R18" i="15"/>
  <c r="S18" i="15"/>
  <c r="I19" i="15"/>
  <c r="J19" i="15"/>
  <c r="K19" i="15"/>
  <c r="L19" i="15"/>
  <c r="M19" i="15"/>
  <c r="N19" i="15"/>
  <c r="P19" i="15"/>
  <c r="Q19" i="15"/>
  <c r="R19" i="15"/>
  <c r="S19" i="15"/>
  <c r="I20" i="15"/>
  <c r="J20" i="15"/>
  <c r="K20" i="15"/>
  <c r="L20" i="15"/>
  <c r="M20" i="15"/>
  <c r="N20" i="15"/>
  <c r="P20" i="15"/>
  <c r="Q20" i="15"/>
  <c r="R20" i="15"/>
  <c r="S20" i="15"/>
  <c r="I21" i="15"/>
  <c r="J21" i="15"/>
  <c r="K21" i="15"/>
  <c r="L21" i="15"/>
  <c r="M21" i="15"/>
  <c r="N21" i="15"/>
  <c r="P21" i="15"/>
  <c r="Q21" i="15"/>
  <c r="R21" i="15"/>
  <c r="S21" i="15"/>
  <c r="I22" i="15"/>
  <c r="J22" i="15"/>
  <c r="K22" i="15"/>
  <c r="L22" i="15"/>
  <c r="M22" i="15"/>
  <c r="N22" i="15"/>
  <c r="P22" i="15"/>
  <c r="Q22" i="15"/>
  <c r="R22" i="15"/>
  <c r="S22" i="15"/>
  <c r="I23" i="15"/>
  <c r="J23" i="15"/>
  <c r="K23" i="15"/>
  <c r="L23" i="15"/>
  <c r="M23" i="15"/>
  <c r="N23" i="15"/>
  <c r="P23" i="15"/>
  <c r="Q23" i="15"/>
  <c r="R23" i="15"/>
  <c r="S23" i="15"/>
  <c r="I24" i="15"/>
  <c r="J24" i="15"/>
  <c r="K24" i="15"/>
  <c r="L24" i="15"/>
  <c r="M24" i="15"/>
  <c r="N24" i="15"/>
  <c r="P24" i="15"/>
  <c r="Q24" i="15"/>
  <c r="R24" i="15"/>
  <c r="S24" i="15"/>
  <c r="I25" i="15"/>
  <c r="J25" i="15"/>
  <c r="K25" i="15"/>
  <c r="L25" i="15"/>
  <c r="M25" i="15"/>
  <c r="N25" i="15"/>
  <c r="P25" i="15"/>
  <c r="Q25" i="15"/>
  <c r="R25" i="15"/>
  <c r="S25" i="15"/>
  <c r="J26" i="15"/>
  <c r="K26" i="15"/>
  <c r="L26" i="15"/>
  <c r="M26" i="15"/>
  <c r="N26" i="15"/>
  <c r="P26" i="15"/>
  <c r="Q26" i="15"/>
  <c r="R26" i="15"/>
  <c r="S26" i="15"/>
  <c r="I27" i="15"/>
  <c r="J27" i="15"/>
  <c r="K27" i="15"/>
  <c r="L27" i="15"/>
  <c r="M27" i="15"/>
  <c r="N27" i="15"/>
  <c r="P27" i="15"/>
  <c r="Q27" i="15"/>
  <c r="R27" i="15"/>
  <c r="S27" i="15"/>
  <c r="I28" i="15"/>
  <c r="J28" i="15"/>
  <c r="K28" i="15"/>
  <c r="L28" i="15"/>
  <c r="M28" i="15"/>
  <c r="N28" i="15"/>
  <c r="P28" i="15"/>
  <c r="Q28" i="15"/>
  <c r="R28" i="15"/>
  <c r="S28" i="15"/>
  <c r="I29" i="15"/>
  <c r="J29" i="15"/>
  <c r="K29" i="15"/>
  <c r="L29" i="15"/>
  <c r="M29" i="15"/>
  <c r="N29" i="15"/>
  <c r="P29" i="15"/>
  <c r="Q29" i="15"/>
  <c r="R29" i="15"/>
  <c r="S29" i="15"/>
  <c r="I30" i="15"/>
  <c r="J30" i="15"/>
  <c r="K30" i="15"/>
  <c r="L30" i="15"/>
  <c r="M30" i="15"/>
  <c r="N30" i="15"/>
  <c r="P30" i="15"/>
  <c r="Q30" i="15"/>
  <c r="R30" i="15"/>
  <c r="S30" i="15"/>
  <c r="I31" i="15"/>
  <c r="J31" i="15"/>
  <c r="K31" i="15"/>
  <c r="L31" i="15"/>
  <c r="M31" i="15"/>
  <c r="N31" i="15"/>
  <c r="P31" i="15"/>
  <c r="Q31" i="15"/>
  <c r="R31" i="15"/>
  <c r="S31" i="15"/>
  <c r="I32" i="15"/>
  <c r="J32" i="15"/>
  <c r="K32" i="15"/>
  <c r="L32" i="15"/>
  <c r="M32" i="15"/>
  <c r="N32" i="15"/>
  <c r="P32" i="15"/>
  <c r="Q32" i="15"/>
  <c r="R32" i="15"/>
  <c r="S32" i="15"/>
  <c r="I33" i="15"/>
  <c r="J33" i="15"/>
  <c r="K33" i="15"/>
  <c r="L33" i="15"/>
  <c r="M33" i="15"/>
  <c r="N33" i="15"/>
  <c r="P33" i="15"/>
  <c r="Q33" i="15"/>
  <c r="R33" i="15"/>
  <c r="S33" i="15"/>
  <c r="I34" i="15"/>
  <c r="J34" i="15"/>
  <c r="K34" i="15"/>
  <c r="L34" i="15"/>
  <c r="M34" i="15"/>
  <c r="N34" i="15"/>
  <c r="P34" i="15"/>
  <c r="Q34" i="15"/>
  <c r="R34" i="15"/>
  <c r="S34" i="15"/>
  <c r="I35" i="15"/>
  <c r="J35" i="15"/>
  <c r="K35" i="15"/>
  <c r="L35" i="15"/>
  <c r="M35" i="15"/>
  <c r="N35" i="15"/>
  <c r="P35" i="15"/>
  <c r="Q35" i="15"/>
  <c r="R35" i="15"/>
  <c r="S35" i="15"/>
  <c r="I36" i="15"/>
  <c r="J36" i="15"/>
  <c r="K36" i="15"/>
  <c r="L36" i="15"/>
  <c r="M36" i="15"/>
  <c r="N36" i="15"/>
  <c r="P36" i="15"/>
  <c r="Q36" i="15"/>
  <c r="R36" i="15"/>
  <c r="S36" i="15"/>
  <c r="I37" i="15"/>
  <c r="J37" i="15"/>
  <c r="K37" i="15"/>
  <c r="L37" i="15"/>
  <c r="M37" i="15"/>
  <c r="N37" i="15"/>
  <c r="P37" i="15"/>
  <c r="Q37" i="15"/>
  <c r="R37" i="15"/>
  <c r="S37" i="15"/>
  <c r="I38" i="15"/>
  <c r="J38" i="15"/>
  <c r="K38" i="15"/>
  <c r="L38" i="15"/>
  <c r="M38" i="15"/>
  <c r="N38" i="15"/>
  <c r="P38" i="15"/>
  <c r="Q38" i="15"/>
  <c r="R38" i="15"/>
  <c r="S38" i="15"/>
  <c r="I39" i="15"/>
  <c r="J39" i="15"/>
  <c r="K39" i="15"/>
  <c r="L39" i="15"/>
  <c r="M39" i="15"/>
  <c r="N39" i="15"/>
  <c r="P39" i="15"/>
  <c r="Q39" i="15"/>
  <c r="R39" i="15"/>
  <c r="S39" i="15"/>
  <c r="I40" i="15"/>
  <c r="J40" i="15"/>
  <c r="K40" i="15"/>
  <c r="L40" i="15"/>
  <c r="M40" i="15"/>
  <c r="N40" i="15"/>
  <c r="P40" i="15"/>
  <c r="Q40" i="15"/>
  <c r="R40" i="15"/>
  <c r="S40" i="15"/>
  <c r="I41" i="15"/>
  <c r="J41" i="15"/>
  <c r="K41" i="15"/>
  <c r="L41" i="15"/>
  <c r="M41" i="15"/>
  <c r="N41" i="15"/>
  <c r="P41" i="15"/>
  <c r="Q41" i="15"/>
  <c r="R41" i="15"/>
  <c r="S41" i="15"/>
  <c r="I42" i="15"/>
  <c r="J42" i="15"/>
  <c r="K42" i="15"/>
  <c r="L42" i="15"/>
  <c r="M42" i="15"/>
  <c r="N42" i="15"/>
  <c r="P42" i="15"/>
  <c r="Q42" i="15"/>
  <c r="R42" i="15"/>
  <c r="S42" i="15"/>
  <c r="P43" i="15"/>
  <c r="Q43" i="15"/>
  <c r="R43" i="15"/>
  <c r="S43" i="15"/>
  <c r="I44" i="15"/>
  <c r="J44" i="15"/>
  <c r="K44" i="15"/>
  <c r="L44" i="15"/>
  <c r="M44" i="15"/>
  <c r="N44" i="15"/>
  <c r="P44" i="15"/>
  <c r="Q44" i="15"/>
  <c r="R44" i="15"/>
  <c r="S44" i="15"/>
  <c r="I45" i="15"/>
  <c r="J45" i="15"/>
  <c r="K45" i="15"/>
  <c r="L45" i="15"/>
  <c r="M45" i="15"/>
  <c r="N45" i="15"/>
  <c r="P45" i="15"/>
  <c r="Q45" i="15"/>
  <c r="R45" i="15"/>
  <c r="S45" i="15"/>
  <c r="I46" i="15"/>
  <c r="J46" i="15"/>
  <c r="K46" i="15"/>
  <c r="L46" i="15"/>
  <c r="M46" i="15"/>
  <c r="N46" i="15"/>
  <c r="P46" i="15"/>
  <c r="Q46" i="15"/>
  <c r="R46" i="15"/>
  <c r="S46" i="15"/>
  <c r="I47" i="15"/>
  <c r="J47" i="15"/>
  <c r="K47" i="15"/>
  <c r="L47" i="15"/>
  <c r="M47" i="15"/>
  <c r="N47" i="15"/>
  <c r="P47" i="15"/>
  <c r="Q47" i="15"/>
  <c r="R47" i="15"/>
  <c r="S47" i="15"/>
  <c r="I48" i="15"/>
  <c r="J48" i="15"/>
  <c r="K48" i="15"/>
  <c r="L48" i="15"/>
  <c r="M48" i="15"/>
  <c r="N48" i="15"/>
  <c r="P48" i="15"/>
  <c r="Q48" i="15"/>
  <c r="R48" i="15"/>
  <c r="S48" i="15"/>
  <c r="I49" i="15"/>
  <c r="J49" i="15"/>
  <c r="K49" i="15"/>
  <c r="L49" i="15"/>
  <c r="M49" i="15"/>
  <c r="N49" i="15"/>
  <c r="P49" i="15"/>
  <c r="Q49" i="15"/>
  <c r="R49" i="15"/>
  <c r="S49" i="15"/>
  <c r="I50" i="15"/>
  <c r="J50" i="15"/>
  <c r="K50" i="15"/>
  <c r="L50" i="15"/>
  <c r="M50" i="15"/>
  <c r="N50" i="15"/>
  <c r="P50" i="15"/>
  <c r="Q50" i="15"/>
  <c r="R50" i="15"/>
  <c r="S50" i="15"/>
  <c r="I51" i="15"/>
  <c r="J51" i="15"/>
  <c r="K51" i="15"/>
  <c r="L51" i="15"/>
  <c r="M51" i="15"/>
  <c r="N51" i="15"/>
  <c r="P51" i="15"/>
  <c r="Q51" i="15"/>
  <c r="R51" i="15"/>
  <c r="S51" i="15"/>
  <c r="I52" i="15"/>
  <c r="J52" i="15"/>
  <c r="K52" i="15"/>
  <c r="L52" i="15"/>
  <c r="M52" i="15"/>
  <c r="N52" i="15"/>
  <c r="P52" i="15"/>
  <c r="Q52" i="15"/>
  <c r="R52" i="15"/>
  <c r="S52" i="15"/>
  <c r="I53" i="15"/>
  <c r="J53" i="15"/>
  <c r="K53" i="15"/>
  <c r="L53" i="15"/>
  <c r="M53" i="15"/>
  <c r="N53" i="15"/>
  <c r="P53" i="15"/>
  <c r="Q53" i="15"/>
  <c r="R53" i="15"/>
  <c r="S53" i="15"/>
  <c r="I54" i="15"/>
  <c r="J54" i="15"/>
  <c r="K54" i="15"/>
  <c r="L54" i="15"/>
  <c r="M54" i="15"/>
  <c r="N54" i="15"/>
  <c r="P54" i="15"/>
  <c r="Q54" i="15"/>
  <c r="R54" i="15"/>
  <c r="S54" i="15"/>
  <c r="I55" i="15"/>
  <c r="J55" i="15"/>
  <c r="K55" i="15"/>
  <c r="L55" i="15"/>
  <c r="M55" i="15"/>
  <c r="N55" i="15"/>
  <c r="P55" i="15"/>
  <c r="Q55" i="15"/>
  <c r="R55" i="15"/>
  <c r="S55" i="15"/>
  <c r="I56" i="15"/>
  <c r="J56" i="15"/>
  <c r="K56" i="15"/>
  <c r="L56" i="15"/>
  <c r="M56" i="15"/>
  <c r="N56" i="15"/>
  <c r="P56" i="15"/>
  <c r="Q56" i="15"/>
  <c r="R56" i="15"/>
  <c r="S56" i="15"/>
  <c r="I57" i="15"/>
  <c r="J57" i="15"/>
  <c r="K57" i="15"/>
  <c r="L57" i="15"/>
  <c r="M57" i="15"/>
  <c r="N57" i="15"/>
  <c r="P57" i="15"/>
  <c r="Q57" i="15"/>
  <c r="R57" i="15"/>
  <c r="S57" i="15"/>
  <c r="I58" i="15"/>
  <c r="J58" i="15"/>
  <c r="K58" i="15"/>
  <c r="L58" i="15"/>
  <c r="M58" i="15"/>
  <c r="N58" i="15"/>
  <c r="P58" i="15"/>
  <c r="Q58" i="15"/>
  <c r="R58" i="15"/>
  <c r="S58" i="15"/>
  <c r="I59" i="15"/>
  <c r="J59" i="15"/>
  <c r="K59" i="15"/>
  <c r="L59" i="15"/>
  <c r="M59" i="15"/>
  <c r="N59" i="15"/>
  <c r="P59" i="15"/>
  <c r="Q59" i="15"/>
  <c r="R59" i="15"/>
  <c r="S59" i="15"/>
  <c r="I60" i="15"/>
  <c r="J60" i="15"/>
  <c r="K60" i="15"/>
  <c r="L60" i="15"/>
  <c r="M60" i="15"/>
  <c r="N60" i="15"/>
  <c r="P60" i="15"/>
  <c r="Q60" i="15"/>
  <c r="R60" i="15"/>
  <c r="S60" i="15"/>
  <c r="I61" i="15"/>
  <c r="J61" i="15"/>
  <c r="K61" i="15"/>
  <c r="L61" i="15"/>
  <c r="M61" i="15"/>
  <c r="N61" i="15"/>
  <c r="P61" i="15"/>
  <c r="Q61" i="15"/>
  <c r="R61" i="15"/>
  <c r="S61" i="15"/>
  <c r="I62" i="15"/>
  <c r="J62" i="15"/>
  <c r="K62" i="15"/>
  <c r="L62" i="15"/>
  <c r="M62" i="15"/>
  <c r="N62" i="15"/>
  <c r="P62" i="15"/>
  <c r="Q62" i="15"/>
  <c r="R62" i="15"/>
  <c r="S62" i="15"/>
  <c r="I63" i="15"/>
  <c r="J63" i="15"/>
  <c r="K63" i="15"/>
  <c r="L63" i="15"/>
  <c r="M63" i="15"/>
  <c r="N63" i="15"/>
  <c r="P63" i="15"/>
  <c r="Q63" i="15"/>
  <c r="R63" i="15"/>
  <c r="S63" i="15"/>
  <c r="I64" i="15"/>
  <c r="J64" i="15"/>
  <c r="K64" i="15"/>
  <c r="L64" i="15"/>
  <c r="M64" i="15"/>
  <c r="N64" i="15"/>
  <c r="P64" i="15"/>
  <c r="Q64" i="15"/>
  <c r="R64" i="15"/>
  <c r="S64" i="15"/>
  <c r="I65" i="15"/>
  <c r="J65" i="15"/>
  <c r="K65" i="15"/>
  <c r="L65" i="15"/>
  <c r="M65" i="15"/>
  <c r="N65" i="15"/>
  <c r="P65" i="15"/>
  <c r="Q65" i="15"/>
  <c r="R65" i="15"/>
  <c r="S65" i="15"/>
  <c r="I66" i="15"/>
  <c r="J66" i="15"/>
  <c r="K66" i="15"/>
  <c r="L66" i="15"/>
  <c r="M66" i="15"/>
  <c r="N66" i="15"/>
  <c r="P66" i="15"/>
  <c r="Q66" i="15"/>
  <c r="R66" i="15"/>
  <c r="S66" i="15"/>
  <c r="I67" i="15"/>
  <c r="J67" i="15"/>
  <c r="K67" i="15"/>
  <c r="L67" i="15"/>
  <c r="M67" i="15"/>
  <c r="N67" i="15"/>
  <c r="P67" i="15"/>
  <c r="Q67" i="15"/>
  <c r="R67" i="15"/>
  <c r="S67" i="15"/>
  <c r="I68" i="15"/>
  <c r="J68" i="15"/>
  <c r="K68" i="15"/>
  <c r="L68" i="15"/>
  <c r="M68" i="15"/>
  <c r="N68" i="15"/>
  <c r="P68" i="15"/>
  <c r="Q68" i="15"/>
  <c r="R68" i="15"/>
  <c r="S68" i="15"/>
  <c r="I69" i="15"/>
  <c r="J69" i="15"/>
  <c r="K69" i="15"/>
  <c r="L69" i="15"/>
  <c r="M69" i="15"/>
  <c r="N69" i="15"/>
  <c r="P69" i="15"/>
  <c r="Q69" i="15"/>
  <c r="R69" i="15"/>
  <c r="S69" i="15"/>
  <c r="I70" i="15"/>
  <c r="J70" i="15"/>
  <c r="K70" i="15"/>
  <c r="L70" i="15"/>
  <c r="M70" i="15"/>
  <c r="N70" i="15"/>
  <c r="P70" i="15"/>
  <c r="Q70" i="15"/>
  <c r="R70" i="15"/>
  <c r="S70" i="15"/>
  <c r="I71" i="15"/>
  <c r="J71" i="15"/>
  <c r="K71" i="15"/>
  <c r="L71" i="15"/>
  <c r="M71" i="15"/>
  <c r="N71" i="15"/>
  <c r="P71" i="15"/>
  <c r="Q71" i="15"/>
  <c r="R71" i="15"/>
  <c r="S71" i="15"/>
  <c r="I72" i="15"/>
  <c r="J72" i="15"/>
  <c r="K72" i="15"/>
  <c r="L72" i="15"/>
  <c r="M72" i="15"/>
  <c r="N72" i="15"/>
  <c r="P72" i="15"/>
  <c r="Q72" i="15"/>
  <c r="R72" i="15"/>
  <c r="S72" i="15"/>
  <c r="I73" i="15"/>
  <c r="J73" i="15"/>
  <c r="K73" i="15"/>
  <c r="L73" i="15"/>
  <c r="M73" i="15"/>
  <c r="N73" i="15"/>
  <c r="P73" i="15"/>
  <c r="Q73" i="15"/>
  <c r="R73" i="15"/>
  <c r="S73" i="15"/>
  <c r="I74" i="15"/>
  <c r="J74" i="15"/>
  <c r="K74" i="15"/>
  <c r="L74" i="15"/>
  <c r="M74" i="15"/>
  <c r="N74" i="15"/>
  <c r="P74" i="15"/>
  <c r="Q74" i="15"/>
  <c r="R74" i="15"/>
  <c r="S74" i="15"/>
  <c r="I75" i="15"/>
  <c r="J75" i="15"/>
  <c r="K75" i="15"/>
  <c r="L75" i="15"/>
  <c r="M75" i="15"/>
  <c r="N75" i="15"/>
  <c r="P75" i="15"/>
  <c r="Q75" i="15"/>
  <c r="R75" i="15"/>
  <c r="S75" i="15"/>
  <c r="I76" i="15"/>
  <c r="J76" i="15"/>
  <c r="K76" i="15"/>
  <c r="L76" i="15"/>
  <c r="M76" i="15"/>
  <c r="N76" i="15"/>
  <c r="P76" i="15"/>
  <c r="Q76" i="15"/>
  <c r="R76" i="15"/>
  <c r="I77" i="15"/>
  <c r="J77" i="15"/>
  <c r="K77" i="15"/>
  <c r="L77" i="15"/>
  <c r="M77" i="15"/>
  <c r="N77" i="15"/>
  <c r="P77" i="15"/>
  <c r="Q77" i="15"/>
  <c r="R77" i="15"/>
  <c r="S77" i="15"/>
  <c r="I78" i="15"/>
  <c r="J78" i="15"/>
  <c r="K78" i="15"/>
  <c r="L78" i="15"/>
  <c r="M78" i="15"/>
  <c r="N78" i="15"/>
  <c r="P78" i="15"/>
  <c r="Q78" i="15"/>
  <c r="R78" i="15"/>
  <c r="S78" i="15"/>
  <c r="I79" i="15"/>
  <c r="J79" i="15"/>
  <c r="K79" i="15"/>
  <c r="L79" i="15"/>
  <c r="M79" i="15"/>
  <c r="N79" i="15"/>
  <c r="P79" i="15"/>
  <c r="Q79" i="15"/>
  <c r="R79" i="15"/>
  <c r="S79" i="15"/>
  <c r="I80" i="15"/>
  <c r="J80" i="15"/>
  <c r="K80" i="15"/>
  <c r="L80" i="15"/>
  <c r="M80" i="15"/>
  <c r="N80" i="15"/>
  <c r="P80" i="15"/>
  <c r="Q80" i="15"/>
  <c r="R80" i="15"/>
  <c r="S80" i="15"/>
  <c r="I81" i="15"/>
  <c r="J81" i="15"/>
  <c r="K81" i="15"/>
  <c r="L81" i="15"/>
  <c r="M81" i="15"/>
  <c r="N81" i="15"/>
  <c r="P81" i="15"/>
  <c r="Q81" i="15"/>
  <c r="R81" i="15"/>
  <c r="S81" i="15"/>
  <c r="I82" i="15"/>
  <c r="J82" i="15"/>
  <c r="K82" i="15"/>
  <c r="L82" i="15"/>
  <c r="M82" i="15"/>
  <c r="N82" i="15"/>
  <c r="P82" i="15"/>
  <c r="Q82" i="15"/>
  <c r="R82" i="15"/>
  <c r="S82" i="15"/>
  <c r="I83" i="15"/>
  <c r="J83" i="15"/>
  <c r="K83" i="15"/>
  <c r="L83" i="15"/>
  <c r="M83" i="15"/>
  <c r="N83" i="15"/>
  <c r="P83" i="15"/>
  <c r="Q83" i="15"/>
  <c r="R83" i="15"/>
  <c r="S83" i="15"/>
  <c r="I84" i="15"/>
  <c r="J84" i="15"/>
  <c r="K84" i="15"/>
  <c r="L84" i="15"/>
  <c r="M84" i="15"/>
  <c r="N84" i="15"/>
  <c r="P84" i="15"/>
  <c r="Q84" i="15"/>
  <c r="R84" i="15"/>
  <c r="S84" i="15"/>
  <c r="I85" i="15"/>
  <c r="J85" i="15"/>
  <c r="K85" i="15"/>
  <c r="L85" i="15"/>
  <c r="M85" i="15"/>
  <c r="N85" i="15"/>
  <c r="P85" i="15"/>
  <c r="Q85" i="15"/>
  <c r="R85" i="15"/>
  <c r="S85" i="15"/>
  <c r="I86" i="15"/>
  <c r="J86" i="15"/>
  <c r="K86" i="15"/>
  <c r="L86" i="15"/>
  <c r="M86" i="15"/>
  <c r="N86" i="15"/>
  <c r="P86" i="15"/>
  <c r="Q86" i="15"/>
  <c r="R86" i="15"/>
  <c r="S86" i="15"/>
  <c r="I87" i="15"/>
  <c r="J87" i="15"/>
  <c r="K87" i="15"/>
  <c r="L87" i="15"/>
  <c r="M87" i="15"/>
  <c r="N87" i="15"/>
  <c r="P87" i="15"/>
  <c r="Q87" i="15"/>
  <c r="R87" i="15"/>
  <c r="S87" i="15"/>
  <c r="I88" i="15"/>
  <c r="J88" i="15"/>
  <c r="K88" i="15"/>
  <c r="L88" i="15"/>
  <c r="M88" i="15"/>
  <c r="N88" i="15"/>
  <c r="P88" i="15"/>
  <c r="Q88" i="15"/>
  <c r="R88" i="15"/>
  <c r="S88" i="15"/>
  <c r="I89" i="15"/>
  <c r="J89" i="15"/>
  <c r="K89" i="15"/>
  <c r="L89" i="15"/>
  <c r="M89" i="15"/>
  <c r="N89" i="15"/>
  <c r="P89" i="15"/>
  <c r="Q89" i="15"/>
  <c r="R89" i="15"/>
  <c r="S89" i="15"/>
  <c r="I90" i="15"/>
  <c r="J90" i="15"/>
  <c r="K90" i="15"/>
  <c r="L90" i="15"/>
  <c r="M90" i="15"/>
  <c r="N90" i="15"/>
  <c r="P90" i="15"/>
  <c r="Q90" i="15"/>
  <c r="R90" i="15"/>
  <c r="S90" i="15"/>
  <c r="I91" i="15"/>
  <c r="J91" i="15"/>
  <c r="K91" i="15"/>
  <c r="L91" i="15"/>
  <c r="M91" i="15"/>
  <c r="N91" i="15"/>
  <c r="P91" i="15"/>
  <c r="Q91" i="15"/>
  <c r="R91" i="15"/>
  <c r="S91" i="15"/>
  <c r="I92" i="15"/>
  <c r="J92" i="15"/>
  <c r="K92" i="15"/>
  <c r="L92" i="15"/>
  <c r="M92" i="15"/>
  <c r="N92" i="15"/>
  <c r="P92" i="15"/>
  <c r="Q92" i="15"/>
  <c r="R92" i="15"/>
  <c r="S92" i="15"/>
  <c r="I93" i="15"/>
  <c r="J93" i="15"/>
  <c r="K93" i="15"/>
  <c r="L93" i="15"/>
  <c r="M93" i="15"/>
  <c r="N93" i="15"/>
  <c r="P93" i="15"/>
  <c r="Q93" i="15"/>
  <c r="R93" i="15"/>
  <c r="S93" i="15"/>
  <c r="I94" i="15"/>
  <c r="J94" i="15"/>
  <c r="K94" i="15"/>
  <c r="L94" i="15"/>
  <c r="M94" i="15"/>
  <c r="N94" i="15"/>
  <c r="P94" i="15"/>
  <c r="Q94" i="15"/>
  <c r="R94" i="15"/>
  <c r="S94" i="15"/>
  <c r="I95" i="15"/>
  <c r="J95" i="15"/>
  <c r="K95" i="15"/>
  <c r="L95" i="15"/>
  <c r="M95" i="15"/>
  <c r="N95" i="15"/>
  <c r="P95" i="15"/>
  <c r="Q95" i="15"/>
  <c r="R95" i="15"/>
  <c r="S95" i="15"/>
  <c r="I96" i="15"/>
  <c r="J96" i="15"/>
  <c r="K96" i="15"/>
  <c r="L96" i="15"/>
  <c r="M96" i="15"/>
  <c r="N96" i="15"/>
  <c r="P96" i="15"/>
  <c r="Q96" i="15"/>
  <c r="R96" i="15"/>
  <c r="S96" i="15"/>
  <c r="I97" i="15"/>
  <c r="J97" i="15"/>
  <c r="K97" i="15"/>
  <c r="L97" i="15"/>
  <c r="M97" i="15"/>
  <c r="N97" i="15"/>
  <c r="P97" i="15"/>
  <c r="Q97" i="15"/>
  <c r="R97" i="15"/>
  <c r="S97" i="15"/>
  <c r="I98" i="15"/>
  <c r="J98" i="15"/>
  <c r="K98" i="15"/>
  <c r="L98" i="15"/>
  <c r="M98" i="15"/>
  <c r="N98" i="15"/>
  <c r="P98" i="15"/>
  <c r="Q98" i="15"/>
  <c r="R98" i="15"/>
  <c r="S98" i="15"/>
  <c r="I99" i="15"/>
  <c r="J99" i="15"/>
  <c r="K99" i="15"/>
  <c r="L99" i="15"/>
  <c r="M99" i="15"/>
  <c r="N99" i="15"/>
  <c r="P99" i="15"/>
  <c r="Q99" i="15"/>
  <c r="R99" i="15"/>
  <c r="S99" i="15"/>
  <c r="I100" i="15"/>
  <c r="J100" i="15"/>
  <c r="K100" i="15"/>
  <c r="L100" i="15"/>
  <c r="M100" i="15"/>
  <c r="N100" i="15"/>
  <c r="P100" i="15"/>
  <c r="Q100" i="15"/>
  <c r="R100" i="15"/>
  <c r="S100" i="15"/>
  <c r="I101" i="15"/>
  <c r="J101" i="15"/>
  <c r="K101" i="15"/>
  <c r="L101" i="15"/>
  <c r="M101" i="15"/>
  <c r="N101" i="15"/>
  <c r="P101" i="15"/>
  <c r="Q101" i="15"/>
  <c r="R101" i="15"/>
  <c r="S101" i="15"/>
  <c r="I102" i="15"/>
  <c r="J102" i="15"/>
  <c r="K102" i="15"/>
  <c r="L102" i="15"/>
  <c r="M102" i="15"/>
  <c r="N102" i="15"/>
  <c r="P102" i="15"/>
  <c r="Q102" i="15"/>
  <c r="R102" i="15"/>
  <c r="I103" i="15"/>
  <c r="J103" i="15"/>
  <c r="K103" i="15"/>
  <c r="L103" i="15"/>
  <c r="M103" i="15"/>
  <c r="N103" i="15"/>
  <c r="P103" i="15"/>
  <c r="Q103" i="15"/>
  <c r="R103" i="15"/>
  <c r="S103" i="15"/>
  <c r="I104" i="15"/>
  <c r="J104" i="15"/>
  <c r="K104" i="15"/>
  <c r="L104" i="15"/>
  <c r="M104" i="15"/>
  <c r="N104" i="15"/>
  <c r="P104" i="15"/>
  <c r="Q104" i="15"/>
  <c r="R104" i="15"/>
  <c r="S104" i="15"/>
  <c r="I105" i="15"/>
  <c r="J105" i="15"/>
  <c r="K105" i="15"/>
  <c r="L105" i="15"/>
  <c r="M105" i="15"/>
  <c r="N105" i="15"/>
  <c r="P105" i="15"/>
  <c r="Q105" i="15"/>
  <c r="R105" i="15"/>
  <c r="S105" i="15"/>
  <c r="M106" i="15"/>
  <c r="N106" i="15"/>
  <c r="P106" i="15"/>
  <c r="Q106" i="15"/>
  <c r="R106" i="15"/>
  <c r="S106" i="15"/>
  <c r="P107" i="15"/>
  <c r="Q107" i="15"/>
  <c r="R107" i="15"/>
  <c r="S107" i="15"/>
  <c r="I108" i="15"/>
  <c r="J108" i="15"/>
  <c r="K108" i="15"/>
  <c r="L108" i="15"/>
  <c r="M108" i="15"/>
  <c r="N108" i="15"/>
  <c r="P108" i="15"/>
  <c r="Q108" i="15"/>
  <c r="R108" i="15"/>
  <c r="S108" i="15"/>
  <c r="I109" i="15"/>
  <c r="J109" i="15"/>
  <c r="K109" i="15"/>
  <c r="L109" i="15"/>
  <c r="M109" i="15"/>
  <c r="N109" i="15"/>
  <c r="P109" i="15"/>
  <c r="Q109" i="15"/>
  <c r="R109" i="15"/>
  <c r="S109" i="15"/>
  <c r="I110" i="15"/>
  <c r="J110" i="15"/>
  <c r="K110" i="15"/>
  <c r="L110" i="15"/>
  <c r="M110" i="15"/>
  <c r="N110" i="15"/>
  <c r="P110" i="15"/>
  <c r="Q110" i="15"/>
  <c r="R110" i="15"/>
  <c r="S110" i="15"/>
  <c r="I111" i="15"/>
  <c r="J111" i="15"/>
  <c r="K111" i="15"/>
  <c r="L111" i="15"/>
  <c r="M111" i="15"/>
  <c r="N111" i="15"/>
  <c r="P111" i="15"/>
  <c r="Q111" i="15"/>
  <c r="R111" i="15"/>
  <c r="S111" i="15"/>
  <c r="I112" i="15"/>
  <c r="J112" i="15"/>
  <c r="K112" i="15"/>
  <c r="L112" i="15"/>
  <c r="M112" i="15"/>
  <c r="N112" i="15"/>
  <c r="P112" i="15"/>
  <c r="Q112" i="15"/>
  <c r="R112" i="15"/>
  <c r="S112" i="15"/>
  <c r="I113" i="15"/>
  <c r="J113" i="15"/>
  <c r="K113" i="15"/>
  <c r="L113" i="15"/>
  <c r="M113" i="15"/>
  <c r="N113" i="15"/>
  <c r="P113" i="15"/>
  <c r="Q113" i="15"/>
  <c r="R113" i="15"/>
  <c r="S113" i="15"/>
  <c r="I114" i="15"/>
  <c r="J114" i="15"/>
  <c r="K114" i="15"/>
  <c r="L114" i="15"/>
  <c r="M114" i="15"/>
  <c r="N114" i="15"/>
  <c r="P114" i="15"/>
  <c r="Q114" i="15"/>
  <c r="R114" i="15"/>
  <c r="S114" i="15"/>
  <c r="I115" i="15"/>
  <c r="J115" i="15"/>
  <c r="K115" i="15"/>
  <c r="L115" i="15"/>
  <c r="M115" i="15"/>
  <c r="N115" i="15"/>
  <c r="P115" i="15"/>
  <c r="Q115" i="15"/>
  <c r="R115" i="15"/>
  <c r="S115" i="15"/>
  <c r="I116" i="15"/>
  <c r="J116" i="15"/>
  <c r="K116" i="15"/>
  <c r="L116" i="15"/>
  <c r="M116" i="15"/>
  <c r="N116" i="15"/>
  <c r="P116" i="15"/>
  <c r="Q116" i="15"/>
  <c r="R116" i="15"/>
  <c r="S116" i="15"/>
  <c r="I117" i="15"/>
  <c r="J117" i="15"/>
  <c r="K117" i="15"/>
  <c r="L117" i="15"/>
  <c r="M117" i="15"/>
  <c r="N117" i="15"/>
  <c r="P117" i="15"/>
  <c r="Q117" i="15"/>
  <c r="R117" i="15"/>
  <c r="S117" i="15"/>
  <c r="I118" i="15"/>
  <c r="J118" i="15"/>
  <c r="K118" i="15"/>
  <c r="L118" i="15"/>
  <c r="M118" i="15"/>
  <c r="N118" i="15"/>
  <c r="P118" i="15"/>
  <c r="Q118" i="15"/>
  <c r="R118" i="15"/>
  <c r="S118" i="15"/>
  <c r="I119" i="15"/>
  <c r="J119" i="15"/>
  <c r="K119" i="15"/>
  <c r="L119" i="15"/>
  <c r="M119" i="15"/>
  <c r="N119" i="15"/>
  <c r="P119" i="15"/>
  <c r="Q119" i="15"/>
  <c r="R119" i="15"/>
  <c r="S119" i="15"/>
  <c r="I120" i="15"/>
  <c r="J120" i="15"/>
  <c r="K120" i="15"/>
  <c r="L120" i="15"/>
  <c r="M120" i="15"/>
  <c r="N120" i="15"/>
  <c r="P120" i="15"/>
  <c r="Q120" i="15"/>
  <c r="R120" i="15"/>
  <c r="S120" i="15"/>
  <c r="I121" i="15"/>
  <c r="J121" i="15"/>
  <c r="K121" i="15"/>
  <c r="L121" i="15"/>
  <c r="M121" i="15"/>
  <c r="N121" i="15"/>
  <c r="P121" i="15"/>
  <c r="Q121" i="15"/>
  <c r="R121" i="15"/>
  <c r="S121" i="15"/>
  <c r="P122" i="15"/>
  <c r="Q122" i="15"/>
  <c r="R122" i="15"/>
  <c r="S122" i="15"/>
  <c r="I123" i="15"/>
  <c r="J123" i="15"/>
  <c r="K123" i="15"/>
  <c r="L123" i="15"/>
  <c r="M123" i="15"/>
  <c r="N123" i="15"/>
  <c r="P123" i="15"/>
  <c r="Q123" i="15"/>
  <c r="R123" i="15"/>
  <c r="S123" i="15"/>
  <c r="I124" i="15"/>
  <c r="J124" i="15"/>
  <c r="K124" i="15"/>
  <c r="L124" i="15"/>
  <c r="M124" i="15"/>
  <c r="N124" i="15"/>
  <c r="P124" i="15"/>
  <c r="Q124" i="15"/>
  <c r="R124" i="15"/>
  <c r="S124" i="15"/>
  <c r="I125" i="15"/>
  <c r="J125" i="15"/>
  <c r="K125" i="15"/>
  <c r="L125" i="15"/>
  <c r="M125" i="15"/>
  <c r="N125" i="15"/>
  <c r="P125" i="15"/>
  <c r="Q125" i="15"/>
  <c r="R125" i="15"/>
  <c r="S125" i="15"/>
  <c r="I126" i="15"/>
  <c r="J126" i="15"/>
  <c r="K126" i="15"/>
  <c r="L126" i="15"/>
  <c r="M126" i="15"/>
  <c r="N126" i="15"/>
  <c r="P126" i="15"/>
  <c r="Q126" i="15"/>
  <c r="R126" i="15"/>
  <c r="S126" i="15"/>
  <c r="I127" i="15"/>
  <c r="J127" i="15"/>
  <c r="K127" i="15"/>
  <c r="L127" i="15"/>
  <c r="M127" i="15"/>
  <c r="N127" i="15"/>
  <c r="P127" i="15"/>
  <c r="Q127" i="15"/>
  <c r="R127" i="15"/>
  <c r="S127" i="15"/>
  <c r="I128" i="15"/>
  <c r="J128" i="15"/>
  <c r="K128" i="15"/>
  <c r="L128" i="15"/>
  <c r="M128" i="15"/>
  <c r="N128" i="15"/>
  <c r="P128" i="15"/>
  <c r="Q128" i="15"/>
  <c r="R128" i="15"/>
  <c r="S128" i="15"/>
  <c r="I129" i="15"/>
  <c r="J129" i="15"/>
  <c r="K129" i="15"/>
  <c r="L129" i="15"/>
  <c r="M129" i="15"/>
  <c r="N129" i="15"/>
  <c r="P129" i="15"/>
  <c r="Q129" i="15"/>
  <c r="R129" i="15"/>
  <c r="S129" i="15"/>
  <c r="I130" i="15"/>
  <c r="J130" i="15"/>
  <c r="K130" i="15"/>
  <c r="L130" i="15"/>
  <c r="M130" i="15"/>
  <c r="N130" i="15"/>
  <c r="P130" i="15"/>
  <c r="Q130" i="15"/>
  <c r="R130" i="15"/>
  <c r="S130" i="15"/>
  <c r="I131" i="15"/>
  <c r="J131" i="15"/>
  <c r="K131" i="15"/>
  <c r="L131" i="15"/>
  <c r="M131" i="15"/>
  <c r="N131" i="15"/>
  <c r="P131" i="15"/>
  <c r="Q131" i="15"/>
  <c r="R131" i="15"/>
  <c r="S131" i="15"/>
  <c r="I132" i="15"/>
  <c r="J132" i="15"/>
  <c r="K132" i="15"/>
  <c r="L132" i="15"/>
  <c r="M132" i="15"/>
  <c r="N132" i="15"/>
  <c r="P132" i="15"/>
  <c r="Q132" i="15"/>
  <c r="R132" i="15"/>
  <c r="S132" i="15"/>
  <c r="I133" i="15"/>
  <c r="J133" i="15"/>
  <c r="K133" i="15"/>
  <c r="L133" i="15"/>
  <c r="M133" i="15"/>
  <c r="N133" i="15"/>
  <c r="P133" i="15"/>
  <c r="Q133" i="15"/>
  <c r="R133" i="15"/>
  <c r="S133" i="15"/>
  <c r="I134" i="15"/>
  <c r="J134" i="15"/>
  <c r="K134" i="15"/>
  <c r="L134" i="15"/>
  <c r="M134" i="15"/>
  <c r="N134" i="15"/>
  <c r="P134" i="15"/>
  <c r="Q134" i="15"/>
  <c r="R134" i="15"/>
  <c r="S134" i="15"/>
  <c r="I136" i="15"/>
  <c r="J136" i="15"/>
  <c r="K136" i="15"/>
  <c r="L136" i="15"/>
  <c r="M136" i="15"/>
  <c r="N136" i="15"/>
  <c r="P136" i="15"/>
  <c r="Q136" i="15"/>
  <c r="R136" i="15"/>
  <c r="S136" i="15"/>
  <c r="I137" i="15"/>
  <c r="J137" i="15"/>
  <c r="K137" i="15"/>
  <c r="L137" i="15"/>
  <c r="M137" i="15"/>
  <c r="N137" i="15"/>
  <c r="P137" i="15"/>
  <c r="Q137" i="15"/>
  <c r="R137" i="15"/>
  <c r="S137" i="15"/>
  <c r="I138" i="15"/>
  <c r="J138" i="15"/>
  <c r="K138" i="15"/>
  <c r="L138" i="15"/>
  <c r="M138" i="15"/>
  <c r="N138" i="15"/>
  <c r="P138" i="15"/>
  <c r="Q138" i="15"/>
  <c r="R138" i="15"/>
  <c r="S138" i="15"/>
  <c r="I139" i="15"/>
  <c r="J139" i="15"/>
  <c r="K139" i="15"/>
  <c r="L139" i="15"/>
  <c r="M139" i="15"/>
  <c r="N139" i="15"/>
  <c r="P139" i="15"/>
  <c r="Q139" i="15"/>
  <c r="R139" i="15"/>
  <c r="S139" i="15"/>
  <c r="I140" i="15"/>
  <c r="J140" i="15"/>
  <c r="K140" i="15"/>
  <c r="L140" i="15"/>
  <c r="M140" i="15"/>
  <c r="N140" i="15"/>
  <c r="P140" i="15"/>
  <c r="Q140" i="15"/>
  <c r="R140" i="15"/>
  <c r="S140" i="15"/>
  <c r="I141" i="15"/>
  <c r="J141" i="15"/>
  <c r="K141" i="15"/>
  <c r="L141" i="15"/>
  <c r="M141" i="15"/>
  <c r="N141" i="15"/>
  <c r="P141" i="15"/>
  <c r="Q141" i="15"/>
  <c r="R141" i="15"/>
  <c r="S141" i="15"/>
  <c r="I142" i="15"/>
  <c r="J142" i="15"/>
  <c r="K142" i="15"/>
  <c r="L142" i="15"/>
  <c r="M142" i="15"/>
  <c r="N142" i="15"/>
  <c r="P142" i="15"/>
  <c r="Q142" i="15"/>
  <c r="R142" i="15"/>
  <c r="S142" i="15"/>
  <c r="I143" i="15"/>
  <c r="J143" i="15"/>
  <c r="K143" i="15"/>
  <c r="L143" i="15"/>
  <c r="M143" i="15"/>
  <c r="N143" i="15"/>
  <c r="P143" i="15"/>
  <c r="Q143" i="15"/>
  <c r="R143" i="15"/>
  <c r="S143" i="15"/>
  <c r="I144" i="15"/>
  <c r="J144" i="15"/>
  <c r="K144" i="15"/>
  <c r="L144" i="15"/>
  <c r="M144" i="15"/>
  <c r="N144" i="15"/>
  <c r="P144" i="15"/>
  <c r="Q144" i="15"/>
  <c r="R144" i="15"/>
  <c r="S144" i="15"/>
  <c r="I145" i="15"/>
  <c r="J145" i="15"/>
  <c r="K145" i="15"/>
  <c r="L145" i="15"/>
  <c r="M145" i="15"/>
  <c r="N145" i="15"/>
  <c r="P145" i="15"/>
  <c r="Q145" i="15"/>
  <c r="R145" i="15"/>
  <c r="S145" i="15"/>
  <c r="I146" i="15"/>
  <c r="J146" i="15"/>
  <c r="K146" i="15"/>
  <c r="L146" i="15"/>
  <c r="M146" i="15"/>
  <c r="N146" i="15"/>
  <c r="P146" i="15"/>
  <c r="Q146" i="15"/>
  <c r="R146" i="15"/>
  <c r="S146" i="15"/>
  <c r="I147" i="15"/>
  <c r="J147" i="15"/>
  <c r="K147" i="15"/>
  <c r="L147" i="15"/>
  <c r="M147" i="15"/>
  <c r="N147" i="15"/>
  <c r="P147" i="15"/>
  <c r="Q147" i="15"/>
  <c r="R147" i="15"/>
  <c r="S147" i="15"/>
  <c r="P148" i="15"/>
  <c r="Q148" i="15"/>
  <c r="R148" i="15"/>
  <c r="S148" i="15"/>
  <c r="I149" i="15"/>
  <c r="J149" i="15"/>
  <c r="K149" i="15"/>
  <c r="L149" i="15"/>
  <c r="M149" i="15"/>
  <c r="I150" i="15"/>
  <c r="J150" i="15"/>
  <c r="K150" i="15"/>
  <c r="L150" i="15"/>
  <c r="M150" i="15"/>
  <c r="N150" i="15"/>
  <c r="P150" i="15"/>
  <c r="Q150" i="15"/>
  <c r="R150" i="15"/>
  <c r="S150" i="15"/>
  <c r="I151" i="15"/>
  <c r="J151" i="15"/>
  <c r="K151" i="15"/>
  <c r="L151" i="15"/>
  <c r="M151" i="15"/>
  <c r="N151" i="15"/>
  <c r="P151" i="15"/>
  <c r="Q151" i="15"/>
  <c r="R151" i="15"/>
  <c r="S151" i="15"/>
  <c r="I152" i="15"/>
  <c r="J152" i="15"/>
  <c r="K152" i="15"/>
  <c r="L152" i="15"/>
  <c r="M152" i="15"/>
  <c r="N152" i="15"/>
  <c r="P152" i="15"/>
  <c r="Q152" i="15"/>
  <c r="R152" i="15"/>
  <c r="S152" i="15"/>
  <c r="I153" i="15"/>
  <c r="J153" i="15"/>
  <c r="K153" i="15"/>
  <c r="L153" i="15"/>
  <c r="M153" i="15"/>
  <c r="N153" i="15"/>
  <c r="P153" i="15"/>
  <c r="Q153" i="15"/>
  <c r="R153" i="15"/>
  <c r="S153" i="15"/>
  <c r="I154" i="15"/>
  <c r="J154" i="15"/>
  <c r="K154" i="15"/>
  <c r="L154" i="15"/>
  <c r="M154" i="15"/>
  <c r="N154" i="15"/>
  <c r="P154" i="15"/>
  <c r="Q154" i="15"/>
  <c r="R154" i="15"/>
  <c r="S154" i="15"/>
  <c r="I155" i="15"/>
  <c r="J155" i="15"/>
  <c r="K155" i="15"/>
  <c r="L155" i="15"/>
  <c r="M155" i="15"/>
  <c r="N155" i="15"/>
  <c r="P155" i="15"/>
  <c r="Q155" i="15"/>
  <c r="R155" i="15"/>
  <c r="S155" i="15"/>
  <c r="I156" i="15"/>
  <c r="J156" i="15"/>
  <c r="K156" i="15"/>
  <c r="L156" i="15"/>
  <c r="M156" i="15"/>
  <c r="N156" i="15"/>
  <c r="P156" i="15"/>
  <c r="Q156" i="15"/>
  <c r="R156" i="15"/>
  <c r="S156" i="15"/>
  <c r="I157" i="15"/>
  <c r="J157" i="15"/>
  <c r="K157" i="15"/>
  <c r="L157" i="15"/>
  <c r="M157" i="15"/>
  <c r="N157" i="15"/>
  <c r="P157" i="15"/>
  <c r="Q157" i="15"/>
  <c r="R157" i="15"/>
  <c r="S157" i="15"/>
  <c r="I158" i="15"/>
  <c r="J158" i="15"/>
  <c r="K158" i="15"/>
  <c r="L158" i="15"/>
  <c r="M158" i="15"/>
  <c r="N158" i="15"/>
  <c r="P158" i="15"/>
  <c r="Q158" i="15"/>
  <c r="R158" i="15"/>
  <c r="S158" i="15"/>
  <c r="I159" i="15"/>
  <c r="J159" i="15"/>
  <c r="K159" i="15"/>
  <c r="L159" i="15"/>
  <c r="M159" i="15"/>
  <c r="N159" i="15"/>
  <c r="P159" i="15"/>
  <c r="Q159" i="15"/>
  <c r="R159" i="15"/>
  <c r="S159" i="15"/>
  <c r="I160" i="15"/>
  <c r="J160" i="15"/>
  <c r="K160" i="15"/>
  <c r="L160" i="15"/>
  <c r="M160" i="15"/>
  <c r="N160" i="15"/>
  <c r="P160" i="15"/>
  <c r="Q160" i="15"/>
  <c r="R160" i="15"/>
  <c r="S160" i="15"/>
  <c r="I161" i="15"/>
  <c r="J161" i="15"/>
  <c r="K161" i="15"/>
  <c r="L161" i="15"/>
  <c r="M161" i="15"/>
  <c r="N161" i="15"/>
  <c r="P161" i="15"/>
  <c r="Q161" i="15"/>
  <c r="R161" i="15"/>
  <c r="S161" i="15"/>
  <c r="I162" i="15"/>
  <c r="J162" i="15"/>
  <c r="K162" i="15"/>
  <c r="L162" i="15"/>
  <c r="M162" i="15"/>
  <c r="N162" i="15"/>
  <c r="P162" i="15"/>
  <c r="Q162" i="15"/>
  <c r="R162" i="15"/>
  <c r="S162" i="15"/>
  <c r="I163" i="15"/>
  <c r="J163" i="15"/>
  <c r="K163" i="15"/>
  <c r="L163" i="15"/>
  <c r="M163" i="15"/>
  <c r="N163" i="15"/>
  <c r="P163" i="15"/>
  <c r="Q163" i="15"/>
  <c r="R163" i="15"/>
  <c r="S163" i="15"/>
  <c r="I164" i="15"/>
  <c r="J164" i="15"/>
  <c r="K164" i="15"/>
  <c r="L164" i="15"/>
  <c r="M164" i="15"/>
  <c r="N164" i="15"/>
  <c r="P164" i="15"/>
  <c r="Q164" i="15"/>
  <c r="R164" i="15"/>
  <c r="S164" i="15"/>
  <c r="I165" i="15"/>
  <c r="J165" i="15"/>
  <c r="K165" i="15"/>
  <c r="L165" i="15"/>
  <c r="M165" i="15"/>
  <c r="N165" i="15"/>
  <c r="P165" i="15"/>
  <c r="Q165" i="15"/>
  <c r="R165" i="15"/>
  <c r="S165" i="15"/>
  <c r="I166" i="15"/>
  <c r="J166" i="15"/>
  <c r="K166" i="15"/>
  <c r="L166" i="15"/>
  <c r="M166" i="15"/>
  <c r="N166" i="15"/>
  <c r="P166" i="15"/>
  <c r="Q166" i="15"/>
  <c r="R166" i="15"/>
  <c r="S166" i="15"/>
  <c r="I167" i="15"/>
  <c r="J167" i="15"/>
  <c r="K167" i="15"/>
  <c r="L167" i="15"/>
  <c r="M167" i="15"/>
  <c r="N167" i="15"/>
  <c r="P167" i="15"/>
  <c r="Q167" i="15"/>
  <c r="R167" i="15"/>
  <c r="S167" i="15"/>
  <c r="M168" i="15"/>
  <c r="N168" i="15"/>
  <c r="P168" i="15"/>
  <c r="Q168" i="15"/>
  <c r="R168" i="15"/>
  <c r="S168" i="15"/>
  <c r="I169" i="15"/>
  <c r="J169" i="15"/>
  <c r="K169" i="15"/>
  <c r="L169" i="15"/>
  <c r="M169" i="15"/>
  <c r="N169" i="15"/>
  <c r="P169" i="15"/>
  <c r="Q169" i="15"/>
  <c r="R169" i="15"/>
  <c r="S169" i="15"/>
  <c r="I170" i="15"/>
  <c r="J170" i="15"/>
  <c r="K170" i="15"/>
  <c r="L170" i="15"/>
  <c r="M170" i="15"/>
  <c r="N170" i="15"/>
  <c r="P170" i="15"/>
  <c r="Q170" i="15"/>
  <c r="R170" i="15"/>
  <c r="S170" i="15"/>
  <c r="I171" i="15"/>
  <c r="J171" i="15"/>
  <c r="K171" i="15"/>
  <c r="L171" i="15"/>
  <c r="M171" i="15"/>
  <c r="N171" i="15"/>
  <c r="P171" i="15"/>
  <c r="Q171" i="15"/>
  <c r="R171" i="15"/>
  <c r="S171" i="15"/>
  <c r="I172" i="15"/>
  <c r="J172" i="15"/>
  <c r="K172" i="15"/>
  <c r="L172" i="15"/>
  <c r="M172" i="15"/>
  <c r="N172" i="15"/>
  <c r="P172" i="15"/>
  <c r="Q172" i="15"/>
  <c r="R172" i="15"/>
  <c r="S172" i="15"/>
  <c r="I173" i="15"/>
  <c r="J173" i="15"/>
  <c r="K173" i="15"/>
  <c r="L173" i="15"/>
  <c r="M173" i="15"/>
  <c r="N173" i="15"/>
  <c r="P173" i="15"/>
  <c r="Q173" i="15"/>
  <c r="R173" i="15"/>
  <c r="S173" i="15"/>
  <c r="I174" i="15"/>
  <c r="J174" i="15"/>
  <c r="K174" i="15"/>
  <c r="L174" i="15"/>
  <c r="M174" i="15"/>
  <c r="N174" i="15"/>
  <c r="P174" i="15"/>
  <c r="Q174" i="15"/>
  <c r="R174" i="15"/>
  <c r="S174" i="15"/>
  <c r="I175" i="15"/>
  <c r="J175" i="15"/>
  <c r="K175" i="15"/>
  <c r="L175" i="15"/>
  <c r="M175" i="15"/>
  <c r="N175" i="15"/>
  <c r="P175" i="15"/>
  <c r="Q175" i="15"/>
  <c r="R175" i="15"/>
  <c r="S175" i="15"/>
  <c r="I176" i="15"/>
  <c r="J176" i="15"/>
  <c r="K176" i="15"/>
  <c r="L176" i="15"/>
  <c r="M176" i="15"/>
  <c r="N176" i="15"/>
  <c r="P176" i="15"/>
  <c r="Q176" i="15"/>
  <c r="R176" i="15"/>
  <c r="S176" i="15"/>
  <c r="I177" i="15"/>
  <c r="J177" i="15"/>
  <c r="K177" i="15"/>
  <c r="L177" i="15"/>
  <c r="M177" i="15"/>
  <c r="N177" i="15"/>
  <c r="P177" i="15"/>
  <c r="Q177" i="15"/>
  <c r="R177" i="15"/>
  <c r="S177" i="15"/>
  <c r="J178" i="15"/>
  <c r="K178" i="15"/>
  <c r="L178" i="15"/>
  <c r="M178" i="15"/>
  <c r="N179" i="15"/>
  <c r="O179" i="15" s="1"/>
  <c r="P179" i="15"/>
  <c r="Q179" i="15"/>
  <c r="R179" i="15"/>
  <c r="S179" i="15"/>
  <c r="I180" i="15"/>
  <c r="J180" i="15"/>
  <c r="K180" i="15"/>
  <c r="L180" i="15"/>
  <c r="M180" i="15"/>
  <c r="N180" i="15"/>
  <c r="P180" i="15"/>
  <c r="Q180" i="15"/>
  <c r="R180" i="15"/>
  <c r="S180" i="15"/>
  <c r="I181" i="15"/>
  <c r="J181" i="15"/>
  <c r="K181" i="15"/>
  <c r="L181" i="15"/>
  <c r="M181" i="15"/>
  <c r="N181" i="15"/>
  <c r="P181" i="15"/>
  <c r="Q181" i="15"/>
  <c r="R181" i="15"/>
  <c r="S181" i="15"/>
  <c r="I182" i="15"/>
  <c r="J182" i="15"/>
  <c r="K182" i="15"/>
  <c r="L182" i="15"/>
  <c r="M182" i="15"/>
  <c r="N182" i="15"/>
  <c r="P182" i="15"/>
  <c r="Q182" i="15"/>
  <c r="R182" i="15"/>
  <c r="S182" i="15"/>
  <c r="I183" i="15"/>
  <c r="J183" i="15"/>
  <c r="K183" i="15"/>
  <c r="L183" i="15"/>
  <c r="M183" i="15"/>
  <c r="N183" i="15"/>
  <c r="P183" i="15"/>
  <c r="Q183" i="15"/>
  <c r="R183" i="15"/>
  <c r="S183" i="15"/>
  <c r="I184" i="15"/>
  <c r="J184" i="15"/>
  <c r="K184" i="15"/>
  <c r="L184" i="15"/>
  <c r="M184" i="15"/>
  <c r="N184" i="15"/>
  <c r="P184" i="15"/>
  <c r="Q184" i="15"/>
  <c r="R184" i="15"/>
  <c r="S184" i="15"/>
  <c r="I185" i="15"/>
  <c r="J185" i="15"/>
  <c r="K185" i="15"/>
  <c r="L185" i="15"/>
  <c r="M185" i="15"/>
  <c r="N185" i="15"/>
  <c r="P185" i="15"/>
  <c r="Q185" i="15"/>
  <c r="R185" i="15"/>
  <c r="S185" i="15"/>
  <c r="I186" i="15"/>
  <c r="J186" i="15"/>
  <c r="K186" i="15"/>
  <c r="L186" i="15"/>
  <c r="M186" i="15"/>
  <c r="N186" i="15"/>
  <c r="P186" i="15"/>
  <c r="Q186" i="15"/>
  <c r="R186" i="15"/>
  <c r="S186" i="15"/>
  <c r="I187" i="15"/>
  <c r="J187" i="15"/>
  <c r="K187" i="15"/>
  <c r="L187" i="15"/>
  <c r="M187" i="15"/>
  <c r="N187" i="15"/>
  <c r="P187" i="15"/>
  <c r="Q187" i="15"/>
  <c r="R187" i="15"/>
  <c r="S187" i="15"/>
  <c r="I188" i="15"/>
  <c r="J188" i="15"/>
  <c r="K188" i="15"/>
  <c r="L188" i="15"/>
  <c r="M188" i="15"/>
  <c r="N188" i="15"/>
  <c r="P188" i="15"/>
  <c r="Q188" i="15"/>
  <c r="R188" i="15"/>
  <c r="S188" i="15"/>
  <c r="I189" i="15"/>
  <c r="J189" i="15"/>
  <c r="K189" i="15"/>
  <c r="L189" i="15"/>
  <c r="M189" i="15"/>
  <c r="N189" i="15"/>
  <c r="P189" i="15"/>
  <c r="Q189" i="15"/>
  <c r="R189" i="15"/>
  <c r="S189" i="15"/>
  <c r="J190" i="15"/>
  <c r="K190" i="15"/>
  <c r="L190" i="15"/>
  <c r="M190" i="15"/>
  <c r="N190" i="15"/>
  <c r="P190" i="15"/>
  <c r="Q190" i="15"/>
  <c r="R190" i="15"/>
  <c r="S190" i="15"/>
  <c r="I191" i="15"/>
  <c r="J191" i="15"/>
  <c r="K191" i="15"/>
  <c r="L191" i="15"/>
  <c r="M191" i="15"/>
  <c r="N191" i="15"/>
  <c r="P191" i="15"/>
  <c r="Q191" i="15"/>
  <c r="R191" i="15"/>
  <c r="S191" i="15"/>
  <c r="I192" i="15"/>
  <c r="J192" i="15"/>
  <c r="K192" i="15"/>
  <c r="L192" i="15"/>
  <c r="M192" i="15"/>
  <c r="N192" i="15"/>
  <c r="P192" i="15"/>
  <c r="Q192" i="15"/>
  <c r="R192" i="15"/>
  <c r="S192" i="15"/>
  <c r="I193" i="15"/>
  <c r="J193" i="15"/>
  <c r="K193" i="15"/>
  <c r="L193" i="15"/>
  <c r="M193" i="15"/>
  <c r="I194" i="15"/>
  <c r="J194" i="15"/>
  <c r="K194" i="15"/>
  <c r="L194" i="15"/>
  <c r="M194" i="15"/>
  <c r="N194" i="15"/>
  <c r="P194" i="15"/>
  <c r="Q194" i="15"/>
  <c r="R194" i="15"/>
  <c r="S194" i="15"/>
  <c r="I195" i="15"/>
  <c r="J195" i="15"/>
  <c r="K195" i="15"/>
  <c r="L195" i="15"/>
  <c r="M195" i="15"/>
  <c r="N195" i="15"/>
  <c r="P195" i="15"/>
  <c r="Q195" i="15"/>
  <c r="R195" i="15"/>
  <c r="S195" i="15"/>
  <c r="I197" i="15"/>
  <c r="J197" i="15"/>
  <c r="K197" i="15"/>
  <c r="L197" i="15"/>
  <c r="M197" i="15"/>
  <c r="N197" i="15"/>
  <c r="P197" i="15"/>
  <c r="Q197" i="15"/>
  <c r="R197" i="15"/>
  <c r="S197" i="15"/>
  <c r="I198" i="15"/>
  <c r="J198" i="15"/>
  <c r="K198" i="15"/>
  <c r="L198" i="15"/>
  <c r="M198" i="15"/>
  <c r="N198" i="15"/>
  <c r="P198" i="15"/>
  <c r="Q198" i="15"/>
  <c r="R198" i="15"/>
  <c r="S198" i="15"/>
  <c r="I199" i="15"/>
  <c r="J199" i="15"/>
  <c r="K199" i="15"/>
  <c r="L199" i="15"/>
  <c r="M199" i="15"/>
  <c r="N199" i="15"/>
  <c r="P199" i="15"/>
  <c r="Q199" i="15"/>
  <c r="R199" i="15"/>
  <c r="S199" i="15"/>
  <c r="I200" i="15"/>
  <c r="J200" i="15"/>
  <c r="K200" i="15"/>
  <c r="L200" i="15"/>
  <c r="M200" i="15"/>
  <c r="N200" i="15"/>
  <c r="P200" i="15"/>
  <c r="Q200" i="15"/>
  <c r="R200" i="15"/>
  <c r="S200" i="15"/>
  <c r="I201" i="15"/>
  <c r="J201" i="15"/>
  <c r="K201" i="15"/>
  <c r="L201" i="15"/>
  <c r="M201" i="15"/>
  <c r="J202" i="15"/>
  <c r="K202" i="15"/>
  <c r="L202" i="15"/>
  <c r="M202" i="15"/>
  <c r="N202" i="15"/>
  <c r="P202" i="15"/>
  <c r="Q202" i="15"/>
  <c r="R202" i="15"/>
  <c r="S202" i="15"/>
  <c r="I203" i="15"/>
  <c r="J203" i="15"/>
  <c r="K203" i="15"/>
  <c r="L203" i="15"/>
  <c r="M203" i="15"/>
  <c r="N203" i="15"/>
  <c r="P203" i="15"/>
  <c r="Q203" i="15"/>
  <c r="R203" i="15"/>
  <c r="S203" i="15"/>
  <c r="I204" i="15"/>
  <c r="J204" i="15"/>
  <c r="K204" i="15"/>
  <c r="L204" i="15"/>
  <c r="M204" i="15"/>
  <c r="N204" i="15"/>
  <c r="P204" i="15"/>
  <c r="Q204" i="15"/>
  <c r="R204" i="15"/>
  <c r="S204" i="15"/>
  <c r="I205" i="15"/>
  <c r="J205" i="15"/>
  <c r="K205" i="15"/>
  <c r="L205" i="15"/>
  <c r="M205" i="15"/>
  <c r="N205" i="15"/>
  <c r="P205" i="15"/>
  <c r="Q205" i="15"/>
  <c r="R205" i="15"/>
  <c r="S205" i="15"/>
  <c r="I206" i="15"/>
  <c r="J206" i="15"/>
  <c r="K206" i="15"/>
  <c r="L206" i="15"/>
  <c r="M206" i="15"/>
  <c r="N206" i="15"/>
  <c r="P206" i="15"/>
  <c r="Q206" i="15"/>
  <c r="R206" i="15"/>
  <c r="S206" i="15"/>
  <c r="I207" i="15"/>
  <c r="J207" i="15"/>
  <c r="K207" i="15"/>
  <c r="L207" i="15"/>
  <c r="M207" i="15"/>
  <c r="N207" i="15"/>
  <c r="P207" i="15"/>
  <c r="Q207" i="15"/>
  <c r="R207" i="15"/>
  <c r="S207" i="15"/>
  <c r="I208" i="15"/>
  <c r="J208" i="15"/>
  <c r="K208" i="15"/>
  <c r="L208" i="15"/>
  <c r="M208" i="15"/>
  <c r="N208" i="15"/>
  <c r="P208" i="15"/>
  <c r="Q208" i="15"/>
  <c r="R208" i="15"/>
  <c r="S208" i="15"/>
  <c r="I209" i="15"/>
  <c r="J209" i="15"/>
  <c r="K209" i="15"/>
  <c r="L209" i="15"/>
  <c r="M209" i="15"/>
  <c r="N209" i="15"/>
  <c r="P209" i="15"/>
  <c r="Q209" i="15"/>
  <c r="R209" i="15"/>
  <c r="S209" i="15"/>
  <c r="I210" i="15"/>
  <c r="J210" i="15"/>
  <c r="K210" i="15"/>
  <c r="L210" i="15"/>
  <c r="M210" i="15"/>
  <c r="N210" i="15"/>
  <c r="P210" i="15"/>
  <c r="Q210" i="15"/>
  <c r="R210" i="15"/>
  <c r="S210" i="15"/>
  <c r="I211" i="15"/>
  <c r="J211" i="15"/>
  <c r="K211" i="15"/>
  <c r="L211" i="15"/>
  <c r="M211" i="15"/>
  <c r="N211" i="15"/>
  <c r="P211" i="15"/>
  <c r="Q211" i="15"/>
  <c r="R211" i="15"/>
  <c r="S211" i="15"/>
  <c r="I213" i="15"/>
  <c r="J213" i="15"/>
  <c r="K213" i="15"/>
  <c r="L213" i="15"/>
  <c r="M213" i="15"/>
  <c r="N213" i="15"/>
  <c r="P213" i="15"/>
  <c r="Q213" i="15"/>
  <c r="R213" i="15"/>
  <c r="S213" i="15"/>
  <c r="J214" i="15"/>
  <c r="K214" i="15"/>
  <c r="L214" i="15"/>
  <c r="M214" i="15"/>
  <c r="N214" i="15"/>
  <c r="P214" i="15"/>
  <c r="Q214" i="15"/>
  <c r="R214" i="15"/>
  <c r="S214" i="15"/>
  <c r="I215" i="15"/>
  <c r="J215" i="15"/>
  <c r="K215" i="15"/>
  <c r="L215" i="15"/>
  <c r="M215" i="15"/>
  <c r="N215" i="15"/>
  <c r="P215" i="15"/>
  <c r="Q215" i="15"/>
  <c r="R215" i="15"/>
  <c r="S215" i="15"/>
  <c r="I216" i="15"/>
  <c r="J216" i="15"/>
  <c r="K216" i="15"/>
  <c r="L216" i="15"/>
  <c r="M216" i="15"/>
  <c r="N216" i="15"/>
  <c r="P216" i="15"/>
  <c r="Q216" i="15"/>
  <c r="R216" i="15"/>
  <c r="S216" i="15"/>
  <c r="I217" i="15"/>
  <c r="J217" i="15"/>
  <c r="K217" i="15"/>
  <c r="L217" i="15"/>
  <c r="M217" i="15"/>
  <c r="N217" i="15"/>
  <c r="P217" i="15"/>
  <c r="Q217" i="15"/>
  <c r="R217" i="15"/>
  <c r="S217" i="15"/>
  <c r="I218" i="15"/>
  <c r="J218" i="15"/>
  <c r="K218" i="15"/>
  <c r="L218" i="15"/>
  <c r="M218" i="15"/>
  <c r="N218" i="15"/>
  <c r="P218" i="15"/>
  <c r="Q218" i="15"/>
  <c r="S218" i="15"/>
  <c r="I219" i="15"/>
  <c r="J219" i="15"/>
  <c r="K219" i="15"/>
  <c r="L219" i="15"/>
  <c r="M219" i="15"/>
  <c r="N219" i="15"/>
  <c r="P219" i="15"/>
  <c r="Q219" i="15"/>
  <c r="R219" i="15"/>
  <c r="S219" i="15"/>
  <c r="I220" i="15"/>
  <c r="J220" i="15"/>
  <c r="K220" i="15"/>
  <c r="L220" i="15"/>
  <c r="M220" i="15"/>
  <c r="N220" i="15"/>
  <c r="P220" i="15"/>
  <c r="Q220" i="15"/>
  <c r="R220" i="15"/>
  <c r="S220" i="15"/>
  <c r="I221" i="15"/>
  <c r="J221" i="15"/>
  <c r="K221" i="15"/>
  <c r="L221" i="15"/>
  <c r="M221" i="15"/>
  <c r="N221" i="15"/>
  <c r="P221" i="15"/>
  <c r="Q221" i="15"/>
  <c r="R221" i="15"/>
  <c r="S221" i="15"/>
  <c r="I222" i="15"/>
  <c r="J222" i="15"/>
  <c r="K222" i="15"/>
  <c r="L222" i="15"/>
  <c r="M222" i="15"/>
  <c r="N222" i="15"/>
  <c r="P222" i="15"/>
  <c r="Q222" i="15"/>
  <c r="R222" i="15"/>
  <c r="S222" i="15"/>
  <c r="I223" i="15"/>
  <c r="J223" i="15"/>
  <c r="K223" i="15"/>
  <c r="L223" i="15"/>
  <c r="M223" i="15"/>
  <c r="N223" i="15"/>
  <c r="P223" i="15"/>
  <c r="Q223" i="15"/>
  <c r="R223" i="15"/>
  <c r="S223" i="15"/>
  <c r="I224" i="15"/>
  <c r="J224" i="15"/>
  <c r="K224" i="15"/>
  <c r="L224" i="15"/>
  <c r="M224" i="15"/>
  <c r="N224" i="15"/>
  <c r="P224" i="15"/>
  <c r="Q224" i="15"/>
  <c r="R224" i="15"/>
  <c r="S224" i="15"/>
  <c r="J225" i="15"/>
  <c r="K225" i="15"/>
  <c r="L225" i="15"/>
  <c r="M225" i="15"/>
  <c r="N225" i="15"/>
  <c r="P225" i="15"/>
  <c r="Q225" i="15"/>
  <c r="R225" i="15"/>
  <c r="S225" i="15"/>
  <c r="I226" i="15"/>
  <c r="J226" i="15"/>
  <c r="K226" i="15"/>
  <c r="L226" i="15"/>
  <c r="M226" i="15"/>
  <c r="N226" i="15"/>
  <c r="P226" i="15"/>
  <c r="Q226" i="15"/>
  <c r="R226" i="15"/>
  <c r="S226" i="15"/>
  <c r="I228" i="15"/>
  <c r="J228" i="15"/>
  <c r="K228" i="15"/>
  <c r="L228" i="15"/>
  <c r="M228" i="15"/>
  <c r="N228" i="15"/>
  <c r="P228" i="15"/>
  <c r="Q228" i="15"/>
  <c r="R228" i="15"/>
  <c r="S228" i="15"/>
  <c r="I229" i="15"/>
  <c r="J229" i="15"/>
  <c r="K229" i="15"/>
  <c r="L229" i="15"/>
  <c r="M229" i="15"/>
  <c r="N229" i="15"/>
  <c r="P229" i="15"/>
  <c r="Q229" i="15"/>
  <c r="R229" i="15"/>
  <c r="S229" i="15"/>
  <c r="I230" i="15"/>
  <c r="J230" i="15"/>
  <c r="K230" i="15"/>
  <c r="L230" i="15"/>
  <c r="M230" i="15"/>
  <c r="N230" i="15"/>
  <c r="P230" i="15"/>
  <c r="Q230" i="15"/>
  <c r="R230" i="15"/>
  <c r="S230" i="15"/>
  <c r="K231" i="15"/>
  <c r="L231" i="15"/>
  <c r="M231" i="15"/>
  <c r="N231" i="15"/>
  <c r="P231" i="15"/>
  <c r="Q231" i="15"/>
  <c r="R231" i="15"/>
  <c r="S231" i="15"/>
  <c r="I232" i="15"/>
  <c r="J232" i="15"/>
  <c r="K232" i="15"/>
  <c r="L232" i="15"/>
  <c r="M232" i="15"/>
  <c r="N232" i="15"/>
  <c r="P232" i="15"/>
  <c r="Q232" i="15"/>
  <c r="R232" i="15"/>
  <c r="S232" i="15"/>
  <c r="I233" i="15"/>
  <c r="J233" i="15"/>
  <c r="K233" i="15"/>
  <c r="L233" i="15"/>
  <c r="M233" i="15"/>
  <c r="N233" i="15"/>
  <c r="P233" i="15"/>
  <c r="Q233" i="15"/>
  <c r="R233" i="15"/>
  <c r="S233" i="15"/>
  <c r="I234" i="15"/>
  <c r="J234" i="15"/>
  <c r="K234" i="15"/>
  <c r="L234" i="15"/>
  <c r="M234" i="15"/>
  <c r="N234" i="15"/>
  <c r="P234" i="15"/>
  <c r="Q234" i="15"/>
  <c r="R234" i="15"/>
  <c r="S234" i="15"/>
  <c r="P235" i="15"/>
  <c r="Q235" i="15"/>
  <c r="R235" i="15"/>
  <c r="S235" i="15"/>
  <c r="J236" i="15"/>
  <c r="K236" i="15"/>
  <c r="L236" i="15"/>
  <c r="M236" i="15"/>
  <c r="N236" i="15"/>
  <c r="P236" i="15"/>
  <c r="Q236" i="15"/>
  <c r="R236" i="15"/>
  <c r="S236" i="15"/>
  <c r="I237" i="15"/>
  <c r="J237" i="15"/>
  <c r="K237" i="15"/>
  <c r="L237" i="15"/>
  <c r="M237" i="15"/>
  <c r="N237" i="15"/>
  <c r="P237" i="15"/>
  <c r="Q237" i="15"/>
  <c r="R237" i="15"/>
  <c r="S237" i="15"/>
  <c r="K238" i="15"/>
  <c r="L238" i="15"/>
  <c r="M238" i="15"/>
  <c r="N238" i="15"/>
  <c r="P238" i="15"/>
  <c r="Q238" i="15"/>
  <c r="R238" i="15"/>
  <c r="S238" i="15"/>
  <c r="I239" i="15"/>
  <c r="J239" i="15"/>
  <c r="K239" i="15"/>
  <c r="L239" i="15"/>
  <c r="M239" i="15"/>
  <c r="N239" i="15"/>
  <c r="P239" i="15"/>
  <c r="Q239" i="15"/>
  <c r="R239" i="15"/>
  <c r="S239" i="15"/>
  <c r="I240" i="15"/>
  <c r="J240" i="15"/>
  <c r="K240" i="15"/>
  <c r="L240" i="15"/>
  <c r="M240" i="15"/>
  <c r="N240" i="15"/>
  <c r="P240" i="15"/>
  <c r="Q240" i="15"/>
  <c r="R240" i="15"/>
  <c r="S240" i="15"/>
  <c r="I241" i="15"/>
  <c r="J241" i="15"/>
  <c r="K241" i="15"/>
  <c r="L241" i="15"/>
  <c r="M241" i="15"/>
  <c r="N241" i="15"/>
  <c r="P241" i="15"/>
  <c r="Q241" i="15"/>
  <c r="R241" i="15"/>
  <c r="S241" i="15"/>
  <c r="I242" i="15"/>
  <c r="J242" i="15"/>
  <c r="K242" i="15"/>
  <c r="L242" i="15"/>
  <c r="M242" i="15"/>
  <c r="N242" i="15"/>
  <c r="P242" i="15"/>
  <c r="Q242" i="15"/>
  <c r="R242" i="15"/>
  <c r="S242" i="15"/>
  <c r="I243" i="15"/>
  <c r="J243" i="15"/>
  <c r="K243" i="15"/>
  <c r="L243" i="15"/>
  <c r="M243" i="15"/>
  <c r="I244" i="15"/>
  <c r="J244" i="15"/>
  <c r="K244" i="15"/>
  <c r="L244" i="15"/>
  <c r="M244" i="15"/>
  <c r="N244" i="15"/>
  <c r="P244" i="15"/>
  <c r="Q244" i="15"/>
  <c r="R244" i="15"/>
  <c r="S244" i="15"/>
  <c r="J245" i="15"/>
  <c r="K245" i="15"/>
  <c r="L245" i="15"/>
  <c r="M245" i="15"/>
  <c r="N245" i="15"/>
  <c r="P245" i="15"/>
  <c r="Q245" i="15"/>
  <c r="R245" i="15"/>
  <c r="S245" i="15"/>
  <c r="I246" i="15"/>
  <c r="J246" i="15"/>
  <c r="K246" i="15"/>
  <c r="L246" i="15"/>
  <c r="M246" i="15"/>
  <c r="N246" i="15"/>
  <c r="P246" i="15"/>
  <c r="Q246" i="15"/>
  <c r="R246" i="15"/>
  <c r="S246" i="15"/>
  <c r="I247" i="15"/>
  <c r="J247" i="15"/>
  <c r="K247" i="15"/>
  <c r="L247" i="15"/>
  <c r="M247" i="15"/>
  <c r="N247" i="15"/>
  <c r="P247" i="15"/>
  <c r="Q247" i="15"/>
  <c r="R247" i="15"/>
  <c r="S247" i="15"/>
  <c r="J248" i="15"/>
  <c r="K248" i="15"/>
  <c r="L248" i="15"/>
  <c r="M248" i="15"/>
  <c r="N248" i="15"/>
  <c r="P248" i="15"/>
  <c r="Q248" i="15"/>
  <c r="R248" i="15"/>
  <c r="S248" i="15"/>
  <c r="I249" i="15"/>
  <c r="J249" i="15"/>
  <c r="K249" i="15"/>
  <c r="L249" i="15"/>
  <c r="M249" i="15"/>
  <c r="N249" i="15"/>
  <c r="P249" i="15"/>
  <c r="Q249" i="15"/>
  <c r="R249" i="15"/>
  <c r="S249" i="15"/>
  <c r="I251" i="15"/>
  <c r="J251" i="15"/>
  <c r="K251" i="15"/>
  <c r="L251" i="15"/>
  <c r="M251" i="15"/>
  <c r="N251" i="15"/>
  <c r="P251" i="15"/>
  <c r="Q251" i="15"/>
  <c r="R251" i="15"/>
  <c r="S251" i="15"/>
  <c r="K252" i="15"/>
  <c r="L252" i="15"/>
  <c r="M252" i="15"/>
  <c r="N252" i="15"/>
  <c r="P252" i="15"/>
  <c r="Q252" i="15"/>
  <c r="R252" i="15"/>
  <c r="S252" i="15"/>
  <c r="I253" i="15"/>
  <c r="J253" i="15"/>
  <c r="K253" i="15"/>
  <c r="L253" i="15"/>
  <c r="M253" i="15"/>
  <c r="N253" i="15"/>
  <c r="P253" i="15"/>
  <c r="Q253" i="15"/>
  <c r="R253" i="15"/>
  <c r="S253" i="15"/>
  <c r="Q254" i="15"/>
  <c r="R254" i="15"/>
  <c r="S254" i="15"/>
  <c r="I255" i="15"/>
  <c r="J255" i="15"/>
  <c r="K255" i="15"/>
  <c r="L255" i="15"/>
  <c r="M255" i="15"/>
  <c r="N255" i="15"/>
  <c r="P255" i="15"/>
  <c r="Q255" i="15"/>
  <c r="R255" i="15"/>
  <c r="S255" i="15"/>
  <c r="I256" i="15"/>
  <c r="J256" i="15"/>
  <c r="K256" i="15"/>
  <c r="L256" i="15"/>
  <c r="M256" i="15"/>
  <c r="N256" i="15"/>
  <c r="P256" i="15"/>
  <c r="Q256" i="15"/>
  <c r="R256" i="15"/>
  <c r="S256" i="15"/>
  <c r="I257" i="15"/>
  <c r="J257" i="15"/>
  <c r="K257" i="15"/>
  <c r="L257" i="15"/>
  <c r="M257" i="15"/>
  <c r="N257" i="15"/>
  <c r="P257" i="15"/>
  <c r="Q257" i="15"/>
  <c r="R257" i="15"/>
  <c r="S257" i="15"/>
  <c r="I258" i="15"/>
  <c r="J258" i="15"/>
  <c r="K258" i="15"/>
  <c r="L258" i="15"/>
  <c r="M258" i="15"/>
  <c r="N258" i="15"/>
  <c r="P258" i="15"/>
  <c r="Q258" i="15"/>
  <c r="R258" i="15"/>
  <c r="S258" i="15"/>
  <c r="I259" i="15"/>
  <c r="J259" i="15"/>
  <c r="K259" i="15"/>
  <c r="L259" i="15"/>
  <c r="M259" i="15"/>
  <c r="N259" i="15"/>
  <c r="P259" i="15"/>
  <c r="Q259" i="15"/>
  <c r="R259" i="15"/>
  <c r="S259" i="15"/>
  <c r="J260" i="15"/>
  <c r="K260" i="15"/>
  <c r="L260" i="15"/>
  <c r="M260" i="15"/>
  <c r="N260" i="15"/>
  <c r="P260" i="15"/>
  <c r="Q260" i="15"/>
  <c r="R260" i="15"/>
  <c r="S260" i="15"/>
  <c r="J261" i="15"/>
  <c r="K261" i="15"/>
  <c r="L261" i="15"/>
  <c r="M261" i="15"/>
  <c r="N261" i="15"/>
  <c r="P261" i="15"/>
  <c r="Q261" i="15"/>
  <c r="R261" i="15"/>
  <c r="S261" i="15"/>
  <c r="I262" i="15"/>
  <c r="J262" i="15"/>
  <c r="K262" i="15"/>
  <c r="L262" i="15"/>
  <c r="M262" i="15"/>
  <c r="N262" i="15"/>
  <c r="P262" i="15"/>
  <c r="Q262" i="15"/>
  <c r="R262" i="15"/>
  <c r="S262" i="15"/>
  <c r="I263" i="15"/>
  <c r="J263" i="15"/>
  <c r="K263" i="15"/>
  <c r="L263" i="15"/>
  <c r="M263" i="15"/>
  <c r="N263" i="15"/>
  <c r="P263" i="15"/>
  <c r="Q263" i="15"/>
  <c r="R263" i="15"/>
  <c r="S263" i="15"/>
  <c r="K264" i="15"/>
  <c r="L264" i="15"/>
  <c r="M264" i="15"/>
  <c r="N264" i="15"/>
  <c r="P264" i="15"/>
  <c r="Q264" i="15"/>
  <c r="R264" i="15"/>
  <c r="S264" i="15"/>
  <c r="I265" i="15"/>
  <c r="J265" i="15"/>
  <c r="K265" i="15"/>
  <c r="L265" i="15"/>
  <c r="M265" i="15"/>
  <c r="N265" i="15"/>
  <c r="P265" i="15"/>
  <c r="Q265" i="15"/>
  <c r="R265" i="15"/>
  <c r="S265" i="15"/>
  <c r="I266" i="15"/>
  <c r="J266" i="15"/>
  <c r="K266" i="15"/>
  <c r="L266" i="15"/>
  <c r="M266" i="15"/>
  <c r="N266" i="15"/>
  <c r="P266" i="15"/>
  <c r="Q266" i="15"/>
  <c r="R266" i="15"/>
  <c r="S266" i="15"/>
  <c r="J267" i="15"/>
  <c r="K267" i="15"/>
  <c r="L267" i="15"/>
  <c r="M267" i="15"/>
  <c r="N267" i="15"/>
  <c r="P267" i="15"/>
  <c r="Q267" i="15"/>
  <c r="R267" i="15"/>
  <c r="S267" i="15"/>
  <c r="I268" i="15"/>
  <c r="J268" i="15"/>
  <c r="K268" i="15"/>
  <c r="L268" i="15"/>
  <c r="M268" i="15"/>
  <c r="N268" i="15"/>
  <c r="P268" i="15"/>
  <c r="Q268" i="15"/>
  <c r="R268" i="15"/>
  <c r="S268" i="15"/>
  <c r="I269" i="15"/>
  <c r="J269" i="15"/>
  <c r="K269" i="15"/>
  <c r="L269" i="15"/>
  <c r="M269" i="15"/>
  <c r="N269" i="15"/>
  <c r="P269" i="15"/>
  <c r="Q269" i="15"/>
  <c r="R269" i="15"/>
  <c r="S269" i="15"/>
  <c r="I270" i="15"/>
  <c r="J270" i="15"/>
  <c r="K270" i="15"/>
  <c r="L270" i="15"/>
  <c r="M270" i="15"/>
  <c r="N270" i="15"/>
  <c r="P270" i="15"/>
  <c r="Q270" i="15"/>
  <c r="R270" i="15"/>
  <c r="S270" i="15"/>
  <c r="I271" i="15"/>
  <c r="J271" i="15"/>
  <c r="K271" i="15"/>
  <c r="L271" i="15"/>
  <c r="M271" i="15"/>
  <c r="I272" i="15"/>
  <c r="J272" i="15"/>
  <c r="K272" i="15"/>
  <c r="L272" i="15"/>
  <c r="M272" i="15"/>
  <c r="N272" i="15"/>
  <c r="P272" i="15"/>
  <c r="Q272" i="15"/>
  <c r="R272" i="15"/>
  <c r="S272" i="15"/>
  <c r="I273" i="15"/>
  <c r="J273" i="15"/>
  <c r="K273" i="15"/>
  <c r="L273" i="15"/>
  <c r="M273" i="15"/>
  <c r="N273" i="15"/>
  <c r="P273" i="15"/>
  <c r="Q273" i="15"/>
  <c r="R273" i="15"/>
  <c r="S273" i="15"/>
  <c r="I274" i="15"/>
  <c r="J274" i="15"/>
  <c r="K274" i="15"/>
  <c r="L274" i="15"/>
  <c r="M274" i="15"/>
  <c r="N274" i="15"/>
  <c r="P274" i="15"/>
  <c r="Q274" i="15"/>
  <c r="R274" i="15"/>
  <c r="S274" i="15"/>
  <c r="I275" i="15"/>
  <c r="J275" i="15"/>
  <c r="K275" i="15"/>
  <c r="L275" i="15"/>
  <c r="M275" i="15"/>
  <c r="N275" i="15"/>
  <c r="P275" i="15"/>
  <c r="Q275" i="15"/>
  <c r="R275" i="15"/>
  <c r="S275" i="15"/>
  <c r="I276" i="15"/>
  <c r="J276" i="15"/>
  <c r="K276" i="15"/>
  <c r="L276" i="15"/>
  <c r="M276" i="15"/>
  <c r="N276" i="15"/>
  <c r="P276" i="15"/>
  <c r="Q276" i="15"/>
  <c r="R276" i="15"/>
  <c r="S276" i="15"/>
  <c r="I277" i="15"/>
  <c r="J277" i="15"/>
  <c r="K277" i="15"/>
  <c r="L277" i="15"/>
  <c r="M277" i="15"/>
  <c r="N277" i="15"/>
  <c r="P277" i="15"/>
  <c r="Q277" i="15"/>
  <c r="R277" i="15"/>
  <c r="S277" i="15"/>
  <c r="I278" i="15"/>
  <c r="J278" i="15"/>
  <c r="K278" i="15"/>
  <c r="L278" i="15"/>
  <c r="M278" i="15"/>
  <c r="N278" i="15"/>
  <c r="P278" i="15"/>
  <c r="Q278" i="15"/>
  <c r="R278" i="15"/>
  <c r="S278" i="15"/>
  <c r="I279" i="15"/>
  <c r="J279" i="15"/>
  <c r="K279" i="15"/>
  <c r="L279" i="15"/>
  <c r="M279" i="15"/>
  <c r="I280" i="15"/>
  <c r="J280" i="15"/>
  <c r="K280" i="15"/>
  <c r="L280" i="15"/>
  <c r="M280" i="15"/>
  <c r="N280" i="15"/>
  <c r="P280" i="15"/>
  <c r="Q280" i="15"/>
  <c r="R280" i="15"/>
  <c r="S280" i="15"/>
  <c r="I281" i="15"/>
  <c r="J281" i="15"/>
  <c r="K281" i="15"/>
  <c r="L281" i="15"/>
  <c r="M281" i="15"/>
  <c r="N281" i="15"/>
  <c r="P281" i="15"/>
  <c r="Q281" i="15"/>
  <c r="R281" i="15"/>
  <c r="S281" i="15"/>
  <c r="I282" i="15"/>
  <c r="J282" i="15"/>
  <c r="K282" i="15"/>
  <c r="L282" i="15"/>
  <c r="M282" i="15"/>
  <c r="N282" i="15"/>
  <c r="P282" i="15"/>
  <c r="Q282" i="15"/>
  <c r="R282" i="15"/>
  <c r="S282" i="15"/>
  <c r="I283" i="15"/>
  <c r="J283" i="15"/>
  <c r="K283" i="15"/>
  <c r="L283" i="15"/>
  <c r="M283" i="15"/>
  <c r="N283" i="15"/>
  <c r="P283" i="15"/>
  <c r="Q283" i="15"/>
  <c r="R283" i="15"/>
  <c r="S283" i="15"/>
  <c r="I284" i="15"/>
  <c r="J284" i="15"/>
  <c r="K284" i="15"/>
  <c r="L284" i="15"/>
  <c r="M284" i="15"/>
  <c r="N284" i="15"/>
  <c r="P284" i="15"/>
  <c r="Q284" i="15"/>
  <c r="R284" i="15"/>
  <c r="S284" i="15"/>
  <c r="I285" i="15"/>
  <c r="J285" i="15"/>
  <c r="K285" i="15"/>
  <c r="L285" i="15"/>
  <c r="M285" i="15"/>
  <c r="N285" i="15"/>
  <c r="P285" i="15"/>
  <c r="Q285" i="15"/>
  <c r="R285" i="15"/>
  <c r="S285" i="15"/>
  <c r="I286" i="15"/>
  <c r="J286" i="15"/>
  <c r="K286" i="15"/>
  <c r="L286" i="15"/>
  <c r="M286" i="15"/>
  <c r="N286" i="15"/>
  <c r="P286" i="15"/>
  <c r="Q286" i="15"/>
  <c r="R286" i="15"/>
  <c r="S286" i="15"/>
  <c r="I287" i="15"/>
  <c r="J287" i="15"/>
  <c r="K287" i="15"/>
  <c r="L287" i="15"/>
  <c r="M287" i="15"/>
  <c r="N287" i="15"/>
  <c r="P287" i="15"/>
  <c r="Q287" i="15"/>
  <c r="R287" i="15"/>
  <c r="S287" i="15"/>
  <c r="I288" i="15"/>
  <c r="J288" i="15"/>
  <c r="K288" i="15"/>
  <c r="L288" i="15"/>
  <c r="M288" i="15"/>
  <c r="N288" i="15"/>
  <c r="P288" i="15"/>
  <c r="Q288" i="15"/>
  <c r="R288" i="15"/>
  <c r="S288" i="15"/>
  <c r="I289" i="15"/>
  <c r="J289" i="15"/>
  <c r="K289" i="15"/>
  <c r="L289" i="15"/>
  <c r="M289" i="15"/>
  <c r="N289" i="15"/>
  <c r="P289" i="15"/>
  <c r="Q289" i="15"/>
  <c r="R289" i="15"/>
  <c r="S289" i="15"/>
  <c r="I290" i="15"/>
  <c r="J290" i="15"/>
  <c r="K290" i="15"/>
  <c r="L290" i="15"/>
  <c r="M290" i="15"/>
  <c r="N290" i="15"/>
  <c r="P290" i="15"/>
  <c r="Q290" i="15"/>
  <c r="R290" i="15"/>
  <c r="S290" i="15"/>
  <c r="I291" i="15"/>
  <c r="J291" i="15"/>
  <c r="K291" i="15"/>
  <c r="L291" i="15"/>
  <c r="M291" i="15"/>
  <c r="N291" i="15"/>
  <c r="P291" i="15"/>
  <c r="Q291" i="15"/>
  <c r="R291" i="15"/>
  <c r="S291" i="15"/>
  <c r="I292" i="15"/>
  <c r="J292" i="15"/>
  <c r="K292" i="15"/>
  <c r="L292" i="15"/>
  <c r="M292" i="15"/>
  <c r="N292" i="15"/>
  <c r="P292" i="15"/>
  <c r="Q292" i="15"/>
  <c r="R292" i="15"/>
  <c r="S292" i="15"/>
  <c r="I293" i="15"/>
  <c r="J293" i="15"/>
  <c r="K293" i="15"/>
  <c r="L293" i="15"/>
  <c r="M293" i="15"/>
  <c r="N293" i="15"/>
  <c r="P293" i="15"/>
  <c r="Q293" i="15"/>
  <c r="R293" i="15"/>
  <c r="S293" i="15"/>
  <c r="I294" i="15"/>
  <c r="J294" i="15"/>
  <c r="K294" i="15"/>
  <c r="L294" i="15"/>
  <c r="M294" i="15"/>
  <c r="N294" i="15"/>
  <c r="P294" i="15"/>
  <c r="Q294" i="15"/>
  <c r="R294" i="15"/>
  <c r="S294" i="15"/>
  <c r="I295" i="15"/>
  <c r="J295" i="15"/>
  <c r="K295" i="15"/>
  <c r="L295" i="15"/>
  <c r="M295" i="15"/>
  <c r="N295" i="15"/>
  <c r="P295" i="15"/>
  <c r="Q295" i="15"/>
  <c r="R295" i="15"/>
  <c r="S295" i="15"/>
  <c r="K296" i="15"/>
  <c r="L296" i="15"/>
  <c r="M296" i="15"/>
  <c r="N296" i="15"/>
  <c r="P296" i="15"/>
  <c r="Q296" i="15"/>
  <c r="R296" i="15"/>
  <c r="S296" i="15"/>
  <c r="M297" i="15"/>
  <c r="N297" i="15"/>
  <c r="P297" i="15"/>
  <c r="Q297" i="15"/>
  <c r="R297" i="15"/>
  <c r="S297" i="15"/>
  <c r="I298" i="15"/>
  <c r="J298" i="15"/>
  <c r="K298" i="15"/>
  <c r="L298" i="15"/>
  <c r="M298" i="15"/>
  <c r="N298" i="15"/>
  <c r="P298" i="15"/>
  <c r="Q298" i="15"/>
  <c r="R298" i="15"/>
  <c r="S298" i="15"/>
  <c r="I299" i="15"/>
  <c r="J299" i="15"/>
  <c r="K299" i="15"/>
  <c r="L299" i="15"/>
  <c r="M299" i="15"/>
  <c r="N299" i="15"/>
  <c r="P299" i="15"/>
  <c r="Q299" i="15"/>
  <c r="R299" i="15"/>
  <c r="S299" i="15"/>
  <c r="I300" i="15"/>
  <c r="J300" i="15"/>
  <c r="K300" i="15"/>
  <c r="L300" i="15"/>
  <c r="M300" i="15"/>
  <c r="N300" i="15"/>
  <c r="P300" i="15"/>
  <c r="Q300" i="15"/>
  <c r="R300" i="15"/>
  <c r="S300" i="15"/>
  <c r="I301" i="15"/>
  <c r="J301" i="15"/>
  <c r="K301" i="15"/>
  <c r="L301" i="15"/>
  <c r="M301" i="15"/>
  <c r="I302" i="15"/>
  <c r="J302" i="15"/>
  <c r="K302" i="15"/>
  <c r="L302" i="15"/>
  <c r="M302" i="15"/>
  <c r="N302" i="15"/>
  <c r="P302" i="15"/>
  <c r="Q302" i="15"/>
  <c r="R302" i="15"/>
  <c r="S302" i="15"/>
  <c r="I303" i="15"/>
  <c r="J303" i="15"/>
  <c r="K303" i="15"/>
  <c r="L303" i="15"/>
  <c r="M303" i="15"/>
  <c r="N303" i="15"/>
  <c r="P303" i="15"/>
  <c r="Q303" i="15"/>
  <c r="R303" i="15"/>
  <c r="S303" i="15"/>
  <c r="I304" i="15"/>
  <c r="J304" i="15"/>
  <c r="K304" i="15"/>
  <c r="L304" i="15"/>
  <c r="M304" i="15"/>
  <c r="N304" i="15"/>
  <c r="P304" i="15"/>
  <c r="Q304" i="15"/>
  <c r="R304" i="15"/>
  <c r="S304" i="15"/>
  <c r="I305" i="15"/>
  <c r="J305" i="15"/>
  <c r="K305" i="15"/>
  <c r="L305" i="15"/>
  <c r="M305" i="15"/>
  <c r="N305" i="15"/>
  <c r="P305" i="15"/>
  <c r="Q305" i="15"/>
  <c r="R305" i="15"/>
  <c r="S305" i="15"/>
  <c r="I306" i="15"/>
  <c r="J306" i="15"/>
  <c r="K306" i="15"/>
  <c r="L306" i="15"/>
  <c r="M306" i="15"/>
  <c r="N306" i="15"/>
  <c r="P306" i="15"/>
  <c r="Q306" i="15"/>
  <c r="R306" i="15"/>
  <c r="S306" i="15"/>
  <c r="I307" i="15"/>
  <c r="J307" i="15"/>
  <c r="K307" i="15"/>
  <c r="L307" i="15"/>
  <c r="M307" i="15"/>
  <c r="N307" i="15"/>
  <c r="P307" i="15"/>
  <c r="Q307" i="15"/>
  <c r="R307" i="15"/>
  <c r="S307" i="15"/>
  <c r="I308" i="15"/>
  <c r="J308" i="15"/>
  <c r="K308" i="15"/>
  <c r="L308" i="15"/>
  <c r="M308" i="15"/>
  <c r="N308" i="15"/>
  <c r="P308" i="15"/>
  <c r="Q308" i="15"/>
  <c r="R308" i="15"/>
  <c r="S308" i="15"/>
  <c r="I309" i="15"/>
  <c r="J309" i="15"/>
  <c r="K309" i="15"/>
  <c r="L309" i="15"/>
  <c r="M309" i="15"/>
  <c r="N309" i="15"/>
  <c r="P309" i="15"/>
  <c r="Q309" i="15"/>
  <c r="R309" i="15"/>
  <c r="S309" i="15"/>
  <c r="I310" i="15"/>
  <c r="J310" i="15"/>
  <c r="K310" i="15"/>
  <c r="L310" i="15"/>
  <c r="M310" i="15"/>
  <c r="N310" i="15"/>
  <c r="P310" i="15"/>
  <c r="Q310" i="15"/>
  <c r="R310" i="15"/>
  <c r="S310" i="15"/>
  <c r="I311" i="15"/>
  <c r="J311" i="15"/>
  <c r="K311" i="15"/>
  <c r="L311" i="15"/>
  <c r="M311" i="15"/>
  <c r="N311" i="15"/>
  <c r="P311" i="15"/>
  <c r="Q311" i="15"/>
  <c r="R311" i="15"/>
  <c r="S311" i="15"/>
  <c r="I312" i="15"/>
  <c r="J312" i="15"/>
  <c r="K312" i="15"/>
  <c r="L312" i="15"/>
  <c r="M312" i="15"/>
  <c r="N312" i="15"/>
  <c r="P312" i="15"/>
  <c r="Q312" i="15"/>
  <c r="R312" i="15"/>
  <c r="S312" i="15"/>
  <c r="I313" i="15"/>
  <c r="J313" i="15"/>
  <c r="K313" i="15"/>
  <c r="L313" i="15"/>
  <c r="M313" i="15"/>
  <c r="N313" i="15"/>
  <c r="P313" i="15"/>
  <c r="Q313" i="15"/>
  <c r="R313" i="15"/>
  <c r="S313" i="15"/>
  <c r="I314" i="15"/>
  <c r="J314" i="15"/>
  <c r="K314" i="15"/>
  <c r="L314" i="15"/>
  <c r="M314" i="15"/>
  <c r="I315" i="15"/>
  <c r="J315" i="15"/>
  <c r="K315" i="15"/>
  <c r="L315" i="15"/>
  <c r="M315" i="15"/>
  <c r="N315" i="15"/>
  <c r="P315" i="15"/>
  <c r="Q315" i="15"/>
  <c r="R315" i="15"/>
  <c r="S315" i="15"/>
  <c r="I316" i="15"/>
  <c r="J316" i="15"/>
  <c r="K316" i="15"/>
  <c r="L316" i="15"/>
  <c r="M316" i="15"/>
  <c r="N316" i="15"/>
  <c r="P316" i="15"/>
  <c r="Q316" i="15"/>
  <c r="R316" i="15"/>
  <c r="S316" i="15"/>
  <c r="I317" i="15"/>
  <c r="J317" i="15"/>
  <c r="K317" i="15"/>
  <c r="L317" i="15"/>
  <c r="M317" i="15"/>
  <c r="N317" i="15"/>
  <c r="P317" i="15"/>
  <c r="Q317" i="15"/>
  <c r="R317" i="15"/>
  <c r="S317" i="15"/>
  <c r="I318" i="15"/>
  <c r="J318" i="15"/>
  <c r="K318" i="15"/>
  <c r="L318" i="15"/>
  <c r="M318" i="15"/>
  <c r="N318" i="15"/>
  <c r="P318" i="15"/>
  <c r="Q318" i="15"/>
  <c r="R318" i="15"/>
  <c r="S318" i="15"/>
  <c r="I319" i="15"/>
  <c r="J319" i="15"/>
  <c r="K319" i="15"/>
  <c r="L319" i="15"/>
  <c r="M319" i="15"/>
  <c r="N319" i="15"/>
  <c r="P319" i="15"/>
  <c r="Q319" i="15"/>
  <c r="R319" i="15"/>
  <c r="S319" i="15"/>
  <c r="I320" i="15"/>
  <c r="J320" i="15"/>
  <c r="K320" i="15"/>
  <c r="L320" i="15"/>
  <c r="M320" i="15"/>
  <c r="N320" i="15"/>
  <c r="P320" i="15"/>
  <c r="Q320" i="15"/>
  <c r="R320" i="15"/>
  <c r="S320" i="15"/>
  <c r="Q321" i="15"/>
  <c r="R321" i="15"/>
  <c r="S321" i="15"/>
  <c r="I322" i="15"/>
  <c r="J322" i="15"/>
  <c r="K322" i="15"/>
  <c r="L322" i="15"/>
  <c r="M322" i="15"/>
  <c r="N322" i="15"/>
  <c r="P322" i="15"/>
  <c r="Q322" i="15"/>
  <c r="R322" i="15"/>
  <c r="S322" i="15"/>
  <c r="I323" i="15"/>
  <c r="J323" i="15"/>
  <c r="K323" i="15"/>
  <c r="L323" i="15"/>
  <c r="M323" i="15"/>
  <c r="N323" i="15"/>
  <c r="P323" i="15"/>
  <c r="Q323" i="15"/>
  <c r="R323" i="15"/>
  <c r="S323" i="15"/>
  <c r="I324" i="15"/>
  <c r="J324" i="15"/>
  <c r="K324" i="15"/>
  <c r="L324" i="15"/>
  <c r="M324" i="15"/>
  <c r="N324" i="15"/>
  <c r="P324" i="15"/>
  <c r="Q324" i="15"/>
  <c r="R324" i="15"/>
  <c r="S324" i="15"/>
  <c r="K325" i="15"/>
  <c r="L325" i="15"/>
  <c r="M325" i="15"/>
  <c r="N325" i="15"/>
  <c r="P325" i="15"/>
  <c r="Q325" i="15"/>
  <c r="R325" i="15"/>
  <c r="S325" i="15"/>
  <c r="I326" i="15"/>
  <c r="J326" i="15"/>
  <c r="K326" i="15"/>
  <c r="L326" i="15"/>
  <c r="M326" i="15"/>
  <c r="N326" i="15"/>
  <c r="P326" i="15"/>
  <c r="Q326" i="15"/>
  <c r="R326" i="15"/>
  <c r="S326" i="15"/>
  <c r="I327" i="15"/>
  <c r="J327" i="15"/>
  <c r="K327" i="15"/>
  <c r="L327" i="15"/>
  <c r="M327" i="15"/>
  <c r="N327" i="15"/>
  <c r="P327" i="15"/>
  <c r="Q327" i="15"/>
  <c r="R327" i="15"/>
  <c r="S327" i="15"/>
  <c r="P328" i="15"/>
  <c r="Q328" i="15"/>
  <c r="R328" i="15"/>
  <c r="S328" i="15"/>
  <c r="S329" i="15"/>
  <c r="I330" i="15"/>
  <c r="J330" i="15"/>
  <c r="K330" i="15"/>
  <c r="L330" i="15"/>
  <c r="M330" i="15"/>
  <c r="N330" i="15"/>
  <c r="P330" i="15"/>
  <c r="Q330" i="15"/>
  <c r="R330" i="15"/>
  <c r="S330" i="15"/>
  <c r="J331" i="15"/>
  <c r="K331" i="15"/>
  <c r="L331" i="15"/>
  <c r="M331" i="15"/>
  <c r="N331" i="15"/>
  <c r="P331" i="15"/>
  <c r="Q331" i="15"/>
  <c r="R331" i="15"/>
  <c r="S331" i="15"/>
  <c r="I332" i="15"/>
  <c r="J332" i="15"/>
  <c r="K332" i="15"/>
  <c r="L332" i="15"/>
  <c r="M332" i="15"/>
  <c r="N332" i="15"/>
  <c r="P332" i="15"/>
  <c r="Q332" i="15"/>
  <c r="R332" i="15"/>
  <c r="S332" i="15"/>
  <c r="I333" i="15"/>
  <c r="J333" i="15"/>
  <c r="K333" i="15"/>
  <c r="L333" i="15"/>
  <c r="M333" i="15"/>
  <c r="I334" i="15"/>
  <c r="J334" i="15"/>
  <c r="K334" i="15"/>
  <c r="L334" i="15"/>
  <c r="M334" i="15"/>
  <c r="N334" i="15"/>
  <c r="P334" i="15"/>
  <c r="Q334" i="15"/>
  <c r="R334" i="15"/>
  <c r="S334" i="15"/>
  <c r="I335" i="15"/>
  <c r="J335" i="15"/>
  <c r="K335" i="15"/>
  <c r="L335" i="15"/>
  <c r="M335" i="15"/>
  <c r="N335" i="15"/>
  <c r="P335" i="15"/>
  <c r="Q335" i="15"/>
  <c r="R335" i="15"/>
  <c r="S335" i="15"/>
  <c r="I336" i="15"/>
  <c r="J336" i="15"/>
  <c r="K336" i="15"/>
  <c r="L336" i="15"/>
  <c r="M336" i="15"/>
  <c r="N336" i="15"/>
  <c r="P336" i="15"/>
  <c r="Q336" i="15"/>
  <c r="R336" i="15"/>
  <c r="S336" i="15"/>
  <c r="I337" i="15"/>
  <c r="J337" i="15"/>
  <c r="K337" i="15"/>
  <c r="L337" i="15"/>
  <c r="M337" i="15"/>
  <c r="N337" i="15"/>
  <c r="P337" i="15"/>
  <c r="Q337" i="15"/>
  <c r="R337" i="15"/>
  <c r="S337" i="15"/>
  <c r="I338" i="15"/>
  <c r="J338" i="15"/>
  <c r="K338" i="15"/>
  <c r="L338" i="15"/>
  <c r="M338" i="15"/>
  <c r="N338" i="15"/>
  <c r="P338" i="15"/>
  <c r="Q338" i="15"/>
  <c r="R338" i="15"/>
  <c r="S338" i="15"/>
  <c r="I339" i="15"/>
  <c r="J339" i="15"/>
  <c r="K339" i="15"/>
  <c r="L339" i="15"/>
  <c r="M339" i="15"/>
  <c r="N339" i="15"/>
  <c r="P339" i="15"/>
  <c r="Q339" i="15"/>
  <c r="R339" i="15"/>
  <c r="S339" i="15"/>
  <c r="I340" i="15"/>
  <c r="J340" i="15"/>
  <c r="K340" i="15"/>
  <c r="L340" i="15"/>
  <c r="M340" i="15"/>
  <c r="N340" i="15"/>
  <c r="P340" i="15"/>
  <c r="Q340" i="15"/>
  <c r="R340" i="15"/>
  <c r="S340" i="15"/>
  <c r="I341" i="15"/>
  <c r="J341" i="15"/>
  <c r="K341" i="15"/>
  <c r="L341" i="15"/>
  <c r="M341" i="15"/>
  <c r="N341" i="15"/>
  <c r="P341" i="15"/>
  <c r="Q341" i="15"/>
  <c r="R341" i="15"/>
  <c r="S341" i="15"/>
  <c r="I342" i="15"/>
  <c r="J342" i="15"/>
  <c r="K342" i="15"/>
  <c r="L342" i="15"/>
  <c r="M342" i="15"/>
  <c r="N342" i="15"/>
  <c r="P342" i="15"/>
  <c r="Q342" i="15"/>
  <c r="R342" i="15"/>
  <c r="S342" i="15"/>
  <c r="I343" i="15"/>
  <c r="J343" i="15"/>
  <c r="K343" i="15"/>
  <c r="L343" i="15"/>
  <c r="M343" i="15"/>
  <c r="N343" i="15"/>
  <c r="P343" i="15"/>
  <c r="Q343" i="15"/>
  <c r="R343" i="15"/>
  <c r="S343" i="15"/>
  <c r="I344" i="15"/>
  <c r="J344" i="15"/>
  <c r="K344" i="15"/>
  <c r="L344" i="15"/>
  <c r="M344" i="15"/>
  <c r="N344" i="15"/>
  <c r="P344" i="15"/>
  <c r="Q344" i="15"/>
  <c r="R344" i="15"/>
  <c r="S344" i="15"/>
  <c r="K345" i="15"/>
  <c r="L345" i="15"/>
  <c r="M345" i="15"/>
  <c r="N345" i="15"/>
  <c r="P345" i="15"/>
  <c r="Q345" i="15"/>
  <c r="R345" i="15"/>
  <c r="S345" i="15"/>
  <c r="I346" i="15"/>
  <c r="J346" i="15"/>
  <c r="K346" i="15"/>
  <c r="L346" i="15"/>
  <c r="M346" i="15"/>
  <c r="N346" i="15"/>
  <c r="P346" i="15"/>
  <c r="Q346" i="15"/>
  <c r="R346" i="15"/>
  <c r="S346" i="15"/>
  <c r="I347" i="15"/>
  <c r="J347" i="15"/>
  <c r="K347" i="15"/>
  <c r="L347" i="15"/>
  <c r="M347" i="15"/>
  <c r="N347" i="15"/>
  <c r="P347" i="15"/>
  <c r="Q347" i="15"/>
  <c r="R347" i="15"/>
  <c r="S347" i="15"/>
  <c r="J348" i="15"/>
  <c r="K348" i="15"/>
  <c r="L348" i="15"/>
  <c r="M348" i="15"/>
  <c r="N348" i="15"/>
  <c r="P348" i="15"/>
  <c r="Q348" i="15"/>
  <c r="R348" i="15"/>
  <c r="S348" i="15"/>
  <c r="I349" i="15"/>
  <c r="J349" i="15"/>
  <c r="K349" i="15"/>
  <c r="L349" i="15"/>
  <c r="M349" i="15"/>
  <c r="N349" i="15"/>
  <c r="P349" i="15"/>
  <c r="Q349" i="15"/>
  <c r="R349" i="15"/>
  <c r="S349" i="15"/>
  <c r="R350" i="15"/>
  <c r="S350" i="15"/>
  <c r="I351" i="15"/>
  <c r="J351" i="15"/>
  <c r="K351" i="15"/>
  <c r="L351" i="15"/>
  <c r="M351" i="15"/>
  <c r="N351" i="15"/>
  <c r="P351" i="15"/>
  <c r="Q351" i="15"/>
  <c r="R351" i="15"/>
  <c r="S351" i="15"/>
  <c r="M352" i="15"/>
  <c r="N352" i="15"/>
  <c r="P352" i="15"/>
  <c r="Q352" i="15"/>
  <c r="R352" i="15"/>
  <c r="S352" i="15"/>
  <c r="I353" i="15"/>
  <c r="J353" i="15"/>
  <c r="K353" i="15"/>
  <c r="L353" i="15"/>
  <c r="M353" i="15"/>
  <c r="N353" i="15"/>
  <c r="P353" i="15"/>
  <c r="Q353" i="15"/>
  <c r="R353" i="15"/>
  <c r="S353" i="15"/>
  <c r="I354" i="15"/>
  <c r="J354" i="15"/>
  <c r="K354" i="15"/>
  <c r="L354" i="15"/>
  <c r="M354" i="15"/>
  <c r="N354" i="15"/>
  <c r="P354" i="15"/>
  <c r="Q354" i="15"/>
  <c r="R354" i="15"/>
  <c r="S354" i="15"/>
  <c r="I355" i="15"/>
  <c r="J355" i="15"/>
  <c r="K355" i="15"/>
  <c r="L355" i="15"/>
  <c r="M355" i="15"/>
  <c r="N355" i="15"/>
  <c r="P355" i="15"/>
  <c r="Q355" i="15"/>
  <c r="R355" i="15"/>
  <c r="S355" i="15"/>
  <c r="I356" i="15"/>
  <c r="J356" i="15"/>
  <c r="K356" i="15"/>
  <c r="L356" i="15"/>
  <c r="M356" i="15"/>
  <c r="N356" i="15"/>
  <c r="P356" i="15"/>
  <c r="Q356" i="15"/>
  <c r="R356" i="15"/>
  <c r="S356" i="15"/>
  <c r="I357" i="15"/>
  <c r="J357" i="15"/>
  <c r="K357" i="15"/>
  <c r="L357" i="15"/>
  <c r="M357" i="15"/>
  <c r="N357" i="15"/>
  <c r="P357" i="15"/>
  <c r="Q357" i="15"/>
  <c r="R357" i="15"/>
  <c r="S357" i="15"/>
  <c r="I358" i="15"/>
  <c r="J358" i="15"/>
  <c r="K358" i="15"/>
  <c r="L358" i="15"/>
  <c r="M358" i="15"/>
  <c r="N358" i="15"/>
  <c r="P358" i="15"/>
  <c r="Q358" i="15"/>
  <c r="R358" i="15"/>
  <c r="S358" i="15"/>
  <c r="J359" i="15"/>
  <c r="K359" i="15"/>
  <c r="L359" i="15"/>
  <c r="M359" i="15"/>
  <c r="N359" i="15"/>
  <c r="P359" i="15"/>
  <c r="Q359" i="15"/>
  <c r="R359" i="15"/>
  <c r="S359" i="15"/>
  <c r="I360" i="15"/>
  <c r="J360" i="15"/>
  <c r="K360" i="15"/>
  <c r="L360" i="15"/>
  <c r="M360" i="15"/>
  <c r="N360" i="15"/>
  <c r="P360" i="15"/>
  <c r="Q360" i="15"/>
  <c r="R360" i="15"/>
  <c r="S360" i="15"/>
  <c r="I361" i="15"/>
  <c r="J361" i="15"/>
  <c r="K361" i="15"/>
  <c r="L361" i="15"/>
  <c r="M361" i="15"/>
  <c r="N361" i="15"/>
  <c r="P361" i="15"/>
  <c r="S361" i="15"/>
  <c r="I362" i="15"/>
  <c r="J362" i="15"/>
  <c r="K362" i="15"/>
  <c r="M362" i="15"/>
  <c r="N362" i="15"/>
  <c r="P362" i="15"/>
  <c r="Q362" i="15"/>
  <c r="R362" i="15"/>
  <c r="I363" i="15"/>
  <c r="J363" i="15"/>
  <c r="K363" i="15"/>
  <c r="L363" i="15"/>
  <c r="M363" i="15"/>
  <c r="N363" i="15"/>
  <c r="P363" i="15"/>
  <c r="Q363" i="15"/>
  <c r="R363" i="15"/>
  <c r="S363" i="15"/>
  <c r="I364" i="15"/>
  <c r="J364" i="15"/>
  <c r="K364" i="15"/>
  <c r="L364" i="15"/>
  <c r="M364" i="15"/>
  <c r="N364" i="15"/>
  <c r="P364" i="15"/>
  <c r="Q364" i="15"/>
  <c r="R364" i="15"/>
  <c r="S364" i="15"/>
  <c r="S3" i="15"/>
  <c r="R3" i="15"/>
  <c r="Q3" i="15"/>
  <c r="P3" i="15"/>
  <c r="N3" i="15"/>
  <c r="M3" i="15"/>
  <c r="L3" i="15"/>
  <c r="K3" i="15"/>
  <c r="J3" i="15"/>
  <c r="I3" i="15"/>
  <c r="H365" i="15"/>
  <c r="G365" i="15"/>
  <c r="F365" i="15"/>
  <c r="H364" i="15"/>
  <c r="G364" i="15"/>
  <c r="F364" i="15"/>
  <c r="H363" i="15"/>
  <c r="G363" i="15"/>
  <c r="F363" i="15"/>
  <c r="H362" i="15"/>
  <c r="G362" i="15"/>
  <c r="F362" i="15"/>
  <c r="H361" i="15"/>
  <c r="G361" i="15"/>
  <c r="F361" i="15"/>
  <c r="H360" i="15"/>
  <c r="G360" i="15"/>
  <c r="F360" i="15"/>
  <c r="H359" i="15"/>
  <c r="G359" i="15"/>
  <c r="F359" i="15"/>
  <c r="H358" i="15"/>
  <c r="G358" i="15"/>
  <c r="F358" i="15"/>
  <c r="H357" i="15"/>
  <c r="G357" i="15"/>
  <c r="F357" i="15"/>
  <c r="H356" i="15"/>
  <c r="G356" i="15"/>
  <c r="F356" i="15"/>
  <c r="H355" i="15"/>
  <c r="G355" i="15"/>
  <c r="F355" i="15"/>
  <c r="H354" i="15"/>
  <c r="G354" i="15"/>
  <c r="F354" i="15"/>
  <c r="H353" i="15"/>
  <c r="G353" i="15"/>
  <c r="F353" i="15"/>
  <c r="H352" i="15"/>
  <c r="G352" i="15"/>
  <c r="F352" i="15"/>
  <c r="H351" i="15"/>
  <c r="G351" i="15"/>
  <c r="F351" i="15"/>
  <c r="H350" i="15"/>
  <c r="G350" i="15"/>
  <c r="F350" i="15"/>
  <c r="H349" i="15"/>
  <c r="G349" i="15"/>
  <c r="F349" i="15"/>
  <c r="H348" i="15"/>
  <c r="G348" i="15"/>
  <c r="F348" i="15"/>
  <c r="H347" i="15"/>
  <c r="G347" i="15"/>
  <c r="F347" i="15"/>
  <c r="H346" i="15"/>
  <c r="G346" i="15"/>
  <c r="F346" i="15"/>
  <c r="H345" i="15"/>
  <c r="G345" i="15"/>
  <c r="F345" i="15"/>
  <c r="H344" i="15"/>
  <c r="G344" i="15"/>
  <c r="F344" i="15"/>
  <c r="H343" i="15"/>
  <c r="G343" i="15"/>
  <c r="F343" i="15"/>
  <c r="H342" i="15"/>
  <c r="G342" i="15"/>
  <c r="F342" i="15"/>
  <c r="H341" i="15"/>
  <c r="G341" i="15"/>
  <c r="F341" i="15"/>
  <c r="H340" i="15"/>
  <c r="G340" i="15"/>
  <c r="F340" i="15"/>
  <c r="H339" i="15"/>
  <c r="G339" i="15"/>
  <c r="F339" i="15"/>
  <c r="H338" i="15"/>
  <c r="G338" i="15"/>
  <c r="F338" i="15"/>
  <c r="H337" i="15"/>
  <c r="G337" i="15"/>
  <c r="F337" i="15"/>
  <c r="H336" i="15"/>
  <c r="G336" i="15"/>
  <c r="F336" i="15"/>
  <c r="H335" i="15"/>
  <c r="G335" i="15"/>
  <c r="F335" i="15"/>
  <c r="H334" i="15"/>
  <c r="G334" i="15"/>
  <c r="F334" i="15"/>
  <c r="H333" i="15"/>
  <c r="G333" i="15"/>
  <c r="F333" i="15"/>
  <c r="H332" i="15"/>
  <c r="G332" i="15"/>
  <c r="F332" i="15"/>
  <c r="H331" i="15"/>
  <c r="G331" i="15"/>
  <c r="F331" i="15"/>
  <c r="H330" i="15"/>
  <c r="G330" i="15"/>
  <c r="F330" i="15"/>
  <c r="H329" i="15"/>
  <c r="G329" i="15"/>
  <c r="F329" i="15"/>
  <c r="H328" i="15"/>
  <c r="G328" i="15"/>
  <c r="F328" i="15"/>
  <c r="H327" i="15"/>
  <c r="G327" i="15"/>
  <c r="F327" i="15"/>
  <c r="H326" i="15"/>
  <c r="G326" i="15"/>
  <c r="F326" i="15"/>
  <c r="H325" i="15"/>
  <c r="G325" i="15"/>
  <c r="F325" i="15"/>
  <c r="H324" i="15"/>
  <c r="G324" i="15"/>
  <c r="F324" i="15"/>
  <c r="H323" i="15"/>
  <c r="G323" i="15"/>
  <c r="F323" i="15"/>
  <c r="H322" i="15"/>
  <c r="G322" i="15"/>
  <c r="F322" i="15"/>
  <c r="H321" i="15"/>
  <c r="G321" i="15"/>
  <c r="F321" i="15"/>
  <c r="H320" i="15"/>
  <c r="G320" i="15"/>
  <c r="F320" i="15"/>
  <c r="H319" i="15"/>
  <c r="G319" i="15"/>
  <c r="F319" i="15"/>
  <c r="H318" i="15"/>
  <c r="G318" i="15"/>
  <c r="F318" i="15"/>
  <c r="H317" i="15"/>
  <c r="G317" i="15"/>
  <c r="F317" i="15"/>
  <c r="H316" i="15"/>
  <c r="G316" i="15"/>
  <c r="F316" i="15"/>
  <c r="H315" i="15"/>
  <c r="G315" i="15"/>
  <c r="F315" i="15"/>
  <c r="H314" i="15"/>
  <c r="G314" i="15"/>
  <c r="F314" i="15"/>
  <c r="H313" i="15"/>
  <c r="G313" i="15"/>
  <c r="F313" i="15"/>
  <c r="H312" i="15"/>
  <c r="G312" i="15"/>
  <c r="F312" i="15"/>
  <c r="H311" i="15"/>
  <c r="G311" i="15"/>
  <c r="F311" i="15"/>
  <c r="H310" i="15"/>
  <c r="G310" i="15"/>
  <c r="F310" i="15"/>
  <c r="H309" i="15"/>
  <c r="G309" i="15"/>
  <c r="F309" i="15"/>
  <c r="H308" i="15"/>
  <c r="G308" i="15"/>
  <c r="F308" i="15"/>
  <c r="H307" i="15"/>
  <c r="G307" i="15"/>
  <c r="F307" i="15"/>
  <c r="H306" i="15"/>
  <c r="G306" i="15"/>
  <c r="F306" i="15"/>
  <c r="H305" i="15"/>
  <c r="G305" i="15"/>
  <c r="F305" i="15"/>
  <c r="H304" i="15"/>
  <c r="G304" i="15"/>
  <c r="F304" i="15"/>
  <c r="H303" i="15"/>
  <c r="G303" i="15"/>
  <c r="F303" i="15"/>
  <c r="H302" i="15"/>
  <c r="G302" i="15"/>
  <c r="F302" i="15"/>
  <c r="H301" i="15"/>
  <c r="G301" i="15"/>
  <c r="F301" i="15"/>
  <c r="H300" i="15"/>
  <c r="G300" i="15"/>
  <c r="F300" i="15"/>
  <c r="H299" i="15"/>
  <c r="G299" i="15"/>
  <c r="F299" i="15"/>
  <c r="H298" i="15"/>
  <c r="G298" i="15"/>
  <c r="F298" i="15"/>
  <c r="H297" i="15"/>
  <c r="G297" i="15"/>
  <c r="F297" i="15"/>
  <c r="H296" i="15"/>
  <c r="G296" i="15"/>
  <c r="F296" i="15"/>
  <c r="H295" i="15"/>
  <c r="G295" i="15"/>
  <c r="F295" i="15"/>
  <c r="H294" i="15"/>
  <c r="G294" i="15"/>
  <c r="F294" i="15"/>
  <c r="H293" i="15"/>
  <c r="G293" i="15"/>
  <c r="F293" i="15"/>
  <c r="H292" i="15"/>
  <c r="G292" i="15"/>
  <c r="F292" i="15"/>
  <c r="H291" i="15"/>
  <c r="G291" i="15"/>
  <c r="F291" i="15"/>
  <c r="H290" i="15"/>
  <c r="G290" i="15"/>
  <c r="F290" i="15"/>
  <c r="H289" i="15"/>
  <c r="G289" i="15"/>
  <c r="F289" i="15"/>
  <c r="H288" i="15"/>
  <c r="G288" i="15"/>
  <c r="F288" i="15"/>
  <c r="H287" i="15"/>
  <c r="G287" i="15"/>
  <c r="F287" i="15"/>
  <c r="H286" i="15"/>
  <c r="G286" i="15"/>
  <c r="F286" i="15"/>
  <c r="H285" i="15"/>
  <c r="G285" i="15"/>
  <c r="F285" i="15"/>
  <c r="H284" i="15"/>
  <c r="G284" i="15"/>
  <c r="F284" i="15"/>
  <c r="H283" i="15"/>
  <c r="G283" i="15"/>
  <c r="F283" i="15"/>
  <c r="H282" i="15"/>
  <c r="G282" i="15"/>
  <c r="F282" i="15"/>
  <c r="H281" i="15"/>
  <c r="G281" i="15"/>
  <c r="F281" i="15"/>
  <c r="H280" i="15"/>
  <c r="G280" i="15"/>
  <c r="F280" i="15"/>
  <c r="H279" i="15"/>
  <c r="G279" i="15"/>
  <c r="F279" i="15"/>
  <c r="H278" i="15"/>
  <c r="G278" i="15"/>
  <c r="F278" i="15"/>
  <c r="H277" i="15"/>
  <c r="G277" i="15"/>
  <c r="F277" i="15"/>
  <c r="H276" i="15"/>
  <c r="G276" i="15"/>
  <c r="F276" i="15"/>
  <c r="H275" i="15"/>
  <c r="G275" i="15"/>
  <c r="F275" i="15"/>
  <c r="H274" i="15"/>
  <c r="G274" i="15"/>
  <c r="F274" i="15"/>
  <c r="H273" i="15"/>
  <c r="G273" i="15"/>
  <c r="F273" i="15"/>
  <c r="H272" i="15"/>
  <c r="G272" i="15"/>
  <c r="F272" i="15"/>
  <c r="H271" i="15"/>
  <c r="G271" i="15"/>
  <c r="F271" i="15"/>
  <c r="H270" i="15"/>
  <c r="G270" i="15"/>
  <c r="F270" i="15"/>
  <c r="H269" i="15"/>
  <c r="G269" i="15"/>
  <c r="F269" i="15"/>
  <c r="H268" i="15"/>
  <c r="G268" i="15"/>
  <c r="F268" i="15"/>
  <c r="H267" i="15"/>
  <c r="G267" i="15"/>
  <c r="F267" i="15"/>
  <c r="H266" i="15"/>
  <c r="G266" i="15"/>
  <c r="F266" i="15"/>
  <c r="H265" i="15"/>
  <c r="G265" i="15"/>
  <c r="F265" i="15"/>
  <c r="H264" i="15"/>
  <c r="G264" i="15"/>
  <c r="F264" i="15"/>
  <c r="H263" i="15"/>
  <c r="G263" i="15"/>
  <c r="F263" i="15"/>
  <c r="H262" i="15"/>
  <c r="G262" i="15"/>
  <c r="F262" i="15"/>
  <c r="H261" i="15"/>
  <c r="G261" i="15"/>
  <c r="F261" i="15"/>
  <c r="H260" i="15"/>
  <c r="G260" i="15"/>
  <c r="F260" i="15"/>
  <c r="H259" i="15"/>
  <c r="G259" i="15"/>
  <c r="F259" i="15"/>
  <c r="H258" i="15"/>
  <c r="G258" i="15"/>
  <c r="F258" i="15"/>
  <c r="H257" i="15"/>
  <c r="G257" i="15"/>
  <c r="F257" i="15"/>
  <c r="H256" i="15"/>
  <c r="G256" i="15"/>
  <c r="F256" i="15"/>
  <c r="H255" i="15"/>
  <c r="G255" i="15"/>
  <c r="F255" i="15"/>
  <c r="H254" i="15"/>
  <c r="G254" i="15"/>
  <c r="F254" i="15"/>
  <c r="H253" i="15"/>
  <c r="G253" i="15"/>
  <c r="F253" i="15"/>
  <c r="H252" i="15"/>
  <c r="G252" i="15"/>
  <c r="F252" i="15"/>
  <c r="H251" i="15"/>
  <c r="G251" i="15"/>
  <c r="F251" i="15"/>
  <c r="H250" i="15"/>
  <c r="G250" i="15"/>
  <c r="F250" i="15"/>
  <c r="H249" i="15"/>
  <c r="G249" i="15"/>
  <c r="F249" i="15"/>
  <c r="H248" i="15"/>
  <c r="G248" i="15"/>
  <c r="F248" i="15"/>
  <c r="H247" i="15"/>
  <c r="G247" i="15"/>
  <c r="F247" i="15"/>
  <c r="H246" i="15"/>
  <c r="G246" i="15"/>
  <c r="F246" i="15"/>
  <c r="H245" i="15"/>
  <c r="G245" i="15"/>
  <c r="F245" i="15"/>
  <c r="H244" i="15"/>
  <c r="G244" i="15"/>
  <c r="F244" i="15"/>
  <c r="H243" i="15"/>
  <c r="G243" i="15"/>
  <c r="F243" i="15"/>
  <c r="H242" i="15"/>
  <c r="G242" i="15"/>
  <c r="F242" i="15"/>
  <c r="H241" i="15"/>
  <c r="G241" i="15"/>
  <c r="F241" i="15"/>
  <c r="H240" i="15"/>
  <c r="G240" i="15"/>
  <c r="F240" i="15"/>
  <c r="H239" i="15"/>
  <c r="G239" i="15"/>
  <c r="F239" i="15"/>
  <c r="H238" i="15"/>
  <c r="G238" i="15"/>
  <c r="F238" i="15"/>
  <c r="H237" i="15"/>
  <c r="G237" i="15"/>
  <c r="F237" i="15"/>
  <c r="H236" i="15"/>
  <c r="G236" i="15"/>
  <c r="F236" i="15"/>
  <c r="H235" i="15"/>
  <c r="G235" i="15"/>
  <c r="F235" i="15"/>
  <c r="H234" i="15"/>
  <c r="G234" i="15"/>
  <c r="F234" i="15"/>
  <c r="H233" i="15"/>
  <c r="G233" i="15"/>
  <c r="F233" i="15"/>
  <c r="H232" i="15"/>
  <c r="G232" i="15"/>
  <c r="F232" i="15"/>
  <c r="H231" i="15"/>
  <c r="G231" i="15"/>
  <c r="F231" i="15"/>
  <c r="H230" i="15"/>
  <c r="G230" i="15"/>
  <c r="F230" i="15"/>
  <c r="H229" i="15"/>
  <c r="G229" i="15"/>
  <c r="F229" i="15"/>
  <c r="H228" i="15"/>
  <c r="G228" i="15"/>
  <c r="F228" i="15"/>
  <c r="H227" i="15"/>
  <c r="G227" i="15"/>
  <c r="F227" i="15"/>
  <c r="H226" i="15"/>
  <c r="G226" i="15"/>
  <c r="F226" i="15"/>
  <c r="H225" i="15"/>
  <c r="G225" i="15"/>
  <c r="F225" i="15"/>
  <c r="H224" i="15"/>
  <c r="G224" i="15"/>
  <c r="F224" i="15"/>
  <c r="H223" i="15"/>
  <c r="G223" i="15"/>
  <c r="F223" i="15"/>
  <c r="H222" i="15"/>
  <c r="G222" i="15"/>
  <c r="F222" i="15"/>
  <c r="H221" i="15"/>
  <c r="G221" i="15"/>
  <c r="F221" i="15"/>
  <c r="H220" i="15"/>
  <c r="G220" i="15"/>
  <c r="F220" i="15"/>
  <c r="H219" i="15"/>
  <c r="G219" i="15"/>
  <c r="F219" i="15"/>
  <c r="H218" i="15"/>
  <c r="G218" i="15"/>
  <c r="F218" i="15"/>
  <c r="H217" i="15"/>
  <c r="G217" i="15"/>
  <c r="F217" i="15"/>
  <c r="H216" i="15"/>
  <c r="G216" i="15"/>
  <c r="F216" i="15"/>
  <c r="H215" i="15"/>
  <c r="G215" i="15"/>
  <c r="F215" i="15"/>
  <c r="H214" i="15"/>
  <c r="G214" i="15"/>
  <c r="F214" i="15"/>
  <c r="H213" i="15"/>
  <c r="G213" i="15"/>
  <c r="F213" i="15"/>
  <c r="H212" i="15"/>
  <c r="G212" i="15"/>
  <c r="F212" i="15"/>
  <c r="H211" i="15"/>
  <c r="G211" i="15"/>
  <c r="F211" i="15"/>
  <c r="H210" i="15"/>
  <c r="G210" i="15"/>
  <c r="F210" i="15"/>
  <c r="H209" i="15"/>
  <c r="G209" i="15"/>
  <c r="F209" i="15"/>
  <c r="H208" i="15"/>
  <c r="G208" i="15"/>
  <c r="F208" i="15"/>
  <c r="H207" i="15"/>
  <c r="G207" i="15"/>
  <c r="F207" i="15"/>
  <c r="H206" i="15"/>
  <c r="G206" i="15"/>
  <c r="F206" i="15"/>
  <c r="H205" i="15"/>
  <c r="G205" i="15"/>
  <c r="F205" i="15"/>
  <c r="H204" i="15"/>
  <c r="G204" i="15"/>
  <c r="F204" i="15"/>
  <c r="H203" i="15"/>
  <c r="G203" i="15"/>
  <c r="F203" i="15"/>
  <c r="H202" i="15"/>
  <c r="G202" i="15"/>
  <c r="F202" i="15"/>
  <c r="H201" i="15"/>
  <c r="G201" i="15"/>
  <c r="F201" i="15"/>
  <c r="H200" i="15"/>
  <c r="G200" i="15"/>
  <c r="F200" i="15"/>
  <c r="H199" i="15"/>
  <c r="G199" i="15"/>
  <c r="F199" i="15"/>
  <c r="H198" i="15"/>
  <c r="G198" i="15"/>
  <c r="F198" i="15"/>
  <c r="H197" i="15"/>
  <c r="G197" i="15"/>
  <c r="F197" i="15"/>
  <c r="H196" i="15"/>
  <c r="F196" i="15"/>
  <c r="H195" i="15"/>
  <c r="G195" i="15"/>
  <c r="F195" i="15"/>
  <c r="H194" i="15"/>
  <c r="G194" i="15"/>
  <c r="F194" i="15"/>
  <c r="H193" i="15"/>
  <c r="G193" i="15"/>
  <c r="F193" i="15"/>
  <c r="H192" i="15"/>
  <c r="G192" i="15"/>
  <c r="F192" i="15"/>
  <c r="H191" i="15"/>
  <c r="G191" i="15"/>
  <c r="F191" i="15"/>
  <c r="H190" i="15"/>
  <c r="G190" i="15"/>
  <c r="F190" i="15"/>
  <c r="H189" i="15"/>
  <c r="G189" i="15"/>
  <c r="F189" i="15"/>
  <c r="H188" i="15"/>
  <c r="G188" i="15"/>
  <c r="F188" i="15"/>
  <c r="H187" i="15"/>
  <c r="G187" i="15"/>
  <c r="F187" i="15"/>
  <c r="H186" i="15"/>
  <c r="G186" i="15"/>
  <c r="F186" i="15"/>
  <c r="H185" i="15"/>
  <c r="G185" i="15"/>
  <c r="F185" i="15"/>
  <c r="H184" i="15"/>
  <c r="G184" i="15"/>
  <c r="F184" i="15"/>
  <c r="H183" i="15"/>
  <c r="G183" i="15"/>
  <c r="F183" i="15"/>
  <c r="H182" i="15"/>
  <c r="G182" i="15"/>
  <c r="F182" i="15"/>
  <c r="H181" i="15"/>
  <c r="G181" i="15"/>
  <c r="F181" i="15"/>
  <c r="H180" i="15"/>
  <c r="G180" i="15"/>
  <c r="F180" i="15"/>
  <c r="H179" i="15"/>
  <c r="G179" i="15"/>
  <c r="F179" i="15"/>
  <c r="H178" i="15"/>
  <c r="G178" i="15"/>
  <c r="F178" i="15"/>
  <c r="H177" i="15"/>
  <c r="G177" i="15"/>
  <c r="F177" i="15"/>
  <c r="H176" i="15"/>
  <c r="G176" i="15"/>
  <c r="F176" i="15"/>
  <c r="H175" i="15"/>
  <c r="G175" i="15"/>
  <c r="F175" i="15"/>
  <c r="H174" i="15"/>
  <c r="G174" i="15"/>
  <c r="F174" i="15"/>
  <c r="H173" i="15"/>
  <c r="G173" i="15"/>
  <c r="F173" i="15"/>
  <c r="H172" i="15"/>
  <c r="G172" i="15"/>
  <c r="F172" i="15"/>
  <c r="H171" i="15"/>
  <c r="G171" i="15"/>
  <c r="F171" i="15"/>
  <c r="H170" i="15"/>
  <c r="G170" i="15"/>
  <c r="F170" i="15"/>
  <c r="H169" i="15"/>
  <c r="G169" i="15"/>
  <c r="F169" i="15"/>
  <c r="H168" i="15"/>
  <c r="G168" i="15"/>
  <c r="F168" i="15"/>
  <c r="H167" i="15"/>
  <c r="G167" i="15"/>
  <c r="F167" i="15"/>
  <c r="H166" i="15"/>
  <c r="G166" i="15"/>
  <c r="F166" i="15"/>
  <c r="H165" i="15"/>
  <c r="G165" i="15"/>
  <c r="F165" i="15"/>
  <c r="H164" i="15"/>
  <c r="G164" i="15"/>
  <c r="F164" i="15"/>
  <c r="H163" i="15"/>
  <c r="G163" i="15"/>
  <c r="F163" i="15"/>
  <c r="H162" i="15"/>
  <c r="G162" i="15"/>
  <c r="F162" i="15"/>
  <c r="H161" i="15"/>
  <c r="G161" i="15"/>
  <c r="F161" i="15"/>
  <c r="H160" i="15"/>
  <c r="G160" i="15"/>
  <c r="F160" i="15"/>
  <c r="H159" i="15"/>
  <c r="G159" i="15"/>
  <c r="F159" i="15"/>
  <c r="H158" i="15"/>
  <c r="G158" i="15"/>
  <c r="F158" i="15"/>
  <c r="H157" i="15"/>
  <c r="G157" i="15"/>
  <c r="F157" i="15"/>
  <c r="H156" i="15"/>
  <c r="G156" i="15"/>
  <c r="F156" i="15"/>
  <c r="H155" i="15"/>
  <c r="G155" i="15"/>
  <c r="F155" i="15"/>
  <c r="H154" i="15"/>
  <c r="G154" i="15"/>
  <c r="F154" i="15"/>
  <c r="H153" i="15"/>
  <c r="G153" i="15"/>
  <c r="F153" i="15"/>
  <c r="H152" i="15"/>
  <c r="G152" i="15"/>
  <c r="F152" i="15"/>
  <c r="H151" i="15"/>
  <c r="G151" i="15"/>
  <c r="F151" i="15"/>
  <c r="H150" i="15"/>
  <c r="G150" i="15"/>
  <c r="F150" i="15"/>
  <c r="H149" i="15"/>
  <c r="G149" i="15"/>
  <c r="F149" i="15"/>
  <c r="H148" i="15"/>
  <c r="G148" i="15"/>
  <c r="F148" i="15"/>
  <c r="H147" i="15"/>
  <c r="G147" i="15"/>
  <c r="F147" i="15"/>
  <c r="H146" i="15"/>
  <c r="G146" i="15"/>
  <c r="F146" i="15"/>
  <c r="H145" i="15"/>
  <c r="G145" i="15"/>
  <c r="F145" i="15"/>
  <c r="H144" i="15"/>
  <c r="G144" i="15"/>
  <c r="F144" i="15"/>
  <c r="H143" i="15"/>
  <c r="G143" i="15"/>
  <c r="F143" i="15"/>
  <c r="H142" i="15"/>
  <c r="G142" i="15"/>
  <c r="F142" i="15"/>
  <c r="H141" i="15"/>
  <c r="G141" i="15"/>
  <c r="F141" i="15"/>
  <c r="H140" i="15"/>
  <c r="G140" i="15"/>
  <c r="F140" i="15"/>
  <c r="H139" i="15"/>
  <c r="G139" i="15"/>
  <c r="F139" i="15"/>
  <c r="H138" i="15"/>
  <c r="G138" i="15"/>
  <c r="F138" i="15"/>
  <c r="H137" i="15"/>
  <c r="G137" i="15"/>
  <c r="F137" i="15"/>
  <c r="H136" i="15"/>
  <c r="G136" i="15"/>
  <c r="F136" i="15"/>
  <c r="H135" i="15"/>
  <c r="G135" i="15"/>
  <c r="F135" i="15"/>
  <c r="H134" i="15"/>
  <c r="G134" i="15"/>
  <c r="F134" i="15"/>
  <c r="H133" i="15"/>
  <c r="G133" i="15"/>
  <c r="F133" i="15"/>
  <c r="H132" i="15"/>
  <c r="G132" i="15"/>
  <c r="F132" i="15"/>
  <c r="H131" i="15"/>
  <c r="G131" i="15"/>
  <c r="F131" i="15"/>
  <c r="H130" i="15"/>
  <c r="G130" i="15"/>
  <c r="F130" i="15"/>
  <c r="H129" i="15"/>
  <c r="G129" i="15"/>
  <c r="F129" i="15"/>
  <c r="H128" i="15"/>
  <c r="G128" i="15"/>
  <c r="F128" i="15"/>
  <c r="H127" i="15"/>
  <c r="G127" i="15"/>
  <c r="F127" i="15"/>
  <c r="H126" i="15"/>
  <c r="G126" i="15"/>
  <c r="F126" i="15"/>
  <c r="H125" i="15"/>
  <c r="G125" i="15"/>
  <c r="F125" i="15"/>
  <c r="H124" i="15"/>
  <c r="G124" i="15"/>
  <c r="F124" i="15"/>
  <c r="H123" i="15"/>
  <c r="G123" i="15"/>
  <c r="F123" i="15"/>
  <c r="H122" i="15"/>
  <c r="G122" i="15"/>
  <c r="F122" i="15"/>
  <c r="H121" i="15"/>
  <c r="G121" i="15"/>
  <c r="F121" i="15"/>
  <c r="H120" i="15"/>
  <c r="G120" i="15"/>
  <c r="F120" i="15"/>
  <c r="H119" i="15"/>
  <c r="G119" i="15"/>
  <c r="F119" i="15"/>
  <c r="H118" i="15"/>
  <c r="G118" i="15"/>
  <c r="F118" i="15"/>
  <c r="H117" i="15"/>
  <c r="G117" i="15"/>
  <c r="F117" i="15"/>
  <c r="H116" i="15"/>
  <c r="G116" i="15"/>
  <c r="F116" i="15"/>
  <c r="H115" i="15"/>
  <c r="G115" i="15"/>
  <c r="F115" i="15"/>
  <c r="H114" i="15"/>
  <c r="G114" i="15"/>
  <c r="F114" i="15"/>
  <c r="H113" i="15"/>
  <c r="G113" i="15"/>
  <c r="F113" i="15"/>
  <c r="H112" i="15"/>
  <c r="G112" i="15"/>
  <c r="F112" i="15"/>
  <c r="H111" i="15"/>
  <c r="G111" i="15"/>
  <c r="F111" i="15"/>
  <c r="H110" i="15"/>
  <c r="G110" i="15"/>
  <c r="F110" i="15"/>
  <c r="H109" i="15"/>
  <c r="G109" i="15"/>
  <c r="F109" i="15"/>
  <c r="H108" i="15"/>
  <c r="G108" i="15"/>
  <c r="F108" i="15"/>
  <c r="H107" i="15"/>
  <c r="G107" i="15"/>
  <c r="F107" i="15"/>
  <c r="H106" i="15"/>
  <c r="G106" i="15"/>
  <c r="F106" i="15"/>
  <c r="H105" i="15"/>
  <c r="G105" i="15"/>
  <c r="F105" i="15"/>
  <c r="H104" i="15"/>
  <c r="G104" i="15"/>
  <c r="F104" i="15"/>
  <c r="H103" i="15"/>
  <c r="G103" i="15"/>
  <c r="F103" i="15"/>
  <c r="H102" i="15"/>
  <c r="G102" i="15"/>
  <c r="F102" i="15"/>
  <c r="H101" i="15"/>
  <c r="G101" i="15"/>
  <c r="F101" i="15"/>
  <c r="H100" i="15"/>
  <c r="G100" i="15"/>
  <c r="F100" i="15"/>
  <c r="H99" i="15"/>
  <c r="G99" i="15"/>
  <c r="F99" i="15"/>
  <c r="H98" i="15"/>
  <c r="G98" i="15"/>
  <c r="F98" i="15"/>
  <c r="H97" i="15"/>
  <c r="G97" i="15"/>
  <c r="F97" i="15"/>
  <c r="H96" i="15"/>
  <c r="G96" i="15"/>
  <c r="F96" i="15"/>
  <c r="H95" i="15"/>
  <c r="G95" i="15"/>
  <c r="F95" i="15"/>
  <c r="H94" i="15"/>
  <c r="G94" i="15"/>
  <c r="F94" i="15"/>
  <c r="H93" i="15"/>
  <c r="G93" i="15"/>
  <c r="F93" i="15"/>
  <c r="H92" i="15"/>
  <c r="G92" i="15"/>
  <c r="F92" i="15"/>
  <c r="H91" i="15"/>
  <c r="G91" i="15"/>
  <c r="F91" i="15"/>
  <c r="H90" i="15"/>
  <c r="G90" i="15"/>
  <c r="F90" i="15"/>
  <c r="H89" i="15"/>
  <c r="G89" i="15"/>
  <c r="F89" i="15"/>
  <c r="H88" i="15"/>
  <c r="G88" i="15"/>
  <c r="F88" i="15"/>
  <c r="H87" i="15"/>
  <c r="G87" i="15"/>
  <c r="F87" i="15"/>
  <c r="H86" i="15"/>
  <c r="G86" i="15"/>
  <c r="F86" i="15"/>
  <c r="H85" i="15"/>
  <c r="G85" i="15"/>
  <c r="F85" i="15"/>
  <c r="H84" i="15"/>
  <c r="G84" i="15"/>
  <c r="F84" i="15"/>
  <c r="H83" i="15"/>
  <c r="G83" i="15"/>
  <c r="F83" i="15"/>
  <c r="H82" i="15"/>
  <c r="G82" i="15"/>
  <c r="F82" i="15"/>
  <c r="H81" i="15"/>
  <c r="G81" i="15"/>
  <c r="F81" i="15"/>
  <c r="H80" i="15"/>
  <c r="G80" i="15"/>
  <c r="F80" i="15"/>
  <c r="H79" i="15"/>
  <c r="G79" i="15"/>
  <c r="F79" i="15"/>
  <c r="H78" i="15"/>
  <c r="G78" i="15"/>
  <c r="F78" i="15"/>
  <c r="H77" i="15"/>
  <c r="G77" i="15"/>
  <c r="F77" i="15"/>
  <c r="H76" i="15"/>
  <c r="G76" i="15"/>
  <c r="F76" i="15"/>
  <c r="H75" i="15"/>
  <c r="G75" i="15"/>
  <c r="F75" i="15"/>
  <c r="H74" i="15"/>
  <c r="G74" i="15"/>
  <c r="F74" i="15"/>
  <c r="H73" i="15"/>
  <c r="G73" i="15"/>
  <c r="F73" i="15"/>
  <c r="H72" i="15"/>
  <c r="G72" i="15"/>
  <c r="F72" i="15"/>
  <c r="H71" i="15"/>
  <c r="G71" i="15"/>
  <c r="F71" i="15"/>
  <c r="H70" i="15"/>
  <c r="G70" i="15"/>
  <c r="F70" i="15"/>
  <c r="H69" i="15"/>
  <c r="G69" i="15"/>
  <c r="F69" i="15"/>
  <c r="H68" i="15"/>
  <c r="G68" i="15"/>
  <c r="F68" i="15"/>
  <c r="H67" i="15"/>
  <c r="G67" i="15"/>
  <c r="F67" i="15"/>
  <c r="H66" i="15"/>
  <c r="G66" i="15"/>
  <c r="F66" i="15"/>
  <c r="H65" i="15"/>
  <c r="G65" i="15"/>
  <c r="F65" i="15"/>
  <c r="H64" i="15"/>
  <c r="G64" i="15"/>
  <c r="F64" i="15"/>
  <c r="H63" i="15"/>
  <c r="G63" i="15"/>
  <c r="F63" i="15"/>
  <c r="H62" i="15"/>
  <c r="G62" i="15"/>
  <c r="F62" i="15"/>
  <c r="H61" i="15"/>
  <c r="G61" i="15"/>
  <c r="F61" i="15"/>
  <c r="H60" i="15"/>
  <c r="G60" i="15"/>
  <c r="F60" i="15"/>
  <c r="H59" i="15"/>
  <c r="G59" i="15"/>
  <c r="F59" i="15"/>
  <c r="H58" i="15"/>
  <c r="G58" i="15"/>
  <c r="F58" i="15"/>
  <c r="H57" i="15"/>
  <c r="G57" i="15"/>
  <c r="F57" i="15"/>
  <c r="H56" i="15"/>
  <c r="G56" i="15"/>
  <c r="F56" i="15"/>
  <c r="H55" i="15"/>
  <c r="G55" i="15"/>
  <c r="F55" i="15"/>
  <c r="H54" i="15"/>
  <c r="G54" i="15"/>
  <c r="F54" i="15"/>
  <c r="H53" i="15"/>
  <c r="G53" i="15"/>
  <c r="F53" i="15"/>
  <c r="H52" i="15"/>
  <c r="G52" i="15"/>
  <c r="F52" i="15"/>
  <c r="H51" i="15"/>
  <c r="G51" i="15"/>
  <c r="F51" i="15"/>
  <c r="H50" i="15"/>
  <c r="G50" i="15"/>
  <c r="F50" i="15"/>
  <c r="H49" i="15"/>
  <c r="G49" i="15"/>
  <c r="F49" i="15"/>
  <c r="H48" i="15"/>
  <c r="G48" i="15"/>
  <c r="F48" i="15"/>
  <c r="H47" i="15"/>
  <c r="G47" i="15"/>
  <c r="F47" i="15"/>
  <c r="H46" i="15"/>
  <c r="G46" i="15"/>
  <c r="F46" i="15"/>
  <c r="H45" i="15"/>
  <c r="G45" i="15"/>
  <c r="F45" i="15"/>
  <c r="H44" i="15"/>
  <c r="G44" i="15"/>
  <c r="F44" i="15"/>
  <c r="H43" i="15"/>
  <c r="G43" i="15"/>
  <c r="F43" i="15"/>
  <c r="H42" i="15"/>
  <c r="G42" i="15"/>
  <c r="F42" i="15"/>
  <c r="H41" i="15"/>
  <c r="G41" i="15"/>
  <c r="F41" i="15"/>
  <c r="H40" i="15"/>
  <c r="G40" i="15"/>
  <c r="F40" i="15"/>
  <c r="H39" i="15"/>
  <c r="G39" i="15"/>
  <c r="F39" i="15"/>
  <c r="H38" i="15"/>
  <c r="G38" i="15"/>
  <c r="F38" i="15"/>
  <c r="H37" i="15"/>
  <c r="G37" i="15"/>
  <c r="F37" i="15"/>
  <c r="H36" i="15"/>
  <c r="G36" i="15"/>
  <c r="F36" i="15"/>
  <c r="H35" i="15"/>
  <c r="G35" i="15"/>
  <c r="F35" i="15"/>
  <c r="H34" i="15"/>
  <c r="G34" i="15"/>
  <c r="F34" i="15"/>
  <c r="H33" i="15"/>
  <c r="G33" i="15"/>
  <c r="F33" i="15"/>
  <c r="H32" i="15"/>
  <c r="G32" i="15"/>
  <c r="F32" i="15"/>
  <c r="H31" i="15"/>
  <c r="G31" i="15"/>
  <c r="F31" i="15"/>
  <c r="H30" i="15"/>
  <c r="G30" i="15"/>
  <c r="F30" i="15"/>
  <c r="H29" i="15"/>
  <c r="G29" i="15"/>
  <c r="F29" i="15"/>
  <c r="H28" i="15"/>
  <c r="G28" i="15"/>
  <c r="F28" i="15"/>
  <c r="H27" i="15"/>
  <c r="G27" i="15"/>
  <c r="F27" i="15"/>
  <c r="H26" i="15"/>
  <c r="G26" i="15"/>
  <c r="F26" i="15"/>
  <c r="H25" i="15"/>
  <c r="G25" i="15"/>
  <c r="F25" i="15"/>
  <c r="H24" i="15"/>
  <c r="G24" i="15"/>
  <c r="F24" i="15"/>
  <c r="H23" i="15"/>
  <c r="G23" i="15"/>
  <c r="F23" i="15"/>
  <c r="H22" i="15"/>
  <c r="G22" i="15"/>
  <c r="F22" i="15"/>
  <c r="H21" i="15"/>
  <c r="G21" i="15"/>
  <c r="F21" i="15"/>
  <c r="H20" i="15"/>
  <c r="G20" i="15"/>
  <c r="F20" i="15"/>
  <c r="H19" i="15"/>
  <c r="G19" i="15"/>
  <c r="F19" i="15"/>
  <c r="H18" i="15"/>
  <c r="G18" i="15"/>
  <c r="F18" i="15"/>
  <c r="H17" i="15"/>
  <c r="G17" i="15"/>
  <c r="F17" i="15"/>
  <c r="H16" i="15"/>
  <c r="G16" i="15"/>
  <c r="F16" i="15"/>
  <c r="H15" i="15"/>
  <c r="G15" i="15"/>
  <c r="F15" i="15"/>
  <c r="H14" i="15"/>
  <c r="G14" i="15"/>
  <c r="F14" i="15"/>
  <c r="H13" i="15"/>
  <c r="G13" i="15"/>
  <c r="F13" i="15"/>
  <c r="H12" i="15"/>
  <c r="G12" i="15"/>
  <c r="F12" i="15"/>
  <c r="H11" i="15"/>
  <c r="G11" i="15"/>
  <c r="F11" i="15"/>
  <c r="H10" i="15"/>
  <c r="G10" i="15"/>
  <c r="F10" i="15"/>
  <c r="H9" i="15"/>
  <c r="G9" i="15"/>
  <c r="F9" i="15"/>
  <c r="H8" i="15"/>
  <c r="G8" i="15"/>
  <c r="F8" i="15"/>
  <c r="H7" i="15"/>
  <c r="G7" i="15"/>
  <c r="F7" i="15"/>
  <c r="H6" i="15"/>
  <c r="G6" i="15"/>
  <c r="F6" i="15"/>
  <c r="H5" i="15"/>
  <c r="G5" i="15"/>
  <c r="F5" i="15"/>
  <c r="H4" i="15"/>
  <c r="G4" i="15"/>
  <c r="F4" i="15"/>
  <c r="H3" i="15"/>
  <c r="G3" i="15"/>
  <c r="F3" i="15"/>
  <c r="M366" i="15" l="1"/>
  <c r="N366" i="15"/>
  <c r="Q366" i="15"/>
  <c r="I366" i="15"/>
  <c r="R366" i="15"/>
  <c r="J366" i="15"/>
  <c r="S366" i="15"/>
  <c r="P366" i="15"/>
  <c r="K366" i="15"/>
  <c r="L366" i="15"/>
  <c r="O338" i="15"/>
  <c r="O334" i="15"/>
  <c r="O327" i="15"/>
  <c r="O322" i="15"/>
  <c r="O319" i="15"/>
  <c r="O315" i="15"/>
  <c r="O298" i="15"/>
  <c r="O295" i="15"/>
  <c r="O291" i="15"/>
  <c r="O287" i="15"/>
  <c r="O283" i="15"/>
  <c r="O270" i="15"/>
  <c r="O248" i="15"/>
  <c r="O243" i="15"/>
  <c r="O239" i="15"/>
  <c r="O238" i="15"/>
  <c r="O222" i="15"/>
  <c r="O218" i="15"/>
  <c r="O202" i="15"/>
  <c r="O178" i="15"/>
  <c r="O174" i="15"/>
  <c r="O170" i="15"/>
  <c r="O168" i="15"/>
  <c r="O164" i="15"/>
  <c r="O160" i="15"/>
  <c r="O156" i="15"/>
  <c r="O152" i="15"/>
  <c r="O362" i="15"/>
  <c r="O348" i="15"/>
  <c r="O343" i="15"/>
  <c r="O339" i="15"/>
  <c r="O335" i="15"/>
  <c r="O330" i="15"/>
  <c r="O323" i="15"/>
  <c r="O320" i="15"/>
  <c r="O316" i="15"/>
  <c r="O299" i="15"/>
  <c r="O297" i="15"/>
  <c r="O296" i="15"/>
  <c r="O292" i="15"/>
  <c r="O288" i="15"/>
  <c r="O284" i="15"/>
  <c r="O280" i="15"/>
  <c r="O271" i="15"/>
  <c r="O261" i="15"/>
  <c r="O240" i="15"/>
  <c r="O223" i="15"/>
  <c r="O219" i="15"/>
  <c r="O356" i="15"/>
  <c r="O333" i="15"/>
  <c r="O314" i="15"/>
  <c r="O310" i="15"/>
  <c r="O306" i="15"/>
  <c r="O302" i="15"/>
  <c r="O278" i="15"/>
  <c r="O274" i="15"/>
  <c r="O265" i="15"/>
  <c r="O264" i="15"/>
  <c r="O259" i="15"/>
  <c r="O255" i="15"/>
  <c r="O251" i="15"/>
  <c r="O234" i="15"/>
  <c r="O229" i="15"/>
  <c r="O226" i="15"/>
  <c r="O213" i="15"/>
  <c r="O210" i="15"/>
  <c r="O206" i="15"/>
  <c r="O201" i="15"/>
  <c r="O197" i="15"/>
  <c r="O194" i="15"/>
  <c r="O189" i="15"/>
  <c r="O185" i="15"/>
  <c r="O181" i="15"/>
  <c r="O144" i="15"/>
  <c r="O140" i="15"/>
  <c r="O136" i="15"/>
  <c r="O133" i="15"/>
  <c r="O129" i="15"/>
  <c r="O125" i="15"/>
  <c r="O118" i="15"/>
  <c r="O114" i="15"/>
  <c r="O110" i="15"/>
  <c r="O105" i="15"/>
  <c r="O101" i="15"/>
  <c r="O97" i="15"/>
  <c r="O93" i="15"/>
  <c r="O89" i="15"/>
  <c r="O85" i="15"/>
  <c r="O81" i="15"/>
  <c r="O77" i="15"/>
  <c r="O73" i="15"/>
  <c r="O69" i="15"/>
  <c r="O65" i="15"/>
  <c r="O61" i="15"/>
  <c r="O57" i="15"/>
  <c r="O53" i="15"/>
  <c r="O49" i="15"/>
  <c r="O45" i="15"/>
  <c r="O347" i="15"/>
  <c r="O345" i="15"/>
  <c r="O341" i="15"/>
  <c r="O326" i="15"/>
  <c r="O294" i="15"/>
  <c r="O286" i="15"/>
  <c r="O282" i="15"/>
  <c r="O237" i="15"/>
  <c r="O225" i="15"/>
  <c r="O221" i="15"/>
  <c r="O217" i="15"/>
  <c r="O193" i="15"/>
  <c r="O173" i="15"/>
  <c r="O163" i="15"/>
  <c r="O364" i="15"/>
  <c r="O359" i="15"/>
  <c r="O355" i="15"/>
  <c r="O332" i="15"/>
  <c r="O313" i="15"/>
  <c r="O309" i="15"/>
  <c r="O305" i="15"/>
  <c r="O277" i="15"/>
  <c r="O273" i="15"/>
  <c r="O263" i="15"/>
  <c r="O258" i="15"/>
  <c r="O236" i="15"/>
  <c r="O233" i="15"/>
  <c r="O228" i="15"/>
  <c r="O209" i="15"/>
  <c r="O205" i="15"/>
  <c r="O200" i="15"/>
  <c r="O188" i="15"/>
  <c r="O184" i="15"/>
  <c r="O180" i="15"/>
  <c r="O147" i="15"/>
  <c r="O143" i="15"/>
  <c r="O139" i="15"/>
  <c r="O132" i="15"/>
  <c r="O128" i="15"/>
  <c r="O124" i="15"/>
  <c r="O121" i="15"/>
  <c r="O117" i="15"/>
  <c r="O113" i="15"/>
  <c r="O109" i="15"/>
  <c r="O104" i="15"/>
  <c r="O100" i="15"/>
  <c r="O96" i="15"/>
  <c r="O92" i="15"/>
  <c r="O88" i="15"/>
  <c r="O84" i="15"/>
  <c r="O80" i="15"/>
  <c r="O76" i="15"/>
  <c r="O72" i="15"/>
  <c r="O68" i="15"/>
  <c r="O64" i="15"/>
  <c r="O60" i="15"/>
  <c r="O56" i="15"/>
  <c r="O52" i="15"/>
  <c r="O48" i="15"/>
  <c r="O44" i="15"/>
  <c r="O342" i="15"/>
  <c r="O360" i="15"/>
  <c r="O318" i="15"/>
  <c r="O301" i="15"/>
  <c r="O290" i="15"/>
  <c r="O177" i="15"/>
  <c r="O167" i="15"/>
  <c r="O151" i="15"/>
  <c r="O344" i="15"/>
  <c r="O336" i="15"/>
  <c r="O324" i="15"/>
  <c r="O317" i="15"/>
  <c r="O300" i="15"/>
  <c r="O293" i="15"/>
  <c r="O289" i="15"/>
  <c r="O285" i="15"/>
  <c r="O281" i="15"/>
  <c r="O268" i="15"/>
  <c r="O246" i="15"/>
  <c r="O241" i="15"/>
  <c r="O224" i="15"/>
  <c r="O220" i="15"/>
  <c r="O216" i="15"/>
  <c r="O192" i="15"/>
  <c r="O176" i="15"/>
  <c r="O172" i="15"/>
  <c r="O166" i="15"/>
  <c r="O162" i="15"/>
  <c r="O158" i="15"/>
  <c r="O154" i="15"/>
  <c r="O150" i="15"/>
  <c r="O361" i="15"/>
  <c r="O346" i="15"/>
  <c r="O337" i="15"/>
  <c r="O325" i="15"/>
  <c r="O269" i="15"/>
  <c r="O247" i="15"/>
  <c r="O242" i="15"/>
  <c r="O169" i="15"/>
  <c r="O159" i="15"/>
  <c r="O155" i="15"/>
  <c r="O340" i="15"/>
  <c r="O331" i="15"/>
  <c r="O363" i="15"/>
  <c r="O358" i="15"/>
  <c r="O354" i="15"/>
  <c r="O352" i="15"/>
  <c r="O349" i="15"/>
  <c r="O312" i="15"/>
  <c r="O308" i="15"/>
  <c r="O304" i="15"/>
  <c r="O276" i="15"/>
  <c r="O272" i="15"/>
  <c r="O267" i="15"/>
  <c r="O262" i="15"/>
  <c r="O257" i="15"/>
  <c r="O245" i="15"/>
  <c r="O232" i="15"/>
  <c r="O231" i="15"/>
  <c r="O208" i="15"/>
  <c r="O204" i="15"/>
  <c r="O199" i="15"/>
  <c r="O187" i="15"/>
  <c r="O183" i="15"/>
  <c r="O149" i="15"/>
  <c r="O146" i="15"/>
  <c r="O142" i="15"/>
  <c r="O138" i="15"/>
  <c r="O131" i="15"/>
  <c r="O127" i="15"/>
  <c r="O123" i="15"/>
  <c r="O120" i="15"/>
  <c r="O116" i="15"/>
  <c r="O112" i="15"/>
  <c r="O108" i="15"/>
  <c r="O103" i="15"/>
  <c r="O99" i="15"/>
  <c r="O95" i="15"/>
  <c r="O91" i="15"/>
  <c r="O87" i="15"/>
  <c r="O83" i="15"/>
  <c r="O79" i="15"/>
  <c r="O75" i="15"/>
  <c r="O71" i="15"/>
  <c r="O67" i="15"/>
  <c r="O63" i="15"/>
  <c r="O59" i="15"/>
  <c r="O55" i="15"/>
  <c r="O51" i="15"/>
  <c r="O47" i="15"/>
  <c r="O215" i="15"/>
  <c r="O191" i="15"/>
  <c r="O175" i="15"/>
  <c r="O171" i="15"/>
  <c r="O165" i="15"/>
  <c r="O161" i="15"/>
  <c r="O157" i="15"/>
  <c r="O153" i="15"/>
  <c r="O357" i="15"/>
  <c r="O353" i="15"/>
  <c r="O351" i="15"/>
  <c r="O311" i="15"/>
  <c r="O307" i="15"/>
  <c r="O303" i="15"/>
  <c r="O279" i="15"/>
  <c r="O275" i="15"/>
  <c r="O266" i="15"/>
  <c r="O260" i="15"/>
  <c r="O256" i="15"/>
  <c r="O253" i="15"/>
  <c r="O252" i="15"/>
  <c r="O249" i="15"/>
  <c r="O244" i="15"/>
  <c r="O230" i="15"/>
  <c r="O214" i="15"/>
  <c r="O211" i="15"/>
  <c r="O207" i="15"/>
  <c r="O203" i="15"/>
  <c r="O198" i="15"/>
  <c r="O195" i="15"/>
  <c r="O190" i="15"/>
  <c r="O186" i="15"/>
  <c r="O182" i="15"/>
  <c r="O145" i="15"/>
  <c r="O141" i="15"/>
  <c r="O137" i="15"/>
  <c r="O134" i="15"/>
  <c r="O130" i="15"/>
  <c r="O126" i="15"/>
  <c r="O119" i="15"/>
  <c r="O115" i="15"/>
  <c r="O111" i="15"/>
  <c r="O106" i="15"/>
  <c r="O102" i="15"/>
  <c r="O98" i="15"/>
  <c r="O94" i="15"/>
  <c r="O90" i="15"/>
  <c r="O86" i="15"/>
  <c r="O82" i="15"/>
  <c r="O78" i="15"/>
  <c r="O74" i="15"/>
  <c r="O70" i="15"/>
  <c r="O66" i="15"/>
  <c r="O62" i="15"/>
  <c r="O58" i="15"/>
  <c r="O54" i="15"/>
  <c r="O50" i="15"/>
  <c r="O46" i="15"/>
  <c r="V364" i="15"/>
  <c r="V360" i="15"/>
  <c r="V356" i="15"/>
  <c r="V352" i="15"/>
  <c r="V348" i="15"/>
  <c r="V344" i="15"/>
  <c r="V340" i="15"/>
  <c r="V336" i="15"/>
  <c r="V332" i="15"/>
  <c r="V4" i="15"/>
  <c r="V328" i="15"/>
  <c r="V324" i="15"/>
  <c r="V277" i="15"/>
  <c r="V173" i="15"/>
  <c r="V149" i="15"/>
  <c r="O24" i="15"/>
  <c r="V21" i="15"/>
  <c r="V320" i="15"/>
  <c r="V316" i="15"/>
  <c r="V312" i="15"/>
  <c r="V308" i="15"/>
  <c r="V304" i="15"/>
  <c r="V300" i="15"/>
  <c r="V296" i="15"/>
  <c r="V292" i="15"/>
  <c r="V288" i="15"/>
  <c r="V284" i="15"/>
  <c r="V280" i="15"/>
  <c r="V276" i="15"/>
  <c r="V272" i="15"/>
  <c r="V268" i="15"/>
  <c r="V264" i="15"/>
  <c r="V260" i="15"/>
  <c r="V256" i="15"/>
  <c r="V252" i="15"/>
  <c r="V248" i="15"/>
  <c r="V244" i="15"/>
  <c r="W244" i="15" s="1"/>
  <c r="V240" i="15"/>
  <c r="V236" i="15"/>
  <c r="V232" i="15"/>
  <c r="V228" i="15"/>
  <c r="V224" i="15"/>
  <c r="V220" i="15"/>
  <c r="V216" i="15"/>
  <c r="V212" i="15"/>
  <c r="V208" i="15"/>
  <c r="V204" i="15"/>
  <c r="V200" i="15"/>
  <c r="V196" i="15"/>
  <c r="V192" i="15"/>
  <c r="V191" i="15"/>
  <c r="V188" i="15"/>
  <c r="V184" i="15"/>
  <c r="V180" i="15"/>
  <c r="V176" i="15"/>
  <c r="V172" i="15"/>
  <c r="V168" i="15"/>
  <c r="V164" i="15"/>
  <c r="V160" i="15"/>
  <c r="V121" i="15"/>
  <c r="V117" i="15"/>
  <c r="V113" i="15"/>
  <c r="V109" i="15"/>
  <c r="V105" i="15"/>
  <c r="V101" i="15"/>
  <c r="V97" i="15"/>
  <c r="V93" i="15"/>
  <c r="V89" i="15"/>
  <c r="V85" i="15"/>
  <c r="V81" i="15"/>
  <c r="V77" i="15"/>
  <c r="V73" i="15"/>
  <c r="V69" i="15"/>
  <c r="V65" i="15"/>
  <c r="V61" i="15"/>
  <c r="V57" i="15"/>
  <c r="V53" i="15"/>
  <c r="V49" i="15"/>
  <c r="V45" i="15"/>
  <c r="O40" i="15"/>
  <c r="V37" i="15"/>
  <c r="O32" i="15"/>
  <c r="V29" i="15"/>
  <c r="O16" i="15"/>
  <c r="V13" i="15"/>
  <c r="O8" i="15"/>
  <c r="V5" i="15"/>
  <c r="V156" i="15"/>
  <c r="V152" i="15"/>
  <c r="V148" i="15"/>
  <c r="V144" i="15"/>
  <c r="V140" i="15"/>
  <c r="V136" i="15"/>
  <c r="V132" i="15"/>
  <c r="V128" i="15"/>
  <c r="V124" i="15"/>
  <c r="V120" i="15"/>
  <c r="V116" i="15"/>
  <c r="V112" i="15"/>
  <c r="V108" i="15"/>
  <c r="V104" i="15"/>
  <c r="V100" i="15"/>
  <c r="V96" i="15"/>
  <c r="V92" i="15"/>
  <c r="V88" i="15"/>
  <c r="V84" i="15"/>
  <c r="V80" i="15"/>
  <c r="V76" i="15"/>
  <c r="V72" i="15"/>
  <c r="V68" i="15"/>
  <c r="V64" i="15"/>
  <c r="V60" i="15"/>
  <c r="V56" i="15"/>
  <c r="V52" i="15"/>
  <c r="V48" i="15"/>
  <c r="V44" i="15"/>
  <c r="V40" i="15"/>
  <c r="O39" i="15"/>
  <c r="V36" i="15"/>
  <c r="O35" i="15"/>
  <c r="V32" i="15"/>
  <c r="O31" i="15"/>
  <c r="V28" i="15"/>
  <c r="O27" i="15"/>
  <c r="O25" i="15"/>
  <c r="V24" i="15"/>
  <c r="V23" i="15"/>
  <c r="O23" i="15"/>
  <c r="V20" i="15"/>
  <c r="O19" i="15"/>
  <c r="V16" i="15"/>
  <c r="O15" i="15"/>
  <c r="O14" i="15"/>
  <c r="V12" i="15"/>
  <c r="O11" i="15"/>
  <c r="V8" i="15"/>
  <c r="O7" i="15"/>
  <c r="V362" i="15"/>
  <c r="V358" i="15"/>
  <c r="V354" i="15"/>
  <c r="O3" i="15"/>
  <c r="O34" i="15"/>
  <c r="V363" i="15"/>
  <c r="V359" i="15"/>
  <c r="V355" i="15"/>
  <c r="V351" i="15"/>
  <c r="V347" i="15"/>
  <c r="V343" i="15"/>
  <c r="V339" i="15"/>
  <c r="V335" i="15"/>
  <c r="V331" i="15"/>
  <c r="V327" i="15"/>
  <c r="V323" i="15"/>
  <c r="V319" i="15"/>
  <c r="V315" i="15"/>
  <c r="V311" i="15"/>
  <c r="V307" i="15"/>
  <c r="V303" i="15"/>
  <c r="V299" i="15"/>
  <c r="V295" i="15"/>
  <c r="V291" i="15"/>
  <c r="V287" i="15"/>
  <c r="V283" i="15"/>
  <c r="V279" i="15"/>
  <c r="V275" i="15"/>
  <c r="V271" i="15"/>
  <c r="V267" i="15"/>
  <c r="V263" i="15"/>
  <c r="V259" i="15"/>
  <c r="V255" i="15"/>
  <c r="W255" i="15" s="1"/>
  <c r="V251" i="15"/>
  <c r="V247" i="15"/>
  <c r="V243" i="15"/>
  <c r="V239" i="15"/>
  <c r="V235" i="15"/>
  <c r="V231" i="15"/>
  <c r="V227" i="15"/>
  <c r="V223" i="15"/>
  <c r="V219" i="15"/>
  <c r="V215" i="15"/>
  <c r="V211" i="15"/>
  <c r="V207" i="15"/>
  <c r="V151" i="15"/>
  <c r="V127" i="15"/>
  <c r="V87" i="15"/>
  <c r="V63" i="15"/>
  <c r="V350" i="15"/>
  <c r="V346" i="15"/>
  <c r="V342" i="15"/>
  <c r="V338" i="15"/>
  <c r="V334" i="15"/>
  <c r="V330" i="15"/>
  <c r="V326" i="15"/>
  <c r="V322" i="15"/>
  <c r="V318" i="15"/>
  <c r="V314" i="15"/>
  <c r="V310" i="15"/>
  <c r="V306" i="15"/>
  <c r="V302" i="15"/>
  <c r="V298" i="15"/>
  <c r="V294" i="15"/>
  <c r="V290" i="15"/>
  <c r="V286" i="15"/>
  <c r="V282" i="15"/>
  <c r="V278" i="15"/>
  <c r="V274" i="15"/>
  <c r="V270" i="15"/>
  <c r="V266" i="15"/>
  <c r="V262" i="15"/>
  <c r="V258" i="15"/>
  <c r="V254" i="15"/>
  <c r="V250" i="15"/>
  <c r="V246" i="15"/>
  <c r="V242" i="15"/>
  <c r="V238" i="15"/>
  <c r="V234" i="15"/>
  <c r="V230" i="15"/>
  <c r="V226" i="15"/>
  <c r="V222" i="15"/>
  <c r="V218" i="15"/>
  <c r="V214" i="15"/>
  <c r="V3" i="15"/>
  <c r="V365" i="15"/>
  <c r="V361" i="15"/>
  <c r="V357" i="15"/>
  <c r="V353" i="15"/>
  <c r="V349" i="15"/>
  <c r="V345" i="15"/>
  <c r="V341" i="15"/>
  <c r="V337" i="15"/>
  <c r="V333" i="15"/>
  <c r="V329" i="15"/>
  <c r="V325" i="15"/>
  <c r="V321" i="15"/>
  <c r="V317" i="15"/>
  <c r="V313" i="15"/>
  <c r="V309" i="15"/>
  <c r="V305" i="15"/>
  <c r="V301" i="15"/>
  <c r="V297" i="15"/>
  <c r="V293" i="15"/>
  <c r="V289" i="15"/>
  <c r="V285" i="15"/>
  <c r="V281" i="15"/>
  <c r="V273" i="15"/>
  <c r="V269" i="15"/>
  <c r="V265" i="15"/>
  <c r="V261" i="15"/>
  <c r="V257" i="15"/>
  <c r="V253" i="15"/>
  <c r="V249" i="15"/>
  <c r="V245" i="15"/>
  <c r="V241" i="15"/>
  <c r="V237" i="15"/>
  <c r="V233" i="15"/>
  <c r="V229" i="15"/>
  <c r="V225" i="15"/>
  <c r="V221" i="15"/>
  <c r="V217" i="15"/>
  <c r="V213" i="15"/>
  <c r="V209" i="15"/>
  <c r="V205" i="15"/>
  <c r="V201" i="15"/>
  <c r="V197" i="15"/>
  <c r="V193" i="15"/>
  <c r="V189" i="15"/>
  <c r="V185" i="15"/>
  <c r="V181" i="15"/>
  <c r="V177" i="15"/>
  <c r="V169" i="15"/>
  <c r="V165" i="15"/>
  <c r="V161" i="15"/>
  <c r="V157" i="15"/>
  <c r="V153" i="15"/>
  <c r="V145" i="15"/>
  <c r="V141" i="15"/>
  <c r="V137" i="15"/>
  <c r="V133" i="15"/>
  <c r="V129" i="15"/>
  <c r="V125" i="15"/>
  <c r="V203" i="15"/>
  <c r="V199" i="15"/>
  <c r="V195" i="15"/>
  <c r="V187" i="15"/>
  <c r="V183" i="15"/>
  <c r="V179" i="15"/>
  <c r="V175" i="15"/>
  <c r="V171" i="15"/>
  <c r="V167" i="15"/>
  <c r="V163" i="15"/>
  <c r="V159" i="15"/>
  <c r="V155" i="15"/>
  <c r="V147" i="15"/>
  <c r="V143" i="15"/>
  <c r="V139" i="15"/>
  <c r="V135" i="15"/>
  <c r="V131" i="15"/>
  <c r="V123" i="15"/>
  <c r="V119" i="15"/>
  <c r="V115" i="15"/>
  <c r="V111" i="15"/>
  <c r="V107" i="15"/>
  <c r="V103" i="15"/>
  <c r="V99" i="15"/>
  <c r="V95" i="15"/>
  <c r="V91" i="15"/>
  <c r="V83" i="15"/>
  <c r="V79" i="15"/>
  <c r="V75" i="15"/>
  <c r="V71" i="15"/>
  <c r="V67" i="15"/>
  <c r="V59" i="15"/>
  <c r="V55" i="15"/>
  <c r="V51" i="15"/>
  <c r="V47" i="15"/>
  <c r="V43" i="15"/>
  <c r="O42" i="15"/>
  <c r="V39" i="15"/>
  <c r="O38" i="15"/>
  <c r="V31" i="15"/>
  <c r="O30" i="15"/>
  <c r="O26" i="15"/>
  <c r="O22" i="15"/>
  <c r="O18" i="15"/>
  <c r="V15" i="15"/>
  <c r="O10" i="15"/>
  <c r="V7" i="15"/>
  <c r="V210" i="15"/>
  <c r="V206" i="15"/>
  <c r="V202" i="15"/>
  <c r="V198" i="15"/>
  <c r="V194" i="15"/>
  <c r="V190" i="15"/>
  <c r="V186" i="15"/>
  <c r="V182" i="15"/>
  <c r="V178" i="15"/>
  <c r="V174" i="15"/>
  <c r="V170" i="15"/>
  <c r="V166" i="15"/>
  <c r="V162" i="15"/>
  <c r="V158" i="15"/>
  <c r="V154" i="15"/>
  <c r="V150" i="15"/>
  <c r="V146" i="15"/>
  <c r="V142" i="15"/>
  <c r="V138" i="15"/>
  <c r="V134" i="15"/>
  <c r="V130" i="15"/>
  <c r="V126" i="15"/>
  <c r="V122" i="15"/>
  <c r="V118" i="15"/>
  <c r="V114" i="15"/>
  <c r="V110" i="15"/>
  <c r="V106" i="15"/>
  <c r="V102" i="15"/>
  <c r="V98" i="15"/>
  <c r="V94" i="15"/>
  <c r="V90" i="15"/>
  <c r="V86" i="15"/>
  <c r="V82" i="15"/>
  <c r="V78" i="15"/>
  <c r="V74" i="15"/>
  <c r="V70" i="15"/>
  <c r="V66" i="15"/>
  <c r="V62" i="15"/>
  <c r="V58" i="15"/>
  <c r="V54" i="15"/>
  <c r="V50" i="15"/>
  <c r="V46" i="15"/>
  <c r="V42" i="15"/>
  <c r="O41" i="15"/>
  <c r="O33" i="15"/>
  <c r="O17" i="15"/>
  <c r="O9" i="15"/>
  <c r="V35" i="15"/>
  <c r="V27" i="15"/>
  <c r="V19" i="15"/>
  <c r="V11" i="15"/>
  <c r="O6" i="15"/>
  <c r="V38" i="15"/>
  <c r="O37" i="15"/>
  <c r="V34" i="15"/>
  <c r="V30" i="15"/>
  <c r="O29" i="15"/>
  <c r="V26" i="15"/>
  <c r="V22" i="15"/>
  <c r="O21" i="15"/>
  <c r="V18" i="15"/>
  <c r="V14" i="15"/>
  <c r="O13" i="15"/>
  <c r="V10" i="15"/>
  <c r="V6" i="15"/>
  <c r="O5" i="15"/>
  <c r="V41" i="15"/>
  <c r="O36" i="15"/>
  <c r="V33" i="15"/>
  <c r="O28" i="15"/>
  <c r="V25" i="15"/>
  <c r="O20" i="15"/>
  <c r="V17" i="15"/>
  <c r="O12" i="15"/>
  <c r="V9" i="15"/>
  <c r="O4" i="15"/>
  <c r="W95" i="15" l="1"/>
  <c r="W6" i="15"/>
  <c r="V366" i="15"/>
  <c r="O366" i="15"/>
  <c r="W251" i="15"/>
  <c r="W267" i="15"/>
  <c r="W239" i="15"/>
  <c r="W173" i="15"/>
  <c r="W243" i="15"/>
  <c r="W174" i="15"/>
  <c r="W240" i="15"/>
  <c r="W192" i="15"/>
  <c r="W55" i="15"/>
  <c r="W330" i="15"/>
  <c r="W263" i="15"/>
  <c r="W256" i="15"/>
  <c r="W260" i="15"/>
  <c r="W276" i="15"/>
  <c r="W188" i="15"/>
  <c r="W208" i="15"/>
  <c r="W272" i="15"/>
  <c r="W99" i="15"/>
  <c r="W182" i="15"/>
  <c r="W219" i="15"/>
  <c r="W110" i="15"/>
  <c r="W331" i="15"/>
  <c r="W64" i="15"/>
  <c r="W314" i="15"/>
  <c r="W247" i="15"/>
  <c r="W318" i="15"/>
  <c r="W228" i="15"/>
  <c r="W224" i="15"/>
  <c r="W259" i="15"/>
  <c r="W13" i="15"/>
  <c r="W28" i="15"/>
  <c r="W30" i="15"/>
  <c r="W118" i="15"/>
  <c r="W361" i="15"/>
  <c r="W194" i="15"/>
  <c r="W146" i="15"/>
  <c r="W90" i="15"/>
  <c r="W147" i="15"/>
  <c r="W306" i="15"/>
  <c r="W204" i="15"/>
  <c r="W220" i="15"/>
  <c r="W236" i="15"/>
  <c r="W252" i="15"/>
  <c r="W268" i="15"/>
  <c r="W149" i="15"/>
  <c r="W103" i="15"/>
  <c r="W216" i="15"/>
  <c r="W232" i="15"/>
  <c r="W248" i="15"/>
  <c r="W264" i="15"/>
  <c r="W334" i="15"/>
  <c r="W322" i="15"/>
  <c r="W59" i="15"/>
  <c r="W89" i="15"/>
  <c r="W4" i="15"/>
  <c r="W289" i="15"/>
  <c r="W305" i="15"/>
  <c r="W337" i="15"/>
  <c r="W11" i="15"/>
  <c r="W124" i="15"/>
  <c r="W140" i="15"/>
  <c r="W275" i="15"/>
  <c r="W291" i="15"/>
  <c r="W132" i="15"/>
  <c r="W310" i="15"/>
  <c r="W286" i="15"/>
  <c r="W136" i="15"/>
  <c r="W274" i="15"/>
  <c r="W290" i="15"/>
  <c r="W271" i="15"/>
  <c r="W287" i="15"/>
  <c r="W339" i="15"/>
  <c r="W343" i="15"/>
  <c r="W299" i="15"/>
  <c r="W155" i="15"/>
  <c r="W33" i="15"/>
  <c r="W335" i="15"/>
  <c r="W283" i="15"/>
  <c r="W61" i="15"/>
  <c r="W77" i="15"/>
  <c r="W109" i="15"/>
  <c r="W278" i="15"/>
  <c r="W294" i="15"/>
  <c r="W195" i="15"/>
  <c r="W37" i="15"/>
  <c r="W79" i="15"/>
  <c r="W326" i="15"/>
  <c r="W131" i="15"/>
  <c r="W338" i="15"/>
  <c r="W36" i="15"/>
  <c r="W15" i="15"/>
  <c r="W159" i="15"/>
  <c r="W203" i="15"/>
  <c r="W307" i="15"/>
  <c r="W323" i="15"/>
  <c r="W351" i="15"/>
  <c r="W8" i="15"/>
  <c r="W225" i="15"/>
  <c r="W257" i="15"/>
  <c r="W167" i="15"/>
  <c r="W187" i="15"/>
  <c r="W180" i="15"/>
  <c r="W218" i="15"/>
  <c r="W234" i="15"/>
  <c r="W266" i="15"/>
  <c r="W87" i="15"/>
  <c r="W211" i="15"/>
  <c r="W80" i="15"/>
  <c r="W96" i="15"/>
  <c r="W241" i="15"/>
  <c r="W210" i="15"/>
  <c r="W51" i="15"/>
  <c r="W315" i="15"/>
  <c r="W359" i="15"/>
  <c r="W112" i="15"/>
  <c r="W353" i="15"/>
  <c r="W86" i="15"/>
  <c r="W27" i="15"/>
  <c r="W117" i="15"/>
  <c r="W18" i="15"/>
  <c r="W226" i="15"/>
  <c r="W242" i="15"/>
  <c r="W258" i="15"/>
  <c r="W88" i="15"/>
  <c r="W104" i="15"/>
  <c r="W138" i="15"/>
  <c r="W179" i="15"/>
  <c r="W288" i="15"/>
  <c r="W304" i="15"/>
  <c r="W320" i="15"/>
  <c r="W3" i="15"/>
  <c r="W63" i="15"/>
  <c r="W32" i="15"/>
  <c r="W120" i="15"/>
  <c r="W143" i="15"/>
  <c r="W282" i="15"/>
  <c r="W298" i="15"/>
  <c r="W346" i="15"/>
  <c r="W279" i="15"/>
  <c r="W295" i="15"/>
  <c r="W24" i="15"/>
  <c r="W69" i="15"/>
  <c r="W101" i="15"/>
  <c r="W123" i="15"/>
  <c r="W281" i="15"/>
  <c r="W297" i="15"/>
  <c r="W313" i="15"/>
  <c r="W345" i="15"/>
  <c r="W238" i="15"/>
  <c r="W53" i="15"/>
  <c r="W85" i="15"/>
  <c r="W150" i="15"/>
  <c r="W217" i="15"/>
  <c r="W233" i="15"/>
  <c r="W347" i="15"/>
  <c r="W363" i="15"/>
  <c r="W56" i="15"/>
  <c r="W72" i="15"/>
  <c r="W223" i="15"/>
  <c r="W273" i="15"/>
  <c r="W292" i="15"/>
  <c r="W336" i="15"/>
  <c r="W191" i="15"/>
  <c r="W19" i="15"/>
  <c r="W62" i="15"/>
  <c r="W78" i="15"/>
  <c r="W126" i="15"/>
  <c r="W190" i="15"/>
  <c r="W206" i="15"/>
  <c r="W47" i="15"/>
  <c r="W71" i="15"/>
  <c r="W115" i="15"/>
  <c r="W139" i="15"/>
  <c r="W163" i="15"/>
  <c r="W160" i="15"/>
  <c r="W324" i="15"/>
  <c r="W340" i="15"/>
  <c r="W356" i="15"/>
  <c r="W327" i="15"/>
  <c r="W355" i="15"/>
  <c r="W23" i="15"/>
  <c r="W91" i="15"/>
  <c r="W29" i="15"/>
  <c r="W49" i="15"/>
  <c r="W97" i="15"/>
  <c r="W309" i="15"/>
  <c r="W176" i="15"/>
  <c r="W342" i="15"/>
  <c r="W207" i="15"/>
  <c r="W65" i="15"/>
  <c r="W81" i="15"/>
  <c r="W113" i="15"/>
  <c r="W119" i="15"/>
  <c r="W293" i="15"/>
  <c r="W325" i="15"/>
  <c r="W341" i="15"/>
  <c r="W151" i="15"/>
  <c r="W52" i="15"/>
  <c r="W20" i="15"/>
  <c r="W35" i="15"/>
  <c r="W114" i="15"/>
  <c r="W162" i="15"/>
  <c r="W75" i="15"/>
  <c r="W164" i="15"/>
  <c r="W229" i="15"/>
  <c r="W245" i="15"/>
  <c r="W261" i="15"/>
  <c r="W344" i="15"/>
  <c r="W360" i="15"/>
  <c r="W68" i="15"/>
  <c r="W352" i="15"/>
  <c r="W277" i="15"/>
  <c r="W31" i="15"/>
  <c r="W222" i="15"/>
  <c r="W45" i="15"/>
  <c r="W93" i="15"/>
  <c r="W70" i="15"/>
  <c r="W102" i="15"/>
  <c r="W134" i="15"/>
  <c r="W166" i="15"/>
  <c r="W198" i="15"/>
  <c r="W7" i="15"/>
  <c r="W175" i="15"/>
  <c r="W152" i="15"/>
  <c r="W168" i="15"/>
  <c r="W284" i="15"/>
  <c r="W300" i="15"/>
  <c r="W316" i="15"/>
  <c r="W332" i="15"/>
  <c r="W348" i="15"/>
  <c r="W364" i="15"/>
  <c r="W303" i="15"/>
  <c r="W319" i="15"/>
  <c r="W16" i="15"/>
  <c r="W200" i="15"/>
  <c r="W280" i="15"/>
  <c r="W296" i="15"/>
  <c r="W312" i="15"/>
  <c r="W172" i="15"/>
  <c r="W144" i="15"/>
  <c r="W184" i="15"/>
  <c r="W156" i="15"/>
  <c r="W84" i="15"/>
  <c r="W100" i="15"/>
  <c r="W116" i="15"/>
  <c r="W357" i="15"/>
  <c r="W213" i="15"/>
  <c r="W186" i="15"/>
  <c r="W270" i="15"/>
  <c r="W48" i="15"/>
  <c r="W50" i="15"/>
  <c r="W40" i="15"/>
  <c r="W25" i="15"/>
  <c r="W171" i="15"/>
  <c r="W302" i="15"/>
  <c r="W215" i="15"/>
  <c r="W231" i="15"/>
  <c r="W98" i="15"/>
  <c r="W14" i="15"/>
  <c r="W54" i="15"/>
  <c r="W199" i="15"/>
  <c r="W157" i="15"/>
  <c r="W44" i="15"/>
  <c r="W57" i="15"/>
  <c r="W73" i="15"/>
  <c r="W105" i="15"/>
  <c r="W121" i="15"/>
  <c r="W39" i="15"/>
  <c r="W83" i="15"/>
  <c r="W125" i="15"/>
  <c r="W141" i="15"/>
  <c r="W177" i="15"/>
  <c r="W193" i="15"/>
  <c r="W21" i="15"/>
  <c r="W74" i="15"/>
  <c r="W170" i="15"/>
  <c r="W111" i="15"/>
  <c r="W128" i="15"/>
  <c r="W161" i="15"/>
  <c r="W127" i="15"/>
  <c r="W60" i="15"/>
  <c r="W76" i="15"/>
  <c r="W67" i="15"/>
  <c r="W183" i="15"/>
  <c r="W92" i="15"/>
  <c r="W108" i="15"/>
  <c r="W12" i="15"/>
  <c r="W5" i="15"/>
  <c r="W26" i="15"/>
  <c r="W142" i="15"/>
  <c r="W308" i="15"/>
  <c r="W311" i="15"/>
  <c r="W58" i="15"/>
  <c r="W106" i="15"/>
  <c r="W154" i="15"/>
  <c r="W202" i="15"/>
  <c r="W354" i="15"/>
  <c r="W9" i="15"/>
  <c r="W41" i="15"/>
  <c r="W22" i="15"/>
  <c r="W42" i="15"/>
  <c r="W129" i="15"/>
  <c r="W145" i="15"/>
  <c r="W181" i="15"/>
  <c r="W197" i="15"/>
  <c r="W249" i="15"/>
  <c r="W265" i="15"/>
  <c r="W46" i="15"/>
  <c r="W94" i="15"/>
  <c r="W158" i="15"/>
  <c r="W165" i="15"/>
  <c r="W285" i="15"/>
  <c r="W301" i="15"/>
  <c r="W317" i="15"/>
  <c r="W333" i="15"/>
  <c r="W349" i="15"/>
  <c r="W358" i="15"/>
  <c r="W17" i="15"/>
  <c r="W133" i="15"/>
  <c r="W185" i="15"/>
  <c r="W201" i="15"/>
  <c r="W205" i="15"/>
  <c r="W221" i="15"/>
  <c r="W237" i="15"/>
  <c r="W253" i="15"/>
  <c r="W269" i="15"/>
  <c r="W10" i="15"/>
  <c r="W66" i="15"/>
  <c r="W82" i="15"/>
  <c r="W130" i="15"/>
  <c r="W178" i="15"/>
  <c r="W153" i="15"/>
  <c r="W169" i="15"/>
  <c r="W214" i="15"/>
  <c r="W230" i="15"/>
  <c r="W246" i="15"/>
  <c r="W262" i="15"/>
  <c r="W362" i="15"/>
  <c r="W38" i="15"/>
  <c r="W34" i="15"/>
  <c r="W137" i="15"/>
  <c r="W189" i="15"/>
  <c r="W209" i="15"/>
  <c r="L238" i="13"/>
  <c r="M238" i="13" s="1"/>
  <c r="L239" i="13"/>
  <c r="M239" i="13" s="1"/>
  <c r="L240" i="13"/>
  <c r="M240" i="13" s="1"/>
  <c r="L241" i="13"/>
  <c r="M241" i="13" s="1"/>
  <c r="M242" i="13"/>
  <c r="M243" i="13"/>
  <c r="L87" i="13"/>
  <c r="L237" i="13"/>
  <c r="M237" i="13" s="1"/>
  <c r="L236" i="13"/>
  <c r="M236" i="13" s="1"/>
  <c r="L235" i="13"/>
  <c r="M235" i="13" s="1"/>
  <c r="L234" i="13"/>
  <c r="M234" i="13" s="1"/>
  <c r="L233" i="13"/>
  <c r="M233" i="13" s="1"/>
  <c r="L232" i="13"/>
  <c r="M232" i="13" s="1"/>
  <c r="L231" i="13"/>
  <c r="M231" i="13" s="1"/>
  <c r="L230" i="13"/>
  <c r="M230" i="13" s="1"/>
  <c r="L229" i="13"/>
  <c r="M229" i="13" s="1"/>
  <c r="L228" i="13"/>
  <c r="M228" i="13" s="1"/>
  <c r="L227" i="13"/>
  <c r="M227" i="13" s="1"/>
  <c r="L226" i="13"/>
  <c r="M226" i="13" s="1"/>
  <c r="L225" i="13"/>
  <c r="M225" i="13" s="1"/>
  <c r="L224" i="13"/>
  <c r="M224" i="13" s="1"/>
  <c r="L223" i="13"/>
  <c r="M223" i="13" s="1"/>
  <c r="L222" i="13"/>
  <c r="M222" i="13" s="1"/>
  <c r="L221" i="13"/>
  <c r="M221" i="13" s="1"/>
  <c r="L220" i="13"/>
  <c r="M220" i="13" s="1"/>
  <c r="L219" i="13"/>
  <c r="M219" i="13" s="1"/>
  <c r="L218" i="13"/>
  <c r="M218" i="13" s="1"/>
  <c r="L217" i="13"/>
  <c r="M217" i="13" s="1"/>
  <c r="L216" i="13"/>
  <c r="M216" i="13" s="1"/>
  <c r="L215" i="13"/>
  <c r="M215" i="13" s="1"/>
  <c r="L214" i="13"/>
  <c r="M214" i="13" s="1"/>
  <c r="L213" i="13"/>
  <c r="M213" i="13" s="1"/>
  <c r="L212" i="13"/>
  <c r="M212" i="13" s="1"/>
  <c r="L211" i="13"/>
  <c r="M211" i="13" s="1"/>
  <c r="L210" i="13"/>
  <c r="M210" i="13" s="1"/>
  <c r="L209" i="13"/>
  <c r="M209" i="13" s="1"/>
  <c r="L208" i="13"/>
  <c r="M208" i="13" s="1"/>
  <c r="L207" i="13"/>
  <c r="M207" i="13" s="1"/>
  <c r="L206" i="13"/>
  <c r="M206" i="13" s="1"/>
  <c r="L205" i="13"/>
  <c r="M205" i="13" s="1"/>
  <c r="L204" i="13"/>
  <c r="M204" i="13" s="1"/>
  <c r="L203" i="13"/>
  <c r="M203" i="13" s="1"/>
  <c r="L202" i="13"/>
  <c r="M202" i="13" s="1"/>
  <c r="L201" i="13"/>
  <c r="M201" i="13" s="1"/>
  <c r="L200" i="13"/>
  <c r="M200" i="13" s="1"/>
  <c r="L199" i="13"/>
  <c r="M199" i="13" s="1"/>
  <c r="L198" i="13"/>
  <c r="M198" i="13" s="1"/>
  <c r="L197" i="13"/>
  <c r="M197" i="13" s="1"/>
  <c r="L196" i="13"/>
  <c r="M196" i="13" s="1"/>
  <c r="L195" i="13"/>
  <c r="M195" i="13" s="1"/>
  <c r="L194" i="13"/>
  <c r="M194" i="13" s="1"/>
  <c r="L193" i="13"/>
  <c r="M193" i="13" s="1"/>
  <c r="L192" i="13"/>
  <c r="M192" i="13" s="1"/>
  <c r="L191" i="13"/>
  <c r="M191" i="13" s="1"/>
  <c r="L190" i="13"/>
  <c r="M190" i="13" s="1"/>
  <c r="L189" i="13"/>
  <c r="M189" i="13" s="1"/>
  <c r="L188" i="13"/>
  <c r="M188" i="13" s="1"/>
  <c r="L187" i="13"/>
  <c r="M187" i="13" s="1"/>
  <c r="L186" i="13"/>
  <c r="M186" i="13" s="1"/>
  <c r="L185" i="13"/>
  <c r="M185" i="13" s="1"/>
  <c r="L184" i="13"/>
  <c r="M184" i="13" s="1"/>
  <c r="L183" i="13"/>
  <c r="M183" i="13" s="1"/>
  <c r="L182" i="13"/>
  <c r="M182" i="13" s="1"/>
  <c r="L181" i="13"/>
  <c r="M181" i="13" s="1"/>
  <c r="L180" i="13"/>
  <c r="M180" i="13" s="1"/>
  <c r="L179" i="13"/>
  <c r="M179" i="13" s="1"/>
  <c r="L178" i="13"/>
  <c r="M178" i="13" s="1"/>
  <c r="L177" i="13"/>
  <c r="M177" i="13" s="1"/>
  <c r="L176" i="13"/>
  <c r="M176" i="13" s="1"/>
  <c r="L175" i="13"/>
  <c r="M175" i="13" s="1"/>
  <c r="L174" i="13"/>
  <c r="M174" i="13" s="1"/>
  <c r="L173" i="13"/>
  <c r="M173" i="13" s="1"/>
  <c r="L172" i="13"/>
  <c r="M172" i="13" s="1"/>
  <c r="L171" i="13"/>
  <c r="M171" i="13" s="1"/>
  <c r="L170" i="13"/>
  <c r="M170" i="13" s="1"/>
  <c r="L169" i="13"/>
  <c r="M169" i="13" s="1"/>
  <c r="L168" i="13"/>
  <c r="M168" i="13" s="1"/>
  <c r="L167" i="13"/>
  <c r="M167" i="13" s="1"/>
  <c r="L166" i="13"/>
  <c r="M166" i="13" s="1"/>
  <c r="L165" i="13"/>
  <c r="M165" i="13" s="1"/>
  <c r="L164" i="13"/>
  <c r="M164" i="13" s="1"/>
  <c r="L163" i="13"/>
  <c r="M163" i="13" s="1"/>
  <c r="L162" i="13"/>
  <c r="M162" i="13" s="1"/>
  <c r="L161" i="13"/>
  <c r="M161" i="13" s="1"/>
  <c r="L160" i="13"/>
  <c r="M160" i="13" s="1"/>
  <c r="L159" i="13"/>
  <c r="M159" i="13" s="1"/>
  <c r="L158" i="13"/>
  <c r="M158" i="13" s="1"/>
  <c r="L157" i="13"/>
  <c r="M157" i="13" s="1"/>
  <c r="L156" i="13"/>
  <c r="M156" i="13" s="1"/>
  <c r="L155" i="13"/>
  <c r="M155" i="13" s="1"/>
  <c r="L154" i="13"/>
  <c r="M154" i="13" s="1"/>
  <c r="L153" i="13"/>
  <c r="M153" i="13" s="1"/>
  <c r="L152" i="13"/>
  <c r="M152" i="13" s="1"/>
  <c r="L151" i="13"/>
  <c r="M151" i="13" s="1"/>
  <c r="L150" i="13"/>
  <c r="M150" i="13" s="1"/>
  <c r="L149" i="13"/>
  <c r="M149" i="13" s="1"/>
  <c r="L148" i="13"/>
  <c r="M148" i="13" s="1"/>
  <c r="L147" i="13"/>
  <c r="M147" i="13" s="1"/>
  <c r="L146" i="13"/>
  <c r="M146" i="13" s="1"/>
  <c r="L145" i="13"/>
  <c r="M145" i="13" s="1"/>
  <c r="L144" i="13"/>
  <c r="M144" i="13" s="1"/>
  <c r="L143" i="13"/>
  <c r="M143" i="13" s="1"/>
  <c r="L142" i="13"/>
  <c r="M142" i="13" s="1"/>
  <c r="L141" i="13"/>
  <c r="M141" i="13" s="1"/>
  <c r="L140" i="13"/>
  <c r="M140" i="13" s="1"/>
  <c r="L139" i="13"/>
  <c r="M139" i="13" s="1"/>
  <c r="L138" i="13"/>
  <c r="M138" i="13" s="1"/>
  <c r="L137" i="13"/>
  <c r="M137" i="13" s="1"/>
  <c r="L136" i="13"/>
  <c r="M136" i="13" s="1"/>
  <c r="L135" i="13"/>
  <c r="M135" i="13" s="1"/>
  <c r="L134" i="13"/>
  <c r="M134" i="13" s="1"/>
  <c r="L133" i="13"/>
  <c r="M133" i="13" s="1"/>
  <c r="L132" i="13"/>
  <c r="M132" i="13" s="1"/>
  <c r="L131" i="13"/>
  <c r="M131" i="13" s="1"/>
  <c r="L130" i="13"/>
  <c r="M130" i="13" s="1"/>
  <c r="L129" i="13"/>
  <c r="M129" i="13" s="1"/>
  <c r="L128" i="13"/>
  <c r="M128" i="13" s="1"/>
  <c r="L127" i="13"/>
  <c r="M127" i="13" s="1"/>
  <c r="L126" i="13"/>
  <c r="M126" i="13" s="1"/>
  <c r="L125" i="13"/>
  <c r="M125" i="13" s="1"/>
  <c r="L124" i="13"/>
  <c r="M124" i="13" s="1"/>
  <c r="L123" i="13"/>
  <c r="M123" i="13" s="1"/>
  <c r="L122" i="13"/>
  <c r="M122" i="13" s="1"/>
  <c r="L121" i="13"/>
  <c r="M121" i="13" s="1"/>
  <c r="L120" i="13"/>
  <c r="M120" i="13" s="1"/>
  <c r="L119" i="13"/>
  <c r="M119" i="13" s="1"/>
  <c r="L118" i="13"/>
  <c r="M118" i="13" s="1"/>
  <c r="L117" i="13"/>
  <c r="M117" i="13" s="1"/>
  <c r="L116" i="13"/>
  <c r="M116" i="13" s="1"/>
  <c r="L115" i="13"/>
  <c r="M115" i="13" s="1"/>
  <c r="L114" i="13"/>
  <c r="M114" i="13" s="1"/>
  <c r="L113" i="13"/>
  <c r="M113" i="13" s="1"/>
  <c r="L112" i="13"/>
  <c r="M112" i="13" s="1"/>
  <c r="L111" i="13"/>
  <c r="M111" i="13" s="1"/>
  <c r="L110" i="13"/>
  <c r="M110" i="13" s="1"/>
  <c r="L109" i="13"/>
  <c r="M109" i="13" s="1"/>
  <c r="L108" i="13"/>
  <c r="M108" i="13" s="1"/>
  <c r="L107" i="13"/>
  <c r="M107" i="13" s="1"/>
  <c r="L106" i="13"/>
  <c r="M106" i="13" s="1"/>
  <c r="L105" i="13"/>
  <c r="M105" i="13" s="1"/>
  <c r="L104" i="13"/>
  <c r="M104" i="13" s="1"/>
  <c r="L103" i="13"/>
  <c r="M103" i="13" s="1"/>
  <c r="L102" i="13"/>
  <c r="M102" i="13" s="1"/>
  <c r="L101" i="13"/>
  <c r="M101" i="13" s="1"/>
  <c r="L100" i="13"/>
  <c r="M100" i="13" s="1"/>
  <c r="L99" i="13"/>
  <c r="M99" i="13" s="1"/>
  <c r="L98" i="13"/>
  <c r="M98" i="13" s="1"/>
  <c r="L97" i="13"/>
  <c r="M97" i="13" s="1"/>
  <c r="L96" i="13"/>
  <c r="M96" i="13" s="1"/>
  <c r="L95" i="13"/>
  <c r="M95" i="13" s="1"/>
  <c r="L94" i="13"/>
  <c r="M94" i="13" s="1"/>
  <c r="L93" i="13"/>
  <c r="M93" i="13" s="1"/>
  <c r="L92" i="13"/>
  <c r="M92" i="13" s="1"/>
  <c r="W366"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O4" authorId="0" shapeId="0" xr:uid="{00000000-0006-0000-1600-000001000000}">
      <text>
        <r>
          <rPr>
            <sz val="12"/>
            <color rgb="FF000000"/>
            <rFont val="Calibri"/>
            <family val="1"/>
          </rPr>
          <t>¿El colaborador tenía el cabello Corto o Recogido?
Si alguno de los criterios No se cumple conteste NO y explique con una observación en qué criterio/s no se cumple/n</t>
        </r>
      </text>
    </comment>
    <comment ref="P4" authorId="0" shapeId="0" xr:uid="{00000000-0006-0000-1600-000002000000}">
      <text>
        <r>
          <rPr>
            <sz val="12"/>
            <color rgb="FF000000"/>
            <rFont val="Calibri"/>
            <family val="1"/>
          </rPr>
          <t>¿El colaborador tenía buena presentación personal?
Si alguno de los criterios No se cumple conteste NO y explique con una observación en qué criterio/s no se cumple/n</t>
        </r>
      </text>
    </comment>
    <comment ref="Q4" authorId="0" shapeId="0" xr:uid="{00000000-0006-0000-1600-000003000000}">
      <text>
        <r>
          <rPr>
            <sz val="12"/>
            <color rgb="FF000000"/>
            <rFont val="Calibri"/>
            <family val="1"/>
          </rPr>
          <t>¿El colaborador tenía las manos limpias y libres de relojes, pulseras, manillas y/o anillos?
MARQUE NO APLICA, SI EL COLABORADOR ESTA UTILIZANDO GUANTES.
Si alguno de los criterios No se cumple conteste NO y explique con una observación en qué criterio/s no se cumple/n</t>
        </r>
      </text>
    </comment>
    <comment ref="R4" authorId="0" shapeId="0" xr:uid="{00000000-0006-0000-1600-000004000000}">
      <text>
        <r>
          <rPr>
            <sz val="12"/>
            <color rgb="FF000000"/>
            <rFont val="Calibri"/>
            <family val="1"/>
          </rPr>
          <t>¿El colaborador tenía las uñas limpias, cortas y bien presentadas?
MARQUE NO APLICA, SI EL COLABORADOR ESTA UTILIZANDO GUANTES.
Si alguno de los criterios No se cumple conteste NO y explique con una observación en qué criterio/s no se cumple/n</t>
        </r>
      </text>
    </comment>
    <comment ref="S4" authorId="0" shapeId="0" xr:uid="{00000000-0006-0000-1600-000005000000}">
      <text>
        <r>
          <rPr>
            <sz val="12"/>
            <color rgb="FF000000"/>
            <rFont val="Calibri"/>
            <family val="1"/>
          </rPr>
          <t>¿El colaborador tenía botas de seguridad limpias?
Si la respuesta es NO, justifique con una observación.</t>
        </r>
      </text>
    </comment>
    <comment ref="T4" authorId="0" shapeId="0" xr:uid="{00000000-0006-0000-1600-000006000000}">
      <text>
        <r>
          <rPr>
            <sz val="12"/>
            <color rgb="FF000000"/>
            <rFont val="Calibri"/>
            <family val="1"/>
          </rPr>
          <t>¿El Colaborador tenía una camisa de las Marcas permitidas, bien presentada, limpia y dentro del pantalón?
MARQUE NO APLICA, SI EL COLABORADOR ESTA USANDO CHAQUETA.
Si alguno de los criterios No se cumple conteste NO y explique con una observación en qué criterio/s no se cumple/n</t>
        </r>
      </text>
    </comment>
    <comment ref="U4" authorId="0" shapeId="0" xr:uid="{00000000-0006-0000-1600-000007000000}">
      <text>
        <r>
          <rPr>
            <sz val="12"/>
            <color rgb="FF000000"/>
            <rFont val="Calibri"/>
            <family val="1"/>
          </rPr>
          <t>¿El colaborador tenía con un Pantalón de las Marcas permitidas, bien presentado y limpio?
Si alguno de los criterios No se cumple conteste NO y explique con una observación en qué criterio/s no se cumple/n</t>
        </r>
      </text>
    </comment>
    <comment ref="V4" authorId="0" shapeId="0" xr:uid="{00000000-0006-0000-1600-000008000000}">
      <text>
        <r>
          <rPr>
            <sz val="12"/>
            <color rgb="FF000000"/>
            <rFont val="Calibri"/>
            <family val="1"/>
          </rPr>
          <t>¿El colaborador tenía una Gorra de las Marcas permitidas y estaba limpia?
LAS GORRAS PERMITIDAS DEBEN SER VERIFICADAS EN LA FOTO DE REFERENCIA.
Si la respuesta es NO, justifique con una observación.</t>
        </r>
      </text>
    </comment>
    <comment ref="W4" authorId="0" shapeId="0" xr:uid="{00000000-0006-0000-1600-000009000000}">
      <text>
        <r>
          <rPr>
            <sz val="12"/>
            <color rgb="FF000000"/>
            <rFont val="Calibri"/>
            <family val="1"/>
          </rPr>
          <t>¿El colaborador tenía carnet o nombre bordado en el uniforme?
Si la respuesta es NO, justifique con una observación.</t>
        </r>
      </text>
    </comment>
    <comment ref="Y4" authorId="0" shapeId="0" xr:uid="{00000000-0006-0000-1600-00000A000000}">
      <text>
        <r>
          <rPr>
            <sz val="12"/>
            <color rgb="FF000000"/>
            <rFont val="Calibri"/>
            <family val="1"/>
          </rPr>
          <t>MARQUE ESTA PREGUNTA COMO NO APLICA</t>
        </r>
      </text>
    </comment>
    <comment ref="Z4" authorId="0" shapeId="0" xr:uid="{00000000-0006-0000-1600-00000B000000}">
      <text>
        <r>
          <rPr>
            <sz val="12"/>
            <color rgb="FF000000"/>
            <rFont val="Calibri"/>
            <family val="1"/>
          </rPr>
          <t>MARQUE ESTA PREGUNTA COMO NO APLICA</t>
        </r>
      </text>
    </comment>
    <comment ref="AA4" authorId="0" shapeId="0" xr:uid="{00000000-0006-0000-1600-00000C000000}">
      <text>
        <r>
          <rPr>
            <sz val="12"/>
            <color rgb="FF000000"/>
            <rFont val="Calibri"/>
            <family val="1"/>
          </rPr>
          <t>MARQUE ESTA PREGUNTA COMO NO APLICA</t>
        </r>
      </text>
    </comment>
    <comment ref="AB4" authorId="0" shapeId="0" xr:uid="{00000000-0006-0000-1600-00000D000000}">
      <text>
        <r>
          <rPr>
            <sz val="12"/>
            <color rgb="FF000000"/>
            <rFont val="Calibri"/>
            <family val="1"/>
          </rPr>
          <t>MARQUE ESTA PREGUNTA COMO NO APLICA</t>
        </r>
      </text>
    </comment>
    <comment ref="AE4" authorId="0" shapeId="0" xr:uid="{00000000-0006-0000-1600-00000E000000}">
      <text>
        <r>
          <rPr>
            <sz val="12"/>
            <color rgb="FF000000"/>
            <rFont val="Calibri"/>
            <family val="1"/>
          </rPr>
          <t>¿Antes de iniciar la atención, el Colaborador realiza alguna seña de reconocimiento o indicación para ubicar su vehículo?
MARQUE ESTA PREGUNTA COMO NO APLICA, SI LA ESTACION ESTA LLENA O SI TODOS LOS COLABORADOES SE ENCUENTRAN OCUPADOS.
Si la respuesta es NO, justifique con una observación.</t>
        </r>
      </text>
    </comment>
    <comment ref="AH4" authorId="0" shapeId="0" xr:uid="{00000000-0006-0000-1600-00000F000000}">
      <text>
        <r>
          <rPr>
            <sz val="12"/>
            <color rgb="FF000000"/>
            <rFont val="Calibri"/>
            <family val="1"/>
          </rPr>
          <t>¿El colaborador lo saludó de forma amable?
Si la respuesta es NO, justifique con una observación.</t>
        </r>
      </text>
    </comment>
    <comment ref="AI4" authorId="0" shapeId="0" xr:uid="{00000000-0006-0000-1600-000010000000}">
      <text>
        <r>
          <rPr>
            <sz val="12"/>
            <color rgb="FF000000"/>
            <rFont val="Calibri"/>
            <family val="1"/>
          </rPr>
          <t>¿El colaborador le ofreció y/o entregó el codigo  la Promoción 15 JEEP COMPASS PRIMAX (Sorteo Jeep)?
MARQUE ESTA PREGUNTA COMO NO APLICA SI LA ESTACIÓN NO TIENE PROMOCIÓN DE LA MARCA PRIMAX, COMO SE MUESTRA EN LA FOTO DE REFERENCIA O SI LA ESTACIÓN ES MARCA ESSO O MOBIL.</t>
        </r>
      </text>
    </comment>
    <comment ref="AL4" authorId="0" shapeId="0" xr:uid="{00000000-0006-0000-1600-000011000000}">
      <text>
        <r>
          <rPr>
            <sz val="12"/>
            <color rgb="FF000000"/>
            <rFont val="Calibri"/>
            <family val="1"/>
          </rPr>
          <t>¿El colaborador le ofreció llenar el tanque?
USTED NO DEBE LLEGAR MENCIONANDO LA CANTIDAD NI EL PRODUCTO, SALUDE AL COLABORADOR Y ESPERE A QUE ÉL  LE OFREZCA LLENAR EL TANQUE CON XX COMBUSTIBLE; DE LO CONTRARIO SU MISIÓN SERÁ RECHAZADA.</t>
        </r>
      </text>
    </comment>
    <comment ref="AM4" authorId="0" shapeId="0" xr:uid="{00000000-0006-0000-1600-000012000000}">
      <text>
        <r>
          <rPr>
            <sz val="12"/>
            <color rgb="FF000000"/>
            <rFont val="Calibri"/>
            <family val="1"/>
          </rPr>
          <t>¿El colaborador le ofreció el Combustible de Mayor Calidad (Gasolina Extra, Gasolina Extra GPRIX, Max Pro Diesel o Supreme Diesel)?
MARQUE NO APLICA SI EN EL AVISO DE PRECIOS LA ESTACION NO VENDE COMBUSTIBLE DE MAYOR CALIDAD.</t>
        </r>
      </text>
    </comment>
    <comment ref="AN4" authorId="0" shapeId="0" xr:uid="{00000000-0006-0000-1600-000013000000}">
      <text>
        <r>
          <rPr>
            <sz val="12"/>
            <color rgb="FF000000"/>
            <rFont val="Calibri"/>
            <family val="1"/>
          </rPr>
          <t>¿El colaborador le ofreció la MEZCLA IDEAL entre Gasolina Corriente y Extra GPRIX?
MARQUE NO APLICA SI UD ACEPTA HACER TODO EL TANQUEO CON EXTRA GPRIX,  SI TANQUEA CON DIESEL O SI EN EL AVISO DE PRECIOS LA ESTACION NO VENDE GASOLINA EXTRA GPRIX.</t>
        </r>
      </text>
    </comment>
    <comment ref="AO4" authorId="0" shapeId="0" xr:uid="{00000000-0006-0000-1600-000014000000}">
      <text>
        <r>
          <rPr>
            <sz val="12"/>
            <color rgb="FF000000"/>
            <rFont val="Calibri"/>
            <family val="1"/>
          </rPr>
          <t>¿El colaborador le ofreció Canjear o Acumular Puntos Colombia en cualquier momento de la atención?
MARQUE NO APLICA SI EN EL AVISO DE PRECIOS O EN LA COLUMNA DE LA ISLA NO HAY UN AVISO DE PUNTOS COLOMBIA.</t>
        </r>
      </text>
    </comment>
    <comment ref="AP4" authorId="0" shapeId="0" xr:uid="{00000000-0006-0000-1600-000015000000}">
      <text>
        <r>
          <rPr>
            <sz val="12"/>
            <color rgb="FF000000"/>
            <rFont val="Calibri"/>
            <family val="1"/>
          </rPr>
          <t>¿El colaborador le ofreció Aumentar su compra?
MARQUE NO APLICA SI USTED SE ENCUENTRA EN EL DEPARTAMENTO DE NARIÑO,  EN LA ESTACION "LA MIA", SI SOLICITA LLENAR EL TANQUE FULL, SI POR ERROR  SOLICITA EL TANQUEO EN GALONES O SI LE OFRECEN LA PROMOCION VIGENTE DE JEEP.</t>
        </r>
      </text>
    </comment>
    <comment ref="AS4" authorId="0" shapeId="0" xr:uid="{00000000-0006-0000-1600-000016000000}">
      <text>
        <r>
          <rPr>
            <sz val="12"/>
            <color rgb="FF000000"/>
            <rFont val="Calibri"/>
            <family val="1"/>
          </rPr>
          <t>¿Antes de comenzar el despacho de combustible el colaborador le informó que el dispensador/surtidor estaba en "0" cero?</t>
        </r>
      </text>
    </comment>
    <comment ref="AT4" authorId="0" shapeId="0" xr:uid="{00000000-0006-0000-1600-000017000000}">
      <text>
        <r>
          <rPr>
            <sz val="12"/>
            <color rgb="FF000000"/>
            <rFont val="Calibri"/>
            <family val="1"/>
          </rPr>
          <t>¿El colaborador menciona en algún momento de la atención que el producto es Garantizado o Confiable?</t>
        </r>
      </text>
    </comment>
    <comment ref="AW4" authorId="0" shapeId="0" xr:uid="{00000000-0006-0000-1600-000018000000}">
      <text>
        <r>
          <rPr>
            <sz val="12"/>
            <color rgb="FF000000"/>
            <rFont val="Calibri"/>
            <family val="1"/>
          </rPr>
          <t>¿El colaborador le ofrece ALGUNO de los servicios adicionales?
Servicios Adicionales: Limpieza del Panorámico, Revisión de Niveles de Seguridad (Aceite, Liquido de Frenos, Agua, etc), Oferta de Aditivos, Aceite, Servicio de Tienda y oferta de SOAT, entre otros?</t>
        </r>
      </text>
    </comment>
    <comment ref="AX4" authorId="0" shapeId="0" xr:uid="{00000000-0006-0000-1600-000019000000}">
      <text>
        <r>
          <rPr>
            <sz val="12"/>
            <color rgb="FF000000"/>
            <rFont val="Calibri"/>
            <family val="1"/>
          </rPr>
          <t>¿El colaborador le ofreció botar desperdicios que pueda tener en el vehículo?
MARQUE  NO APLICA SI ESTA REALIZANDO LA VISITA EN MOTO</t>
        </r>
      </text>
    </comment>
    <comment ref="BA4" authorId="0" shapeId="0" xr:uid="{00000000-0006-0000-1600-00001A000000}">
      <text>
        <r>
          <rPr>
            <sz val="12"/>
            <color rgb="FF000000"/>
            <rFont val="Calibri"/>
            <family val="1"/>
          </rPr>
          <t>¿El colaborador le ofreció y entregó recibo o factura de compra?
NO SOLICITE LA FACTURA INMEDIATAMENTE. Si el colaborador NO ofreció factura por iniciativa propia, usted deberá esperar que el colaborador se despida para solicitarla.  LA ENTREGA DE VOUCHER NO ES VALIDO COMO FACTURA, EN ESTOS CASOS CALIFIQUE COMO "NO".</t>
        </r>
      </text>
    </comment>
    <comment ref="BE4" authorId="0" shapeId="0" xr:uid="{00000000-0006-0000-1600-00001B000000}">
      <text>
        <r>
          <rPr>
            <sz val="12"/>
            <color rgb="FF000000"/>
            <rFont val="Calibri"/>
            <family val="1"/>
          </rPr>
          <t>¿El colaborador se despidió amablemente?  
Si la respuesta es NO, justifique con una observación.</t>
        </r>
      </text>
    </comment>
    <comment ref="BH4" authorId="0" shapeId="0" xr:uid="{00000000-0006-0000-1600-00001C000000}">
      <text>
        <r>
          <rPr>
            <sz val="12"/>
            <color rgb="FF000000"/>
            <rFont val="Calibri"/>
            <family val="1"/>
          </rPr>
          <t>¿El colaborador hizo contacto visual con usted en algún momento del servicio?</t>
        </r>
      </text>
    </comment>
    <comment ref="BI4" authorId="0" shapeId="0" xr:uid="{00000000-0006-0000-1600-00001D000000}">
      <text>
        <r>
          <rPr>
            <sz val="12"/>
            <color rgb="FF000000"/>
            <rFont val="Calibri"/>
            <family val="1"/>
          </rPr>
          <t>¿Siente que el colaborador fue amable?
Si la respuesta es NO, justifique con una observación.</t>
        </r>
      </text>
    </comment>
    <comment ref="T5" authorId="0" shapeId="0" xr:uid="{00000000-0006-0000-1600-00001E000000}">
      <text>
        <r>
          <rPr>
            <sz val="12"/>
            <color rgb="FF000000"/>
            <rFont val="Calibri"/>
            <family val="1"/>
          </rPr>
          <t>usa cagqueta</t>
        </r>
      </text>
    </comment>
    <comment ref="Y5" authorId="0" shapeId="0" xr:uid="{00000000-0006-0000-1600-00001F000000}">
      <text>
        <r>
          <rPr>
            <sz val="12"/>
            <color rgb="FF000000"/>
            <rFont val="Calibri"/>
            <family val="1"/>
          </rPr>
          <t>no aplica</t>
        </r>
      </text>
    </comment>
    <comment ref="Z5" authorId="0" shapeId="0" xr:uid="{00000000-0006-0000-1600-000020000000}">
      <text>
        <r>
          <rPr>
            <sz val="12"/>
            <color rgb="FF000000"/>
            <rFont val="Calibri"/>
            <family val="1"/>
          </rPr>
          <t>no aplica</t>
        </r>
      </text>
    </comment>
    <comment ref="AA5" authorId="0" shapeId="0" xr:uid="{00000000-0006-0000-1600-000021000000}">
      <text>
        <r>
          <rPr>
            <sz val="12"/>
            <color rgb="FF000000"/>
            <rFont val="Calibri"/>
            <family val="1"/>
          </rPr>
          <t>nobaplica</t>
        </r>
      </text>
    </comment>
    <comment ref="AB5" authorId="0" shapeId="0" xr:uid="{00000000-0006-0000-1600-000022000000}">
      <text>
        <r>
          <rPr>
            <sz val="12"/>
            <color rgb="FF000000"/>
            <rFont val="Calibri"/>
            <family val="1"/>
          </rPr>
          <t>no aplica</t>
        </r>
      </text>
    </comment>
    <comment ref="AN5" authorId="0" shapeId="0" xr:uid="{00000000-0006-0000-1600-000023000000}">
      <text>
        <r>
          <rPr>
            <sz val="12"/>
            <color rgb="FF000000"/>
            <rFont val="Calibri"/>
            <family val="1"/>
          </rPr>
          <t>No ofrece</t>
        </r>
      </text>
    </comment>
    <comment ref="AP5" authorId="0" shapeId="0" xr:uid="{00000000-0006-0000-1600-000024000000}">
      <text>
        <r>
          <rPr>
            <sz val="12"/>
            <color rgb="FF000000"/>
            <rFont val="Calibri"/>
            <family val="1"/>
          </rPr>
          <t>ofrece promocion</t>
        </r>
      </text>
    </comment>
    <comment ref="AW5" authorId="0" shapeId="0" xr:uid="{00000000-0006-0000-1600-000025000000}">
      <text>
        <r>
          <rPr>
            <sz val="12"/>
            <color rgb="FF000000"/>
            <rFont val="Calibri"/>
            <family val="1"/>
          </rPr>
          <t>promocion</t>
        </r>
      </text>
    </comment>
    <comment ref="AX5" authorId="0" shapeId="0" xr:uid="{00000000-0006-0000-1600-000026000000}">
      <text>
        <r>
          <rPr>
            <sz val="12"/>
            <color rgb="FF000000"/>
            <rFont val="Calibri"/>
            <family val="1"/>
          </rPr>
          <t>No ofrece</t>
        </r>
      </text>
    </comment>
    <comment ref="Y6" authorId="0" shapeId="0" xr:uid="{00000000-0006-0000-1600-000027000000}">
      <text>
        <r>
          <rPr>
            <sz val="12"/>
            <color rgb="FF000000"/>
            <rFont val="Calibri"/>
            <family val="1"/>
          </rPr>
          <t>No aplica</t>
        </r>
      </text>
    </comment>
    <comment ref="Z6" authorId="0" shapeId="0" xr:uid="{00000000-0006-0000-1600-000028000000}">
      <text>
        <r>
          <rPr>
            <sz val="12"/>
            <color rgb="FF000000"/>
            <rFont val="Calibri"/>
            <family val="1"/>
          </rPr>
          <t>No aplica</t>
        </r>
      </text>
    </comment>
    <comment ref="AA6" authorId="0" shapeId="0" xr:uid="{00000000-0006-0000-1600-000029000000}">
      <text>
        <r>
          <rPr>
            <sz val="12"/>
            <color rgb="FF000000"/>
            <rFont val="Calibri"/>
            <family val="1"/>
          </rPr>
          <t>No aplica</t>
        </r>
      </text>
    </comment>
    <comment ref="AB6" authorId="0" shapeId="0" xr:uid="{00000000-0006-0000-1600-00002A000000}">
      <text>
        <r>
          <rPr>
            <sz val="12"/>
            <color rgb="FF000000"/>
            <rFont val="Calibri"/>
            <family val="1"/>
          </rPr>
          <t>No aplica</t>
        </r>
      </text>
    </comment>
    <comment ref="AN6" authorId="0" shapeId="0" xr:uid="{00000000-0006-0000-1600-00002B000000}">
      <text>
        <r>
          <rPr>
            <sz val="12"/>
            <color rgb="FF000000"/>
            <rFont val="Calibri"/>
            <family val="1"/>
          </rPr>
          <t>No ofreció</t>
        </r>
      </text>
    </comment>
    <comment ref="AO6" authorId="0" shapeId="0" xr:uid="{00000000-0006-0000-1600-00002C000000}">
      <text>
        <r>
          <rPr>
            <sz val="12"/>
            <color rgb="FF000000"/>
            <rFont val="Calibri"/>
            <family val="1"/>
          </rPr>
          <t>Pero no me pidió la cedula</t>
        </r>
      </text>
    </comment>
    <comment ref="AP6" authorId="0" shapeId="0" xr:uid="{00000000-0006-0000-1600-00002D000000}">
      <text>
        <r>
          <rPr>
            <sz val="12"/>
            <color rgb="FF000000"/>
            <rFont val="Calibri"/>
            <family val="1"/>
          </rPr>
          <t>Ofreció la promo jeep.</t>
        </r>
      </text>
    </comment>
    <comment ref="AX6" authorId="0" shapeId="0" xr:uid="{00000000-0006-0000-1600-00002E000000}">
      <text>
        <r>
          <rPr>
            <sz val="12"/>
            <color rgb="FF000000"/>
            <rFont val="Calibri"/>
            <family val="1"/>
          </rPr>
          <t>No ofreció</t>
        </r>
      </text>
    </comment>
    <comment ref="Y7" authorId="0" shapeId="0" xr:uid="{00000000-0006-0000-1600-00002F000000}">
      <text>
        <r>
          <rPr>
            <sz val="12"/>
            <color rgb="FF000000"/>
            <rFont val="Calibri"/>
            <family val="1"/>
          </rPr>
          <t>No aplica</t>
        </r>
      </text>
    </comment>
    <comment ref="Z7" authorId="0" shapeId="0" xr:uid="{00000000-0006-0000-1600-000030000000}">
      <text>
        <r>
          <rPr>
            <sz val="12"/>
            <color rgb="FF000000"/>
            <rFont val="Calibri"/>
            <family val="1"/>
          </rPr>
          <t>No aplica</t>
        </r>
      </text>
    </comment>
    <comment ref="AA7" authorId="0" shapeId="0" xr:uid="{00000000-0006-0000-1600-000031000000}">
      <text>
        <r>
          <rPr>
            <sz val="12"/>
            <color rgb="FF000000"/>
            <rFont val="Calibri"/>
            <family val="1"/>
          </rPr>
          <t>No aplica</t>
        </r>
      </text>
    </comment>
    <comment ref="AB7" authorId="0" shapeId="0" xr:uid="{00000000-0006-0000-1600-000032000000}">
      <text>
        <r>
          <rPr>
            <sz val="12"/>
            <color rgb="FF000000"/>
            <rFont val="Calibri"/>
            <family val="1"/>
          </rPr>
          <t>No aplica</t>
        </r>
      </text>
    </comment>
    <comment ref="AN7" authorId="0" shapeId="0" xr:uid="{00000000-0006-0000-1600-000033000000}">
      <text>
        <r>
          <rPr>
            <sz val="12"/>
            <color rgb="FF000000"/>
            <rFont val="Calibri"/>
            <family val="1"/>
          </rPr>
          <t>No me ofrece mezclar combustibles</t>
        </r>
      </text>
    </comment>
    <comment ref="AP7" authorId="0" shapeId="0" xr:uid="{00000000-0006-0000-1600-000034000000}">
      <text>
        <r>
          <rPr>
            <sz val="12"/>
            <color rgb="FF000000"/>
            <rFont val="Calibri"/>
            <family val="1"/>
          </rPr>
          <t>Me ofrece la promoción de las camionetas</t>
        </r>
      </text>
    </comment>
    <comment ref="T8" authorId="0" shapeId="0" xr:uid="{00000000-0006-0000-1600-000035000000}">
      <text>
        <r>
          <rPr>
            <sz val="12"/>
            <color rgb="FF000000"/>
            <rFont val="Calibri"/>
            <family val="1"/>
          </rPr>
          <t>Primax</t>
        </r>
      </text>
    </comment>
    <comment ref="U8" authorId="0" shapeId="0" xr:uid="{00000000-0006-0000-1600-000036000000}">
      <text>
        <r>
          <rPr>
            <sz val="12"/>
            <color rgb="FF000000"/>
            <rFont val="Calibri"/>
            <family val="1"/>
          </rPr>
          <t>Primax</t>
        </r>
      </text>
    </comment>
    <comment ref="V8" authorId="0" shapeId="0" xr:uid="{00000000-0006-0000-1600-000037000000}">
      <text>
        <r>
          <rPr>
            <sz val="12"/>
            <color rgb="FF000000"/>
            <rFont val="Calibri"/>
            <family val="1"/>
          </rPr>
          <t>Negra Primax</t>
        </r>
      </text>
    </comment>
    <comment ref="W8" authorId="0" shapeId="0" xr:uid="{00000000-0006-0000-1600-000038000000}">
      <text>
        <r>
          <rPr>
            <sz val="12"/>
            <color rgb="FF000000"/>
            <rFont val="Calibri"/>
            <family val="1"/>
          </rPr>
          <t>Carnet</t>
        </r>
      </text>
    </comment>
    <comment ref="Y8" authorId="0" shapeId="0" xr:uid="{00000000-0006-0000-1600-000039000000}">
      <text>
        <r>
          <rPr>
            <sz val="12"/>
            <color rgb="FF000000"/>
            <rFont val="Calibri"/>
            <family val="1"/>
          </rPr>
          <t>No aplica</t>
        </r>
      </text>
    </comment>
    <comment ref="Z8" authorId="0" shapeId="0" xr:uid="{00000000-0006-0000-1600-00003A000000}">
      <text>
        <r>
          <rPr>
            <sz val="12"/>
            <color rgb="FF000000"/>
            <rFont val="Calibri"/>
            <family val="1"/>
          </rPr>
          <t>No aplica</t>
        </r>
      </text>
    </comment>
    <comment ref="AA8" authorId="0" shapeId="0" xr:uid="{00000000-0006-0000-1600-00003B000000}">
      <text>
        <r>
          <rPr>
            <sz val="12"/>
            <color rgb="FF000000"/>
            <rFont val="Calibri"/>
            <family val="1"/>
          </rPr>
          <t>No aplica</t>
        </r>
      </text>
    </comment>
    <comment ref="AB8" authorId="0" shapeId="0" xr:uid="{00000000-0006-0000-1600-00003C000000}">
      <text>
        <r>
          <rPr>
            <sz val="12"/>
            <color rgb="FF000000"/>
            <rFont val="Calibri"/>
            <family val="1"/>
          </rPr>
          <t>No aplica</t>
        </r>
      </text>
    </comment>
    <comment ref="AM8" authorId="0" shapeId="0" xr:uid="{00000000-0006-0000-1600-00003D000000}">
      <text>
        <r>
          <rPr>
            <sz val="12"/>
            <color rgb="FF000000"/>
            <rFont val="Calibri"/>
            <family val="1"/>
          </rPr>
          <t>No venden gasolina Gprix</t>
        </r>
      </text>
    </comment>
    <comment ref="AN8" authorId="0" shapeId="0" xr:uid="{00000000-0006-0000-1600-00003E000000}">
      <text>
        <r>
          <rPr>
            <sz val="12"/>
            <color rgb="FF000000"/>
            <rFont val="Calibri"/>
            <family val="1"/>
          </rPr>
          <t>No vende gasolina Gprix</t>
        </r>
      </text>
    </comment>
    <comment ref="AP8" authorId="0" shapeId="0" xr:uid="{00000000-0006-0000-1600-00003F000000}">
      <text>
        <r>
          <rPr>
            <sz val="12"/>
            <color rgb="FF000000"/>
            <rFont val="Calibri"/>
            <family val="1"/>
          </rPr>
          <t>N/A</t>
        </r>
      </text>
    </comment>
    <comment ref="AW8" authorId="0" shapeId="0" xr:uid="{00000000-0006-0000-1600-000040000000}">
      <text>
        <r>
          <rPr>
            <sz val="12"/>
            <color rgb="FF000000"/>
            <rFont val="Calibri"/>
            <family val="1"/>
          </rPr>
          <t>Aceites</t>
        </r>
      </text>
    </comment>
    <comment ref="AX8" authorId="0" shapeId="0" xr:uid="{00000000-0006-0000-1600-000041000000}">
      <text>
        <r>
          <rPr>
            <sz val="12"/>
            <color rgb="FF000000"/>
            <rFont val="Calibri"/>
            <family val="1"/>
          </rPr>
          <t>No ofrece servicio</t>
        </r>
      </text>
    </comment>
    <comment ref="Y9" authorId="0" shapeId="0" xr:uid="{00000000-0006-0000-1600-000042000000}">
      <text>
        <r>
          <rPr>
            <sz val="12"/>
            <color rgb="FF000000"/>
            <rFont val="Calibri"/>
            <family val="1"/>
          </rPr>
          <t>No es obligatorio</t>
        </r>
      </text>
    </comment>
    <comment ref="Z9" authorId="0" shapeId="0" xr:uid="{00000000-0006-0000-1600-000043000000}">
      <text>
        <r>
          <rPr>
            <sz val="12"/>
            <color rgb="FF000000"/>
            <rFont val="Calibri"/>
            <family val="1"/>
          </rPr>
          <t>No es obligatorio</t>
        </r>
      </text>
    </comment>
    <comment ref="AA9" authorId="0" shapeId="0" xr:uid="{00000000-0006-0000-1600-000044000000}">
      <text>
        <r>
          <rPr>
            <sz val="12"/>
            <color rgb="FF000000"/>
            <rFont val="Calibri"/>
            <family val="1"/>
          </rPr>
          <t>No es obligatorio</t>
        </r>
      </text>
    </comment>
    <comment ref="AB9" authorId="0" shapeId="0" xr:uid="{00000000-0006-0000-1600-000045000000}">
      <text>
        <r>
          <rPr>
            <sz val="12"/>
            <color rgb="FF000000"/>
            <rFont val="Calibri"/>
            <family val="1"/>
          </rPr>
          <t>No es obligatorio</t>
        </r>
      </text>
    </comment>
    <comment ref="AN9" authorId="0" shapeId="0" xr:uid="{00000000-0006-0000-1600-000046000000}">
      <text>
        <r>
          <rPr>
            <sz val="12"/>
            <color rgb="FF000000"/>
            <rFont val="Calibri"/>
            <family val="1"/>
          </rPr>
          <t>No ofreció</t>
        </r>
      </text>
    </comment>
    <comment ref="AP9" authorId="0" shapeId="0" xr:uid="{00000000-0006-0000-1600-000047000000}">
      <text>
        <r>
          <rPr>
            <sz val="12"/>
            <color rgb="FF000000"/>
            <rFont val="Calibri"/>
            <family val="1"/>
          </rPr>
          <t>Promoción</t>
        </r>
      </text>
    </comment>
    <comment ref="AX9" authorId="0" shapeId="0" xr:uid="{00000000-0006-0000-1600-000048000000}">
      <text>
        <r>
          <rPr>
            <sz val="12"/>
            <color rgb="FF000000"/>
            <rFont val="Calibri"/>
            <family val="1"/>
          </rPr>
          <t>Moto</t>
        </r>
      </text>
    </comment>
    <comment ref="Y10" authorId="0" shapeId="0" xr:uid="{00000000-0006-0000-1600-000049000000}">
      <text>
        <r>
          <rPr>
            <sz val="12"/>
            <color rgb="FF000000"/>
            <rFont val="Calibri"/>
            <family val="1"/>
          </rPr>
          <t>No aplica</t>
        </r>
      </text>
    </comment>
    <comment ref="Z10" authorId="0" shapeId="0" xr:uid="{00000000-0006-0000-1600-00004A000000}">
      <text>
        <r>
          <rPr>
            <sz val="12"/>
            <color rgb="FF000000"/>
            <rFont val="Calibri"/>
            <family val="1"/>
          </rPr>
          <t>No aplica</t>
        </r>
      </text>
    </comment>
    <comment ref="AA10" authorId="0" shapeId="0" xr:uid="{00000000-0006-0000-1600-00004B000000}">
      <text>
        <r>
          <rPr>
            <sz val="12"/>
            <color rgb="FF000000"/>
            <rFont val="Calibri"/>
            <family val="1"/>
          </rPr>
          <t>No aplica</t>
        </r>
      </text>
    </comment>
    <comment ref="AB10" authorId="0" shapeId="0" xr:uid="{00000000-0006-0000-1600-00004C000000}">
      <text>
        <r>
          <rPr>
            <sz val="12"/>
            <color rgb="FF000000"/>
            <rFont val="Calibri"/>
            <family val="1"/>
          </rPr>
          <t>No aplica</t>
        </r>
      </text>
    </comment>
    <comment ref="AM10" authorId="0" shapeId="0" xr:uid="{00000000-0006-0000-1600-00004D000000}">
      <text>
        <r>
          <rPr>
            <sz val="12"/>
            <color rgb="FF000000"/>
            <rFont val="Calibri"/>
            <family val="1"/>
          </rPr>
          <t>No tiene mayor calidad</t>
        </r>
      </text>
    </comment>
    <comment ref="AN10" authorId="0" shapeId="0" xr:uid="{00000000-0006-0000-1600-00004E000000}">
      <text>
        <r>
          <rPr>
            <sz val="12"/>
            <color rgb="FF000000"/>
            <rFont val="Calibri"/>
            <family val="1"/>
          </rPr>
          <t>No tiene</t>
        </r>
      </text>
    </comment>
    <comment ref="AP10" authorId="0" shapeId="0" xr:uid="{00000000-0006-0000-1600-00004F000000}">
      <text>
        <r>
          <rPr>
            <sz val="12"/>
            <color rgb="FF000000"/>
            <rFont val="Calibri"/>
            <family val="1"/>
          </rPr>
          <t>ofrece promo</t>
        </r>
      </text>
    </comment>
    <comment ref="AX10" authorId="0" shapeId="0" xr:uid="{00000000-0006-0000-1600-000050000000}">
      <text>
        <r>
          <rPr>
            <sz val="12"/>
            <color rgb="FF000000"/>
            <rFont val="Calibri"/>
            <family val="1"/>
          </rPr>
          <t>Moto</t>
        </r>
      </text>
    </comment>
    <comment ref="Y11" authorId="0" shapeId="0" xr:uid="{00000000-0006-0000-1600-000051000000}">
      <text>
        <r>
          <rPr>
            <sz val="12"/>
            <color rgb="FF000000"/>
            <rFont val="Calibri"/>
            <family val="1"/>
          </rPr>
          <t>No es obligatorio</t>
        </r>
      </text>
    </comment>
    <comment ref="Z11" authorId="0" shapeId="0" xr:uid="{00000000-0006-0000-1600-000052000000}">
      <text>
        <r>
          <rPr>
            <sz val="12"/>
            <color rgb="FF000000"/>
            <rFont val="Calibri"/>
            <family val="1"/>
          </rPr>
          <t>No es obligatorio</t>
        </r>
      </text>
    </comment>
    <comment ref="AA11" authorId="0" shapeId="0" xr:uid="{00000000-0006-0000-1600-000053000000}">
      <text>
        <r>
          <rPr>
            <sz val="12"/>
            <color rgb="FF000000"/>
            <rFont val="Calibri"/>
            <family val="1"/>
          </rPr>
          <t>No es obligatorio</t>
        </r>
      </text>
    </comment>
    <comment ref="AB11" authorId="0" shapeId="0" xr:uid="{00000000-0006-0000-1600-000054000000}">
      <text>
        <r>
          <rPr>
            <sz val="12"/>
            <color rgb="FF000000"/>
            <rFont val="Calibri"/>
            <family val="1"/>
          </rPr>
          <t>No es obligatorio</t>
        </r>
      </text>
    </comment>
    <comment ref="AN11" authorId="0" shapeId="0" xr:uid="{00000000-0006-0000-1600-000055000000}">
      <text>
        <r>
          <rPr>
            <sz val="12"/>
            <color rgb="FF000000"/>
            <rFont val="Calibri"/>
            <family val="1"/>
          </rPr>
          <t>No ofreció</t>
        </r>
      </text>
    </comment>
    <comment ref="AP11" authorId="0" shapeId="0" xr:uid="{00000000-0006-0000-1600-000056000000}">
      <text>
        <r>
          <rPr>
            <sz val="12"/>
            <color rgb="FF000000"/>
            <rFont val="Calibri"/>
            <family val="1"/>
          </rPr>
          <t>ofrece promocion</t>
        </r>
      </text>
    </comment>
    <comment ref="AX11" authorId="0" shapeId="0" xr:uid="{00000000-0006-0000-1600-000057000000}">
      <text>
        <r>
          <rPr>
            <sz val="12"/>
            <color rgb="FF000000"/>
            <rFont val="Calibri"/>
            <family val="1"/>
          </rPr>
          <t>No ofreció</t>
        </r>
      </text>
    </comment>
    <comment ref="Y12" authorId="0" shapeId="0" xr:uid="{00000000-0006-0000-1600-000058000000}">
      <text>
        <r>
          <rPr>
            <sz val="12"/>
            <color rgb="FF000000"/>
            <rFont val="Calibri"/>
            <family val="1"/>
          </rPr>
          <t>N/A</t>
        </r>
      </text>
    </comment>
    <comment ref="Z12" authorId="0" shapeId="0" xr:uid="{00000000-0006-0000-1600-000059000000}">
      <text>
        <r>
          <rPr>
            <sz val="12"/>
            <color rgb="FF000000"/>
            <rFont val="Calibri"/>
            <family val="1"/>
          </rPr>
          <t>N/A</t>
        </r>
      </text>
    </comment>
    <comment ref="AA12" authorId="0" shapeId="0" xr:uid="{00000000-0006-0000-1600-00005A000000}">
      <text>
        <r>
          <rPr>
            <sz val="12"/>
            <color rgb="FF000000"/>
            <rFont val="Calibri"/>
            <family val="1"/>
          </rPr>
          <t>N/A</t>
        </r>
      </text>
    </comment>
    <comment ref="AB12" authorId="0" shapeId="0" xr:uid="{00000000-0006-0000-1600-00005B000000}">
      <text>
        <r>
          <rPr>
            <sz val="12"/>
            <color rgb="FF000000"/>
            <rFont val="Calibri"/>
            <family val="1"/>
          </rPr>
          <t>N/A</t>
        </r>
      </text>
    </comment>
    <comment ref="AM12" authorId="0" shapeId="0" xr:uid="{00000000-0006-0000-1600-00005C000000}">
      <text>
        <r>
          <rPr>
            <sz val="12"/>
            <color rgb="FF000000"/>
            <rFont val="Calibri"/>
            <family val="1"/>
          </rPr>
          <t>N/A</t>
        </r>
      </text>
    </comment>
    <comment ref="AN12" authorId="0" shapeId="0" xr:uid="{00000000-0006-0000-1600-00005D000000}">
      <text>
        <r>
          <rPr>
            <sz val="12"/>
            <color rgb="FF000000"/>
            <rFont val="Calibri"/>
            <family val="1"/>
          </rPr>
          <t>N/A</t>
        </r>
      </text>
    </comment>
    <comment ref="AP12" authorId="0" shapeId="0" xr:uid="{00000000-0006-0000-1600-00005E000000}">
      <text>
        <r>
          <rPr>
            <sz val="12"/>
            <color rgb="FF000000"/>
            <rFont val="Calibri"/>
            <family val="1"/>
          </rPr>
          <t>Acepto llenado</t>
        </r>
      </text>
    </comment>
    <comment ref="AX12" authorId="0" shapeId="0" xr:uid="{00000000-0006-0000-1600-00005F000000}">
      <text>
        <r>
          <rPr>
            <sz val="12"/>
            <color rgb="FF000000"/>
            <rFont val="Calibri"/>
            <family val="1"/>
          </rPr>
          <t>Voy en moto</t>
        </r>
      </text>
    </comment>
    <comment ref="Y13" authorId="0" shapeId="0" xr:uid="{00000000-0006-0000-1600-000060000000}">
      <text>
        <r>
          <rPr>
            <sz val="12"/>
            <color rgb="FF000000"/>
            <rFont val="Calibri"/>
            <family val="1"/>
          </rPr>
          <t>No aplica</t>
        </r>
      </text>
    </comment>
    <comment ref="Z13" authorId="0" shapeId="0" xr:uid="{00000000-0006-0000-1600-000061000000}">
      <text>
        <r>
          <rPr>
            <sz val="12"/>
            <color rgb="FF000000"/>
            <rFont val="Calibri"/>
            <family val="1"/>
          </rPr>
          <t>No aplica</t>
        </r>
      </text>
    </comment>
    <comment ref="AA13" authorId="0" shapeId="0" xr:uid="{00000000-0006-0000-1600-000062000000}">
      <text>
        <r>
          <rPr>
            <sz val="12"/>
            <color rgb="FF000000"/>
            <rFont val="Calibri"/>
            <family val="1"/>
          </rPr>
          <t>No aplica</t>
        </r>
      </text>
    </comment>
    <comment ref="AB13" authorId="0" shapeId="0" xr:uid="{00000000-0006-0000-1600-000063000000}">
      <text>
        <r>
          <rPr>
            <sz val="12"/>
            <color rgb="FF000000"/>
            <rFont val="Calibri"/>
            <family val="1"/>
          </rPr>
          <t>No aplica</t>
        </r>
      </text>
    </comment>
    <comment ref="AN13" authorId="0" shapeId="0" xr:uid="{00000000-0006-0000-1600-000064000000}">
      <text>
        <r>
          <rPr>
            <sz val="12"/>
            <color rgb="FF000000"/>
            <rFont val="Calibri"/>
            <family val="1"/>
          </rPr>
          <t>se acepta extra g pri</t>
        </r>
      </text>
    </comment>
    <comment ref="AP13" authorId="0" shapeId="0" xr:uid="{00000000-0006-0000-1600-000065000000}">
      <text>
        <r>
          <rPr>
            <sz val="12"/>
            <color rgb="FF000000"/>
            <rFont val="Calibri"/>
            <family val="1"/>
          </rPr>
          <t>N/A</t>
        </r>
      </text>
    </comment>
    <comment ref="AX13" authorId="0" shapeId="0" xr:uid="{00000000-0006-0000-1600-000066000000}">
      <text>
        <r>
          <rPr>
            <sz val="12"/>
            <color rgb="FF000000"/>
            <rFont val="Calibri"/>
            <family val="1"/>
          </rPr>
          <t>No aplica</t>
        </r>
      </text>
    </comment>
    <comment ref="Y14" authorId="0" shapeId="0" xr:uid="{00000000-0006-0000-1600-000067000000}">
      <text>
        <r>
          <rPr>
            <sz val="12"/>
            <color rgb="FF000000"/>
            <rFont val="Calibri"/>
            <family val="1"/>
          </rPr>
          <t>No aplica</t>
        </r>
      </text>
    </comment>
    <comment ref="Z14" authorId="0" shapeId="0" xr:uid="{00000000-0006-0000-1600-000068000000}">
      <text>
        <r>
          <rPr>
            <sz val="12"/>
            <color rgb="FF000000"/>
            <rFont val="Calibri"/>
            <family val="1"/>
          </rPr>
          <t>No aplica</t>
        </r>
      </text>
    </comment>
    <comment ref="AA14" authorId="0" shapeId="0" xr:uid="{00000000-0006-0000-1600-000069000000}">
      <text>
        <r>
          <rPr>
            <sz val="12"/>
            <color rgb="FF000000"/>
            <rFont val="Calibri"/>
            <family val="1"/>
          </rPr>
          <t>No aplica</t>
        </r>
      </text>
    </comment>
    <comment ref="AB14" authorId="0" shapeId="0" xr:uid="{00000000-0006-0000-1600-00006A000000}">
      <text>
        <r>
          <rPr>
            <sz val="12"/>
            <color rgb="FF000000"/>
            <rFont val="Calibri"/>
            <family val="1"/>
          </rPr>
          <t>No aplica</t>
        </r>
      </text>
    </comment>
    <comment ref="AM14" authorId="0" shapeId="0" xr:uid="{00000000-0006-0000-1600-00006B000000}">
      <text>
        <r>
          <rPr>
            <sz val="12"/>
            <color rgb="FF000000"/>
            <rFont val="Calibri"/>
            <family val="1"/>
          </rPr>
          <t>Eds no Presenta combustible mayor calidad</t>
        </r>
      </text>
    </comment>
    <comment ref="AN14" authorId="0" shapeId="0" xr:uid="{00000000-0006-0000-1600-00006C000000}">
      <text>
        <r>
          <rPr>
            <sz val="12"/>
            <color rgb="FF000000"/>
            <rFont val="Calibri"/>
            <family val="1"/>
          </rPr>
          <t>Eds no Presenta combustible mayor calidad</t>
        </r>
      </text>
    </comment>
    <comment ref="AP14" authorId="0" shapeId="0" xr:uid="{00000000-0006-0000-1600-00006D000000}">
      <text>
        <r>
          <rPr>
            <sz val="12"/>
            <color rgb="FF000000"/>
            <rFont val="Calibri"/>
            <family val="1"/>
          </rPr>
          <t>Colaborador ofrece promoción Jeep</t>
        </r>
      </text>
    </comment>
    <comment ref="AX14" authorId="0" shapeId="0" xr:uid="{00000000-0006-0000-1600-00006E000000}">
      <text>
        <r>
          <rPr>
            <sz val="12"/>
            <color rgb="FF000000"/>
            <rFont val="Calibri"/>
            <family val="1"/>
          </rPr>
          <t>Visita realizada en moto</t>
        </r>
      </text>
    </comment>
    <comment ref="Y15" authorId="0" shapeId="0" xr:uid="{00000000-0006-0000-1600-00006F000000}">
      <text>
        <r>
          <rPr>
            <sz val="12"/>
            <color rgb="FF000000"/>
            <rFont val="Calibri"/>
            <family val="1"/>
          </rPr>
          <t>No es necesario</t>
        </r>
      </text>
    </comment>
    <comment ref="Z15" authorId="0" shapeId="0" xr:uid="{00000000-0006-0000-1600-000070000000}">
      <text>
        <r>
          <rPr>
            <sz val="12"/>
            <color rgb="FF000000"/>
            <rFont val="Calibri"/>
            <family val="1"/>
          </rPr>
          <t>No es necesario</t>
        </r>
      </text>
    </comment>
    <comment ref="AA15" authorId="0" shapeId="0" xr:uid="{00000000-0006-0000-1600-000071000000}">
      <text>
        <r>
          <rPr>
            <sz val="12"/>
            <color rgb="FF000000"/>
            <rFont val="Calibri"/>
            <family val="1"/>
          </rPr>
          <t>No es necesario</t>
        </r>
      </text>
    </comment>
    <comment ref="AB15" authorId="0" shapeId="0" xr:uid="{00000000-0006-0000-1600-000072000000}">
      <text>
        <r>
          <rPr>
            <sz val="12"/>
            <color rgb="FF000000"/>
            <rFont val="Calibri"/>
            <family val="1"/>
          </rPr>
          <t>No es necesario</t>
        </r>
      </text>
    </comment>
    <comment ref="AM15" authorId="0" shapeId="0" xr:uid="{00000000-0006-0000-1600-000073000000}">
      <text>
        <r>
          <rPr>
            <sz val="12"/>
            <color rgb="FF000000"/>
            <rFont val="Calibri"/>
            <family val="1"/>
          </rPr>
          <t>Solo venden corriente</t>
        </r>
      </text>
    </comment>
    <comment ref="AN15" authorId="0" shapeId="0" xr:uid="{00000000-0006-0000-1600-000074000000}">
      <text>
        <r>
          <rPr>
            <sz val="12"/>
            <color rgb="FF000000"/>
            <rFont val="Calibri"/>
            <family val="1"/>
          </rPr>
          <t>Solo corriente</t>
        </r>
      </text>
    </comment>
    <comment ref="AP15" authorId="0" shapeId="0" xr:uid="{00000000-0006-0000-1600-000075000000}">
      <text>
        <r>
          <rPr>
            <sz val="12"/>
            <color rgb="FF000000"/>
            <rFont val="Calibri"/>
            <family val="1"/>
          </rPr>
          <t>OFRECE PROMO</t>
        </r>
      </text>
    </comment>
    <comment ref="AX15" authorId="0" shapeId="0" xr:uid="{00000000-0006-0000-1600-000076000000}">
      <text>
        <r>
          <rPr>
            <sz val="12"/>
            <color rgb="FF000000"/>
            <rFont val="Calibri"/>
            <family val="1"/>
          </rPr>
          <t>Se realizó visita en moto</t>
        </r>
      </text>
    </comment>
    <comment ref="T16" authorId="0" shapeId="0" xr:uid="{00000000-0006-0000-1600-000077000000}">
      <text>
        <r>
          <rPr>
            <sz val="12"/>
            <color rgb="FF000000"/>
            <rFont val="Calibri"/>
            <family val="1"/>
          </rPr>
          <t>Primax</t>
        </r>
      </text>
    </comment>
    <comment ref="U16" authorId="0" shapeId="0" xr:uid="{00000000-0006-0000-1600-000078000000}">
      <text>
        <r>
          <rPr>
            <sz val="12"/>
            <color rgb="FF000000"/>
            <rFont val="Calibri"/>
            <family val="1"/>
          </rPr>
          <t>Primax</t>
        </r>
      </text>
    </comment>
    <comment ref="V16" authorId="0" shapeId="0" xr:uid="{00000000-0006-0000-1600-000079000000}">
      <text>
        <r>
          <rPr>
            <sz val="12"/>
            <color rgb="FF000000"/>
            <rFont val="Calibri"/>
            <family val="1"/>
          </rPr>
          <t>Gorra Negra de la promoción Jeep</t>
        </r>
      </text>
    </comment>
    <comment ref="W16" authorId="0" shapeId="0" xr:uid="{00000000-0006-0000-1600-00007A000000}">
      <text>
        <r>
          <rPr>
            <sz val="12"/>
            <color rgb="FF000000"/>
            <rFont val="Calibri"/>
            <family val="1"/>
          </rPr>
          <t>Carnet</t>
        </r>
      </text>
    </comment>
    <comment ref="Y16" authorId="0" shapeId="0" xr:uid="{00000000-0006-0000-1600-00007B000000}">
      <text>
        <r>
          <rPr>
            <sz val="12"/>
            <color rgb="FF000000"/>
            <rFont val="Calibri"/>
            <family val="1"/>
          </rPr>
          <t>No aplica</t>
        </r>
      </text>
    </comment>
    <comment ref="Z16" authorId="0" shapeId="0" xr:uid="{00000000-0006-0000-1600-00007C000000}">
      <text>
        <r>
          <rPr>
            <sz val="12"/>
            <color rgb="FF000000"/>
            <rFont val="Calibri"/>
            <family val="1"/>
          </rPr>
          <t>No aplica</t>
        </r>
      </text>
    </comment>
    <comment ref="AA16" authorId="0" shapeId="0" xr:uid="{00000000-0006-0000-1600-00007D000000}">
      <text>
        <r>
          <rPr>
            <sz val="12"/>
            <color rgb="FF000000"/>
            <rFont val="Calibri"/>
            <family val="1"/>
          </rPr>
          <t>No aplica</t>
        </r>
      </text>
    </comment>
    <comment ref="AB16" authorId="0" shapeId="0" xr:uid="{00000000-0006-0000-1600-00007E000000}">
      <text>
        <r>
          <rPr>
            <sz val="12"/>
            <color rgb="FF000000"/>
            <rFont val="Calibri"/>
            <family val="1"/>
          </rPr>
          <t>No aplica</t>
        </r>
      </text>
    </comment>
    <comment ref="AM16" authorId="0" shapeId="0" xr:uid="{00000000-0006-0000-1600-00007F000000}">
      <text>
        <r>
          <rPr>
            <sz val="12"/>
            <color rgb="FF000000"/>
            <rFont val="Calibri"/>
            <family val="1"/>
          </rPr>
          <t>No venden gasolina Gprix</t>
        </r>
      </text>
    </comment>
    <comment ref="AN16" authorId="0" shapeId="0" xr:uid="{00000000-0006-0000-1600-000080000000}">
      <text>
        <r>
          <rPr>
            <sz val="12"/>
            <color rgb="FF000000"/>
            <rFont val="Calibri"/>
            <family val="1"/>
          </rPr>
          <t>No vende gasolina Gprix</t>
        </r>
      </text>
    </comment>
    <comment ref="AP16" authorId="0" shapeId="0" xr:uid="{00000000-0006-0000-1600-000081000000}">
      <text>
        <r>
          <rPr>
            <sz val="12"/>
            <color rgb="FF000000"/>
            <rFont val="Calibri"/>
            <family val="1"/>
          </rPr>
          <t>Ofreció aumentar la compra en la promoción del Jeep</t>
        </r>
      </text>
    </comment>
    <comment ref="AW16" authorId="0" shapeId="0" xr:uid="{00000000-0006-0000-1600-000082000000}">
      <text>
        <r>
          <rPr>
            <sz val="12"/>
            <color rgb="FF000000"/>
            <rFont val="Calibri"/>
            <family val="1"/>
          </rPr>
          <t>Aire, baños</t>
        </r>
      </text>
    </comment>
    <comment ref="AX16" authorId="0" shapeId="0" xr:uid="{00000000-0006-0000-1600-000083000000}">
      <text>
        <r>
          <rPr>
            <sz val="12"/>
            <color rgb="FF000000"/>
            <rFont val="Calibri"/>
            <family val="1"/>
          </rPr>
          <t>No ofrece servicio</t>
        </r>
      </text>
    </comment>
    <comment ref="BE16" authorId="0" shapeId="0" xr:uid="{00000000-0006-0000-1600-000084000000}">
      <text>
        <r>
          <rPr>
            <sz val="12"/>
            <color rgb="FF000000"/>
            <rFont val="Calibri"/>
            <family val="1"/>
          </rPr>
          <t>Con gusto hombre así se despidio</t>
        </r>
      </text>
    </comment>
    <comment ref="BH16" authorId="0" shapeId="0" xr:uid="{00000000-0006-0000-1600-000085000000}">
      <text>
        <r>
          <rPr>
            <sz val="12"/>
            <color rgb="FF000000"/>
            <rFont val="Calibri"/>
            <family val="1"/>
          </rPr>
          <t>A la entrega de la tarjeta de puntos colombia</t>
        </r>
      </text>
    </comment>
    <comment ref="Y17" authorId="0" shapeId="0" xr:uid="{00000000-0006-0000-1600-000086000000}">
      <text>
        <r>
          <rPr>
            <sz val="12"/>
            <color rgb="FF000000"/>
            <rFont val="Calibri"/>
            <family val="1"/>
          </rPr>
          <t>No tenía tapabocas</t>
        </r>
      </text>
    </comment>
    <comment ref="Z17" authorId="0" shapeId="0" xr:uid="{00000000-0006-0000-1600-000087000000}">
      <text>
        <r>
          <rPr>
            <sz val="12"/>
            <color rgb="FF000000"/>
            <rFont val="Calibri"/>
            <family val="1"/>
          </rPr>
          <t>No tenía gafas</t>
        </r>
      </text>
    </comment>
    <comment ref="AA17" authorId="0" shapeId="0" xr:uid="{00000000-0006-0000-1600-000088000000}">
      <text>
        <r>
          <rPr>
            <sz val="12"/>
            <color rgb="FF000000"/>
            <rFont val="Calibri"/>
            <family val="1"/>
          </rPr>
          <t>No tenía antibacterial</t>
        </r>
      </text>
    </comment>
    <comment ref="AB17" authorId="0" shapeId="0" xr:uid="{00000000-0006-0000-1600-000089000000}">
      <text>
        <r>
          <rPr>
            <sz val="12"/>
            <color rgb="FF000000"/>
            <rFont val="Calibri"/>
            <family val="1"/>
          </rPr>
          <t>N/A</t>
        </r>
      </text>
    </comment>
    <comment ref="AE17" authorId="0" shapeId="0" xr:uid="{00000000-0006-0000-1600-00008A000000}">
      <text>
        <r>
          <rPr>
            <sz val="12"/>
            <color rgb="FF000000"/>
            <rFont val="Calibri"/>
            <family val="1"/>
          </rPr>
          <t>Estaba ocupado con el tanqueo de motos</t>
        </r>
      </text>
    </comment>
    <comment ref="AM17" authorId="0" shapeId="0" xr:uid="{00000000-0006-0000-1600-00008B000000}">
      <text>
        <r>
          <rPr>
            <sz val="12"/>
            <color rgb="FF000000"/>
            <rFont val="Calibri"/>
            <family val="1"/>
          </rPr>
          <t>N/A</t>
        </r>
      </text>
    </comment>
    <comment ref="AN17" authorId="0" shapeId="0" xr:uid="{00000000-0006-0000-1600-00008C000000}">
      <text>
        <r>
          <rPr>
            <sz val="12"/>
            <color rgb="FF000000"/>
            <rFont val="Calibri"/>
            <family val="1"/>
          </rPr>
          <t>N/A</t>
        </r>
      </text>
    </comment>
    <comment ref="AP17" authorId="0" shapeId="0" xr:uid="{00000000-0006-0000-1600-00008D000000}">
      <text>
        <r>
          <rPr>
            <sz val="12"/>
            <color rgb="FF000000"/>
            <rFont val="Calibri"/>
            <family val="1"/>
          </rPr>
          <t>Si me dijo que si tanqueaba 40000 me daba la boleta para el jeep</t>
        </r>
      </text>
    </comment>
    <comment ref="Y18" authorId="0" shapeId="0" xr:uid="{00000000-0006-0000-1600-00008E000000}">
      <text>
        <r>
          <rPr>
            <sz val="12"/>
            <color rgb="FF000000"/>
            <rFont val="Calibri"/>
            <family val="1"/>
          </rPr>
          <t>No es obligatorio</t>
        </r>
      </text>
    </comment>
    <comment ref="Z18" authorId="0" shapeId="0" xr:uid="{00000000-0006-0000-1600-00008F000000}">
      <text>
        <r>
          <rPr>
            <sz val="12"/>
            <color rgb="FF000000"/>
            <rFont val="Calibri"/>
            <family val="1"/>
          </rPr>
          <t>No es obligatorio</t>
        </r>
      </text>
    </comment>
    <comment ref="AA18" authorId="0" shapeId="0" xr:uid="{00000000-0006-0000-1600-000090000000}">
      <text>
        <r>
          <rPr>
            <sz val="12"/>
            <color rgb="FF000000"/>
            <rFont val="Calibri"/>
            <family val="1"/>
          </rPr>
          <t>No es obligatorio</t>
        </r>
      </text>
    </comment>
    <comment ref="AB18" authorId="0" shapeId="0" xr:uid="{00000000-0006-0000-1600-000091000000}">
      <text>
        <r>
          <rPr>
            <sz val="12"/>
            <color rgb="FF000000"/>
            <rFont val="Calibri"/>
            <family val="1"/>
          </rPr>
          <t>No es obligatorio</t>
        </r>
      </text>
    </comment>
    <comment ref="AM18" authorId="0" shapeId="0" xr:uid="{00000000-0006-0000-1600-000092000000}">
      <text>
        <r>
          <rPr>
            <sz val="12"/>
            <color rgb="FF000000"/>
            <rFont val="Calibri"/>
            <family val="1"/>
          </rPr>
          <t>n/a</t>
        </r>
      </text>
    </comment>
    <comment ref="AN18" authorId="0" shapeId="0" xr:uid="{00000000-0006-0000-1600-000093000000}">
      <text>
        <r>
          <rPr>
            <sz val="12"/>
            <color rgb="FF000000"/>
            <rFont val="Calibri"/>
            <family val="1"/>
          </rPr>
          <t>n/a</t>
        </r>
      </text>
    </comment>
    <comment ref="AP18" authorId="0" shapeId="0" xr:uid="{00000000-0006-0000-1600-000094000000}">
      <text>
        <r>
          <rPr>
            <sz val="12"/>
            <color rgb="FF000000"/>
            <rFont val="Calibri"/>
            <family val="1"/>
          </rPr>
          <t>Me ofrece la promo jeep</t>
        </r>
      </text>
    </comment>
    <comment ref="AX18" authorId="0" shapeId="0" xr:uid="{00000000-0006-0000-1600-000095000000}">
      <text>
        <r>
          <rPr>
            <sz val="12"/>
            <color rgb="FF000000"/>
            <rFont val="Calibri"/>
            <family val="1"/>
          </rPr>
          <t>No ofrece</t>
        </r>
      </text>
    </comment>
    <comment ref="Q19" authorId="0" shapeId="0" xr:uid="{00000000-0006-0000-1600-000096000000}">
      <text>
        <r>
          <rPr>
            <sz val="12"/>
            <color rgb="FF000000"/>
            <rFont val="Calibri"/>
            <family val="1"/>
          </rPr>
          <t>Usa guantes</t>
        </r>
      </text>
    </comment>
    <comment ref="R19" authorId="0" shapeId="0" xr:uid="{00000000-0006-0000-1600-000097000000}">
      <text>
        <r>
          <rPr>
            <sz val="12"/>
            <color rgb="FF000000"/>
            <rFont val="Calibri"/>
            <family val="1"/>
          </rPr>
          <t>Usa guantes</t>
        </r>
      </text>
    </comment>
    <comment ref="Y19" authorId="0" shapeId="0" xr:uid="{00000000-0006-0000-1600-000098000000}">
      <text>
        <r>
          <rPr>
            <sz val="12"/>
            <color rgb="FF000000"/>
            <rFont val="Calibri"/>
            <family val="1"/>
          </rPr>
          <t>No es obligatorio</t>
        </r>
      </text>
    </comment>
    <comment ref="Z19" authorId="0" shapeId="0" xr:uid="{00000000-0006-0000-1600-000099000000}">
      <text>
        <r>
          <rPr>
            <sz val="12"/>
            <color rgb="FF000000"/>
            <rFont val="Calibri"/>
            <family val="1"/>
          </rPr>
          <t>No es obligatorio</t>
        </r>
      </text>
    </comment>
    <comment ref="AA19" authorId="0" shapeId="0" xr:uid="{00000000-0006-0000-1600-00009A000000}">
      <text>
        <r>
          <rPr>
            <sz val="12"/>
            <color rgb="FF000000"/>
            <rFont val="Calibri"/>
            <family val="1"/>
          </rPr>
          <t>No es obligatorio</t>
        </r>
      </text>
    </comment>
    <comment ref="AB19" authorId="0" shapeId="0" xr:uid="{00000000-0006-0000-1600-00009B000000}">
      <text>
        <r>
          <rPr>
            <sz val="12"/>
            <color rgb="FF000000"/>
            <rFont val="Calibri"/>
            <family val="1"/>
          </rPr>
          <t>No es obligatorio</t>
        </r>
      </text>
    </comment>
    <comment ref="AM19" authorId="0" shapeId="0" xr:uid="{00000000-0006-0000-1600-00009C000000}">
      <text>
        <r>
          <rPr>
            <sz val="12"/>
            <color rgb="FF000000"/>
            <rFont val="Calibri"/>
            <family val="1"/>
          </rPr>
          <t>No vende mayor calidad</t>
        </r>
      </text>
    </comment>
    <comment ref="AN19" authorId="0" shapeId="0" xr:uid="{00000000-0006-0000-1600-00009D000000}">
      <text>
        <r>
          <rPr>
            <sz val="12"/>
            <color rgb="FF000000"/>
            <rFont val="Calibri"/>
            <family val="1"/>
          </rPr>
          <t>Estación no vende mayor calidad.</t>
        </r>
      </text>
    </comment>
    <comment ref="AO19" authorId="0" shapeId="0" xr:uid="{00000000-0006-0000-1600-00009E000000}">
      <text>
        <r>
          <rPr>
            <sz val="12"/>
            <color rgb="FF000000"/>
            <rFont val="Calibri"/>
            <family val="1"/>
          </rPr>
          <t>Estación no aplica puntos</t>
        </r>
      </text>
    </comment>
    <comment ref="AP19" authorId="0" shapeId="0" xr:uid="{00000000-0006-0000-1600-00009F000000}">
      <text>
        <r>
          <rPr>
            <sz val="12"/>
            <color rgb="FF000000"/>
            <rFont val="Calibri"/>
            <family val="1"/>
          </rPr>
          <t>Estacion en depto de Nariño.</t>
        </r>
      </text>
    </comment>
    <comment ref="AW19" authorId="0" shapeId="0" xr:uid="{00000000-0006-0000-1600-0000A0000000}">
      <text>
        <r>
          <rPr>
            <sz val="12"/>
            <color rgb="FF000000"/>
            <rFont val="Calibri"/>
            <family val="1"/>
          </rPr>
          <t>Ofreció pagos con tarjeta</t>
        </r>
      </text>
    </comment>
    <comment ref="AX19" authorId="0" shapeId="0" xr:uid="{00000000-0006-0000-1600-0000A1000000}">
      <text>
        <r>
          <rPr>
            <sz val="12"/>
            <color rgb="FF000000"/>
            <rFont val="Calibri"/>
            <family val="1"/>
          </rPr>
          <t>Visita en moto</t>
        </r>
      </text>
    </comment>
    <comment ref="Q20" authorId="0" shapeId="0" xr:uid="{00000000-0006-0000-1600-0000A2000000}">
      <text>
        <r>
          <rPr>
            <sz val="12"/>
            <color rgb="FF000000"/>
            <rFont val="Calibri"/>
            <family val="1"/>
          </rPr>
          <t>n/a</t>
        </r>
      </text>
    </comment>
    <comment ref="T20" authorId="0" shapeId="0" xr:uid="{00000000-0006-0000-1600-0000A3000000}">
      <text>
        <r>
          <rPr>
            <sz val="12"/>
            <color rgb="FF000000"/>
            <rFont val="Calibri"/>
            <family val="1"/>
          </rPr>
          <t>Tiene chaqueta</t>
        </r>
      </text>
    </comment>
    <comment ref="Y20" authorId="0" shapeId="0" xr:uid="{00000000-0006-0000-1600-0000A4000000}">
      <text>
        <r>
          <rPr>
            <sz val="12"/>
            <color rgb="FF000000"/>
            <rFont val="Calibri"/>
            <family val="1"/>
          </rPr>
          <t>No aplica</t>
        </r>
      </text>
    </comment>
    <comment ref="Z20" authorId="0" shapeId="0" xr:uid="{00000000-0006-0000-1600-0000A5000000}">
      <text>
        <r>
          <rPr>
            <sz val="12"/>
            <color rgb="FF000000"/>
            <rFont val="Calibri"/>
            <family val="1"/>
          </rPr>
          <t>No aplica</t>
        </r>
      </text>
    </comment>
    <comment ref="AA20" authorId="0" shapeId="0" xr:uid="{00000000-0006-0000-1600-0000A6000000}">
      <text>
        <r>
          <rPr>
            <sz val="12"/>
            <color rgb="FF000000"/>
            <rFont val="Calibri"/>
            <family val="1"/>
          </rPr>
          <t>No aplica</t>
        </r>
      </text>
    </comment>
    <comment ref="AB20" authorId="0" shapeId="0" xr:uid="{00000000-0006-0000-1600-0000A7000000}">
      <text>
        <r>
          <rPr>
            <sz val="12"/>
            <color rgb="FF000000"/>
            <rFont val="Calibri"/>
            <family val="1"/>
          </rPr>
          <t>No aplica</t>
        </r>
      </text>
    </comment>
    <comment ref="AM20" authorId="0" shapeId="0" xr:uid="{00000000-0006-0000-1600-0000A8000000}">
      <text>
        <r>
          <rPr>
            <sz val="12"/>
            <color rgb="FF000000"/>
            <rFont val="Calibri"/>
            <family val="1"/>
          </rPr>
          <t>La estación no cuenta con combustible de mejor calidad</t>
        </r>
      </text>
    </comment>
    <comment ref="AN20" authorId="0" shapeId="0" xr:uid="{00000000-0006-0000-1600-0000A9000000}">
      <text>
        <r>
          <rPr>
            <sz val="12"/>
            <color rgb="FF000000"/>
            <rFont val="Calibri"/>
            <family val="1"/>
          </rPr>
          <t>Estación sin gprix</t>
        </r>
      </text>
    </comment>
    <comment ref="AP20" authorId="0" shapeId="0" xr:uid="{00000000-0006-0000-1600-0000AA000000}">
      <text>
        <r>
          <rPr>
            <sz val="12"/>
            <color rgb="FF000000"/>
            <rFont val="Calibri"/>
            <family val="1"/>
          </rPr>
          <t>Tanque full y promoción jeep</t>
        </r>
      </text>
    </comment>
    <comment ref="AX20" authorId="0" shapeId="0" xr:uid="{00000000-0006-0000-1600-0000AB000000}">
      <text>
        <r>
          <rPr>
            <sz val="12"/>
            <color rgb="FF000000"/>
            <rFont val="Calibri"/>
            <family val="1"/>
          </rPr>
          <t>Visita moto</t>
        </r>
      </text>
    </comment>
    <comment ref="Y21" authorId="0" shapeId="0" xr:uid="{00000000-0006-0000-1600-0000AC000000}">
      <text>
        <r>
          <rPr>
            <sz val="12"/>
            <color rgb="FF000000"/>
            <rFont val="Calibri"/>
            <family val="1"/>
          </rPr>
          <t>No aplica</t>
        </r>
      </text>
    </comment>
    <comment ref="Z21" authorId="0" shapeId="0" xr:uid="{00000000-0006-0000-1600-0000AD000000}">
      <text>
        <r>
          <rPr>
            <sz val="12"/>
            <color rgb="FF000000"/>
            <rFont val="Calibri"/>
            <family val="1"/>
          </rPr>
          <t>No aplica</t>
        </r>
      </text>
    </comment>
    <comment ref="AA21" authorId="0" shapeId="0" xr:uid="{00000000-0006-0000-1600-0000AE000000}">
      <text>
        <r>
          <rPr>
            <sz val="12"/>
            <color rgb="FF000000"/>
            <rFont val="Calibri"/>
            <family val="1"/>
          </rPr>
          <t>No aplica</t>
        </r>
      </text>
    </comment>
    <comment ref="AB21" authorId="0" shapeId="0" xr:uid="{00000000-0006-0000-1600-0000AF000000}">
      <text>
        <r>
          <rPr>
            <sz val="12"/>
            <color rgb="FF000000"/>
            <rFont val="Calibri"/>
            <family val="1"/>
          </rPr>
          <t>No aplica</t>
        </r>
      </text>
    </comment>
    <comment ref="AN21" authorId="0" shapeId="0" xr:uid="{00000000-0006-0000-1600-0000B0000000}">
      <text>
        <r>
          <rPr>
            <sz val="12"/>
            <color rgb="FF000000"/>
            <rFont val="Calibri"/>
            <family val="1"/>
          </rPr>
          <t>No ofrece mezcla ideal</t>
        </r>
      </text>
    </comment>
    <comment ref="AP21" authorId="0" shapeId="0" xr:uid="{00000000-0006-0000-1600-0000B1000000}">
      <text>
        <r>
          <rPr>
            <sz val="12"/>
            <color rgb="FF000000"/>
            <rFont val="Calibri"/>
            <family val="1"/>
          </rPr>
          <t>Ofrece promoción</t>
        </r>
      </text>
    </comment>
    <comment ref="AX21" authorId="0" shapeId="0" xr:uid="{00000000-0006-0000-1600-0000B2000000}">
      <text>
        <r>
          <rPr>
            <sz val="12"/>
            <color rgb="FF000000"/>
            <rFont val="Calibri"/>
            <family val="1"/>
          </rPr>
          <t>Se realiza visita en moto</t>
        </r>
      </text>
    </comment>
    <comment ref="Y22" authorId="0" shapeId="0" xr:uid="{00000000-0006-0000-1600-0000B3000000}">
      <text>
        <r>
          <rPr>
            <sz val="12"/>
            <color rgb="FF000000"/>
            <rFont val="Calibri"/>
            <family val="1"/>
          </rPr>
          <t>No aplica</t>
        </r>
      </text>
    </comment>
    <comment ref="Z22" authorId="0" shapeId="0" xr:uid="{00000000-0006-0000-1600-0000B4000000}">
      <text>
        <r>
          <rPr>
            <sz val="12"/>
            <color rgb="FF000000"/>
            <rFont val="Calibri"/>
            <family val="1"/>
          </rPr>
          <t>No aplica</t>
        </r>
      </text>
    </comment>
    <comment ref="AA22" authorId="0" shapeId="0" xr:uid="{00000000-0006-0000-1600-0000B5000000}">
      <text>
        <r>
          <rPr>
            <sz val="12"/>
            <color rgb="FF000000"/>
            <rFont val="Calibri"/>
            <family val="1"/>
          </rPr>
          <t>No aplica</t>
        </r>
      </text>
    </comment>
    <comment ref="AB22" authorId="0" shapeId="0" xr:uid="{00000000-0006-0000-1600-0000B6000000}">
      <text>
        <r>
          <rPr>
            <sz val="12"/>
            <color rgb="FF000000"/>
            <rFont val="Calibri"/>
            <family val="1"/>
          </rPr>
          <t>No aplica</t>
        </r>
      </text>
    </comment>
    <comment ref="AM22" authorId="0" shapeId="0" xr:uid="{00000000-0006-0000-1600-0000B7000000}">
      <text>
        <r>
          <rPr>
            <sz val="12"/>
            <color rgb="FF000000"/>
            <rFont val="Calibri"/>
            <family val="1"/>
          </rPr>
          <t>Sin extra</t>
        </r>
      </text>
    </comment>
    <comment ref="AN22" authorId="0" shapeId="0" xr:uid="{00000000-0006-0000-1600-0000B8000000}">
      <text>
        <r>
          <rPr>
            <sz val="12"/>
            <color rgb="FF000000"/>
            <rFont val="Calibri"/>
            <family val="1"/>
          </rPr>
          <t>Sin extra</t>
        </r>
      </text>
    </comment>
    <comment ref="AP22" authorId="0" shapeId="0" xr:uid="{00000000-0006-0000-1600-0000B9000000}">
      <text>
        <r>
          <rPr>
            <sz val="12"/>
            <color rgb="FF000000"/>
            <rFont val="Calibri"/>
            <family val="1"/>
          </rPr>
          <t>Ofrece promo Jeep</t>
        </r>
      </text>
    </comment>
    <comment ref="AX22" authorId="0" shapeId="0" xr:uid="{00000000-0006-0000-1600-0000BA000000}">
      <text>
        <r>
          <rPr>
            <sz val="12"/>
            <color rgb="FF000000"/>
            <rFont val="Calibri"/>
            <family val="1"/>
          </rPr>
          <t>Visita en moto</t>
        </r>
      </text>
    </comment>
    <comment ref="Y23" authorId="0" shapeId="0" xr:uid="{00000000-0006-0000-1600-0000BB000000}">
      <text>
        <r>
          <rPr>
            <sz val="12"/>
            <color rgb="FF000000"/>
            <rFont val="Calibri"/>
            <family val="1"/>
          </rPr>
          <t>Na</t>
        </r>
      </text>
    </comment>
    <comment ref="Z23" authorId="0" shapeId="0" xr:uid="{00000000-0006-0000-1600-0000BC000000}">
      <text>
        <r>
          <rPr>
            <sz val="12"/>
            <color rgb="FF000000"/>
            <rFont val="Calibri"/>
            <family val="1"/>
          </rPr>
          <t>Na</t>
        </r>
      </text>
    </comment>
    <comment ref="AA23" authorId="0" shapeId="0" xr:uid="{00000000-0006-0000-1600-0000BD000000}">
      <text>
        <r>
          <rPr>
            <sz val="12"/>
            <color rgb="FF000000"/>
            <rFont val="Calibri"/>
            <family val="1"/>
          </rPr>
          <t>Na</t>
        </r>
      </text>
    </comment>
    <comment ref="AB23" authorId="0" shapeId="0" xr:uid="{00000000-0006-0000-1600-0000BE000000}">
      <text>
        <r>
          <rPr>
            <sz val="12"/>
            <color rgb="FF000000"/>
            <rFont val="Calibri"/>
            <family val="1"/>
          </rPr>
          <t>Na</t>
        </r>
      </text>
    </comment>
    <comment ref="AN23" authorId="0" shapeId="0" xr:uid="{00000000-0006-0000-1600-0000BF000000}">
      <text>
        <r>
          <rPr>
            <sz val="12"/>
            <color rgb="FF000000"/>
            <rFont val="Calibri"/>
            <family val="1"/>
          </rPr>
          <t>No me ofreció la mezcla</t>
        </r>
      </text>
    </comment>
    <comment ref="AP23" authorId="0" shapeId="0" xr:uid="{00000000-0006-0000-1600-0000C0000000}">
      <text>
        <r>
          <rPr>
            <sz val="12"/>
            <color rgb="FF000000"/>
            <rFont val="Calibri"/>
            <family val="1"/>
          </rPr>
          <t>N/A</t>
        </r>
      </text>
    </comment>
    <comment ref="AX23" authorId="0" shapeId="0" xr:uid="{00000000-0006-0000-1600-0000C1000000}">
      <text>
        <r>
          <rPr>
            <sz val="12"/>
            <color rgb="FF000000"/>
            <rFont val="Calibri"/>
            <family val="1"/>
          </rPr>
          <t>Na</t>
        </r>
      </text>
    </comment>
    <comment ref="T24" authorId="0" shapeId="0" xr:uid="{00000000-0006-0000-1600-0000C2000000}">
      <text>
        <r>
          <rPr>
            <sz val="12"/>
            <color rgb="FF000000"/>
            <rFont val="Calibri"/>
            <family val="1"/>
          </rPr>
          <t>Tiene chaqueta</t>
        </r>
      </text>
    </comment>
    <comment ref="Y24" authorId="0" shapeId="0" xr:uid="{00000000-0006-0000-1600-0000C3000000}">
      <text>
        <r>
          <rPr>
            <sz val="12"/>
            <color rgb="FF000000"/>
            <rFont val="Calibri"/>
            <family val="1"/>
          </rPr>
          <t>No aplica</t>
        </r>
      </text>
    </comment>
    <comment ref="Z24" authorId="0" shapeId="0" xr:uid="{00000000-0006-0000-1600-0000C4000000}">
      <text>
        <r>
          <rPr>
            <sz val="12"/>
            <color rgb="FF000000"/>
            <rFont val="Calibri"/>
            <family val="1"/>
          </rPr>
          <t>No aplica</t>
        </r>
      </text>
    </comment>
    <comment ref="AA24" authorId="0" shapeId="0" xr:uid="{00000000-0006-0000-1600-0000C5000000}">
      <text>
        <r>
          <rPr>
            <sz val="12"/>
            <color rgb="FF000000"/>
            <rFont val="Calibri"/>
            <family val="1"/>
          </rPr>
          <t>No aplica</t>
        </r>
      </text>
    </comment>
    <comment ref="AB24" authorId="0" shapeId="0" xr:uid="{00000000-0006-0000-1600-0000C6000000}">
      <text>
        <r>
          <rPr>
            <sz val="12"/>
            <color rgb="FF000000"/>
            <rFont val="Calibri"/>
            <family val="1"/>
          </rPr>
          <t>No aplica</t>
        </r>
      </text>
    </comment>
    <comment ref="AI24" authorId="0" shapeId="0" xr:uid="{00000000-0006-0000-1600-0000C7000000}">
      <text>
        <r>
          <rPr>
            <sz val="12"/>
            <color rgb="FF000000"/>
            <rFont val="Calibri"/>
            <family val="1"/>
          </rPr>
          <t>No aplica</t>
        </r>
      </text>
    </comment>
    <comment ref="AM24" authorId="0" shapeId="0" xr:uid="{00000000-0006-0000-1600-0000C8000000}">
      <text>
        <r>
          <rPr>
            <sz val="12"/>
            <color rgb="FF000000"/>
            <rFont val="Calibri"/>
            <family val="1"/>
          </rPr>
          <t>No hay extra</t>
        </r>
      </text>
    </comment>
    <comment ref="AN24" authorId="0" shapeId="0" xr:uid="{00000000-0006-0000-1600-0000C9000000}">
      <text>
        <r>
          <rPr>
            <sz val="12"/>
            <color rgb="FF000000"/>
            <rFont val="Calibri"/>
            <family val="1"/>
          </rPr>
          <t>No hay extra</t>
        </r>
      </text>
    </comment>
    <comment ref="AP24" authorId="0" shapeId="0" xr:uid="{00000000-0006-0000-1600-0000CA000000}">
      <text>
        <r>
          <rPr>
            <sz val="12"/>
            <color rgb="FF000000"/>
            <rFont val="Calibri"/>
            <family val="1"/>
          </rPr>
          <t>ofrece promoción vigente camioneta jeep</t>
        </r>
      </text>
    </comment>
    <comment ref="AX24" authorId="0" shapeId="0" xr:uid="{00000000-0006-0000-1600-0000CB000000}">
      <text>
        <r>
          <rPr>
            <sz val="12"/>
            <color rgb="FF000000"/>
            <rFont val="Calibri"/>
            <family val="1"/>
          </rPr>
          <t>No ofrece</t>
        </r>
      </text>
    </comment>
    <comment ref="Y25" authorId="0" shapeId="0" xr:uid="{00000000-0006-0000-1600-0000CC000000}">
      <text>
        <r>
          <rPr>
            <sz val="12"/>
            <color rgb="FF000000"/>
            <rFont val="Calibri"/>
            <family val="1"/>
          </rPr>
          <t>No</t>
        </r>
      </text>
    </comment>
    <comment ref="Z25" authorId="0" shapeId="0" xr:uid="{00000000-0006-0000-1600-0000CD000000}">
      <text>
        <r>
          <rPr>
            <sz val="12"/>
            <color rgb="FF000000"/>
            <rFont val="Calibri"/>
            <family val="1"/>
          </rPr>
          <t>No</t>
        </r>
      </text>
    </comment>
    <comment ref="AA25" authorId="0" shapeId="0" xr:uid="{00000000-0006-0000-1600-0000CE000000}">
      <text>
        <r>
          <rPr>
            <sz val="12"/>
            <color rgb="FF000000"/>
            <rFont val="Calibri"/>
            <family val="1"/>
          </rPr>
          <t>No</t>
        </r>
      </text>
    </comment>
    <comment ref="AB25" authorId="0" shapeId="0" xr:uid="{00000000-0006-0000-1600-0000CF000000}">
      <text>
        <r>
          <rPr>
            <sz val="12"/>
            <color rgb="FF000000"/>
            <rFont val="Calibri"/>
            <family val="1"/>
          </rPr>
          <t>No</t>
        </r>
      </text>
    </comment>
    <comment ref="AN25" authorId="0" shapeId="0" xr:uid="{00000000-0006-0000-1600-0000D0000000}">
      <text>
        <r>
          <rPr>
            <sz val="12"/>
            <color rgb="FF000000"/>
            <rFont val="Calibri"/>
            <family val="1"/>
          </rPr>
          <t>no ofrece</t>
        </r>
      </text>
    </comment>
    <comment ref="AP25" authorId="0" shapeId="0" xr:uid="{00000000-0006-0000-1600-0000D1000000}">
      <text>
        <r>
          <rPr>
            <sz val="12"/>
            <color rgb="FF000000"/>
            <rFont val="Calibri"/>
            <family val="1"/>
          </rPr>
          <t>n/a</t>
        </r>
      </text>
    </comment>
    <comment ref="AX25" authorId="0" shapeId="0" xr:uid="{00000000-0006-0000-1600-0000D2000000}">
      <text>
        <r>
          <rPr>
            <sz val="12"/>
            <color rgb="FF000000"/>
            <rFont val="Calibri"/>
            <family val="1"/>
          </rPr>
          <t>No ofreció</t>
        </r>
      </text>
    </comment>
    <comment ref="Y26" authorId="0" shapeId="0" xr:uid="{00000000-0006-0000-1600-0000D3000000}">
      <text>
        <r>
          <rPr>
            <sz val="12"/>
            <color rgb="FF000000"/>
            <rFont val="Calibri"/>
            <family val="1"/>
          </rPr>
          <t>No aplica</t>
        </r>
      </text>
    </comment>
    <comment ref="Z26" authorId="0" shapeId="0" xr:uid="{00000000-0006-0000-1600-0000D4000000}">
      <text>
        <r>
          <rPr>
            <sz val="12"/>
            <color rgb="FF000000"/>
            <rFont val="Calibri"/>
            <family val="1"/>
          </rPr>
          <t>No aplica</t>
        </r>
      </text>
    </comment>
    <comment ref="AA26" authorId="0" shapeId="0" xr:uid="{00000000-0006-0000-1600-0000D5000000}">
      <text>
        <r>
          <rPr>
            <sz val="12"/>
            <color rgb="FF000000"/>
            <rFont val="Calibri"/>
            <family val="1"/>
          </rPr>
          <t>No aplica</t>
        </r>
      </text>
    </comment>
    <comment ref="AB26" authorId="0" shapeId="0" xr:uid="{00000000-0006-0000-1600-0000D6000000}">
      <text>
        <r>
          <rPr>
            <sz val="12"/>
            <color rgb="FF000000"/>
            <rFont val="Calibri"/>
            <family val="1"/>
          </rPr>
          <t>No aplica</t>
        </r>
      </text>
    </comment>
    <comment ref="AN26" authorId="0" shapeId="0" xr:uid="{00000000-0006-0000-1600-0000D7000000}">
      <text>
        <r>
          <rPr>
            <sz val="12"/>
            <color rgb="FF000000"/>
            <rFont val="Calibri"/>
            <family val="1"/>
          </rPr>
          <t>No aplica</t>
        </r>
      </text>
    </comment>
    <comment ref="AP26" authorId="0" shapeId="0" xr:uid="{00000000-0006-0000-1600-0000D8000000}">
      <text>
        <r>
          <rPr>
            <sz val="12"/>
            <color rgb="FF000000"/>
            <rFont val="Calibri"/>
            <family val="1"/>
          </rPr>
          <t>Ofrece promo jeep</t>
        </r>
      </text>
    </comment>
    <comment ref="Y27" authorId="0" shapeId="0" xr:uid="{00000000-0006-0000-1600-0000D9000000}">
      <text>
        <r>
          <rPr>
            <sz val="12"/>
            <color rgb="FF000000"/>
            <rFont val="Calibri"/>
            <family val="1"/>
          </rPr>
          <t>No aplica</t>
        </r>
      </text>
    </comment>
    <comment ref="Z27" authorId="0" shapeId="0" xr:uid="{00000000-0006-0000-1600-0000DA000000}">
      <text>
        <r>
          <rPr>
            <sz val="12"/>
            <color rgb="FF000000"/>
            <rFont val="Calibri"/>
            <family val="1"/>
          </rPr>
          <t>No aplica</t>
        </r>
      </text>
    </comment>
    <comment ref="AA27" authorId="0" shapeId="0" xr:uid="{00000000-0006-0000-1600-0000DB000000}">
      <text>
        <r>
          <rPr>
            <sz val="12"/>
            <color rgb="FF000000"/>
            <rFont val="Calibri"/>
            <family val="1"/>
          </rPr>
          <t>No aplica</t>
        </r>
      </text>
    </comment>
    <comment ref="AB27" authorId="0" shapeId="0" xr:uid="{00000000-0006-0000-1600-0000DC000000}">
      <text>
        <r>
          <rPr>
            <sz val="12"/>
            <color rgb="FF000000"/>
            <rFont val="Calibri"/>
            <family val="1"/>
          </rPr>
          <t>No aplica</t>
        </r>
      </text>
    </comment>
    <comment ref="AI27" authorId="0" shapeId="0" xr:uid="{00000000-0006-0000-1600-0000DD000000}">
      <text>
        <r>
          <rPr>
            <sz val="12"/>
            <color rgb="FF000000"/>
            <rFont val="Calibri"/>
            <family val="1"/>
          </rPr>
          <t>No aplica</t>
        </r>
      </text>
    </comment>
    <comment ref="AN27" authorId="0" shapeId="0" xr:uid="{00000000-0006-0000-1600-0000DE000000}">
      <text>
        <r>
          <rPr>
            <sz val="12"/>
            <color rgb="FF000000"/>
            <rFont val="Calibri"/>
            <family val="1"/>
          </rPr>
          <t>No me ofreció mezcla ideal</t>
        </r>
      </text>
    </comment>
    <comment ref="AP27" authorId="0" shapeId="0" xr:uid="{00000000-0006-0000-1600-0000DF000000}">
      <text>
        <r>
          <rPr>
            <sz val="12"/>
            <color rgb="FF000000"/>
            <rFont val="Calibri"/>
            <family val="1"/>
          </rPr>
          <t>Solita llenar</t>
        </r>
      </text>
    </comment>
    <comment ref="Y28" authorId="0" shapeId="0" xr:uid="{00000000-0006-0000-1600-0000E0000000}">
      <text>
        <r>
          <rPr>
            <sz val="12"/>
            <color rgb="FF000000"/>
            <rFont val="Calibri"/>
            <family val="1"/>
          </rPr>
          <t>No aplica</t>
        </r>
      </text>
    </comment>
    <comment ref="Z28" authorId="0" shapeId="0" xr:uid="{00000000-0006-0000-1600-0000E1000000}">
      <text>
        <r>
          <rPr>
            <sz val="12"/>
            <color rgb="FF000000"/>
            <rFont val="Calibri"/>
            <family val="1"/>
          </rPr>
          <t>No aplica</t>
        </r>
      </text>
    </comment>
    <comment ref="AA28" authorId="0" shapeId="0" xr:uid="{00000000-0006-0000-1600-0000E2000000}">
      <text>
        <r>
          <rPr>
            <sz val="12"/>
            <color rgb="FF000000"/>
            <rFont val="Calibri"/>
            <family val="1"/>
          </rPr>
          <t>No aplica</t>
        </r>
      </text>
    </comment>
    <comment ref="AB28" authorId="0" shapeId="0" xr:uid="{00000000-0006-0000-1600-0000E3000000}">
      <text>
        <r>
          <rPr>
            <sz val="12"/>
            <color rgb="FF000000"/>
            <rFont val="Calibri"/>
            <family val="1"/>
          </rPr>
          <t>No aplica</t>
        </r>
      </text>
    </comment>
    <comment ref="AE28" authorId="0" shapeId="0" xr:uid="{00000000-0006-0000-1600-0000E4000000}">
      <text>
        <r>
          <rPr>
            <sz val="12"/>
            <color rgb="FF000000"/>
            <rFont val="Calibri"/>
            <family val="1"/>
          </rPr>
          <t>Todos están ocupados, la estación está llena</t>
        </r>
      </text>
    </comment>
    <comment ref="AI28" authorId="0" shapeId="0" xr:uid="{00000000-0006-0000-1600-0000E5000000}">
      <text>
        <r>
          <rPr>
            <sz val="12"/>
            <color rgb="FF000000"/>
            <rFont val="Calibri"/>
            <family val="1"/>
          </rPr>
          <t>ofrece aumento de compra 40000 para participar en rifa de las camionetas</t>
        </r>
      </text>
    </comment>
    <comment ref="AN28" authorId="0" shapeId="0" xr:uid="{00000000-0006-0000-1600-0000E6000000}">
      <text>
        <r>
          <rPr>
            <sz val="12"/>
            <color rgb="FF000000"/>
            <rFont val="Calibri"/>
            <family val="1"/>
          </rPr>
          <t>No me ofrece mezclar combustibles</t>
        </r>
      </text>
    </comment>
    <comment ref="AP28" authorId="0" shapeId="0" xr:uid="{00000000-0006-0000-1600-0000E7000000}">
      <text>
        <r>
          <rPr>
            <sz val="12"/>
            <color rgb="FF000000"/>
            <rFont val="Calibri"/>
            <family val="1"/>
          </rPr>
          <t>N/A</t>
        </r>
      </text>
    </comment>
    <comment ref="AX28" authorId="0" shapeId="0" xr:uid="{00000000-0006-0000-1600-0000E8000000}">
      <text>
        <r>
          <rPr>
            <sz val="12"/>
            <color rgb="FF000000"/>
            <rFont val="Calibri"/>
            <family val="1"/>
          </rPr>
          <t>No me ofrece botar basura</t>
        </r>
      </text>
    </comment>
    <comment ref="Y29" authorId="0" shapeId="0" xr:uid="{00000000-0006-0000-1600-0000E9000000}">
      <text>
        <r>
          <rPr>
            <sz val="12"/>
            <color rgb="FF000000"/>
            <rFont val="Calibri"/>
            <family val="1"/>
          </rPr>
          <t>.</t>
        </r>
      </text>
    </comment>
    <comment ref="Z29" authorId="0" shapeId="0" xr:uid="{00000000-0006-0000-1600-0000EA000000}">
      <text>
        <r>
          <rPr>
            <sz val="12"/>
            <color rgb="FF000000"/>
            <rFont val="Calibri"/>
            <family val="1"/>
          </rPr>
          <t>.</t>
        </r>
      </text>
    </comment>
    <comment ref="AA29" authorId="0" shapeId="0" xr:uid="{00000000-0006-0000-1600-0000EB000000}">
      <text>
        <r>
          <rPr>
            <sz val="12"/>
            <color rgb="FF000000"/>
            <rFont val="Calibri"/>
            <family val="1"/>
          </rPr>
          <t>.</t>
        </r>
      </text>
    </comment>
    <comment ref="AB29" authorId="0" shapeId="0" xr:uid="{00000000-0006-0000-1600-0000EC000000}">
      <text>
        <r>
          <rPr>
            <sz val="12"/>
            <color rgb="FF000000"/>
            <rFont val="Calibri"/>
            <family val="1"/>
          </rPr>
          <t>.</t>
        </r>
      </text>
    </comment>
    <comment ref="AN29" authorId="0" shapeId="0" xr:uid="{00000000-0006-0000-1600-0000ED000000}">
      <text>
        <r>
          <rPr>
            <sz val="12"/>
            <color rgb="FF000000"/>
            <rFont val="Calibri"/>
            <family val="1"/>
          </rPr>
          <t>no ofrece</t>
        </r>
      </text>
    </comment>
    <comment ref="AP29" authorId="0" shapeId="0" xr:uid="{00000000-0006-0000-1600-0000EE000000}">
      <text>
        <r>
          <rPr>
            <sz val="12"/>
            <color rgb="FF000000"/>
            <rFont val="Calibri"/>
            <family val="1"/>
          </rPr>
          <t>n/a</t>
        </r>
      </text>
    </comment>
    <comment ref="Y30" authorId="0" shapeId="0" xr:uid="{00000000-0006-0000-1600-0000EF000000}">
      <text>
        <r>
          <rPr>
            <sz val="12"/>
            <color rgb="FF000000"/>
            <rFont val="Calibri"/>
            <family val="1"/>
          </rPr>
          <t>No es obligatorio</t>
        </r>
      </text>
    </comment>
    <comment ref="Z30" authorId="0" shapeId="0" xr:uid="{00000000-0006-0000-1600-0000F0000000}">
      <text>
        <r>
          <rPr>
            <sz val="12"/>
            <color rgb="FF000000"/>
            <rFont val="Calibri"/>
            <family val="1"/>
          </rPr>
          <t>No es obligatorio</t>
        </r>
      </text>
    </comment>
    <comment ref="AA30" authorId="0" shapeId="0" xr:uid="{00000000-0006-0000-1600-0000F1000000}">
      <text>
        <r>
          <rPr>
            <sz val="12"/>
            <color rgb="FF000000"/>
            <rFont val="Calibri"/>
            <family val="1"/>
          </rPr>
          <t>No es obligatorio</t>
        </r>
      </text>
    </comment>
    <comment ref="AB30" authorId="0" shapeId="0" xr:uid="{00000000-0006-0000-1600-0000F2000000}">
      <text>
        <r>
          <rPr>
            <sz val="12"/>
            <color rgb="FF000000"/>
            <rFont val="Calibri"/>
            <family val="1"/>
          </rPr>
          <t>No es obligatorio</t>
        </r>
      </text>
    </comment>
    <comment ref="AN30" authorId="0" shapeId="0" xr:uid="{00000000-0006-0000-1600-0000F3000000}">
      <text>
        <r>
          <rPr>
            <sz val="12"/>
            <color rgb="FF000000"/>
            <rFont val="Calibri"/>
            <family val="1"/>
          </rPr>
          <t>No ofreció</t>
        </r>
      </text>
    </comment>
    <comment ref="AP30" authorId="0" shapeId="0" xr:uid="{00000000-0006-0000-1600-0000F4000000}">
      <text>
        <r>
          <rPr>
            <sz val="12"/>
            <color rgb="FF000000"/>
            <rFont val="Calibri"/>
            <family val="1"/>
          </rPr>
          <t>N/A</t>
        </r>
      </text>
    </comment>
    <comment ref="AX30" authorId="0" shapeId="0" xr:uid="{00000000-0006-0000-1600-0000F5000000}">
      <text>
        <r>
          <rPr>
            <sz val="12"/>
            <color rgb="FF000000"/>
            <rFont val="Calibri"/>
            <family val="1"/>
          </rPr>
          <t>Moto</t>
        </r>
      </text>
    </comment>
    <comment ref="T31" authorId="0" shapeId="0" xr:uid="{00000000-0006-0000-1600-0000F6000000}">
      <text>
        <r>
          <rPr>
            <sz val="12"/>
            <color rgb="FF000000"/>
            <rFont val="Calibri"/>
            <family val="1"/>
          </rPr>
          <t>Usa chaqueta</t>
        </r>
      </text>
    </comment>
    <comment ref="Y31" authorId="0" shapeId="0" xr:uid="{00000000-0006-0000-1600-0000F7000000}">
      <text>
        <r>
          <rPr>
            <sz val="12"/>
            <color rgb="FF000000"/>
            <rFont val="Calibri"/>
            <family val="1"/>
          </rPr>
          <t>No es obligatorio</t>
        </r>
      </text>
    </comment>
    <comment ref="Z31" authorId="0" shapeId="0" xr:uid="{00000000-0006-0000-1600-0000F8000000}">
      <text>
        <r>
          <rPr>
            <sz val="12"/>
            <color rgb="FF000000"/>
            <rFont val="Calibri"/>
            <family val="1"/>
          </rPr>
          <t>No es obligatorio</t>
        </r>
      </text>
    </comment>
    <comment ref="AA31" authorId="0" shapeId="0" xr:uid="{00000000-0006-0000-1600-0000F9000000}">
      <text>
        <r>
          <rPr>
            <sz val="12"/>
            <color rgb="FF000000"/>
            <rFont val="Calibri"/>
            <family val="1"/>
          </rPr>
          <t>No es obligatorio</t>
        </r>
      </text>
    </comment>
    <comment ref="AB31" authorId="0" shapeId="0" xr:uid="{00000000-0006-0000-1600-0000FA000000}">
      <text>
        <r>
          <rPr>
            <sz val="12"/>
            <color rgb="FF000000"/>
            <rFont val="Calibri"/>
            <family val="1"/>
          </rPr>
          <t>No es oblugatorio</t>
        </r>
      </text>
    </comment>
    <comment ref="AE31" authorId="0" shapeId="0" xr:uid="{00000000-0006-0000-1600-0000FB000000}">
      <text>
        <r>
          <rPr>
            <sz val="12"/>
            <color rgb="FF000000"/>
            <rFont val="Calibri"/>
            <family val="1"/>
          </rPr>
          <t>Hay disponibilidad y me atiende casi de inmediato</t>
        </r>
      </text>
    </comment>
    <comment ref="AM31" authorId="0" shapeId="0" xr:uid="{00000000-0006-0000-1600-0000FC000000}">
      <text>
        <r>
          <rPr>
            <sz val="12"/>
            <color rgb="FF000000"/>
            <rFont val="Calibri"/>
            <family val="1"/>
          </rPr>
          <t>No vende combustible de mayor calidad</t>
        </r>
      </text>
    </comment>
    <comment ref="AN31" authorId="0" shapeId="0" xr:uid="{00000000-0006-0000-1600-0000FD000000}">
      <text>
        <r>
          <rPr>
            <sz val="12"/>
            <color rgb="FF000000"/>
            <rFont val="Calibri"/>
            <family val="1"/>
          </rPr>
          <t>No vende combustible de mayor calidad</t>
        </r>
      </text>
    </comment>
    <comment ref="AO31" authorId="0" shapeId="0" xr:uid="{00000000-0006-0000-1600-0000FE000000}">
      <text>
        <r>
          <rPr>
            <sz val="12"/>
            <color rgb="FF000000"/>
            <rFont val="Calibri"/>
            <family val="1"/>
          </rPr>
          <t>Estación no canjea puntos.</t>
        </r>
      </text>
    </comment>
    <comment ref="AP31" authorId="0" shapeId="0" xr:uid="{00000000-0006-0000-1600-0000FF000000}">
      <text>
        <r>
          <rPr>
            <sz val="12"/>
            <color rgb="FF000000"/>
            <rFont val="Calibri"/>
            <family val="1"/>
          </rPr>
          <t>Estación en depto de nariño</t>
        </r>
      </text>
    </comment>
    <comment ref="AX31" authorId="0" shapeId="0" xr:uid="{00000000-0006-0000-1600-000000010000}">
      <text>
        <r>
          <rPr>
            <sz val="12"/>
            <color rgb="FF000000"/>
            <rFont val="Calibri"/>
            <family val="1"/>
          </rPr>
          <t>Visita en moto.</t>
        </r>
      </text>
    </comment>
    <comment ref="Y32" authorId="0" shapeId="0" xr:uid="{00000000-0006-0000-1600-000001010000}">
      <text>
        <r>
          <rPr>
            <sz val="12"/>
            <color rgb="FF000000"/>
            <rFont val="Calibri"/>
            <family val="1"/>
          </rPr>
          <t>No es necesario</t>
        </r>
      </text>
    </comment>
    <comment ref="Z32" authorId="0" shapeId="0" xr:uid="{00000000-0006-0000-1600-000002010000}">
      <text>
        <r>
          <rPr>
            <sz val="12"/>
            <color rgb="FF000000"/>
            <rFont val="Calibri"/>
            <family val="1"/>
          </rPr>
          <t>No es necesario</t>
        </r>
      </text>
    </comment>
    <comment ref="AA32" authorId="0" shapeId="0" xr:uid="{00000000-0006-0000-1600-000003010000}">
      <text>
        <r>
          <rPr>
            <sz val="12"/>
            <color rgb="FF000000"/>
            <rFont val="Calibri"/>
            <family val="1"/>
          </rPr>
          <t>No es necesario</t>
        </r>
      </text>
    </comment>
    <comment ref="AB32" authorId="0" shapeId="0" xr:uid="{00000000-0006-0000-1600-000004010000}">
      <text>
        <r>
          <rPr>
            <sz val="12"/>
            <color rgb="FF000000"/>
            <rFont val="Calibri"/>
            <family val="1"/>
          </rPr>
          <t>No es necesario</t>
        </r>
      </text>
    </comment>
    <comment ref="AN32" authorId="0" shapeId="0" xr:uid="{00000000-0006-0000-1600-000005010000}">
      <text>
        <r>
          <rPr>
            <sz val="12"/>
            <color rgb="FF000000"/>
            <rFont val="Calibri"/>
            <family val="1"/>
          </rPr>
          <t>No venden la mezcla ideal</t>
        </r>
      </text>
    </comment>
    <comment ref="AP32" authorId="0" shapeId="0" xr:uid="{00000000-0006-0000-1600-000006010000}">
      <text>
        <r>
          <rPr>
            <sz val="12"/>
            <color rgb="FF000000"/>
            <rFont val="Calibri"/>
            <family val="1"/>
          </rPr>
          <t>ofrece promocion</t>
        </r>
      </text>
    </comment>
    <comment ref="AX32" authorId="0" shapeId="0" xr:uid="{00000000-0006-0000-1600-000007010000}">
      <text>
        <r>
          <rPr>
            <sz val="12"/>
            <color rgb="FF000000"/>
            <rFont val="Calibri"/>
            <family val="1"/>
          </rPr>
          <t>Se realizó visita en moto</t>
        </r>
      </text>
    </comment>
    <comment ref="Y33" authorId="0" shapeId="0" xr:uid="{00000000-0006-0000-1600-000008010000}">
      <text>
        <r>
          <rPr>
            <sz val="12"/>
            <color rgb="FF000000"/>
            <rFont val="Calibri"/>
            <family val="1"/>
          </rPr>
          <t>.</t>
        </r>
      </text>
    </comment>
    <comment ref="Z33" authorId="0" shapeId="0" xr:uid="{00000000-0006-0000-1600-000009010000}">
      <text>
        <r>
          <rPr>
            <sz val="12"/>
            <color rgb="FF000000"/>
            <rFont val="Calibri"/>
            <family val="1"/>
          </rPr>
          <t>.</t>
        </r>
      </text>
    </comment>
    <comment ref="AA33" authorId="0" shapeId="0" xr:uid="{00000000-0006-0000-1600-00000A010000}">
      <text>
        <r>
          <rPr>
            <sz val="12"/>
            <color rgb="FF000000"/>
            <rFont val="Calibri"/>
            <family val="1"/>
          </rPr>
          <t>.</t>
        </r>
      </text>
    </comment>
    <comment ref="AB33" authorId="0" shapeId="0" xr:uid="{00000000-0006-0000-1600-00000B010000}">
      <text>
        <r>
          <rPr>
            <sz val="12"/>
            <color rgb="FF000000"/>
            <rFont val="Calibri"/>
            <family val="1"/>
          </rPr>
          <t>.</t>
        </r>
      </text>
    </comment>
    <comment ref="AE33" authorId="0" shapeId="0" xr:uid="{00000000-0006-0000-1600-00000C010000}">
      <text>
        <r>
          <rPr>
            <sz val="12"/>
            <color rgb="FF000000"/>
            <rFont val="Calibri"/>
            <family val="1"/>
          </rPr>
          <t>Colaboradores ocupados</t>
        </r>
      </text>
    </comment>
    <comment ref="AN33" authorId="0" shapeId="0" xr:uid="{00000000-0006-0000-1600-00000D010000}">
      <text>
        <r>
          <rPr>
            <sz val="12"/>
            <color rgb="FF000000"/>
            <rFont val="Calibri"/>
            <family val="1"/>
          </rPr>
          <t>No ofreció</t>
        </r>
      </text>
    </comment>
    <comment ref="AP33" authorId="0" shapeId="0" xr:uid="{00000000-0006-0000-1600-00000E010000}">
      <text>
        <r>
          <rPr>
            <sz val="12"/>
            <color rgb="FF000000"/>
            <rFont val="Calibri"/>
            <family val="1"/>
          </rPr>
          <t>Ofrece promo Jeep</t>
        </r>
      </text>
    </comment>
    <comment ref="AX33" authorId="0" shapeId="0" xr:uid="{00000000-0006-0000-1600-00000F010000}">
      <text>
        <r>
          <rPr>
            <sz val="12"/>
            <color rgb="FF000000"/>
            <rFont val="Calibri"/>
            <family val="1"/>
          </rPr>
          <t>No ofreció</t>
        </r>
      </text>
    </comment>
    <comment ref="Y34" authorId="0" shapeId="0" xr:uid="{00000000-0006-0000-1600-000010010000}">
      <text>
        <r>
          <rPr>
            <sz val="12"/>
            <color rgb="FF000000"/>
            <rFont val="Calibri"/>
            <family val="1"/>
          </rPr>
          <t>No aplica</t>
        </r>
      </text>
    </comment>
    <comment ref="Z34" authorId="0" shapeId="0" xr:uid="{00000000-0006-0000-1600-000011010000}">
      <text>
        <r>
          <rPr>
            <sz val="12"/>
            <color rgb="FF000000"/>
            <rFont val="Calibri"/>
            <family val="1"/>
          </rPr>
          <t>No aplica</t>
        </r>
      </text>
    </comment>
    <comment ref="AA34" authorId="0" shapeId="0" xr:uid="{00000000-0006-0000-1600-000012010000}">
      <text>
        <r>
          <rPr>
            <sz val="12"/>
            <color rgb="FF000000"/>
            <rFont val="Calibri"/>
            <family val="1"/>
          </rPr>
          <t>No aplica</t>
        </r>
      </text>
    </comment>
    <comment ref="AB34" authorId="0" shapeId="0" xr:uid="{00000000-0006-0000-1600-000013010000}">
      <text>
        <r>
          <rPr>
            <sz val="12"/>
            <color rgb="FF000000"/>
            <rFont val="Calibri"/>
            <family val="1"/>
          </rPr>
          <t>No aplica</t>
        </r>
      </text>
    </comment>
    <comment ref="AE34" authorId="0" shapeId="0" xr:uid="{00000000-0006-0000-1600-000014010000}">
      <text>
        <r>
          <rPr>
            <sz val="12"/>
            <color rgb="FF000000"/>
            <rFont val="Calibri"/>
            <family val="1"/>
          </rPr>
          <t>Colabores estaban ocupados</t>
        </r>
      </text>
    </comment>
    <comment ref="AN34" authorId="0" shapeId="0" xr:uid="{00000000-0006-0000-1600-000015010000}">
      <text>
        <r>
          <rPr>
            <sz val="12"/>
            <color rgb="FF000000"/>
            <rFont val="Calibri"/>
            <family val="1"/>
          </rPr>
          <t>Se solicito extra</t>
        </r>
      </text>
    </comment>
    <comment ref="AP34" authorId="0" shapeId="0" xr:uid="{00000000-0006-0000-1600-000016010000}">
      <text>
        <r>
          <rPr>
            <sz val="12"/>
            <color rgb="FF000000"/>
            <rFont val="Calibri"/>
            <family val="1"/>
          </rPr>
          <t>OFRECEN LA PROMOCION VIGENTE DE JEEP</t>
        </r>
      </text>
    </comment>
    <comment ref="Y35" authorId="0" shapeId="0" xr:uid="{00000000-0006-0000-1600-000017010000}">
      <text>
        <r>
          <rPr>
            <sz val="12"/>
            <color rgb="FF000000"/>
            <rFont val="Calibri"/>
            <family val="1"/>
          </rPr>
          <t>No aplica</t>
        </r>
      </text>
    </comment>
    <comment ref="Z35" authorId="0" shapeId="0" xr:uid="{00000000-0006-0000-1600-000018010000}">
      <text>
        <r>
          <rPr>
            <sz val="12"/>
            <color rgb="FF000000"/>
            <rFont val="Calibri"/>
            <family val="1"/>
          </rPr>
          <t>No aplica</t>
        </r>
      </text>
    </comment>
    <comment ref="AA35" authorId="0" shapeId="0" xr:uid="{00000000-0006-0000-1600-000019010000}">
      <text>
        <r>
          <rPr>
            <sz val="12"/>
            <color rgb="FF000000"/>
            <rFont val="Calibri"/>
            <family val="1"/>
          </rPr>
          <t>No aplica</t>
        </r>
      </text>
    </comment>
    <comment ref="AB35" authorId="0" shapeId="0" xr:uid="{00000000-0006-0000-1600-00001A010000}">
      <text>
        <r>
          <rPr>
            <sz val="12"/>
            <color rgb="FF000000"/>
            <rFont val="Calibri"/>
            <family val="1"/>
          </rPr>
          <t>No aplica</t>
        </r>
      </text>
    </comment>
    <comment ref="AP35" authorId="0" shapeId="0" xr:uid="{00000000-0006-0000-1600-00001B010000}">
      <text>
        <r>
          <rPr>
            <sz val="12"/>
            <color rgb="FF000000"/>
            <rFont val="Calibri"/>
            <family val="1"/>
          </rPr>
          <t>OFRECE PROMO</t>
        </r>
      </text>
    </comment>
    <comment ref="AX35" authorId="0" shapeId="0" xr:uid="{00000000-0006-0000-1600-00001C010000}">
      <text>
        <r>
          <rPr>
            <sz val="12"/>
            <color rgb="FF000000"/>
            <rFont val="Calibri"/>
            <family val="1"/>
          </rPr>
          <t>Moto</t>
        </r>
      </text>
    </comment>
    <comment ref="Y36" authorId="0" shapeId="0" xr:uid="{00000000-0006-0000-1600-00001D010000}">
      <text>
        <r>
          <rPr>
            <sz val="12"/>
            <color rgb="FF000000"/>
            <rFont val="Calibri"/>
            <family val="1"/>
          </rPr>
          <t>No aplica</t>
        </r>
      </text>
    </comment>
    <comment ref="Z36" authorId="0" shapeId="0" xr:uid="{00000000-0006-0000-1600-00001E010000}">
      <text>
        <r>
          <rPr>
            <sz val="12"/>
            <color rgb="FF000000"/>
            <rFont val="Calibri"/>
            <family val="1"/>
          </rPr>
          <t>No aplica</t>
        </r>
      </text>
    </comment>
    <comment ref="AA36" authorId="0" shapeId="0" xr:uid="{00000000-0006-0000-1600-00001F010000}">
      <text>
        <r>
          <rPr>
            <sz val="12"/>
            <color rgb="FF000000"/>
            <rFont val="Calibri"/>
            <family val="1"/>
          </rPr>
          <t>No aplica</t>
        </r>
      </text>
    </comment>
    <comment ref="AB36" authorId="0" shapeId="0" xr:uid="{00000000-0006-0000-1600-000020010000}">
      <text>
        <r>
          <rPr>
            <sz val="12"/>
            <color rgb="FF000000"/>
            <rFont val="Calibri"/>
            <family val="1"/>
          </rPr>
          <t>No aplica</t>
        </r>
      </text>
    </comment>
    <comment ref="AM36" authorId="0" shapeId="0" xr:uid="{00000000-0006-0000-1600-000021010000}">
      <text>
        <r>
          <rPr>
            <sz val="12"/>
            <color rgb="FF000000"/>
            <rFont val="Calibri"/>
            <family val="1"/>
          </rPr>
          <t>Sin extra</t>
        </r>
      </text>
    </comment>
    <comment ref="AN36" authorId="0" shapeId="0" xr:uid="{00000000-0006-0000-1600-000022010000}">
      <text>
        <r>
          <rPr>
            <sz val="12"/>
            <color rgb="FF000000"/>
            <rFont val="Calibri"/>
            <family val="1"/>
          </rPr>
          <t>Sin extra</t>
        </r>
      </text>
    </comment>
    <comment ref="AP36" authorId="0" shapeId="0" xr:uid="{00000000-0006-0000-1600-000023010000}">
      <text>
        <r>
          <rPr>
            <sz val="12"/>
            <color rgb="FF000000"/>
            <rFont val="Calibri"/>
            <family val="1"/>
          </rPr>
          <t>promoción</t>
        </r>
      </text>
    </comment>
    <comment ref="AX36" authorId="0" shapeId="0" xr:uid="{00000000-0006-0000-1600-000024010000}">
      <text>
        <r>
          <rPr>
            <sz val="12"/>
            <color rgb="FF000000"/>
            <rFont val="Calibri"/>
            <family val="1"/>
          </rPr>
          <t>Visita en moto</t>
        </r>
      </text>
    </comment>
    <comment ref="Y37" authorId="0" shapeId="0" xr:uid="{00000000-0006-0000-1600-000025010000}">
      <text>
        <r>
          <rPr>
            <sz val="12"/>
            <color rgb="FF000000"/>
            <rFont val="Calibri"/>
            <family val="1"/>
          </rPr>
          <t>Ya no se usa</t>
        </r>
      </text>
    </comment>
    <comment ref="Z37" authorId="0" shapeId="0" xr:uid="{00000000-0006-0000-1600-000026010000}">
      <text>
        <r>
          <rPr>
            <sz val="12"/>
            <color rgb="FF000000"/>
            <rFont val="Calibri"/>
            <family val="1"/>
          </rPr>
          <t>Ya no se usa</t>
        </r>
      </text>
    </comment>
    <comment ref="AA37" authorId="0" shapeId="0" xr:uid="{00000000-0006-0000-1600-000027010000}">
      <text>
        <r>
          <rPr>
            <sz val="12"/>
            <color rgb="FF000000"/>
            <rFont val="Calibri"/>
            <family val="1"/>
          </rPr>
          <t>Ya no se usa</t>
        </r>
      </text>
    </comment>
    <comment ref="AB37" authorId="0" shapeId="0" xr:uid="{00000000-0006-0000-1600-000028010000}">
      <text>
        <r>
          <rPr>
            <sz val="12"/>
            <color rgb="FF000000"/>
            <rFont val="Calibri"/>
            <family val="1"/>
          </rPr>
          <t>Visita en moto</t>
        </r>
      </text>
    </comment>
    <comment ref="AM37" authorId="0" shapeId="0" xr:uid="{00000000-0006-0000-1600-000029010000}">
      <text>
        <r>
          <rPr>
            <sz val="12"/>
            <color rgb="FF000000"/>
            <rFont val="Calibri"/>
            <family val="1"/>
          </rPr>
          <t>No hay gasolina de mayor calidad</t>
        </r>
      </text>
    </comment>
    <comment ref="AN37" authorId="0" shapeId="0" xr:uid="{00000000-0006-0000-1600-00002A010000}">
      <text>
        <r>
          <rPr>
            <sz val="12"/>
            <color rgb="FF000000"/>
            <rFont val="Calibri"/>
            <family val="1"/>
          </rPr>
          <t>No hay gasolina de mayor calidad</t>
        </r>
      </text>
    </comment>
    <comment ref="AP37" authorId="0" shapeId="0" xr:uid="{00000000-0006-0000-1600-00002B010000}">
      <text>
        <r>
          <rPr>
            <sz val="12"/>
            <color rgb="FF000000"/>
            <rFont val="Calibri"/>
            <family val="1"/>
          </rPr>
          <t>Pedí llenar full</t>
        </r>
      </text>
    </comment>
    <comment ref="AX37" authorId="0" shapeId="0" xr:uid="{00000000-0006-0000-1600-00002C010000}">
      <text>
        <r>
          <rPr>
            <sz val="12"/>
            <color rgb="FF000000"/>
            <rFont val="Calibri"/>
            <family val="1"/>
          </rPr>
          <t>Visita en moto</t>
        </r>
      </text>
    </comment>
    <comment ref="Y38" authorId="0" shapeId="0" xr:uid="{00000000-0006-0000-1600-00002D010000}">
      <text>
        <r>
          <rPr>
            <sz val="12"/>
            <color rgb="FF000000"/>
            <rFont val="Calibri"/>
            <family val="1"/>
          </rPr>
          <t>No es obligatorio</t>
        </r>
      </text>
    </comment>
    <comment ref="Z38" authorId="0" shapeId="0" xr:uid="{00000000-0006-0000-1600-00002E010000}">
      <text>
        <r>
          <rPr>
            <sz val="12"/>
            <color rgb="FF000000"/>
            <rFont val="Calibri"/>
            <family val="1"/>
          </rPr>
          <t>No es obligatorio</t>
        </r>
      </text>
    </comment>
    <comment ref="AA38" authorId="0" shapeId="0" xr:uid="{00000000-0006-0000-1600-00002F010000}">
      <text>
        <r>
          <rPr>
            <sz val="12"/>
            <color rgb="FF000000"/>
            <rFont val="Calibri"/>
            <family val="1"/>
          </rPr>
          <t>No es obligatorio</t>
        </r>
      </text>
    </comment>
    <comment ref="AB38" authorId="0" shapeId="0" xr:uid="{00000000-0006-0000-1600-000030010000}">
      <text>
        <r>
          <rPr>
            <sz val="12"/>
            <color rgb="FF000000"/>
            <rFont val="Calibri"/>
            <family val="1"/>
          </rPr>
          <t>No es obligatorio</t>
        </r>
      </text>
    </comment>
    <comment ref="AP38" authorId="0" shapeId="0" xr:uid="{00000000-0006-0000-1600-000031010000}">
      <text>
        <r>
          <rPr>
            <sz val="12"/>
            <color rgb="FF000000"/>
            <rFont val="Calibri"/>
            <family val="1"/>
          </rPr>
          <t>promoción</t>
        </r>
      </text>
    </comment>
    <comment ref="AX38" authorId="0" shapeId="0" xr:uid="{00000000-0006-0000-1600-000032010000}">
      <text>
        <r>
          <rPr>
            <sz val="12"/>
            <color rgb="FF000000"/>
            <rFont val="Calibri"/>
            <family val="1"/>
          </rPr>
          <t>No ofreció</t>
        </r>
      </text>
    </comment>
    <comment ref="Q39" authorId="0" shapeId="0" xr:uid="{00000000-0006-0000-1600-000033010000}">
      <text>
        <r>
          <rPr>
            <sz val="12"/>
            <color rgb="FF000000"/>
            <rFont val="Calibri"/>
            <family val="1"/>
          </rPr>
          <t>Usa guantes</t>
        </r>
      </text>
    </comment>
    <comment ref="R39" authorId="0" shapeId="0" xr:uid="{00000000-0006-0000-1600-000034010000}">
      <text>
        <r>
          <rPr>
            <sz val="12"/>
            <color rgb="FF000000"/>
            <rFont val="Calibri"/>
            <family val="1"/>
          </rPr>
          <t>Usa guantes</t>
        </r>
      </text>
    </comment>
    <comment ref="W39" authorId="0" shapeId="0" xr:uid="{00000000-0006-0000-1600-000035010000}">
      <text>
        <r>
          <rPr>
            <sz val="12"/>
            <color rgb="FF000000"/>
            <rFont val="Calibri"/>
            <family val="1"/>
          </rPr>
          <t>Pero lo porta en la parte trasera del brazo</t>
        </r>
      </text>
    </comment>
    <comment ref="Y39" authorId="0" shapeId="0" xr:uid="{00000000-0006-0000-1600-000036010000}">
      <text>
        <r>
          <rPr>
            <sz val="12"/>
            <color rgb="FF000000"/>
            <rFont val="Calibri"/>
            <family val="1"/>
          </rPr>
          <t>No es obligatorio</t>
        </r>
      </text>
    </comment>
    <comment ref="Z39" authorId="0" shapeId="0" xr:uid="{00000000-0006-0000-1600-000037010000}">
      <text>
        <r>
          <rPr>
            <sz val="12"/>
            <color rgb="FF000000"/>
            <rFont val="Calibri"/>
            <family val="1"/>
          </rPr>
          <t>No es obligatorio.</t>
        </r>
      </text>
    </comment>
    <comment ref="AA39" authorId="0" shapeId="0" xr:uid="{00000000-0006-0000-1600-000038010000}">
      <text>
        <r>
          <rPr>
            <sz val="12"/>
            <color rgb="FF000000"/>
            <rFont val="Calibri"/>
            <family val="1"/>
          </rPr>
          <t>No es obligatorio</t>
        </r>
      </text>
    </comment>
    <comment ref="AB39" authorId="0" shapeId="0" xr:uid="{00000000-0006-0000-1600-000039010000}">
      <text>
        <r>
          <rPr>
            <sz val="12"/>
            <color rgb="FF000000"/>
            <rFont val="Calibri"/>
            <family val="1"/>
          </rPr>
          <t>No es oblugatorio</t>
        </r>
      </text>
    </comment>
    <comment ref="AM39" authorId="0" shapeId="0" xr:uid="{00000000-0006-0000-1600-00003A010000}">
      <text>
        <r>
          <rPr>
            <sz val="12"/>
            <color rgb="FF000000"/>
            <rFont val="Calibri"/>
            <family val="1"/>
          </rPr>
          <t>Estación no vende mayor calidad</t>
        </r>
      </text>
    </comment>
    <comment ref="AN39" authorId="0" shapeId="0" xr:uid="{00000000-0006-0000-1600-00003B010000}">
      <text>
        <r>
          <rPr>
            <sz val="12"/>
            <color rgb="FF000000"/>
            <rFont val="Calibri"/>
            <family val="1"/>
          </rPr>
          <t>Estación no vende mayor calidad</t>
        </r>
      </text>
    </comment>
    <comment ref="AO39" authorId="0" shapeId="0" xr:uid="{00000000-0006-0000-1600-00003C010000}">
      <text>
        <r>
          <rPr>
            <sz val="12"/>
            <color rgb="FF000000"/>
            <rFont val="Calibri"/>
            <family val="1"/>
          </rPr>
          <t>EDS no acumula puntos</t>
        </r>
      </text>
    </comment>
    <comment ref="AP39" authorId="0" shapeId="0" xr:uid="{00000000-0006-0000-1600-00003D010000}">
      <text>
        <r>
          <rPr>
            <sz val="12"/>
            <color rgb="FF000000"/>
            <rFont val="Calibri"/>
            <family val="1"/>
          </rPr>
          <t>Estación en depto de nariño</t>
        </r>
      </text>
    </comment>
    <comment ref="AX39" authorId="0" shapeId="0" xr:uid="{00000000-0006-0000-1600-00003E010000}">
      <text>
        <r>
          <rPr>
            <sz val="12"/>
            <color rgb="FF000000"/>
            <rFont val="Calibri"/>
            <family val="1"/>
          </rPr>
          <t>Visita en moto</t>
        </r>
      </text>
    </comment>
    <comment ref="BB39" authorId="0" shapeId="0" xr:uid="{00000000-0006-0000-1600-00003F010000}">
      <text>
        <r>
          <rPr>
            <sz val="12"/>
            <color rgb="FF000000"/>
            <rFont val="Calibri"/>
            <family val="1"/>
          </rPr>
          <t>Impresión de mala calidad</t>
        </r>
      </text>
    </comment>
    <comment ref="X40" authorId="0" shapeId="0" xr:uid="{00000000-0006-0000-1600-000040010000}">
      <text>
        <r>
          <rPr>
            <sz val="12"/>
            <color rgb="FF000000"/>
            <rFont val="Calibri"/>
            <family val="1"/>
          </rPr>
          <t>No lo pude ver, lo tenía en el brazo izquierdo</t>
        </r>
      </text>
    </comment>
    <comment ref="Y40" authorId="0" shapeId="0" xr:uid="{00000000-0006-0000-1600-000041010000}">
      <text>
        <r>
          <rPr>
            <sz val="12"/>
            <color rgb="FF000000"/>
            <rFont val="Calibri"/>
            <family val="1"/>
          </rPr>
          <t>.</t>
        </r>
      </text>
    </comment>
    <comment ref="Z40" authorId="0" shapeId="0" xr:uid="{00000000-0006-0000-1600-000042010000}">
      <text>
        <r>
          <rPr>
            <sz val="12"/>
            <color rgb="FF000000"/>
            <rFont val="Calibri"/>
            <family val="1"/>
          </rPr>
          <t>.</t>
        </r>
      </text>
    </comment>
    <comment ref="AA40" authorId="0" shapeId="0" xr:uid="{00000000-0006-0000-1600-000043010000}">
      <text>
        <r>
          <rPr>
            <sz val="12"/>
            <color rgb="FF000000"/>
            <rFont val="Calibri"/>
            <family val="1"/>
          </rPr>
          <t>.</t>
        </r>
      </text>
    </comment>
    <comment ref="AB40" authorId="0" shapeId="0" xr:uid="{00000000-0006-0000-1600-000044010000}">
      <text>
        <r>
          <rPr>
            <sz val="12"/>
            <color rgb="FF000000"/>
            <rFont val="Calibri"/>
            <family val="1"/>
          </rPr>
          <t>.</t>
        </r>
      </text>
    </comment>
    <comment ref="AE40" authorId="0" shapeId="0" xr:uid="{00000000-0006-0000-1600-000045010000}">
      <text>
        <r>
          <rPr>
            <sz val="12"/>
            <color rgb="FF000000"/>
            <rFont val="Calibri"/>
            <family val="1"/>
          </rPr>
          <t>Estaba lleno, pero me hizo señas</t>
        </r>
      </text>
    </comment>
    <comment ref="AP40" authorId="0" shapeId="0" xr:uid="{00000000-0006-0000-1600-000046010000}">
      <text>
        <r>
          <rPr>
            <sz val="12"/>
            <color rgb="FF000000"/>
            <rFont val="Calibri"/>
            <family val="1"/>
          </rPr>
          <t>Colaborador ofrece promoción Jeep</t>
        </r>
      </text>
    </comment>
    <comment ref="Y41" authorId="0" shapeId="0" xr:uid="{00000000-0006-0000-1600-000047010000}">
      <text>
        <r>
          <rPr>
            <sz val="12"/>
            <color rgb="FF000000"/>
            <rFont val="Calibri"/>
            <family val="1"/>
          </rPr>
          <t>Na</t>
        </r>
      </text>
    </comment>
    <comment ref="Z41" authorId="0" shapeId="0" xr:uid="{00000000-0006-0000-1600-000048010000}">
      <text>
        <r>
          <rPr>
            <sz val="12"/>
            <color rgb="FF000000"/>
            <rFont val="Calibri"/>
            <family val="1"/>
          </rPr>
          <t>Na</t>
        </r>
      </text>
    </comment>
    <comment ref="AA41" authorId="0" shapeId="0" xr:uid="{00000000-0006-0000-1600-000049010000}">
      <text>
        <r>
          <rPr>
            <sz val="12"/>
            <color rgb="FF000000"/>
            <rFont val="Calibri"/>
            <family val="1"/>
          </rPr>
          <t>Na</t>
        </r>
      </text>
    </comment>
    <comment ref="AB41" authorId="0" shapeId="0" xr:uid="{00000000-0006-0000-1600-00004A010000}">
      <text>
        <r>
          <rPr>
            <sz val="12"/>
            <color rgb="FF000000"/>
            <rFont val="Calibri"/>
            <family val="1"/>
          </rPr>
          <t>Na</t>
        </r>
      </text>
    </comment>
    <comment ref="AN41" authorId="0" shapeId="0" xr:uid="{00000000-0006-0000-1600-00004B010000}">
      <text>
        <r>
          <rPr>
            <sz val="12"/>
            <color rgb="FF000000"/>
            <rFont val="Calibri"/>
            <family val="1"/>
          </rPr>
          <t>N/A</t>
        </r>
      </text>
    </comment>
    <comment ref="AP41" authorId="0" shapeId="0" xr:uid="{00000000-0006-0000-1600-00004C010000}">
      <text>
        <r>
          <rPr>
            <sz val="12"/>
            <color rgb="FF000000"/>
            <rFont val="Calibri"/>
            <family val="1"/>
          </rPr>
          <t>N/A</t>
        </r>
      </text>
    </comment>
    <comment ref="AX41" authorId="0" shapeId="0" xr:uid="{00000000-0006-0000-1600-00004D010000}">
      <text>
        <r>
          <rPr>
            <sz val="12"/>
            <color rgb="FF000000"/>
            <rFont val="Calibri"/>
            <family val="1"/>
          </rPr>
          <t>Na</t>
        </r>
      </text>
    </comment>
    <comment ref="Q42" authorId="0" shapeId="0" xr:uid="{00000000-0006-0000-1600-00004E010000}">
      <text>
        <r>
          <rPr>
            <sz val="12"/>
            <color rgb="FF000000"/>
            <rFont val="Calibri"/>
            <family val="1"/>
          </rPr>
          <t>Tenía una Manilla de plata</t>
        </r>
      </text>
    </comment>
    <comment ref="Y42" authorId="0" shapeId="0" xr:uid="{00000000-0006-0000-1600-00004F010000}">
      <text>
        <r>
          <rPr>
            <sz val="12"/>
            <color rgb="FF000000"/>
            <rFont val="Calibri"/>
            <family val="1"/>
          </rPr>
          <t>No aplica</t>
        </r>
      </text>
    </comment>
    <comment ref="Z42" authorId="0" shapeId="0" xr:uid="{00000000-0006-0000-1600-000050010000}">
      <text>
        <r>
          <rPr>
            <sz val="12"/>
            <color rgb="FF000000"/>
            <rFont val="Calibri"/>
            <family val="1"/>
          </rPr>
          <t>No aplica</t>
        </r>
      </text>
    </comment>
    <comment ref="AA42" authorId="0" shapeId="0" xr:uid="{00000000-0006-0000-1600-000051010000}">
      <text>
        <r>
          <rPr>
            <sz val="12"/>
            <color rgb="FF000000"/>
            <rFont val="Calibri"/>
            <family val="1"/>
          </rPr>
          <t>No aplica</t>
        </r>
      </text>
    </comment>
    <comment ref="AB42" authorId="0" shapeId="0" xr:uid="{00000000-0006-0000-1600-000052010000}">
      <text>
        <r>
          <rPr>
            <sz val="12"/>
            <color rgb="FF000000"/>
            <rFont val="Calibri"/>
            <family val="1"/>
          </rPr>
          <t>No aplica</t>
        </r>
      </text>
    </comment>
    <comment ref="AM42" authorId="0" shapeId="0" xr:uid="{00000000-0006-0000-1600-000053010000}">
      <text>
        <r>
          <rPr>
            <sz val="12"/>
            <color rgb="FF000000"/>
            <rFont val="Calibri"/>
            <family val="1"/>
          </rPr>
          <t>Estación sin gprix</t>
        </r>
      </text>
    </comment>
    <comment ref="AN42" authorId="0" shapeId="0" xr:uid="{00000000-0006-0000-1600-000054010000}">
      <text>
        <r>
          <rPr>
            <sz val="12"/>
            <color rgb="FF000000"/>
            <rFont val="Calibri"/>
            <family val="1"/>
          </rPr>
          <t>Estación sin gprix</t>
        </r>
      </text>
    </comment>
    <comment ref="AP42" authorId="0" shapeId="0" xr:uid="{00000000-0006-0000-1600-000055010000}">
      <text>
        <r>
          <rPr>
            <sz val="12"/>
            <color rgb="FF000000"/>
            <rFont val="Calibri"/>
            <family val="1"/>
          </rPr>
          <t>Me ofreció promoción jeep</t>
        </r>
      </text>
    </comment>
    <comment ref="AX42" authorId="0" shapeId="0" xr:uid="{00000000-0006-0000-1600-000056010000}">
      <text>
        <r>
          <rPr>
            <sz val="12"/>
            <color rgb="FF000000"/>
            <rFont val="Calibri"/>
            <family val="1"/>
          </rPr>
          <t>Visita moto</t>
        </r>
      </text>
    </comment>
    <comment ref="Y43" authorId="0" shapeId="0" xr:uid="{00000000-0006-0000-1600-000057010000}">
      <text>
        <r>
          <rPr>
            <sz val="12"/>
            <color rgb="FF000000"/>
            <rFont val="Calibri"/>
            <family val="1"/>
          </rPr>
          <t>N/A</t>
        </r>
      </text>
    </comment>
    <comment ref="Z43" authorId="0" shapeId="0" xr:uid="{00000000-0006-0000-1600-000058010000}">
      <text>
        <r>
          <rPr>
            <sz val="12"/>
            <color rgb="FF000000"/>
            <rFont val="Calibri"/>
            <family val="1"/>
          </rPr>
          <t>N/A</t>
        </r>
      </text>
    </comment>
    <comment ref="AA43" authorId="0" shapeId="0" xr:uid="{00000000-0006-0000-1600-000059010000}">
      <text>
        <r>
          <rPr>
            <sz val="12"/>
            <color rgb="FF000000"/>
            <rFont val="Calibri"/>
            <family val="1"/>
          </rPr>
          <t>N/A</t>
        </r>
      </text>
    </comment>
    <comment ref="AB43" authorId="0" shapeId="0" xr:uid="{00000000-0006-0000-1600-00005A010000}">
      <text>
        <r>
          <rPr>
            <sz val="12"/>
            <color rgb="FF000000"/>
            <rFont val="Calibri"/>
            <family val="1"/>
          </rPr>
          <t>N/A</t>
        </r>
      </text>
    </comment>
    <comment ref="AN43" authorId="0" shapeId="0" xr:uid="{00000000-0006-0000-1600-00005B010000}">
      <text>
        <r>
          <rPr>
            <sz val="12"/>
            <color rgb="FF000000"/>
            <rFont val="Calibri"/>
            <family val="1"/>
          </rPr>
          <t>no lo ofrece</t>
        </r>
      </text>
    </comment>
    <comment ref="AP43" authorId="0" shapeId="0" xr:uid="{00000000-0006-0000-1600-00005C010000}">
      <text>
        <r>
          <rPr>
            <sz val="12"/>
            <color rgb="FF000000"/>
            <rFont val="Calibri"/>
            <family val="1"/>
          </rPr>
          <t>ofrece promocion y pido llenar tanque</t>
        </r>
      </text>
    </comment>
    <comment ref="AX43" authorId="0" shapeId="0" xr:uid="{00000000-0006-0000-1600-00005D010000}">
      <text>
        <r>
          <rPr>
            <sz val="12"/>
            <color rgb="FF000000"/>
            <rFont val="Calibri"/>
            <family val="1"/>
          </rPr>
          <t>N/A</t>
        </r>
      </text>
    </comment>
    <comment ref="Y44" authorId="0" shapeId="0" xr:uid="{00000000-0006-0000-1600-00005E010000}">
      <text>
        <r>
          <rPr>
            <sz val="12"/>
            <color rgb="FF000000"/>
            <rFont val="Calibri"/>
            <family val="1"/>
          </rPr>
          <t>No es necesario</t>
        </r>
      </text>
    </comment>
    <comment ref="Z44" authorId="0" shapeId="0" xr:uid="{00000000-0006-0000-1600-00005F010000}">
      <text>
        <r>
          <rPr>
            <sz val="12"/>
            <color rgb="FF000000"/>
            <rFont val="Calibri"/>
            <family val="1"/>
          </rPr>
          <t>No es necesario</t>
        </r>
      </text>
    </comment>
    <comment ref="AA44" authorId="0" shapeId="0" xr:uid="{00000000-0006-0000-1600-000060010000}">
      <text>
        <r>
          <rPr>
            <sz val="12"/>
            <color rgb="FF000000"/>
            <rFont val="Calibri"/>
            <family val="1"/>
          </rPr>
          <t>No es necesario</t>
        </r>
      </text>
    </comment>
    <comment ref="AB44" authorId="0" shapeId="0" xr:uid="{00000000-0006-0000-1600-000061010000}">
      <text>
        <r>
          <rPr>
            <sz val="12"/>
            <color rgb="FF000000"/>
            <rFont val="Calibri"/>
            <family val="1"/>
          </rPr>
          <t>No es necesario</t>
        </r>
      </text>
    </comment>
    <comment ref="AN44" authorId="0" shapeId="0" xr:uid="{00000000-0006-0000-1600-000062010000}">
      <text>
        <r>
          <rPr>
            <sz val="12"/>
            <color rgb="FF000000"/>
            <rFont val="Calibri"/>
            <family val="1"/>
          </rPr>
          <t>No me ofrece la mezcla</t>
        </r>
      </text>
    </comment>
    <comment ref="AP44" authorId="0" shapeId="0" xr:uid="{00000000-0006-0000-1600-000063010000}">
      <text>
        <r>
          <rPr>
            <sz val="12"/>
            <color rgb="FF000000"/>
            <rFont val="Calibri"/>
            <family val="1"/>
          </rPr>
          <t>OFRECE PROMO</t>
        </r>
      </text>
    </comment>
    <comment ref="AX44" authorId="0" shapeId="0" xr:uid="{00000000-0006-0000-1600-000064010000}">
      <text>
        <r>
          <rPr>
            <sz val="12"/>
            <color rgb="FF000000"/>
            <rFont val="Calibri"/>
            <family val="1"/>
          </rPr>
          <t>Se realizó visita en moto</t>
        </r>
      </text>
    </comment>
    <comment ref="K45" authorId="0" shapeId="0" xr:uid="{00000000-0006-0000-1600-000065010000}">
      <text>
        <r>
          <rPr>
            <sz val="12"/>
            <color rgb="FF000000"/>
            <rFont val="Calibri"/>
            <family val="1"/>
          </rPr>
          <t>La estación no cuenta con puntos Colombia , al inicio dije que si pero en el aviso y dentro de la bomba no hay publicidad de ello</t>
        </r>
      </text>
    </comment>
    <comment ref="T45" authorId="0" shapeId="0" xr:uid="{00000000-0006-0000-1600-000066010000}">
      <text>
        <r>
          <rPr>
            <sz val="12"/>
            <color rgb="FF000000"/>
            <rFont val="Calibri"/>
            <family val="1"/>
          </rPr>
          <t>Tiene chaqueta</t>
        </r>
      </text>
    </comment>
    <comment ref="Y45" authorId="0" shapeId="0" xr:uid="{00000000-0006-0000-1600-000067010000}">
      <text>
        <r>
          <rPr>
            <sz val="12"/>
            <color rgb="FF000000"/>
            <rFont val="Calibri"/>
            <family val="1"/>
          </rPr>
          <t>No aplica</t>
        </r>
      </text>
    </comment>
    <comment ref="Z45" authorId="0" shapeId="0" xr:uid="{00000000-0006-0000-1600-000068010000}">
      <text>
        <r>
          <rPr>
            <sz val="12"/>
            <color rgb="FF000000"/>
            <rFont val="Calibri"/>
            <family val="1"/>
          </rPr>
          <t>No aplica</t>
        </r>
      </text>
    </comment>
    <comment ref="AA45" authorId="0" shapeId="0" xr:uid="{00000000-0006-0000-1600-000069010000}">
      <text>
        <r>
          <rPr>
            <sz val="12"/>
            <color rgb="FF000000"/>
            <rFont val="Calibri"/>
            <family val="1"/>
          </rPr>
          <t>No aplica</t>
        </r>
      </text>
    </comment>
    <comment ref="AB45" authorId="0" shapeId="0" xr:uid="{00000000-0006-0000-1600-00006A010000}">
      <text>
        <r>
          <rPr>
            <sz val="12"/>
            <color rgb="FF000000"/>
            <rFont val="Calibri"/>
            <family val="1"/>
          </rPr>
          <t>No aplica</t>
        </r>
      </text>
    </comment>
    <comment ref="AN45" authorId="0" shapeId="0" xr:uid="{00000000-0006-0000-1600-00006B010000}">
      <text>
        <r>
          <rPr>
            <sz val="12"/>
            <color rgb="FF000000"/>
            <rFont val="Calibri"/>
            <family val="1"/>
          </rPr>
          <t>Pedí extra</t>
        </r>
      </text>
    </comment>
    <comment ref="AO45" authorId="0" shapeId="0" xr:uid="{00000000-0006-0000-1600-00006C010000}">
      <text>
        <r>
          <rPr>
            <sz val="12"/>
            <color rgb="FF000000"/>
            <rFont val="Calibri"/>
            <family val="1"/>
          </rPr>
          <t>Estación sin puntos colombia</t>
        </r>
      </text>
    </comment>
    <comment ref="AP45" authorId="0" shapeId="0" xr:uid="{00000000-0006-0000-1600-00006D010000}">
      <text>
        <r>
          <rPr>
            <sz val="12"/>
            <color rgb="FF000000"/>
            <rFont val="Calibri"/>
            <family val="1"/>
          </rPr>
          <t>Promocion jeep</t>
        </r>
      </text>
    </comment>
    <comment ref="AX45" authorId="0" shapeId="0" xr:uid="{00000000-0006-0000-1600-00006E010000}">
      <text>
        <r>
          <rPr>
            <sz val="12"/>
            <color rgb="FF000000"/>
            <rFont val="Calibri"/>
            <family val="1"/>
          </rPr>
          <t>Visita en moto</t>
        </r>
      </text>
    </comment>
    <comment ref="Q46" authorId="0" shapeId="0" xr:uid="{00000000-0006-0000-1600-00006F010000}">
      <text>
        <r>
          <rPr>
            <sz val="12"/>
            <color rgb="FF000000"/>
            <rFont val="Calibri"/>
            <family val="1"/>
          </rPr>
          <t>Uso de guantes</t>
        </r>
      </text>
    </comment>
    <comment ref="R46" authorId="0" shapeId="0" xr:uid="{00000000-0006-0000-1600-000070010000}">
      <text>
        <r>
          <rPr>
            <sz val="12"/>
            <color rgb="FF000000"/>
            <rFont val="Calibri"/>
            <family val="1"/>
          </rPr>
          <t>Uso de guantes</t>
        </r>
      </text>
    </comment>
    <comment ref="Y46" authorId="0" shapeId="0" xr:uid="{00000000-0006-0000-1600-000071010000}">
      <text>
        <r>
          <rPr>
            <sz val="12"/>
            <color rgb="FF000000"/>
            <rFont val="Calibri"/>
            <family val="1"/>
          </rPr>
          <t>No aplica</t>
        </r>
      </text>
    </comment>
    <comment ref="Z46" authorId="0" shapeId="0" xr:uid="{00000000-0006-0000-1600-000072010000}">
      <text>
        <r>
          <rPr>
            <sz val="12"/>
            <color rgb="FF000000"/>
            <rFont val="Calibri"/>
            <family val="1"/>
          </rPr>
          <t>No aplica</t>
        </r>
      </text>
    </comment>
    <comment ref="AA46" authorId="0" shapeId="0" xr:uid="{00000000-0006-0000-1600-000073010000}">
      <text>
        <r>
          <rPr>
            <sz val="12"/>
            <color rgb="FF000000"/>
            <rFont val="Calibri"/>
            <family val="1"/>
          </rPr>
          <t>No aplica</t>
        </r>
      </text>
    </comment>
    <comment ref="AB46" authorId="0" shapeId="0" xr:uid="{00000000-0006-0000-1600-000074010000}">
      <text>
        <r>
          <rPr>
            <sz val="12"/>
            <color rgb="FF000000"/>
            <rFont val="Calibri"/>
            <family val="1"/>
          </rPr>
          <t>No aplica</t>
        </r>
      </text>
    </comment>
    <comment ref="AM46" authorId="0" shapeId="0" xr:uid="{00000000-0006-0000-1600-000075010000}">
      <text>
        <r>
          <rPr>
            <sz val="12"/>
            <color rgb="FF000000"/>
            <rFont val="Calibri"/>
            <family val="1"/>
          </rPr>
          <t>No cuenta con extra</t>
        </r>
      </text>
    </comment>
    <comment ref="AN46" authorId="0" shapeId="0" xr:uid="{00000000-0006-0000-1600-000076010000}">
      <text>
        <r>
          <rPr>
            <sz val="12"/>
            <color rgb="FF000000"/>
            <rFont val="Calibri"/>
            <family val="1"/>
          </rPr>
          <t>No cuenta con extra</t>
        </r>
      </text>
    </comment>
    <comment ref="AP46" authorId="0" shapeId="0" xr:uid="{00000000-0006-0000-1600-000077010000}">
      <text>
        <r>
          <rPr>
            <sz val="12"/>
            <color rgb="FF000000"/>
            <rFont val="Calibri"/>
            <family val="1"/>
          </rPr>
          <t>ofrece promo</t>
        </r>
      </text>
    </comment>
    <comment ref="AX46" authorId="0" shapeId="0" xr:uid="{00000000-0006-0000-1600-000078010000}">
      <text>
        <r>
          <rPr>
            <sz val="12"/>
            <color rgb="FF000000"/>
            <rFont val="Calibri"/>
            <family val="1"/>
          </rPr>
          <t>Visita en moto</t>
        </r>
      </text>
    </comment>
    <comment ref="Y47" authorId="0" shapeId="0" xr:uid="{00000000-0006-0000-1600-000079010000}">
      <text>
        <r>
          <rPr>
            <sz val="12"/>
            <color rgb="FF000000"/>
            <rFont val="Calibri"/>
            <family val="1"/>
          </rPr>
          <t>No aplica</t>
        </r>
      </text>
    </comment>
    <comment ref="Z47" authorId="0" shapeId="0" xr:uid="{00000000-0006-0000-1600-00007A010000}">
      <text>
        <r>
          <rPr>
            <sz val="12"/>
            <color rgb="FF000000"/>
            <rFont val="Calibri"/>
            <family val="1"/>
          </rPr>
          <t>No aplica</t>
        </r>
      </text>
    </comment>
    <comment ref="AA47" authorId="0" shapeId="0" xr:uid="{00000000-0006-0000-1600-00007B010000}">
      <text>
        <r>
          <rPr>
            <sz val="12"/>
            <color rgb="FF000000"/>
            <rFont val="Calibri"/>
            <family val="1"/>
          </rPr>
          <t>No aplica</t>
        </r>
      </text>
    </comment>
    <comment ref="AB47" authorId="0" shapeId="0" xr:uid="{00000000-0006-0000-1600-00007C010000}">
      <text>
        <r>
          <rPr>
            <sz val="12"/>
            <color rgb="FF000000"/>
            <rFont val="Calibri"/>
            <family val="1"/>
          </rPr>
          <t>No aplica</t>
        </r>
      </text>
    </comment>
    <comment ref="AN47" authorId="0" shapeId="0" xr:uid="{00000000-0006-0000-1600-00007D010000}">
      <text>
        <r>
          <rPr>
            <sz val="12"/>
            <color rgb="FF000000"/>
            <rFont val="Calibri"/>
            <family val="1"/>
          </rPr>
          <t>No me ofreció mezcla ideal</t>
        </r>
      </text>
    </comment>
    <comment ref="AP47" authorId="0" shapeId="0" xr:uid="{00000000-0006-0000-1600-00007E010000}">
      <text>
        <r>
          <rPr>
            <sz val="12"/>
            <color rgb="FF000000"/>
            <rFont val="Calibri"/>
            <family val="1"/>
          </rPr>
          <t>ofrece promocion</t>
        </r>
      </text>
    </comment>
    <comment ref="AX47" authorId="0" shapeId="0" xr:uid="{00000000-0006-0000-1600-00007F010000}">
      <text>
        <r>
          <rPr>
            <sz val="12"/>
            <color rgb="FF000000"/>
            <rFont val="Calibri"/>
            <family val="1"/>
          </rPr>
          <t>no ofrece</t>
        </r>
      </text>
    </comment>
    <comment ref="Y48" authorId="0" shapeId="0" xr:uid="{00000000-0006-0000-1600-000080010000}">
      <text>
        <r>
          <rPr>
            <sz val="12"/>
            <color rgb="FF000000"/>
            <rFont val="Calibri"/>
            <family val="1"/>
          </rPr>
          <t>No es obligatorio</t>
        </r>
      </text>
    </comment>
    <comment ref="Z48" authorId="0" shapeId="0" xr:uid="{00000000-0006-0000-1600-000081010000}">
      <text>
        <r>
          <rPr>
            <sz val="12"/>
            <color rgb="FF000000"/>
            <rFont val="Calibri"/>
            <family val="1"/>
          </rPr>
          <t>No es obligatorio</t>
        </r>
      </text>
    </comment>
    <comment ref="AA48" authorId="0" shapeId="0" xr:uid="{00000000-0006-0000-1600-000082010000}">
      <text>
        <r>
          <rPr>
            <sz val="12"/>
            <color rgb="FF000000"/>
            <rFont val="Calibri"/>
            <family val="1"/>
          </rPr>
          <t>No es obligatorio</t>
        </r>
      </text>
    </comment>
    <comment ref="AB48" authorId="0" shapeId="0" xr:uid="{00000000-0006-0000-1600-000083010000}">
      <text>
        <r>
          <rPr>
            <sz val="12"/>
            <color rgb="FF000000"/>
            <rFont val="Calibri"/>
            <family val="1"/>
          </rPr>
          <t>No es obligatorio</t>
        </r>
      </text>
    </comment>
    <comment ref="AM48" authorId="0" shapeId="0" xr:uid="{00000000-0006-0000-1600-000084010000}">
      <text>
        <r>
          <rPr>
            <sz val="12"/>
            <color rgb="FF000000"/>
            <rFont val="Calibri"/>
            <family val="1"/>
          </rPr>
          <t>No venden</t>
        </r>
      </text>
    </comment>
    <comment ref="AN48" authorId="0" shapeId="0" xr:uid="{00000000-0006-0000-1600-000085010000}">
      <text>
        <r>
          <rPr>
            <sz val="12"/>
            <color rgb="FF000000"/>
            <rFont val="Calibri"/>
            <family val="1"/>
          </rPr>
          <t>No venden</t>
        </r>
      </text>
    </comment>
    <comment ref="AP48" authorId="0" shapeId="0" xr:uid="{00000000-0006-0000-1600-000086010000}">
      <text>
        <r>
          <rPr>
            <sz val="12"/>
            <color rgb="FF000000"/>
            <rFont val="Calibri"/>
            <family val="1"/>
          </rPr>
          <t>Promoción</t>
        </r>
      </text>
    </comment>
    <comment ref="AX48" authorId="0" shapeId="0" xr:uid="{00000000-0006-0000-1600-000087010000}">
      <text>
        <r>
          <rPr>
            <sz val="12"/>
            <color rgb="FF000000"/>
            <rFont val="Calibri"/>
            <family val="1"/>
          </rPr>
          <t>Moto</t>
        </r>
      </text>
    </comment>
    <comment ref="Y49" authorId="0" shapeId="0" xr:uid="{00000000-0006-0000-1600-000088010000}">
      <text>
        <r>
          <rPr>
            <sz val="12"/>
            <color rgb="FF000000"/>
            <rFont val="Calibri"/>
            <family val="1"/>
          </rPr>
          <t>No es obligatorio</t>
        </r>
      </text>
    </comment>
    <comment ref="Z49" authorId="0" shapeId="0" xr:uid="{00000000-0006-0000-1600-000089010000}">
      <text>
        <r>
          <rPr>
            <sz val="12"/>
            <color rgb="FF000000"/>
            <rFont val="Calibri"/>
            <family val="1"/>
          </rPr>
          <t>No es obligatorio</t>
        </r>
      </text>
    </comment>
    <comment ref="AA49" authorId="0" shapeId="0" xr:uid="{00000000-0006-0000-1600-00008A010000}">
      <text>
        <r>
          <rPr>
            <sz val="12"/>
            <color rgb="FF000000"/>
            <rFont val="Calibri"/>
            <family val="1"/>
          </rPr>
          <t>No es obligatorio</t>
        </r>
      </text>
    </comment>
    <comment ref="AB49" authorId="0" shapeId="0" xr:uid="{00000000-0006-0000-1600-00008B010000}">
      <text>
        <r>
          <rPr>
            <sz val="12"/>
            <color rgb="FF000000"/>
            <rFont val="Calibri"/>
            <family val="1"/>
          </rPr>
          <t>No es obligatorio</t>
        </r>
      </text>
    </comment>
    <comment ref="AP49" authorId="0" shapeId="0" xr:uid="{00000000-0006-0000-1600-00008C010000}">
      <text>
        <r>
          <rPr>
            <sz val="12"/>
            <color rgb="FF000000"/>
            <rFont val="Calibri"/>
            <family val="1"/>
          </rPr>
          <t>ofrece promoción y galón adicional</t>
        </r>
      </text>
    </comment>
    <comment ref="AX49" authorId="0" shapeId="0" xr:uid="{00000000-0006-0000-1600-00008D010000}">
      <text>
        <r>
          <rPr>
            <sz val="12"/>
            <color rgb="FF000000"/>
            <rFont val="Calibri"/>
            <family val="1"/>
          </rPr>
          <t>Moto</t>
        </r>
      </text>
    </comment>
    <comment ref="Y50" authorId="0" shapeId="0" xr:uid="{00000000-0006-0000-1600-00008E010000}">
      <text>
        <r>
          <rPr>
            <sz val="12"/>
            <color rgb="FF000000"/>
            <rFont val="Calibri"/>
            <family val="1"/>
          </rPr>
          <t>No</t>
        </r>
      </text>
    </comment>
    <comment ref="Z50" authorId="0" shapeId="0" xr:uid="{00000000-0006-0000-1600-00008F010000}">
      <text>
        <r>
          <rPr>
            <sz val="12"/>
            <color rgb="FF000000"/>
            <rFont val="Calibri"/>
            <family val="1"/>
          </rPr>
          <t>No</t>
        </r>
      </text>
    </comment>
    <comment ref="AA50" authorId="0" shapeId="0" xr:uid="{00000000-0006-0000-1600-000090010000}">
      <text>
        <r>
          <rPr>
            <sz val="12"/>
            <color rgb="FF000000"/>
            <rFont val="Calibri"/>
            <family val="1"/>
          </rPr>
          <t>No</t>
        </r>
      </text>
    </comment>
    <comment ref="AB50" authorId="0" shapeId="0" xr:uid="{00000000-0006-0000-1600-000091010000}">
      <text>
        <r>
          <rPr>
            <sz val="12"/>
            <color rgb="FF000000"/>
            <rFont val="Calibri"/>
            <family val="1"/>
          </rPr>
          <t>No</t>
        </r>
      </text>
    </comment>
    <comment ref="AM50" authorId="0" shapeId="0" xr:uid="{00000000-0006-0000-1600-000092010000}">
      <text>
        <r>
          <rPr>
            <sz val="12"/>
            <color rgb="FF000000"/>
            <rFont val="Calibri"/>
            <family val="1"/>
          </rPr>
          <t>Sin mayor calidad</t>
        </r>
      </text>
    </comment>
    <comment ref="AN50" authorId="0" shapeId="0" xr:uid="{00000000-0006-0000-1600-000093010000}">
      <text>
        <r>
          <rPr>
            <sz val="12"/>
            <color rgb="FF000000"/>
            <rFont val="Calibri"/>
            <family val="1"/>
          </rPr>
          <t>Sin mayor calidad</t>
        </r>
      </text>
    </comment>
    <comment ref="AO50" authorId="0" shapeId="0" xr:uid="{00000000-0006-0000-1600-000094010000}">
      <text>
        <r>
          <rPr>
            <sz val="12"/>
            <color rgb="FF000000"/>
            <rFont val="Calibri"/>
            <family val="1"/>
          </rPr>
          <t>Sin puntos</t>
        </r>
      </text>
    </comment>
    <comment ref="AP50" authorId="0" shapeId="0" xr:uid="{00000000-0006-0000-1600-000095010000}">
      <text>
        <r>
          <rPr>
            <sz val="12"/>
            <color rgb="FF000000"/>
            <rFont val="Calibri"/>
            <family val="1"/>
          </rPr>
          <t>Ofrece promo Jeep</t>
        </r>
      </text>
    </comment>
    <comment ref="AX50" authorId="0" shapeId="0" xr:uid="{00000000-0006-0000-1600-000096010000}">
      <text>
        <r>
          <rPr>
            <sz val="12"/>
            <color rgb="FF000000"/>
            <rFont val="Calibri"/>
            <family val="1"/>
          </rPr>
          <t>No ofreció</t>
        </r>
      </text>
    </comment>
    <comment ref="K51" authorId="0" shapeId="0" xr:uid="{00000000-0006-0000-1600-000097010000}">
      <text>
        <r>
          <rPr>
            <sz val="12"/>
            <color rgb="FF000000"/>
            <rFont val="Calibri"/>
            <family val="1"/>
          </rPr>
          <t>Muy buena atención</t>
        </r>
      </text>
    </comment>
    <comment ref="L51" authorId="0" shapeId="0" xr:uid="{00000000-0006-0000-1600-000098010000}">
      <text>
        <r>
          <rPr>
            <sz val="12"/>
            <color rgb="FF000000"/>
            <rFont val="Calibri"/>
            <family val="1"/>
          </rPr>
          <t>Moto</t>
        </r>
      </text>
    </comment>
    <comment ref="Y51" authorId="0" shapeId="0" xr:uid="{00000000-0006-0000-1600-000099010000}">
      <text>
        <r>
          <rPr>
            <sz val="12"/>
            <color rgb="FF000000"/>
            <rFont val="Calibri"/>
            <family val="1"/>
          </rPr>
          <t>no aplica</t>
        </r>
      </text>
    </comment>
    <comment ref="Z51" authorId="0" shapeId="0" xr:uid="{00000000-0006-0000-1600-00009A010000}">
      <text>
        <r>
          <rPr>
            <sz val="12"/>
            <color rgb="FF000000"/>
            <rFont val="Calibri"/>
            <family val="1"/>
          </rPr>
          <t>no aplica</t>
        </r>
      </text>
    </comment>
    <comment ref="AA51" authorId="0" shapeId="0" xr:uid="{00000000-0006-0000-1600-00009B010000}">
      <text>
        <r>
          <rPr>
            <sz val="12"/>
            <color rgb="FF000000"/>
            <rFont val="Calibri"/>
            <family val="1"/>
          </rPr>
          <t>no aplica</t>
        </r>
      </text>
    </comment>
    <comment ref="AB51" authorId="0" shapeId="0" xr:uid="{00000000-0006-0000-1600-00009C010000}">
      <text>
        <r>
          <rPr>
            <sz val="12"/>
            <color rgb="FF000000"/>
            <rFont val="Calibri"/>
            <family val="1"/>
          </rPr>
          <t>no aplica</t>
        </r>
      </text>
    </comment>
    <comment ref="AE51" authorId="0" shapeId="0" xr:uid="{00000000-0006-0000-1600-00009D010000}">
      <text>
        <r>
          <rPr>
            <sz val="12"/>
            <color rgb="FF000000"/>
            <rFont val="Calibri"/>
            <family val="1"/>
          </rPr>
          <t>estaba ocupado</t>
        </r>
      </text>
    </comment>
    <comment ref="AN51" authorId="0" shapeId="0" xr:uid="{00000000-0006-0000-1600-00009E010000}">
      <text>
        <r>
          <rPr>
            <sz val="12"/>
            <color rgb="FF000000"/>
            <rFont val="Calibri"/>
            <family val="1"/>
          </rPr>
          <t>no ofrece</t>
        </r>
      </text>
    </comment>
    <comment ref="AP51" authorId="0" shapeId="0" xr:uid="{00000000-0006-0000-1600-00009F010000}">
      <text>
        <r>
          <rPr>
            <sz val="12"/>
            <color rgb="FF000000"/>
            <rFont val="Calibri"/>
            <family val="1"/>
          </rPr>
          <t>llenar</t>
        </r>
      </text>
    </comment>
    <comment ref="AX51" authorId="0" shapeId="0" xr:uid="{00000000-0006-0000-1600-0000A0010000}">
      <text>
        <r>
          <rPr>
            <sz val="12"/>
            <color rgb="FF000000"/>
            <rFont val="Calibri"/>
            <family val="1"/>
          </rPr>
          <t>moto</t>
        </r>
      </text>
    </comment>
    <comment ref="BB51" authorId="0" shapeId="0" xr:uid="{00000000-0006-0000-1600-0000A1010000}">
      <text>
        <r>
          <rPr>
            <sz val="12"/>
            <color rgb="FF000000"/>
            <rFont val="Calibri"/>
            <family val="1"/>
          </rPr>
          <t>20000</t>
        </r>
      </text>
    </comment>
    <comment ref="Y52" authorId="0" shapeId="0" xr:uid="{00000000-0006-0000-1600-0000A2010000}">
      <text>
        <r>
          <rPr>
            <sz val="12"/>
            <color rgb="FF000000"/>
            <rFont val="Calibri"/>
            <family val="1"/>
          </rPr>
          <t>Ya no se usa</t>
        </r>
      </text>
    </comment>
    <comment ref="Z52" authorId="0" shapeId="0" xr:uid="{00000000-0006-0000-1600-0000A3010000}">
      <text>
        <r>
          <rPr>
            <sz val="12"/>
            <color rgb="FF000000"/>
            <rFont val="Calibri"/>
            <family val="1"/>
          </rPr>
          <t>Ya no se usa</t>
        </r>
      </text>
    </comment>
    <comment ref="AA52" authorId="0" shapeId="0" xr:uid="{00000000-0006-0000-1600-0000A4010000}">
      <text>
        <r>
          <rPr>
            <sz val="12"/>
            <color rgb="FF000000"/>
            <rFont val="Calibri"/>
            <family val="1"/>
          </rPr>
          <t>Ya no se usa</t>
        </r>
      </text>
    </comment>
    <comment ref="AB52" authorId="0" shapeId="0" xr:uid="{00000000-0006-0000-1600-0000A5010000}">
      <text>
        <r>
          <rPr>
            <sz val="12"/>
            <color rgb="FF000000"/>
            <rFont val="Calibri"/>
            <family val="1"/>
          </rPr>
          <t>Visita moto</t>
        </r>
      </text>
    </comment>
    <comment ref="AN52" authorId="0" shapeId="0" xr:uid="{00000000-0006-0000-1600-0000A6010000}">
      <text>
        <r>
          <rPr>
            <sz val="12"/>
            <color rgb="FF000000"/>
            <rFont val="Calibri"/>
            <family val="1"/>
          </rPr>
          <t>no ofrecio la mezcla ideal</t>
        </r>
      </text>
    </comment>
    <comment ref="AP52" authorId="0" shapeId="0" xr:uid="{00000000-0006-0000-1600-0000A7010000}">
      <text>
        <r>
          <rPr>
            <sz val="12"/>
            <color rgb="FF000000"/>
            <rFont val="Calibri"/>
            <family val="1"/>
          </rPr>
          <t>Ofrecen promoción jeep. Sin embargo si ofreció comprar otro galón.</t>
        </r>
      </text>
    </comment>
    <comment ref="AX52" authorId="0" shapeId="0" xr:uid="{00000000-0006-0000-1600-0000A8010000}">
      <text>
        <r>
          <rPr>
            <sz val="12"/>
            <color rgb="FF000000"/>
            <rFont val="Calibri"/>
            <family val="1"/>
          </rPr>
          <t>Visita moto</t>
        </r>
      </text>
    </comment>
    <comment ref="Y53" authorId="0" shapeId="0" xr:uid="{00000000-0006-0000-1600-0000A9010000}">
      <text>
        <r>
          <rPr>
            <sz val="12"/>
            <color rgb="FF000000"/>
            <rFont val="Calibri"/>
            <family val="1"/>
          </rPr>
          <t>Ns</t>
        </r>
      </text>
    </comment>
    <comment ref="Z53" authorId="0" shapeId="0" xr:uid="{00000000-0006-0000-1600-0000AA010000}">
      <text>
        <r>
          <rPr>
            <sz val="12"/>
            <color rgb="FF000000"/>
            <rFont val="Calibri"/>
            <family val="1"/>
          </rPr>
          <t>Na</t>
        </r>
      </text>
    </comment>
    <comment ref="AA53" authorId="0" shapeId="0" xr:uid="{00000000-0006-0000-1600-0000AB010000}">
      <text>
        <r>
          <rPr>
            <sz val="12"/>
            <color rgb="FF000000"/>
            <rFont val="Calibri"/>
            <family val="1"/>
          </rPr>
          <t>Na</t>
        </r>
      </text>
    </comment>
    <comment ref="AB53" authorId="0" shapeId="0" xr:uid="{00000000-0006-0000-1600-0000AC010000}">
      <text>
        <r>
          <rPr>
            <sz val="12"/>
            <color rgb="FF000000"/>
            <rFont val="Calibri"/>
            <family val="1"/>
          </rPr>
          <t>Na</t>
        </r>
      </text>
    </comment>
    <comment ref="AM53" authorId="0" shapeId="0" xr:uid="{00000000-0006-0000-1600-0000AD010000}">
      <text>
        <r>
          <rPr>
            <sz val="12"/>
            <color rgb="FF000000"/>
            <rFont val="Calibri"/>
            <family val="1"/>
          </rPr>
          <t>N/A</t>
        </r>
      </text>
    </comment>
    <comment ref="AN53" authorId="0" shapeId="0" xr:uid="{00000000-0006-0000-1600-0000AE010000}">
      <text>
        <r>
          <rPr>
            <sz val="12"/>
            <color rgb="FF000000"/>
            <rFont val="Calibri"/>
            <family val="1"/>
          </rPr>
          <t>N/A</t>
        </r>
      </text>
    </comment>
    <comment ref="AP53" authorId="0" shapeId="0" xr:uid="{00000000-0006-0000-1600-0000AF010000}">
      <text>
        <r>
          <rPr>
            <sz val="12"/>
            <color rgb="FF000000"/>
            <rFont val="Calibri"/>
            <family val="1"/>
          </rPr>
          <t>Na solicité llenar el tanque</t>
        </r>
      </text>
    </comment>
    <comment ref="AX53" authorId="0" shapeId="0" xr:uid="{00000000-0006-0000-1600-0000B0010000}">
      <text>
        <r>
          <rPr>
            <sz val="12"/>
            <color rgb="FF000000"/>
            <rFont val="Calibri"/>
            <family val="1"/>
          </rPr>
          <t>Na</t>
        </r>
      </text>
    </comment>
    <comment ref="X54" authorId="0" shapeId="0" xr:uid="{00000000-0006-0000-1600-0000B1010000}">
      <text>
        <r>
          <rPr>
            <sz val="12"/>
            <color rgb="FF000000"/>
            <rFont val="Calibri"/>
            <family val="1"/>
          </rPr>
          <t>Nombre de facturacion.</t>
        </r>
      </text>
    </comment>
    <comment ref="Y54" authorId="0" shapeId="0" xr:uid="{00000000-0006-0000-1600-0000B2010000}">
      <text>
        <r>
          <rPr>
            <sz val="12"/>
            <color rgb="FF000000"/>
            <rFont val="Calibri"/>
            <family val="1"/>
          </rPr>
          <t>No aplica</t>
        </r>
      </text>
    </comment>
    <comment ref="Z54" authorId="0" shapeId="0" xr:uid="{00000000-0006-0000-1600-0000B3010000}">
      <text>
        <r>
          <rPr>
            <sz val="12"/>
            <color rgb="FF000000"/>
            <rFont val="Calibri"/>
            <family val="1"/>
          </rPr>
          <t>No aplica</t>
        </r>
      </text>
    </comment>
    <comment ref="AA54" authorId="0" shapeId="0" xr:uid="{00000000-0006-0000-1600-0000B4010000}">
      <text>
        <r>
          <rPr>
            <sz val="12"/>
            <color rgb="FF000000"/>
            <rFont val="Calibri"/>
            <family val="1"/>
          </rPr>
          <t>No aplica</t>
        </r>
      </text>
    </comment>
    <comment ref="AB54" authorId="0" shapeId="0" xr:uid="{00000000-0006-0000-1600-0000B5010000}">
      <text>
        <r>
          <rPr>
            <sz val="12"/>
            <color rgb="FF000000"/>
            <rFont val="Calibri"/>
            <family val="1"/>
          </rPr>
          <t>No aplica</t>
        </r>
      </text>
    </comment>
    <comment ref="AN54" authorId="0" shapeId="0" xr:uid="{00000000-0006-0000-1600-0000B6010000}">
      <text>
        <r>
          <rPr>
            <sz val="12"/>
            <color rgb="FF000000"/>
            <rFont val="Calibri"/>
            <family val="1"/>
          </rPr>
          <t>Se solicito gasolina extra.</t>
        </r>
      </text>
    </comment>
    <comment ref="AP54" authorId="0" shapeId="0" xr:uid="{00000000-0006-0000-1600-0000B7010000}">
      <text>
        <r>
          <rPr>
            <sz val="12"/>
            <color rgb="FF000000"/>
            <rFont val="Calibri"/>
            <family val="1"/>
          </rPr>
          <t>Ofrece promocion Jeep.</t>
        </r>
      </text>
    </comment>
    <comment ref="AX54" authorId="0" shapeId="0" xr:uid="{00000000-0006-0000-1600-0000B8010000}">
      <text>
        <r>
          <rPr>
            <sz val="12"/>
            <color rgb="FF000000"/>
            <rFont val="Calibri"/>
            <family val="1"/>
          </rPr>
          <t>Moto</t>
        </r>
      </text>
    </comment>
    <comment ref="W55" authorId="0" shapeId="0" xr:uid="{00000000-0006-0000-1600-0000B9010000}">
      <text>
        <r>
          <rPr>
            <sz val="12"/>
            <color rgb="FF000000"/>
            <rFont val="Calibri"/>
            <family val="1"/>
          </rPr>
          <t>Juan guerra</t>
        </r>
      </text>
    </comment>
    <comment ref="Y55" authorId="0" shapeId="0" xr:uid="{00000000-0006-0000-1600-0000BA010000}">
      <text>
        <r>
          <rPr>
            <sz val="12"/>
            <color rgb="FF000000"/>
            <rFont val="Calibri"/>
            <family val="1"/>
          </rPr>
          <t>NA</t>
        </r>
      </text>
    </comment>
    <comment ref="Z55" authorId="0" shapeId="0" xr:uid="{00000000-0006-0000-1600-0000BB010000}">
      <text>
        <r>
          <rPr>
            <sz val="12"/>
            <color rgb="FF000000"/>
            <rFont val="Calibri"/>
            <family val="1"/>
          </rPr>
          <t>NA</t>
        </r>
      </text>
    </comment>
    <comment ref="AA55" authorId="0" shapeId="0" xr:uid="{00000000-0006-0000-1600-0000BC010000}">
      <text>
        <r>
          <rPr>
            <sz val="12"/>
            <color rgb="FF000000"/>
            <rFont val="Calibri"/>
            <family val="1"/>
          </rPr>
          <t>NA</t>
        </r>
      </text>
    </comment>
    <comment ref="AB55" authorId="0" shapeId="0" xr:uid="{00000000-0006-0000-1600-0000BD010000}">
      <text>
        <r>
          <rPr>
            <sz val="12"/>
            <color rgb="FF000000"/>
            <rFont val="Calibri"/>
            <family val="1"/>
          </rPr>
          <t>NA</t>
        </r>
      </text>
    </comment>
    <comment ref="AP55" authorId="0" shapeId="0" xr:uid="{00000000-0006-0000-1600-0000BE010000}">
      <text>
        <r>
          <rPr>
            <sz val="12"/>
            <color rgb="FF000000"/>
            <rFont val="Calibri"/>
            <family val="1"/>
          </rPr>
          <t>ofrece promoción</t>
        </r>
      </text>
    </comment>
    <comment ref="Y56" authorId="0" shapeId="0" xr:uid="{00000000-0006-0000-1600-0000BF010000}">
      <text>
        <r>
          <rPr>
            <sz val="12"/>
            <color rgb="FF000000"/>
            <rFont val="Calibri"/>
            <family val="1"/>
          </rPr>
          <t>No aplica</t>
        </r>
      </text>
    </comment>
    <comment ref="Z56" authorId="0" shapeId="0" xr:uid="{00000000-0006-0000-1600-0000C0010000}">
      <text>
        <r>
          <rPr>
            <sz val="12"/>
            <color rgb="FF000000"/>
            <rFont val="Calibri"/>
            <family val="1"/>
          </rPr>
          <t>No aplica</t>
        </r>
      </text>
    </comment>
    <comment ref="AA56" authorId="0" shapeId="0" xr:uid="{00000000-0006-0000-1600-0000C1010000}">
      <text>
        <r>
          <rPr>
            <sz val="12"/>
            <color rgb="FF000000"/>
            <rFont val="Calibri"/>
            <family val="1"/>
          </rPr>
          <t>No aplica</t>
        </r>
      </text>
    </comment>
    <comment ref="AB56" authorId="0" shapeId="0" xr:uid="{00000000-0006-0000-1600-0000C2010000}">
      <text>
        <r>
          <rPr>
            <sz val="12"/>
            <color rgb="FF000000"/>
            <rFont val="Calibri"/>
            <family val="1"/>
          </rPr>
          <t>No aplica</t>
        </r>
      </text>
    </comment>
    <comment ref="AM56" authorId="0" shapeId="0" xr:uid="{00000000-0006-0000-1600-0000C3010000}">
      <text>
        <r>
          <rPr>
            <sz val="12"/>
            <color rgb="FF000000"/>
            <rFont val="Calibri"/>
            <family val="1"/>
          </rPr>
          <t>No aplica</t>
        </r>
      </text>
    </comment>
    <comment ref="AN56" authorId="0" shapeId="0" xr:uid="{00000000-0006-0000-1600-0000C4010000}">
      <text>
        <r>
          <rPr>
            <sz val="12"/>
            <color rgb="FF000000"/>
            <rFont val="Calibri"/>
            <family val="1"/>
          </rPr>
          <t>No aplica</t>
        </r>
      </text>
    </comment>
    <comment ref="AP56" authorId="0" shapeId="0" xr:uid="{00000000-0006-0000-1600-0000C5010000}">
      <text>
        <r>
          <rPr>
            <sz val="12"/>
            <color rgb="FF000000"/>
            <rFont val="Calibri"/>
            <family val="1"/>
          </rPr>
          <t>N/A</t>
        </r>
      </text>
    </comment>
    <comment ref="AX56" authorId="0" shapeId="0" xr:uid="{00000000-0006-0000-1600-0000C6010000}">
      <text>
        <r>
          <rPr>
            <sz val="12"/>
            <color rgb="FF000000"/>
            <rFont val="Calibri"/>
            <family val="1"/>
          </rPr>
          <t>No aplica</t>
        </r>
      </text>
    </comment>
    <comment ref="Y57" authorId="0" shapeId="0" xr:uid="{00000000-0006-0000-1600-0000C7010000}">
      <text>
        <r>
          <rPr>
            <sz val="12"/>
            <color rgb="FF000000"/>
            <rFont val="Calibri"/>
            <family val="1"/>
          </rPr>
          <t>Ya no se usa</t>
        </r>
      </text>
    </comment>
    <comment ref="Z57" authorId="0" shapeId="0" xr:uid="{00000000-0006-0000-1600-0000C8010000}">
      <text>
        <r>
          <rPr>
            <sz val="12"/>
            <color rgb="FF000000"/>
            <rFont val="Calibri"/>
            <family val="1"/>
          </rPr>
          <t>Ya no se usa</t>
        </r>
      </text>
    </comment>
    <comment ref="AA57" authorId="0" shapeId="0" xr:uid="{00000000-0006-0000-1600-0000C9010000}">
      <text>
        <r>
          <rPr>
            <sz val="12"/>
            <color rgb="FF000000"/>
            <rFont val="Calibri"/>
            <family val="1"/>
          </rPr>
          <t>Ya no se usa</t>
        </r>
      </text>
    </comment>
    <comment ref="AB57" authorId="0" shapeId="0" xr:uid="{00000000-0006-0000-1600-0000CA010000}">
      <text>
        <r>
          <rPr>
            <sz val="12"/>
            <color rgb="FF000000"/>
            <rFont val="Calibri"/>
            <family val="1"/>
          </rPr>
          <t>Visita en moto</t>
        </r>
      </text>
    </comment>
    <comment ref="AM57" authorId="0" shapeId="0" xr:uid="{00000000-0006-0000-1600-0000CB010000}">
      <text>
        <r>
          <rPr>
            <sz val="12"/>
            <color rgb="FF000000"/>
            <rFont val="Calibri"/>
            <family val="1"/>
          </rPr>
          <t>No hay combustible de mayor calidad</t>
        </r>
      </text>
    </comment>
    <comment ref="AN57" authorId="0" shapeId="0" xr:uid="{00000000-0006-0000-1600-0000CC010000}">
      <text>
        <r>
          <rPr>
            <sz val="12"/>
            <color rgb="FF000000"/>
            <rFont val="Calibri"/>
            <family val="1"/>
          </rPr>
          <t>No hay gasolina de mayor calidad</t>
        </r>
      </text>
    </comment>
    <comment ref="AP57" authorId="0" shapeId="0" xr:uid="{00000000-0006-0000-1600-0000CD010000}">
      <text>
        <r>
          <rPr>
            <sz val="12"/>
            <color rgb="FF000000"/>
            <rFont val="Calibri"/>
            <family val="1"/>
          </rPr>
          <t>Ofrece promoción jeep</t>
        </r>
      </text>
    </comment>
    <comment ref="AX57" authorId="0" shapeId="0" xr:uid="{00000000-0006-0000-1600-0000CE010000}">
      <text>
        <r>
          <rPr>
            <sz val="12"/>
            <color rgb="FF000000"/>
            <rFont val="Calibri"/>
            <family val="1"/>
          </rPr>
          <t>Visita en moto</t>
        </r>
      </text>
    </comment>
    <comment ref="Y58" authorId="0" shapeId="0" xr:uid="{00000000-0006-0000-1600-0000CF010000}">
      <text>
        <r>
          <rPr>
            <sz val="12"/>
            <color rgb="FF000000"/>
            <rFont val="Calibri"/>
            <family val="1"/>
          </rPr>
          <t>No aplica</t>
        </r>
      </text>
    </comment>
    <comment ref="Z58" authorId="0" shapeId="0" xr:uid="{00000000-0006-0000-1600-0000D0010000}">
      <text>
        <r>
          <rPr>
            <sz val="12"/>
            <color rgb="FF000000"/>
            <rFont val="Calibri"/>
            <family val="1"/>
          </rPr>
          <t>No aplica</t>
        </r>
      </text>
    </comment>
    <comment ref="AA58" authorId="0" shapeId="0" xr:uid="{00000000-0006-0000-1600-0000D1010000}">
      <text>
        <r>
          <rPr>
            <sz val="12"/>
            <color rgb="FF000000"/>
            <rFont val="Calibri"/>
            <family val="1"/>
          </rPr>
          <t>No aplica</t>
        </r>
      </text>
    </comment>
    <comment ref="AB58" authorId="0" shapeId="0" xr:uid="{00000000-0006-0000-1600-0000D2010000}">
      <text>
        <r>
          <rPr>
            <sz val="12"/>
            <color rgb="FF000000"/>
            <rFont val="Calibri"/>
            <family val="1"/>
          </rPr>
          <t>No aplica</t>
        </r>
      </text>
    </comment>
    <comment ref="AN58" authorId="0" shapeId="0" xr:uid="{00000000-0006-0000-1600-0000D3010000}">
      <text>
        <r>
          <rPr>
            <sz val="12"/>
            <color rgb="FF000000"/>
            <rFont val="Calibri"/>
            <family val="1"/>
          </rPr>
          <t>No aplica</t>
        </r>
      </text>
    </comment>
    <comment ref="AP58" authorId="0" shapeId="0" xr:uid="{00000000-0006-0000-1600-0000D4010000}">
      <text>
        <r>
          <rPr>
            <sz val="12"/>
            <color rgb="FF000000"/>
            <rFont val="Calibri"/>
            <family val="1"/>
          </rPr>
          <t>N/A</t>
        </r>
      </text>
    </comment>
    <comment ref="AX58" authorId="0" shapeId="0" xr:uid="{00000000-0006-0000-1600-0000D5010000}">
      <text>
        <r>
          <rPr>
            <sz val="12"/>
            <color rgb="FF000000"/>
            <rFont val="Calibri"/>
            <family val="1"/>
          </rPr>
          <t>No aplica</t>
        </r>
      </text>
    </comment>
    <comment ref="X59" authorId="0" shapeId="0" xr:uid="{00000000-0006-0000-1600-0000D6010000}">
      <text>
        <r>
          <rPr>
            <sz val="12"/>
            <color rgb="FF000000"/>
            <rFont val="Calibri"/>
            <family val="1"/>
          </rPr>
          <t>nombre según factura</t>
        </r>
      </text>
    </comment>
    <comment ref="Y59" authorId="0" shapeId="0" xr:uid="{00000000-0006-0000-1600-0000D7010000}">
      <text>
        <r>
          <rPr>
            <sz val="12"/>
            <color rgb="FF000000"/>
            <rFont val="Calibri"/>
            <family val="1"/>
          </rPr>
          <t>.</t>
        </r>
      </text>
    </comment>
    <comment ref="Z59" authorId="0" shapeId="0" xr:uid="{00000000-0006-0000-1600-0000D8010000}">
      <text>
        <r>
          <rPr>
            <sz val="12"/>
            <color rgb="FF000000"/>
            <rFont val="Calibri"/>
            <family val="1"/>
          </rPr>
          <t>.</t>
        </r>
      </text>
    </comment>
    <comment ref="AA59" authorId="0" shapeId="0" xr:uid="{00000000-0006-0000-1600-0000D9010000}">
      <text>
        <r>
          <rPr>
            <sz val="12"/>
            <color rgb="FF000000"/>
            <rFont val="Calibri"/>
            <family val="1"/>
          </rPr>
          <t>.</t>
        </r>
      </text>
    </comment>
    <comment ref="AB59" authorId="0" shapeId="0" xr:uid="{00000000-0006-0000-1600-0000DA010000}">
      <text>
        <r>
          <rPr>
            <sz val="12"/>
            <color rgb="FF000000"/>
            <rFont val="Calibri"/>
            <family val="1"/>
          </rPr>
          <t>.</t>
        </r>
      </text>
    </comment>
    <comment ref="AM59" authorId="0" shapeId="0" xr:uid="{00000000-0006-0000-1600-0000DB010000}">
      <text>
        <r>
          <rPr>
            <sz val="12"/>
            <color rgb="FF000000"/>
            <rFont val="Calibri"/>
            <family val="1"/>
          </rPr>
          <t>No hay</t>
        </r>
      </text>
    </comment>
    <comment ref="AN59" authorId="0" shapeId="0" xr:uid="{00000000-0006-0000-1600-0000DC010000}">
      <text>
        <r>
          <rPr>
            <sz val="12"/>
            <color rgb="FF000000"/>
            <rFont val="Calibri"/>
            <family val="1"/>
          </rPr>
          <t>No hay</t>
        </r>
      </text>
    </comment>
    <comment ref="AO59" authorId="0" shapeId="0" xr:uid="{00000000-0006-0000-1600-0000DD010000}">
      <text>
        <r>
          <rPr>
            <sz val="12"/>
            <color rgb="FF000000"/>
            <rFont val="Calibri"/>
            <family val="1"/>
          </rPr>
          <t>N/A</t>
        </r>
      </text>
    </comment>
    <comment ref="AP59" authorId="0" shapeId="0" xr:uid="{00000000-0006-0000-1600-0000DE010000}">
      <text>
        <r>
          <rPr>
            <sz val="12"/>
            <color rgb="FF000000"/>
            <rFont val="Calibri"/>
            <family val="1"/>
          </rPr>
          <t>Ofrecen promo</t>
        </r>
      </text>
    </comment>
    <comment ref="Y60" authorId="0" shapeId="0" xr:uid="{00000000-0006-0000-1600-0000DF010000}">
      <text>
        <r>
          <rPr>
            <sz val="12"/>
            <color rgb="FF000000"/>
            <rFont val="Calibri"/>
            <family val="1"/>
          </rPr>
          <t>Ya no se usa</t>
        </r>
      </text>
    </comment>
    <comment ref="Z60" authorId="0" shapeId="0" xr:uid="{00000000-0006-0000-1600-0000E0010000}">
      <text>
        <r>
          <rPr>
            <sz val="12"/>
            <color rgb="FF000000"/>
            <rFont val="Calibri"/>
            <family val="1"/>
          </rPr>
          <t>Ya no se usa</t>
        </r>
      </text>
    </comment>
    <comment ref="AA60" authorId="0" shapeId="0" xr:uid="{00000000-0006-0000-1600-0000E1010000}">
      <text>
        <r>
          <rPr>
            <sz val="12"/>
            <color rgb="FF000000"/>
            <rFont val="Calibri"/>
            <family val="1"/>
          </rPr>
          <t>Ya no se usa</t>
        </r>
      </text>
    </comment>
    <comment ref="AB60" authorId="0" shapeId="0" xr:uid="{00000000-0006-0000-1600-0000E2010000}">
      <text>
        <r>
          <rPr>
            <sz val="12"/>
            <color rgb="FF000000"/>
            <rFont val="Calibri"/>
            <family val="1"/>
          </rPr>
          <t>Visita en moto</t>
        </r>
      </text>
    </comment>
    <comment ref="AI60" authorId="0" shapeId="0" xr:uid="{00000000-0006-0000-1600-0000E3010000}">
      <text>
        <r>
          <rPr>
            <sz val="12"/>
            <color rgb="FF000000"/>
            <rFont val="Calibri"/>
            <family val="1"/>
          </rPr>
          <t>No ofrecieron la promoción</t>
        </r>
      </text>
    </comment>
    <comment ref="AM60" authorId="0" shapeId="0" xr:uid="{00000000-0006-0000-1600-0000E4010000}">
      <text>
        <r>
          <rPr>
            <sz val="12"/>
            <color rgb="FF000000"/>
            <rFont val="Calibri"/>
            <family val="1"/>
          </rPr>
          <t>No hay combustible de mayor calidad</t>
        </r>
      </text>
    </comment>
    <comment ref="AN60" authorId="0" shapeId="0" xr:uid="{00000000-0006-0000-1600-0000E5010000}">
      <text>
        <r>
          <rPr>
            <sz val="12"/>
            <color rgb="FF000000"/>
            <rFont val="Calibri"/>
            <family val="1"/>
          </rPr>
          <t>No hay combustible de mayor calidad</t>
        </r>
      </text>
    </comment>
    <comment ref="AP60" authorId="0" shapeId="0" xr:uid="{00000000-0006-0000-1600-0000E6010000}">
      <text>
        <r>
          <rPr>
            <sz val="12"/>
            <color rgb="FF000000"/>
            <rFont val="Calibri"/>
            <family val="1"/>
          </rPr>
          <t>Pedí llenar full</t>
        </r>
      </text>
    </comment>
    <comment ref="AX60" authorId="0" shapeId="0" xr:uid="{00000000-0006-0000-1600-0000E7010000}">
      <text>
        <r>
          <rPr>
            <sz val="12"/>
            <color rgb="FF000000"/>
            <rFont val="Calibri"/>
            <family val="1"/>
          </rPr>
          <t>Visita en moto</t>
        </r>
      </text>
    </comment>
    <comment ref="Q61" authorId="0" shapeId="0" xr:uid="{00000000-0006-0000-1600-0000E8010000}">
      <text>
        <r>
          <rPr>
            <sz val="12"/>
            <color rgb="FF000000"/>
            <rFont val="Calibri"/>
            <family val="1"/>
          </rPr>
          <t>Utiliza guantes</t>
        </r>
      </text>
    </comment>
    <comment ref="R61" authorId="0" shapeId="0" xr:uid="{00000000-0006-0000-1600-0000E9010000}">
      <text>
        <r>
          <rPr>
            <sz val="12"/>
            <color rgb="FF000000"/>
            <rFont val="Calibri"/>
            <family val="1"/>
          </rPr>
          <t>Utiliza guantes</t>
        </r>
      </text>
    </comment>
    <comment ref="T61" authorId="0" shapeId="0" xr:uid="{00000000-0006-0000-1600-0000EA010000}">
      <text>
        <r>
          <rPr>
            <sz val="12"/>
            <color rgb="FF000000"/>
            <rFont val="Calibri"/>
            <family val="1"/>
          </rPr>
          <t>Utiliza chaqueta</t>
        </r>
      </text>
    </comment>
    <comment ref="Y61" authorId="0" shapeId="0" xr:uid="{00000000-0006-0000-1600-0000EB010000}">
      <text>
        <r>
          <rPr>
            <sz val="12"/>
            <color rgb="FF000000"/>
            <rFont val="Calibri"/>
            <family val="1"/>
          </rPr>
          <t>No es obligatorio el uso de tapabocas</t>
        </r>
      </text>
    </comment>
    <comment ref="Z61" authorId="0" shapeId="0" xr:uid="{00000000-0006-0000-1600-0000EC010000}">
      <text>
        <r>
          <rPr>
            <sz val="12"/>
            <color rgb="FF000000"/>
            <rFont val="Calibri"/>
            <family val="1"/>
          </rPr>
          <t>No es obligatorio el uso de gafas</t>
        </r>
      </text>
    </comment>
    <comment ref="AA61" authorId="0" shapeId="0" xr:uid="{00000000-0006-0000-1600-0000ED010000}">
      <text>
        <r>
          <rPr>
            <sz val="12"/>
            <color rgb="FF000000"/>
            <rFont val="Calibri"/>
            <family val="1"/>
          </rPr>
          <t>No es obligatorio el uso de gel antibacterial</t>
        </r>
      </text>
    </comment>
    <comment ref="AB61" authorId="0" shapeId="0" xr:uid="{00000000-0006-0000-1600-0000EE010000}">
      <text>
        <r>
          <rPr>
            <sz val="12"/>
            <color rgb="FF000000"/>
            <rFont val="Calibri"/>
            <family val="1"/>
          </rPr>
          <t>No es obligatorio el distanciamiento</t>
        </r>
      </text>
    </comment>
    <comment ref="AM61" authorId="0" shapeId="0" xr:uid="{00000000-0006-0000-1600-0000EF010000}">
      <text>
        <r>
          <rPr>
            <sz val="12"/>
            <color rgb="FF000000"/>
            <rFont val="Calibri"/>
            <family val="1"/>
          </rPr>
          <t>Estación solo maneja combustible regular</t>
        </r>
      </text>
    </comment>
    <comment ref="AN61" authorId="0" shapeId="0" xr:uid="{00000000-0006-0000-1600-0000F0010000}">
      <text>
        <r>
          <rPr>
            <sz val="12"/>
            <color rgb="FF000000"/>
            <rFont val="Calibri"/>
            <family val="1"/>
          </rPr>
          <t>Estación solo maneja combustible regular</t>
        </r>
      </text>
    </comment>
    <comment ref="AP61" authorId="0" shapeId="0" xr:uid="{00000000-0006-0000-1600-0000F1010000}">
      <text>
        <r>
          <rPr>
            <sz val="12"/>
            <color rgb="FF000000"/>
            <rFont val="Calibri"/>
            <family val="1"/>
          </rPr>
          <t>OFRECEN LA PROMOCION VIGENTE DE JEEP y GALÓN ADICIONAL</t>
        </r>
      </text>
    </comment>
    <comment ref="AX61" authorId="0" shapeId="0" xr:uid="{00000000-0006-0000-1600-0000F2010000}">
      <text>
        <r>
          <rPr>
            <sz val="12"/>
            <color rgb="FF000000"/>
            <rFont val="Calibri"/>
            <family val="1"/>
          </rPr>
          <t>No ofrece este servicio</t>
        </r>
      </text>
    </comment>
    <comment ref="Q62" authorId="0" shapeId="0" xr:uid="{00000000-0006-0000-1600-0000F3010000}">
      <text>
        <r>
          <rPr>
            <sz val="12"/>
            <color rgb="FF000000"/>
            <rFont val="Calibri"/>
            <family val="1"/>
          </rPr>
          <t>Usaba guantes</t>
        </r>
      </text>
    </comment>
    <comment ref="R62" authorId="0" shapeId="0" xr:uid="{00000000-0006-0000-1600-0000F4010000}">
      <text>
        <r>
          <rPr>
            <sz val="12"/>
            <color rgb="FF000000"/>
            <rFont val="Calibri"/>
            <family val="1"/>
          </rPr>
          <t>Utilizaba guantes</t>
        </r>
      </text>
    </comment>
    <comment ref="Y62" authorId="0" shapeId="0" xr:uid="{00000000-0006-0000-1600-0000F5010000}">
      <text>
        <r>
          <rPr>
            <sz val="12"/>
            <color rgb="FF000000"/>
            <rFont val="Calibri"/>
            <family val="1"/>
          </rPr>
          <t>No es obligatorio</t>
        </r>
      </text>
    </comment>
    <comment ref="Z62" authorId="0" shapeId="0" xr:uid="{00000000-0006-0000-1600-0000F6010000}">
      <text>
        <r>
          <rPr>
            <sz val="12"/>
            <color rgb="FF000000"/>
            <rFont val="Calibri"/>
            <family val="1"/>
          </rPr>
          <t>No es obligatorio</t>
        </r>
      </text>
    </comment>
    <comment ref="AA62" authorId="0" shapeId="0" xr:uid="{00000000-0006-0000-1600-0000F7010000}">
      <text>
        <r>
          <rPr>
            <sz val="12"/>
            <color rgb="FF000000"/>
            <rFont val="Calibri"/>
            <family val="1"/>
          </rPr>
          <t>No es obligatorio</t>
        </r>
      </text>
    </comment>
    <comment ref="AB62" authorId="0" shapeId="0" xr:uid="{00000000-0006-0000-1600-0000F8010000}">
      <text>
        <r>
          <rPr>
            <sz val="12"/>
            <color rgb="FF000000"/>
            <rFont val="Calibri"/>
            <family val="1"/>
          </rPr>
          <t>No es obligatorio</t>
        </r>
      </text>
    </comment>
    <comment ref="AE62" authorId="0" shapeId="0" xr:uid="{00000000-0006-0000-1600-0000F9010000}">
      <text>
        <r>
          <rPr>
            <sz val="12"/>
            <color rgb="FF000000"/>
            <rFont val="Calibri"/>
            <family val="1"/>
          </rPr>
          <t>Los colaboradores estaban ocupados</t>
        </r>
      </text>
    </comment>
    <comment ref="AN62" authorId="0" shapeId="0" xr:uid="{00000000-0006-0000-1600-0000FA010000}">
      <text>
        <r>
          <rPr>
            <sz val="12"/>
            <color rgb="FF000000"/>
            <rFont val="Calibri"/>
            <family val="1"/>
          </rPr>
          <t>No ofrecio la mezcla ideal</t>
        </r>
      </text>
    </comment>
    <comment ref="AP62" authorId="0" shapeId="0" xr:uid="{00000000-0006-0000-1600-0000FB010000}">
      <text>
        <r>
          <rPr>
            <sz val="12"/>
            <color rgb="FF000000"/>
            <rFont val="Calibri"/>
            <family val="1"/>
          </rPr>
          <t>El tanque se llenó con la cantidad solicitada</t>
        </r>
      </text>
    </comment>
    <comment ref="AX62" authorId="0" shapeId="0" xr:uid="{00000000-0006-0000-1600-0000FC010000}">
      <text>
        <r>
          <rPr>
            <sz val="12"/>
            <color rgb="FF000000"/>
            <rFont val="Calibri"/>
            <family val="1"/>
          </rPr>
          <t>La visita fué realizada en moto</t>
        </r>
      </text>
    </comment>
    <comment ref="K63" authorId="0" shapeId="0" xr:uid="{00000000-0006-0000-1600-0000FD010000}">
      <text>
        <r>
          <rPr>
            <sz val="12"/>
            <color rgb="FF000000"/>
            <rFont val="Calibri"/>
            <family val="1"/>
          </rPr>
          <t>Excelente atención muy coordial</t>
        </r>
      </text>
    </comment>
    <comment ref="L63" authorId="0" shapeId="0" xr:uid="{00000000-0006-0000-1600-0000FE010000}">
      <text>
        <r>
          <rPr>
            <sz val="12"/>
            <color rgb="FF000000"/>
            <rFont val="Calibri"/>
            <family val="1"/>
          </rPr>
          <t>Motocicleta</t>
        </r>
      </text>
    </comment>
    <comment ref="O63" authorId="0" shapeId="0" xr:uid="{00000000-0006-0000-1600-0000FF010000}">
      <text>
        <r>
          <rPr>
            <sz val="12"/>
            <color rgb="FF000000"/>
            <rFont val="Calibri"/>
            <family val="1"/>
          </rPr>
          <t>Recogido</t>
        </r>
      </text>
    </comment>
    <comment ref="P63" authorId="0" shapeId="0" xr:uid="{00000000-0006-0000-1600-000000020000}">
      <text>
        <r>
          <rPr>
            <sz val="12"/>
            <color rgb="FF000000"/>
            <rFont val="Calibri"/>
            <family val="1"/>
          </rPr>
          <t>Buena presentación</t>
        </r>
      </text>
    </comment>
    <comment ref="S63" authorId="0" shapeId="0" xr:uid="{00000000-0006-0000-1600-000001020000}">
      <text>
        <r>
          <rPr>
            <sz val="12"/>
            <color rgb="FF000000"/>
            <rFont val="Calibri"/>
            <family val="1"/>
          </rPr>
          <t>Si</t>
        </r>
      </text>
    </comment>
    <comment ref="T63" authorId="0" shapeId="0" xr:uid="{00000000-0006-0000-1600-000002020000}">
      <text>
        <r>
          <rPr>
            <sz val="12"/>
            <color rgb="FF000000"/>
            <rFont val="Calibri"/>
            <family val="1"/>
          </rPr>
          <t>Marca permitida</t>
        </r>
      </text>
    </comment>
    <comment ref="U63" authorId="0" shapeId="0" xr:uid="{00000000-0006-0000-1600-000003020000}">
      <text>
        <r>
          <rPr>
            <sz val="12"/>
            <color rgb="FF000000"/>
            <rFont val="Calibri"/>
            <family val="1"/>
          </rPr>
          <t>Bien presentado</t>
        </r>
      </text>
    </comment>
    <comment ref="V63" authorId="0" shapeId="0" xr:uid="{00000000-0006-0000-1600-000004020000}">
      <text>
        <r>
          <rPr>
            <sz val="12"/>
            <color rgb="FF000000"/>
            <rFont val="Calibri"/>
            <family val="1"/>
          </rPr>
          <t>Limpia impecable</t>
        </r>
      </text>
    </comment>
    <comment ref="X63" authorId="0" shapeId="0" xr:uid="{00000000-0006-0000-1600-000005020000}">
      <text>
        <r>
          <rPr>
            <sz val="12"/>
            <color rgb="FF000000"/>
            <rFont val="Calibri"/>
            <family val="1"/>
          </rPr>
          <t>No lo alcance a leer muy bien</t>
        </r>
      </text>
    </comment>
    <comment ref="Y63" authorId="0" shapeId="0" xr:uid="{00000000-0006-0000-1600-000006020000}">
      <text>
        <r>
          <rPr>
            <sz val="12"/>
            <color rgb="FF000000"/>
            <rFont val="Calibri"/>
            <family val="1"/>
          </rPr>
          <t>NA</t>
        </r>
      </text>
    </comment>
    <comment ref="Z63" authorId="0" shapeId="0" xr:uid="{00000000-0006-0000-1600-000007020000}">
      <text>
        <r>
          <rPr>
            <sz val="12"/>
            <color rgb="FF000000"/>
            <rFont val="Calibri"/>
            <family val="1"/>
          </rPr>
          <t>NA</t>
        </r>
      </text>
    </comment>
    <comment ref="AA63" authorId="0" shapeId="0" xr:uid="{00000000-0006-0000-1600-000008020000}">
      <text>
        <r>
          <rPr>
            <sz val="12"/>
            <color rgb="FF000000"/>
            <rFont val="Calibri"/>
            <family val="1"/>
          </rPr>
          <t>NA</t>
        </r>
      </text>
    </comment>
    <comment ref="AB63" authorId="0" shapeId="0" xr:uid="{00000000-0006-0000-1600-000009020000}">
      <text>
        <r>
          <rPr>
            <sz val="12"/>
            <color rgb="FF000000"/>
            <rFont val="Calibri"/>
            <family val="1"/>
          </rPr>
          <t>NA</t>
        </r>
      </text>
    </comment>
    <comment ref="AH63" authorId="0" shapeId="0" xr:uid="{00000000-0006-0000-1600-00000A020000}">
      <text>
        <r>
          <rPr>
            <sz val="12"/>
            <color rgb="FF000000"/>
            <rFont val="Calibri"/>
            <family val="1"/>
          </rPr>
          <t>Muy amable</t>
        </r>
      </text>
    </comment>
    <comment ref="AM63" authorId="0" shapeId="0" xr:uid="{00000000-0006-0000-1600-00000B020000}">
      <text>
        <r>
          <rPr>
            <sz val="12"/>
            <color rgb="FF000000"/>
            <rFont val="Calibri"/>
            <family val="1"/>
          </rPr>
          <t>N/A</t>
        </r>
      </text>
    </comment>
    <comment ref="AN63" authorId="0" shapeId="0" xr:uid="{00000000-0006-0000-1600-00000C020000}">
      <text>
        <r>
          <rPr>
            <sz val="12"/>
            <color rgb="FF000000"/>
            <rFont val="Calibri"/>
            <family val="1"/>
          </rPr>
          <t>N/A</t>
        </r>
      </text>
    </comment>
    <comment ref="AP63" authorId="0" shapeId="0" xr:uid="{00000000-0006-0000-1600-00000D020000}">
      <text>
        <r>
          <rPr>
            <sz val="12"/>
            <color rgb="FF000000"/>
            <rFont val="Calibri"/>
            <family val="1"/>
          </rPr>
          <t>Ofrece promocion</t>
        </r>
      </text>
    </comment>
    <comment ref="AX63" authorId="0" shapeId="0" xr:uid="{00000000-0006-0000-1600-00000E020000}">
      <text>
        <r>
          <rPr>
            <sz val="12"/>
            <color rgb="FF000000"/>
            <rFont val="Calibri"/>
            <family val="1"/>
          </rPr>
          <t>NA</t>
        </r>
      </text>
    </comment>
    <comment ref="BB63" authorId="0" shapeId="0" xr:uid="{00000000-0006-0000-1600-00000F020000}">
      <text>
        <r>
          <rPr>
            <sz val="12"/>
            <color rgb="FF000000"/>
            <rFont val="Calibri"/>
            <family val="1"/>
          </rPr>
          <t>18000 mil pesos tanqueo motocicleta</t>
        </r>
      </text>
    </comment>
    <comment ref="BH63" authorId="0" shapeId="0" xr:uid="{00000000-0006-0000-1600-000010020000}">
      <text>
        <r>
          <rPr>
            <sz val="12"/>
            <color rgb="FF000000"/>
            <rFont val="Calibri"/>
            <family val="1"/>
          </rPr>
          <t>Muy respetuoso y amable</t>
        </r>
      </text>
    </comment>
    <comment ref="Y64" authorId="0" shapeId="0" xr:uid="{00000000-0006-0000-1600-000011020000}">
      <text>
        <r>
          <rPr>
            <sz val="12"/>
            <color rgb="FF000000"/>
            <rFont val="Calibri"/>
            <family val="1"/>
          </rPr>
          <t>Na</t>
        </r>
      </text>
    </comment>
    <comment ref="Z64" authorId="0" shapeId="0" xr:uid="{00000000-0006-0000-1600-000012020000}">
      <text>
        <r>
          <rPr>
            <sz val="12"/>
            <color rgb="FF000000"/>
            <rFont val="Calibri"/>
            <family val="1"/>
          </rPr>
          <t>Na</t>
        </r>
      </text>
    </comment>
    <comment ref="AA64" authorId="0" shapeId="0" xr:uid="{00000000-0006-0000-1600-000013020000}">
      <text>
        <r>
          <rPr>
            <sz val="12"/>
            <color rgb="FF000000"/>
            <rFont val="Calibri"/>
            <family val="1"/>
          </rPr>
          <t>Na</t>
        </r>
      </text>
    </comment>
    <comment ref="AB64" authorId="0" shapeId="0" xr:uid="{00000000-0006-0000-1600-000014020000}">
      <text>
        <r>
          <rPr>
            <sz val="12"/>
            <color rgb="FF000000"/>
            <rFont val="Calibri"/>
            <family val="1"/>
          </rPr>
          <t>Na</t>
        </r>
      </text>
    </comment>
    <comment ref="AN64" authorId="0" shapeId="0" xr:uid="{00000000-0006-0000-1600-000015020000}">
      <text>
        <r>
          <rPr>
            <sz val="12"/>
            <color rgb="FF000000"/>
            <rFont val="Calibri"/>
            <family val="1"/>
          </rPr>
          <t>Solo me ofreció las calidades de combustible</t>
        </r>
      </text>
    </comment>
    <comment ref="AP64" authorId="0" shapeId="0" xr:uid="{00000000-0006-0000-1600-000016020000}">
      <text>
        <r>
          <rPr>
            <sz val="12"/>
            <color rgb="FF000000"/>
            <rFont val="Calibri"/>
            <family val="1"/>
          </rPr>
          <t>Ofrece promo Jeep</t>
        </r>
      </text>
    </comment>
    <comment ref="AX64" authorId="0" shapeId="0" xr:uid="{00000000-0006-0000-1600-000017020000}">
      <text>
        <r>
          <rPr>
            <sz val="12"/>
            <color rgb="FF000000"/>
            <rFont val="Calibri"/>
            <family val="1"/>
          </rPr>
          <t>Na</t>
        </r>
      </text>
    </comment>
    <comment ref="Y65" authorId="0" shapeId="0" xr:uid="{00000000-0006-0000-1600-000018020000}">
      <text>
        <r>
          <rPr>
            <sz val="12"/>
            <color rgb="FF000000"/>
            <rFont val="Calibri"/>
            <family val="1"/>
          </rPr>
          <t>No aplica</t>
        </r>
      </text>
    </comment>
    <comment ref="Z65" authorId="0" shapeId="0" xr:uid="{00000000-0006-0000-1600-000019020000}">
      <text>
        <r>
          <rPr>
            <sz val="12"/>
            <color rgb="FF000000"/>
            <rFont val="Calibri"/>
            <family val="1"/>
          </rPr>
          <t>No aplica</t>
        </r>
      </text>
    </comment>
    <comment ref="AA65" authorId="0" shapeId="0" xr:uid="{00000000-0006-0000-1600-00001A020000}">
      <text>
        <r>
          <rPr>
            <sz val="12"/>
            <color rgb="FF000000"/>
            <rFont val="Calibri"/>
            <family val="1"/>
          </rPr>
          <t>No aplica</t>
        </r>
      </text>
    </comment>
    <comment ref="AB65" authorId="0" shapeId="0" xr:uid="{00000000-0006-0000-1600-00001B020000}">
      <text>
        <r>
          <rPr>
            <sz val="12"/>
            <color rgb="FF000000"/>
            <rFont val="Calibri"/>
            <family val="1"/>
          </rPr>
          <t>No aplica</t>
        </r>
      </text>
    </comment>
    <comment ref="AN65" authorId="0" shapeId="0" xr:uid="{00000000-0006-0000-1600-00001C020000}">
      <text>
        <r>
          <rPr>
            <sz val="12"/>
            <color rgb="FF000000"/>
            <rFont val="Calibri"/>
            <family val="1"/>
          </rPr>
          <t>No me ofrece mezclar combustibles</t>
        </r>
      </text>
    </comment>
    <comment ref="AP65" authorId="0" shapeId="0" xr:uid="{00000000-0006-0000-1600-00001D020000}">
      <text>
        <r>
          <rPr>
            <sz val="12"/>
            <color rgb="FF000000"/>
            <rFont val="Calibri"/>
            <family val="1"/>
          </rPr>
          <t>Ofrece promo Jeep</t>
        </r>
      </text>
    </comment>
    <comment ref="BI65" authorId="0" shapeId="0" xr:uid="{00000000-0006-0000-1600-00001E020000}">
      <text>
        <r>
          <rPr>
            <sz val="12"/>
            <color rgb="FF000000"/>
            <rFont val="Calibri"/>
            <family val="1"/>
          </rPr>
          <t>Muy amable</t>
        </r>
      </text>
    </comment>
    <comment ref="Q66" authorId="0" shapeId="0" xr:uid="{00000000-0006-0000-1600-00001F020000}">
      <text>
        <r>
          <rPr>
            <sz val="12"/>
            <color rgb="FF000000"/>
            <rFont val="Calibri"/>
            <family val="1"/>
          </rPr>
          <t>Usa guantes</t>
        </r>
      </text>
    </comment>
    <comment ref="R66" authorId="0" shapeId="0" xr:uid="{00000000-0006-0000-1600-000020020000}">
      <text>
        <r>
          <rPr>
            <sz val="12"/>
            <color rgb="FF000000"/>
            <rFont val="Calibri"/>
            <family val="1"/>
          </rPr>
          <t>Na</t>
        </r>
      </text>
    </comment>
    <comment ref="Y66" authorId="0" shapeId="0" xr:uid="{00000000-0006-0000-1600-000021020000}">
      <text>
        <r>
          <rPr>
            <sz val="12"/>
            <color rgb="FF000000"/>
            <rFont val="Calibri"/>
            <family val="1"/>
          </rPr>
          <t>Na</t>
        </r>
      </text>
    </comment>
    <comment ref="Z66" authorId="0" shapeId="0" xr:uid="{00000000-0006-0000-1600-000022020000}">
      <text>
        <r>
          <rPr>
            <sz val="12"/>
            <color rgb="FF000000"/>
            <rFont val="Calibri"/>
            <family val="1"/>
          </rPr>
          <t>Na</t>
        </r>
      </text>
    </comment>
    <comment ref="AA66" authorId="0" shapeId="0" xr:uid="{00000000-0006-0000-1600-000023020000}">
      <text>
        <r>
          <rPr>
            <sz val="12"/>
            <color rgb="FF000000"/>
            <rFont val="Calibri"/>
            <family val="1"/>
          </rPr>
          <t>Na</t>
        </r>
      </text>
    </comment>
    <comment ref="AB66" authorId="0" shapeId="0" xr:uid="{00000000-0006-0000-1600-000024020000}">
      <text>
        <r>
          <rPr>
            <sz val="12"/>
            <color rgb="FF000000"/>
            <rFont val="Calibri"/>
            <family val="1"/>
          </rPr>
          <t>No</t>
        </r>
      </text>
    </comment>
    <comment ref="AE66" authorId="0" shapeId="0" xr:uid="{00000000-0006-0000-1600-000025020000}">
      <text>
        <r>
          <rPr>
            <sz val="12"/>
            <color rgb="FF000000"/>
            <rFont val="Calibri"/>
            <family val="1"/>
          </rPr>
          <t>Na</t>
        </r>
      </text>
    </comment>
    <comment ref="AN66" authorId="0" shapeId="0" xr:uid="{00000000-0006-0000-1600-000026020000}">
      <text>
        <r>
          <rPr>
            <sz val="12"/>
            <color rgb="FF000000"/>
            <rFont val="Calibri"/>
            <family val="1"/>
          </rPr>
          <t>NO OFRECE</t>
        </r>
      </text>
    </comment>
    <comment ref="AO66" authorId="0" shapeId="0" xr:uid="{00000000-0006-0000-1600-000027020000}">
      <text>
        <r>
          <rPr>
            <sz val="12"/>
            <color rgb="FF000000"/>
            <rFont val="Calibri"/>
            <family val="1"/>
          </rPr>
          <t>Puntos combuscol</t>
        </r>
      </text>
    </comment>
    <comment ref="AP66" authorId="0" shapeId="0" xr:uid="{00000000-0006-0000-1600-000028020000}">
      <text>
        <r>
          <rPr>
            <sz val="12"/>
            <color rgb="FF000000"/>
            <rFont val="Calibri"/>
            <family val="1"/>
          </rPr>
          <t>N/A</t>
        </r>
      </text>
    </comment>
    <comment ref="AX66" authorId="0" shapeId="0" xr:uid="{00000000-0006-0000-1600-000029020000}">
      <text>
        <r>
          <rPr>
            <sz val="12"/>
            <color rgb="FF000000"/>
            <rFont val="Calibri"/>
            <family val="1"/>
          </rPr>
          <t>Na</t>
        </r>
      </text>
    </comment>
    <comment ref="W67" authorId="0" shapeId="0" xr:uid="{00000000-0006-0000-1600-00002A020000}">
      <text>
        <r>
          <rPr>
            <sz val="12"/>
            <color rgb="FF000000"/>
            <rFont val="Calibri"/>
            <family val="1"/>
          </rPr>
          <t>Nombre bordado y carnet</t>
        </r>
      </text>
    </comment>
    <comment ref="Y67" authorId="0" shapeId="0" xr:uid="{00000000-0006-0000-1600-00002B020000}">
      <text>
        <r>
          <rPr>
            <sz val="12"/>
            <color rgb="FF000000"/>
            <rFont val="Calibri"/>
            <family val="1"/>
          </rPr>
          <t>No aplica en este momento</t>
        </r>
      </text>
    </comment>
    <comment ref="Z67" authorId="0" shapeId="0" xr:uid="{00000000-0006-0000-1600-00002C020000}">
      <text>
        <r>
          <rPr>
            <sz val="12"/>
            <color rgb="FF000000"/>
            <rFont val="Calibri"/>
            <family val="1"/>
          </rPr>
          <t>No aplica en este momento</t>
        </r>
      </text>
    </comment>
    <comment ref="AA67" authorId="0" shapeId="0" xr:uid="{00000000-0006-0000-1600-00002D020000}">
      <text>
        <r>
          <rPr>
            <sz val="12"/>
            <color rgb="FF000000"/>
            <rFont val="Calibri"/>
            <family val="1"/>
          </rPr>
          <t>No aplica en este momento</t>
        </r>
      </text>
    </comment>
    <comment ref="AB67" authorId="0" shapeId="0" xr:uid="{00000000-0006-0000-1600-00002E020000}">
      <text>
        <r>
          <rPr>
            <sz val="12"/>
            <color rgb="FF000000"/>
            <rFont val="Calibri"/>
            <family val="1"/>
          </rPr>
          <t>No aplica en este momento</t>
        </r>
      </text>
    </comment>
    <comment ref="AM67" authorId="0" shapeId="0" xr:uid="{00000000-0006-0000-1600-00002F020000}">
      <text>
        <r>
          <rPr>
            <sz val="12"/>
            <color rgb="FF000000"/>
            <rFont val="Calibri"/>
            <family val="1"/>
          </rPr>
          <t>No tienen de mayor calidad</t>
        </r>
      </text>
    </comment>
    <comment ref="AN67" authorId="0" shapeId="0" xr:uid="{00000000-0006-0000-1600-000030020000}">
      <text>
        <r>
          <rPr>
            <sz val="12"/>
            <color rgb="FF000000"/>
            <rFont val="Calibri"/>
            <family val="1"/>
          </rPr>
          <t>no manejan extra</t>
        </r>
      </text>
    </comment>
    <comment ref="AP67" authorId="0" shapeId="0" xr:uid="{00000000-0006-0000-1600-000031020000}">
      <text>
        <r>
          <rPr>
            <sz val="12"/>
            <color rgb="FF000000"/>
            <rFont val="Calibri"/>
            <family val="1"/>
          </rPr>
          <t>ofrece la promocion</t>
        </r>
      </text>
    </comment>
    <comment ref="T68" authorId="0" shapeId="0" xr:uid="{00000000-0006-0000-1600-000032020000}">
      <text>
        <r>
          <rPr>
            <sz val="12"/>
            <color rgb="FF000000"/>
            <rFont val="Calibri"/>
            <family val="1"/>
          </rPr>
          <t>Usa chaqueta</t>
        </r>
      </text>
    </comment>
    <comment ref="Y68" authorId="0" shapeId="0" xr:uid="{00000000-0006-0000-1600-000033020000}">
      <text>
        <r>
          <rPr>
            <sz val="12"/>
            <color rgb="FF000000"/>
            <rFont val="Calibri"/>
            <family val="1"/>
          </rPr>
          <t>Na</t>
        </r>
      </text>
    </comment>
    <comment ref="Z68" authorId="0" shapeId="0" xr:uid="{00000000-0006-0000-1600-000034020000}">
      <text>
        <r>
          <rPr>
            <sz val="12"/>
            <color rgb="FF000000"/>
            <rFont val="Calibri"/>
            <family val="1"/>
          </rPr>
          <t>Na</t>
        </r>
      </text>
    </comment>
    <comment ref="AA68" authorId="0" shapeId="0" xr:uid="{00000000-0006-0000-1600-000035020000}">
      <text>
        <r>
          <rPr>
            <sz val="12"/>
            <color rgb="FF000000"/>
            <rFont val="Calibri"/>
            <family val="1"/>
          </rPr>
          <t>Na</t>
        </r>
      </text>
    </comment>
    <comment ref="AB68" authorId="0" shapeId="0" xr:uid="{00000000-0006-0000-1600-000036020000}">
      <text>
        <r>
          <rPr>
            <sz val="12"/>
            <color rgb="FF000000"/>
            <rFont val="Calibri"/>
            <family val="1"/>
          </rPr>
          <t>Na</t>
        </r>
      </text>
    </comment>
    <comment ref="AM68" authorId="0" shapeId="0" xr:uid="{00000000-0006-0000-1600-000037020000}">
      <text>
        <r>
          <rPr>
            <sz val="12"/>
            <color rgb="FF000000"/>
            <rFont val="Calibri"/>
            <family val="1"/>
          </rPr>
          <t>No tienen</t>
        </r>
      </text>
    </comment>
    <comment ref="AN68" authorId="0" shapeId="0" xr:uid="{00000000-0006-0000-1600-000038020000}">
      <text>
        <r>
          <rPr>
            <sz val="12"/>
            <color rgb="FF000000"/>
            <rFont val="Calibri"/>
            <family val="1"/>
          </rPr>
          <t>No tienen. Extra</t>
        </r>
      </text>
    </comment>
    <comment ref="AP68" authorId="0" shapeId="0" xr:uid="{00000000-0006-0000-1600-000039020000}">
      <text>
        <r>
          <rPr>
            <sz val="12"/>
            <color rgb="FF000000"/>
            <rFont val="Calibri"/>
            <family val="1"/>
          </rPr>
          <t>ofrece promoción</t>
        </r>
      </text>
    </comment>
    <comment ref="AX68" authorId="0" shapeId="0" xr:uid="{00000000-0006-0000-1600-00003A020000}">
      <text>
        <r>
          <rPr>
            <sz val="12"/>
            <color rgb="FF000000"/>
            <rFont val="Calibri"/>
            <family val="1"/>
          </rPr>
          <t>Na</t>
        </r>
      </text>
    </comment>
    <comment ref="W69" authorId="0" shapeId="0" xr:uid="{00000000-0006-0000-1600-00003B020000}">
      <text>
        <r>
          <rPr>
            <sz val="12"/>
            <color rgb="FF000000"/>
            <rFont val="Calibri"/>
            <family val="1"/>
          </rPr>
          <t>en el brazo</t>
        </r>
      </text>
    </comment>
    <comment ref="Y69" authorId="0" shapeId="0" xr:uid="{00000000-0006-0000-1600-00003C020000}">
      <text>
        <r>
          <rPr>
            <sz val="12"/>
            <color rgb="FF000000"/>
            <rFont val="Calibri"/>
            <family val="1"/>
          </rPr>
          <t>No aplica</t>
        </r>
      </text>
    </comment>
    <comment ref="Z69" authorId="0" shapeId="0" xr:uid="{00000000-0006-0000-1600-00003D020000}">
      <text>
        <r>
          <rPr>
            <sz val="12"/>
            <color rgb="FF000000"/>
            <rFont val="Calibri"/>
            <family val="1"/>
          </rPr>
          <t>No aplica</t>
        </r>
      </text>
    </comment>
    <comment ref="AA69" authorId="0" shapeId="0" xr:uid="{00000000-0006-0000-1600-00003E020000}">
      <text>
        <r>
          <rPr>
            <sz val="12"/>
            <color rgb="FF000000"/>
            <rFont val="Calibri"/>
            <family val="1"/>
          </rPr>
          <t>No aplica</t>
        </r>
      </text>
    </comment>
    <comment ref="AB69" authorId="0" shapeId="0" xr:uid="{00000000-0006-0000-1600-00003F020000}">
      <text>
        <r>
          <rPr>
            <sz val="12"/>
            <color rgb="FF000000"/>
            <rFont val="Calibri"/>
            <family val="1"/>
          </rPr>
          <t>No aplica</t>
        </r>
      </text>
    </comment>
    <comment ref="AI69" authorId="0" shapeId="0" xr:uid="{00000000-0006-0000-1600-000040020000}">
      <text>
        <r>
          <rPr>
            <sz val="12"/>
            <color rgb="FF000000"/>
            <rFont val="Calibri"/>
            <family val="1"/>
          </rPr>
          <t>no menciona</t>
        </r>
      </text>
    </comment>
    <comment ref="AN69" authorId="0" shapeId="0" xr:uid="{00000000-0006-0000-1600-000041020000}">
      <text>
        <r>
          <rPr>
            <sz val="12"/>
            <color rgb="FF000000"/>
            <rFont val="Calibri"/>
            <family val="1"/>
          </rPr>
          <t>acepto combustible extra y de igual forma ofrece mezcla</t>
        </r>
      </text>
    </comment>
    <comment ref="AX69" authorId="0" shapeId="0" xr:uid="{00000000-0006-0000-1600-000042020000}">
      <text>
        <r>
          <rPr>
            <sz val="12"/>
            <color rgb="FF000000"/>
            <rFont val="Calibri"/>
            <family val="1"/>
          </rPr>
          <t>Voy en carro</t>
        </r>
      </text>
    </comment>
    <comment ref="Y70" authorId="0" shapeId="0" xr:uid="{00000000-0006-0000-1600-000043020000}">
      <text>
        <r>
          <rPr>
            <sz val="12"/>
            <color rgb="FF000000"/>
            <rFont val="Calibri"/>
            <family val="1"/>
          </rPr>
          <t>No</t>
        </r>
      </text>
    </comment>
    <comment ref="Z70" authorId="0" shapeId="0" xr:uid="{00000000-0006-0000-1600-000044020000}">
      <text>
        <r>
          <rPr>
            <sz val="12"/>
            <color rgb="FF000000"/>
            <rFont val="Calibri"/>
            <family val="1"/>
          </rPr>
          <t>No</t>
        </r>
      </text>
    </comment>
    <comment ref="AA70" authorId="0" shapeId="0" xr:uid="{00000000-0006-0000-1600-000045020000}">
      <text>
        <r>
          <rPr>
            <sz val="12"/>
            <color rgb="FF000000"/>
            <rFont val="Calibri"/>
            <family val="1"/>
          </rPr>
          <t>No</t>
        </r>
      </text>
    </comment>
    <comment ref="AB70" authorId="0" shapeId="0" xr:uid="{00000000-0006-0000-1600-000046020000}">
      <text>
        <r>
          <rPr>
            <sz val="12"/>
            <color rgb="FF000000"/>
            <rFont val="Calibri"/>
            <family val="1"/>
          </rPr>
          <t>No</t>
        </r>
      </text>
    </comment>
    <comment ref="AM70" authorId="0" shapeId="0" xr:uid="{00000000-0006-0000-1600-000047020000}">
      <text>
        <r>
          <rPr>
            <sz val="12"/>
            <color rgb="FF000000"/>
            <rFont val="Calibri"/>
            <family val="1"/>
          </rPr>
          <t>N/A</t>
        </r>
      </text>
    </comment>
    <comment ref="AN70" authorId="0" shapeId="0" xr:uid="{00000000-0006-0000-1600-000048020000}">
      <text>
        <r>
          <rPr>
            <sz val="12"/>
            <color rgb="FF000000"/>
            <rFont val="Calibri"/>
            <family val="1"/>
          </rPr>
          <t>N/A</t>
        </r>
      </text>
    </comment>
    <comment ref="AP70" authorId="0" shapeId="0" xr:uid="{00000000-0006-0000-1600-000049020000}">
      <text>
        <r>
          <rPr>
            <sz val="12"/>
            <color rgb="FF000000"/>
            <rFont val="Calibri"/>
            <family val="1"/>
          </rPr>
          <t>Ofrece promo Jeep</t>
        </r>
      </text>
    </comment>
    <comment ref="AX70" authorId="0" shapeId="0" xr:uid="{00000000-0006-0000-1600-00004A020000}">
      <text>
        <r>
          <rPr>
            <sz val="12"/>
            <color rgb="FF000000"/>
            <rFont val="Calibri"/>
            <family val="1"/>
          </rPr>
          <t>No ofreció</t>
        </r>
      </text>
    </comment>
    <comment ref="Y71" authorId="0" shapeId="0" xr:uid="{00000000-0006-0000-1600-00004B020000}">
      <text>
        <r>
          <rPr>
            <sz val="12"/>
            <color rgb="FF000000"/>
            <rFont val="Calibri"/>
            <family val="1"/>
          </rPr>
          <t>.</t>
        </r>
      </text>
    </comment>
    <comment ref="Z71" authorId="0" shapeId="0" xr:uid="{00000000-0006-0000-1600-00004C020000}">
      <text>
        <r>
          <rPr>
            <sz val="12"/>
            <color rgb="FF000000"/>
            <rFont val="Calibri"/>
            <family val="1"/>
          </rPr>
          <t>.</t>
        </r>
      </text>
    </comment>
    <comment ref="AA71" authorId="0" shapeId="0" xr:uid="{00000000-0006-0000-1600-00004D020000}">
      <text>
        <r>
          <rPr>
            <sz val="12"/>
            <color rgb="FF000000"/>
            <rFont val="Calibri"/>
            <family val="1"/>
          </rPr>
          <t>.</t>
        </r>
      </text>
    </comment>
    <comment ref="AB71" authorId="0" shapeId="0" xr:uid="{00000000-0006-0000-1600-00004E020000}">
      <text>
        <r>
          <rPr>
            <sz val="12"/>
            <color rgb="FF000000"/>
            <rFont val="Calibri"/>
            <family val="1"/>
          </rPr>
          <t>.</t>
        </r>
      </text>
    </comment>
    <comment ref="AM71" authorId="0" shapeId="0" xr:uid="{00000000-0006-0000-1600-00004F020000}">
      <text>
        <r>
          <rPr>
            <sz val="12"/>
            <color rgb="FF000000"/>
            <rFont val="Calibri"/>
            <family val="1"/>
          </rPr>
          <t>No hay</t>
        </r>
      </text>
    </comment>
    <comment ref="AN71" authorId="0" shapeId="0" xr:uid="{00000000-0006-0000-1600-000050020000}">
      <text>
        <r>
          <rPr>
            <sz val="12"/>
            <color rgb="FF000000"/>
            <rFont val="Calibri"/>
            <family val="1"/>
          </rPr>
          <t>No hay</t>
        </r>
      </text>
    </comment>
    <comment ref="AP71" authorId="0" shapeId="0" xr:uid="{00000000-0006-0000-1600-000051020000}">
      <text>
        <r>
          <rPr>
            <sz val="12"/>
            <color rgb="FF000000"/>
            <rFont val="Calibri"/>
            <family val="1"/>
          </rPr>
          <t>promoción</t>
        </r>
      </text>
    </comment>
    <comment ref="AX71" authorId="0" shapeId="0" xr:uid="{00000000-0006-0000-1600-000052020000}">
      <text>
        <r>
          <rPr>
            <sz val="12"/>
            <color rgb="FF000000"/>
            <rFont val="Calibri"/>
            <family val="1"/>
          </rPr>
          <t>no ofrece</t>
        </r>
      </text>
    </comment>
    <comment ref="Y72" authorId="0" shapeId="0" xr:uid="{00000000-0006-0000-1600-000053020000}">
      <text>
        <r>
          <rPr>
            <sz val="12"/>
            <color rgb="FF000000"/>
            <rFont val="Calibri"/>
            <family val="1"/>
          </rPr>
          <t>No es obligatorio</t>
        </r>
      </text>
    </comment>
    <comment ref="Z72" authorId="0" shapeId="0" xr:uid="{00000000-0006-0000-1600-000054020000}">
      <text>
        <r>
          <rPr>
            <sz val="12"/>
            <color rgb="FF000000"/>
            <rFont val="Calibri"/>
            <family val="1"/>
          </rPr>
          <t>No es obligatorio</t>
        </r>
      </text>
    </comment>
    <comment ref="AA72" authorId="0" shapeId="0" xr:uid="{00000000-0006-0000-1600-000055020000}">
      <text>
        <r>
          <rPr>
            <sz val="12"/>
            <color rgb="FF000000"/>
            <rFont val="Calibri"/>
            <family val="1"/>
          </rPr>
          <t>No es obligatorio</t>
        </r>
      </text>
    </comment>
    <comment ref="AB72" authorId="0" shapeId="0" xr:uid="{00000000-0006-0000-1600-000056020000}">
      <text>
        <r>
          <rPr>
            <sz val="12"/>
            <color rgb="FF000000"/>
            <rFont val="Calibri"/>
            <family val="1"/>
          </rPr>
          <t>No es obligatorio</t>
        </r>
      </text>
    </comment>
    <comment ref="AN72" authorId="0" shapeId="0" xr:uid="{00000000-0006-0000-1600-000057020000}">
      <text>
        <r>
          <rPr>
            <sz val="12"/>
            <color rgb="FF000000"/>
            <rFont val="Calibri"/>
            <family val="1"/>
          </rPr>
          <t>No ofreció</t>
        </r>
      </text>
    </comment>
    <comment ref="AP72" authorId="0" shapeId="0" xr:uid="{00000000-0006-0000-1600-000058020000}">
      <text>
        <r>
          <rPr>
            <sz val="12"/>
            <color rgb="FF000000"/>
            <rFont val="Calibri"/>
            <family val="1"/>
          </rPr>
          <t>OFRECEN LA PROMOCION VIGENTE DE JEEP.</t>
        </r>
      </text>
    </comment>
    <comment ref="AX72" authorId="0" shapeId="0" xr:uid="{00000000-0006-0000-1600-000059020000}">
      <text>
        <r>
          <rPr>
            <sz val="12"/>
            <color rgb="FF000000"/>
            <rFont val="Calibri"/>
            <family val="1"/>
          </rPr>
          <t>No ofreció</t>
        </r>
      </text>
    </comment>
    <comment ref="Y73" authorId="0" shapeId="0" xr:uid="{00000000-0006-0000-1600-00005A020000}">
      <text>
        <r>
          <rPr>
            <sz val="12"/>
            <color rgb="FF000000"/>
            <rFont val="Calibri"/>
            <family val="1"/>
          </rPr>
          <t>No es necesario</t>
        </r>
      </text>
    </comment>
    <comment ref="Z73" authorId="0" shapeId="0" xr:uid="{00000000-0006-0000-1600-00005B020000}">
      <text>
        <r>
          <rPr>
            <sz val="12"/>
            <color rgb="FF000000"/>
            <rFont val="Calibri"/>
            <family val="1"/>
          </rPr>
          <t>No es necesario</t>
        </r>
      </text>
    </comment>
    <comment ref="AA73" authorId="0" shapeId="0" xr:uid="{00000000-0006-0000-1600-00005C020000}">
      <text>
        <r>
          <rPr>
            <sz val="12"/>
            <color rgb="FF000000"/>
            <rFont val="Calibri"/>
            <family val="1"/>
          </rPr>
          <t>No es necesario</t>
        </r>
      </text>
    </comment>
    <comment ref="AB73" authorId="0" shapeId="0" xr:uid="{00000000-0006-0000-1600-00005D020000}">
      <text>
        <r>
          <rPr>
            <sz val="12"/>
            <color rgb="FF000000"/>
            <rFont val="Calibri"/>
            <family val="1"/>
          </rPr>
          <t>No es necesario</t>
        </r>
      </text>
    </comment>
    <comment ref="AM73" authorId="0" shapeId="0" xr:uid="{00000000-0006-0000-1600-00005E020000}">
      <text>
        <r>
          <rPr>
            <sz val="12"/>
            <color rgb="FF000000"/>
            <rFont val="Calibri"/>
            <family val="1"/>
          </rPr>
          <t>N/A</t>
        </r>
      </text>
    </comment>
    <comment ref="AN73" authorId="0" shapeId="0" xr:uid="{00000000-0006-0000-1600-00005F020000}">
      <text>
        <r>
          <rPr>
            <sz val="12"/>
            <color rgb="FF000000"/>
            <rFont val="Calibri"/>
            <family val="1"/>
          </rPr>
          <t>N/A</t>
        </r>
      </text>
    </comment>
    <comment ref="AP73" authorId="0" shapeId="0" xr:uid="{00000000-0006-0000-1600-000060020000}">
      <text>
        <r>
          <rPr>
            <sz val="12"/>
            <color rgb="FF000000"/>
            <rFont val="Calibri"/>
            <family val="1"/>
          </rPr>
          <t>N/A</t>
        </r>
      </text>
    </comment>
    <comment ref="AX73" authorId="0" shapeId="0" xr:uid="{00000000-0006-0000-1600-000061020000}">
      <text>
        <r>
          <rPr>
            <sz val="12"/>
            <color rgb="FF000000"/>
            <rFont val="Calibri"/>
            <family val="1"/>
          </rPr>
          <t>Se realizó visita en moto</t>
        </r>
      </text>
    </comment>
    <comment ref="Y74" authorId="0" shapeId="0" xr:uid="{00000000-0006-0000-1600-000062020000}">
      <text>
        <r>
          <rPr>
            <sz val="12"/>
            <color rgb="FF000000"/>
            <rFont val="Calibri"/>
            <family val="1"/>
          </rPr>
          <t>No aplica</t>
        </r>
      </text>
    </comment>
    <comment ref="Z74" authorId="0" shapeId="0" xr:uid="{00000000-0006-0000-1600-000063020000}">
      <text>
        <r>
          <rPr>
            <sz val="12"/>
            <color rgb="FF000000"/>
            <rFont val="Calibri"/>
            <family val="1"/>
          </rPr>
          <t>No aplica</t>
        </r>
      </text>
    </comment>
    <comment ref="AA74" authorId="0" shapeId="0" xr:uid="{00000000-0006-0000-1600-000064020000}">
      <text>
        <r>
          <rPr>
            <sz val="12"/>
            <color rgb="FF000000"/>
            <rFont val="Calibri"/>
            <family val="1"/>
          </rPr>
          <t>No aplica</t>
        </r>
      </text>
    </comment>
    <comment ref="AB74" authorId="0" shapeId="0" xr:uid="{00000000-0006-0000-1600-000065020000}">
      <text>
        <r>
          <rPr>
            <sz val="12"/>
            <color rgb="FF000000"/>
            <rFont val="Calibri"/>
            <family val="1"/>
          </rPr>
          <t>No aplica</t>
        </r>
      </text>
    </comment>
    <comment ref="AI74" authorId="0" shapeId="0" xr:uid="{00000000-0006-0000-1600-000066020000}">
      <text>
        <r>
          <rPr>
            <sz val="12"/>
            <color rgb="FF000000"/>
            <rFont val="Calibri"/>
            <family val="1"/>
          </rPr>
          <t>Sin promociones</t>
        </r>
      </text>
    </comment>
    <comment ref="AM74" authorId="0" shapeId="0" xr:uid="{00000000-0006-0000-1600-000067020000}">
      <text>
        <r>
          <rPr>
            <sz val="12"/>
            <color rgb="FF000000"/>
            <rFont val="Calibri"/>
            <family val="1"/>
          </rPr>
          <t>Sin extra</t>
        </r>
      </text>
    </comment>
    <comment ref="AN74" authorId="0" shapeId="0" xr:uid="{00000000-0006-0000-1600-000068020000}">
      <text>
        <r>
          <rPr>
            <sz val="12"/>
            <color rgb="FF000000"/>
            <rFont val="Calibri"/>
            <family val="1"/>
          </rPr>
          <t>Sin extra</t>
        </r>
      </text>
    </comment>
    <comment ref="AX74" authorId="0" shapeId="0" xr:uid="{00000000-0006-0000-1600-000069020000}">
      <text>
        <r>
          <rPr>
            <sz val="12"/>
            <color rgb="FF000000"/>
            <rFont val="Calibri"/>
            <family val="1"/>
          </rPr>
          <t>Visita en moto</t>
        </r>
      </text>
    </comment>
    <comment ref="Y75" authorId="0" shapeId="0" xr:uid="{00000000-0006-0000-1600-00006A020000}">
      <text>
        <r>
          <rPr>
            <sz val="12"/>
            <color rgb="FF000000"/>
            <rFont val="Calibri"/>
            <family val="1"/>
          </rPr>
          <t>En el momento no es obligatorio usar tapabocas</t>
        </r>
      </text>
    </comment>
    <comment ref="Z75" authorId="0" shapeId="0" xr:uid="{00000000-0006-0000-1600-00006B020000}">
      <text>
        <r>
          <rPr>
            <sz val="12"/>
            <color rgb="FF000000"/>
            <rFont val="Calibri"/>
            <family val="1"/>
          </rPr>
          <t>En el momento no es obligatorio usar gafas de seguridad</t>
        </r>
      </text>
    </comment>
    <comment ref="AA75" authorId="0" shapeId="0" xr:uid="{00000000-0006-0000-1600-00006C020000}">
      <text>
        <r>
          <rPr>
            <sz val="12"/>
            <color rgb="FF000000"/>
            <rFont val="Calibri"/>
            <family val="1"/>
          </rPr>
          <t>No es obligatorio usar antivacterial</t>
        </r>
      </text>
    </comment>
    <comment ref="AB75" authorId="0" shapeId="0" xr:uid="{00000000-0006-0000-1600-00006D020000}">
      <text>
        <r>
          <rPr>
            <sz val="12"/>
            <color rgb="FF000000"/>
            <rFont val="Calibri"/>
            <family val="1"/>
          </rPr>
          <t>No es obligatorio mantener la distancia</t>
        </r>
      </text>
    </comment>
    <comment ref="AM75" authorId="0" shapeId="0" xr:uid="{00000000-0006-0000-1600-00006E020000}">
      <text>
        <r>
          <rPr>
            <sz val="12"/>
            <color rgb="FF000000"/>
            <rFont val="Calibri"/>
            <family val="1"/>
          </rPr>
          <t>No hay</t>
        </r>
      </text>
    </comment>
    <comment ref="AN75" authorId="0" shapeId="0" xr:uid="{00000000-0006-0000-1600-00006F020000}">
      <text>
        <r>
          <rPr>
            <sz val="12"/>
            <color rgb="FF000000"/>
            <rFont val="Calibri"/>
            <family val="1"/>
          </rPr>
          <t>Na</t>
        </r>
      </text>
    </comment>
    <comment ref="AP75" authorId="0" shapeId="0" xr:uid="{00000000-0006-0000-1600-000070020000}">
      <text>
        <r>
          <rPr>
            <sz val="12"/>
            <color rgb="FF000000"/>
            <rFont val="Calibri"/>
            <family val="1"/>
          </rPr>
          <t>Promoción</t>
        </r>
      </text>
    </comment>
    <comment ref="AX75" authorId="0" shapeId="0" xr:uid="{00000000-0006-0000-1600-000071020000}">
      <text>
        <r>
          <rPr>
            <sz val="12"/>
            <color rgb="FF000000"/>
            <rFont val="Calibri"/>
            <family val="1"/>
          </rPr>
          <t>No me ofrece botar desperdiciios</t>
        </r>
      </text>
    </comment>
    <comment ref="Q76" authorId="0" shapeId="0" xr:uid="{00000000-0006-0000-1600-000072020000}">
      <text>
        <r>
          <rPr>
            <sz val="12"/>
            <color rgb="FF000000"/>
            <rFont val="Calibri"/>
            <family val="1"/>
          </rPr>
          <t>el colaborador tiene guantes</t>
        </r>
      </text>
    </comment>
    <comment ref="R76" authorId="0" shapeId="0" xr:uid="{00000000-0006-0000-1600-000073020000}">
      <text>
        <r>
          <rPr>
            <sz val="12"/>
            <color rgb="FF000000"/>
            <rFont val="Calibri"/>
            <family val="1"/>
          </rPr>
          <t>el colaborador tiene guantes</t>
        </r>
      </text>
    </comment>
    <comment ref="Y76" authorId="0" shapeId="0" xr:uid="{00000000-0006-0000-1600-000074020000}">
      <text>
        <r>
          <rPr>
            <sz val="12"/>
            <color rgb="FF000000"/>
            <rFont val="Calibri"/>
            <family val="1"/>
          </rPr>
          <t>Na</t>
        </r>
      </text>
    </comment>
    <comment ref="Z76" authorId="0" shapeId="0" xr:uid="{00000000-0006-0000-1600-000075020000}">
      <text>
        <r>
          <rPr>
            <sz val="12"/>
            <color rgb="FF000000"/>
            <rFont val="Calibri"/>
            <family val="1"/>
          </rPr>
          <t>Na</t>
        </r>
      </text>
    </comment>
    <comment ref="AA76" authorId="0" shapeId="0" xr:uid="{00000000-0006-0000-1600-000076020000}">
      <text>
        <r>
          <rPr>
            <sz val="12"/>
            <color rgb="FF000000"/>
            <rFont val="Calibri"/>
            <family val="1"/>
          </rPr>
          <t>Na</t>
        </r>
      </text>
    </comment>
    <comment ref="AB76" authorId="0" shapeId="0" xr:uid="{00000000-0006-0000-1600-000077020000}">
      <text>
        <r>
          <rPr>
            <sz val="12"/>
            <color rgb="FF000000"/>
            <rFont val="Calibri"/>
            <family val="1"/>
          </rPr>
          <t>Na</t>
        </r>
      </text>
    </comment>
    <comment ref="AM76" authorId="0" shapeId="0" xr:uid="{00000000-0006-0000-1600-000078020000}">
      <text>
        <r>
          <rPr>
            <sz val="12"/>
            <color rgb="FF000000"/>
            <rFont val="Calibri"/>
            <family val="1"/>
          </rPr>
          <t>No vende extra</t>
        </r>
      </text>
    </comment>
    <comment ref="AN76" authorId="0" shapeId="0" xr:uid="{00000000-0006-0000-1600-000079020000}">
      <text>
        <r>
          <rPr>
            <sz val="12"/>
            <color rgb="FF000000"/>
            <rFont val="Calibri"/>
            <family val="1"/>
          </rPr>
          <t>No vende extra</t>
        </r>
      </text>
    </comment>
    <comment ref="AO76" authorId="0" shapeId="0" xr:uid="{00000000-0006-0000-1600-00007A020000}">
      <text>
        <r>
          <rPr>
            <sz val="12"/>
            <color rgb="FF000000"/>
            <rFont val="Calibri"/>
            <family val="1"/>
          </rPr>
          <t>No usan puntos colombia</t>
        </r>
      </text>
    </comment>
    <comment ref="AP76" authorId="0" shapeId="0" xr:uid="{00000000-0006-0000-1600-00007B020000}">
      <text>
        <r>
          <rPr>
            <sz val="12"/>
            <color rgb="FF000000"/>
            <rFont val="Calibri"/>
            <family val="1"/>
          </rPr>
          <t>Ofrece promocion</t>
        </r>
      </text>
    </comment>
    <comment ref="AX76" authorId="0" shapeId="0" xr:uid="{00000000-0006-0000-1600-00007C020000}">
      <text>
        <r>
          <rPr>
            <sz val="12"/>
            <color rgb="FF000000"/>
            <rFont val="Calibri"/>
            <family val="1"/>
          </rPr>
          <t>No ofrece</t>
        </r>
      </text>
    </comment>
    <comment ref="T77" authorId="0" shapeId="0" xr:uid="{00000000-0006-0000-1600-00007D020000}">
      <text>
        <r>
          <rPr>
            <sz val="12"/>
            <color rgb="FF000000"/>
            <rFont val="Calibri"/>
            <family val="1"/>
          </rPr>
          <t>Primax</t>
        </r>
      </text>
    </comment>
    <comment ref="U77" authorId="0" shapeId="0" xr:uid="{00000000-0006-0000-1600-00007E020000}">
      <text>
        <r>
          <rPr>
            <sz val="12"/>
            <color rgb="FF000000"/>
            <rFont val="Calibri"/>
            <family val="1"/>
          </rPr>
          <t>Primax</t>
        </r>
      </text>
    </comment>
    <comment ref="V77" authorId="0" shapeId="0" xr:uid="{00000000-0006-0000-1600-00007F020000}">
      <text>
        <r>
          <rPr>
            <sz val="12"/>
            <color rgb="FF000000"/>
            <rFont val="Calibri"/>
            <family val="1"/>
          </rPr>
          <t>Negra Primax</t>
        </r>
      </text>
    </comment>
    <comment ref="W77" authorId="0" shapeId="0" xr:uid="{00000000-0006-0000-1600-000080020000}">
      <text>
        <r>
          <rPr>
            <sz val="12"/>
            <color rgb="FF000000"/>
            <rFont val="Calibri"/>
            <family val="1"/>
          </rPr>
          <t>Carnet</t>
        </r>
      </text>
    </comment>
    <comment ref="Y77" authorId="0" shapeId="0" xr:uid="{00000000-0006-0000-1600-000081020000}">
      <text>
        <r>
          <rPr>
            <sz val="12"/>
            <color rgb="FF000000"/>
            <rFont val="Calibri"/>
            <family val="1"/>
          </rPr>
          <t>No aplica</t>
        </r>
      </text>
    </comment>
    <comment ref="Z77" authorId="0" shapeId="0" xr:uid="{00000000-0006-0000-1600-000082020000}">
      <text>
        <r>
          <rPr>
            <sz val="12"/>
            <color rgb="FF000000"/>
            <rFont val="Calibri"/>
            <family val="1"/>
          </rPr>
          <t>No aplica</t>
        </r>
      </text>
    </comment>
    <comment ref="AA77" authorId="0" shapeId="0" xr:uid="{00000000-0006-0000-1600-000083020000}">
      <text>
        <r>
          <rPr>
            <sz val="12"/>
            <color rgb="FF000000"/>
            <rFont val="Calibri"/>
            <family val="1"/>
          </rPr>
          <t>No aplica</t>
        </r>
      </text>
    </comment>
    <comment ref="AB77" authorId="0" shapeId="0" xr:uid="{00000000-0006-0000-1600-000084020000}">
      <text>
        <r>
          <rPr>
            <sz val="12"/>
            <color rgb="FF000000"/>
            <rFont val="Calibri"/>
            <family val="1"/>
          </rPr>
          <t>No aplica</t>
        </r>
      </text>
    </comment>
    <comment ref="AH77" authorId="0" shapeId="0" xr:uid="{00000000-0006-0000-1600-000085020000}">
      <text>
        <r>
          <rPr>
            <sz val="12"/>
            <color rgb="FF000000"/>
            <rFont val="Calibri"/>
            <family val="1"/>
          </rPr>
          <t>Bienvenido a Primax</t>
        </r>
      </text>
    </comment>
    <comment ref="AI77" authorId="0" shapeId="0" xr:uid="{00000000-0006-0000-1600-000086020000}">
      <text>
        <r>
          <rPr>
            <sz val="12"/>
            <color rgb="FF000000"/>
            <rFont val="Calibri"/>
            <family val="1"/>
          </rPr>
          <t>Por $40.000 en tanqueo recibe codigo</t>
        </r>
      </text>
    </comment>
    <comment ref="AM77" authorId="0" shapeId="0" xr:uid="{00000000-0006-0000-1600-000087020000}">
      <text>
        <r>
          <rPr>
            <sz val="12"/>
            <color rgb="FF000000"/>
            <rFont val="Calibri"/>
            <family val="1"/>
          </rPr>
          <t>No vende gasolina de mayor calidad Gprix</t>
        </r>
      </text>
    </comment>
    <comment ref="AN77" authorId="0" shapeId="0" xr:uid="{00000000-0006-0000-1600-000088020000}">
      <text>
        <r>
          <rPr>
            <sz val="12"/>
            <color rgb="FF000000"/>
            <rFont val="Calibri"/>
            <family val="1"/>
          </rPr>
          <t>No vende gasolina Gprix</t>
        </r>
      </text>
    </comment>
    <comment ref="AP77" authorId="0" shapeId="0" xr:uid="{00000000-0006-0000-1600-000089020000}">
      <text>
        <r>
          <rPr>
            <sz val="12"/>
            <color rgb="FF000000"/>
            <rFont val="Calibri"/>
            <family val="1"/>
          </rPr>
          <t>ofrece promoción</t>
        </r>
      </text>
    </comment>
    <comment ref="AW77" authorId="0" shapeId="0" xr:uid="{00000000-0006-0000-1600-00008A020000}">
      <text>
        <r>
          <rPr>
            <sz val="12"/>
            <color rgb="FF000000"/>
            <rFont val="Calibri"/>
            <family val="1"/>
          </rPr>
          <t>Parqueadero, cambio aceite, lavadero</t>
        </r>
      </text>
    </comment>
    <comment ref="AX77" authorId="0" shapeId="0" xr:uid="{00000000-0006-0000-1600-00008B020000}">
      <text>
        <r>
          <rPr>
            <sz val="12"/>
            <color rgb="FF000000"/>
            <rFont val="Calibri"/>
            <family val="1"/>
          </rPr>
          <t>No ofrece servicio</t>
        </r>
      </text>
    </comment>
    <comment ref="Y78" authorId="0" shapeId="0" xr:uid="{00000000-0006-0000-1600-00008C020000}">
      <text>
        <r>
          <rPr>
            <sz val="12"/>
            <color rgb="FF000000"/>
            <rFont val="Calibri"/>
            <family val="1"/>
          </rPr>
          <t>Na</t>
        </r>
      </text>
    </comment>
    <comment ref="Z78" authorId="0" shapeId="0" xr:uid="{00000000-0006-0000-1600-00008D020000}">
      <text>
        <r>
          <rPr>
            <sz val="12"/>
            <color rgb="FF000000"/>
            <rFont val="Calibri"/>
            <family val="1"/>
          </rPr>
          <t>Na</t>
        </r>
      </text>
    </comment>
    <comment ref="AA78" authorId="0" shapeId="0" xr:uid="{00000000-0006-0000-1600-00008E020000}">
      <text>
        <r>
          <rPr>
            <sz val="12"/>
            <color rgb="FF000000"/>
            <rFont val="Calibri"/>
            <family val="1"/>
          </rPr>
          <t>Na</t>
        </r>
      </text>
    </comment>
    <comment ref="AB78" authorId="0" shapeId="0" xr:uid="{00000000-0006-0000-1600-00008F020000}">
      <text>
        <r>
          <rPr>
            <sz val="12"/>
            <color rgb="FF000000"/>
            <rFont val="Calibri"/>
            <family val="1"/>
          </rPr>
          <t>Na</t>
        </r>
      </text>
    </comment>
    <comment ref="AE78" authorId="0" shapeId="0" xr:uid="{00000000-0006-0000-1600-000090020000}">
      <text>
        <r>
          <rPr>
            <sz val="12"/>
            <color rgb="FF000000"/>
            <rFont val="Calibri"/>
            <family val="1"/>
          </rPr>
          <t>ocupado</t>
        </r>
      </text>
    </comment>
    <comment ref="AI78" authorId="0" shapeId="0" xr:uid="{00000000-0006-0000-1600-000091020000}">
      <text>
        <r>
          <rPr>
            <sz val="12"/>
            <color rgb="FF000000"/>
            <rFont val="Calibri"/>
            <family val="1"/>
          </rPr>
          <t>no ofrece</t>
        </r>
      </text>
    </comment>
    <comment ref="AM78" authorId="0" shapeId="0" xr:uid="{00000000-0006-0000-1600-000092020000}">
      <text>
        <r>
          <rPr>
            <sz val="12"/>
            <color rgb="FF000000"/>
            <rFont val="Calibri"/>
            <family val="1"/>
          </rPr>
          <t>No hay más combustible de mayor calidad</t>
        </r>
      </text>
    </comment>
    <comment ref="AN78" authorId="0" shapeId="0" xr:uid="{00000000-0006-0000-1600-000093020000}">
      <text>
        <r>
          <rPr>
            <sz val="12"/>
            <color rgb="FF000000"/>
            <rFont val="Calibri"/>
            <family val="1"/>
          </rPr>
          <t>No venden otro combustible</t>
        </r>
      </text>
    </comment>
    <comment ref="AO78" authorId="0" shapeId="0" xr:uid="{00000000-0006-0000-1600-000094020000}">
      <text>
        <r>
          <rPr>
            <sz val="12"/>
            <color rgb="FF000000"/>
            <rFont val="Calibri"/>
            <family val="1"/>
          </rPr>
          <t>Na</t>
        </r>
      </text>
    </comment>
    <comment ref="AX78" authorId="0" shapeId="0" xr:uid="{00000000-0006-0000-1600-000095020000}">
      <text>
        <r>
          <rPr>
            <sz val="12"/>
            <color rgb="FF000000"/>
            <rFont val="Calibri"/>
            <family val="1"/>
          </rPr>
          <t>No ofreció</t>
        </r>
      </text>
    </comment>
    <comment ref="K79" authorId="0" shapeId="0" xr:uid="{00000000-0006-0000-1600-000096020000}">
      <text>
        <r>
          <rPr>
            <sz val="12"/>
            <color rgb="FF000000"/>
            <rFont val="Calibri"/>
            <family val="1"/>
          </rPr>
          <t>Me atendió edinson de Jesús Mendoza me dijo el protocolo de servicio con big promo</t>
        </r>
      </text>
    </comment>
    <comment ref="Y79" authorId="0" shapeId="0" xr:uid="{00000000-0006-0000-1600-000097020000}">
      <text>
        <r>
          <rPr>
            <sz val="12"/>
            <color rgb="FF000000"/>
            <rFont val="Calibri"/>
            <family val="1"/>
          </rPr>
          <t>na</t>
        </r>
      </text>
    </comment>
    <comment ref="Z79" authorId="0" shapeId="0" xr:uid="{00000000-0006-0000-1600-000098020000}">
      <text>
        <r>
          <rPr>
            <sz val="12"/>
            <color rgb="FF000000"/>
            <rFont val="Calibri"/>
            <family val="1"/>
          </rPr>
          <t>na</t>
        </r>
      </text>
    </comment>
    <comment ref="AA79" authorId="0" shapeId="0" xr:uid="{00000000-0006-0000-1600-000099020000}">
      <text>
        <r>
          <rPr>
            <sz val="12"/>
            <color rgb="FF000000"/>
            <rFont val="Calibri"/>
            <family val="1"/>
          </rPr>
          <t>na</t>
        </r>
      </text>
    </comment>
    <comment ref="AB79" authorId="0" shapeId="0" xr:uid="{00000000-0006-0000-1600-00009A020000}">
      <text>
        <r>
          <rPr>
            <sz val="12"/>
            <color rgb="FF000000"/>
            <rFont val="Calibri"/>
            <family val="1"/>
          </rPr>
          <t>na</t>
        </r>
      </text>
    </comment>
    <comment ref="AM79" authorId="0" shapeId="0" xr:uid="{00000000-0006-0000-1600-00009B020000}">
      <text>
        <r>
          <rPr>
            <sz val="12"/>
            <color rgb="FF000000"/>
            <rFont val="Calibri"/>
            <family val="1"/>
          </rPr>
          <t>no ofrece</t>
        </r>
      </text>
    </comment>
    <comment ref="AP79" authorId="0" shapeId="0" xr:uid="{00000000-0006-0000-1600-00009C020000}">
      <text>
        <r>
          <rPr>
            <sz val="12"/>
            <color rgb="FF000000"/>
            <rFont val="Calibri"/>
            <family val="1"/>
          </rPr>
          <t>promocion vigente</t>
        </r>
      </text>
    </comment>
    <comment ref="AX79" authorId="0" shapeId="0" xr:uid="{00000000-0006-0000-1600-00009D020000}">
      <text>
        <r>
          <rPr>
            <sz val="12"/>
            <color rgb="FF000000"/>
            <rFont val="Calibri"/>
            <family val="1"/>
          </rPr>
          <t>visita en moto</t>
        </r>
      </text>
    </comment>
    <comment ref="Y80" authorId="0" shapeId="0" xr:uid="{00000000-0006-0000-1600-00009E020000}">
      <text>
        <r>
          <rPr>
            <sz val="12"/>
            <color rgb="FF000000"/>
            <rFont val="Calibri"/>
            <family val="1"/>
          </rPr>
          <t>No es obligatorio</t>
        </r>
      </text>
    </comment>
    <comment ref="Z80" authorId="0" shapeId="0" xr:uid="{00000000-0006-0000-1600-00009F020000}">
      <text>
        <r>
          <rPr>
            <sz val="12"/>
            <color rgb="FF000000"/>
            <rFont val="Calibri"/>
            <family val="1"/>
          </rPr>
          <t>No es obligatorio</t>
        </r>
      </text>
    </comment>
    <comment ref="AA80" authorId="0" shapeId="0" xr:uid="{00000000-0006-0000-1600-0000A0020000}">
      <text>
        <r>
          <rPr>
            <sz val="12"/>
            <color rgb="FF000000"/>
            <rFont val="Calibri"/>
            <family val="1"/>
          </rPr>
          <t>No es obligatorio</t>
        </r>
      </text>
    </comment>
    <comment ref="AB80" authorId="0" shapeId="0" xr:uid="{00000000-0006-0000-1600-0000A1020000}">
      <text>
        <r>
          <rPr>
            <sz val="12"/>
            <color rgb="FF000000"/>
            <rFont val="Calibri"/>
            <family val="1"/>
          </rPr>
          <t>No es obligatorio</t>
        </r>
      </text>
    </comment>
    <comment ref="AM80" authorId="0" shapeId="0" xr:uid="{00000000-0006-0000-1600-0000A2020000}">
      <text>
        <r>
          <rPr>
            <sz val="12"/>
            <color rgb="FF000000"/>
            <rFont val="Calibri"/>
            <family val="1"/>
          </rPr>
          <t>No venden</t>
        </r>
      </text>
    </comment>
    <comment ref="AN80" authorId="0" shapeId="0" xr:uid="{00000000-0006-0000-1600-0000A3020000}">
      <text>
        <r>
          <rPr>
            <sz val="12"/>
            <color rgb="FF000000"/>
            <rFont val="Calibri"/>
            <family val="1"/>
          </rPr>
          <t>No venden</t>
        </r>
      </text>
    </comment>
    <comment ref="AP80" authorId="0" shapeId="0" xr:uid="{00000000-0006-0000-1600-0000A4020000}">
      <text>
        <r>
          <rPr>
            <sz val="12"/>
            <color rgb="FF000000"/>
            <rFont val="Calibri"/>
            <family val="1"/>
          </rPr>
          <t>Promoción y galón adicional</t>
        </r>
      </text>
    </comment>
    <comment ref="AX80" authorId="0" shapeId="0" xr:uid="{00000000-0006-0000-1600-0000A5020000}">
      <text>
        <r>
          <rPr>
            <sz val="12"/>
            <color rgb="FF000000"/>
            <rFont val="Calibri"/>
            <family val="1"/>
          </rPr>
          <t>Moto</t>
        </r>
      </text>
    </comment>
    <comment ref="Y81" authorId="0" shapeId="0" xr:uid="{00000000-0006-0000-1600-0000A6020000}">
      <text>
        <r>
          <rPr>
            <sz val="12"/>
            <color rgb="FF000000"/>
            <rFont val="Calibri"/>
            <family val="1"/>
          </rPr>
          <t>No aplica</t>
        </r>
      </text>
    </comment>
    <comment ref="Z81" authorId="0" shapeId="0" xr:uid="{00000000-0006-0000-1600-0000A7020000}">
      <text>
        <r>
          <rPr>
            <sz val="12"/>
            <color rgb="FF000000"/>
            <rFont val="Calibri"/>
            <family val="1"/>
          </rPr>
          <t>No aplica</t>
        </r>
      </text>
    </comment>
    <comment ref="AA81" authorId="0" shapeId="0" xr:uid="{00000000-0006-0000-1600-0000A8020000}">
      <text>
        <r>
          <rPr>
            <sz val="12"/>
            <color rgb="FF000000"/>
            <rFont val="Calibri"/>
            <family val="1"/>
          </rPr>
          <t>No aplica</t>
        </r>
      </text>
    </comment>
    <comment ref="AB81" authorId="0" shapeId="0" xr:uid="{00000000-0006-0000-1600-0000A9020000}">
      <text>
        <r>
          <rPr>
            <sz val="12"/>
            <color rgb="FF000000"/>
            <rFont val="Calibri"/>
            <family val="1"/>
          </rPr>
          <t>No aplica</t>
        </r>
      </text>
    </comment>
    <comment ref="AN81" authorId="0" shapeId="0" xr:uid="{00000000-0006-0000-1600-0000AA020000}">
      <text>
        <r>
          <rPr>
            <sz val="12"/>
            <color rgb="FF000000"/>
            <rFont val="Calibri"/>
            <family val="1"/>
          </rPr>
          <t>Me adelante a solicitar</t>
        </r>
      </text>
    </comment>
    <comment ref="AP81" authorId="0" shapeId="0" xr:uid="{00000000-0006-0000-1600-0000AB020000}">
      <text>
        <r>
          <rPr>
            <sz val="12"/>
            <color rgb="FF000000"/>
            <rFont val="Calibri"/>
            <family val="1"/>
          </rPr>
          <t>OFRECEN LA PROMOCION VIGENTE DE JEEP</t>
        </r>
      </text>
    </comment>
    <comment ref="AX81" authorId="0" shapeId="0" xr:uid="{00000000-0006-0000-1600-0000AC020000}">
      <text>
        <r>
          <rPr>
            <sz val="12"/>
            <color rgb="FF000000"/>
            <rFont val="Calibri"/>
            <family val="1"/>
          </rPr>
          <t>No ofeece</t>
        </r>
      </text>
    </comment>
    <comment ref="Q82" authorId="0" shapeId="0" xr:uid="{00000000-0006-0000-1600-0000AD020000}">
      <text>
        <r>
          <rPr>
            <sz val="12"/>
            <color rgb="FF000000"/>
            <rFont val="Calibri"/>
            <family val="1"/>
          </rPr>
          <t>Usa guantes</t>
        </r>
      </text>
    </comment>
    <comment ref="R82" authorId="0" shapeId="0" xr:uid="{00000000-0006-0000-1600-0000AE020000}">
      <text>
        <r>
          <rPr>
            <sz val="12"/>
            <color rgb="FF000000"/>
            <rFont val="Calibri"/>
            <family val="1"/>
          </rPr>
          <t>Usa guantes</t>
        </r>
      </text>
    </comment>
    <comment ref="T82" authorId="0" shapeId="0" xr:uid="{00000000-0006-0000-1600-0000AF020000}">
      <text>
        <r>
          <rPr>
            <sz val="12"/>
            <color rgb="FF000000"/>
            <rFont val="Calibri"/>
            <family val="1"/>
          </rPr>
          <t>Usa chaqueta</t>
        </r>
      </text>
    </comment>
    <comment ref="X82" authorId="0" shapeId="0" xr:uid="{00000000-0006-0000-1600-0000B0020000}">
      <text>
        <r>
          <rPr>
            <sz val="12"/>
            <color rgb="FF000000"/>
            <rFont val="Calibri"/>
            <family val="1"/>
          </rPr>
          <t>Aclaro que el carnet es muy borroso</t>
        </r>
      </text>
    </comment>
    <comment ref="Y82" authorId="0" shapeId="0" xr:uid="{00000000-0006-0000-1600-0000B1020000}">
      <text>
        <r>
          <rPr>
            <sz val="12"/>
            <color rgb="FF000000"/>
            <rFont val="Calibri"/>
            <family val="1"/>
          </rPr>
          <t>No es obligatorio</t>
        </r>
      </text>
    </comment>
    <comment ref="Z82" authorId="0" shapeId="0" xr:uid="{00000000-0006-0000-1600-0000B2020000}">
      <text>
        <r>
          <rPr>
            <sz val="12"/>
            <color rgb="FF000000"/>
            <rFont val="Calibri"/>
            <family val="1"/>
          </rPr>
          <t>No es obligatorio</t>
        </r>
      </text>
    </comment>
    <comment ref="AA82" authorId="0" shapeId="0" xr:uid="{00000000-0006-0000-1600-0000B3020000}">
      <text>
        <r>
          <rPr>
            <sz val="12"/>
            <color rgb="FF000000"/>
            <rFont val="Calibri"/>
            <family val="1"/>
          </rPr>
          <t>No es obligatorio.</t>
        </r>
      </text>
    </comment>
    <comment ref="AB82" authorId="0" shapeId="0" xr:uid="{00000000-0006-0000-1600-0000B4020000}">
      <text>
        <r>
          <rPr>
            <sz val="12"/>
            <color rgb="FF000000"/>
            <rFont val="Calibri"/>
            <family val="1"/>
          </rPr>
          <t>No es obligatorio</t>
        </r>
      </text>
    </comment>
    <comment ref="AM82" authorId="0" shapeId="0" xr:uid="{00000000-0006-0000-1600-0000B5020000}">
      <text>
        <r>
          <rPr>
            <sz val="12"/>
            <color rgb="FF000000"/>
            <rFont val="Calibri"/>
            <family val="1"/>
          </rPr>
          <t>No vende mayor calidad</t>
        </r>
      </text>
    </comment>
    <comment ref="AN82" authorId="0" shapeId="0" xr:uid="{00000000-0006-0000-1600-0000B6020000}">
      <text>
        <r>
          <rPr>
            <sz val="12"/>
            <color rgb="FF000000"/>
            <rFont val="Calibri"/>
            <family val="1"/>
          </rPr>
          <t>No vende mayor calidad</t>
        </r>
      </text>
    </comment>
    <comment ref="AP82" authorId="0" shapeId="0" xr:uid="{00000000-0006-0000-1600-0000B7020000}">
      <text>
        <r>
          <rPr>
            <sz val="12"/>
            <color rgb="FF000000"/>
            <rFont val="Calibri"/>
            <family val="1"/>
          </rPr>
          <t>Estación en depto de nariño</t>
        </r>
      </text>
    </comment>
    <comment ref="AX82" authorId="0" shapeId="0" xr:uid="{00000000-0006-0000-1600-0000B8020000}">
      <text>
        <r>
          <rPr>
            <sz val="12"/>
            <color rgb="FF000000"/>
            <rFont val="Calibri"/>
            <family val="1"/>
          </rPr>
          <t>Visita en moto.</t>
        </r>
      </text>
    </comment>
    <comment ref="Y83" authorId="0" shapeId="0" xr:uid="{00000000-0006-0000-1600-0000B9020000}">
      <text>
        <r>
          <rPr>
            <sz val="12"/>
            <color rgb="FF000000"/>
            <rFont val="Calibri"/>
            <family val="1"/>
          </rPr>
          <t>No aplica</t>
        </r>
      </text>
    </comment>
    <comment ref="Z83" authorId="0" shapeId="0" xr:uid="{00000000-0006-0000-1600-0000BA020000}">
      <text>
        <r>
          <rPr>
            <sz val="12"/>
            <color rgb="FF000000"/>
            <rFont val="Calibri"/>
            <family val="1"/>
          </rPr>
          <t>No aplica</t>
        </r>
      </text>
    </comment>
    <comment ref="AA83" authorId="0" shapeId="0" xr:uid="{00000000-0006-0000-1600-0000BB020000}">
      <text>
        <r>
          <rPr>
            <sz val="12"/>
            <color rgb="FF000000"/>
            <rFont val="Calibri"/>
            <family val="1"/>
          </rPr>
          <t>No t</t>
        </r>
      </text>
    </comment>
    <comment ref="AB83" authorId="0" shapeId="0" xr:uid="{00000000-0006-0000-1600-0000BC020000}">
      <text>
        <r>
          <rPr>
            <sz val="12"/>
            <color rgb="FF000000"/>
            <rFont val="Calibri"/>
            <family val="1"/>
          </rPr>
          <t>No aplica</t>
        </r>
      </text>
    </comment>
    <comment ref="AI83" authorId="0" shapeId="0" xr:uid="{00000000-0006-0000-1600-0000BD020000}">
      <text>
        <r>
          <rPr>
            <sz val="12"/>
            <color rgb="FF000000"/>
            <rFont val="Calibri"/>
            <family val="1"/>
          </rPr>
          <t>Sin promociones</t>
        </r>
      </text>
    </comment>
    <comment ref="AM83" authorId="0" shapeId="0" xr:uid="{00000000-0006-0000-1600-0000BE020000}">
      <text>
        <r>
          <rPr>
            <sz val="12"/>
            <color rgb="FF000000"/>
            <rFont val="Calibri"/>
            <family val="1"/>
          </rPr>
          <t>Sin éxtra</t>
        </r>
      </text>
    </comment>
    <comment ref="AN83" authorId="0" shapeId="0" xr:uid="{00000000-0006-0000-1600-0000BF020000}">
      <text>
        <r>
          <rPr>
            <sz val="12"/>
            <color rgb="FF000000"/>
            <rFont val="Calibri"/>
            <family val="1"/>
          </rPr>
          <t>Sin éxtra</t>
        </r>
      </text>
    </comment>
    <comment ref="AX83" authorId="0" shapeId="0" xr:uid="{00000000-0006-0000-1600-0000C0020000}">
      <text>
        <r>
          <rPr>
            <sz val="12"/>
            <color rgb="FF000000"/>
            <rFont val="Calibri"/>
            <family val="1"/>
          </rPr>
          <t>Visita en mogo</t>
        </r>
      </text>
    </comment>
    <comment ref="Y84" authorId="0" shapeId="0" xr:uid="{00000000-0006-0000-1600-0000C1020000}">
      <text>
        <r>
          <rPr>
            <sz val="12"/>
            <color rgb="FF000000"/>
            <rFont val="Calibri"/>
            <family val="1"/>
          </rPr>
          <t>No es obligatorio</t>
        </r>
      </text>
    </comment>
    <comment ref="Z84" authorId="0" shapeId="0" xr:uid="{00000000-0006-0000-1600-0000C2020000}">
      <text>
        <r>
          <rPr>
            <sz val="12"/>
            <color rgb="FF000000"/>
            <rFont val="Calibri"/>
            <family val="1"/>
          </rPr>
          <t>No es obligatorio</t>
        </r>
      </text>
    </comment>
    <comment ref="AA84" authorId="0" shapeId="0" xr:uid="{00000000-0006-0000-1600-0000C3020000}">
      <text>
        <r>
          <rPr>
            <sz val="12"/>
            <color rgb="FF000000"/>
            <rFont val="Calibri"/>
            <family val="1"/>
          </rPr>
          <t>No es obligatorio</t>
        </r>
      </text>
    </comment>
    <comment ref="AB84" authorId="0" shapeId="0" xr:uid="{00000000-0006-0000-1600-0000C4020000}">
      <text>
        <r>
          <rPr>
            <sz val="12"/>
            <color rgb="FF000000"/>
            <rFont val="Calibri"/>
            <family val="1"/>
          </rPr>
          <t>No es obligatorio</t>
        </r>
      </text>
    </comment>
    <comment ref="AN84" authorId="0" shapeId="0" xr:uid="{00000000-0006-0000-1600-0000C5020000}">
      <text>
        <r>
          <rPr>
            <sz val="12"/>
            <color rgb="FF000000"/>
            <rFont val="Calibri"/>
            <family val="1"/>
          </rPr>
          <t>No la ofrece</t>
        </r>
      </text>
    </comment>
    <comment ref="AP84" authorId="0" shapeId="0" xr:uid="{00000000-0006-0000-1600-0000C6020000}">
      <text>
        <r>
          <rPr>
            <sz val="12"/>
            <color rgb="FF000000"/>
            <rFont val="Calibri"/>
            <family val="1"/>
          </rPr>
          <t>ofrece promocion</t>
        </r>
      </text>
    </comment>
    <comment ref="AX84" authorId="0" shapeId="0" xr:uid="{00000000-0006-0000-1600-0000C7020000}">
      <text>
        <r>
          <rPr>
            <sz val="12"/>
            <color rgb="FF000000"/>
            <rFont val="Calibri"/>
            <family val="1"/>
          </rPr>
          <t>No ofrece</t>
        </r>
      </text>
    </comment>
    <comment ref="Y85" authorId="0" shapeId="0" xr:uid="{00000000-0006-0000-1600-0000C8020000}">
      <text>
        <r>
          <rPr>
            <sz val="12"/>
            <color rgb="FF000000"/>
            <rFont val="Calibri"/>
            <family val="1"/>
          </rPr>
          <t>Na</t>
        </r>
      </text>
    </comment>
    <comment ref="Z85" authorId="0" shapeId="0" xr:uid="{00000000-0006-0000-1600-0000C9020000}">
      <text>
        <r>
          <rPr>
            <sz val="12"/>
            <color rgb="FF000000"/>
            <rFont val="Calibri"/>
            <family val="1"/>
          </rPr>
          <t>Na</t>
        </r>
      </text>
    </comment>
    <comment ref="AA85" authorId="0" shapeId="0" xr:uid="{00000000-0006-0000-1600-0000CA020000}">
      <text>
        <r>
          <rPr>
            <sz val="12"/>
            <color rgb="FF000000"/>
            <rFont val="Calibri"/>
            <family val="1"/>
          </rPr>
          <t>Na</t>
        </r>
      </text>
    </comment>
    <comment ref="AB85" authorId="0" shapeId="0" xr:uid="{00000000-0006-0000-1600-0000CB020000}">
      <text>
        <r>
          <rPr>
            <sz val="12"/>
            <color rgb="FF000000"/>
            <rFont val="Calibri"/>
            <family val="1"/>
          </rPr>
          <t>Na</t>
        </r>
      </text>
    </comment>
    <comment ref="AM85" authorId="0" shapeId="0" xr:uid="{00000000-0006-0000-1600-0000CC020000}">
      <text>
        <r>
          <rPr>
            <sz val="12"/>
            <color rgb="FF000000"/>
            <rFont val="Calibri"/>
            <family val="1"/>
          </rPr>
          <t>No manejan</t>
        </r>
      </text>
    </comment>
    <comment ref="AN85" authorId="0" shapeId="0" xr:uid="{00000000-0006-0000-1600-0000CD020000}">
      <text>
        <r>
          <rPr>
            <sz val="12"/>
            <color rgb="FF000000"/>
            <rFont val="Calibri"/>
            <family val="1"/>
          </rPr>
          <t>No manejan</t>
        </r>
      </text>
    </comment>
    <comment ref="AP85" authorId="0" shapeId="0" xr:uid="{00000000-0006-0000-1600-0000CE020000}">
      <text>
        <r>
          <rPr>
            <sz val="12"/>
            <color rgb="FF000000"/>
            <rFont val="Calibri"/>
            <family val="1"/>
          </rPr>
          <t>Colaborador ofrecio promocion Jeep</t>
        </r>
      </text>
    </comment>
    <comment ref="AX85" authorId="0" shapeId="0" xr:uid="{00000000-0006-0000-1600-0000CF020000}">
      <text>
        <r>
          <rPr>
            <sz val="12"/>
            <color rgb="FF000000"/>
            <rFont val="Calibri"/>
            <family val="1"/>
          </rPr>
          <t>Na</t>
        </r>
      </text>
    </comment>
    <comment ref="T86" authorId="0" shapeId="0" xr:uid="{00000000-0006-0000-1600-0000D0020000}">
      <text>
        <r>
          <rPr>
            <sz val="12"/>
            <color rgb="FF000000"/>
            <rFont val="Calibri"/>
            <family val="1"/>
          </rPr>
          <t>Primax</t>
        </r>
      </text>
    </comment>
    <comment ref="U86" authorId="0" shapeId="0" xr:uid="{00000000-0006-0000-1600-0000D1020000}">
      <text>
        <r>
          <rPr>
            <sz val="12"/>
            <color rgb="FF000000"/>
            <rFont val="Calibri"/>
            <family val="1"/>
          </rPr>
          <t>Primax</t>
        </r>
      </text>
    </comment>
    <comment ref="V86" authorId="0" shapeId="0" xr:uid="{00000000-0006-0000-1600-0000D2020000}">
      <text>
        <r>
          <rPr>
            <sz val="12"/>
            <color rgb="FF000000"/>
            <rFont val="Calibri"/>
            <family val="1"/>
          </rPr>
          <t>Naranja Primax</t>
        </r>
      </text>
    </comment>
    <comment ref="W86" authorId="0" shapeId="0" xr:uid="{00000000-0006-0000-1600-0000D3020000}">
      <text>
        <r>
          <rPr>
            <sz val="12"/>
            <color rgb="FF000000"/>
            <rFont val="Calibri"/>
            <family val="1"/>
          </rPr>
          <t>Carnet</t>
        </r>
      </text>
    </comment>
    <comment ref="Y86" authorId="0" shapeId="0" xr:uid="{00000000-0006-0000-1600-0000D4020000}">
      <text>
        <r>
          <rPr>
            <sz val="12"/>
            <color rgb="FF000000"/>
            <rFont val="Calibri"/>
            <family val="1"/>
          </rPr>
          <t>No aplica</t>
        </r>
      </text>
    </comment>
    <comment ref="Z86" authorId="0" shapeId="0" xr:uid="{00000000-0006-0000-1600-0000D5020000}">
      <text>
        <r>
          <rPr>
            <sz val="12"/>
            <color rgb="FF000000"/>
            <rFont val="Calibri"/>
            <family val="1"/>
          </rPr>
          <t>No aplica</t>
        </r>
      </text>
    </comment>
    <comment ref="AA86" authorId="0" shapeId="0" xr:uid="{00000000-0006-0000-1600-0000D6020000}">
      <text>
        <r>
          <rPr>
            <sz val="12"/>
            <color rgb="FF000000"/>
            <rFont val="Calibri"/>
            <family val="1"/>
          </rPr>
          <t>No aplica</t>
        </r>
      </text>
    </comment>
    <comment ref="AB86" authorId="0" shapeId="0" xr:uid="{00000000-0006-0000-1600-0000D7020000}">
      <text>
        <r>
          <rPr>
            <sz val="12"/>
            <color rgb="FF000000"/>
            <rFont val="Calibri"/>
            <family val="1"/>
          </rPr>
          <t>No aplica</t>
        </r>
      </text>
    </comment>
    <comment ref="AI86" authorId="0" shapeId="0" xr:uid="{00000000-0006-0000-1600-0000D8020000}">
      <text>
        <r>
          <rPr>
            <sz val="12"/>
            <color rgb="FF000000"/>
            <rFont val="Calibri"/>
            <family val="1"/>
          </rPr>
          <t>No tiene avisos de promosion</t>
        </r>
      </text>
    </comment>
    <comment ref="AM86" authorId="0" shapeId="0" xr:uid="{00000000-0006-0000-1600-0000D9020000}">
      <text>
        <r>
          <rPr>
            <sz val="12"/>
            <color rgb="FF000000"/>
            <rFont val="Calibri"/>
            <family val="1"/>
          </rPr>
          <t>No vende gasolina Gprix</t>
        </r>
      </text>
    </comment>
    <comment ref="AN86" authorId="0" shapeId="0" xr:uid="{00000000-0006-0000-1600-0000DA020000}">
      <text>
        <r>
          <rPr>
            <sz val="12"/>
            <color rgb="FF000000"/>
            <rFont val="Calibri"/>
            <family val="1"/>
          </rPr>
          <t>No vende gasolina Gprix</t>
        </r>
      </text>
    </comment>
    <comment ref="AP86" authorId="0" shapeId="0" xr:uid="{00000000-0006-0000-1600-0000DB020000}">
      <text>
        <r>
          <rPr>
            <sz val="12"/>
            <color rgb="FF000000"/>
            <rFont val="Calibri"/>
            <family val="1"/>
          </rPr>
          <t>3 galones por $29.000</t>
        </r>
      </text>
    </comment>
    <comment ref="AW86" authorId="0" shapeId="0" xr:uid="{00000000-0006-0000-1600-0000DC020000}">
      <text>
        <r>
          <rPr>
            <sz val="12"/>
            <color rgb="FF000000"/>
            <rFont val="Calibri"/>
            <family val="1"/>
          </rPr>
          <t>Cambio de aceite gratis por la compra</t>
        </r>
      </text>
    </comment>
    <comment ref="AX86" authorId="0" shapeId="0" xr:uid="{00000000-0006-0000-1600-0000DD020000}">
      <text>
        <r>
          <rPr>
            <sz val="12"/>
            <color rgb="FF000000"/>
            <rFont val="Calibri"/>
            <family val="1"/>
          </rPr>
          <t>No ofrece servicio</t>
        </r>
      </text>
    </comment>
    <comment ref="BA86" authorId="0" shapeId="0" xr:uid="{00000000-0006-0000-1600-0000DE020000}">
      <text>
        <r>
          <rPr>
            <sz val="12"/>
            <color rgb="FF000000"/>
            <rFont val="Calibri"/>
            <family val="1"/>
          </rPr>
          <t>Me entrego factura sin ofrecerla</t>
        </r>
      </text>
    </comment>
    <comment ref="Y87" authorId="0" shapeId="0" xr:uid="{00000000-0006-0000-1600-0000DF020000}">
      <text>
        <r>
          <rPr>
            <sz val="12"/>
            <color rgb="FF000000"/>
            <rFont val="Calibri"/>
            <family val="1"/>
          </rPr>
          <t>No aplica</t>
        </r>
      </text>
    </comment>
    <comment ref="Z87" authorId="0" shapeId="0" xr:uid="{00000000-0006-0000-1600-0000E0020000}">
      <text>
        <r>
          <rPr>
            <sz val="12"/>
            <color rgb="FF000000"/>
            <rFont val="Calibri"/>
            <family val="1"/>
          </rPr>
          <t>No aplica</t>
        </r>
      </text>
    </comment>
    <comment ref="AA87" authorId="0" shapeId="0" xr:uid="{00000000-0006-0000-1600-0000E1020000}">
      <text>
        <r>
          <rPr>
            <sz val="12"/>
            <color rgb="FF000000"/>
            <rFont val="Calibri"/>
            <family val="1"/>
          </rPr>
          <t>No aplica</t>
        </r>
      </text>
    </comment>
    <comment ref="AB87" authorId="0" shapeId="0" xr:uid="{00000000-0006-0000-1600-0000E2020000}">
      <text>
        <r>
          <rPr>
            <sz val="12"/>
            <color rgb="FF000000"/>
            <rFont val="Calibri"/>
            <family val="1"/>
          </rPr>
          <t>No aplica</t>
        </r>
      </text>
    </comment>
    <comment ref="AP87" authorId="0" shapeId="0" xr:uid="{00000000-0006-0000-1600-0000E3020000}">
      <text>
        <r>
          <rPr>
            <sz val="12"/>
            <color rgb="FF000000"/>
            <rFont val="Calibri"/>
            <family val="1"/>
          </rPr>
          <t>Ofrece promo Jeep</t>
        </r>
      </text>
    </comment>
    <comment ref="AX87" authorId="0" shapeId="0" xr:uid="{00000000-0006-0000-1600-0000E4020000}">
      <text>
        <r>
          <rPr>
            <sz val="12"/>
            <color rgb="FF000000"/>
            <rFont val="Calibri"/>
            <family val="1"/>
          </rPr>
          <t>Visita en moto</t>
        </r>
      </text>
    </comment>
    <comment ref="Y88" authorId="0" shapeId="0" xr:uid="{00000000-0006-0000-1600-0000E5020000}">
      <text>
        <r>
          <rPr>
            <sz val="12"/>
            <color rgb="FF000000"/>
            <rFont val="Calibri"/>
            <family val="1"/>
          </rPr>
          <t>Na</t>
        </r>
      </text>
    </comment>
    <comment ref="Z88" authorId="0" shapeId="0" xr:uid="{00000000-0006-0000-1600-0000E6020000}">
      <text>
        <r>
          <rPr>
            <sz val="12"/>
            <color rgb="FF000000"/>
            <rFont val="Calibri"/>
            <family val="1"/>
          </rPr>
          <t>Na</t>
        </r>
      </text>
    </comment>
    <comment ref="AA88" authorId="0" shapeId="0" xr:uid="{00000000-0006-0000-1600-0000E7020000}">
      <text>
        <r>
          <rPr>
            <sz val="12"/>
            <color rgb="FF000000"/>
            <rFont val="Calibri"/>
            <family val="1"/>
          </rPr>
          <t>Na</t>
        </r>
      </text>
    </comment>
    <comment ref="AB88" authorId="0" shapeId="0" xr:uid="{00000000-0006-0000-1600-0000E8020000}">
      <text>
        <r>
          <rPr>
            <sz val="12"/>
            <color rgb="FF000000"/>
            <rFont val="Calibri"/>
            <family val="1"/>
          </rPr>
          <t>Na</t>
        </r>
      </text>
    </comment>
    <comment ref="AM88" authorId="0" shapeId="0" xr:uid="{00000000-0006-0000-1600-0000E9020000}">
      <text>
        <r>
          <rPr>
            <sz val="12"/>
            <color rgb="FF000000"/>
            <rFont val="Calibri"/>
            <family val="1"/>
          </rPr>
          <t>No manejan extra</t>
        </r>
      </text>
    </comment>
    <comment ref="AN88" authorId="0" shapeId="0" xr:uid="{00000000-0006-0000-1600-0000EA020000}">
      <text>
        <r>
          <rPr>
            <sz val="12"/>
            <color rgb="FF000000"/>
            <rFont val="Calibri"/>
            <family val="1"/>
          </rPr>
          <t>No manejan extra</t>
        </r>
      </text>
    </comment>
    <comment ref="AP88" authorId="0" shapeId="0" xr:uid="{00000000-0006-0000-1600-0000EB020000}">
      <text>
        <r>
          <rPr>
            <sz val="12"/>
            <color rgb="FF000000"/>
            <rFont val="Calibri"/>
            <family val="1"/>
          </rPr>
          <t>ofrece promoción jeep</t>
        </r>
      </text>
    </comment>
    <comment ref="AX88" authorId="0" shapeId="0" xr:uid="{00000000-0006-0000-1600-0000EC020000}">
      <text>
        <r>
          <rPr>
            <sz val="12"/>
            <color rgb="FF000000"/>
            <rFont val="Calibri"/>
            <family val="1"/>
          </rPr>
          <t>Na</t>
        </r>
      </text>
    </comment>
    <comment ref="Y89" authorId="0" shapeId="0" xr:uid="{00000000-0006-0000-1600-0000ED020000}">
      <text>
        <r>
          <rPr>
            <sz val="12"/>
            <color rgb="FF000000"/>
            <rFont val="Calibri"/>
            <family val="1"/>
          </rPr>
          <t>No es obligatorio</t>
        </r>
      </text>
    </comment>
    <comment ref="Z89" authorId="0" shapeId="0" xr:uid="{00000000-0006-0000-1600-0000EE020000}">
      <text>
        <r>
          <rPr>
            <sz val="12"/>
            <color rgb="FF000000"/>
            <rFont val="Calibri"/>
            <family val="1"/>
          </rPr>
          <t>No es obligatorio</t>
        </r>
      </text>
    </comment>
    <comment ref="AA89" authorId="0" shapeId="0" xr:uid="{00000000-0006-0000-1600-0000EF020000}">
      <text>
        <r>
          <rPr>
            <sz val="12"/>
            <color rgb="FF000000"/>
            <rFont val="Calibri"/>
            <family val="1"/>
          </rPr>
          <t>No es obligatorio</t>
        </r>
      </text>
    </comment>
    <comment ref="AB89" authorId="0" shapeId="0" xr:uid="{00000000-0006-0000-1600-0000F0020000}">
      <text>
        <r>
          <rPr>
            <sz val="12"/>
            <color rgb="FF000000"/>
            <rFont val="Calibri"/>
            <family val="1"/>
          </rPr>
          <t>No es obligatorio</t>
        </r>
      </text>
    </comment>
    <comment ref="AE89" authorId="0" shapeId="0" xr:uid="{00000000-0006-0000-1600-0000F1020000}">
      <text>
        <r>
          <rPr>
            <sz val="12"/>
            <color rgb="FF000000"/>
            <rFont val="Calibri"/>
            <family val="1"/>
          </rPr>
          <t>esta ocupado</t>
        </r>
      </text>
    </comment>
    <comment ref="AM89" authorId="0" shapeId="0" xr:uid="{00000000-0006-0000-1600-0000F2020000}">
      <text>
        <r>
          <rPr>
            <sz val="12"/>
            <color rgb="FF000000"/>
            <rFont val="Calibri"/>
            <family val="1"/>
          </rPr>
          <t>No tienen de mayor calidad</t>
        </r>
      </text>
    </comment>
    <comment ref="AN89" authorId="0" shapeId="0" xr:uid="{00000000-0006-0000-1600-0000F3020000}">
      <text>
        <r>
          <rPr>
            <sz val="12"/>
            <color rgb="FF000000"/>
            <rFont val="Calibri"/>
            <family val="1"/>
          </rPr>
          <t>No tienen este producto</t>
        </r>
      </text>
    </comment>
    <comment ref="AP89" authorId="0" shapeId="0" xr:uid="{00000000-0006-0000-1600-0000F4020000}">
      <text>
        <r>
          <rPr>
            <sz val="12"/>
            <color rgb="FF000000"/>
            <rFont val="Calibri"/>
            <family val="1"/>
          </rPr>
          <t>promoción</t>
        </r>
      </text>
    </comment>
    <comment ref="AX89" authorId="0" shapeId="0" xr:uid="{00000000-0006-0000-1600-0000F5020000}">
      <text>
        <r>
          <rPr>
            <sz val="12"/>
            <color rgb="FF000000"/>
            <rFont val="Calibri"/>
            <family val="1"/>
          </rPr>
          <t>Esta acción no la realizo</t>
        </r>
      </text>
    </comment>
    <comment ref="Y90" authorId="0" shapeId="0" xr:uid="{00000000-0006-0000-1600-0000F6020000}">
      <text>
        <r>
          <rPr>
            <sz val="12"/>
            <color rgb="FF000000"/>
            <rFont val="Calibri"/>
            <family val="1"/>
          </rPr>
          <t>No aplica</t>
        </r>
      </text>
    </comment>
    <comment ref="Z90" authorId="0" shapeId="0" xr:uid="{00000000-0006-0000-1600-0000F7020000}">
      <text>
        <r>
          <rPr>
            <sz val="12"/>
            <color rgb="FF000000"/>
            <rFont val="Calibri"/>
            <family val="1"/>
          </rPr>
          <t>No aplica</t>
        </r>
      </text>
    </comment>
    <comment ref="AA90" authorId="0" shapeId="0" xr:uid="{00000000-0006-0000-1600-0000F8020000}">
      <text>
        <r>
          <rPr>
            <sz val="12"/>
            <color rgb="FF000000"/>
            <rFont val="Calibri"/>
            <family val="1"/>
          </rPr>
          <t>No aplica</t>
        </r>
      </text>
    </comment>
    <comment ref="AB90" authorId="0" shapeId="0" xr:uid="{00000000-0006-0000-1600-0000F9020000}">
      <text>
        <r>
          <rPr>
            <sz val="12"/>
            <color rgb="FF000000"/>
            <rFont val="Calibri"/>
            <family val="1"/>
          </rPr>
          <t>No aplica</t>
        </r>
      </text>
    </comment>
    <comment ref="AE90" authorId="0" shapeId="0" xr:uid="{00000000-0006-0000-1600-0000FA020000}">
      <text>
        <r>
          <rPr>
            <sz val="12"/>
            <color rgb="FF000000"/>
            <rFont val="Calibri"/>
            <family val="1"/>
          </rPr>
          <t>Colaboradores ocupados</t>
        </r>
      </text>
    </comment>
    <comment ref="AN90" authorId="0" shapeId="0" xr:uid="{00000000-0006-0000-1600-0000FB020000}">
      <text>
        <r>
          <rPr>
            <sz val="12"/>
            <color rgb="FF000000"/>
            <rFont val="Calibri"/>
            <family val="1"/>
          </rPr>
          <t>No aplica</t>
        </r>
      </text>
    </comment>
    <comment ref="AP90" authorId="0" shapeId="0" xr:uid="{00000000-0006-0000-1600-0000FC020000}">
      <text>
        <r>
          <rPr>
            <sz val="12"/>
            <color rgb="FF000000"/>
            <rFont val="Calibri"/>
            <family val="1"/>
          </rPr>
          <t>Ofrece promo Jeep</t>
        </r>
      </text>
    </comment>
    <comment ref="AX90" authorId="0" shapeId="0" xr:uid="{00000000-0006-0000-1600-0000FD020000}">
      <text>
        <r>
          <rPr>
            <sz val="12"/>
            <color rgb="FF000000"/>
            <rFont val="Calibri"/>
            <family val="1"/>
          </rPr>
          <t>No aplica</t>
        </r>
      </text>
    </comment>
    <comment ref="Y91" authorId="0" shapeId="0" xr:uid="{00000000-0006-0000-1600-0000FE020000}">
      <text>
        <r>
          <rPr>
            <sz val="12"/>
            <color rgb="FF000000"/>
            <rFont val="Calibri"/>
            <family val="1"/>
          </rPr>
          <t>No aplica</t>
        </r>
      </text>
    </comment>
    <comment ref="Z91" authorId="0" shapeId="0" xr:uid="{00000000-0006-0000-1600-0000FF020000}">
      <text>
        <r>
          <rPr>
            <sz val="12"/>
            <color rgb="FF000000"/>
            <rFont val="Calibri"/>
            <family val="1"/>
          </rPr>
          <t>No aplica</t>
        </r>
      </text>
    </comment>
    <comment ref="AA91" authorId="0" shapeId="0" xr:uid="{00000000-0006-0000-1600-000000030000}">
      <text>
        <r>
          <rPr>
            <sz val="12"/>
            <color rgb="FF000000"/>
            <rFont val="Calibri"/>
            <family val="1"/>
          </rPr>
          <t>No aplica</t>
        </r>
      </text>
    </comment>
    <comment ref="AB91" authorId="0" shapeId="0" xr:uid="{00000000-0006-0000-1600-000001030000}">
      <text>
        <r>
          <rPr>
            <sz val="12"/>
            <color rgb="FF000000"/>
            <rFont val="Calibri"/>
            <family val="1"/>
          </rPr>
          <t>No aplica</t>
        </r>
      </text>
    </comment>
    <comment ref="AP91" authorId="0" shapeId="0" xr:uid="{00000000-0006-0000-1600-000002030000}">
      <text>
        <r>
          <rPr>
            <sz val="12"/>
            <color rgb="FF000000"/>
            <rFont val="Calibri"/>
            <family val="1"/>
          </rPr>
          <t>ofrece la promoción</t>
        </r>
      </text>
    </comment>
    <comment ref="AX91" authorId="0" shapeId="0" xr:uid="{00000000-0006-0000-1600-000003030000}">
      <text>
        <r>
          <rPr>
            <sz val="12"/>
            <color rgb="FF000000"/>
            <rFont val="Calibri"/>
            <family val="1"/>
          </rPr>
          <t>Visita en moto</t>
        </r>
      </text>
    </comment>
    <comment ref="X92" authorId="0" shapeId="0" xr:uid="{00000000-0006-0000-1600-000004030000}">
      <text>
        <r>
          <rPr>
            <sz val="12"/>
            <color rgb="FF000000"/>
            <rFont val="Calibri"/>
            <family val="1"/>
          </rPr>
          <t>Nombre en la factura</t>
        </r>
      </text>
    </comment>
    <comment ref="Y92" authorId="0" shapeId="0" xr:uid="{00000000-0006-0000-1600-000005030000}">
      <text>
        <r>
          <rPr>
            <sz val="12"/>
            <color rgb="FF000000"/>
            <rFont val="Calibri"/>
            <family val="1"/>
          </rPr>
          <t>Ya no se usa</t>
        </r>
      </text>
    </comment>
    <comment ref="Z92" authorId="0" shapeId="0" xr:uid="{00000000-0006-0000-1600-000006030000}">
      <text>
        <r>
          <rPr>
            <sz val="12"/>
            <color rgb="FF000000"/>
            <rFont val="Calibri"/>
            <family val="1"/>
          </rPr>
          <t>Ya no se usa</t>
        </r>
      </text>
    </comment>
    <comment ref="AA92" authorId="0" shapeId="0" xr:uid="{00000000-0006-0000-1600-000007030000}">
      <text>
        <r>
          <rPr>
            <sz val="12"/>
            <color rgb="FF000000"/>
            <rFont val="Calibri"/>
            <family val="1"/>
          </rPr>
          <t>Ya no se usa</t>
        </r>
      </text>
    </comment>
    <comment ref="AB92" authorId="0" shapeId="0" xr:uid="{00000000-0006-0000-1600-000008030000}">
      <text>
        <r>
          <rPr>
            <sz val="12"/>
            <color rgb="FF000000"/>
            <rFont val="Calibri"/>
            <family val="1"/>
          </rPr>
          <t>Visita en moto</t>
        </r>
      </text>
    </comment>
    <comment ref="AN92" authorId="0" shapeId="0" xr:uid="{00000000-0006-0000-1600-000009030000}">
      <text>
        <r>
          <rPr>
            <sz val="12"/>
            <color rgb="FF000000"/>
            <rFont val="Calibri"/>
            <family val="1"/>
          </rPr>
          <t>Tanqueo con gasolina extra</t>
        </r>
      </text>
    </comment>
    <comment ref="AO92" authorId="0" shapeId="0" xr:uid="{00000000-0006-0000-1600-00000A030000}">
      <text>
        <r>
          <rPr>
            <sz val="12"/>
            <color rgb="FF000000"/>
            <rFont val="Calibri"/>
            <family val="1"/>
          </rPr>
          <t>No sé identifico aviso de puntos Colombia</t>
        </r>
      </text>
    </comment>
    <comment ref="AP92" authorId="0" shapeId="0" xr:uid="{00000000-0006-0000-1600-00000B030000}">
      <text>
        <r>
          <rPr>
            <sz val="12"/>
            <color rgb="FF000000"/>
            <rFont val="Calibri"/>
            <family val="1"/>
          </rPr>
          <t>Ofrecen promoción jeep</t>
        </r>
      </text>
    </comment>
    <comment ref="AX92" authorId="0" shapeId="0" xr:uid="{00000000-0006-0000-1600-00000C030000}">
      <text>
        <r>
          <rPr>
            <sz val="12"/>
            <color rgb="FF000000"/>
            <rFont val="Calibri"/>
            <family val="1"/>
          </rPr>
          <t>Visita en moto</t>
        </r>
      </text>
    </comment>
    <comment ref="I93" authorId="0" shapeId="0" xr:uid="{00000000-0006-0000-1600-00000D030000}">
      <text>
        <r>
          <rPr>
            <sz val="12"/>
            <color rgb="FF000000"/>
            <rFont val="Calibri"/>
            <family val="1"/>
          </rPr>
          <t>Exterior muy limpio</t>
        </r>
      </text>
    </comment>
    <comment ref="Y93" authorId="0" shapeId="0" xr:uid="{00000000-0006-0000-1600-00000E030000}">
      <text>
        <r>
          <rPr>
            <sz val="12"/>
            <color rgb="FF000000"/>
            <rFont val="Calibri"/>
            <family val="1"/>
          </rPr>
          <t>n/a</t>
        </r>
      </text>
    </comment>
    <comment ref="Z93" authorId="0" shapeId="0" xr:uid="{00000000-0006-0000-1600-00000F030000}">
      <text>
        <r>
          <rPr>
            <sz val="12"/>
            <color rgb="FF000000"/>
            <rFont val="Calibri"/>
            <family val="1"/>
          </rPr>
          <t>n/a</t>
        </r>
      </text>
    </comment>
    <comment ref="AA93" authorId="0" shapeId="0" xr:uid="{00000000-0006-0000-1600-000010030000}">
      <text>
        <r>
          <rPr>
            <sz val="12"/>
            <color rgb="FF000000"/>
            <rFont val="Calibri"/>
            <family val="1"/>
          </rPr>
          <t>n/a</t>
        </r>
      </text>
    </comment>
    <comment ref="AB93" authorId="0" shapeId="0" xr:uid="{00000000-0006-0000-1600-000011030000}">
      <text>
        <r>
          <rPr>
            <sz val="12"/>
            <color rgb="FF000000"/>
            <rFont val="Calibri"/>
            <family val="1"/>
          </rPr>
          <t>n/a</t>
        </r>
      </text>
    </comment>
    <comment ref="AN93" authorId="0" shapeId="0" xr:uid="{00000000-0006-0000-1600-000012030000}">
      <text>
        <r>
          <rPr>
            <sz val="12"/>
            <color rgb="FF000000"/>
            <rFont val="Calibri"/>
            <family val="1"/>
          </rPr>
          <t>no ofrece</t>
        </r>
      </text>
    </comment>
    <comment ref="AP93" authorId="0" shapeId="0" xr:uid="{00000000-0006-0000-1600-000013030000}">
      <text>
        <r>
          <rPr>
            <sz val="12"/>
            <color rgb="FF000000"/>
            <rFont val="Calibri"/>
            <family val="1"/>
          </rPr>
          <t>Ofrece promo</t>
        </r>
      </text>
    </comment>
    <comment ref="AX93" authorId="0" shapeId="0" xr:uid="{00000000-0006-0000-1600-000014030000}">
      <text>
        <r>
          <rPr>
            <sz val="12"/>
            <color rgb="FF000000"/>
            <rFont val="Calibri"/>
            <family val="1"/>
          </rPr>
          <t>n/a</t>
        </r>
      </text>
    </comment>
    <comment ref="BA93" authorId="0" shapeId="0" xr:uid="{00000000-0006-0000-1600-000015030000}">
      <text>
        <r>
          <rPr>
            <sz val="12"/>
            <color rgb="FF000000"/>
            <rFont val="Calibri"/>
            <family val="1"/>
          </rPr>
          <t>me adelanto a solicitarla</t>
        </r>
      </text>
    </comment>
    <comment ref="Y94" authorId="0" shapeId="0" xr:uid="{00000000-0006-0000-1600-000016030000}">
      <text>
        <r>
          <rPr>
            <sz val="12"/>
            <color rgb="FF000000"/>
            <rFont val="Calibri"/>
            <family val="1"/>
          </rPr>
          <t>Na</t>
        </r>
      </text>
    </comment>
    <comment ref="Z94" authorId="0" shapeId="0" xr:uid="{00000000-0006-0000-1600-000017030000}">
      <text>
        <r>
          <rPr>
            <sz val="12"/>
            <color rgb="FF000000"/>
            <rFont val="Calibri"/>
            <family val="1"/>
          </rPr>
          <t>Na</t>
        </r>
      </text>
    </comment>
    <comment ref="AA94" authorId="0" shapeId="0" xr:uid="{00000000-0006-0000-1600-000018030000}">
      <text>
        <r>
          <rPr>
            <sz val="12"/>
            <color rgb="FF000000"/>
            <rFont val="Calibri"/>
            <family val="1"/>
          </rPr>
          <t>Na</t>
        </r>
      </text>
    </comment>
    <comment ref="AB94" authorId="0" shapeId="0" xr:uid="{00000000-0006-0000-1600-000019030000}">
      <text>
        <r>
          <rPr>
            <sz val="12"/>
            <color rgb="FF000000"/>
            <rFont val="Calibri"/>
            <family val="1"/>
          </rPr>
          <t>Na</t>
        </r>
      </text>
    </comment>
    <comment ref="AE94" authorId="0" shapeId="0" xr:uid="{00000000-0006-0000-1600-00001A030000}">
      <text>
        <r>
          <rPr>
            <sz val="12"/>
            <color rgb="FF000000"/>
            <rFont val="Calibri"/>
            <family val="1"/>
          </rPr>
          <t>COLABORADOR OCUPADO DE ESPALDAS</t>
        </r>
      </text>
    </comment>
    <comment ref="AN94" authorId="0" shapeId="0" xr:uid="{00000000-0006-0000-1600-00001B030000}">
      <text>
        <r>
          <rPr>
            <sz val="12"/>
            <color rgb="FF000000"/>
            <rFont val="Calibri"/>
            <family val="1"/>
          </rPr>
          <t>No ofrece</t>
        </r>
      </text>
    </comment>
    <comment ref="AP94" authorId="0" shapeId="0" xr:uid="{00000000-0006-0000-1600-00001C030000}">
      <text>
        <r>
          <rPr>
            <sz val="12"/>
            <color rgb="FF000000"/>
            <rFont val="Calibri"/>
            <family val="1"/>
          </rPr>
          <t>OFRECE PROMO</t>
        </r>
      </text>
    </comment>
    <comment ref="AX94" authorId="0" shapeId="0" xr:uid="{00000000-0006-0000-1600-00001D030000}">
      <text>
        <r>
          <rPr>
            <sz val="12"/>
            <color rgb="FF000000"/>
            <rFont val="Calibri"/>
            <family val="1"/>
          </rPr>
          <t>Na</t>
        </r>
      </text>
    </comment>
    <comment ref="Q95" authorId="0" shapeId="0" xr:uid="{00000000-0006-0000-1600-00001E030000}">
      <text>
        <r>
          <rPr>
            <sz val="12"/>
            <color rgb="FF000000"/>
            <rFont val="Calibri"/>
            <family val="1"/>
          </rPr>
          <t>esta usando guantes</t>
        </r>
      </text>
    </comment>
    <comment ref="R95" authorId="0" shapeId="0" xr:uid="{00000000-0006-0000-1600-00001F030000}">
      <text>
        <r>
          <rPr>
            <sz val="12"/>
            <color rgb="FF000000"/>
            <rFont val="Calibri"/>
            <family val="1"/>
          </rPr>
          <t>esta usando guantes</t>
        </r>
      </text>
    </comment>
    <comment ref="Y95" authorId="0" shapeId="0" xr:uid="{00000000-0006-0000-1600-000020030000}">
      <text>
        <r>
          <rPr>
            <sz val="12"/>
            <color rgb="FF000000"/>
            <rFont val="Calibri"/>
            <family val="1"/>
          </rPr>
          <t>.</t>
        </r>
      </text>
    </comment>
    <comment ref="Z95" authorId="0" shapeId="0" xr:uid="{00000000-0006-0000-1600-000021030000}">
      <text>
        <r>
          <rPr>
            <sz val="12"/>
            <color rgb="FF000000"/>
            <rFont val="Calibri"/>
            <family val="1"/>
          </rPr>
          <t>.</t>
        </r>
      </text>
    </comment>
    <comment ref="AA95" authorId="0" shapeId="0" xr:uid="{00000000-0006-0000-1600-000022030000}">
      <text>
        <r>
          <rPr>
            <sz val="12"/>
            <color rgb="FF000000"/>
            <rFont val="Calibri"/>
            <family val="1"/>
          </rPr>
          <t>.</t>
        </r>
      </text>
    </comment>
    <comment ref="AB95" authorId="0" shapeId="0" xr:uid="{00000000-0006-0000-1600-000023030000}">
      <text>
        <r>
          <rPr>
            <sz val="12"/>
            <color rgb="FF000000"/>
            <rFont val="Calibri"/>
            <family val="1"/>
          </rPr>
          <t>.</t>
        </r>
      </text>
    </comment>
    <comment ref="AN95" authorId="0" shapeId="0" xr:uid="{00000000-0006-0000-1600-000024030000}">
      <text>
        <r>
          <rPr>
            <sz val="12"/>
            <color rgb="FF000000"/>
            <rFont val="Calibri"/>
            <family val="1"/>
          </rPr>
          <t>No ofreció</t>
        </r>
      </text>
    </comment>
    <comment ref="AP95" authorId="0" shapeId="0" xr:uid="{00000000-0006-0000-1600-000025030000}">
      <text>
        <r>
          <rPr>
            <sz val="12"/>
            <color rgb="FF000000"/>
            <rFont val="Calibri"/>
            <family val="1"/>
          </rPr>
          <t>ofrecen promocion jeep</t>
        </r>
      </text>
    </comment>
    <comment ref="AW95" authorId="0" shapeId="0" xr:uid="{00000000-0006-0000-1600-000026030000}">
      <text>
        <r>
          <rPr>
            <sz val="12"/>
            <color rgb="FF000000"/>
            <rFont val="Calibri"/>
            <family val="1"/>
          </rPr>
          <t>Ofreció la promoción jeep.</t>
        </r>
      </text>
    </comment>
    <comment ref="AX95" authorId="0" shapeId="0" xr:uid="{00000000-0006-0000-1600-000027030000}">
      <text>
        <r>
          <rPr>
            <sz val="12"/>
            <color rgb="FF000000"/>
            <rFont val="Calibri"/>
            <family val="1"/>
          </rPr>
          <t>No ofrece.</t>
        </r>
      </text>
    </comment>
    <comment ref="Y96" authorId="0" shapeId="0" xr:uid="{00000000-0006-0000-1600-000028030000}">
      <text>
        <r>
          <rPr>
            <sz val="12"/>
            <color rgb="FF000000"/>
            <rFont val="Calibri"/>
            <family val="1"/>
          </rPr>
          <t>Na</t>
        </r>
      </text>
    </comment>
    <comment ref="Z96" authorId="0" shapeId="0" xr:uid="{00000000-0006-0000-1600-000029030000}">
      <text>
        <r>
          <rPr>
            <sz val="12"/>
            <color rgb="FF000000"/>
            <rFont val="Calibri"/>
            <family val="1"/>
          </rPr>
          <t>Na</t>
        </r>
      </text>
    </comment>
    <comment ref="AA96" authorId="0" shapeId="0" xr:uid="{00000000-0006-0000-1600-00002A030000}">
      <text>
        <r>
          <rPr>
            <sz val="12"/>
            <color rgb="FF000000"/>
            <rFont val="Calibri"/>
            <family val="1"/>
          </rPr>
          <t>Na</t>
        </r>
      </text>
    </comment>
    <comment ref="AB96" authorId="0" shapeId="0" xr:uid="{00000000-0006-0000-1600-00002B030000}">
      <text>
        <r>
          <rPr>
            <sz val="12"/>
            <color rgb="FF000000"/>
            <rFont val="Calibri"/>
            <family val="1"/>
          </rPr>
          <t>Na</t>
        </r>
      </text>
    </comment>
    <comment ref="AE96" authorId="0" shapeId="0" xr:uid="{00000000-0006-0000-1600-00002C030000}">
      <text>
        <r>
          <rPr>
            <sz val="12"/>
            <color rgb="FF000000"/>
            <rFont val="Calibri"/>
            <family val="1"/>
          </rPr>
          <t>N/A</t>
        </r>
      </text>
    </comment>
    <comment ref="AM96" authorId="0" shapeId="0" xr:uid="{00000000-0006-0000-1600-00002D030000}">
      <text>
        <r>
          <rPr>
            <sz val="12"/>
            <color rgb="FF000000"/>
            <rFont val="Calibri"/>
            <family val="1"/>
          </rPr>
          <t>N/A</t>
        </r>
      </text>
    </comment>
    <comment ref="AN96" authorId="0" shapeId="0" xr:uid="{00000000-0006-0000-1600-00002E030000}">
      <text>
        <r>
          <rPr>
            <sz val="12"/>
            <color rgb="FF000000"/>
            <rFont val="Calibri"/>
            <family val="1"/>
          </rPr>
          <t>N/A</t>
        </r>
      </text>
    </comment>
    <comment ref="AP96" authorId="0" shapeId="0" xr:uid="{00000000-0006-0000-1600-00002F030000}">
      <text>
        <r>
          <rPr>
            <sz val="12"/>
            <color rgb="FF000000"/>
            <rFont val="Calibri"/>
            <family val="1"/>
          </rPr>
          <t>N/A</t>
        </r>
      </text>
    </comment>
    <comment ref="AX96" authorId="0" shapeId="0" xr:uid="{00000000-0006-0000-1600-000030030000}">
      <text>
        <r>
          <rPr>
            <sz val="12"/>
            <color rgb="FF000000"/>
            <rFont val="Calibri"/>
            <family val="1"/>
          </rPr>
          <t>Na</t>
        </r>
      </text>
    </comment>
    <comment ref="Q97" authorId="0" shapeId="0" xr:uid="{00000000-0006-0000-1600-000031030000}">
      <text>
        <r>
          <rPr>
            <sz val="12"/>
            <color rgb="FF000000"/>
            <rFont val="Calibri"/>
            <family val="1"/>
          </rPr>
          <t>Usa guantes.</t>
        </r>
      </text>
    </comment>
    <comment ref="R97" authorId="0" shapeId="0" xr:uid="{00000000-0006-0000-1600-000032030000}">
      <text>
        <r>
          <rPr>
            <sz val="12"/>
            <color rgb="FF000000"/>
            <rFont val="Calibri"/>
            <family val="1"/>
          </rPr>
          <t>Usa guantes</t>
        </r>
      </text>
    </comment>
    <comment ref="T97" authorId="0" shapeId="0" xr:uid="{00000000-0006-0000-1600-000033030000}">
      <text>
        <r>
          <rPr>
            <sz val="12"/>
            <color rgb="FF000000"/>
            <rFont val="Calibri"/>
            <family val="1"/>
          </rPr>
          <t>Usa chaqueta</t>
        </r>
      </text>
    </comment>
    <comment ref="X97" authorId="0" shapeId="0" xr:uid="{00000000-0006-0000-1600-000034030000}">
      <text>
        <r>
          <rPr>
            <sz val="12"/>
            <color rgb="FF000000"/>
            <rFont val="Calibri"/>
            <family val="1"/>
          </rPr>
          <t>Un papel impedía ver el nombre completo</t>
        </r>
      </text>
    </comment>
    <comment ref="Y97" authorId="0" shapeId="0" xr:uid="{00000000-0006-0000-1600-000035030000}">
      <text>
        <r>
          <rPr>
            <sz val="12"/>
            <color rgb="FF000000"/>
            <rFont val="Calibri"/>
            <family val="1"/>
          </rPr>
          <t>No es obligatorio</t>
        </r>
      </text>
    </comment>
    <comment ref="Z97" authorId="0" shapeId="0" xr:uid="{00000000-0006-0000-1600-000036030000}">
      <text>
        <r>
          <rPr>
            <sz val="12"/>
            <color rgb="FF000000"/>
            <rFont val="Calibri"/>
            <family val="1"/>
          </rPr>
          <t>No es obligatorio</t>
        </r>
      </text>
    </comment>
    <comment ref="AA97" authorId="0" shapeId="0" xr:uid="{00000000-0006-0000-1600-000037030000}">
      <text>
        <r>
          <rPr>
            <sz val="12"/>
            <color rgb="FF000000"/>
            <rFont val="Calibri"/>
            <family val="1"/>
          </rPr>
          <t>No es obligatorio</t>
        </r>
      </text>
    </comment>
    <comment ref="AB97" authorId="0" shapeId="0" xr:uid="{00000000-0006-0000-1600-000038030000}">
      <text>
        <r>
          <rPr>
            <sz val="12"/>
            <color rgb="FF000000"/>
            <rFont val="Calibri"/>
            <family val="1"/>
          </rPr>
          <t>No es obligatorio</t>
        </r>
      </text>
    </comment>
    <comment ref="AM97" authorId="0" shapeId="0" xr:uid="{00000000-0006-0000-1600-000039030000}">
      <text>
        <r>
          <rPr>
            <sz val="12"/>
            <color rgb="FF000000"/>
            <rFont val="Calibri"/>
            <family val="1"/>
          </rPr>
          <t>EDS no vende mayor calidad.</t>
        </r>
      </text>
    </comment>
    <comment ref="AN97" authorId="0" shapeId="0" xr:uid="{00000000-0006-0000-1600-00003A030000}">
      <text>
        <r>
          <rPr>
            <sz val="12"/>
            <color rgb="FF000000"/>
            <rFont val="Calibri"/>
            <family val="1"/>
          </rPr>
          <t>EDS no vende mayor calidad.</t>
        </r>
      </text>
    </comment>
    <comment ref="AO97" authorId="0" shapeId="0" xr:uid="{00000000-0006-0000-1600-00003B030000}">
      <text>
        <r>
          <rPr>
            <sz val="12"/>
            <color rgb="FF000000"/>
            <rFont val="Calibri"/>
            <family val="1"/>
          </rPr>
          <t>EDS no acumula puntos</t>
        </r>
      </text>
    </comment>
    <comment ref="AP97" authorId="0" shapeId="0" xr:uid="{00000000-0006-0000-1600-00003C030000}">
      <text>
        <r>
          <rPr>
            <sz val="12"/>
            <color rgb="FF000000"/>
            <rFont val="Calibri"/>
            <family val="1"/>
          </rPr>
          <t>EDS en depto de Nariño.</t>
        </r>
      </text>
    </comment>
    <comment ref="AX97" authorId="0" shapeId="0" xr:uid="{00000000-0006-0000-1600-00003D030000}">
      <text>
        <r>
          <rPr>
            <sz val="12"/>
            <color rgb="FF000000"/>
            <rFont val="Calibri"/>
            <family val="1"/>
          </rPr>
          <t>Visita en moto</t>
        </r>
      </text>
    </comment>
    <comment ref="Q98" authorId="0" shapeId="0" xr:uid="{00000000-0006-0000-1600-00003E030000}">
      <text>
        <r>
          <rPr>
            <sz val="12"/>
            <color rgb="FF000000"/>
            <rFont val="Calibri"/>
            <family val="1"/>
          </rPr>
          <t>Usa guantes.</t>
        </r>
      </text>
    </comment>
    <comment ref="R98" authorId="0" shapeId="0" xr:uid="{00000000-0006-0000-1600-00003F030000}">
      <text>
        <r>
          <rPr>
            <sz val="12"/>
            <color rgb="FF000000"/>
            <rFont val="Calibri"/>
            <family val="1"/>
          </rPr>
          <t>Usa guantes.</t>
        </r>
      </text>
    </comment>
    <comment ref="Y98" authorId="0" shapeId="0" xr:uid="{00000000-0006-0000-1600-000040030000}">
      <text>
        <r>
          <rPr>
            <sz val="12"/>
            <color rgb="FF000000"/>
            <rFont val="Calibri"/>
            <family val="1"/>
          </rPr>
          <t>No es requerido</t>
        </r>
      </text>
    </comment>
    <comment ref="Z98" authorId="0" shapeId="0" xr:uid="{00000000-0006-0000-1600-000041030000}">
      <text>
        <r>
          <rPr>
            <sz val="12"/>
            <color rgb="FF000000"/>
            <rFont val="Calibri"/>
            <family val="1"/>
          </rPr>
          <t>No son requeridas</t>
        </r>
      </text>
    </comment>
    <comment ref="AA98" authorId="0" shapeId="0" xr:uid="{00000000-0006-0000-1600-000042030000}">
      <text>
        <r>
          <rPr>
            <sz val="12"/>
            <color rgb="FF000000"/>
            <rFont val="Calibri"/>
            <family val="1"/>
          </rPr>
          <t>No es requerido</t>
        </r>
      </text>
    </comment>
    <comment ref="AB98" authorId="0" shapeId="0" xr:uid="{00000000-0006-0000-1600-000043030000}">
      <text>
        <r>
          <rPr>
            <sz val="12"/>
            <color rgb="FF000000"/>
            <rFont val="Calibri"/>
            <family val="1"/>
          </rPr>
          <t>No es requerida</t>
        </r>
      </text>
    </comment>
    <comment ref="AN98" authorId="0" shapeId="0" xr:uid="{00000000-0006-0000-1600-000044030000}">
      <text>
        <r>
          <rPr>
            <sz val="12"/>
            <color rgb="FF000000"/>
            <rFont val="Calibri"/>
            <family val="1"/>
          </rPr>
          <t>No me ofrece mezcla ideal</t>
        </r>
      </text>
    </comment>
    <comment ref="AP98" authorId="0" shapeId="0" xr:uid="{00000000-0006-0000-1600-000045030000}">
      <text>
        <r>
          <rPr>
            <sz val="12"/>
            <color rgb="FF000000"/>
            <rFont val="Calibri"/>
            <family val="1"/>
          </rPr>
          <t>Me ofrece la promoción jeep.</t>
        </r>
      </text>
    </comment>
    <comment ref="AX98" authorId="0" shapeId="0" xr:uid="{00000000-0006-0000-1600-000046030000}">
      <text>
        <r>
          <rPr>
            <sz val="12"/>
            <color rgb="FF000000"/>
            <rFont val="Calibri"/>
            <family val="1"/>
          </rPr>
          <t>Estoy en moto</t>
        </r>
      </text>
    </comment>
    <comment ref="Y99" authorId="0" shapeId="0" xr:uid="{00000000-0006-0000-1600-000047030000}">
      <text>
        <r>
          <rPr>
            <sz val="12"/>
            <color rgb="FF000000"/>
            <rFont val="Calibri"/>
            <family val="1"/>
          </rPr>
          <t>No aplica</t>
        </r>
      </text>
    </comment>
    <comment ref="Z99" authorId="0" shapeId="0" xr:uid="{00000000-0006-0000-1600-000048030000}">
      <text>
        <r>
          <rPr>
            <sz val="12"/>
            <color rgb="FF000000"/>
            <rFont val="Calibri"/>
            <family val="1"/>
          </rPr>
          <t>No aplica</t>
        </r>
      </text>
    </comment>
    <comment ref="AA99" authorId="0" shapeId="0" xr:uid="{00000000-0006-0000-1600-000049030000}">
      <text>
        <r>
          <rPr>
            <sz val="12"/>
            <color rgb="FF000000"/>
            <rFont val="Calibri"/>
            <family val="1"/>
          </rPr>
          <t>No aplica</t>
        </r>
      </text>
    </comment>
    <comment ref="AB99" authorId="0" shapeId="0" xr:uid="{00000000-0006-0000-1600-00004A030000}">
      <text>
        <r>
          <rPr>
            <sz val="12"/>
            <color rgb="FF000000"/>
            <rFont val="Calibri"/>
            <family val="1"/>
          </rPr>
          <t>No aplica</t>
        </r>
      </text>
    </comment>
    <comment ref="AM99" authorId="0" shapeId="0" xr:uid="{00000000-0006-0000-1600-00004B030000}">
      <text>
        <r>
          <rPr>
            <sz val="12"/>
            <color rgb="FF000000"/>
            <rFont val="Calibri"/>
            <family val="1"/>
          </rPr>
          <t>No tienen g prix en esta estácion</t>
        </r>
      </text>
    </comment>
    <comment ref="AN99" authorId="0" shapeId="0" xr:uid="{00000000-0006-0000-1600-00004C030000}">
      <text>
        <r>
          <rPr>
            <sz val="12"/>
            <color rgb="FF000000"/>
            <rFont val="Calibri"/>
            <family val="1"/>
          </rPr>
          <t>No tienen</t>
        </r>
      </text>
    </comment>
    <comment ref="AP99" authorId="0" shapeId="0" xr:uid="{00000000-0006-0000-1600-00004D030000}">
      <text>
        <r>
          <rPr>
            <sz val="12"/>
            <color rgb="FF000000"/>
            <rFont val="Calibri"/>
            <family val="1"/>
          </rPr>
          <t>promoción</t>
        </r>
      </text>
    </comment>
    <comment ref="AX99" authorId="0" shapeId="0" xr:uid="{00000000-0006-0000-1600-00004E030000}">
      <text>
        <r>
          <rPr>
            <sz val="12"/>
            <color rgb="FF000000"/>
            <rFont val="Calibri"/>
            <family val="1"/>
          </rPr>
          <t>Moto</t>
        </r>
      </text>
    </comment>
    <comment ref="Y100" authorId="0" shapeId="0" xr:uid="{00000000-0006-0000-1600-00004F030000}">
      <text>
        <r>
          <rPr>
            <sz val="12"/>
            <color rgb="FF000000"/>
            <rFont val="Calibri"/>
            <family val="1"/>
          </rPr>
          <t>No aplica</t>
        </r>
      </text>
    </comment>
    <comment ref="Z100" authorId="0" shapeId="0" xr:uid="{00000000-0006-0000-1600-000050030000}">
      <text>
        <r>
          <rPr>
            <sz val="12"/>
            <color rgb="FF000000"/>
            <rFont val="Calibri"/>
            <family val="1"/>
          </rPr>
          <t>No aplica</t>
        </r>
      </text>
    </comment>
    <comment ref="AA100" authorId="0" shapeId="0" xr:uid="{00000000-0006-0000-1600-000051030000}">
      <text>
        <r>
          <rPr>
            <sz val="12"/>
            <color rgb="FF000000"/>
            <rFont val="Calibri"/>
            <family val="1"/>
          </rPr>
          <t>No aplica</t>
        </r>
      </text>
    </comment>
    <comment ref="AB100" authorId="0" shapeId="0" xr:uid="{00000000-0006-0000-1600-000052030000}">
      <text>
        <r>
          <rPr>
            <sz val="12"/>
            <color rgb="FF000000"/>
            <rFont val="Calibri"/>
            <family val="1"/>
          </rPr>
          <t>No aplica</t>
        </r>
      </text>
    </comment>
    <comment ref="AP100" authorId="0" shapeId="0" xr:uid="{00000000-0006-0000-1600-000053030000}">
      <text>
        <r>
          <rPr>
            <sz val="12"/>
            <color rgb="FF000000"/>
            <rFont val="Calibri"/>
            <family val="1"/>
          </rPr>
          <t>Ofreció la promo jeep.</t>
        </r>
      </text>
    </comment>
    <comment ref="AX100" authorId="0" shapeId="0" xr:uid="{00000000-0006-0000-1600-000054030000}">
      <text>
        <r>
          <rPr>
            <sz val="12"/>
            <color rgb="FF000000"/>
            <rFont val="Calibri"/>
            <family val="1"/>
          </rPr>
          <t>Visita en moto</t>
        </r>
      </text>
    </comment>
    <comment ref="Y101" authorId="0" shapeId="0" xr:uid="{00000000-0006-0000-1600-000055030000}">
      <text>
        <r>
          <rPr>
            <sz val="12"/>
            <color rgb="FF000000"/>
            <rFont val="Calibri"/>
            <family val="1"/>
          </rPr>
          <t>N/A</t>
        </r>
      </text>
    </comment>
    <comment ref="Z101" authorId="0" shapeId="0" xr:uid="{00000000-0006-0000-1600-000056030000}">
      <text>
        <r>
          <rPr>
            <sz val="12"/>
            <color rgb="FF000000"/>
            <rFont val="Calibri"/>
            <family val="1"/>
          </rPr>
          <t>N/A</t>
        </r>
      </text>
    </comment>
    <comment ref="AA101" authorId="0" shapeId="0" xr:uid="{00000000-0006-0000-1600-000057030000}">
      <text>
        <r>
          <rPr>
            <sz val="12"/>
            <color rgb="FF000000"/>
            <rFont val="Calibri"/>
            <family val="1"/>
          </rPr>
          <t>N/A</t>
        </r>
      </text>
    </comment>
    <comment ref="AB101" authorId="0" shapeId="0" xr:uid="{00000000-0006-0000-1600-000058030000}">
      <text>
        <r>
          <rPr>
            <sz val="12"/>
            <color rgb="FF000000"/>
            <rFont val="Calibri"/>
            <family val="1"/>
          </rPr>
          <t>N/A</t>
        </r>
      </text>
    </comment>
    <comment ref="AM101" authorId="0" shapeId="0" xr:uid="{00000000-0006-0000-1600-000059030000}">
      <text>
        <r>
          <rPr>
            <sz val="12"/>
            <color rgb="FF000000"/>
            <rFont val="Calibri"/>
            <family val="1"/>
          </rPr>
          <t>n/a</t>
        </r>
      </text>
    </comment>
    <comment ref="AN101" authorId="0" shapeId="0" xr:uid="{00000000-0006-0000-1600-00005A030000}">
      <text>
        <r>
          <rPr>
            <sz val="12"/>
            <color rgb="FF000000"/>
            <rFont val="Calibri"/>
            <family val="1"/>
          </rPr>
          <t>n/a</t>
        </r>
      </text>
    </comment>
    <comment ref="AP101" authorId="0" shapeId="0" xr:uid="{00000000-0006-0000-1600-00005B030000}">
      <text>
        <r>
          <rPr>
            <sz val="12"/>
            <color rgb="FF000000"/>
            <rFont val="Calibri"/>
            <family val="1"/>
          </rPr>
          <t>ofrece promocion</t>
        </r>
      </text>
    </comment>
    <comment ref="AX101" authorId="0" shapeId="0" xr:uid="{00000000-0006-0000-1600-00005C030000}">
      <text>
        <r>
          <rPr>
            <sz val="12"/>
            <color rgb="FF000000"/>
            <rFont val="Calibri"/>
            <family val="1"/>
          </rPr>
          <t>N/A</t>
        </r>
      </text>
    </comment>
    <comment ref="BH101" authorId="0" shapeId="0" xr:uid="{00000000-0006-0000-1600-00005D030000}">
      <text>
        <r>
          <rPr>
            <sz val="12"/>
            <color rgb="FF000000"/>
            <rFont val="Calibri"/>
            <family val="1"/>
          </rPr>
          <t>.</t>
        </r>
      </text>
    </comment>
    <comment ref="Q102" authorId="0" shapeId="0" xr:uid="{00000000-0006-0000-1600-00005E030000}">
      <text>
        <r>
          <rPr>
            <sz val="12"/>
            <color rgb="FF000000"/>
            <rFont val="Calibri"/>
            <family val="1"/>
          </rPr>
          <t>Usa guantes</t>
        </r>
      </text>
    </comment>
    <comment ref="R102" authorId="0" shapeId="0" xr:uid="{00000000-0006-0000-1600-00005F030000}">
      <text>
        <r>
          <rPr>
            <sz val="12"/>
            <color rgb="FF000000"/>
            <rFont val="Calibri"/>
            <family val="1"/>
          </rPr>
          <t>Usa guantes</t>
        </r>
      </text>
    </comment>
    <comment ref="T102" authorId="0" shapeId="0" xr:uid="{00000000-0006-0000-1600-000060030000}">
      <text>
        <r>
          <rPr>
            <sz val="12"/>
            <color rgb="FF000000"/>
            <rFont val="Calibri"/>
            <family val="1"/>
          </rPr>
          <t>Usa chaqueta.</t>
        </r>
      </text>
    </comment>
    <comment ref="Y102" authorId="0" shapeId="0" xr:uid="{00000000-0006-0000-1600-000061030000}">
      <text>
        <r>
          <rPr>
            <sz val="12"/>
            <color rgb="FF000000"/>
            <rFont val="Calibri"/>
            <family val="1"/>
          </rPr>
          <t>No es obligatorio.</t>
        </r>
      </text>
    </comment>
    <comment ref="Z102" authorId="0" shapeId="0" xr:uid="{00000000-0006-0000-1600-000062030000}">
      <text>
        <r>
          <rPr>
            <sz val="12"/>
            <color rgb="FF000000"/>
            <rFont val="Calibri"/>
            <family val="1"/>
          </rPr>
          <t>No es obligatorio</t>
        </r>
      </text>
    </comment>
    <comment ref="AA102" authorId="0" shapeId="0" xr:uid="{00000000-0006-0000-1600-000063030000}">
      <text>
        <r>
          <rPr>
            <sz val="12"/>
            <color rgb="FF000000"/>
            <rFont val="Calibri"/>
            <family val="1"/>
          </rPr>
          <t>No es obligatorio</t>
        </r>
      </text>
    </comment>
    <comment ref="AB102" authorId="0" shapeId="0" xr:uid="{00000000-0006-0000-1600-000064030000}">
      <text>
        <r>
          <rPr>
            <sz val="12"/>
            <color rgb="FF000000"/>
            <rFont val="Calibri"/>
            <family val="1"/>
          </rPr>
          <t>No es oblugatorio</t>
        </r>
      </text>
    </comment>
    <comment ref="AM102" authorId="0" shapeId="0" xr:uid="{00000000-0006-0000-1600-000065030000}">
      <text>
        <r>
          <rPr>
            <sz val="12"/>
            <color rgb="FF000000"/>
            <rFont val="Calibri"/>
            <family val="1"/>
          </rPr>
          <t>EDS no vende mayor caludad</t>
        </r>
      </text>
    </comment>
    <comment ref="AN102" authorId="0" shapeId="0" xr:uid="{00000000-0006-0000-1600-000066030000}">
      <text>
        <r>
          <rPr>
            <sz val="12"/>
            <color rgb="FF000000"/>
            <rFont val="Calibri"/>
            <family val="1"/>
          </rPr>
          <t>EDS no vende mayor caludad</t>
        </r>
      </text>
    </comment>
    <comment ref="AO102" authorId="0" shapeId="0" xr:uid="{00000000-0006-0000-1600-000067030000}">
      <text>
        <r>
          <rPr>
            <sz val="12"/>
            <color rgb="FF000000"/>
            <rFont val="Calibri"/>
            <family val="1"/>
          </rPr>
          <t>EDS no acumula puntos</t>
        </r>
      </text>
    </comment>
    <comment ref="AP102" authorId="0" shapeId="0" xr:uid="{00000000-0006-0000-1600-000068030000}">
      <text>
        <r>
          <rPr>
            <sz val="12"/>
            <color rgb="FF000000"/>
            <rFont val="Calibri"/>
            <family val="1"/>
          </rPr>
          <t>EDS en depto de nariño</t>
        </r>
      </text>
    </comment>
    <comment ref="AX102" authorId="0" shapeId="0" xr:uid="{00000000-0006-0000-1600-000069030000}">
      <text>
        <r>
          <rPr>
            <sz val="12"/>
            <color rgb="FF000000"/>
            <rFont val="Calibri"/>
            <family val="1"/>
          </rPr>
          <t>Visita en moto.</t>
        </r>
      </text>
    </comment>
    <comment ref="Q103" authorId="0" shapeId="0" xr:uid="{00000000-0006-0000-1600-00006A030000}">
      <text>
        <r>
          <rPr>
            <sz val="12"/>
            <color rgb="FF000000"/>
            <rFont val="Calibri"/>
            <family val="1"/>
          </rPr>
          <t>usa guantes</t>
        </r>
      </text>
    </comment>
    <comment ref="R103" authorId="0" shapeId="0" xr:uid="{00000000-0006-0000-1600-00006B030000}">
      <text>
        <r>
          <rPr>
            <sz val="12"/>
            <color rgb="FF000000"/>
            <rFont val="Calibri"/>
            <family val="1"/>
          </rPr>
          <t>usa guantes</t>
        </r>
      </text>
    </comment>
    <comment ref="Y103" authorId="0" shapeId="0" xr:uid="{00000000-0006-0000-1600-00006C030000}">
      <text>
        <r>
          <rPr>
            <sz val="12"/>
            <color rgb="FF000000"/>
            <rFont val="Calibri"/>
            <family val="1"/>
          </rPr>
          <t>no es obligatorio</t>
        </r>
      </text>
    </comment>
    <comment ref="Z103" authorId="0" shapeId="0" xr:uid="{00000000-0006-0000-1600-00006D030000}">
      <text>
        <r>
          <rPr>
            <sz val="12"/>
            <color rgb="FF000000"/>
            <rFont val="Calibri"/>
            <family val="1"/>
          </rPr>
          <t>no es obligatorio</t>
        </r>
      </text>
    </comment>
    <comment ref="AA103" authorId="0" shapeId="0" xr:uid="{00000000-0006-0000-1600-00006E030000}">
      <text>
        <r>
          <rPr>
            <sz val="12"/>
            <color rgb="FF000000"/>
            <rFont val="Calibri"/>
            <family val="1"/>
          </rPr>
          <t>no es obligatorio</t>
        </r>
      </text>
    </comment>
    <comment ref="AB103" authorId="0" shapeId="0" xr:uid="{00000000-0006-0000-1600-00006F030000}">
      <text>
        <r>
          <rPr>
            <sz val="12"/>
            <color rgb="FF000000"/>
            <rFont val="Calibri"/>
            <family val="1"/>
          </rPr>
          <t>no es obligatorio</t>
        </r>
      </text>
    </comment>
    <comment ref="AM103" authorId="0" shapeId="0" xr:uid="{00000000-0006-0000-1600-000070030000}">
      <text>
        <r>
          <rPr>
            <sz val="12"/>
            <color rgb="FF000000"/>
            <rFont val="Calibri"/>
            <family val="1"/>
          </rPr>
          <t>estación sin combustible extra</t>
        </r>
      </text>
    </comment>
    <comment ref="AN103" authorId="0" shapeId="0" xr:uid="{00000000-0006-0000-1600-000071030000}">
      <text>
        <r>
          <rPr>
            <sz val="12"/>
            <color rgb="FF000000"/>
            <rFont val="Calibri"/>
            <family val="1"/>
          </rPr>
          <t>Estación no vende extra</t>
        </r>
      </text>
    </comment>
    <comment ref="AP103" authorId="0" shapeId="0" xr:uid="{00000000-0006-0000-1600-000072030000}">
      <text>
        <r>
          <rPr>
            <sz val="12"/>
            <color rgb="FF000000"/>
            <rFont val="Calibri"/>
            <family val="1"/>
          </rPr>
          <t>ofrece galón adicional y la promoción</t>
        </r>
      </text>
    </comment>
    <comment ref="AW103" authorId="0" shapeId="0" xr:uid="{00000000-0006-0000-1600-000073030000}">
      <text>
        <r>
          <rPr>
            <sz val="12"/>
            <color rgb="FF000000"/>
            <rFont val="Calibri"/>
            <family val="1"/>
          </rPr>
          <t>Limpia voluntariamente el panorámico</t>
        </r>
      </text>
    </comment>
    <comment ref="Y104" authorId="0" shapeId="0" xr:uid="{00000000-0006-0000-1600-000074030000}">
      <text>
        <r>
          <rPr>
            <sz val="12"/>
            <color rgb="FF000000"/>
            <rFont val="Calibri"/>
            <family val="1"/>
          </rPr>
          <t>No aplica</t>
        </r>
      </text>
    </comment>
    <comment ref="Z104" authorId="0" shapeId="0" xr:uid="{00000000-0006-0000-1600-000075030000}">
      <text>
        <r>
          <rPr>
            <sz val="12"/>
            <color rgb="FF000000"/>
            <rFont val="Calibri"/>
            <family val="1"/>
          </rPr>
          <t>No aplica</t>
        </r>
      </text>
    </comment>
    <comment ref="AA104" authorId="0" shapeId="0" xr:uid="{00000000-0006-0000-1600-000076030000}">
      <text>
        <r>
          <rPr>
            <sz val="12"/>
            <color rgb="FF000000"/>
            <rFont val="Calibri"/>
            <family val="1"/>
          </rPr>
          <t>No aplica</t>
        </r>
      </text>
    </comment>
    <comment ref="AB104" authorId="0" shapeId="0" xr:uid="{00000000-0006-0000-1600-000077030000}">
      <text>
        <r>
          <rPr>
            <sz val="12"/>
            <color rgb="FF000000"/>
            <rFont val="Calibri"/>
            <family val="1"/>
          </rPr>
          <t>No aplica</t>
        </r>
      </text>
    </comment>
    <comment ref="AL104" authorId="0" shapeId="0" xr:uid="{00000000-0006-0000-1600-000078030000}">
      <text>
        <r>
          <rPr>
            <sz val="12"/>
            <color rgb="FF000000"/>
            <rFont val="Calibri"/>
            <family val="1"/>
          </rPr>
          <t>me adelanto a solicitar</t>
        </r>
      </text>
    </comment>
    <comment ref="AM104" authorId="0" shapeId="0" xr:uid="{00000000-0006-0000-1600-000079030000}">
      <text>
        <r>
          <rPr>
            <sz val="12"/>
            <color rgb="FF000000"/>
            <rFont val="Calibri"/>
            <family val="1"/>
          </rPr>
          <t>no vende extra</t>
        </r>
      </text>
    </comment>
    <comment ref="AN104" authorId="0" shapeId="0" xr:uid="{00000000-0006-0000-1600-00007A030000}">
      <text>
        <r>
          <rPr>
            <sz val="12"/>
            <color rgb="FF000000"/>
            <rFont val="Calibri"/>
            <family val="1"/>
          </rPr>
          <t>No tienen</t>
        </r>
      </text>
    </comment>
    <comment ref="AP104" authorId="0" shapeId="0" xr:uid="{00000000-0006-0000-1600-00007B030000}">
      <text>
        <r>
          <rPr>
            <sz val="12"/>
            <color rgb="FF000000"/>
            <rFont val="Calibri"/>
            <family val="1"/>
          </rPr>
          <t>Se solicita lleno.</t>
        </r>
      </text>
    </comment>
    <comment ref="AX104" authorId="0" shapeId="0" xr:uid="{00000000-0006-0000-1600-00007C030000}">
      <text>
        <r>
          <rPr>
            <sz val="12"/>
            <color rgb="FF000000"/>
            <rFont val="Calibri"/>
            <family val="1"/>
          </rPr>
          <t>Moto</t>
        </r>
      </text>
    </comment>
    <comment ref="Y105" authorId="0" shapeId="0" xr:uid="{00000000-0006-0000-1600-00007D030000}">
      <text>
        <r>
          <rPr>
            <sz val="12"/>
            <color rgb="FF000000"/>
            <rFont val="Calibri"/>
            <family val="1"/>
          </rPr>
          <t>No aplica</t>
        </r>
      </text>
    </comment>
    <comment ref="Z105" authorId="0" shapeId="0" xr:uid="{00000000-0006-0000-1600-00007E030000}">
      <text>
        <r>
          <rPr>
            <sz val="12"/>
            <color rgb="FF000000"/>
            <rFont val="Calibri"/>
            <family val="1"/>
          </rPr>
          <t>No aplica</t>
        </r>
      </text>
    </comment>
    <comment ref="AA105" authorId="0" shapeId="0" xr:uid="{00000000-0006-0000-1600-00007F030000}">
      <text>
        <r>
          <rPr>
            <sz val="12"/>
            <color rgb="FF000000"/>
            <rFont val="Calibri"/>
            <family val="1"/>
          </rPr>
          <t>No aplica</t>
        </r>
      </text>
    </comment>
    <comment ref="AB105" authorId="0" shapeId="0" xr:uid="{00000000-0006-0000-1600-000080030000}">
      <text>
        <r>
          <rPr>
            <sz val="12"/>
            <color rgb="FF000000"/>
            <rFont val="Calibri"/>
            <family val="1"/>
          </rPr>
          <t>No aplica</t>
        </r>
      </text>
    </comment>
    <comment ref="AN105" authorId="0" shapeId="0" xr:uid="{00000000-0006-0000-1600-000081030000}">
      <text>
        <r>
          <rPr>
            <sz val="12"/>
            <color rgb="FF000000"/>
            <rFont val="Calibri"/>
            <family val="1"/>
          </rPr>
          <t>No me ofreció mezcla ideal</t>
        </r>
      </text>
    </comment>
    <comment ref="AP105" authorId="0" shapeId="0" xr:uid="{00000000-0006-0000-1600-000082030000}">
      <text>
        <r>
          <rPr>
            <sz val="12"/>
            <color rgb="FF000000"/>
            <rFont val="Calibri"/>
            <family val="1"/>
          </rPr>
          <t>promoción</t>
        </r>
      </text>
    </comment>
    <comment ref="AT105" authorId="0" shapeId="0" xr:uid="{00000000-0006-0000-1600-000083030000}">
      <text>
        <r>
          <rPr>
            <sz val="12"/>
            <color rgb="FF000000"/>
            <rFont val="Calibri"/>
            <family val="1"/>
          </rPr>
          <t>solo menciona surtidor en 0s</t>
        </r>
      </text>
    </comment>
    <comment ref="AW105" authorId="0" shapeId="0" xr:uid="{00000000-0006-0000-1600-000084030000}">
      <text>
        <r>
          <rPr>
            <sz val="12"/>
            <color rgb="FF000000"/>
            <rFont val="Calibri"/>
            <family val="1"/>
          </rPr>
          <t>Me ofreció aditivos y productos de nevera</t>
        </r>
      </text>
    </comment>
    <comment ref="AX105" authorId="0" shapeId="0" xr:uid="{00000000-0006-0000-1600-000085030000}">
      <text>
        <r>
          <rPr>
            <sz val="12"/>
            <color rgb="FF000000"/>
            <rFont val="Calibri"/>
            <family val="1"/>
          </rPr>
          <t>Visita en moto</t>
        </r>
      </text>
    </comment>
    <comment ref="T106" authorId="0" shapeId="0" xr:uid="{00000000-0006-0000-1600-000086030000}">
      <text>
        <r>
          <rPr>
            <sz val="12"/>
            <color rgb="FF000000"/>
            <rFont val="Calibri"/>
            <family val="1"/>
          </rPr>
          <t>Usa chaqueta</t>
        </r>
      </text>
    </comment>
    <comment ref="Y106" authorId="0" shapeId="0" xr:uid="{00000000-0006-0000-1600-000087030000}">
      <text>
        <r>
          <rPr>
            <sz val="12"/>
            <color rgb="FF000000"/>
            <rFont val="Calibri"/>
            <family val="1"/>
          </rPr>
          <t>No aplica</t>
        </r>
      </text>
    </comment>
    <comment ref="Z106" authorId="0" shapeId="0" xr:uid="{00000000-0006-0000-1600-000088030000}">
      <text>
        <r>
          <rPr>
            <sz val="12"/>
            <color rgb="FF000000"/>
            <rFont val="Calibri"/>
            <family val="1"/>
          </rPr>
          <t>No aplica</t>
        </r>
      </text>
    </comment>
    <comment ref="AA106" authorId="0" shapeId="0" xr:uid="{00000000-0006-0000-1600-000089030000}">
      <text>
        <r>
          <rPr>
            <sz val="12"/>
            <color rgb="FF000000"/>
            <rFont val="Calibri"/>
            <family val="1"/>
          </rPr>
          <t>No aplica</t>
        </r>
      </text>
    </comment>
    <comment ref="AB106" authorId="0" shapeId="0" xr:uid="{00000000-0006-0000-1600-00008A030000}">
      <text>
        <r>
          <rPr>
            <sz val="12"/>
            <color rgb="FF000000"/>
            <rFont val="Calibri"/>
            <family val="1"/>
          </rPr>
          <t>No aplica</t>
        </r>
      </text>
    </comment>
    <comment ref="AI106" authorId="0" shapeId="0" xr:uid="{00000000-0006-0000-1600-00008B030000}">
      <text>
        <r>
          <rPr>
            <sz val="12"/>
            <color rgb="FF000000"/>
            <rFont val="Calibri"/>
            <family val="1"/>
          </rPr>
          <t>no ofrece la estación si aplica promoción</t>
        </r>
      </text>
    </comment>
    <comment ref="AN106" authorId="0" shapeId="0" xr:uid="{00000000-0006-0000-1600-00008C030000}">
      <text>
        <r>
          <rPr>
            <sz val="12"/>
            <color rgb="FF000000"/>
            <rFont val="Calibri"/>
            <family val="1"/>
          </rPr>
          <t>No ofreció mezcla</t>
        </r>
      </text>
    </comment>
    <comment ref="AX106" authorId="0" shapeId="0" xr:uid="{00000000-0006-0000-1600-00008D030000}">
      <text>
        <r>
          <rPr>
            <sz val="12"/>
            <color rgb="FF000000"/>
            <rFont val="Calibri"/>
            <family val="1"/>
          </rPr>
          <t>No aplica</t>
        </r>
      </text>
    </comment>
    <comment ref="BE106" authorId="0" shapeId="0" xr:uid="{00000000-0006-0000-1600-00008E030000}">
      <text>
        <r>
          <rPr>
            <sz val="12"/>
            <color rgb="FF000000"/>
            <rFont val="Calibri"/>
            <family val="1"/>
          </rPr>
          <t>la tarjeta no funciono debí, dejar algo en garantía en la estación mientras fui a retirar dinero en efectivo</t>
        </r>
      </text>
    </comment>
    <comment ref="Y107" authorId="0" shapeId="0" xr:uid="{00000000-0006-0000-1600-00008F030000}">
      <text>
        <r>
          <rPr>
            <sz val="12"/>
            <color rgb="FF000000"/>
            <rFont val="Calibri"/>
            <family val="1"/>
          </rPr>
          <t>No es obligatorio</t>
        </r>
      </text>
    </comment>
    <comment ref="Z107" authorId="0" shapeId="0" xr:uid="{00000000-0006-0000-1600-000090030000}">
      <text>
        <r>
          <rPr>
            <sz val="12"/>
            <color rgb="FF000000"/>
            <rFont val="Calibri"/>
            <family val="1"/>
          </rPr>
          <t>No es obligatorio</t>
        </r>
      </text>
    </comment>
    <comment ref="AA107" authorId="0" shapeId="0" xr:uid="{00000000-0006-0000-1600-000091030000}">
      <text>
        <r>
          <rPr>
            <sz val="12"/>
            <color rgb="FF000000"/>
            <rFont val="Calibri"/>
            <family val="1"/>
          </rPr>
          <t>No es obligatorio</t>
        </r>
      </text>
    </comment>
    <comment ref="AB107" authorId="0" shapeId="0" xr:uid="{00000000-0006-0000-1600-000092030000}">
      <text>
        <r>
          <rPr>
            <sz val="12"/>
            <color rgb="FF000000"/>
            <rFont val="Calibri"/>
            <family val="1"/>
          </rPr>
          <t>No es obligatorio</t>
        </r>
      </text>
    </comment>
    <comment ref="AM107" authorId="0" shapeId="0" xr:uid="{00000000-0006-0000-1600-000093030000}">
      <text>
        <r>
          <rPr>
            <sz val="12"/>
            <color rgb="FF000000"/>
            <rFont val="Calibri"/>
            <family val="1"/>
          </rPr>
          <t>No hay de mayor calidad</t>
        </r>
      </text>
    </comment>
    <comment ref="AN107" authorId="0" shapeId="0" xr:uid="{00000000-0006-0000-1600-000094030000}">
      <text>
        <r>
          <rPr>
            <sz val="12"/>
            <color rgb="FF000000"/>
            <rFont val="Calibri"/>
            <family val="1"/>
          </rPr>
          <t>No hay de mayor calidad</t>
        </r>
      </text>
    </comment>
    <comment ref="AP107" authorId="0" shapeId="0" xr:uid="{00000000-0006-0000-1600-000095030000}">
      <text>
        <r>
          <rPr>
            <sz val="12"/>
            <color rgb="FF000000"/>
            <rFont val="Calibri"/>
            <family val="1"/>
          </rPr>
          <t>ofrece promoción</t>
        </r>
      </text>
    </comment>
    <comment ref="AX107" authorId="0" shapeId="0" xr:uid="{00000000-0006-0000-1600-000096030000}">
      <text>
        <r>
          <rPr>
            <sz val="12"/>
            <color rgb="FF000000"/>
            <rFont val="Calibri"/>
            <family val="1"/>
          </rPr>
          <t>No ofrece</t>
        </r>
      </text>
    </comment>
    <comment ref="Y108" authorId="0" shapeId="0" xr:uid="{00000000-0006-0000-1600-000097030000}">
      <text>
        <r>
          <rPr>
            <sz val="12"/>
            <color rgb="FF000000"/>
            <rFont val="Calibri"/>
            <family val="1"/>
          </rPr>
          <t>No es obligatorio</t>
        </r>
      </text>
    </comment>
    <comment ref="Z108" authorId="0" shapeId="0" xr:uid="{00000000-0006-0000-1600-000098030000}">
      <text>
        <r>
          <rPr>
            <sz val="12"/>
            <color rgb="FF000000"/>
            <rFont val="Calibri"/>
            <family val="1"/>
          </rPr>
          <t>No es obligatorio</t>
        </r>
      </text>
    </comment>
    <comment ref="AA108" authorId="0" shapeId="0" xr:uid="{00000000-0006-0000-1600-000099030000}">
      <text>
        <r>
          <rPr>
            <sz val="12"/>
            <color rgb="FF000000"/>
            <rFont val="Calibri"/>
            <family val="1"/>
          </rPr>
          <t>No es obligatorio</t>
        </r>
      </text>
    </comment>
    <comment ref="AB108" authorId="0" shapeId="0" xr:uid="{00000000-0006-0000-1600-00009A030000}">
      <text>
        <r>
          <rPr>
            <sz val="12"/>
            <color rgb="FF000000"/>
            <rFont val="Calibri"/>
            <family val="1"/>
          </rPr>
          <t>No es obligatorio</t>
        </r>
      </text>
    </comment>
    <comment ref="AI108" authorId="0" shapeId="0" xr:uid="{00000000-0006-0000-1600-00009B030000}">
      <text>
        <r>
          <rPr>
            <sz val="12"/>
            <color rgb="FF000000"/>
            <rFont val="Calibri"/>
            <family val="1"/>
          </rPr>
          <t>N/A</t>
        </r>
      </text>
    </comment>
    <comment ref="AM108" authorId="0" shapeId="0" xr:uid="{00000000-0006-0000-1600-00009C030000}">
      <text>
        <r>
          <rPr>
            <sz val="12"/>
            <color rgb="FF000000"/>
            <rFont val="Calibri"/>
            <family val="1"/>
          </rPr>
          <t>No vende mayor calidad, en la paleta de precios no está publicado</t>
        </r>
      </text>
    </comment>
    <comment ref="AN108" authorId="0" shapeId="0" xr:uid="{00000000-0006-0000-1600-00009D030000}">
      <text>
        <r>
          <rPr>
            <sz val="12"/>
            <color rgb="FF000000"/>
            <rFont val="Calibri"/>
            <family val="1"/>
          </rPr>
          <t>No vende mayor calidad según la paleta de precios</t>
        </r>
      </text>
    </comment>
    <comment ref="AP108" authorId="0" shapeId="0" xr:uid="{00000000-0006-0000-1600-00009E030000}">
      <text>
        <r>
          <rPr>
            <sz val="12"/>
            <color rgb="FF000000"/>
            <rFont val="Calibri"/>
            <family val="1"/>
          </rPr>
          <t>Estación en depto de nariño</t>
        </r>
      </text>
    </comment>
    <comment ref="AX108" authorId="0" shapeId="0" xr:uid="{00000000-0006-0000-1600-00009F030000}">
      <text>
        <r>
          <rPr>
            <sz val="12"/>
            <color rgb="FF000000"/>
            <rFont val="Calibri"/>
            <family val="1"/>
          </rPr>
          <t>Visita en moto</t>
        </r>
      </text>
    </comment>
    <comment ref="T109" authorId="0" shapeId="0" xr:uid="{00000000-0006-0000-1600-0000A0030000}">
      <text>
        <r>
          <rPr>
            <sz val="12"/>
            <color rgb="FF000000"/>
            <rFont val="Calibri"/>
            <family val="1"/>
          </rPr>
          <t>Usa chaqueta.</t>
        </r>
      </text>
    </comment>
    <comment ref="Y109" authorId="0" shapeId="0" xr:uid="{00000000-0006-0000-1600-0000A1030000}">
      <text>
        <r>
          <rPr>
            <sz val="12"/>
            <color rgb="FF000000"/>
            <rFont val="Calibri"/>
            <family val="1"/>
          </rPr>
          <t>Na</t>
        </r>
      </text>
    </comment>
    <comment ref="Z109" authorId="0" shapeId="0" xr:uid="{00000000-0006-0000-1600-0000A2030000}">
      <text>
        <r>
          <rPr>
            <sz val="12"/>
            <color rgb="FF000000"/>
            <rFont val="Calibri"/>
            <family val="1"/>
          </rPr>
          <t>Na</t>
        </r>
      </text>
    </comment>
    <comment ref="AA109" authorId="0" shapeId="0" xr:uid="{00000000-0006-0000-1600-0000A3030000}">
      <text>
        <r>
          <rPr>
            <sz val="12"/>
            <color rgb="FF000000"/>
            <rFont val="Calibri"/>
            <family val="1"/>
          </rPr>
          <t>Na</t>
        </r>
      </text>
    </comment>
    <comment ref="AB109" authorId="0" shapeId="0" xr:uid="{00000000-0006-0000-1600-0000A4030000}">
      <text>
        <r>
          <rPr>
            <sz val="12"/>
            <color rgb="FF000000"/>
            <rFont val="Calibri"/>
            <family val="1"/>
          </rPr>
          <t>Na</t>
        </r>
      </text>
    </comment>
    <comment ref="AM109" authorId="0" shapeId="0" xr:uid="{00000000-0006-0000-1600-0000A5030000}">
      <text>
        <r>
          <rPr>
            <sz val="12"/>
            <color rgb="FF000000"/>
            <rFont val="Calibri"/>
            <family val="1"/>
          </rPr>
          <t>No tienen mejor calidad</t>
        </r>
      </text>
    </comment>
    <comment ref="AN109" authorId="0" shapeId="0" xr:uid="{00000000-0006-0000-1600-0000A6030000}">
      <text>
        <r>
          <rPr>
            <sz val="12"/>
            <color rgb="FF000000"/>
            <rFont val="Calibri"/>
            <family val="1"/>
          </rPr>
          <t>No tienen mejor calidad</t>
        </r>
      </text>
    </comment>
    <comment ref="AO109" authorId="0" shapeId="0" xr:uid="{00000000-0006-0000-1600-0000A7030000}">
      <text>
        <r>
          <rPr>
            <sz val="12"/>
            <color rgb="FF000000"/>
            <rFont val="Calibri"/>
            <family val="1"/>
          </rPr>
          <t>Estoy afiliado es a los puntos éxito.</t>
        </r>
      </text>
    </comment>
    <comment ref="AP109" authorId="0" shapeId="0" xr:uid="{00000000-0006-0000-1600-0000A8030000}">
      <text>
        <r>
          <rPr>
            <sz val="12"/>
            <color rgb="FF000000"/>
            <rFont val="Calibri"/>
            <family val="1"/>
          </rPr>
          <t>Ofrece la promoción de jeep.</t>
        </r>
      </text>
    </comment>
    <comment ref="AX109" authorId="0" shapeId="0" xr:uid="{00000000-0006-0000-1600-0000A9030000}">
      <text>
        <r>
          <rPr>
            <sz val="12"/>
            <color rgb="FF000000"/>
            <rFont val="Calibri"/>
            <family val="1"/>
          </rPr>
          <t>Na</t>
        </r>
      </text>
    </comment>
    <comment ref="Y110" authorId="0" shapeId="0" xr:uid="{00000000-0006-0000-1600-0000AA030000}">
      <text>
        <r>
          <rPr>
            <sz val="12"/>
            <color rgb="FF000000"/>
            <rFont val="Calibri"/>
            <family val="1"/>
          </rPr>
          <t>Ya no se usa</t>
        </r>
      </text>
    </comment>
    <comment ref="Z110" authorId="0" shapeId="0" xr:uid="{00000000-0006-0000-1600-0000AB030000}">
      <text>
        <r>
          <rPr>
            <sz val="12"/>
            <color rgb="FF000000"/>
            <rFont val="Calibri"/>
            <family val="1"/>
          </rPr>
          <t>Ya no se usa</t>
        </r>
      </text>
    </comment>
    <comment ref="AA110" authorId="0" shapeId="0" xr:uid="{00000000-0006-0000-1600-0000AC030000}">
      <text>
        <r>
          <rPr>
            <sz val="12"/>
            <color rgb="FF000000"/>
            <rFont val="Calibri"/>
            <family val="1"/>
          </rPr>
          <t>Ya no se usa</t>
        </r>
      </text>
    </comment>
    <comment ref="AB110" authorId="0" shapeId="0" xr:uid="{00000000-0006-0000-1600-0000AD030000}">
      <text>
        <r>
          <rPr>
            <sz val="12"/>
            <color rgb="FF000000"/>
            <rFont val="Calibri"/>
            <family val="1"/>
          </rPr>
          <t>Visita en moto</t>
        </r>
      </text>
    </comment>
    <comment ref="AM110" authorId="0" shapeId="0" xr:uid="{00000000-0006-0000-1600-0000AE030000}">
      <text>
        <r>
          <rPr>
            <sz val="12"/>
            <color rgb="FF000000"/>
            <rFont val="Calibri"/>
            <family val="1"/>
          </rPr>
          <t>No hay gasolina de mayor calidad</t>
        </r>
      </text>
    </comment>
    <comment ref="AN110" authorId="0" shapeId="0" xr:uid="{00000000-0006-0000-1600-0000AF030000}">
      <text>
        <r>
          <rPr>
            <sz val="12"/>
            <color rgb="FF000000"/>
            <rFont val="Calibri"/>
            <family val="1"/>
          </rPr>
          <t>No hay gasolina de mayor calidad</t>
        </r>
      </text>
    </comment>
    <comment ref="AP110" authorId="0" shapeId="0" xr:uid="{00000000-0006-0000-1600-0000B0030000}">
      <text>
        <r>
          <rPr>
            <sz val="12"/>
            <color rgb="FF000000"/>
            <rFont val="Calibri"/>
            <family val="1"/>
          </rPr>
          <t>Ofrece promoción</t>
        </r>
      </text>
    </comment>
    <comment ref="AX110" authorId="0" shapeId="0" xr:uid="{00000000-0006-0000-1600-0000B1030000}">
      <text>
        <r>
          <rPr>
            <sz val="12"/>
            <color rgb="FF000000"/>
            <rFont val="Calibri"/>
            <family val="1"/>
          </rPr>
          <t>Visita en moto</t>
        </r>
      </text>
    </comment>
    <comment ref="Y111" authorId="0" shapeId="0" xr:uid="{00000000-0006-0000-1600-0000B2030000}">
      <text>
        <r>
          <rPr>
            <sz val="12"/>
            <color rgb="FF000000"/>
            <rFont val="Calibri"/>
            <family val="1"/>
          </rPr>
          <t>.</t>
        </r>
      </text>
    </comment>
    <comment ref="Z111" authorId="0" shapeId="0" xr:uid="{00000000-0006-0000-1600-0000B3030000}">
      <text>
        <r>
          <rPr>
            <sz val="12"/>
            <color rgb="FF000000"/>
            <rFont val="Calibri"/>
            <family val="1"/>
          </rPr>
          <t>.</t>
        </r>
      </text>
    </comment>
    <comment ref="AA111" authorId="0" shapeId="0" xr:uid="{00000000-0006-0000-1600-0000B4030000}">
      <text>
        <r>
          <rPr>
            <sz val="12"/>
            <color rgb="FF000000"/>
            <rFont val="Calibri"/>
            <family val="1"/>
          </rPr>
          <t>.</t>
        </r>
      </text>
    </comment>
    <comment ref="AB111" authorId="0" shapeId="0" xr:uid="{00000000-0006-0000-1600-0000B5030000}">
      <text>
        <r>
          <rPr>
            <sz val="12"/>
            <color rgb="FF000000"/>
            <rFont val="Calibri"/>
            <family val="1"/>
          </rPr>
          <t>.</t>
        </r>
      </text>
    </comment>
    <comment ref="AN111" authorId="0" shapeId="0" xr:uid="{00000000-0006-0000-1600-0000B6030000}">
      <text>
        <r>
          <rPr>
            <sz val="12"/>
            <color rgb="FF000000"/>
            <rFont val="Calibri"/>
            <family val="1"/>
          </rPr>
          <t>no me ofrece la mezcla</t>
        </r>
      </text>
    </comment>
    <comment ref="AP111" authorId="0" shapeId="0" xr:uid="{00000000-0006-0000-1600-0000B7030000}">
      <text>
        <r>
          <rPr>
            <sz val="12"/>
            <color rgb="FF000000"/>
            <rFont val="Calibri"/>
            <family val="1"/>
          </rPr>
          <t>promoción</t>
        </r>
      </text>
    </comment>
    <comment ref="AX111" authorId="0" shapeId="0" xr:uid="{00000000-0006-0000-1600-0000B8030000}">
      <text>
        <r>
          <rPr>
            <sz val="12"/>
            <color rgb="FF000000"/>
            <rFont val="Calibri"/>
            <family val="1"/>
          </rPr>
          <t>No ofreció</t>
        </r>
      </text>
    </comment>
    <comment ref="Y112" authorId="0" shapeId="0" xr:uid="{00000000-0006-0000-1600-0000B9030000}">
      <text>
        <r>
          <rPr>
            <sz val="12"/>
            <color rgb="FF000000"/>
            <rFont val="Calibri"/>
            <family val="1"/>
          </rPr>
          <t>No aplica</t>
        </r>
      </text>
    </comment>
    <comment ref="Z112" authorId="0" shapeId="0" xr:uid="{00000000-0006-0000-1600-0000BA030000}">
      <text>
        <r>
          <rPr>
            <sz val="12"/>
            <color rgb="FF000000"/>
            <rFont val="Calibri"/>
            <family val="1"/>
          </rPr>
          <t>No aplica</t>
        </r>
      </text>
    </comment>
    <comment ref="AA112" authorId="0" shapeId="0" xr:uid="{00000000-0006-0000-1600-0000BB030000}">
      <text>
        <r>
          <rPr>
            <sz val="12"/>
            <color rgb="FF000000"/>
            <rFont val="Calibri"/>
            <family val="1"/>
          </rPr>
          <t>No aplica</t>
        </r>
      </text>
    </comment>
    <comment ref="AB112" authorId="0" shapeId="0" xr:uid="{00000000-0006-0000-1600-0000BC030000}">
      <text>
        <r>
          <rPr>
            <sz val="12"/>
            <color rgb="FF000000"/>
            <rFont val="Calibri"/>
            <family val="1"/>
          </rPr>
          <t>No aplica</t>
        </r>
      </text>
    </comment>
    <comment ref="AN112" authorId="0" shapeId="0" xr:uid="{00000000-0006-0000-1600-0000BD030000}">
      <text>
        <r>
          <rPr>
            <sz val="12"/>
            <color rgb="FF000000"/>
            <rFont val="Calibri"/>
            <family val="1"/>
          </rPr>
          <t>No me ofrece mezclar combustibles</t>
        </r>
      </text>
    </comment>
    <comment ref="AP112" authorId="0" shapeId="0" xr:uid="{00000000-0006-0000-1600-0000BE030000}">
      <text>
        <r>
          <rPr>
            <sz val="12"/>
            <color rgb="FF000000"/>
            <rFont val="Calibri"/>
            <family val="1"/>
          </rPr>
          <t>Ofrece promo Jeep</t>
        </r>
      </text>
    </comment>
    <comment ref="BI112" authorId="0" shapeId="0" xr:uid="{00000000-0006-0000-1600-0000BF030000}">
      <text>
        <r>
          <rPr>
            <sz val="12"/>
            <color rgb="FF000000"/>
            <rFont val="Calibri"/>
            <family val="1"/>
          </rPr>
          <t>Muy amable</t>
        </r>
      </text>
    </comment>
    <comment ref="W113" authorId="0" shapeId="0" xr:uid="{00000000-0006-0000-1600-0000C0030000}">
      <text>
        <r>
          <rPr>
            <sz val="12"/>
            <color rgb="FF000000"/>
            <rFont val="Calibri"/>
            <family val="1"/>
          </rPr>
          <t>Carnet</t>
        </r>
      </text>
    </comment>
    <comment ref="Y113" authorId="0" shapeId="0" xr:uid="{00000000-0006-0000-1600-0000C1030000}">
      <text>
        <r>
          <rPr>
            <sz val="12"/>
            <color rgb="FF000000"/>
            <rFont val="Calibri"/>
            <family val="1"/>
          </rPr>
          <t>No aplica en este momento</t>
        </r>
      </text>
    </comment>
    <comment ref="Z113" authorId="0" shapeId="0" xr:uid="{00000000-0006-0000-1600-0000C2030000}">
      <text>
        <r>
          <rPr>
            <sz val="12"/>
            <color rgb="FF000000"/>
            <rFont val="Calibri"/>
            <family val="1"/>
          </rPr>
          <t>No aplica en este momento</t>
        </r>
      </text>
    </comment>
    <comment ref="AA113" authorId="0" shapeId="0" xr:uid="{00000000-0006-0000-1600-0000C3030000}">
      <text>
        <r>
          <rPr>
            <sz val="12"/>
            <color rgb="FF000000"/>
            <rFont val="Calibri"/>
            <family val="1"/>
          </rPr>
          <t>No aplica en este momento</t>
        </r>
      </text>
    </comment>
    <comment ref="AB113" authorId="0" shapeId="0" xr:uid="{00000000-0006-0000-1600-0000C4030000}">
      <text>
        <r>
          <rPr>
            <sz val="12"/>
            <color rgb="FF000000"/>
            <rFont val="Calibri"/>
            <family val="1"/>
          </rPr>
          <t>No aplica en este momento</t>
        </r>
      </text>
    </comment>
    <comment ref="AM113" authorId="0" shapeId="0" xr:uid="{00000000-0006-0000-1600-0000C5030000}">
      <text>
        <r>
          <rPr>
            <sz val="12"/>
            <color rgb="FF000000"/>
            <rFont val="Calibri"/>
            <family val="1"/>
          </rPr>
          <t>No tiene de mayor calidad</t>
        </r>
      </text>
    </comment>
    <comment ref="AN113" authorId="0" shapeId="0" xr:uid="{00000000-0006-0000-1600-0000C6030000}">
      <text>
        <r>
          <rPr>
            <sz val="12"/>
            <color rgb="FF000000"/>
            <rFont val="Calibri"/>
            <family val="1"/>
          </rPr>
          <t>no vende combustible de mayor calidad</t>
        </r>
      </text>
    </comment>
    <comment ref="AP113" authorId="0" shapeId="0" xr:uid="{00000000-0006-0000-1600-0000C7030000}">
      <text>
        <r>
          <rPr>
            <sz val="12"/>
            <color rgb="FF000000"/>
            <rFont val="Calibri"/>
            <family val="1"/>
          </rPr>
          <t>ofrece promoción JEEP</t>
        </r>
      </text>
    </comment>
    <comment ref="AX113" authorId="0" shapeId="0" xr:uid="{00000000-0006-0000-1600-0000C8030000}">
      <text>
        <r>
          <rPr>
            <sz val="12"/>
            <color rgb="FF000000"/>
            <rFont val="Calibri"/>
            <family val="1"/>
          </rPr>
          <t>no ofrece</t>
        </r>
      </text>
    </comment>
    <comment ref="V114" authorId="0" shapeId="0" xr:uid="{00000000-0006-0000-1600-0000C9030000}">
      <text>
        <r>
          <rPr>
            <sz val="12"/>
            <color rgb="FF000000"/>
            <rFont val="Calibri"/>
            <family val="1"/>
          </rPr>
          <t>La gorra era negra promo Jeep</t>
        </r>
      </text>
    </comment>
    <comment ref="Y114" authorId="0" shapeId="0" xr:uid="{00000000-0006-0000-1600-0000CA030000}">
      <text>
        <r>
          <rPr>
            <sz val="12"/>
            <color rgb="FF000000"/>
            <rFont val="Calibri"/>
            <family val="1"/>
          </rPr>
          <t>No aplica</t>
        </r>
      </text>
    </comment>
    <comment ref="Z114" authorId="0" shapeId="0" xr:uid="{00000000-0006-0000-1600-0000CB030000}">
      <text>
        <r>
          <rPr>
            <sz val="12"/>
            <color rgb="FF000000"/>
            <rFont val="Calibri"/>
            <family val="1"/>
          </rPr>
          <t>No aplica</t>
        </r>
      </text>
    </comment>
    <comment ref="AA114" authorId="0" shapeId="0" xr:uid="{00000000-0006-0000-1600-0000CC030000}">
      <text>
        <r>
          <rPr>
            <sz val="12"/>
            <color rgb="FF000000"/>
            <rFont val="Calibri"/>
            <family val="1"/>
          </rPr>
          <t>No aplica</t>
        </r>
      </text>
    </comment>
    <comment ref="AB114" authorId="0" shapeId="0" xr:uid="{00000000-0006-0000-1600-0000CD030000}">
      <text>
        <r>
          <rPr>
            <sz val="12"/>
            <color rgb="FF000000"/>
            <rFont val="Calibri"/>
            <family val="1"/>
          </rPr>
          <t>No aplica</t>
        </r>
      </text>
    </comment>
    <comment ref="AN114" authorId="0" shapeId="0" xr:uid="{00000000-0006-0000-1600-0000CE030000}">
      <text>
        <r>
          <rPr>
            <sz val="12"/>
            <color rgb="FF000000"/>
            <rFont val="Calibri"/>
            <family val="1"/>
          </rPr>
          <t>No aplica</t>
        </r>
      </text>
    </comment>
    <comment ref="AP114" authorId="0" shapeId="0" xr:uid="{00000000-0006-0000-1600-0000CF030000}">
      <text>
        <r>
          <rPr>
            <sz val="12"/>
            <color rgb="FF000000"/>
            <rFont val="Calibri"/>
            <family val="1"/>
          </rPr>
          <t>Ofrece promo Jeep</t>
        </r>
      </text>
    </comment>
    <comment ref="X115" authorId="0" shapeId="0" xr:uid="{00000000-0006-0000-1600-0000D0030000}">
      <text>
        <r>
          <rPr>
            <sz val="12"/>
            <color rgb="FF000000"/>
            <rFont val="Calibri"/>
            <family val="1"/>
          </rPr>
          <t>Nombre en la factura porque el carnet estaba volteado</t>
        </r>
      </text>
    </comment>
    <comment ref="Y115" authorId="0" shapeId="0" xr:uid="{00000000-0006-0000-1600-0000D1030000}">
      <text>
        <r>
          <rPr>
            <sz val="12"/>
            <color rgb="FF000000"/>
            <rFont val="Calibri"/>
            <family val="1"/>
          </rPr>
          <t>Ya no se usa</t>
        </r>
      </text>
    </comment>
    <comment ref="Z115" authorId="0" shapeId="0" xr:uid="{00000000-0006-0000-1600-0000D2030000}">
      <text>
        <r>
          <rPr>
            <sz val="12"/>
            <color rgb="FF000000"/>
            <rFont val="Calibri"/>
            <family val="1"/>
          </rPr>
          <t>Ya no se usa</t>
        </r>
      </text>
    </comment>
    <comment ref="AA115" authorId="0" shapeId="0" xr:uid="{00000000-0006-0000-1600-0000D3030000}">
      <text>
        <r>
          <rPr>
            <sz val="12"/>
            <color rgb="FF000000"/>
            <rFont val="Calibri"/>
            <family val="1"/>
          </rPr>
          <t>Ya no se usa</t>
        </r>
      </text>
    </comment>
    <comment ref="AB115" authorId="0" shapeId="0" xr:uid="{00000000-0006-0000-1600-0000D4030000}">
      <text>
        <r>
          <rPr>
            <sz val="12"/>
            <color rgb="FF000000"/>
            <rFont val="Calibri"/>
            <family val="1"/>
          </rPr>
          <t>Visita en moto</t>
        </r>
      </text>
    </comment>
    <comment ref="AM115" authorId="0" shapeId="0" xr:uid="{00000000-0006-0000-1600-0000D5030000}">
      <text>
        <r>
          <rPr>
            <sz val="12"/>
            <color rgb="FF000000"/>
            <rFont val="Calibri"/>
            <family val="1"/>
          </rPr>
          <t>No hay gasolina de mayor calidad</t>
        </r>
      </text>
    </comment>
    <comment ref="AN115" authorId="0" shapeId="0" xr:uid="{00000000-0006-0000-1600-0000D6030000}">
      <text>
        <r>
          <rPr>
            <sz val="12"/>
            <color rgb="FF000000"/>
            <rFont val="Calibri"/>
            <family val="1"/>
          </rPr>
          <t>No hay gasolina de mayor calidad</t>
        </r>
      </text>
    </comment>
    <comment ref="AP115" authorId="0" shapeId="0" xr:uid="{00000000-0006-0000-1600-0000D7030000}">
      <text>
        <r>
          <rPr>
            <sz val="12"/>
            <color rgb="FF000000"/>
            <rFont val="Calibri"/>
            <family val="1"/>
          </rPr>
          <t>Ofrece promoción de Jeep pero también ofrece aumentar la compra</t>
        </r>
      </text>
    </comment>
    <comment ref="AX115" authorId="0" shapeId="0" xr:uid="{00000000-0006-0000-1600-0000D8030000}">
      <text>
        <r>
          <rPr>
            <sz val="12"/>
            <color rgb="FF000000"/>
            <rFont val="Calibri"/>
            <family val="1"/>
          </rPr>
          <t>Visita en moto</t>
        </r>
      </text>
    </comment>
    <comment ref="Y116" authorId="0" shapeId="0" xr:uid="{00000000-0006-0000-1600-0000D9030000}">
      <text>
        <r>
          <rPr>
            <sz val="12"/>
            <color rgb="FF000000"/>
            <rFont val="Calibri"/>
            <family val="1"/>
          </rPr>
          <t>Na</t>
        </r>
      </text>
    </comment>
    <comment ref="Z116" authorId="0" shapeId="0" xr:uid="{00000000-0006-0000-1600-0000DA030000}">
      <text>
        <r>
          <rPr>
            <sz val="12"/>
            <color rgb="FF000000"/>
            <rFont val="Calibri"/>
            <family val="1"/>
          </rPr>
          <t>Na</t>
        </r>
      </text>
    </comment>
    <comment ref="AA116" authorId="0" shapeId="0" xr:uid="{00000000-0006-0000-1600-0000DB030000}">
      <text>
        <r>
          <rPr>
            <sz val="12"/>
            <color rgb="FF000000"/>
            <rFont val="Calibri"/>
            <family val="1"/>
          </rPr>
          <t>Na</t>
        </r>
      </text>
    </comment>
    <comment ref="AB116" authorId="0" shapeId="0" xr:uid="{00000000-0006-0000-1600-0000DC030000}">
      <text>
        <r>
          <rPr>
            <sz val="12"/>
            <color rgb="FF000000"/>
            <rFont val="Calibri"/>
            <family val="1"/>
          </rPr>
          <t>Na</t>
        </r>
      </text>
    </comment>
    <comment ref="AI116" authorId="0" shapeId="0" xr:uid="{00000000-0006-0000-1600-0000DD030000}">
      <text>
        <r>
          <rPr>
            <sz val="12"/>
            <color rgb="FF000000"/>
            <rFont val="Calibri"/>
            <family val="1"/>
          </rPr>
          <t>NO TIENE  PROMO JEEP</t>
        </r>
      </text>
    </comment>
    <comment ref="AP116" authorId="0" shapeId="0" xr:uid="{00000000-0006-0000-1600-0000DE030000}">
      <text>
        <r>
          <rPr>
            <sz val="12"/>
            <color rgb="FF000000"/>
            <rFont val="Calibri"/>
            <family val="1"/>
          </rPr>
          <t>SOLICITO LLENAR TANQUE</t>
        </r>
      </text>
    </comment>
    <comment ref="AX116" authorId="0" shapeId="0" xr:uid="{00000000-0006-0000-1600-0000DF030000}">
      <text>
        <r>
          <rPr>
            <sz val="12"/>
            <color rgb="FF000000"/>
            <rFont val="Calibri"/>
            <family val="1"/>
          </rPr>
          <t>Na</t>
        </r>
      </text>
    </comment>
    <comment ref="Y117" authorId="0" shapeId="0" xr:uid="{00000000-0006-0000-1600-0000E0030000}">
      <text>
        <r>
          <rPr>
            <sz val="12"/>
            <color rgb="FF000000"/>
            <rFont val="Calibri"/>
            <family val="1"/>
          </rPr>
          <t>No aplica</t>
        </r>
      </text>
    </comment>
    <comment ref="Z117" authorId="0" shapeId="0" xr:uid="{00000000-0006-0000-1600-0000E1030000}">
      <text>
        <r>
          <rPr>
            <sz val="12"/>
            <color rgb="FF000000"/>
            <rFont val="Calibri"/>
            <family val="1"/>
          </rPr>
          <t>No aplica</t>
        </r>
      </text>
    </comment>
    <comment ref="AA117" authorId="0" shapeId="0" xr:uid="{00000000-0006-0000-1600-0000E2030000}">
      <text>
        <r>
          <rPr>
            <sz val="12"/>
            <color rgb="FF000000"/>
            <rFont val="Calibri"/>
            <family val="1"/>
          </rPr>
          <t>No aplica</t>
        </r>
      </text>
    </comment>
    <comment ref="AB117" authorId="0" shapeId="0" xr:uid="{00000000-0006-0000-1600-0000E3030000}">
      <text>
        <r>
          <rPr>
            <sz val="12"/>
            <color rgb="FF000000"/>
            <rFont val="Calibri"/>
            <family val="1"/>
          </rPr>
          <t>No aplica</t>
        </r>
      </text>
    </comment>
    <comment ref="AM117" authorId="0" shapeId="0" xr:uid="{00000000-0006-0000-1600-0000E4030000}">
      <text>
        <r>
          <rPr>
            <sz val="12"/>
            <color rgb="FF000000"/>
            <rFont val="Calibri"/>
            <family val="1"/>
          </rPr>
          <t>Eds no Presenta combustible mayor calidad</t>
        </r>
      </text>
    </comment>
    <comment ref="AN117" authorId="0" shapeId="0" xr:uid="{00000000-0006-0000-1600-0000E5030000}">
      <text>
        <r>
          <rPr>
            <sz val="12"/>
            <color rgb="FF000000"/>
            <rFont val="Calibri"/>
            <family val="1"/>
          </rPr>
          <t>Eds no Presenta combustible mayor calidad</t>
        </r>
      </text>
    </comment>
    <comment ref="AP117" authorId="0" shapeId="0" xr:uid="{00000000-0006-0000-1600-0000E6030000}">
      <text>
        <r>
          <rPr>
            <sz val="12"/>
            <color rgb="FF000000"/>
            <rFont val="Calibri"/>
            <family val="1"/>
          </rPr>
          <t>Ofreció promoción Jeep</t>
        </r>
      </text>
    </comment>
    <comment ref="AX117" authorId="0" shapeId="0" xr:uid="{00000000-0006-0000-1600-0000E7030000}">
      <text>
        <r>
          <rPr>
            <sz val="12"/>
            <color rgb="FF000000"/>
            <rFont val="Calibri"/>
            <family val="1"/>
          </rPr>
          <t>Visita realizada en moto</t>
        </r>
      </text>
    </comment>
    <comment ref="Y118" authorId="0" shapeId="0" xr:uid="{00000000-0006-0000-1600-0000E8030000}">
      <text>
        <r>
          <rPr>
            <sz val="12"/>
            <color rgb="FF000000"/>
            <rFont val="Calibri"/>
            <family val="1"/>
          </rPr>
          <t>No aplica</t>
        </r>
      </text>
    </comment>
    <comment ref="Z118" authorId="0" shapeId="0" xr:uid="{00000000-0006-0000-1600-0000E9030000}">
      <text>
        <r>
          <rPr>
            <sz val="12"/>
            <color rgb="FF000000"/>
            <rFont val="Calibri"/>
            <family val="1"/>
          </rPr>
          <t>No aplica</t>
        </r>
      </text>
    </comment>
    <comment ref="AA118" authorId="0" shapeId="0" xr:uid="{00000000-0006-0000-1600-0000EA030000}">
      <text>
        <r>
          <rPr>
            <sz val="12"/>
            <color rgb="FF000000"/>
            <rFont val="Calibri"/>
            <family val="1"/>
          </rPr>
          <t>No aplica</t>
        </r>
      </text>
    </comment>
    <comment ref="AB118" authorId="0" shapeId="0" xr:uid="{00000000-0006-0000-1600-0000EB030000}">
      <text>
        <r>
          <rPr>
            <sz val="12"/>
            <color rgb="FF000000"/>
            <rFont val="Calibri"/>
            <family val="1"/>
          </rPr>
          <t>No aplica</t>
        </r>
      </text>
    </comment>
    <comment ref="AP118" authorId="0" shapeId="0" xr:uid="{00000000-0006-0000-1600-0000EC030000}">
      <text>
        <r>
          <rPr>
            <sz val="12"/>
            <color rgb="FF000000"/>
            <rFont val="Calibri"/>
            <family val="1"/>
          </rPr>
          <t>N/A</t>
        </r>
      </text>
    </comment>
    <comment ref="AX118" authorId="0" shapeId="0" xr:uid="{00000000-0006-0000-1600-0000ED030000}">
      <text>
        <r>
          <rPr>
            <sz val="12"/>
            <color rgb="FF000000"/>
            <rFont val="Calibri"/>
            <family val="1"/>
          </rPr>
          <t>Visita en moho</t>
        </r>
      </text>
    </comment>
    <comment ref="T119" authorId="0" shapeId="0" xr:uid="{00000000-0006-0000-1600-0000EE030000}">
      <text>
        <r>
          <rPr>
            <sz val="12"/>
            <color rgb="FF000000"/>
            <rFont val="Calibri"/>
            <family val="1"/>
          </rPr>
          <t>Usa chaqueta</t>
        </r>
      </text>
    </comment>
    <comment ref="Y119" authorId="0" shapeId="0" xr:uid="{00000000-0006-0000-1600-0000EF030000}">
      <text>
        <r>
          <rPr>
            <sz val="12"/>
            <color rgb="FF000000"/>
            <rFont val="Calibri"/>
            <family val="1"/>
          </rPr>
          <t>N/A</t>
        </r>
      </text>
    </comment>
    <comment ref="Z119" authorId="0" shapeId="0" xr:uid="{00000000-0006-0000-1600-0000F0030000}">
      <text>
        <r>
          <rPr>
            <sz val="12"/>
            <color rgb="FF000000"/>
            <rFont val="Calibri"/>
            <family val="1"/>
          </rPr>
          <t>N/A</t>
        </r>
      </text>
    </comment>
    <comment ref="AA119" authorId="0" shapeId="0" xr:uid="{00000000-0006-0000-1600-0000F1030000}">
      <text>
        <r>
          <rPr>
            <sz val="12"/>
            <color rgb="FF000000"/>
            <rFont val="Calibri"/>
            <family val="1"/>
          </rPr>
          <t>N/A</t>
        </r>
      </text>
    </comment>
    <comment ref="AB119" authorId="0" shapeId="0" xr:uid="{00000000-0006-0000-1600-0000F2030000}">
      <text>
        <r>
          <rPr>
            <sz val="12"/>
            <color rgb="FF000000"/>
            <rFont val="Calibri"/>
            <family val="1"/>
          </rPr>
          <t>N/A</t>
        </r>
      </text>
    </comment>
    <comment ref="AM119" authorId="0" shapeId="0" xr:uid="{00000000-0006-0000-1600-0000F3030000}">
      <text>
        <r>
          <rPr>
            <sz val="12"/>
            <color rgb="FF000000"/>
            <rFont val="Calibri"/>
            <family val="1"/>
          </rPr>
          <t>PISTA NO VENDE EXTRA</t>
        </r>
      </text>
    </comment>
    <comment ref="AN119" authorId="0" shapeId="0" xr:uid="{00000000-0006-0000-1600-0000F4030000}">
      <text>
        <r>
          <rPr>
            <sz val="12"/>
            <color rgb="FF000000"/>
            <rFont val="Calibri"/>
            <family val="1"/>
          </rPr>
          <t>PISTA NO VENDE EXTRA</t>
        </r>
      </text>
    </comment>
    <comment ref="AP119" authorId="0" shapeId="0" xr:uid="{00000000-0006-0000-1600-0000F5030000}">
      <text>
        <r>
          <rPr>
            <sz val="12"/>
            <color rgb="FF000000"/>
            <rFont val="Calibri"/>
            <family val="1"/>
          </rPr>
          <t>Ofrece promoción</t>
        </r>
      </text>
    </comment>
    <comment ref="AX119" authorId="0" shapeId="0" xr:uid="{00000000-0006-0000-1600-0000F6030000}">
      <text>
        <r>
          <rPr>
            <sz val="12"/>
            <color rgb="FF000000"/>
            <rFont val="Calibri"/>
            <family val="1"/>
          </rPr>
          <t>NO OFRECE</t>
        </r>
      </text>
    </comment>
    <comment ref="Y120" authorId="0" shapeId="0" xr:uid="{00000000-0006-0000-1600-0000F7030000}">
      <text>
        <r>
          <rPr>
            <sz val="12"/>
            <color rgb="FF000000"/>
            <rFont val="Calibri"/>
            <family val="1"/>
          </rPr>
          <t>Na</t>
        </r>
      </text>
    </comment>
    <comment ref="Z120" authorId="0" shapeId="0" xr:uid="{00000000-0006-0000-1600-0000F8030000}">
      <text>
        <r>
          <rPr>
            <sz val="12"/>
            <color rgb="FF000000"/>
            <rFont val="Calibri"/>
            <family val="1"/>
          </rPr>
          <t>Na</t>
        </r>
      </text>
    </comment>
    <comment ref="AA120" authorId="0" shapeId="0" xr:uid="{00000000-0006-0000-1600-0000F9030000}">
      <text>
        <r>
          <rPr>
            <sz val="12"/>
            <color rgb="FF000000"/>
            <rFont val="Calibri"/>
            <family val="1"/>
          </rPr>
          <t>Na</t>
        </r>
      </text>
    </comment>
    <comment ref="AB120" authorId="0" shapeId="0" xr:uid="{00000000-0006-0000-1600-0000FA030000}">
      <text>
        <r>
          <rPr>
            <sz val="12"/>
            <color rgb="FF000000"/>
            <rFont val="Calibri"/>
            <family val="1"/>
          </rPr>
          <t>Na</t>
        </r>
      </text>
    </comment>
    <comment ref="AI120" authorId="0" shapeId="0" xr:uid="{00000000-0006-0000-1600-0000FB030000}">
      <text>
        <r>
          <rPr>
            <sz val="12"/>
            <color rgb="FF000000"/>
            <rFont val="Calibri"/>
            <family val="1"/>
          </rPr>
          <t>N/A</t>
        </r>
      </text>
    </comment>
    <comment ref="AM120" authorId="0" shapeId="0" xr:uid="{00000000-0006-0000-1600-0000FC030000}">
      <text>
        <r>
          <rPr>
            <sz val="12"/>
            <color rgb="FF000000"/>
            <rFont val="Calibri"/>
            <family val="1"/>
          </rPr>
          <t>no vende extra</t>
        </r>
      </text>
    </comment>
    <comment ref="AN120" authorId="0" shapeId="0" xr:uid="{00000000-0006-0000-1600-0000FD030000}">
      <text>
        <r>
          <rPr>
            <sz val="12"/>
            <color rgb="FF000000"/>
            <rFont val="Calibri"/>
            <family val="1"/>
          </rPr>
          <t>no vende extra</t>
        </r>
      </text>
    </comment>
    <comment ref="AX120" authorId="0" shapeId="0" xr:uid="{00000000-0006-0000-1600-0000FE030000}">
      <text>
        <r>
          <rPr>
            <sz val="12"/>
            <color rgb="FF000000"/>
            <rFont val="Calibri"/>
            <family val="1"/>
          </rPr>
          <t>Na</t>
        </r>
      </text>
    </comment>
    <comment ref="Y121" authorId="0" shapeId="0" xr:uid="{00000000-0006-0000-1600-0000FF030000}">
      <text>
        <r>
          <rPr>
            <sz val="12"/>
            <color rgb="FF000000"/>
            <rFont val="Calibri"/>
            <family val="1"/>
          </rPr>
          <t>Na</t>
        </r>
      </text>
    </comment>
    <comment ref="Z121" authorId="0" shapeId="0" xr:uid="{00000000-0006-0000-1600-000000040000}">
      <text>
        <r>
          <rPr>
            <sz val="12"/>
            <color rgb="FF000000"/>
            <rFont val="Calibri"/>
            <family val="1"/>
          </rPr>
          <t>Na</t>
        </r>
      </text>
    </comment>
    <comment ref="AA121" authorId="0" shapeId="0" xr:uid="{00000000-0006-0000-1600-000001040000}">
      <text>
        <r>
          <rPr>
            <sz val="12"/>
            <color rgb="FF000000"/>
            <rFont val="Calibri"/>
            <family val="1"/>
          </rPr>
          <t>Na</t>
        </r>
      </text>
    </comment>
    <comment ref="AB121" authorId="0" shapeId="0" xr:uid="{00000000-0006-0000-1600-000002040000}">
      <text>
        <r>
          <rPr>
            <sz val="12"/>
            <color rgb="FF000000"/>
            <rFont val="Calibri"/>
            <family val="1"/>
          </rPr>
          <t>Na</t>
        </r>
      </text>
    </comment>
    <comment ref="AM121" authorId="0" shapeId="0" xr:uid="{00000000-0006-0000-1600-000003040000}">
      <text>
        <r>
          <rPr>
            <sz val="12"/>
            <color rgb="FF000000"/>
            <rFont val="Calibri"/>
            <family val="1"/>
          </rPr>
          <t>No vende extra</t>
        </r>
      </text>
    </comment>
    <comment ref="AN121" authorId="0" shapeId="0" xr:uid="{00000000-0006-0000-1600-000004040000}">
      <text>
        <r>
          <rPr>
            <sz val="12"/>
            <color rgb="FF000000"/>
            <rFont val="Calibri"/>
            <family val="1"/>
          </rPr>
          <t>No vende extra</t>
        </r>
      </text>
    </comment>
    <comment ref="AP121" authorId="0" shapeId="0" xr:uid="{00000000-0006-0000-1600-000005040000}">
      <text>
        <r>
          <rPr>
            <sz val="12"/>
            <color rgb="FF000000"/>
            <rFont val="Calibri"/>
            <family val="1"/>
          </rPr>
          <t>Ofrece promo</t>
        </r>
      </text>
    </comment>
    <comment ref="AX121" authorId="0" shapeId="0" xr:uid="{00000000-0006-0000-1600-000006040000}">
      <text>
        <r>
          <rPr>
            <sz val="12"/>
            <color rgb="FF000000"/>
            <rFont val="Calibri"/>
            <family val="1"/>
          </rPr>
          <t>Moto</t>
        </r>
      </text>
    </comment>
    <comment ref="Y122" authorId="0" shapeId="0" xr:uid="{00000000-0006-0000-1600-000007040000}">
      <text>
        <r>
          <rPr>
            <sz val="12"/>
            <color rgb="FF000000"/>
            <rFont val="Calibri"/>
            <family val="1"/>
          </rPr>
          <t>No aplica</t>
        </r>
      </text>
    </comment>
    <comment ref="Z122" authorId="0" shapeId="0" xr:uid="{00000000-0006-0000-1600-000008040000}">
      <text>
        <r>
          <rPr>
            <sz val="12"/>
            <color rgb="FF000000"/>
            <rFont val="Calibri"/>
            <family val="1"/>
          </rPr>
          <t>No aplica</t>
        </r>
      </text>
    </comment>
    <comment ref="AA122" authorId="0" shapeId="0" xr:uid="{00000000-0006-0000-1600-000009040000}">
      <text>
        <r>
          <rPr>
            <sz val="12"/>
            <color rgb="FF000000"/>
            <rFont val="Calibri"/>
            <family val="1"/>
          </rPr>
          <t>No aplica</t>
        </r>
      </text>
    </comment>
    <comment ref="AB122" authorId="0" shapeId="0" xr:uid="{00000000-0006-0000-1600-00000A040000}">
      <text>
        <r>
          <rPr>
            <sz val="12"/>
            <color rgb="FF000000"/>
            <rFont val="Calibri"/>
            <family val="1"/>
          </rPr>
          <t>No aplica</t>
        </r>
      </text>
    </comment>
    <comment ref="AN122" authorId="0" shapeId="0" xr:uid="{00000000-0006-0000-1600-00000B040000}">
      <text>
        <r>
          <rPr>
            <sz val="12"/>
            <color rgb="FF000000"/>
            <rFont val="Calibri"/>
            <family val="1"/>
          </rPr>
          <t>Compré solo extra</t>
        </r>
      </text>
    </comment>
    <comment ref="AP122" authorId="0" shapeId="0" xr:uid="{00000000-0006-0000-1600-00000C040000}">
      <text>
        <r>
          <rPr>
            <sz val="12"/>
            <color rgb="FF000000"/>
            <rFont val="Calibri"/>
            <family val="1"/>
          </rPr>
          <t>Ofrece promo Jeep</t>
        </r>
      </text>
    </comment>
    <comment ref="AX122" authorId="0" shapeId="0" xr:uid="{00000000-0006-0000-1600-00000D040000}">
      <text>
        <r>
          <rPr>
            <sz val="12"/>
            <color rgb="FF000000"/>
            <rFont val="Calibri"/>
            <family val="1"/>
          </rPr>
          <t>Visita en moto</t>
        </r>
      </text>
    </comment>
    <comment ref="Y123" authorId="0" shapeId="0" xr:uid="{00000000-0006-0000-1600-00000E040000}">
      <text>
        <r>
          <rPr>
            <sz val="12"/>
            <color rgb="FF000000"/>
            <rFont val="Calibri"/>
            <family val="1"/>
          </rPr>
          <t>.</t>
        </r>
      </text>
    </comment>
    <comment ref="Z123" authorId="0" shapeId="0" xr:uid="{00000000-0006-0000-1600-00000F040000}">
      <text>
        <r>
          <rPr>
            <sz val="12"/>
            <color rgb="FF000000"/>
            <rFont val="Calibri"/>
            <family val="1"/>
          </rPr>
          <t>.</t>
        </r>
      </text>
    </comment>
    <comment ref="AA123" authorId="0" shapeId="0" xr:uid="{00000000-0006-0000-1600-000010040000}">
      <text>
        <r>
          <rPr>
            <sz val="12"/>
            <color rgb="FF000000"/>
            <rFont val="Calibri"/>
            <family val="1"/>
          </rPr>
          <t>.</t>
        </r>
      </text>
    </comment>
    <comment ref="AB123" authorId="0" shapeId="0" xr:uid="{00000000-0006-0000-1600-000011040000}">
      <text>
        <r>
          <rPr>
            <sz val="12"/>
            <color rgb="FF000000"/>
            <rFont val="Calibri"/>
            <family val="1"/>
          </rPr>
          <t>.</t>
        </r>
      </text>
    </comment>
    <comment ref="AN123" authorId="0" shapeId="0" xr:uid="{00000000-0006-0000-1600-000012040000}">
      <text>
        <r>
          <rPr>
            <sz val="12"/>
            <color rgb="FF000000"/>
            <rFont val="Calibri"/>
            <family val="1"/>
          </rPr>
          <t>no ofrece</t>
        </r>
      </text>
    </comment>
    <comment ref="AP123" authorId="0" shapeId="0" xr:uid="{00000000-0006-0000-1600-000013040000}">
      <text>
        <r>
          <rPr>
            <sz val="12"/>
            <color rgb="FF000000"/>
            <rFont val="Calibri"/>
            <family val="1"/>
          </rPr>
          <t>promoción</t>
        </r>
      </text>
    </comment>
    <comment ref="Y124" authorId="0" shapeId="0" xr:uid="{00000000-0006-0000-1600-000014040000}">
      <text>
        <r>
          <rPr>
            <sz val="12"/>
            <color rgb="FF000000"/>
            <rFont val="Calibri"/>
            <family val="1"/>
          </rPr>
          <t>No aplica</t>
        </r>
      </text>
    </comment>
    <comment ref="Z124" authorId="0" shapeId="0" xr:uid="{00000000-0006-0000-1600-000015040000}">
      <text>
        <r>
          <rPr>
            <sz val="12"/>
            <color rgb="FF000000"/>
            <rFont val="Calibri"/>
            <family val="1"/>
          </rPr>
          <t>No aplica</t>
        </r>
      </text>
    </comment>
    <comment ref="AA124" authorId="0" shapeId="0" xr:uid="{00000000-0006-0000-1600-000016040000}">
      <text>
        <r>
          <rPr>
            <sz val="12"/>
            <color rgb="FF000000"/>
            <rFont val="Calibri"/>
            <family val="1"/>
          </rPr>
          <t>No aplica</t>
        </r>
      </text>
    </comment>
    <comment ref="AB124" authorId="0" shapeId="0" xr:uid="{00000000-0006-0000-1600-000017040000}">
      <text>
        <r>
          <rPr>
            <sz val="12"/>
            <color rgb="FF000000"/>
            <rFont val="Calibri"/>
            <family val="1"/>
          </rPr>
          <t>No aplica</t>
        </r>
      </text>
    </comment>
    <comment ref="AM124" authorId="0" shapeId="0" xr:uid="{00000000-0006-0000-1600-000018040000}">
      <text>
        <r>
          <rPr>
            <sz val="12"/>
            <color rgb="FF000000"/>
            <rFont val="Calibri"/>
            <family val="1"/>
          </rPr>
          <t>Sin extra</t>
        </r>
      </text>
    </comment>
    <comment ref="AN124" authorId="0" shapeId="0" xr:uid="{00000000-0006-0000-1600-000019040000}">
      <text>
        <r>
          <rPr>
            <sz val="12"/>
            <color rgb="FF000000"/>
            <rFont val="Calibri"/>
            <family val="1"/>
          </rPr>
          <t>Sin extra</t>
        </r>
      </text>
    </comment>
    <comment ref="AP124" authorId="0" shapeId="0" xr:uid="{00000000-0006-0000-1600-00001A040000}">
      <text>
        <r>
          <rPr>
            <sz val="12"/>
            <color rgb="FF000000"/>
            <rFont val="Calibri"/>
            <family val="1"/>
          </rPr>
          <t>promocion</t>
        </r>
      </text>
    </comment>
    <comment ref="AX124" authorId="0" shapeId="0" xr:uid="{00000000-0006-0000-1600-00001B040000}">
      <text>
        <r>
          <rPr>
            <sz val="12"/>
            <color rgb="FF000000"/>
            <rFont val="Calibri"/>
            <family val="1"/>
          </rPr>
          <t>Visita en moto</t>
        </r>
      </text>
    </comment>
    <comment ref="Y125" authorId="0" shapeId="0" xr:uid="{00000000-0006-0000-1600-00001C040000}">
      <text>
        <r>
          <rPr>
            <sz val="12"/>
            <color rgb="FF000000"/>
            <rFont val="Calibri"/>
            <family val="1"/>
          </rPr>
          <t>No es obligatorio</t>
        </r>
      </text>
    </comment>
    <comment ref="Z125" authorId="0" shapeId="0" xr:uid="{00000000-0006-0000-1600-00001D040000}">
      <text>
        <r>
          <rPr>
            <sz val="12"/>
            <color rgb="FF000000"/>
            <rFont val="Calibri"/>
            <family val="1"/>
          </rPr>
          <t>No es obligatorio</t>
        </r>
      </text>
    </comment>
    <comment ref="AA125" authorId="0" shapeId="0" xr:uid="{00000000-0006-0000-1600-00001E040000}">
      <text>
        <r>
          <rPr>
            <sz val="12"/>
            <color rgb="FF000000"/>
            <rFont val="Calibri"/>
            <family val="1"/>
          </rPr>
          <t>No es obligatorio</t>
        </r>
      </text>
    </comment>
    <comment ref="AB125" authorId="0" shapeId="0" xr:uid="{00000000-0006-0000-1600-00001F040000}">
      <text>
        <r>
          <rPr>
            <sz val="12"/>
            <color rgb="FF000000"/>
            <rFont val="Calibri"/>
            <family val="1"/>
          </rPr>
          <t>No es obligatorio</t>
        </r>
      </text>
    </comment>
    <comment ref="AN125" authorId="0" shapeId="0" xr:uid="{00000000-0006-0000-1600-000020040000}">
      <text>
        <r>
          <rPr>
            <sz val="12"/>
            <color rgb="FF000000"/>
            <rFont val="Calibri"/>
            <family val="1"/>
          </rPr>
          <t>No ofrece</t>
        </r>
      </text>
    </comment>
    <comment ref="AP125" authorId="0" shapeId="0" xr:uid="{00000000-0006-0000-1600-000021040000}">
      <text>
        <r>
          <rPr>
            <sz val="12"/>
            <color rgb="FF000000"/>
            <rFont val="Calibri"/>
            <family val="1"/>
          </rPr>
          <t>ofrece la promo jeep</t>
        </r>
      </text>
    </comment>
    <comment ref="AX125" authorId="0" shapeId="0" xr:uid="{00000000-0006-0000-1600-000022040000}">
      <text>
        <r>
          <rPr>
            <sz val="12"/>
            <color rgb="FF000000"/>
            <rFont val="Calibri"/>
            <family val="1"/>
          </rPr>
          <t>No ofrece</t>
        </r>
      </text>
    </comment>
    <comment ref="Y126" authorId="0" shapeId="0" xr:uid="{00000000-0006-0000-1600-000023040000}">
      <text>
        <r>
          <rPr>
            <sz val="12"/>
            <color rgb="FF000000"/>
            <rFont val="Calibri"/>
            <family val="1"/>
          </rPr>
          <t>No aplica</t>
        </r>
      </text>
    </comment>
    <comment ref="Z126" authorId="0" shapeId="0" xr:uid="{00000000-0006-0000-1600-000024040000}">
      <text>
        <r>
          <rPr>
            <sz val="12"/>
            <color rgb="FF000000"/>
            <rFont val="Calibri"/>
            <family val="1"/>
          </rPr>
          <t>No aplica</t>
        </r>
      </text>
    </comment>
    <comment ref="AA126" authorId="0" shapeId="0" xr:uid="{00000000-0006-0000-1600-000025040000}">
      <text>
        <r>
          <rPr>
            <sz val="12"/>
            <color rgb="FF000000"/>
            <rFont val="Calibri"/>
            <family val="1"/>
          </rPr>
          <t>No aplica</t>
        </r>
      </text>
    </comment>
    <comment ref="AB126" authorId="0" shapeId="0" xr:uid="{00000000-0006-0000-1600-000026040000}">
      <text>
        <r>
          <rPr>
            <sz val="12"/>
            <color rgb="FF000000"/>
            <rFont val="Calibri"/>
            <family val="1"/>
          </rPr>
          <t>No aplica</t>
        </r>
      </text>
    </comment>
    <comment ref="AI126" authorId="0" shapeId="0" xr:uid="{00000000-0006-0000-1600-000027040000}">
      <text>
        <r>
          <rPr>
            <sz val="12"/>
            <color rgb="FF000000"/>
            <rFont val="Calibri"/>
            <family val="1"/>
          </rPr>
          <t>No aplica</t>
        </r>
      </text>
    </comment>
    <comment ref="AN126" authorId="0" shapeId="0" xr:uid="{00000000-0006-0000-1600-000028040000}">
      <text>
        <r>
          <rPr>
            <sz val="12"/>
            <color rgb="FF000000"/>
            <rFont val="Calibri"/>
            <family val="1"/>
          </rPr>
          <t>No me ofrece mezclar combustibles</t>
        </r>
      </text>
    </comment>
    <comment ref="AT126" authorId="0" shapeId="0" xr:uid="{00000000-0006-0000-1600-000029040000}">
      <text>
        <r>
          <rPr>
            <sz val="12"/>
            <color rgb="FF000000"/>
            <rFont val="Calibri"/>
            <family val="1"/>
          </rPr>
          <t>Se escucha muy bajito pero si lo dice</t>
        </r>
      </text>
    </comment>
    <comment ref="BI126" authorId="0" shapeId="0" xr:uid="{00000000-0006-0000-1600-00002A040000}">
      <text>
        <r>
          <rPr>
            <sz val="12"/>
            <color rgb="FF000000"/>
            <rFont val="Calibri"/>
            <family val="1"/>
          </rPr>
          <t>Muy amable la niña</t>
        </r>
      </text>
    </comment>
    <comment ref="Y127" authorId="0" shapeId="0" xr:uid="{00000000-0006-0000-1600-00002B040000}">
      <text>
        <r>
          <rPr>
            <sz val="12"/>
            <color rgb="FF000000"/>
            <rFont val="Calibri"/>
            <family val="1"/>
          </rPr>
          <t>No es obligatorio</t>
        </r>
      </text>
    </comment>
    <comment ref="Z127" authorId="0" shapeId="0" xr:uid="{00000000-0006-0000-1600-00002C040000}">
      <text>
        <r>
          <rPr>
            <sz val="12"/>
            <color rgb="FF000000"/>
            <rFont val="Calibri"/>
            <family val="1"/>
          </rPr>
          <t>No es obligatorio</t>
        </r>
      </text>
    </comment>
    <comment ref="AA127" authorId="0" shapeId="0" xr:uid="{00000000-0006-0000-1600-00002D040000}">
      <text>
        <r>
          <rPr>
            <sz val="12"/>
            <color rgb="FF000000"/>
            <rFont val="Calibri"/>
            <family val="1"/>
          </rPr>
          <t>No es obligatorio</t>
        </r>
      </text>
    </comment>
    <comment ref="AB127" authorId="0" shapeId="0" xr:uid="{00000000-0006-0000-1600-00002E040000}">
      <text>
        <r>
          <rPr>
            <sz val="12"/>
            <color rgb="FF000000"/>
            <rFont val="Calibri"/>
            <family val="1"/>
          </rPr>
          <t>No es obligatorio</t>
        </r>
      </text>
    </comment>
    <comment ref="AN127" authorId="0" shapeId="0" xr:uid="{00000000-0006-0000-1600-00002F040000}">
      <text>
        <r>
          <rPr>
            <sz val="12"/>
            <color rgb="FF000000"/>
            <rFont val="Calibri"/>
            <family val="1"/>
          </rPr>
          <t>No ofreció</t>
        </r>
      </text>
    </comment>
    <comment ref="AP127" authorId="0" shapeId="0" xr:uid="{00000000-0006-0000-1600-000030040000}">
      <text>
        <r>
          <rPr>
            <sz val="12"/>
            <color rgb="FF000000"/>
            <rFont val="Calibri"/>
            <family val="1"/>
          </rPr>
          <t>ofrece promoción</t>
        </r>
      </text>
    </comment>
    <comment ref="AX127" authorId="0" shapeId="0" xr:uid="{00000000-0006-0000-1600-000031040000}">
      <text>
        <r>
          <rPr>
            <sz val="12"/>
            <color rgb="FF000000"/>
            <rFont val="Calibri"/>
            <family val="1"/>
          </rPr>
          <t>Moto</t>
        </r>
      </text>
    </comment>
    <comment ref="Q128" authorId="0" shapeId="0" xr:uid="{00000000-0006-0000-1600-000032040000}">
      <text>
        <r>
          <rPr>
            <sz val="12"/>
            <color rgb="FF000000"/>
            <rFont val="Calibri"/>
            <family val="1"/>
          </rPr>
          <t>tiene guantes</t>
        </r>
      </text>
    </comment>
    <comment ref="R128" authorId="0" shapeId="0" xr:uid="{00000000-0006-0000-1600-000033040000}">
      <text>
        <r>
          <rPr>
            <sz val="12"/>
            <color rgb="FF000000"/>
            <rFont val="Calibri"/>
            <family val="1"/>
          </rPr>
          <t>tiene guantes</t>
        </r>
      </text>
    </comment>
    <comment ref="Y128" authorId="0" shapeId="0" xr:uid="{00000000-0006-0000-1600-000034040000}">
      <text>
        <r>
          <rPr>
            <sz val="12"/>
            <color rgb="FF000000"/>
            <rFont val="Calibri"/>
            <family val="1"/>
          </rPr>
          <t>No aplica</t>
        </r>
      </text>
    </comment>
    <comment ref="Z128" authorId="0" shapeId="0" xr:uid="{00000000-0006-0000-1600-000035040000}">
      <text>
        <r>
          <rPr>
            <sz val="12"/>
            <color rgb="FF000000"/>
            <rFont val="Calibri"/>
            <family val="1"/>
          </rPr>
          <t>No aplica</t>
        </r>
      </text>
    </comment>
    <comment ref="AA128" authorId="0" shapeId="0" xr:uid="{00000000-0006-0000-1600-000036040000}">
      <text>
        <r>
          <rPr>
            <sz val="12"/>
            <color rgb="FF000000"/>
            <rFont val="Calibri"/>
            <family val="1"/>
          </rPr>
          <t>No aplica</t>
        </r>
      </text>
    </comment>
    <comment ref="AB128" authorId="0" shapeId="0" xr:uid="{00000000-0006-0000-1600-000037040000}">
      <text>
        <r>
          <rPr>
            <sz val="12"/>
            <color rgb="FF000000"/>
            <rFont val="Calibri"/>
            <family val="1"/>
          </rPr>
          <t>No aplica</t>
        </r>
      </text>
    </comment>
    <comment ref="AM128" authorId="0" shapeId="0" xr:uid="{00000000-0006-0000-1600-000038040000}">
      <text>
        <r>
          <rPr>
            <sz val="12"/>
            <color rgb="FF000000"/>
            <rFont val="Calibri"/>
            <family val="1"/>
          </rPr>
          <t>No hay</t>
        </r>
      </text>
    </comment>
    <comment ref="AN128" authorId="0" shapeId="0" xr:uid="{00000000-0006-0000-1600-000039040000}">
      <text>
        <r>
          <rPr>
            <sz val="12"/>
            <color rgb="FF000000"/>
            <rFont val="Calibri"/>
            <family val="1"/>
          </rPr>
          <t>No hay</t>
        </r>
      </text>
    </comment>
    <comment ref="AP128" authorId="0" shapeId="0" xr:uid="{00000000-0006-0000-1600-00003A040000}">
      <text>
        <r>
          <rPr>
            <sz val="12"/>
            <color rgb="FF000000"/>
            <rFont val="Calibri"/>
            <family val="1"/>
          </rPr>
          <t>ofrece promoción</t>
        </r>
      </text>
    </comment>
    <comment ref="AX128" authorId="0" shapeId="0" xr:uid="{00000000-0006-0000-1600-00003B040000}">
      <text>
        <r>
          <rPr>
            <sz val="12"/>
            <color rgb="FF000000"/>
            <rFont val="Calibri"/>
            <family val="1"/>
          </rPr>
          <t>No ofrece</t>
        </r>
      </text>
    </comment>
    <comment ref="BA128" authorId="0" shapeId="0" xr:uid="{00000000-0006-0000-1600-00003C040000}">
      <text>
        <r>
          <rPr>
            <sz val="12"/>
            <color rgb="FF000000"/>
            <rFont val="Calibri"/>
            <family val="1"/>
          </rPr>
          <t>YO LA SOLICITO</t>
        </r>
      </text>
    </comment>
    <comment ref="Y129" authorId="0" shapeId="0" xr:uid="{00000000-0006-0000-1600-00003D040000}">
      <text>
        <r>
          <rPr>
            <sz val="12"/>
            <color rgb="FF000000"/>
            <rFont val="Calibri"/>
            <family val="1"/>
          </rPr>
          <t>No aplica</t>
        </r>
      </text>
    </comment>
    <comment ref="Z129" authorId="0" shapeId="0" xr:uid="{00000000-0006-0000-1600-00003E040000}">
      <text>
        <r>
          <rPr>
            <sz val="12"/>
            <color rgb="FF000000"/>
            <rFont val="Calibri"/>
            <family val="1"/>
          </rPr>
          <t>No aplica</t>
        </r>
      </text>
    </comment>
    <comment ref="AA129" authorId="0" shapeId="0" xr:uid="{00000000-0006-0000-1600-00003F040000}">
      <text>
        <r>
          <rPr>
            <sz val="12"/>
            <color rgb="FF000000"/>
            <rFont val="Calibri"/>
            <family val="1"/>
          </rPr>
          <t>No aplica</t>
        </r>
      </text>
    </comment>
    <comment ref="AB129" authorId="0" shapeId="0" xr:uid="{00000000-0006-0000-1600-000040040000}">
      <text>
        <r>
          <rPr>
            <sz val="12"/>
            <color rgb="FF000000"/>
            <rFont val="Calibri"/>
            <family val="1"/>
          </rPr>
          <t>No aplica</t>
        </r>
      </text>
    </comment>
    <comment ref="AN129" authorId="0" shapeId="0" xr:uid="{00000000-0006-0000-1600-000041040000}">
      <text>
        <r>
          <rPr>
            <sz val="12"/>
            <color rgb="FF000000"/>
            <rFont val="Calibri"/>
            <family val="1"/>
          </rPr>
          <t>No aplica</t>
        </r>
      </text>
    </comment>
    <comment ref="AP129" authorId="0" shapeId="0" xr:uid="{00000000-0006-0000-1600-000042040000}">
      <text>
        <r>
          <rPr>
            <sz val="12"/>
            <color rgb="FF000000"/>
            <rFont val="Calibri"/>
            <family val="1"/>
          </rPr>
          <t>n/a</t>
        </r>
      </text>
    </comment>
    <comment ref="AX129" authorId="0" shapeId="0" xr:uid="{00000000-0006-0000-1600-000043040000}">
      <text>
        <r>
          <rPr>
            <sz val="12"/>
            <color rgb="FF000000"/>
            <rFont val="Calibri"/>
            <family val="1"/>
          </rPr>
          <t>no me ofrece</t>
        </r>
      </text>
    </comment>
    <comment ref="Y130" authorId="0" shapeId="0" xr:uid="{00000000-0006-0000-1600-000044040000}">
      <text>
        <r>
          <rPr>
            <sz val="12"/>
            <color rgb="FF000000"/>
            <rFont val="Calibri"/>
            <family val="1"/>
          </rPr>
          <t>No aplica</t>
        </r>
      </text>
    </comment>
    <comment ref="Z130" authorId="0" shapeId="0" xr:uid="{00000000-0006-0000-1600-000045040000}">
      <text>
        <r>
          <rPr>
            <sz val="12"/>
            <color rgb="FF000000"/>
            <rFont val="Calibri"/>
            <family val="1"/>
          </rPr>
          <t>No aplica</t>
        </r>
      </text>
    </comment>
    <comment ref="AA130" authorId="0" shapeId="0" xr:uid="{00000000-0006-0000-1600-000046040000}">
      <text>
        <r>
          <rPr>
            <sz val="12"/>
            <color rgb="FF000000"/>
            <rFont val="Calibri"/>
            <family val="1"/>
          </rPr>
          <t>No aplica</t>
        </r>
      </text>
    </comment>
    <comment ref="AB130" authorId="0" shapeId="0" xr:uid="{00000000-0006-0000-1600-000047040000}">
      <text>
        <r>
          <rPr>
            <sz val="12"/>
            <color rgb="FF000000"/>
            <rFont val="Calibri"/>
            <family val="1"/>
          </rPr>
          <t>No aplica</t>
        </r>
      </text>
    </comment>
    <comment ref="AN130" authorId="0" shapeId="0" xr:uid="{00000000-0006-0000-1600-000048040000}">
      <text>
        <r>
          <rPr>
            <sz val="12"/>
            <color rgb="FF000000"/>
            <rFont val="Calibri"/>
            <family val="1"/>
          </rPr>
          <t>extra</t>
        </r>
      </text>
    </comment>
    <comment ref="AP130" authorId="0" shapeId="0" xr:uid="{00000000-0006-0000-1600-000049040000}">
      <text>
        <r>
          <rPr>
            <sz val="12"/>
            <color rgb="FF000000"/>
            <rFont val="Calibri"/>
            <family val="1"/>
          </rPr>
          <t>promoción</t>
        </r>
      </text>
    </comment>
    <comment ref="AX130" authorId="0" shapeId="0" xr:uid="{00000000-0006-0000-1600-00004A040000}">
      <text>
        <r>
          <rPr>
            <sz val="12"/>
            <color rgb="FF000000"/>
            <rFont val="Calibri"/>
            <family val="1"/>
          </rPr>
          <t>Moto</t>
        </r>
      </text>
    </comment>
    <comment ref="Y131" authorId="0" shapeId="0" xr:uid="{00000000-0006-0000-1600-00004B040000}">
      <text>
        <r>
          <rPr>
            <sz val="12"/>
            <color rgb="FF000000"/>
            <rFont val="Calibri"/>
            <family val="1"/>
          </rPr>
          <t>No aplica</t>
        </r>
      </text>
    </comment>
    <comment ref="Z131" authorId="0" shapeId="0" xr:uid="{00000000-0006-0000-1600-00004C040000}">
      <text>
        <r>
          <rPr>
            <sz val="12"/>
            <color rgb="FF000000"/>
            <rFont val="Calibri"/>
            <family val="1"/>
          </rPr>
          <t>No aplica</t>
        </r>
      </text>
    </comment>
    <comment ref="AA131" authorId="0" shapeId="0" xr:uid="{00000000-0006-0000-1600-00004D040000}">
      <text>
        <r>
          <rPr>
            <sz val="12"/>
            <color rgb="FF000000"/>
            <rFont val="Calibri"/>
            <family val="1"/>
          </rPr>
          <t>No aplica</t>
        </r>
      </text>
    </comment>
    <comment ref="AB131" authorId="0" shapeId="0" xr:uid="{00000000-0006-0000-1600-00004E040000}">
      <text>
        <r>
          <rPr>
            <sz val="12"/>
            <color rgb="FF000000"/>
            <rFont val="Calibri"/>
            <family val="1"/>
          </rPr>
          <t>No aplica</t>
        </r>
      </text>
    </comment>
    <comment ref="AI131" authorId="0" shapeId="0" xr:uid="{00000000-0006-0000-1600-00004F040000}">
      <text>
        <r>
          <rPr>
            <sz val="12"/>
            <color rgb="FF000000"/>
            <rFont val="Calibri"/>
            <family val="1"/>
          </rPr>
          <t>Sin promociones</t>
        </r>
      </text>
    </comment>
    <comment ref="AM131" authorId="0" shapeId="0" xr:uid="{00000000-0006-0000-1600-000050040000}">
      <text>
        <r>
          <rPr>
            <sz val="12"/>
            <color rgb="FF000000"/>
            <rFont val="Calibri"/>
            <family val="1"/>
          </rPr>
          <t>Sin extra</t>
        </r>
      </text>
    </comment>
    <comment ref="AN131" authorId="0" shapeId="0" xr:uid="{00000000-0006-0000-1600-000051040000}">
      <text>
        <r>
          <rPr>
            <sz val="12"/>
            <color rgb="FF000000"/>
            <rFont val="Calibri"/>
            <family val="1"/>
          </rPr>
          <t>Sin extra</t>
        </r>
      </text>
    </comment>
    <comment ref="AX131" authorId="0" shapeId="0" xr:uid="{00000000-0006-0000-1600-000052040000}">
      <text>
        <r>
          <rPr>
            <sz val="12"/>
            <color rgb="FF000000"/>
            <rFont val="Calibri"/>
            <family val="1"/>
          </rPr>
          <t>Visita en moto</t>
        </r>
      </text>
    </comment>
    <comment ref="Q132" authorId="0" shapeId="0" xr:uid="{00000000-0006-0000-1600-000053040000}">
      <text>
        <r>
          <rPr>
            <sz val="12"/>
            <color rgb="FF000000"/>
            <rFont val="Calibri"/>
            <family val="1"/>
          </rPr>
          <t>guantes</t>
        </r>
      </text>
    </comment>
    <comment ref="R132" authorId="0" shapeId="0" xr:uid="{00000000-0006-0000-1600-000054040000}">
      <text>
        <r>
          <rPr>
            <sz val="12"/>
            <color rgb="FF000000"/>
            <rFont val="Calibri"/>
            <family val="1"/>
          </rPr>
          <t>tiene guantes pero se ven las uñas</t>
        </r>
      </text>
    </comment>
    <comment ref="Y132" authorId="0" shapeId="0" xr:uid="{00000000-0006-0000-1600-000055040000}">
      <text>
        <r>
          <rPr>
            <sz val="12"/>
            <color rgb="FF000000"/>
            <rFont val="Calibri"/>
            <family val="1"/>
          </rPr>
          <t>No es requerido</t>
        </r>
      </text>
    </comment>
    <comment ref="Z132" authorId="0" shapeId="0" xr:uid="{00000000-0006-0000-1600-000056040000}">
      <text>
        <r>
          <rPr>
            <sz val="12"/>
            <color rgb="FF000000"/>
            <rFont val="Calibri"/>
            <family val="1"/>
          </rPr>
          <t>No son requeridas</t>
        </r>
      </text>
    </comment>
    <comment ref="AA132" authorId="0" shapeId="0" xr:uid="{00000000-0006-0000-1600-000057040000}">
      <text>
        <r>
          <rPr>
            <sz val="12"/>
            <color rgb="FF000000"/>
            <rFont val="Calibri"/>
            <family val="1"/>
          </rPr>
          <t>No es requerido</t>
        </r>
      </text>
    </comment>
    <comment ref="AB132" authorId="0" shapeId="0" xr:uid="{00000000-0006-0000-1600-000058040000}">
      <text>
        <r>
          <rPr>
            <sz val="12"/>
            <color rgb="FF000000"/>
            <rFont val="Calibri"/>
            <family val="1"/>
          </rPr>
          <t>No es requerida</t>
        </r>
      </text>
    </comment>
    <comment ref="AI132" authorId="0" shapeId="0" xr:uid="{00000000-0006-0000-1600-000059040000}">
      <text>
        <r>
          <rPr>
            <sz val="12"/>
            <color rgb="FF000000"/>
            <rFont val="Calibri"/>
            <family val="1"/>
          </rPr>
          <t>estación sin promoción</t>
        </r>
      </text>
    </comment>
    <comment ref="AL132" authorId="0" shapeId="0" xr:uid="{00000000-0006-0000-1600-00005A040000}">
      <text>
        <r>
          <rPr>
            <sz val="12"/>
            <color rgb="FF000000"/>
            <rFont val="Calibri"/>
            <family val="1"/>
          </rPr>
          <t>dice le tanqueamos</t>
        </r>
      </text>
    </comment>
    <comment ref="AM132" authorId="0" shapeId="0" xr:uid="{00000000-0006-0000-1600-00005B040000}">
      <text>
        <r>
          <rPr>
            <sz val="12"/>
            <color rgb="FF000000"/>
            <rFont val="Calibri"/>
            <family val="1"/>
          </rPr>
          <t>Solo hay corriente y diesel</t>
        </r>
      </text>
    </comment>
    <comment ref="AN132" authorId="0" shapeId="0" xr:uid="{00000000-0006-0000-1600-00005C040000}">
      <text>
        <r>
          <rPr>
            <sz val="12"/>
            <color rgb="FF000000"/>
            <rFont val="Calibri"/>
            <family val="1"/>
          </rPr>
          <t>Solo hay corriente</t>
        </r>
      </text>
    </comment>
    <comment ref="AO132" authorId="0" shapeId="0" xr:uid="{00000000-0006-0000-1600-00005D040000}">
      <text>
        <r>
          <rPr>
            <sz val="12"/>
            <color rgb="FF000000"/>
            <rFont val="Calibri"/>
            <family val="1"/>
          </rPr>
          <t>ESTACIÓN NO MANEJA PUNTOS</t>
        </r>
      </text>
    </comment>
    <comment ref="AP132" authorId="0" shapeId="0" xr:uid="{00000000-0006-0000-1600-00005E040000}">
      <text>
        <r>
          <rPr>
            <sz val="12"/>
            <color rgb="FF000000"/>
            <rFont val="Calibri"/>
            <family val="1"/>
          </rPr>
          <t>llenar</t>
        </r>
      </text>
    </comment>
    <comment ref="AW132" authorId="0" shapeId="0" xr:uid="{00000000-0006-0000-1600-00005F040000}">
      <text>
        <r>
          <rPr>
            <sz val="12"/>
            <color rgb="FF000000"/>
            <rFont val="Calibri"/>
            <family val="1"/>
          </rPr>
          <t>N/A</t>
        </r>
      </text>
    </comment>
    <comment ref="AX132" authorId="0" shapeId="0" xr:uid="{00000000-0006-0000-1600-000060040000}">
      <text>
        <r>
          <rPr>
            <sz val="12"/>
            <color rgb="FF000000"/>
            <rFont val="Calibri"/>
            <family val="1"/>
          </rPr>
          <t>Realizó la misión en moto</t>
        </r>
      </text>
    </comment>
    <comment ref="Y133" authorId="0" shapeId="0" xr:uid="{00000000-0006-0000-1600-000061040000}">
      <text>
        <r>
          <rPr>
            <sz val="12"/>
            <color rgb="FF000000"/>
            <rFont val="Calibri"/>
            <family val="1"/>
          </rPr>
          <t>No aplica</t>
        </r>
      </text>
    </comment>
    <comment ref="Z133" authorId="0" shapeId="0" xr:uid="{00000000-0006-0000-1600-000062040000}">
      <text>
        <r>
          <rPr>
            <sz val="12"/>
            <color rgb="FF000000"/>
            <rFont val="Calibri"/>
            <family val="1"/>
          </rPr>
          <t>No aplica</t>
        </r>
      </text>
    </comment>
    <comment ref="AA133" authorId="0" shapeId="0" xr:uid="{00000000-0006-0000-1600-000063040000}">
      <text>
        <r>
          <rPr>
            <sz val="12"/>
            <color rgb="FF000000"/>
            <rFont val="Calibri"/>
            <family val="1"/>
          </rPr>
          <t>No aplica</t>
        </r>
      </text>
    </comment>
    <comment ref="AB133" authorId="0" shapeId="0" xr:uid="{00000000-0006-0000-1600-000064040000}">
      <text>
        <r>
          <rPr>
            <sz val="12"/>
            <color rgb="FF000000"/>
            <rFont val="Calibri"/>
            <family val="1"/>
          </rPr>
          <t>No aplica</t>
        </r>
      </text>
    </comment>
    <comment ref="AI133" authorId="0" shapeId="0" xr:uid="{00000000-0006-0000-1600-000065040000}">
      <text>
        <r>
          <rPr>
            <sz val="12"/>
            <color rgb="FF000000"/>
            <rFont val="Calibri"/>
            <family val="1"/>
          </rPr>
          <t>No aplica</t>
        </r>
      </text>
    </comment>
    <comment ref="AX133" authorId="0" shapeId="0" xr:uid="{00000000-0006-0000-1600-000066040000}">
      <text>
        <r>
          <rPr>
            <sz val="12"/>
            <color rgb="FF000000"/>
            <rFont val="Calibri"/>
            <family val="1"/>
          </rPr>
          <t>La visita fue en moto</t>
        </r>
      </text>
    </comment>
    <comment ref="Y134" authorId="0" shapeId="0" xr:uid="{00000000-0006-0000-1600-000067040000}">
      <text>
        <r>
          <rPr>
            <sz val="12"/>
            <color rgb="FF000000"/>
            <rFont val="Calibri"/>
            <family val="1"/>
          </rPr>
          <t>No es obligatorio usar tapabocas</t>
        </r>
      </text>
    </comment>
    <comment ref="Z134" authorId="0" shapeId="0" xr:uid="{00000000-0006-0000-1600-000068040000}">
      <text>
        <r>
          <rPr>
            <sz val="12"/>
            <color rgb="FF000000"/>
            <rFont val="Calibri"/>
            <family val="1"/>
          </rPr>
          <t>No es obligatorio usar gafas de seguridad</t>
        </r>
      </text>
    </comment>
    <comment ref="AA134" authorId="0" shapeId="0" xr:uid="{00000000-0006-0000-1600-000069040000}">
      <text>
        <r>
          <rPr>
            <sz val="12"/>
            <color rgb="FF000000"/>
            <rFont val="Calibri"/>
            <family val="1"/>
          </rPr>
          <t>No es obligatorio uso de qntivacterial</t>
        </r>
      </text>
    </comment>
    <comment ref="AB134" authorId="0" shapeId="0" xr:uid="{00000000-0006-0000-1600-00006A040000}">
      <text>
        <r>
          <rPr>
            <sz val="12"/>
            <color rgb="FF000000"/>
            <rFont val="Calibri"/>
            <family val="1"/>
          </rPr>
          <t>No es obligatorio mantener la distancia</t>
        </r>
      </text>
    </comment>
    <comment ref="AN134" authorId="0" shapeId="0" xr:uid="{00000000-0006-0000-1600-00006B040000}">
      <text>
        <r>
          <rPr>
            <sz val="12"/>
            <color rgb="FF000000"/>
            <rFont val="Calibri"/>
            <family val="1"/>
          </rPr>
          <t>No me ofrece la mezcla ideal</t>
        </r>
      </text>
    </comment>
    <comment ref="AO134" authorId="0" shapeId="0" xr:uid="{00000000-0006-0000-1600-00006C040000}">
      <text>
        <r>
          <rPr>
            <sz val="12"/>
            <color rgb="FF000000"/>
            <rFont val="Calibri"/>
            <family val="1"/>
          </rPr>
          <t>NO MANEJA PUNTOS LA EDS</t>
        </r>
      </text>
    </comment>
    <comment ref="AP134" authorId="0" shapeId="0" xr:uid="{00000000-0006-0000-1600-00006D040000}">
      <text>
        <r>
          <rPr>
            <sz val="12"/>
            <color rgb="FF000000"/>
            <rFont val="Calibri"/>
            <family val="1"/>
          </rPr>
          <t>OFRECEN LA PROMOCION VIGENTE DE JEEP</t>
        </r>
      </text>
    </comment>
    <comment ref="AX134" authorId="0" shapeId="0" xr:uid="{00000000-0006-0000-1600-00006E040000}">
      <text>
        <r>
          <rPr>
            <sz val="12"/>
            <color rgb="FF000000"/>
            <rFont val="Calibri"/>
            <family val="1"/>
          </rPr>
          <t>No me ofrece botar desperdicios</t>
        </r>
      </text>
    </comment>
    <comment ref="Y135" authorId="0" shapeId="0" xr:uid="{00000000-0006-0000-1600-00006F040000}">
      <text>
        <r>
          <rPr>
            <sz val="12"/>
            <color rgb="FF000000"/>
            <rFont val="Calibri"/>
            <family val="1"/>
          </rPr>
          <t>Na</t>
        </r>
      </text>
    </comment>
    <comment ref="Z135" authorId="0" shapeId="0" xr:uid="{00000000-0006-0000-1600-000070040000}">
      <text>
        <r>
          <rPr>
            <sz val="12"/>
            <color rgb="FF000000"/>
            <rFont val="Calibri"/>
            <family val="1"/>
          </rPr>
          <t>Na</t>
        </r>
      </text>
    </comment>
    <comment ref="AA135" authorId="0" shapeId="0" xr:uid="{00000000-0006-0000-1600-000071040000}">
      <text>
        <r>
          <rPr>
            <sz val="12"/>
            <color rgb="FF000000"/>
            <rFont val="Calibri"/>
            <family val="1"/>
          </rPr>
          <t>Na</t>
        </r>
      </text>
    </comment>
    <comment ref="AB135" authorId="0" shapeId="0" xr:uid="{00000000-0006-0000-1600-000072040000}">
      <text>
        <r>
          <rPr>
            <sz val="12"/>
            <color rgb="FF000000"/>
            <rFont val="Calibri"/>
            <family val="1"/>
          </rPr>
          <t>Na</t>
        </r>
      </text>
    </comment>
    <comment ref="AM135" authorId="0" shapeId="0" xr:uid="{00000000-0006-0000-1600-000073040000}">
      <text>
        <r>
          <rPr>
            <sz val="12"/>
            <color rgb="FF000000"/>
            <rFont val="Calibri"/>
            <family val="1"/>
          </rPr>
          <t>No vende extra</t>
        </r>
      </text>
    </comment>
    <comment ref="AN135" authorId="0" shapeId="0" xr:uid="{00000000-0006-0000-1600-000074040000}">
      <text>
        <r>
          <rPr>
            <sz val="12"/>
            <color rgb="FF000000"/>
            <rFont val="Calibri"/>
            <family val="1"/>
          </rPr>
          <t>No vende extra</t>
        </r>
      </text>
    </comment>
    <comment ref="AO135" authorId="0" shapeId="0" xr:uid="{00000000-0006-0000-1600-000075040000}">
      <text>
        <r>
          <rPr>
            <sz val="12"/>
            <color rgb="FF000000"/>
            <rFont val="Calibri"/>
            <family val="1"/>
          </rPr>
          <t>No usan puntos colombia</t>
        </r>
      </text>
    </comment>
    <comment ref="AP135" authorId="0" shapeId="0" xr:uid="{00000000-0006-0000-1600-000076040000}">
      <text>
        <r>
          <rPr>
            <sz val="12"/>
            <color rgb="FF000000"/>
            <rFont val="Calibri"/>
            <family val="1"/>
          </rPr>
          <t>Ofrece promocion</t>
        </r>
      </text>
    </comment>
    <comment ref="AW135" authorId="0" shapeId="0" xr:uid="{00000000-0006-0000-1600-000077040000}">
      <text>
        <r>
          <rPr>
            <sz val="12"/>
            <color rgb="FF000000"/>
            <rFont val="Calibri"/>
            <family val="1"/>
          </rPr>
          <t>Limpio vidrios de manera voluntaria</t>
        </r>
      </text>
    </comment>
    <comment ref="AX135" authorId="0" shapeId="0" xr:uid="{00000000-0006-0000-1600-000078040000}">
      <text>
        <r>
          <rPr>
            <sz val="12"/>
            <color rgb="FF000000"/>
            <rFont val="Calibri"/>
            <family val="1"/>
          </rPr>
          <t>No ofrece</t>
        </r>
      </text>
    </comment>
    <comment ref="Y136" authorId="0" shapeId="0" xr:uid="{00000000-0006-0000-1600-000079040000}">
      <text>
        <r>
          <rPr>
            <sz val="12"/>
            <color rgb="FF000000"/>
            <rFont val="Calibri"/>
            <family val="1"/>
          </rPr>
          <t>No es obligatorio</t>
        </r>
      </text>
    </comment>
    <comment ref="Z136" authorId="0" shapeId="0" xr:uid="{00000000-0006-0000-1600-00007A040000}">
      <text>
        <r>
          <rPr>
            <sz val="12"/>
            <color rgb="FF000000"/>
            <rFont val="Calibri"/>
            <family val="1"/>
          </rPr>
          <t>No es obligatorio</t>
        </r>
      </text>
    </comment>
    <comment ref="AA136" authorId="0" shapeId="0" xr:uid="{00000000-0006-0000-1600-00007B040000}">
      <text>
        <r>
          <rPr>
            <sz val="12"/>
            <color rgb="FF000000"/>
            <rFont val="Calibri"/>
            <family val="1"/>
          </rPr>
          <t>No es obligatorio</t>
        </r>
      </text>
    </comment>
    <comment ref="AB136" authorId="0" shapeId="0" xr:uid="{00000000-0006-0000-1600-00007C040000}">
      <text>
        <r>
          <rPr>
            <sz val="12"/>
            <color rgb="FF000000"/>
            <rFont val="Calibri"/>
            <family val="1"/>
          </rPr>
          <t>No es obligatorio</t>
        </r>
      </text>
    </comment>
    <comment ref="AE136" authorId="0" shapeId="0" xr:uid="{00000000-0006-0000-1600-00007D040000}">
      <text>
        <r>
          <rPr>
            <sz val="12"/>
            <color rgb="FF000000"/>
            <rFont val="Calibri"/>
            <family val="1"/>
          </rPr>
          <t>Estaba ocupado</t>
        </r>
      </text>
    </comment>
    <comment ref="AN136" authorId="0" shapeId="0" xr:uid="{00000000-0006-0000-1600-00007E040000}">
      <text>
        <r>
          <rPr>
            <sz val="12"/>
            <color rgb="FF000000"/>
            <rFont val="Calibri"/>
            <family val="1"/>
          </rPr>
          <t>No ofreció</t>
        </r>
      </text>
    </comment>
    <comment ref="AP136" authorId="0" shapeId="0" xr:uid="{00000000-0006-0000-1600-00007F040000}">
      <text>
        <r>
          <rPr>
            <sz val="12"/>
            <color rgb="FF000000"/>
            <rFont val="Calibri"/>
            <family val="1"/>
          </rPr>
          <t>Promoción</t>
        </r>
      </text>
    </comment>
    <comment ref="AX136" authorId="0" shapeId="0" xr:uid="{00000000-0006-0000-1600-000080040000}">
      <text>
        <r>
          <rPr>
            <sz val="12"/>
            <color rgb="FF000000"/>
            <rFont val="Calibri"/>
            <family val="1"/>
          </rPr>
          <t>Moto</t>
        </r>
      </text>
    </comment>
    <comment ref="Y137" authorId="0" shapeId="0" xr:uid="{00000000-0006-0000-1600-000081040000}">
      <text>
        <r>
          <rPr>
            <sz val="12"/>
            <color rgb="FF000000"/>
            <rFont val="Calibri"/>
            <family val="1"/>
          </rPr>
          <t>No es necesario</t>
        </r>
      </text>
    </comment>
    <comment ref="Z137" authorId="0" shapeId="0" xr:uid="{00000000-0006-0000-1600-000082040000}">
      <text>
        <r>
          <rPr>
            <sz val="12"/>
            <color rgb="FF000000"/>
            <rFont val="Calibri"/>
            <family val="1"/>
          </rPr>
          <t>No es necesario</t>
        </r>
      </text>
    </comment>
    <comment ref="AA137" authorId="0" shapeId="0" xr:uid="{00000000-0006-0000-1600-000083040000}">
      <text>
        <r>
          <rPr>
            <sz val="12"/>
            <color rgb="FF000000"/>
            <rFont val="Calibri"/>
            <family val="1"/>
          </rPr>
          <t>No es necesario</t>
        </r>
      </text>
    </comment>
    <comment ref="AB137" authorId="0" shapeId="0" xr:uid="{00000000-0006-0000-1600-000084040000}">
      <text>
        <r>
          <rPr>
            <sz val="12"/>
            <color rgb="FF000000"/>
            <rFont val="Calibri"/>
            <family val="1"/>
          </rPr>
          <t>No es necesario</t>
        </r>
      </text>
    </comment>
    <comment ref="AM137" authorId="0" shapeId="0" xr:uid="{00000000-0006-0000-1600-000085040000}">
      <text>
        <r>
          <rPr>
            <sz val="12"/>
            <color rgb="FF000000"/>
            <rFont val="Calibri"/>
            <family val="1"/>
          </rPr>
          <t>Solo venden corriente</t>
        </r>
      </text>
    </comment>
    <comment ref="AN137" authorId="0" shapeId="0" xr:uid="{00000000-0006-0000-1600-000086040000}">
      <text>
        <r>
          <rPr>
            <sz val="12"/>
            <color rgb="FF000000"/>
            <rFont val="Calibri"/>
            <family val="1"/>
          </rPr>
          <t>Solo venden corriente</t>
        </r>
      </text>
    </comment>
    <comment ref="AP137" authorId="0" shapeId="0" xr:uid="{00000000-0006-0000-1600-000087040000}">
      <text>
        <r>
          <rPr>
            <sz val="12"/>
            <color rgb="FF000000"/>
            <rFont val="Calibri"/>
            <family val="1"/>
          </rPr>
          <t>ME OFRECEN PROMOCIÓN VIGENTE</t>
        </r>
      </text>
    </comment>
    <comment ref="AX137" authorId="0" shapeId="0" xr:uid="{00000000-0006-0000-1600-000088040000}">
      <text>
        <r>
          <rPr>
            <sz val="12"/>
            <color rgb="FF000000"/>
            <rFont val="Calibri"/>
            <family val="1"/>
          </rPr>
          <t>Se realizó visita en moto</t>
        </r>
      </text>
    </comment>
    <comment ref="W138" authorId="0" shapeId="0" xr:uid="{00000000-0006-0000-1600-000089040000}">
      <text>
        <r>
          <rPr>
            <sz val="12"/>
            <color rgb="FF000000"/>
            <rFont val="Calibri"/>
            <family val="1"/>
          </rPr>
          <t>Pero tiene el carnet al volteado lo se ve nombre</t>
        </r>
      </text>
    </comment>
    <comment ref="X138" authorId="0" shapeId="0" xr:uid="{00000000-0006-0000-1600-00008A040000}">
      <text>
        <r>
          <rPr>
            <sz val="12"/>
            <color rgb="FF000000"/>
            <rFont val="Calibri"/>
            <family val="1"/>
          </rPr>
          <t>Según la factura</t>
        </r>
      </text>
    </comment>
    <comment ref="Y138" authorId="0" shapeId="0" xr:uid="{00000000-0006-0000-1600-00008B040000}">
      <text>
        <r>
          <rPr>
            <sz val="12"/>
            <color rgb="FF000000"/>
            <rFont val="Calibri"/>
            <family val="1"/>
          </rPr>
          <t>no aplica</t>
        </r>
      </text>
    </comment>
    <comment ref="Z138" authorId="0" shapeId="0" xr:uid="{00000000-0006-0000-1600-00008C040000}">
      <text>
        <r>
          <rPr>
            <sz val="12"/>
            <color rgb="FF000000"/>
            <rFont val="Calibri"/>
            <family val="1"/>
          </rPr>
          <t>no aplica</t>
        </r>
      </text>
    </comment>
    <comment ref="AA138" authorId="0" shapeId="0" xr:uid="{00000000-0006-0000-1600-00008D040000}">
      <text>
        <r>
          <rPr>
            <sz val="12"/>
            <color rgb="FF000000"/>
            <rFont val="Calibri"/>
            <family val="1"/>
          </rPr>
          <t>mo aplica</t>
        </r>
      </text>
    </comment>
    <comment ref="AB138" authorId="0" shapeId="0" xr:uid="{00000000-0006-0000-1600-00008E040000}">
      <text>
        <r>
          <rPr>
            <sz val="12"/>
            <color rgb="FF000000"/>
            <rFont val="Calibri"/>
            <family val="1"/>
          </rPr>
          <t>no aplica</t>
        </r>
      </text>
    </comment>
    <comment ref="AI138" authorId="0" shapeId="0" xr:uid="{00000000-0006-0000-1600-00008F040000}">
      <text>
        <r>
          <rPr>
            <sz val="12"/>
            <color rgb="FF000000"/>
            <rFont val="Calibri"/>
            <family val="1"/>
          </rPr>
          <t>no aplica</t>
        </r>
      </text>
    </comment>
    <comment ref="AM138" authorId="0" shapeId="0" xr:uid="{00000000-0006-0000-1600-000090040000}">
      <text>
        <r>
          <rPr>
            <sz val="12"/>
            <color rgb="FF000000"/>
            <rFont val="Calibri"/>
            <family val="1"/>
          </rPr>
          <t>N/A</t>
        </r>
      </text>
    </comment>
    <comment ref="AN138" authorId="0" shapeId="0" xr:uid="{00000000-0006-0000-1600-000091040000}">
      <text>
        <r>
          <rPr>
            <sz val="12"/>
            <color rgb="FF000000"/>
            <rFont val="Calibri"/>
            <family val="1"/>
          </rPr>
          <t>N/A</t>
        </r>
      </text>
    </comment>
    <comment ref="AX138" authorId="0" shapeId="0" xr:uid="{00000000-0006-0000-1600-000092040000}">
      <text>
        <r>
          <rPr>
            <sz val="12"/>
            <color rgb="FF000000"/>
            <rFont val="Calibri"/>
            <family val="1"/>
          </rPr>
          <t>moto</t>
        </r>
      </text>
    </comment>
    <comment ref="Y139" authorId="0" shapeId="0" xr:uid="{00000000-0006-0000-1600-000093040000}">
      <text>
        <r>
          <rPr>
            <sz val="12"/>
            <color rgb="FF000000"/>
            <rFont val="Calibri"/>
            <family val="1"/>
          </rPr>
          <t>Ya no se usa</t>
        </r>
      </text>
    </comment>
    <comment ref="Z139" authorId="0" shapeId="0" xr:uid="{00000000-0006-0000-1600-000094040000}">
      <text>
        <r>
          <rPr>
            <sz val="12"/>
            <color rgb="FF000000"/>
            <rFont val="Calibri"/>
            <family val="1"/>
          </rPr>
          <t>Ya no se usa</t>
        </r>
      </text>
    </comment>
    <comment ref="AA139" authorId="0" shapeId="0" xr:uid="{00000000-0006-0000-1600-000095040000}">
      <text>
        <r>
          <rPr>
            <sz val="12"/>
            <color rgb="FF000000"/>
            <rFont val="Calibri"/>
            <family val="1"/>
          </rPr>
          <t>Ya no se usa</t>
        </r>
      </text>
    </comment>
    <comment ref="AB139" authorId="0" shapeId="0" xr:uid="{00000000-0006-0000-1600-000096040000}">
      <text>
        <r>
          <rPr>
            <sz val="12"/>
            <color rgb="FF000000"/>
            <rFont val="Calibri"/>
            <family val="1"/>
          </rPr>
          <t>Visita en moto</t>
        </r>
      </text>
    </comment>
    <comment ref="AM139" authorId="0" shapeId="0" xr:uid="{00000000-0006-0000-1600-000097040000}">
      <text>
        <r>
          <rPr>
            <sz val="12"/>
            <color rgb="FF000000"/>
            <rFont val="Calibri"/>
            <family val="1"/>
          </rPr>
          <t>No hay combustible de mayor calidad</t>
        </r>
      </text>
    </comment>
    <comment ref="AN139" authorId="0" shapeId="0" xr:uid="{00000000-0006-0000-1600-000098040000}">
      <text>
        <r>
          <rPr>
            <sz val="12"/>
            <color rgb="FF000000"/>
            <rFont val="Calibri"/>
            <family val="1"/>
          </rPr>
          <t>No hay combustible de mayor calidad</t>
        </r>
      </text>
    </comment>
    <comment ref="AO139" authorId="0" shapeId="0" xr:uid="{00000000-0006-0000-1600-000099040000}">
      <text>
        <r>
          <rPr>
            <sz val="12"/>
            <color rgb="FF000000"/>
            <rFont val="Calibri"/>
            <family val="1"/>
          </rPr>
          <t>N/A</t>
        </r>
      </text>
    </comment>
    <comment ref="AP139" authorId="0" shapeId="0" xr:uid="{00000000-0006-0000-1600-00009A040000}">
      <text>
        <r>
          <rPr>
            <sz val="12"/>
            <color rgb="FF000000"/>
            <rFont val="Calibri"/>
            <family val="1"/>
          </rPr>
          <t>Pedí llenar full</t>
        </r>
      </text>
    </comment>
    <comment ref="AX139" authorId="0" shapeId="0" xr:uid="{00000000-0006-0000-1600-00009B040000}">
      <text>
        <r>
          <rPr>
            <sz val="12"/>
            <color rgb="FF000000"/>
            <rFont val="Calibri"/>
            <family val="1"/>
          </rPr>
          <t>Visita en moto</t>
        </r>
      </text>
    </comment>
    <comment ref="W140" authorId="0" shapeId="0" xr:uid="{00000000-0006-0000-1600-00009C040000}">
      <text>
        <r>
          <rPr>
            <sz val="12"/>
            <color rgb="FF000000"/>
            <rFont val="Calibri"/>
            <family val="1"/>
          </rPr>
          <t>bordado</t>
        </r>
      </text>
    </comment>
    <comment ref="Y140" authorId="0" shapeId="0" xr:uid="{00000000-0006-0000-1600-00009D040000}">
      <text>
        <r>
          <rPr>
            <sz val="12"/>
            <color rgb="FF000000"/>
            <rFont val="Calibri"/>
            <family val="1"/>
          </rPr>
          <t>No aplica</t>
        </r>
      </text>
    </comment>
    <comment ref="Z140" authorId="0" shapeId="0" xr:uid="{00000000-0006-0000-1600-00009E040000}">
      <text>
        <r>
          <rPr>
            <sz val="12"/>
            <color rgb="FF000000"/>
            <rFont val="Calibri"/>
            <family val="1"/>
          </rPr>
          <t>No aplica</t>
        </r>
      </text>
    </comment>
    <comment ref="AA140" authorId="0" shapeId="0" xr:uid="{00000000-0006-0000-1600-00009F040000}">
      <text>
        <r>
          <rPr>
            <sz val="12"/>
            <color rgb="FF000000"/>
            <rFont val="Calibri"/>
            <family val="1"/>
          </rPr>
          <t>No aplica</t>
        </r>
      </text>
    </comment>
    <comment ref="AB140" authorId="0" shapeId="0" xr:uid="{00000000-0006-0000-1600-0000A0040000}">
      <text>
        <r>
          <rPr>
            <sz val="12"/>
            <color rgb="FF000000"/>
            <rFont val="Calibri"/>
            <family val="1"/>
          </rPr>
          <t>No apl</t>
        </r>
      </text>
    </comment>
    <comment ref="AN140" authorId="0" shapeId="0" xr:uid="{00000000-0006-0000-1600-0000A1040000}">
      <text>
        <r>
          <rPr>
            <sz val="12"/>
            <color rgb="FF000000"/>
            <rFont val="Calibri"/>
            <family val="1"/>
          </rPr>
          <t>no ofrece</t>
        </r>
      </text>
    </comment>
    <comment ref="AP140" authorId="0" shapeId="0" xr:uid="{00000000-0006-0000-1600-0000A2040000}">
      <text>
        <r>
          <rPr>
            <sz val="12"/>
            <color rgb="FF000000"/>
            <rFont val="Calibri"/>
            <family val="1"/>
          </rPr>
          <t>ofrece promoción</t>
        </r>
      </text>
    </comment>
    <comment ref="AX140" authorId="0" shapeId="0" xr:uid="{00000000-0006-0000-1600-0000A3040000}">
      <text>
        <r>
          <rPr>
            <sz val="12"/>
            <color rgb="FF000000"/>
            <rFont val="Calibri"/>
            <family val="1"/>
          </rPr>
          <t>Se realizó visita en moto</t>
        </r>
      </text>
    </comment>
    <comment ref="Q141" authorId="0" shapeId="0" xr:uid="{00000000-0006-0000-1600-0000A4040000}">
      <text>
        <r>
          <rPr>
            <sz val="12"/>
            <color rgb="FF000000"/>
            <rFont val="Calibri"/>
            <family val="1"/>
          </rPr>
          <t>Tiene guantes</t>
        </r>
      </text>
    </comment>
    <comment ref="R141" authorId="0" shapeId="0" xr:uid="{00000000-0006-0000-1600-0000A5040000}">
      <text>
        <r>
          <rPr>
            <sz val="12"/>
            <color rgb="FF000000"/>
            <rFont val="Calibri"/>
            <family val="1"/>
          </rPr>
          <t>Tiene guantes</t>
        </r>
      </text>
    </comment>
    <comment ref="T141" authorId="0" shapeId="0" xr:uid="{00000000-0006-0000-1600-0000A6040000}">
      <text>
        <r>
          <rPr>
            <sz val="12"/>
            <color rgb="FF000000"/>
            <rFont val="Calibri"/>
            <family val="1"/>
          </rPr>
          <t>Tiene chaqueta</t>
        </r>
      </text>
    </comment>
    <comment ref="Y141" authorId="0" shapeId="0" xr:uid="{00000000-0006-0000-1600-0000A7040000}">
      <text>
        <r>
          <rPr>
            <sz val="12"/>
            <color rgb="FF000000"/>
            <rFont val="Calibri"/>
            <family val="1"/>
          </rPr>
          <t>No aplica</t>
        </r>
      </text>
    </comment>
    <comment ref="Z141" authorId="0" shapeId="0" xr:uid="{00000000-0006-0000-1600-0000A8040000}">
      <text>
        <r>
          <rPr>
            <sz val="12"/>
            <color rgb="FF000000"/>
            <rFont val="Calibri"/>
            <family val="1"/>
          </rPr>
          <t>No aplica</t>
        </r>
      </text>
    </comment>
    <comment ref="AA141" authorId="0" shapeId="0" xr:uid="{00000000-0006-0000-1600-0000A9040000}">
      <text>
        <r>
          <rPr>
            <sz val="12"/>
            <color rgb="FF000000"/>
            <rFont val="Calibri"/>
            <family val="1"/>
          </rPr>
          <t>No aplica</t>
        </r>
      </text>
    </comment>
    <comment ref="AB141" authorId="0" shapeId="0" xr:uid="{00000000-0006-0000-1600-0000AA040000}">
      <text>
        <r>
          <rPr>
            <sz val="12"/>
            <color rgb="FF000000"/>
            <rFont val="Calibri"/>
            <family val="1"/>
          </rPr>
          <t>No aplica</t>
        </r>
      </text>
    </comment>
    <comment ref="AM141" authorId="0" shapeId="0" xr:uid="{00000000-0006-0000-1600-0000AB040000}">
      <text>
        <r>
          <rPr>
            <sz val="12"/>
            <color rgb="FF000000"/>
            <rFont val="Calibri"/>
            <family val="1"/>
          </rPr>
          <t>Estación sin combustible de mejor calidad</t>
        </r>
      </text>
    </comment>
    <comment ref="AN141" authorId="0" shapeId="0" xr:uid="{00000000-0006-0000-1600-0000AC040000}">
      <text>
        <r>
          <rPr>
            <sz val="12"/>
            <color rgb="FF000000"/>
            <rFont val="Calibri"/>
            <family val="1"/>
          </rPr>
          <t>Estación sin gprix</t>
        </r>
      </text>
    </comment>
    <comment ref="AO141" authorId="0" shapeId="0" xr:uid="{00000000-0006-0000-1600-0000AD040000}">
      <text>
        <r>
          <rPr>
            <sz val="12"/>
            <color rgb="FF000000"/>
            <rFont val="Calibri"/>
            <family val="1"/>
          </rPr>
          <t>Estación sin puntos Colombia</t>
        </r>
      </text>
    </comment>
    <comment ref="AP141" authorId="0" shapeId="0" xr:uid="{00000000-0006-0000-1600-0000AE040000}">
      <text>
        <r>
          <rPr>
            <sz val="12"/>
            <color rgb="FF000000"/>
            <rFont val="Calibri"/>
            <family val="1"/>
          </rPr>
          <t>Tanque lleno y promoción jeep</t>
        </r>
      </text>
    </comment>
    <comment ref="AX141" authorId="0" shapeId="0" xr:uid="{00000000-0006-0000-1600-0000AF040000}">
      <text>
        <r>
          <rPr>
            <sz val="12"/>
            <color rgb="FF000000"/>
            <rFont val="Calibri"/>
            <family val="1"/>
          </rPr>
          <t>Visita en moto</t>
        </r>
      </text>
    </comment>
    <comment ref="Q142" authorId="0" shapeId="0" xr:uid="{00000000-0006-0000-1600-0000B0040000}">
      <text>
        <r>
          <rPr>
            <sz val="12"/>
            <color rgb="FF000000"/>
            <rFont val="Calibri"/>
            <family val="1"/>
          </rPr>
          <t>reloj</t>
        </r>
      </text>
    </comment>
    <comment ref="Y142" authorId="0" shapeId="0" xr:uid="{00000000-0006-0000-1600-0000B1040000}">
      <text>
        <r>
          <rPr>
            <sz val="12"/>
            <color rgb="FF000000"/>
            <rFont val="Calibri"/>
            <family val="1"/>
          </rPr>
          <t>No aplica</t>
        </r>
      </text>
    </comment>
    <comment ref="Z142" authorId="0" shapeId="0" xr:uid="{00000000-0006-0000-1600-0000B2040000}">
      <text>
        <r>
          <rPr>
            <sz val="12"/>
            <color rgb="FF000000"/>
            <rFont val="Calibri"/>
            <family val="1"/>
          </rPr>
          <t>No aplica</t>
        </r>
      </text>
    </comment>
    <comment ref="AA142" authorId="0" shapeId="0" xr:uid="{00000000-0006-0000-1600-0000B3040000}">
      <text>
        <r>
          <rPr>
            <sz val="12"/>
            <color rgb="FF000000"/>
            <rFont val="Calibri"/>
            <family val="1"/>
          </rPr>
          <t>No aplica</t>
        </r>
      </text>
    </comment>
    <comment ref="AB142" authorId="0" shapeId="0" xr:uid="{00000000-0006-0000-1600-0000B4040000}">
      <text>
        <r>
          <rPr>
            <sz val="12"/>
            <color rgb="FF000000"/>
            <rFont val="Calibri"/>
            <family val="1"/>
          </rPr>
          <t>No aplica</t>
        </r>
      </text>
    </comment>
    <comment ref="AN142" authorId="0" shapeId="0" xr:uid="{00000000-0006-0000-1600-0000B5040000}">
      <text>
        <r>
          <rPr>
            <sz val="12"/>
            <color rgb="FF000000"/>
            <rFont val="Calibri"/>
            <family val="1"/>
          </rPr>
          <t>gasolina extra</t>
        </r>
      </text>
    </comment>
    <comment ref="AP142" authorId="0" shapeId="0" xr:uid="{00000000-0006-0000-1600-0000B6040000}">
      <text>
        <r>
          <rPr>
            <sz val="12"/>
            <color rgb="FF000000"/>
            <rFont val="Calibri"/>
            <family val="1"/>
          </rPr>
          <t>promoción</t>
        </r>
      </text>
    </comment>
    <comment ref="AX142" authorId="0" shapeId="0" xr:uid="{00000000-0006-0000-1600-0000B7040000}">
      <text>
        <r>
          <rPr>
            <sz val="12"/>
            <color rgb="FF000000"/>
            <rFont val="Calibri"/>
            <family val="1"/>
          </rPr>
          <t>No ofrece</t>
        </r>
      </text>
    </comment>
    <comment ref="Q143" authorId="0" shapeId="0" xr:uid="{00000000-0006-0000-1600-0000B8040000}">
      <text>
        <r>
          <rPr>
            <sz val="12"/>
            <color rgb="FF000000"/>
            <rFont val="Calibri"/>
            <family val="1"/>
          </rPr>
          <t>tiene pulsera en mano derecha</t>
        </r>
      </text>
    </comment>
    <comment ref="Y143" authorId="0" shapeId="0" xr:uid="{00000000-0006-0000-1600-0000B9040000}">
      <text>
        <r>
          <rPr>
            <sz val="12"/>
            <color rgb="FF000000"/>
            <rFont val="Calibri"/>
            <family val="1"/>
          </rPr>
          <t>No aplica</t>
        </r>
      </text>
    </comment>
    <comment ref="Z143" authorId="0" shapeId="0" xr:uid="{00000000-0006-0000-1600-0000BA040000}">
      <text>
        <r>
          <rPr>
            <sz val="12"/>
            <color rgb="FF000000"/>
            <rFont val="Calibri"/>
            <family val="1"/>
          </rPr>
          <t>No aploca</t>
        </r>
      </text>
    </comment>
    <comment ref="AA143" authorId="0" shapeId="0" xr:uid="{00000000-0006-0000-1600-0000BB040000}">
      <text>
        <r>
          <rPr>
            <sz val="12"/>
            <color rgb="FF000000"/>
            <rFont val="Calibri"/>
            <family val="1"/>
          </rPr>
          <t>No apliva</t>
        </r>
      </text>
    </comment>
    <comment ref="AB143" authorId="0" shapeId="0" xr:uid="{00000000-0006-0000-1600-0000BC040000}">
      <text>
        <r>
          <rPr>
            <sz val="12"/>
            <color rgb="FF000000"/>
            <rFont val="Calibri"/>
            <family val="1"/>
          </rPr>
          <t>No aplica</t>
        </r>
      </text>
    </comment>
    <comment ref="AI143" authorId="0" shapeId="0" xr:uid="{00000000-0006-0000-1600-0000BD040000}">
      <text>
        <r>
          <rPr>
            <sz val="12"/>
            <color rgb="FF000000"/>
            <rFont val="Calibri"/>
            <family val="1"/>
          </rPr>
          <t>No aplica</t>
        </r>
      </text>
    </comment>
    <comment ref="AN143" authorId="0" shapeId="0" xr:uid="{00000000-0006-0000-1600-0000BE040000}">
      <text>
        <r>
          <rPr>
            <sz val="12"/>
            <color rgb="FF000000"/>
            <rFont val="Calibri"/>
            <family val="1"/>
          </rPr>
          <t>No ofrece</t>
        </r>
      </text>
    </comment>
    <comment ref="AX143" authorId="0" shapeId="0" xr:uid="{00000000-0006-0000-1600-0000BF040000}">
      <text>
        <r>
          <rPr>
            <sz val="12"/>
            <color rgb="FF000000"/>
            <rFont val="Calibri"/>
            <family val="1"/>
          </rPr>
          <t>Moto</t>
        </r>
      </text>
    </comment>
    <comment ref="Q144" authorId="0" shapeId="0" xr:uid="{00000000-0006-0000-1600-0000C0040000}">
      <text>
        <r>
          <rPr>
            <sz val="12"/>
            <color rgb="FF000000"/>
            <rFont val="Calibri"/>
            <family val="1"/>
          </rPr>
          <t>tiene una pulcera blanca en la mano derecha min 2.46</t>
        </r>
      </text>
    </comment>
    <comment ref="Y144" authorId="0" shapeId="0" xr:uid="{00000000-0006-0000-1600-0000C1040000}">
      <text>
        <r>
          <rPr>
            <sz val="12"/>
            <color rgb="FF000000"/>
            <rFont val="Calibri"/>
            <family val="1"/>
          </rPr>
          <t>No aplica</t>
        </r>
      </text>
    </comment>
    <comment ref="Z144" authorId="0" shapeId="0" xr:uid="{00000000-0006-0000-1600-0000C2040000}">
      <text>
        <r>
          <rPr>
            <sz val="12"/>
            <color rgb="FF000000"/>
            <rFont val="Calibri"/>
            <family val="1"/>
          </rPr>
          <t>No aplica</t>
        </r>
      </text>
    </comment>
    <comment ref="AA144" authorId="0" shapeId="0" xr:uid="{00000000-0006-0000-1600-0000C3040000}">
      <text>
        <r>
          <rPr>
            <sz val="12"/>
            <color rgb="FF000000"/>
            <rFont val="Calibri"/>
            <family val="1"/>
          </rPr>
          <t>No aplica</t>
        </r>
      </text>
    </comment>
    <comment ref="AB144" authorId="0" shapeId="0" xr:uid="{00000000-0006-0000-1600-0000C4040000}">
      <text>
        <r>
          <rPr>
            <sz val="12"/>
            <color rgb="FF000000"/>
            <rFont val="Calibri"/>
            <family val="1"/>
          </rPr>
          <t>No aplica</t>
        </r>
      </text>
    </comment>
    <comment ref="AM144" authorId="0" shapeId="0" xr:uid="{00000000-0006-0000-1600-0000C5040000}">
      <text>
        <r>
          <rPr>
            <sz val="12"/>
            <color rgb="FF000000"/>
            <rFont val="Calibri"/>
            <family val="1"/>
          </rPr>
          <t>En la EDS no hay combustible de mayor calidad para mi vehículo</t>
        </r>
      </text>
    </comment>
    <comment ref="AN144" authorId="0" shapeId="0" xr:uid="{00000000-0006-0000-1600-0000C6040000}">
      <text>
        <r>
          <rPr>
            <sz val="12"/>
            <color rgb="FF000000"/>
            <rFont val="Calibri"/>
            <family val="1"/>
          </rPr>
          <t>No aplica</t>
        </r>
      </text>
    </comment>
    <comment ref="AP144" authorId="0" shapeId="0" xr:uid="{00000000-0006-0000-1600-0000C7040000}">
      <text>
        <r>
          <rPr>
            <sz val="12"/>
            <color rgb="FF000000"/>
            <rFont val="Calibri"/>
            <family val="1"/>
          </rPr>
          <t>pido full corriente</t>
        </r>
      </text>
    </comment>
    <comment ref="AW144" authorId="0" shapeId="0" xr:uid="{00000000-0006-0000-1600-0000C8040000}">
      <text>
        <r>
          <rPr>
            <sz val="12"/>
            <color rgb="FF000000"/>
            <rFont val="Calibri"/>
            <family val="1"/>
          </rPr>
          <t>Me ofreció aditivos y productos de nevera</t>
        </r>
      </text>
    </comment>
    <comment ref="AX144" authorId="0" shapeId="0" xr:uid="{00000000-0006-0000-1600-0000C9040000}">
      <text>
        <r>
          <rPr>
            <sz val="12"/>
            <color rgb="FF000000"/>
            <rFont val="Calibri"/>
            <family val="1"/>
          </rPr>
          <t>Visita en moto</t>
        </r>
      </text>
    </comment>
    <comment ref="Q145" authorId="0" shapeId="0" xr:uid="{00000000-0006-0000-1600-0000CA040000}">
      <text>
        <r>
          <rPr>
            <sz val="12"/>
            <color rgb="FF000000"/>
            <rFont val="Calibri"/>
            <family val="1"/>
          </rPr>
          <t>Tiene una pulsera de plata en la mano</t>
        </r>
      </text>
    </comment>
    <comment ref="Y145" authorId="0" shapeId="0" xr:uid="{00000000-0006-0000-1600-0000CB040000}">
      <text>
        <r>
          <rPr>
            <sz val="12"/>
            <color rgb="FF000000"/>
            <rFont val="Calibri"/>
            <family val="1"/>
          </rPr>
          <t>No aplica</t>
        </r>
      </text>
    </comment>
    <comment ref="Z145" authorId="0" shapeId="0" xr:uid="{00000000-0006-0000-1600-0000CC040000}">
      <text>
        <r>
          <rPr>
            <sz val="12"/>
            <color rgb="FF000000"/>
            <rFont val="Calibri"/>
            <family val="1"/>
          </rPr>
          <t>No aplica</t>
        </r>
      </text>
    </comment>
    <comment ref="AA145" authorId="0" shapeId="0" xr:uid="{00000000-0006-0000-1600-0000CD040000}">
      <text>
        <r>
          <rPr>
            <sz val="12"/>
            <color rgb="FF000000"/>
            <rFont val="Calibri"/>
            <family val="1"/>
          </rPr>
          <t>No aplica</t>
        </r>
      </text>
    </comment>
    <comment ref="AB145" authorId="0" shapeId="0" xr:uid="{00000000-0006-0000-1600-0000CE040000}">
      <text>
        <r>
          <rPr>
            <sz val="12"/>
            <color rgb="FF000000"/>
            <rFont val="Calibri"/>
            <family val="1"/>
          </rPr>
          <t>No aplica</t>
        </r>
      </text>
    </comment>
    <comment ref="AM145" authorId="0" shapeId="0" xr:uid="{00000000-0006-0000-1600-0000CF040000}">
      <text>
        <r>
          <rPr>
            <sz val="12"/>
            <color rgb="FF000000"/>
            <rFont val="Calibri"/>
            <family val="1"/>
          </rPr>
          <t>Sin extra</t>
        </r>
      </text>
    </comment>
    <comment ref="AN145" authorId="0" shapeId="0" xr:uid="{00000000-0006-0000-1600-0000D0040000}">
      <text>
        <r>
          <rPr>
            <sz val="12"/>
            <color rgb="FF000000"/>
            <rFont val="Calibri"/>
            <family val="1"/>
          </rPr>
          <t>Sin extra</t>
        </r>
      </text>
    </comment>
    <comment ref="AP145" authorId="0" shapeId="0" xr:uid="{00000000-0006-0000-1600-0000D1040000}">
      <text>
        <r>
          <rPr>
            <sz val="12"/>
            <color rgb="FF000000"/>
            <rFont val="Calibri"/>
            <family val="1"/>
          </rPr>
          <t>N/A</t>
        </r>
      </text>
    </comment>
    <comment ref="AX145" authorId="0" shapeId="0" xr:uid="{00000000-0006-0000-1600-0000D2040000}">
      <text>
        <r>
          <rPr>
            <sz val="12"/>
            <color rgb="FF000000"/>
            <rFont val="Calibri"/>
            <family val="1"/>
          </rPr>
          <t>Visita en moto</t>
        </r>
      </text>
    </comment>
    <comment ref="X146" authorId="0" shapeId="0" xr:uid="{00000000-0006-0000-1600-0000D3040000}">
      <text>
        <r>
          <rPr>
            <sz val="12"/>
            <color rgb="FF000000"/>
            <rFont val="Calibri"/>
            <family val="1"/>
          </rPr>
          <t>No visible</t>
        </r>
      </text>
    </comment>
    <comment ref="Y146" authorId="0" shapeId="0" xr:uid="{00000000-0006-0000-1600-0000D4040000}">
      <text>
        <r>
          <rPr>
            <sz val="12"/>
            <color rgb="FF000000"/>
            <rFont val="Calibri"/>
            <family val="1"/>
          </rPr>
          <t>No aplica</t>
        </r>
      </text>
    </comment>
    <comment ref="Z146" authorId="0" shapeId="0" xr:uid="{00000000-0006-0000-1600-0000D5040000}">
      <text>
        <r>
          <rPr>
            <sz val="12"/>
            <color rgb="FF000000"/>
            <rFont val="Calibri"/>
            <family val="1"/>
          </rPr>
          <t>No aplica</t>
        </r>
      </text>
    </comment>
    <comment ref="AA146" authorId="0" shapeId="0" xr:uid="{00000000-0006-0000-1600-0000D6040000}">
      <text>
        <r>
          <rPr>
            <sz val="12"/>
            <color rgb="FF000000"/>
            <rFont val="Calibri"/>
            <family val="1"/>
          </rPr>
          <t>No aplica</t>
        </r>
      </text>
    </comment>
    <comment ref="AB146" authorId="0" shapeId="0" xr:uid="{00000000-0006-0000-1600-0000D7040000}">
      <text>
        <r>
          <rPr>
            <sz val="12"/>
            <color rgb="FF000000"/>
            <rFont val="Calibri"/>
            <family val="1"/>
          </rPr>
          <t>No aplica</t>
        </r>
      </text>
    </comment>
    <comment ref="AX146" authorId="0" shapeId="0" xr:uid="{00000000-0006-0000-1600-0000D8040000}">
      <text>
        <r>
          <rPr>
            <sz val="12"/>
            <color rgb="FF000000"/>
            <rFont val="Calibri"/>
            <family val="1"/>
          </rPr>
          <t>No aplica</t>
        </r>
      </text>
    </comment>
    <comment ref="Y147" authorId="0" shapeId="0" xr:uid="{00000000-0006-0000-1600-0000D9040000}">
      <text>
        <r>
          <rPr>
            <sz val="12"/>
            <color rgb="FF000000"/>
            <rFont val="Calibri"/>
            <family val="1"/>
          </rPr>
          <t>No aplica</t>
        </r>
      </text>
    </comment>
    <comment ref="Z147" authorId="0" shapeId="0" xr:uid="{00000000-0006-0000-1600-0000DA040000}">
      <text>
        <r>
          <rPr>
            <sz val="12"/>
            <color rgb="FF000000"/>
            <rFont val="Calibri"/>
            <family val="1"/>
          </rPr>
          <t>No aplica</t>
        </r>
      </text>
    </comment>
    <comment ref="AA147" authorId="0" shapeId="0" xr:uid="{00000000-0006-0000-1600-0000DB040000}">
      <text>
        <r>
          <rPr>
            <sz val="12"/>
            <color rgb="FF000000"/>
            <rFont val="Calibri"/>
            <family val="1"/>
          </rPr>
          <t>No aplica</t>
        </r>
      </text>
    </comment>
    <comment ref="AB147" authorId="0" shapeId="0" xr:uid="{00000000-0006-0000-1600-0000DC040000}">
      <text>
        <r>
          <rPr>
            <sz val="12"/>
            <color rgb="FF000000"/>
            <rFont val="Calibri"/>
            <family val="1"/>
          </rPr>
          <t>No aplica</t>
        </r>
      </text>
    </comment>
    <comment ref="AM147" authorId="0" shapeId="0" xr:uid="{00000000-0006-0000-1600-0000DD040000}">
      <text>
        <r>
          <rPr>
            <sz val="12"/>
            <color rgb="FF000000"/>
            <rFont val="Calibri"/>
            <family val="1"/>
          </rPr>
          <t>No dió la.opcion entre extra o corriente</t>
        </r>
      </text>
    </comment>
    <comment ref="AN147" authorId="0" shapeId="0" xr:uid="{00000000-0006-0000-1600-0000DE040000}">
      <text>
        <r>
          <rPr>
            <sz val="12"/>
            <color rgb="FF000000"/>
            <rFont val="Calibri"/>
            <family val="1"/>
          </rPr>
          <t>Se solicito combustible extra</t>
        </r>
      </text>
    </comment>
    <comment ref="AP147" authorId="0" shapeId="0" xr:uid="{00000000-0006-0000-1600-0000DF040000}">
      <text>
        <r>
          <rPr>
            <sz val="12"/>
            <color rgb="FF000000"/>
            <rFont val="Calibri"/>
            <family val="1"/>
          </rPr>
          <t>Ofreció promoción Jeep</t>
        </r>
      </text>
    </comment>
    <comment ref="AW147" authorId="0" shapeId="0" xr:uid="{00000000-0006-0000-1600-0000E0040000}">
      <text>
        <r>
          <rPr>
            <sz val="12"/>
            <color rgb="FF000000"/>
            <rFont val="Calibri"/>
            <family val="1"/>
          </rPr>
          <t>No ofrece servicios adicionales</t>
        </r>
      </text>
    </comment>
    <comment ref="Y148" authorId="0" shapeId="0" xr:uid="{00000000-0006-0000-1600-0000E1040000}">
      <text>
        <r>
          <rPr>
            <sz val="12"/>
            <color rgb="FF000000"/>
            <rFont val="Calibri"/>
            <family val="1"/>
          </rPr>
          <t>.</t>
        </r>
      </text>
    </comment>
    <comment ref="Z148" authorId="0" shapeId="0" xr:uid="{00000000-0006-0000-1600-0000E2040000}">
      <text>
        <r>
          <rPr>
            <sz val="12"/>
            <color rgb="FF000000"/>
            <rFont val="Calibri"/>
            <family val="1"/>
          </rPr>
          <t>.</t>
        </r>
      </text>
    </comment>
    <comment ref="AA148" authorId="0" shapeId="0" xr:uid="{00000000-0006-0000-1600-0000E3040000}">
      <text>
        <r>
          <rPr>
            <sz val="12"/>
            <color rgb="FF000000"/>
            <rFont val="Calibri"/>
            <family val="1"/>
          </rPr>
          <t>.</t>
        </r>
      </text>
    </comment>
    <comment ref="AB148" authorId="0" shapeId="0" xr:uid="{00000000-0006-0000-1600-0000E4040000}">
      <text>
        <r>
          <rPr>
            <sz val="12"/>
            <color rgb="FF000000"/>
            <rFont val="Calibri"/>
            <family val="1"/>
          </rPr>
          <t>.</t>
        </r>
      </text>
    </comment>
    <comment ref="AN148" authorId="0" shapeId="0" xr:uid="{00000000-0006-0000-1600-0000E5040000}">
      <text>
        <r>
          <rPr>
            <sz val="12"/>
            <color rgb="FF000000"/>
            <rFont val="Calibri"/>
            <family val="1"/>
          </rPr>
          <t>no menciona</t>
        </r>
      </text>
    </comment>
    <comment ref="AP148" authorId="0" shapeId="0" xr:uid="{00000000-0006-0000-1600-0000E6040000}">
      <text>
        <r>
          <rPr>
            <sz val="12"/>
            <color rgb="FF000000"/>
            <rFont val="Calibri"/>
            <family val="1"/>
          </rPr>
          <t>ofreció promoción</t>
        </r>
      </text>
    </comment>
    <comment ref="T149" authorId="0" shapeId="0" xr:uid="{00000000-0006-0000-1600-0000E7040000}">
      <text>
        <r>
          <rPr>
            <sz val="12"/>
            <color rgb="FF000000"/>
            <rFont val="Calibri"/>
            <family val="1"/>
          </rPr>
          <t>El primero que me atendió no,  el segundo si.</t>
        </r>
      </text>
    </comment>
    <comment ref="U149" authorId="0" shapeId="0" xr:uid="{00000000-0006-0000-1600-0000E8040000}">
      <text>
        <r>
          <rPr>
            <sz val="12"/>
            <color rgb="FF000000"/>
            <rFont val="Calibri"/>
            <family val="1"/>
          </rPr>
          <t>El primero que me atendió no , el segundo si.</t>
        </r>
      </text>
    </comment>
    <comment ref="W149" authorId="0" shapeId="0" xr:uid="{00000000-0006-0000-1600-0000E9040000}">
      <text>
        <r>
          <rPr>
            <sz val="12"/>
            <color rgb="FF000000"/>
            <rFont val="Calibri"/>
            <family val="1"/>
          </rPr>
          <t>no tiene</t>
        </r>
      </text>
    </comment>
    <comment ref="X149" authorId="0" shapeId="0" xr:uid="{00000000-0006-0000-1600-0000EA040000}">
      <text>
        <r>
          <rPr>
            <sz val="12"/>
            <color rgb="FF000000"/>
            <rFont val="Calibri"/>
            <family val="1"/>
          </rPr>
          <t>nombre según factura</t>
        </r>
      </text>
    </comment>
    <comment ref="Y149" authorId="0" shapeId="0" xr:uid="{00000000-0006-0000-1600-0000EB040000}">
      <text>
        <r>
          <rPr>
            <sz val="12"/>
            <color rgb="FF000000"/>
            <rFont val="Calibri"/>
            <family val="1"/>
          </rPr>
          <t>No aplica en este momento</t>
        </r>
      </text>
    </comment>
    <comment ref="Z149" authorId="0" shapeId="0" xr:uid="{00000000-0006-0000-1600-0000EC040000}">
      <text>
        <r>
          <rPr>
            <sz val="12"/>
            <color rgb="FF000000"/>
            <rFont val="Calibri"/>
            <family val="1"/>
          </rPr>
          <t>No aplica en este momento</t>
        </r>
      </text>
    </comment>
    <comment ref="AA149" authorId="0" shapeId="0" xr:uid="{00000000-0006-0000-1600-0000ED040000}">
      <text>
        <r>
          <rPr>
            <sz val="12"/>
            <color rgb="FF000000"/>
            <rFont val="Calibri"/>
            <family val="1"/>
          </rPr>
          <t>No aplica en este momento</t>
        </r>
      </text>
    </comment>
    <comment ref="AB149" authorId="0" shapeId="0" xr:uid="{00000000-0006-0000-1600-0000EE040000}">
      <text>
        <r>
          <rPr>
            <sz val="12"/>
            <color rgb="FF000000"/>
            <rFont val="Calibri"/>
            <family val="1"/>
          </rPr>
          <t>No aplica en este momento</t>
        </r>
      </text>
    </comment>
    <comment ref="AI149" authorId="0" shapeId="0" xr:uid="{00000000-0006-0000-1600-0000EF040000}">
      <text>
        <r>
          <rPr>
            <sz val="12"/>
            <color rgb="FF000000"/>
            <rFont val="Calibri"/>
            <family val="1"/>
          </rPr>
          <t>No aplica en este momento</t>
        </r>
      </text>
    </comment>
    <comment ref="AN149" authorId="0" shapeId="0" xr:uid="{00000000-0006-0000-1600-0000F0040000}">
      <text>
        <r>
          <rPr>
            <sz val="12"/>
            <color rgb="FF000000"/>
            <rFont val="Calibri"/>
            <family val="1"/>
          </rPr>
          <t>no ofrece</t>
        </r>
      </text>
    </comment>
    <comment ref="AP149" authorId="0" shapeId="0" xr:uid="{00000000-0006-0000-1600-0000F1040000}">
      <text>
        <r>
          <rPr>
            <sz val="12"/>
            <color rgb="FF000000"/>
            <rFont val="Calibri"/>
            <family val="1"/>
          </rPr>
          <t>no ofrece galón adicional</t>
        </r>
      </text>
    </comment>
    <comment ref="Y150" authorId="0" shapeId="0" xr:uid="{00000000-0006-0000-1600-0000F2040000}">
      <text>
        <r>
          <rPr>
            <sz val="12"/>
            <color rgb="FF000000"/>
            <rFont val="Calibri"/>
            <family val="1"/>
          </rPr>
          <t>No aplica</t>
        </r>
      </text>
    </comment>
    <comment ref="Z150" authorId="0" shapeId="0" xr:uid="{00000000-0006-0000-1600-0000F3040000}">
      <text>
        <r>
          <rPr>
            <sz val="12"/>
            <color rgb="FF000000"/>
            <rFont val="Calibri"/>
            <family val="1"/>
          </rPr>
          <t>No aplica</t>
        </r>
      </text>
    </comment>
    <comment ref="AA150" authorId="0" shapeId="0" xr:uid="{00000000-0006-0000-1600-0000F4040000}">
      <text>
        <r>
          <rPr>
            <sz val="12"/>
            <color rgb="FF000000"/>
            <rFont val="Calibri"/>
            <family val="1"/>
          </rPr>
          <t>No aplica</t>
        </r>
      </text>
    </comment>
    <comment ref="AB150" authorId="0" shapeId="0" xr:uid="{00000000-0006-0000-1600-0000F5040000}">
      <text>
        <r>
          <rPr>
            <sz val="12"/>
            <color rgb="FF000000"/>
            <rFont val="Calibri"/>
            <family val="1"/>
          </rPr>
          <t>No aplica</t>
        </r>
      </text>
    </comment>
    <comment ref="AI150" authorId="0" shapeId="0" xr:uid="{00000000-0006-0000-1600-0000F6040000}">
      <text>
        <r>
          <rPr>
            <sz val="12"/>
            <color rgb="FF000000"/>
            <rFont val="Calibri"/>
            <family val="1"/>
          </rPr>
          <t>No aplica</t>
        </r>
      </text>
    </comment>
    <comment ref="AN150" authorId="0" shapeId="0" xr:uid="{00000000-0006-0000-1600-0000F7040000}">
      <text>
        <r>
          <rPr>
            <sz val="12"/>
            <color rgb="FF000000"/>
            <rFont val="Calibri"/>
            <family val="1"/>
          </rPr>
          <t>No aplica</t>
        </r>
      </text>
    </comment>
    <comment ref="AO150" authorId="0" shapeId="0" xr:uid="{00000000-0006-0000-1600-0000F8040000}">
      <text>
        <r>
          <rPr>
            <sz val="12"/>
            <color rgb="FF000000"/>
            <rFont val="Calibri"/>
            <family val="1"/>
          </rPr>
          <t>El datafono no sirve</t>
        </r>
      </text>
    </comment>
    <comment ref="AP150" authorId="0" shapeId="0" xr:uid="{00000000-0006-0000-1600-0000F9040000}">
      <text>
        <r>
          <rPr>
            <sz val="12"/>
            <color rgb="FF000000"/>
            <rFont val="Calibri"/>
            <family val="1"/>
          </rPr>
          <t>no ofrecio aumentar la compra</t>
        </r>
      </text>
    </comment>
    <comment ref="AX150" authorId="0" shapeId="0" xr:uid="{00000000-0006-0000-1600-0000FA040000}">
      <text>
        <r>
          <rPr>
            <sz val="12"/>
            <color rgb="FF000000"/>
            <rFont val="Calibri"/>
            <family val="1"/>
          </rPr>
          <t>Voy en carro</t>
        </r>
      </text>
    </comment>
    <comment ref="Y151" authorId="0" shapeId="0" xr:uid="{00000000-0006-0000-1600-0000FB040000}">
      <text>
        <r>
          <rPr>
            <sz val="12"/>
            <color rgb="FF000000"/>
            <rFont val="Calibri"/>
            <family val="1"/>
          </rPr>
          <t>Na</t>
        </r>
      </text>
    </comment>
    <comment ref="Z151" authorId="0" shapeId="0" xr:uid="{00000000-0006-0000-1600-0000FC040000}">
      <text>
        <r>
          <rPr>
            <sz val="12"/>
            <color rgb="FF000000"/>
            <rFont val="Calibri"/>
            <family val="1"/>
          </rPr>
          <t>Na</t>
        </r>
      </text>
    </comment>
    <comment ref="AA151" authorId="0" shapeId="0" xr:uid="{00000000-0006-0000-1600-0000FD040000}">
      <text>
        <r>
          <rPr>
            <sz val="12"/>
            <color rgb="FF000000"/>
            <rFont val="Calibri"/>
            <family val="1"/>
          </rPr>
          <t>Na</t>
        </r>
      </text>
    </comment>
    <comment ref="AB151" authorId="0" shapeId="0" xr:uid="{00000000-0006-0000-1600-0000FE040000}">
      <text>
        <r>
          <rPr>
            <sz val="12"/>
            <color rgb="FF000000"/>
            <rFont val="Calibri"/>
            <family val="1"/>
          </rPr>
          <t>Na</t>
        </r>
      </text>
    </comment>
    <comment ref="AM151" authorId="0" shapeId="0" xr:uid="{00000000-0006-0000-1600-0000FF040000}">
      <text>
        <r>
          <rPr>
            <sz val="12"/>
            <color rgb="FF000000"/>
            <rFont val="Calibri"/>
            <family val="1"/>
          </rPr>
          <t>No vende</t>
        </r>
      </text>
    </comment>
    <comment ref="AN151" authorId="0" shapeId="0" xr:uid="{00000000-0006-0000-1600-000000050000}">
      <text>
        <r>
          <rPr>
            <sz val="12"/>
            <color rgb="FF000000"/>
            <rFont val="Calibri"/>
            <family val="1"/>
          </rPr>
          <t>No vende extra</t>
        </r>
      </text>
    </comment>
    <comment ref="AP151" authorId="0" shapeId="0" xr:uid="{00000000-0006-0000-1600-000001050000}">
      <text>
        <r>
          <rPr>
            <sz val="12"/>
            <color rgb="FF000000"/>
            <rFont val="Calibri"/>
            <family val="1"/>
          </rPr>
          <t>Ofrece promocion</t>
        </r>
      </text>
    </comment>
    <comment ref="AW151" authorId="0" shapeId="0" xr:uid="{00000000-0006-0000-1600-000002050000}">
      <text>
        <r>
          <rPr>
            <sz val="12"/>
            <color rgb="FF000000"/>
            <rFont val="Calibri"/>
            <family val="1"/>
          </rPr>
          <t>No ofrece nada</t>
        </r>
      </text>
    </comment>
    <comment ref="AX151" authorId="0" shapeId="0" xr:uid="{00000000-0006-0000-1600-000003050000}">
      <text>
        <r>
          <rPr>
            <sz val="12"/>
            <color rgb="FF000000"/>
            <rFont val="Calibri"/>
            <family val="1"/>
          </rPr>
          <t>No ofrece</t>
        </r>
      </text>
    </comment>
    <comment ref="Y152" authorId="0" shapeId="0" xr:uid="{00000000-0006-0000-1600-000004050000}">
      <text>
        <r>
          <rPr>
            <sz val="12"/>
            <color rgb="FF000000"/>
            <rFont val="Calibri"/>
            <family val="1"/>
          </rPr>
          <t>No aplica</t>
        </r>
      </text>
    </comment>
    <comment ref="Z152" authorId="0" shapeId="0" xr:uid="{00000000-0006-0000-1600-000005050000}">
      <text>
        <r>
          <rPr>
            <sz val="12"/>
            <color rgb="FF000000"/>
            <rFont val="Calibri"/>
            <family val="1"/>
          </rPr>
          <t>No aplica</t>
        </r>
      </text>
    </comment>
    <comment ref="AA152" authorId="0" shapeId="0" xr:uid="{00000000-0006-0000-1600-000006050000}">
      <text>
        <r>
          <rPr>
            <sz val="12"/>
            <color rgb="FF000000"/>
            <rFont val="Calibri"/>
            <family val="1"/>
          </rPr>
          <t>No aplica</t>
        </r>
      </text>
    </comment>
    <comment ref="AB152" authorId="0" shapeId="0" xr:uid="{00000000-0006-0000-1600-000007050000}">
      <text>
        <r>
          <rPr>
            <sz val="12"/>
            <color rgb="FF000000"/>
            <rFont val="Calibri"/>
            <family val="1"/>
          </rPr>
          <t>No aplica</t>
        </r>
      </text>
    </comment>
    <comment ref="AI152" authorId="0" shapeId="0" xr:uid="{00000000-0006-0000-1600-000008050000}">
      <text>
        <r>
          <rPr>
            <sz val="12"/>
            <color rgb="FF000000"/>
            <rFont val="Calibri"/>
            <family val="1"/>
          </rPr>
          <t>No aplica</t>
        </r>
      </text>
    </comment>
    <comment ref="AM152" authorId="0" shapeId="0" xr:uid="{00000000-0006-0000-1600-000009050000}">
      <text>
        <r>
          <rPr>
            <sz val="12"/>
            <color rgb="FF000000"/>
            <rFont val="Calibri"/>
            <family val="1"/>
          </rPr>
          <t>No aplica</t>
        </r>
      </text>
    </comment>
    <comment ref="AN152" authorId="0" shapeId="0" xr:uid="{00000000-0006-0000-1600-00000A050000}">
      <text>
        <r>
          <rPr>
            <sz val="12"/>
            <color rgb="FF000000"/>
            <rFont val="Calibri"/>
            <family val="1"/>
          </rPr>
          <t>No aplica</t>
        </r>
      </text>
    </comment>
    <comment ref="AX152" authorId="0" shapeId="0" xr:uid="{00000000-0006-0000-1600-00000B050000}">
      <text>
        <r>
          <rPr>
            <sz val="12"/>
            <color rgb="FF000000"/>
            <rFont val="Calibri"/>
            <family val="1"/>
          </rPr>
          <t>No aplica</t>
        </r>
      </text>
    </comment>
    <comment ref="Y153" authorId="0" shapeId="0" xr:uid="{00000000-0006-0000-1600-00000C050000}">
      <text>
        <r>
          <rPr>
            <sz val="12"/>
            <color rgb="FF000000"/>
            <rFont val="Calibri"/>
            <family val="1"/>
          </rPr>
          <t>No aplica</t>
        </r>
      </text>
    </comment>
    <comment ref="Z153" authorId="0" shapeId="0" xr:uid="{00000000-0006-0000-1600-00000D050000}">
      <text>
        <r>
          <rPr>
            <sz val="12"/>
            <color rgb="FF000000"/>
            <rFont val="Calibri"/>
            <family val="1"/>
          </rPr>
          <t>No aplica</t>
        </r>
      </text>
    </comment>
    <comment ref="AA153" authorId="0" shapeId="0" xr:uid="{00000000-0006-0000-1600-00000E050000}">
      <text>
        <r>
          <rPr>
            <sz val="12"/>
            <color rgb="FF000000"/>
            <rFont val="Calibri"/>
            <family val="1"/>
          </rPr>
          <t>No aplica</t>
        </r>
      </text>
    </comment>
    <comment ref="AB153" authorId="0" shapeId="0" xr:uid="{00000000-0006-0000-1600-00000F050000}">
      <text>
        <r>
          <rPr>
            <sz val="12"/>
            <color rgb="FF000000"/>
            <rFont val="Calibri"/>
            <family val="1"/>
          </rPr>
          <t>No aplica</t>
        </r>
      </text>
    </comment>
    <comment ref="AM153" authorId="0" shapeId="0" xr:uid="{00000000-0006-0000-1600-000010050000}">
      <text>
        <r>
          <rPr>
            <sz val="12"/>
            <color rgb="FF000000"/>
            <rFont val="Calibri"/>
            <family val="1"/>
          </rPr>
          <t>Sin extra</t>
        </r>
      </text>
    </comment>
    <comment ref="AN153" authorId="0" shapeId="0" xr:uid="{00000000-0006-0000-1600-000011050000}">
      <text>
        <r>
          <rPr>
            <sz val="12"/>
            <color rgb="FF000000"/>
            <rFont val="Calibri"/>
            <family val="1"/>
          </rPr>
          <t>Sin extra</t>
        </r>
      </text>
    </comment>
    <comment ref="AP153" authorId="0" shapeId="0" xr:uid="{00000000-0006-0000-1600-000012050000}">
      <text>
        <r>
          <rPr>
            <sz val="12"/>
            <color rgb="FF000000"/>
            <rFont val="Calibri"/>
            <family val="1"/>
          </rPr>
          <t>Ofrece camionetas</t>
        </r>
      </text>
    </comment>
    <comment ref="AW153" authorId="0" shapeId="0" xr:uid="{00000000-0006-0000-1600-000013050000}">
      <text>
        <r>
          <rPr>
            <sz val="12"/>
            <color rgb="FF000000"/>
            <rFont val="Calibri"/>
            <family val="1"/>
          </rPr>
          <t>No me ofrece otros servicios</t>
        </r>
      </text>
    </comment>
    <comment ref="AX153" authorId="0" shapeId="0" xr:uid="{00000000-0006-0000-1600-000014050000}">
      <text>
        <r>
          <rPr>
            <sz val="12"/>
            <color rgb="FF000000"/>
            <rFont val="Calibri"/>
            <family val="1"/>
          </rPr>
          <t>Visita en moto</t>
        </r>
      </text>
    </comment>
    <comment ref="BA153" authorId="0" shapeId="0" xr:uid="{00000000-0006-0000-1600-000015050000}">
      <text>
        <r>
          <rPr>
            <sz val="12"/>
            <color rgb="FF000000"/>
            <rFont val="Calibri"/>
            <family val="1"/>
          </rPr>
          <t>me adelanto a solicitarla</t>
        </r>
      </text>
    </comment>
    <comment ref="T154" authorId="0" shapeId="0" xr:uid="{00000000-0006-0000-1600-000016050000}">
      <text>
        <r>
          <rPr>
            <sz val="12"/>
            <color rgb="FF000000"/>
            <rFont val="Calibri"/>
            <family val="1"/>
          </rPr>
          <t>Usa chaqueta</t>
        </r>
      </text>
    </comment>
    <comment ref="Y154" authorId="0" shapeId="0" xr:uid="{00000000-0006-0000-1600-000017050000}">
      <text>
        <r>
          <rPr>
            <sz val="12"/>
            <color rgb="FF000000"/>
            <rFont val="Calibri"/>
            <family val="1"/>
          </rPr>
          <t>No aplica</t>
        </r>
      </text>
    </comment>
    <comment ref="Z154" authorId="0" shapeId="0" xr:uid="{00000000-0006-0000-1600-000018050000}">
      <text>
        <r>
          <rPr>
            <sz val="12"/>
            <color rgb="FF000000"/>
            <rFont val="Calibri"/>
            <family val="1"/>
          </rPr>
          <t>No aplica</t>
        </r>
      </text>
    </comment>
    <comment ref="AA154" authorId="0" shapeId="0" xr:uid="{00000000-0006-0000-1600-000019050000}">
      <text>
        <r>
          <rPr>
            <sz val="12"/>
            <color rgb="FF000000"/>
            <rFont val="Calibri"/>
            <family val="1"/>
          </rPr>
          <t>No aplica</t>
        </r>
      </text>
    </comment>
    <comment ref="AB154" authorId="0" shapeId="0" xr:uid="{00000000-0006-0000-1600-00001A050000}">
      <text>
        <r>
          <rPr>
            <sz val="12"/>
            <color rgb="FF000000"/>
            <rFont val="Calibri"/>
            <family val="1"/>
          </rPr>
          <t>No aplica</t>
        </r>
      </text>
    </comment>
    <comment ref="AI154" authorId="0" shapeId="0" xr:uid="{00000000-0006-0000-1600-00001B050000}">
      <text>
        <r>
          <rPr>
            <sz val="12"/>
            <color rgb="FF000000"/>
            <rFont val="Calibri"/>
            <family val="1"/>
          </rPr>
          <t>No aplica</t>
        </r>
      </text>
    </comment>
    <comment ref="AM154" authorId="0" shapeId="0" xr:uid="{00000000-0006-0000-1600-00001C050000}">
      <text>
        <r>
          <rPr>
            <sz val="12"/>
            <color rgb="FF000000"/>
            <rFont val="Calibri"/>
            <family val="1"/>
          </rPr>
          <t>No aplica</t>
        </r>
      </text>
    </comment>
    <comment ref="AN154" authorId="0" shapeId="0" xr:uid="{00000000-0006-0000-1600-00001D050000}">
      <text>
        <r>
          <rPr>
            <sz val="12"/>
            <color rgb="FF000000"/>
            <rFont val="Calibri"/>
            <family val="1"/>
          </rPr>
          <t>No aplica</t>
        </r>
      </text>
    </comment>
    <comment ref="AP154" authorId="0" shapeId="0" xr:uid="{00000000-0006-0000-1600-00001E050000}">
      <text>
        <r>
          <rPr>
            <sz val="12"/>
            <color rgb="FF000000"/>
            <rFont val="Calibri"/>
            <family val="1"/>
          </rPr>
          <t>No ofreció aumentar compra</t>
        </r>
      </text>
    </comment>
    <comment ref="AX154" authorId="0" shapeId="0" xr:uid="{00000000-0006-0000-1600-00001F050000}">
      <text>
        <r>
          <rPr>
            <sz val="12"/>
            <color rgb="FF000000"/>
            <rFont val="Calibri"/>
            <family val="1"/>
          </rPr>
          <t>No aplica</t>
        </r>
      </text>
    </comment>
    <comment ref="T155" authorId="0" shapeId="0" xr:uid="{00000000-0006-0000-1600-000020050000}">
      <text>
        <r>
          <rPr>
            <sz val="12"/>
            <color rgb="FF000000"/>
            <rFont val="Calibri"/>
            <family val="1"/>
          </rPr>
          <t>Tiene chaqueta</t>
        </r>
      </text>
    </comment>
    <comment ref="Y155" authorId="0" shapeId="0" xr:uid="{00000000-0006-0000-1600-000021050000}">
      <text>
        <r>
          <rPr>
            <sz val="12"/>
            <color rgb="FF000000"/>
            <rFont val="Calibri"/>
            <family val="1"/>
          </rPr>
          <t>No aplica</t>
        </r>
      </text>
    </comment>
    <comment ref="Z155" authorId="0" shapeId="0" xr:uid="{00000000-0006-0000-1600-000022050000}">
      <text>
        <r>
          <rPr>
            <sz val="12"/>
            <color rgb="FF000000"/>
            <rFont val="Calibri"/>
            <family val="1"/>
          </rPr>
          <t>No aplica</t>
        </r>
      </text>
    </comment>
    <comment ref="AA155" authorId="0" shapeId="0" xr:uid="{00000000-0006-0000-1600-000023050000}">
      <text>
        <r>
          <rPr>
            <sz val="12"/>
            <color rgb="FF000000"/>
            <rFont val="Calibri"/>
            <family val="1"/>
          </rPr>
          <t>No aplica</t>
        </r>
      </text>
    </comment>
    <comment ref="AB155" authorId="0" shapeId="0" xr:uid="{00000000-0006-0000-1600-000024050000}">
      <text>
        <r>
          <rPr>
            <sz val="12"/>
            <color rgb="FF000000"/>
            <rFont val="Calibri"/>
            <family val="1"/>
          </rPr>
          <t>No aplica</t>
        </r>
      </text>
    </comment>
    <comment ref="AI155" authorId="0" shapeId="0" xr:uid="{00000000-0006-0000-1600-000025050000}">
      <text>
        <r>
          <rPr>
            <sz val="12"/>
            <color rgb="FF000000"/>
            <rFont val="Calibri"/>
            <family val="1"/>
          </rPr>
          <t>No aplica</t>
        </r>
      </text>
    </comment>
    <comment ref="AM155" authorId="0" shapeId="0" xr:uid="{00000000-0006-0000-1600-000026050000}">
      <text>
        <r>
          <rPr>
            <sz val="12"/>
            <color rgb="FF000000"/>
            <rFont val="Calibri"/>
            <family val="1"/>
          </rPr>
          <t>No hay extra</t>
        </r>
      </text>
    </comment>
    <comment ref="AN155" authorId="0" shapeId="0" xr:uid="{00000000-0006-0000-1600-000027050000}">
      <text>
        <r>
          <rPr>
            <sz val="12"/>
            <color rgb="FF000000"/>
            <rFont val="Calibri"/>
            <family val="1"/>
          </rPr>
          <t>No hay extra</t>
        </r>
      </text>
    </comment>
    <comment ref="AP155" authorId="0" shapeId="0" xr:uid="{00000000-0006-0000-1600-000028050000}">
      <text>
        <r>
          <rPr>
            <sz val="12"/>
            <color rgb="FF000000"/>
            <rFont val="Calibri"/>
            <family val="1"/>
          </rPr>
          <t>No ofrece</t>
        </r>
      </text>
    </comment>
    <comment ref="AX155" authorId="0" shapeId="0" xr:uid="{00000000-0006-0000-1600-000029050000}">
      <text>
        <r>
          <rPr>
            <sz val="12"/>
            <color rgb="FF000000"/>
            <rFont val="Calibri"/>
            <family val="1"/>
          </rPr>
          <t>No ofrece</t>
        </r>
      </text>
    </comment>
    <comment ref="Y156" authorId="0" shapeId="0" xr:uid="{00000000-0006-0000-1600-00002A050000}">
      <text>
        <r>
          <rPr>
            <sz val="12"/>
            <color rgb="FF000000"/>
            <rFont val="Calibri"/>
            <family val="1"/>
          </rPr>
          <t>No es obligatorio</t>
        </r>
      </text>
    </comment>
    <comment ref="Z156" authorId="0" shapeId="0" xr:uid="{00000000-0006-0000-1600-00002B050000}">
      <text>
        <r>
          <rPr>
            <sz val="12"/>
            <color rgb="FF000000"/>
            <rFont val="Calibri"/>
            <family val="1"/>
          </rPr>
          <t>No es obligatorio</t>
        </r>
      </text>
    </comment>
    <comment ref="AA156" authorId="0" shapeId="0" xr:uid="{00000000-0006-0000-1600-00002C050000}">
      <text>
        <r>
          <rPr>
            <sz val="12"/>
            <color rgb="FF000000"/>
            <rFont val="Calibri"/>
            <family val="1"/>
          </rPr>
          <t>No es oblugatorio</t>
        </r>
      </text>
    </comment>
    <comment ref="AB156" authorId="0" shapeId="0" xr:uid="{00000000-0006-0000-1600-00002D050000}">
      <text>
        <r>
          <rPr>
            <sz val="12"/>
            <color rgb="FF000000"/>
            <rFont val="Calibri"/>
            <family val="1"/>
          </rPr>
          <t>No es ovligatorio</t>
        </r>
      </text>
    </comment>
    <comment ref="AM156" authorId="0" shapeId="0" xr:uid="{00000000-0006-0000-1600-00002E050000}">
      <text>
        <r>
          <rPr>
            <sz val="12"/>
            <color rgb="FF000000"/>
            <rFont val="Calibri"/>
            <family val="1"/>
          </rPr>
          <t>No vende mayor calidad.</t>
        </r>
      </text>
    </comment>
    <comment ref="AN156" authorId="0" shapeId="0" xr:uid="{00000000-0006-0000-1600-00002F050000}">
      <text>
        <r>
          <rPr>
            <sz val="12"/>
            <color rgb="FF000000"/>
            <rFont val="Calibri"/>
            <family val="1"/>
          </rPr>
          <t>No vende mayor calidad</t>
        </r>
      </text>
    </comment>
    <comment ref="AO156" authorId="0" shapeId="0" xr:uid="{00000000-0006-0000-1600-000030050000}">
      <text>
        <r>
          <rPr>
            <sz val="12"/>
            <color rgb="FF000000"/>
            <rFont val="Calibri"/>
            <family val="1"/>
          </rPr>
          <t>Estación no acumula puntos</t>
        </r>
      </text>
    </comment>
    <comment ref="AP156" authorId="0" shapeId="0" xr:uid="{00000000-0006-0000-1600-000031050000}">
      <text>
        <r>
          <rPr>
            <sz val="12"/>
            <color rgb="FF000000"/>
            <rFont val="Calibri"/>
            <family val="1"/>
          </rPr>
          <t>Estación en depto de nariño</t>
        </r>
      </text>
    </comment>
    <comment ref="AW156" authorId="0" shapeId="0" xr:uid="{00000000-0006-0000-1600-000032050000}">
      <text>
        <r>
          <rPr>
            <sz val="12"/>
            <color rgb="FF000000"/>
            <rFont val="Calibri"/>
            <family val="1"/>
          </rPr>
          <t>No ofreció ningún otro producto</t>
        </r>
      </text>
    </comment>
    <comment ref="AX156" authorId="0" shapeId="0" xr:uid="{00000000-0006-0000-1600-000033050000}">
      <text>
        <r>
          <rPr>
            <sz val="12"/>
            <color rgb="FF000000"/>
            <rFont val="Calibri"/>
            <family val="1"/>
          </rPr>
          <t>Visita en moto.</t>
        </r>
      </text>
    </comment>
    <comment ref="Q157" authorId="0" shapeId="0" xr:uid="{00000000-0006-0000-1600-000034050000}">
      <text>
        <r>
          <rPr>
            <sz val="12"/>
            <color rgb="FF000000"/>
            <rFont val="Calibri"/>
            <family val="1"/>
          </rPr>
          <t>Usa guantes</t>
        </r>
      </text>
    </comment>
    <comment ref="R157" authorId="0" shapeId="0" xr:uid="{00000000-0006-0000-1600-000035050000}">
      <text>
        <r>
          <rPr>
            <sz val="12"/>
            <color rgb="FF000000"/>
            <rFont val="Calibri"/>
            <family val="1"/>
          </rPr>
          <t>Usa guantes</t>
        </r>
      </text>
    </comment>
    <comment ref="T157" authorId="0" shapeId="0" xr:uid="{00000000-0006-0000-1600-000036050000}">
      <text>
        <r>
          <rPr>
            <sz val="12"/>
            <color rgb="FF000000"/>
            <rFont val="Calibri"/>
            <family val="1"/>
          </rPr>
          <t>Chaqueta</t>
        </r>
      </text>
    </comment>
    <comment ref="Y157" authorId="0" shapeId="0" xr:uid="{00000000-0006-0000-1600-000037050000}">
      <text>
        <r>
          <rPr>
            <sz val="12"/>
            <color rgb="FF000000"/>
            <rFont val="Calibri"/>
            <family val="1"/>
          </rPr>
          <t>No aplica</t>
        </r>
      </text>
    </comment>
    <comment ref="Z157" authorId="0" shapeId="0" xr:uid="{00000000-0006-0000-1600-000038050000}">
      <text>
        <r>
          <rPr>
            <sz val="12"/>
            <color rgb="FF000000"/>
            <rFont val="Calibri"/>
            <family val="1"/>
          </rPr>
          <t>No aplica</t>
        </r>
      </text>
    </comment>
    <comment ref="AA157" authorId="0" shapeId="0" xr:uid="{00000000-0006-0000-1600-000039050000}">
      <text>
        <r>
          <rPr>
            <sz val="12"/>
            <color rgb="FF000000"/>
            <rFont val="Calibri"/>
            <family val="1"/>
          </rPr>
          <t>No aplica</t>
        </r>
      </text>
    </comment>
    <comment ref="AB157" authorId="0" shapeId="0" xr:uid="{00000000-0006-0000-1600-00003A050000}">
      <text>
        <r>
          <rPr>
            <sz val="12"/>
            <color rgb="FF000000"/>
            <rFont val="Calibri"/>
            <family val="1"/>
          </rPr>
          <t>No aplica</t>
        </r>
      </text>
    </comment>
    <comment ref="AM157" authorId="0" shapeId="0" xr:uid="{00000000-0006-0000-1600-00003B050000}">
      <text>
        <r>
          <rPr>
            <sz val="12"/>
            <color rgb="FF000000"/>
            <rFont val="Calibri"/>
            <family val="1"/>
          </rPr>
          <t>No hay</t>
        </r>
      </text>
    </comment>
    <comment ref="AN157" authorId="0" shapeId="0" xr:uid="{00000000-0006-0000-1600-00003C050000}">
      <text>
        <r>
          <rPr>
            <sz val="12"/>
            <color rgb="FF000000"/>
            <rFont val="Calibri"/>
            <family val="1"/>
          </rPr>
          <t>No hay</t>
        </r>
      </text>
    </comment>
    <comment ref="AP157" authorId="0" shapeId="0" xr:uid="{00000000-0006-0000-1600-00003D050000}">
      <text>
        <r>
          <rPr>
            <sz val="12"/>
            <color rgb="FF000000"/>
            <rFont val="Calibri"/>
            <family val="1"/>
          </rPr>
          <t>Ofrece promoción</t>
        </r>
      </text>
    </comment>
    <comment ref="AX157" authorId="0" shapeId="0" xr:uid="{00000000-0006-0000-1600-00003E050000}">
      <text>
        <r>
          <rPr>
            <sz val="12"/>
            <color rgb="FF000000"/>
            <rFont val="Calibri"/>
            <family val="1"/>
          </rPr>
          <t>Moto</t>
        </r>
      </text>
    </comment>
    <comment ref="BA157" authorId="0" shapeId="0" xr:uid="{00000000-0006-0000-1600-00003F050000}">
      <text>
        <r>
          <rPr>
            <sz val="12"/>
            <color rgb="FF000000"/>
            <rFont val="Calibri"/>
            <family val="1"/>
          </rPr>
          <t>Se la pedi</t>
        </r>
      </text>
    </comment>
    <comment ref="Y158" authorId="0" shapeId="0" xr:uid="{00000000-0006-0000-1600-000040050000}">
      <text>
        <r>
          <rPr>
            <sz val="12"/>
            <color rgb="FF000000"/>
            <rFont val="Calibri"/>
            <family val="1"/>
          </rPr>
          <t>Ya no se usa</t>
        </r>
      </text>
    </comment>
    <comment ref="Z158" authorId="0" shapeId="0" xr:uid="{00000000-0006-0000-1600-000041050000}">
      <text>
        <r>
          <rPr>
            <sz val="12"/>
            <color rgb="FF000000"/>
            <rFont val="Calibri"/>
            <family val="1"/>
          </rPr>
          <t>Ya no se usa</t>
        </r>
      </text>
    </comment>
    <comment ref="AA158" authorId="0" shapeId="0" xr:uid="{00000000-0006-0000-1600-000042050000}">
      <text>
        <r>
          <rPr>
            <sz val="12"/>
            <color rgb="FF000000"/>
            <rFont val="Calibri"/>
            <family val="1"/>
          </rPr>
          <t>Ya no se usa</t>
        </r>
      </text>
    </comment>
    <comment ref="AB158" authorId="0" shapeId="0" xr:uid="{00000000-0006-0000-1600-000043050000}">
      <text>
        <r>
          <rPr>
            <sz val="12"/>
            <color rgb="FF000000"/>
            <rFont val="Calibri"/>
            <family val="1"/>
          </rPr>
          <t>Visita moto</t>
        </r>
      </text>
    </comment>
    <comment ref="AE158" authorId="0" shapeId="0" xr:uid="{00000000-0006-0000-1600-000044050000}">
      <text>
        <r>
          <rPr>
            <sz val="12"/>
            <color rgb="FF000000"/>
            <rFont val="Calibri"/>
            <family val="1"/>
          </rPr>
          <t>Estaba ocupada la colaboradora</t>
        </r>
      </text>
    </comment>
    <comment ref="AI158" authorId="0" shapeId="0" xr:uid="{00000000-0006-0000-1600-000045050000}">
      <text>
        <r>
          <rPr>
            <sz val="12"/>
            <color rgb="FF000000"/>
            <rFont val="Calibri"/>
            <family val="1"/>
          </rPr>
          <t>N/A</t>
        </r>
      </text>
    </comment>
    <comment ref="AN158" authorId="0" shapeId="0" xr:uid="{00000000-0006-0000-1600-000046050000}">
      <text>
        <r>
          <rPr>
            <sz val="12"/>
            <color rgb="FF000000"/>
            <rFont val="Calibri"/>
            <family val="1"/>
          </rPr>
          <t>Tanqueo con extra</t>
        </r>
      </text>
    </comment>
    <comment ref="AX158" authorId="0" shapeId="0" xr:uid="{00000000-0006-0000-1600-000047050000}">
      <text>
        <r>
          <rPr>
            <sz val="12"/>
            <color rgb="FF000000"/>
            <rFont val="Calibri"/>
            <family val="1"/>
          </rPr>
          <t>Visita moto</t>
        </r>
      </text>
    </comment>
    <comment ref="Y159" authorId="0" shapeId="0" xr:uid="{00000000-0006-0000-1600-000048050000}">
      <text>
        <r>
          <rPr>
            <sz val="12"/>
            <color rgb="FF000000"/>
            <rFont val="Calibri"/>
            <family val="1"/>
          </rPr>
          <t>Ya no se usa</t>
        </r>
      </text>
    </comment>
    <comment ref="Z159" authorId="0" shapeId="0" xr:uid="{00000000-0006-0000-1600-000049050000}">
      <text>
        <r>
          <rPr>
            <sz val="12"/>
            <color rgb="FF000000"/>
            <rFont val="Calibri"/>
            <family val="1"/>
          </rPr>
          <t>Ya no se usa</t>
        </r>
      </text>
    </comment>
    <comment ref="AA159" authorId="0" shapeId="0" xr:uid="{00000000-0006-0000-1600-00004A050000}">
      <text>
        <r>
          <rPr>
            <sz val="12"/>
            <color rgb="FF000000"/>
            <rFont val="Calibri"/>
            <family val="1"/>
          </rPr>
          <t>Ya no se usa</t>
        </r>
      </text>
    </comment>
    <comment ref="AB159" authorId="0" shapeId="0" xr:uid="{00000000-0006-0000-1600-00004B050000}">
      <text>
        <r>
          <rPr>
            <sz val="12"/>
            <color rgb="FF000000"/>
            <rFont val="Calibri"/>
            <family val="1"/>
          </rPr>
          <t>Visita en moto</t>
        </r>
      </text>
    </comment>
    <comment ref="AE159" authorId="0" shapeId="0" xr:uid="{00000000-0006-0000-1600-00004C050000}">
      <text>
        <r>
          <rPr>
            <sz val="12"/>
            <color rgb="FF000000"/>
            <rFont val="Calibri"/>
            <family val="1"/>
          </rPr>
          <t>Aunque no sé si se alcance a ver en el vídeo. A mano izquierda al pie de carro me hizo la seña que ya me atendía</t>
        </r>
      </text>
    </comment>
    <comment ref="AM159" authorId="0" shapeId="0" xr:uid="{00000000-0006-0000-1600-00004D050000}">
      <text>
        <r>
          <rPr>
            <sz val="12"/>
            <color rgb="FF000000"/>
            <rFont val="Calibri"/>
            <family val="1"/>
          </rPr>
          <t>Me ubique en la parte donde decía corriente. Tal vez por eso no me ofrecio</t>
        </r>
      </text>
    </comment>
    <comment ref="AN159" authorId="0" shapeId="0" xr:uid="{00000000-0006-0000-1600-00004E050000}">
      <text>
        <r>
          <rPr>
            <sz val="12"/>
            <color rgb="FF000000"/>
            <rFont val="Calibri"/>
            <family val="1"/>
          </rPr>
          <t>El colaborador no ofreció la mezcla</t>
        </r>
      </text>
    </comment>
    <comment ref="AP159" authorId="0" shapeId="0" xr:uid="{00000000-0006-0000-1600-00004F050000}">
      <text>
        <r>
          <rPr>
            <sz val="12"/>
            <color rgb="FF000000"/>
            <rFont val="Calibri"/>
            <family val="1"/>
          </rPr>
          <t>Pedí llenar full y ofrecen promoción jeep</t>
        </r>
      </text>
    </comment>
    <comment ref="AX159" authorId="0" shapeId="0" xr:uid="{00000000-0006-0000-1600-000050050000}">
      <text>
        <r>
          <rPr>
            <sz val="12"/>
            <color rgb="FF000000"/>
            <rFont val="Calibri"/>
            <family val="1"/>
          </rPr>
          <t>Visita en moto</t>
        </r>
      </text>
    </comment>
    <comment ref="Y160" authorId="0" shapeId="0" xr:uid="{00000000-0006-0000-1600-000051050000}">
      <text>
        <r>
          <rPr>
            <sz val="12"/>
            <color rgb="FF000000"/>
            <rFont val="Calibri"/>
            <family val="1"/>
          </rPr>
          <t>no aplic</t>
        </r>
      </text>
    </comment>
    <comment ref="Z160" authorId="0" shapeId="0" xr:uid="{00000000-0006-0000-1600-000052050000}">
      <text>
        <r>
          <rPr>
            <sz val="12"/>
            <color rgb="FF000000"/>
            <rFont val="Calibri"/>
            <family val="1"/>
          </rPr>
          <t>no aplica</t>
        </r>
      </text>
    </comment>
    <comment ref="AA160" authorId="0" shapeId="0" xr:uid="{00000000-0006-0000-1600-000053050000}">
      <text>
        <r>
          <rPr>
            <sz val="12"/>
            <color rgb="FF000000"/>
            <rFont val="Calibri"/>
            <family val="1"/>
          </rPr>
          <t>no aplica</t>
        </r>
      </text>
    </comment>
    <comment ref="AB160" authorId="0" shapeId="0" xr:uid="{00000000-0006-0000-1600-000054050000}">
      <text>
        <r>
          <rPr>
            <sz val="12"/>
            <color rgb="FF000000"/>
            <rFont val="Calibri"/>
            <family val="1"/>
          </rPr>
          <t>no aplica</t>
        </r>
      </text>
    </comment>
    <comment ref="AM160" authorId="0" shapeId="0" xr:uid="{00000000-0006-0000-1600-000055050000}">
      <text>
        <r>
          <rPr>
            <sz val="12"/>
            <color rgb="FF000000"/>
            <rFont val="Calibri"/>
            <family val="1"/>
          </rPr>
          <t>No ofrece</t>
        </r>
      </text>
    </comment>
    <comment ref="AN160" authorId="0" shapeId="0" xr:uid="{00000000-0006-0000-1600-000056050000}">
      <text>
        <r>
          <rPr>
            <sz val="12"/>
            <color rgb="FF000000"/>
            <rFont val="Calibri"/>
            <family val="1"/>
          </rPr>
          <t>No ofrece</t>
        </r>
      </text>
    </comment>
    <comment ref="AP160" authorId="0" shapeId="0" xr:uid="{00000000-0006-0000-1600-000057050000}">
      <text>
        <r>
          <rPr>
            <sz val="12"/>
            <color rgb="FF000000"/>
            <rFont val="Calibri"/>
            <family val="1"/>
          </rPr>
          <t>Ofrece promoción</t>
        </r>
      </text>
    </comment>
    <comment ref="O161" authorId="0" shapeId="0" xr:uid="{00000000-0006-0000-1600-000058050000}">
      <text>
        <r>
          <rPr>
            <sz val="12"/>
            <color rgb="FF000000"/>
            <rFont val="Calibri"/>
            <family val="1"/>
          </rPr>
          <t>Si tenia el cabello recogido</t>
        </r>
      </text>
    </comment>
    <comment ref="V161" authorId="0" shapeId="0" xr:uid="{00000000-0006-0000-1600-000059050000}">
      <text>
        <r>
          <rPr>
            <sz val="12"/>
            <color rgb="FF000000"/>
            <rFont val="Calibri"/>
            <family val="1"/>
          </rPr>
          <t>Tenia gorra negra de jepp</t>
        </r>
      </text>
    </comment>
    <comment ref="W161" authorId="0" shapeId="0" xr:uid="{00000000-0006-0000-1600-00005A050000}">
      <text>
        <r>
          <rPr>
            <sz val="12"/>
            <color rgb="FF000000"/>
            <rFont val="Calibri"/>
            <family val="1"/>
          </rPr>
          <t>En el carnet</t>
        </r>
      </text>
    </comment>
    <comment ref="Y161" authorId="0" shapeId="0" xr:uid="{00000000-0006-0000-1600-00005B050000}">
      <text>
        <r>
          <rPr>
            <sz val="12"/>
            <color rgb="FF000000"/>
            <rFont val="Calibri"/>
            <family val="1"/>
          </rPr>
          <t>No aplica.</t>
        </r>
      </text>
    </comment>
    <comment ref="Z161" authorId="0" shapeId="0" xr:uid="{00000000-0006-0000-1600-00005C050000}">
      <text>
        <r>
          <rPr>
            <sz val="12"/>
            <color rgb="FF000000"/>
            <rFont val="Calibri"/>
            <family val="1"/>
          </rPr>
          <t>No aplica</t>
        </r>
      </text>
    </comment>
    <comment ref="AA161" authorId="0" shapeId="0" xr:uid="{00000000-0006-0000-1600-00005D050000}">
      <text>
        <r>
          <rPr>
            <sz val="12"/>
            <color rgb="FF000000"/>
            <rFont val="Calibri"/>
            <family val="1"/>
          </rPr>
          <t>No aplica</t>
        </r>
      </text>
    </comment>
    <comment ref="AB161" authorId="0" shapeId="0" xr:uid="{00000000-0006-0000-1600-00005E050000}">
      <text>
        <r>
          <rPr>
            <sz val="12"/>
            <color rgb="FF000000"/>
            <rFont val="Calibri"/>
            <family val="1"/>
          </rPr>
          <t>No aplica</t>
        </r>
      </text>
    </comment>
    <comment ref="AM161" authorId="0" shapeId="0" xr:uid="{00000000-0006-0000-1600-00005F050000}">
      <text>
        <r>
          <rPr>
            <sz val="12"/>
            <color rgb="FF000000"/>
            <rFont val="Calibri"/>
            <family val="1"/>
          </rPr>
          <t>No nos ofreció la gasolina extra</t>
        </r>
      </text>
    </comment>
    <comment ref="AN161" authorId="0" shapeId="0" xr:uid="{00000000-0006-0000-1600-000060050000}">
      <text>
        <r>
          <rPr>
            <sz val="12"/>
            <color rgb="FF000000"/>
            <rFont val="Calibri"/>
            <family val="1"/>
          </rPr>
          <t>Nos ofrecio gasolina regular</t>
        </r>
      </text>
    </comment>
    <comment ref="AP161" authorId="0" shapeId="0" xr:uid="{00000000-0006-0000-1600-000061050000}">
      <text>
        <r>
          <rPr>
            <sz val="12"/>
            <color rgb="FF000000"/>
            <rFont val="Calibri"/>
            <family val="1"/>
          </rPr>
          <t>N/A ofrece la bigpromo</t>
        </r>
      </text>
    </comment>
    <comment ref="AW161" authorId="0" shapeId="0" xr:uid="{00000000-0006-0000-1600-000062050000}">
      <text>
        <r>
          <rPr>
            <sz val="12"/>
            <color rgb="FF000000"/>
            <rFont val="Calibri"/>
            <family val="1"/>
          </rPr>
          <t>Lubricantes y soat</t>
        </r>
      </text>
    </comment>
    <comment ref="Y162" authorId="0" shapeId="0" xr:uid="{00000000-0006-0000-1600-000063050000}">
      <text>
        <r>
          <rPr>
            <sz val="12"/>
            <color rgb="FF000000"/>
            <rFont val="Calibri"/>
            <family val="1"/>
          </rPr>
          <t>No aplica</t>
        </r>
      </text>
    </comment>
    <comment ref="Z162" authorId="0" shapeId="0" xr:uid="{00000000-0006-0000-1600-000064050000}">
      <text>
        <r>
          <rPr>
            <sz val="12"/>
            <color rgb="FF000000"/>
            <rFont val="Calibri"/>
            <family val="1"/>
          </rPr>
          <t>No aplica</t>
        </r>
      </text>
    </comment>
    <comment ref="AA162" authorId="0" shapeId="0" xr:uid="{00000000-0006-0000-1600-000065050000}">
      <text>
        <r>
          <rPr>
            <sz val="12"/>
            <color rgb="FF000000"/>
            <rFont val="Calibri"/>
            <family val="1"/>
          </rPr>
          <t>No aplica</t>
        </r>
      </text>
    </comment>
    <comment ref="AB162" authorId="0" shapeId="0" xr:uid="{00000000-0006-0000-1600-000066050000}">
      <text>
        <r>
          <rPr>
            <sz val="12"/>
            <color rgb="FF000000"/>
            <rFont val="Calibri"/>
            <family val="1"/>
          </rPr>
          <t>No aplica</t>
        </r>
      </text>
    </comment>
    <comment ref="AL162" authorId="0" shapeId="0" xr:uid="{00000000-0006-0000-1600-000067050000}">
      <text>
        <r>
          <rPr>
            <sz val="12"/>
            <color rgb="FF000000"/>
            <rFont val="Calibri"/>
            <family val="1"/>
          </rPr>
          <t>no menciona</t>
        </r>
      </text>
    </comment>
    <comment ref="AN162" authorId="0" shapeId="0" xr:uid="{00000000-0006-0000-1600-000068050000}">
      <text>
        <r>
          <rPr>
            <sz val="12"/>
            <color rgb="FF000000"/>
            <rFont val="Calibri"/>
            <family val="1"/>
          </rPr>
          <t>No aplica</t>
        </r>
      </text>
    </comment>
    <comment ref="AP162" authorId="0" shapeId="0" xr:uid="{00000000-0006-0000-1600-000069050000}">
      <text>
        <r>
          <rPr>
            <sz val="12"/>
            <color rgb="FF000000"/>
            <rFont val="Calibri"/>
            <family val="1"/>
          </rPr>
          <t>promoción</t>
        </r>
      </text>
    </comment>
    <comment ref="AX162" authorId="0" shapeId="0" xr:uid="{00000000-0006-0000-1600-00006A050000}">
      <text>
        <r>
          <rPr>
            <sz val="12"/>
            <color rgb="FF000000"/>
            <rFont val="Calibri"/>
            <family val="1"/>
          </rPr>
          <t>Voy en carro</t>
        </r>
      </text>
    </comment>
    <comment ref="Y163" authorId="0" shapeId="0" xr:uid="{00000000-0006-0000-1600-00006B050000}">
      <text>
        <r>
          <rPr>
            <sz val="12"/>
            <color rgb="FF000000"/>
            <rFont val="Calibri"/>
            <family val="1"/>
          </rPr>
          <t>No es obligatorio usar tapabocas</t>
        </r>
      </text>
    </comment>
    <comment ref="Z163" authorId="0" shapeId="0" xr:uid="{00000000-0006-0000-1600-00006C050000}">
      <text>
        <r>
          <rPr>
            <sz val="12"/>
            <color rgb="FF000000"/>
            <rFont val="Calibri"/>
            <family val="1"/>
          </rPr>
          <t>No es obligatorio usar gafas de seguridad</t>
        </r>
      </text>
    </comment>
    <comment ref="AA163" authorId="0" shapeId="0" xr:uid="{00000000-0006-0000-1600-00006D050000}">
      <text>
        <r>
          <rPr>
            <sz val="12"/>
            <color rgb="FF000000"/>
            <rFont val="Calibri"/>
            <family val="1"/>
          </rPr>
          <t>No es obligatorio usar gafas de seguridad</t>
        </r>
      </text>
    </comment>
    <comment ref="AB163" authorId="0" shapeId="0" xr:uid="{00000000-0006-0000-1600-00006E050000}">
      <text>
        <r>
          <rPr>
            <sz val="12"/>
            <color rgb="FF000000"/>
            <rFont val="Calibri"/>
            <family val="1"/>
          </rPr>
          <t>No es obligatorio mantener la distancia</t>
        </r>
      </text>
    </comment>
    <comment ref="AL163" authorId="0" shapeId="0" xr:uid="{00000000-0006-0000-1600-00006F050000}">
      <text>
        <r>
          <rPr>
            <sz val="12"/>
            <color rgb="FF000000"/>
            <rFont val="Calibri"/>
            <family val="1"/>
          </rPr>
          <t>No me ofrece llenar el tanque</t>
        </r>
      </text>
    </comment>
    <comment ref="AN163" authorId="0" shapeId="0" xr:uid="{00000000-0006-0000-1600-000070050000}">
      <text>
        <r>
          <rPr>
            <sz val="12"/>
            <color rgb="FF000000"/>
            <rFont val="Calibri"/>
            <family val="1"/>
          </rPr>
          <t>se tanquea extra</t>
        </r>
      </text>
    </comment>
    <comment ref="AP163" authorId="0" shapeId="0" xr:uid="{00000000-0006-0000-1600-000071050000}">
      <text>
        <r>
          <rPr>
            <sz val="12"/>
            <color rgb="FF000000"/>
            <rFont val="Calibri"/>
            <family val="1"/>
          </rPr>
          <t>ofrece promoción</t>
        </r>
      </text>
    </comment>
    <comment ref="AX163" authorId="0" shapeId="0" xr:uid="{00000000-0006-0000-1600-000072050000}">
      <text>
        <r>
          <rPr>
            <sz val="12"/>
            <color rgb="FF000000"/>
            <rFont val="Calibri"/>
            <family val="1"/>
          </rPr>
          <t>No me ofrece botar desperdiciios</t>
        </r>
      </text>
    </comment>
    <comment ref="Y164" authorId="0" shapeId="0" xr:uid="{00000000-0006-0000-1600-000073050000}">
      <text>
        <r>
          <rPr>
            <sz val="12"/>
            <color rgb="FF000000"/>
            <rFont val="Calibri"/>
            <family val="1"/>
          </rPr>
          <t>No es obligatorio</t>
        </r>
      </text>
    </comment>
    <comment ref="Z164" authorId="0" shapeId="0" xr:uid="{00000000-0006-0000-1600-000074050000}">
      <text>
        <r>
          <rPr>
            <sz val="12"/>
            <color rgb="FF000000"/>
            <rFont val="Calibri"/>
            <family val="1"/>
          </rPr>
          <t>No es obligatorio</t>
        </r>
      </text>
    </comment>
    <comment ref="AA164" authorId="0" shapeId="0" xr:uid="{00000000-0006-0000-1600-000075050000}">
      <text>
        <r>
          <rPr>
            <sz val="12"/>
            <color rgb="FF000000"/>
            <rFont val="Calibri"/>
            <family val="1"/>
          </rPr>
          <t>No es obligatorio</t>
        </r>
      </text>
    </comment>
    <comment ref="AB164" authorId="0" shapeId="0" xr:uid="{00000000-0006-0000-1600-000076050000}">
      <text>
        <r>
          <rPr>
            <sz val="12"/>
            <color rgb="FF000000"/>
            <rFont val="Calibri"/>
            <family val="1"/>
          </rPr>
          <t>No es obligatorio</t>
        </r>
      </text>
    </comment>
    <comment ref="AL164" authorId="0" shapeId="0" xr:uid="{00000000-0006-0000-1600-000077050000}">
      <text>
        <r>
          <rPr>
            <sz val="12"/>
            <color rgb="FF000000"/>
            <rFont val="Calibri"/>
            <family val="1"/>
          </rPr>
          <t>No menciona</t>
        </r>
      </text>
    </comment>
    <comment ref="AM164" authorId="0" shapeId="0" xr:uid="{00000000-0006-0000-1600-000078050000}">
      <text>
        <r>
          <rPr>
            <sz val="12"/>
            <color rgb="FF000000"/>
            <rFont val="Calibri"/>
            <family val="1"/>
          </rPr>
          <t>No venden</t>
        </r>
      </text>
    </comment>
    <comment ref="AN164" authorId="0" shapeId="0" xr:uid="{00000000-0006-0000-1600-000079050000}">
      <text>
        <r>
          <rPr>
            <sz val="12"/>
            <color rgb="FF000000"/>
            <rFont val="Calibri"/>
            <family val="1"/>
          </rPr>
          <t>No venden</t>
        </r>
      </text>
    </comment>
    <comment ref="AP164" authorId="0" shapeId="0" xr:uid="{00000000-0006-0000-1600-00007A050000}">
      <text>
        <r>
          <rPr>
            <sz val="12"/>
            <color rgb="FF000000"/>
            <rFont val="Calibri"/>
            <family val="1"/>
          </rPr>
          <t>Promoción</t>
        </r>
      </text>
    </comment>
    <comment ref="AX164" authorId="0" shapeId="0" xr:uid="{00000000-0006-0000-1600-00007B050000}">
      <text>
        <r>
          <rPr>
            <sz val="12"/>
            <color rgb="FF000000"/>
            <rFont val="Calibri"/>
            <family val="1"/>
          </rPr>
          <t>Moto</t>
        </r>
      </text>
    </comment>
    <comment ref="Q165" authorId="0" shapeId="0" xr:uid="{00000000-0006-0000-1600-00007C050000}">
      <text>
        <r>
          <rPr>
            <sz val="12"/>
            <color rgb="FF000000"/>
            <rFont val="Calibri"/>
            <family val="1"/>
          </rPr>
          <t>usa guantes</t>
        </r>
      </text>
    </comment>
    <comment ref="R165" authorId="0" shapeId="0" xr:uid="{00000000-0006-0000-1600-00007D050000}">
      <text>
        <r>
          <rPr>
            <sz val="12"/>
            <color rgb="FF000000"/>
            <rFont val="Calibri"/>
            <family val="1"/>
          </rPr>
          <t>usa guantes</t>
        </r>
      </text>
    </comment>
    <comment ref="T165" authorId="0" shapeId="0" xr:uid="{00000000-0006-0000-1600-00007E050000}">
      <text>
        <r>
          <rPr>
            <sz val="12"/>
            <color rgb="FF000000"/>
            <rFont val="Calibri"/>
            <family val="1"/>
          </rPr>
          <t>usa chaqueta</t>
        </r>
      </text>
    </comment>
    <comment ref="Y165" authorId="0" shapeId="0" xr:uid="{00000000-0006-0000-1600-00007F050000}">
      <text>
        <r>
          <rPr>
            <sz val="12"/>
            <color rgb="FF000000"/>
            <rFont val="Calibri"/>
            <family val="1"/>
          </rPr>
          <t>No aplica</t>
        </r>
      </text>
    </comment>
    <comment ref="Z165" authorId="0" shapeId="0" xr:uid="{00000000-0006-0000-1600-000080050000}">
      <text>
        <r>
          <rPr>
            <sz val="12"/>
            <color rgb="FF000000"/>
            <rFont val="Calibri"/>
            <family val="1"/>
          </rPr>
          <t>No aplica</t>
        </r>
      </text>
    </comment>
    <comment ref="AA165" authorId="0" shapeId="0" xr:uid="{00000000-0006-0000-1600-000081050000}">
      <text>
        <r>
          <rPr>
            <sz val="12"/>
            <color rgb="FF000000"/>
            <rFont val="Calibri"/>
            <family val="1"/>
          </rPr>
          <t>No aplica</t>
        </r>
      </text>
    </comment>
    <comment ref="AB165" authorId="0" shapeId="0" xr:uid="{00000000-0006-0000-1600-000082050000}">
      <text>
        <r>
          <rPr>
            <sz val="12"/>
            <color rgb="FF000000"/>
            <rFont val="Calibri"/>
            <family val="1"/>
          </rPr>
          <t>No aplica</t>
        </r>
      </text>
    </comment>
    <comment ref="AM165" authorId="0" shapeId="0" xr:uid="{00000000-0006-0000-1600-000083050000}">
      <text>
        <r>
          <rPr>
            <sz val="12"/>
            <color rgb="FF000000"/>
            <rFont val="Calibri"/>
            <family val="1"/>
          </rPr>
          <t>Olvida ofrecer extra</t>
        </r>
      </text>
    </comment>
    <comment ref="AN165" authorId="0" shapeId="0" xr:uid="{00000000-0006-0000-1600-000084050000}">
      <text>
        <r>
          <rPr>
            <sz val="12"/>
            <color rgb="FF000000"/>
            <rFont val="Calibri"/>
            <family val="1"/>
          </rPr>
          <t>No ofreció mezcla ideal</t>
        </r>
      </text>
    </comment>
    <comment ref="AP165" authorId="0" shapeId="0" xr:uid="{00000000-0006-0000-1600-000085050000}">
      <text>
        <r>
          <rPr>
            <sz val="12"/>
            <color rgb="FF000000"/>
            <rFont val="Calibri"/>
            <family val="1"/>
          </rPr>
          <t>ofrece promocion</t>
        </r>
      </text>
    </comment>
    <comment ref="AX165" authorId="0" shapeId="0" xr:uid="{00000000-0006-0000-1600-000086050000}">
      <text>
        <r>
          <rPr>
            <sz val="12"/>
            <color rgb="FF000000"/>
            <rFont val="Calibri"/>
            <family val="1"/>
          </rPr>
          <t>No aplica</t>
        </r>
      </text>
    </comment>
    <comment ref="Q166" authorId="0" shapeId="0" xr:uid="{00000000-0006-0000-1600-000087050000}">
      <text>
        <r>
          <rPr>
            <sz val="12"/>
            <color rgb="FF000000"/>
            <rFont val="Calibri"/>
            <family val="1"/>
          </rPr>
          <t>tenia pulsera mano izquierda</t>
        </r>
      </text>
    </comment>
    <comment ref="Y166" authorId="0" shapeId="0" xr:uid="{00000000-0006-0000-1600-000088050000}">
      <text>
        <r>
          <rPr>
            <sz val="12"/>
            <color rgb="FF000000"/>
            <rFont val="Calibri"/>
            <family val="1"/>
          </rPr>
          <t>NO APLICA</t>
        </r>
      </text>
    </comment>
    <comment ref="Z166" authorId="0" shapeId="0" xr:uid="{00000000-0006-0000-1600-000089050000}">
      <text>
        <r>
          <rPr>
            <sz val="12"/>
            <color rgb="FF000000"/>
            <rFont val="Calibri"/>
            <family val="1"/>
          </rPr>
          <t>NO APLICA</t>
        </r>
      </text>
    </comment>
    <comment ref="AA166" authorId="0" shapeId="0" xr:uid="{00000000-0006-0000-1600-00008A050000}">
      <text>
        <r>
          <rPr>
            <sz val="12"/>
            <color rgb="FF000000"/>
            <rFont val="Calibri"/>
            <family val="1"/>
          </rPr>
          <t>NO APLICA</t>
        </r>
      </text>
    </comment>
    <comment ref="AB166" authorId="0" shapeId="0" xr:uid="{00000000-0006-0000-1600-00008B050000}">
      <text>
        <r>
          <rPr>
            <sz val="12"/>
            <color rgb="FF000000"/>
            <rFont val="Calibri"/>
            <family val="1"/>
          </rPr>
          <t>NO APLICA</t>
        </r>
      </text>
    </comment>
    <comment ref="AE166" authorId="0" shapeId="0" xr:uid="{00000000-0006-0000-1600-00008C050000}">
      <text>
        <r>
          <rPr>
            <sz val="12"/>
            <color rgb="FF000000"/>
            <rFont val="Calibri"/>
            <family val="1"/>
          </rPr>
          <t>NO ME HACEN SEÑAS DE COMO UBICAR EL VEHÍCULO</t>
        </r>
      </text>
    </comment>
    <comment ref="AI166" authorId="0" shapeId="0" xr:uid="{00000000-0006-0000-1600-00008D050000}">
      <text>
        <r>
          <rPr>
            <sz val="12"/>
            <color rgb="FF000000"/>
            <rFont val="Calibri"/>
            <family val="1"/>
          </rPr>
          <t>NO APLICA</t>
        </r>
      </text>
    </comment>
    <comment ref="AM166" authorId="0" shapeId="0" xr:uid="{00000000-0006-0000-1600-00008E050000}">
      <text>
        <r>
          <rPr>
            <sz val="12"/>
            <color rgb="FF000000"/>
            <rFont val="Calibri"/>
            <family val="1"/>
          </rPr>
          <t>N/A</t>
        </r>
      </text>
    </comment>
    <comment ref="AN166" authorId="0" shapeId="0" xr:uid="{00000000-0006-0000-1600-00008F050000}">
      <text>
        <r>
          <rPr>
            <sz val="12"/>
            <color rgb="FF000000"/>
            <rFont val="Calibri"/>
            <family val="1"/>
          </rPr>
          <t>N/A</t>
        </r>
      </text>
    </comment>
    <comment ref="AP166" authorId="0" shapeId="0" xr:uid="{00000000-0006-0000-1600-000090050000}">
      <text>
        <r>
          <rPr>
            <sz val="12"/>
            <color rgb="FF000000"/>
            <rFont val="Calibri"/>
            <family val="1"/>
          </rPr>
          <t>no ofrece</t>
        </r>
      </text>
    </comment>
    <comment ref="AX166" authorId="0" shapeId="0" xr:uid="{00000000-0006-0000-1600-000091050000}">
      <text>
        <r>
          <rPr>
            <sz val="12"/>
            <color rgb="FF000000"/>
            <rFont val="Calibri"/>
            <family val="1"/>
          </rPr>
          <t>NO ME OFRECE BOTAR DESPERDICIOS DEL VEHÍCULO</t>
        </r>
      </text>
    </comment>
    <comment ref="Y167" authorId="0" shapeId="0" xr:uid="{00000000-0006-0000-1600-000092050000}">
      <text>
        <r>
          <rPr>
            <sz val="12"/>
            <color rgb="FF000000"/>
            <rFont val="Calibri"/>
            <family val="1"/>
          </rPr>
          <t>No es obligatorio</t>
        </r>
      </text>
    </comment>
    <comment ref="Z167" authorId="0" shapeId="0" xr:uid="{00000000-0006-0000-1600-000093050000}">
      <text>
        <r>
          <rPr>
            <sz val="12"/>
            <color rgb="FF000000"/>
            <rFont val="Calibri"/>
            <family val="1"/>
          </rPr>
          <t>No es obligatorio</t>
        </r>
      </text>
    </comment>
    <comment ref="AA167" authorId="0" shapeId="0" xr:uid="{00000000-0006-0000-1600-000094050000}">
      <text>
        <r>
          <rPr>
            <sz val="12"/>
            <color rgb="FF000000"/>
            <rFont val="Calibri"/>
            <family val="1"/>
          </rPr>
          <t>No es obligatorio</t>
        </r>
      </text>
    </comment>
    <comment ref="AB167" authorId="0" shapeId="0" xr:uid="{00000000-0006-0000-1600-000095050000}">
      <text>
        <r>
          <rPr>
            <sz val="12"/>
            <color rgb="FF000000"/>
            <rFont val="Calibri"/>
            <family val="1"/>
          </rPr>
          <t>No es obligatorio</t>
        </r>
      </text>
    </comment>
    <comment ref="AI167" authorId="0" shapeId="0" xr:uid="{00000000-0006-0000-1600-000096050000}">
      <text>
        <r>
          <rPr>
            <sz val="12"/>
            <color rgb="FF000000"/>
            <rFont val="Calibri"/>
            <family val="1"/>
          </rPr>
          <t>No indicó la promoción</t>
        </r>
      </text>
    </comment>
    <comment ref="AN167" authorId="0" shapeId="0" xr:uid="{00000000-0006-0000-1600-000097050000}">
      <text>
        <r>
          <rPr>
            <sz val="12"/>
            <color rgb="FF000000"/>
            <rFont val="Calibri"/>
            <family val="1"/>
          </rPr>
          <t>No ofreció</t>
        </r>
      </text>
    </comment>
    <comment ref="AX167" authorId="0" shapeId="0" xr:uid="{00000000-0006-0000-1600-000098050000}">
      <text>
        <r>
          <rPr>
            <sz val="12"/>
            <color rgb="FF000000"/>
            <rFont val="Calibri"/>
            <family val="1"/>
          </rPr>
          <t>No ofreció</t>
        </r>
      </text>
    </comment>
    <comment ref="L168" authorId="0" shapeId="0" xr:uid="{00000000-0006-0000-1600-000099050000}">
      <text>
        <r>
          <rPr>
            <sz val="12"/>
            <color rgb="FF000000"/>
            <rFont val="Calibri"/>
            <family val="1"/>
          </rPr>
          <t>Carro Gasolina</t>
        </r>
      </text>
    </comment>
    <comment ref="Y168" authorId="0" shapeId="0" xr:uid="{00000000-0006-0000-1600-00009A050000}">
      <text>
        <r>
          <rPr>
            <sz val="12"/>
            <color rgb="FF000000"/>
            <rFont val="Calibri"/>
            <family val="1"/>
          </rPr>
          <t>no aplica</t>
        </r>
      </text>
    </comment>
    <comment ref="Z168" authorId="0" shapeId="0" xr:uid="{00000000-0006-0000-1600-00009B050000}">
      <text>
        <r>
          <rPr>
            <sz val="12"/>
            <color rgb="FF000000"/>
            <rFont val="Calibri"/>
            <family val="1"/>
          </rPr>
          <t>no aplica</t>
        </r>
      </text>
    </comment>
    <comment ref="AA168" authorId="0" shapeId="0" xr:uid="{00000000-0006-0000-1600-00009C050000}">
      <text>
        <r>
          <rPr>
            <sz val="12"/>
            <color rgb="FF000000"/>
            <rFont val="Calibri"/>
            <family val="1"/>
          </rPr>
          <t>no aplica</t>
        </r>
      </text>
    </comment>
    <comment ref="AB168" authorId="0" shapeId="0" xr:uid="{00000000-0006-0000-1600-00009D050000}">
      <text>
        <r>
          <rPr>
            <sz val="12"/>
            <color rgb="FF000000"/>
            <rFont val="Calibri"/>
            <family val="1"/>
          </rPr>
          <t>no aplica</t>
        </r>
      </text>
    </comment>
    <comment ref="AI168" authorId="0" shapeId="0" xr:uid="{00000000-0006-0000-1600-00009E050000}">
      <text>
        <r>
          <rPr>
            <sz val="12"/>
            <color rgb="FF000000"/>
            <rFont val="Calibri"/>
            <family val="1"/>
          </rPr>
          <t>No me ofrece sorteo</t>
        </r>
      </text>
    </comment>
    <comment ref="AN168" authorId="0" shapeId="0" xr:uid="{00000000-0006-0000-1600-00009F050000}">
      <text>
        <r>
          <rPr>
            <sz val="12"/>
            <color rgb="FF000000"/>
            <rFont val="Calibri"/>
            <family val="1"/>
          </rPr>
          <t>No le ofrece mezcla</t>
        </r>
      </text>
    </comment>
    <comment ref="AX168" authorId="0" shapeId="0" xr:uid="{00000000-0006-0000-1600-0000A0050000}">
      <text>
        <r>
          <rPr>
            <sz val="12"/>
            <color rgb="FF000000"/>
            <rFont val="Calibri"/>
            <family val="1"/>
          </rPr>
          <t>No me ofrece</t>
        </r>
      </text>
    </comment>
    <comment ref="Y169" authorId="0" shapeId="0" xr:uid="{00000000-0006-0000-1600-0000A1050000}">
      <text>
        <r>
          <rPr>
            <sz val="12"/>
            <color rgb="FF000000"/>
            <rFont val="Calibri"/>
            <family val="1"/>
          </rPr>
          <t>No es obligatorio el uso de tapabocas en el momento</t>
        </r>
      </text>
    </comment>
    <comment ref="Z169" authorId="0" shapeId="0" xr:uid="{00000000-0006-0000-1600-0000A2050000}">
      <text>
        <r>
          <rPr>
            <sz val="12"/>
            <color rgb="FF000000"/>
            <rFont val="Calibri"/>
            <family val="1"/>
          </rPr>
          <t>No es obligatorio usar gafas de seguridad en el momento</t>
        </r>
      </text>
    </comment>
    <comment ref="AA169" authorId="0" shapeId="0" xr:uid="{00000000-0006-0000-1600-0000A3050000}">
      <text>
        <r>
          <rPr>
            <sz val="12"/>
            <color rgb="FF000000"/>
            <rFont val="Calibri"/>
            <family val="1"/>
          </rPr>
          <t>No es obligatorio el uso de antivacterial</t>
        </r>
      </text>
    </comment>
    <comment ref="AB169" authorId="0" shapeId="0" xr:uid="{00000000-0006-0000-1600-0000A4050000}">
      <text>
        <r>
          <rPr>
            <sz val="12"/>
            <color rgb="FF000000"/>
            <rFont val="Calibri"/>
            <family val="1"/>
          </rPr>
          <t>No es obligatorio mantener la distancia</t>
        </r>
      </text>
    </comment>
    <comment ref="AI169" authorId="0" shapeId="0" xr:uid="{00000000-0006-0000-1600-0000A5050000}">
      <text>
        <r>
          <rPr>
            <sz val="12"/>
            <color rgb="FF000000"/>
            <rFont val="Calibri"/>
            <family val="1"/>
          </rPr>
          <t>Me ofrece la promo</t>
        </r>
      </text>
    </comment>
    <comment ref="AN169" authorId="0" shapeId="0" xr:uid="{00000000-0006-0000-1600-0000A6050000}">
      <text>
        <r>
          <rPr>
            <sz val="12"/>
            <color rgb="FF000000"/>
            <rFont val="Calibri"/>
            <family val="1"/>
          </rPr>
          <t>No me ofrece la mezcla ideal</t>
        </r>
      </text>
    </comment>
    <comment ref="Y170" authorId="0" shapeId="0" xr:uid="{00000000-0006-0000-1600-0000A7050000}">
      <text>
        <r>
          <rPr>
            <sz val="12"/>
            <color rgb="FF000000"/>
            <rFont val="Calibri"/>
            <family val="1"/>
          </rPr>
          <t>No aplica</t>
        </r>
      </text>
    </comment>
    <comment ref="Z170" authorId="0" shapeId="0" xr:uid="{00000000-0006-0000-1600-0000A8050000}">
      <text>
        <r>
          <rPr>
            <sz val="12"/>
            <color rgb="FF000000"/>
            <rFont val="Calibri"/>
            <family val="1"/>
          </rPr>
          <t>No aplica</t>
        </r>
      </text>
    </comment>
    <comment ref="AA170" authorId="0" shapeId="0" xr:uid="{00000000-0006-0000-1600-0000A9050000}">
      <text>
        <r>
          <rPr>
            <sz val="12"/>
            <color rgb="FF000000"/>
            <rFont val="Calibri"/>
            <family val="1"/>
          </rPr>
          <t>No aplica</t>
        </r>
      </text>
    </comment>
    <comment ref="AB170" authorId="0" shapeId="0" xr:uid="{00000000-0006-0000-1600-0000AA050000}">
      <text>
        <r>
          <rPr>
            <sz val="12"/>
            <color rgb="FF000000"/>
            <rFont val="Calibri"/>
            <family val="1"/>
          </rPr>
          <t>No</t>
        </r>
      </text>
    </comment>
    <comment ref="AM170" authorId="0" shapeId="0" xr:uid="{00000000-0006-0000-1600-0000AB050000}">
      <text>
        <r>
          <rPr>
            <sz val="12"/>
            <color rgb="FF000000"/>
            <rFont val="Calibri"/>
            <family val="1"/>
          </rPr>
          <t>.</t>
        </r>
      </text>
    </comment>
    <comment ref="AN170" authorId="0" shapeId="0" xr:uid="{00000000-0006-0000-1600-0000AC050000}">
      <text>
        <r>
          <rPr>
            <sz val="12"/>
            <color rgb="FF000000"/>
            <rFont val="Calibri"/>
            <family val="1"/>
          </rPr>
          <t>Se solicito combustible extra</t>
        </r>
      </text>
    </comment>
    <comment ref="AP170" authorId="0" shapeId="0" xr:uid="{00000000-0006-0000-1600-0000AD050000}">
      <text>
        <r>
          <rPr>
            <sz val="12"/>
            <color rgb="FF000000"/>
            <rFont val="Calibri"/>
            <family val="1"/>
          </rPr>
          <t>Ofrece promoción Jeep</t>
        </r>
      </text>
    </comment>
    <comment ref="AX170" authorId="0" shapeId="0" xr:uid="{00000000-0006-0000-1600-0000AE050000}">
      <text>
        <r>
          <rPr>
            <sz val="12"/>
            <color rgb="FF000000"/>
            <rFont val="Calibri"/>
            <family val="1"/>
          </rPr>
          <t>Visita realizada en moto</t>
        </r>
      </text>
    </comment>
    <comment ref="W171" authorId="0" shapeId="0" xr:uid="{00000000-0006-0000-1600-0000AF050000}">
      <text>
        <r>
          <rPr>
            <sz val="12"/>
            <color rgb="FF000000"/>
            <rFont val="Calibri"/>
            <family val="1"/>
          </rPr>
          <t>no tiene identificacion visible</t>
        </r>
      </text>
    </comment>
    <comment ref="X171" authorId="0" shapeId="0" xr:uid="{00000000-0006-0000-1600-0000B0050000}">
      <text>
        <r>
          <rPr>
            <sz val="12"/>
            <color rgb="FF000000"/>
            <rFont val="Calibri"/>
            <family val="1"/>
          </rPr>
          <t>según recibo</t>
        </r>
      </text>
    </comment>
    <comment ref="Y171" authorId="0" shapeId="0" xr:uid="{00000000-0006-0000-1600-0000B1050000}">
      <text>
        <r>
          <rPr>
            <sz val="12"/>
            <color rgb="FF000000"/>
            <rFont val="Calibri"/>
            <family val="1"/>
          </rPr>
          <t>No aplica</t>
        </r>
      </text>
    </comment>
    <comment ref="Z171" authorId="0" shapeId="0" xr:uid="{00000000-0006-0000-1600-0000B2050000}">
      <text>
        <r>
          <rPr>
            <sz val="12"/>
            <color rgb="FF000000"/>
            <rFont val="Calibri"/>
            <family val="1"/>
          </rPr>
          <t>No aplica</t>
        </r>
      </text>
    </comment>
    <comment ref="AA171" authorId="0" shapeId="0" xr:uid="{00000000-0006-0000-1600-0000B3050000}">
      <text>
        <r>
          <rPr>
            <sz val="12"/>
            <color rgb="FF000000"/>
            <rFont val="Calibri"/>
            <family val="1"/>
          </rPr>
          <t>No aplica</t>
        </r>
      </text>
    </comment>
    <comment ref="AB171" authorId="0" shapeId="0" xr:uid="{00000000-0006-0000-1600-0000B4050000}">
      <text>
        <r>
          <rPr>
            <sz val="12"/>
            <color rgb="FF000000"/>
            <rFont val="Calibri"/>
            <family val="1"/>
          </rPr>
          <t>No aplica</t>
        </r>
      </text>
    </comment>
    <comment ref="AN171" authorId="0" shapeId="0" xr:uid="{00000000-0006-0000-1600-0000B5050000}">
      <text>
        <r>
          <rPr>
            <sz val="12"/>
            <color rgb="FF000000"/>
            <rFont val="Calibri"/>
            <family val="1"/>
          </rPr>
          <t>No ofreció mexcla</t>
        </r>
      </text>
    </comment>
    <comment ref="AP171" authorId="0" shapeId="0" xr:uid="{00000000-0006-0000-1600-0000B6050000}">
      <text>
        <r>
          <rPr>
            <sz val="12"/>
            <color rgb="FF000000"/>
            <rFont val="Calibri"/>
            <family val="1"/>
          </rPr>
          <t>promocion jeep</t>
        </r>
      </text>
    </comment>
    <comment ref="AX171" authorId="0" shapeId="0" xr:uid="{00000000-0006-0000-1600-0000B7050000}">
      <text>
        <r>
          <rPr>
            <sz val="12"/>
            <color rgb="FF000000"/>
            <rFont val="Calibri"/>
            <family val="1"/>
          </rPr>
          <t>No aplica</t>
        </r>
      </text>
    </comment>
    <comment ref="W172" authorId="0" shapeId="0" xr:uid="{00000000-0006-0000-1600-0000B8050000}">
      <text>
        <r>
          <rPr>
            <sz val="12"/>
            <color rgb="FF000000"/>
            <rFont val="Calibri"/>
            <family val="1"/>
          </rPr>
          <t>no tiene identificador</t>
        </r>
      </text>
    </comment>
    <comment ref="X172" authorId="0" shapeId="0" xr:uid="{00000000-0006-0000-1600-0000B9050000}">
      <text>
        <r>
          <rPr>
            <sz val="12"/>
            <color rgb="FF000000"/>
            <rFont val="Calibri"/>
            <family val="1"/>
          </rPr>
          <t>nombre según factura</t>
        </r>
      </text>
    </comment>
    <comment ref="Y172" authorId="0" shapeId="0" xr:uid="{00000000-0006-0000-1600-0000BA050000}">
      <text>
        <r>
          <rPr>
            <sz val="12"/>
            <color rgb="FF000000"/>
            <rFont val="Calibri"/>
            <family val="1"/>
          </rPr>
          <t>No es requerido</t>
        </r>
      </text>
    </comment>
    <comment ref="Z172" authorId="0" shapeId="0" xr:uid="{00000000-0006-0000-1600-0000BB050000}">
      <text>
        <r>
          <rPr>
            <sz val="12"/>
            <color rgb="FF000000"/>
            <rFont val="Calibri"/>
            <family val="1"/>
          </rPr>
          <t>No es requerido</t>
        </r>
      </text>
    </comment>
    <comment ref="AA172" authorId="0" shapeId="0" xr:uid="{00000000-0006-0000-1600-0000BC050000}">
      <text>
        <r>
          <rPr>
            <sz val="12"/>
            <color rgb="FF000000"/>
            <rFont val="Calibri"/>
            <family val="1"/>
          </rPr>
          <t>No es requerido</t>
        </r>
      </text>
    </comment>
    <comment ref="AB172" authorId="0" shapeId="0" xr:uid="{00000000-0006-0000-1600-0000BD050000}">
      <text>
        <r>
          <rPr>
            <sz val="12"/>
            <color rgb="FF000000"/>
            <rFont val="Calibri"/>
            <family val="1"/>
          </rPr>
          <t>No es requerido</t>
        </r>
      </text>
    </comment>
    <comment ref="AN172" authorId="0" shapeId="0" xr:uid="{00000000-0006-0000-1600-0000BE050000}">
      <text>
        <r>
          <rPr>
            <sz val="12"/>
            <color rgb="FF000000"/>
            <rFont val="Calibri"/>
            <family val="1"/>
          </rPr>
          <t>no ofrece</t>
        </r>
      </text>
    </comment>
    <comment ref="AP172" authorId="0" shapeId="0" xr:uid="{00000000-0006-0000-1600-0000BF050000}">
      <text>
        <r>
          <rPr>
            <sz val="12"/>
            <color rgb="FF000000"/>
            <rFont val="Calibri"/>
            <family val="1"/>
          </rPr>
          <t>ofrece promoción</t>
        </r>
      </text>
    </comment>
    <comment ref="AX172" authorId="0" shapeId="0" xr:uid="{00000000-0006-0000-1600-0000C0050000}">
      <text>
        <r>
          <rPr>
            <sz val="12"/>
            <color rgb="FF000000"/>
            <rFont val="Calibri"/>
            <family val="1"/>
          </rPr>
          <t>Se realiza visita en moto</t>
        </r>
      </text>
    </comment>
    <comment ref="Y173" authorId="0" shapeId="0" xr:uid="{00000000-0006-0000-1600-0000C1050000}">
      <text>
        <r>
          <rPr>
            <sz val="12"/>
            <color rgb="FF000000"/>
            <rFont val="Calibri"/>
            <family val="1"/>
          </rPr>
          <t>No aplica</t>
        </r>
      </text>
    </comment>
    <comment ref="Z173" authorId="0" shapeId="0" xr:uid="{00000000-0006-0000-1600-0000C2050000}">
      <text>
        <r>
          <rPr>
            <sz val="12"/>
            <color rgb="FF000000"/>
            <rFont val="Calibri"/>
            <family val="1"/>
          </rPr>
          <t>No aplica</t>
        </r>
      </text>
    </comment>
    <comment ref="AA173" authorId="0" shapeId="0" xr:uid="{00000000-0006-0000-1600-0000C3050000}">
      <text>
        <r>
          <rPr>
            <sz val="12"/>
            <color rgb="FF000000"/>
            <rFont val="Calibri"/>
            <family val="1"/>
          </rPr>
          <t>No aplica</t>
        </r>
      </text>
    </comment>
    <comment ref="AB173" authorId="0" shapeId="0" xr:uid="{00000000-0006-0000-1600-0000C4050000}">
      <text>
        <r>
          <rPr>
            <sz val="12"/>
            <color rgb="FF000000"/>
            <rFont val="Calibri"/>
            <family val="1"/>
          </rPr>
          <t>No aplica</t>
        </r>
      </text>
    </comment>
    <comment ref="AI173" authorId="0" shapeId="0" xr:uid="{00000000-0006-0000-1600-0000C5050000}">
      <text>
        <r>
          <rPr>
            <sz val="12"/>
            <color rgb="FF000000"/>
            <rFont val="Calibri"/>
            <family val="1"/>
          </rPr>
          <t>No me la ofreció</t>
        </r>
      </text>
    </comment>
    <comment ref="AN173" authorId="0" shapeId="0" xr:uid="{00000000-0006-0000-1600-0000C6050000}">
      <text>
        <r>
          <rPr>
            <sz val="12"/>
            <color rgb="FF000000"/>
            <rFont val="Calibri"/>
            <family val="1"/>
          </rPr>
          <t>Yo solicite llenado con corriente igual no me ofreció mezcla ideal</t>
        </r>
      </text>
    </comment>
    <comment ref="AP173" authorId="0" shapeId="0" xr:uid="{00000000-0006-0000-1600-0000C7050000}">
      <text>
        <r>
          <rPr>
            <sz val="12"/>
            <color rgb="FF000000"/>
            <rFont val="Calibri"/>
            <family val="1"/>
          </rPr>
          <t>No pues solicite llenado</t>
        </r>
      </text>
    </comment>
    <comment ref="V174" authorId="0" shapeId="0" xr:uid="{00000000-0006-0000-1600-0000C8050000}">
      <text>
        <r>
          <rPr>
            <sz val="12"/>
            <color rgb="FF000000"/>
            <rFont val="Calibri"/>
            <family val="1"/>
          </rPr>
          <t>Tenia gorra negra con la marca jeep</t>
        </r>
      </text>
    </comment>
    <comment ref="Y174" authorId="0" shapeId="0" xr:uid="{00000000-0006-0000-1600-0000C9050000}">
      <text>
        <r>
          <rPr>
            <sz val="12"/>
            <color rgb="FF000000"/>
            <rFont val="Calibri"/>
            <family val="1"/>
          </rPr>
          <t>Tenia tapabocas</t>
        </r>
      </text>
    </comment>
    <comment ref="Z174" authorId="0" shapeId="0" xr:uid="{00000000-0006-0000-1600-0000CA050000}">
      <text>
        <r>
          <rPr>
            <sz val="12"/>
            <color rgb="FF000000"/>
            <rFont val="Calibri"/>
            <family val="1"/>
          </rPr>
          <t>No aplica</t>
        </r>
      </text>
    </comment>
    <comment ref="AA174" authorId="0" shapeId="0" xr:uid="{00000000-0006-0000-1600-0000CB050000}">
      <text>
        <r>
          <rPr>
            <sz val="12"/>
            <color rgb="FF000000"/>
            <rFont val="Calibri"/>
            <family val="1"/>
          </rPr>
          <t>No aplica</t>
        </r>
      </text>
    </comment>
    <comment ref="AB174" authorId="0" shapeId="0" xr:uid="{00000000-0006-0000-1600-0000CC050000}">
      <text>
        <r>
          <rPr>
            <sz val="12"/>
            <color rgb="FF000000"/>
            <rFont val="Calibri"/>
            <family val="1"/>
          </rPr>
          <t>No aplica</t>
        </r>
      </text>
    </comment>
    <comment ref="AI174" authorId="0" shapeId="0" xr:uid="{00000000-0006-0000-1600-0000CD050000}">
      <text>
        <r>
          <rPr>
            <sz val="12"/>
            <color rgb="FF000000"/>
            <rFont val="Calibri"/>
            <family val="1"/>
          </rPr>
          <t>No nos ofrecieron la información sobre el sorteo de la camionetas</t>
        </r>
      </text>
    </comment>
    <comment ref="AM174" authorId="0" shapeId="0" xr:uid="{00000000-0006-0000-1600-0000CE050000}">
      <text>
        <r>
          <rPr>
            <sz val="12"/>
            <color rgb="FF000000"/>
            <rFont val="Calibri"/>
            <family val="1"/>
          </rPr>
          <t>n/a</t>
        </r>
      </text>
    </comment>
    <comment ref="AN174" authorId="0" shapeId="0" xr:uid="{00000000-0006-0000-1600-0000CF050000}">
      <text>
        <r>
          <rPr>
            <sz val="12"/>
            <color rgb="FF000000"/>
            <rFont val="Calibri"/>
            <family val="1"/>
          </rPr>
          <t>N/A</t>
        </r>
      </text>
    </comment>
    <comment ref="AO174" authorId="0" shapeId="0" xr:uid="{00000000-0006-0000-1600-0000D0050000}">
      <text>
        <r>
          <rPr>
            <sz val="12"/>
            <color rgb="FF000000"/>
            <rFont val="Calibri"/>
            <family val="1"/>
          </rPr>
          <t>N/A</t>
        </r>
      </text>
    </comment>
    <comment ref="AP174" authorId="0" shapeId="0" xr:uid="{00000000-0006-0000-1600-0000D1050000}">
      <text>
        <r>
          <rPr>
            <sz val="12"/>
            <color rgb="FF000000"/>
            <rFont val="Calibri"/>
            <family val="1"/>
          </rPr>
          <t>Nos ofrecio aumentar la cantidad</t>
        </r>
      </text>
    </comment>
    <comment ref="AX174" authorId="0" shapeId="0" xr:uid="{00000000-0006-0000-1600-0000D2050000}">
      <text>
        <r>
          <rPr>
            <sz val="12"/>
            <color rgb="FF000000"/>
            <rFont val="Calibri"/>
            <family val="1"/>
          </rPr>
          <t>No nos pregunto por los desperdicios del vehículo</t>
        </r>
      </text>
    </comment>
    <comment ref="Y175" authorId="0" shapeId="0" xr:uid="{00000000-0006-0000-1600-0000D3050000}">
      <text>
        <r>
          <rPr>
            <sz val="12"/>
            <color rgb="FF000000"/>
            <rFont val="Calibri"/>
            <family val="1"/>
          </rPr>
          <t>No aplica</t>
        </r>
      </text>
    </comment>
    <comment ref="Z175" authorId="0" shapeId="0" xr:uid="{00000000-0006-0000-1600-0000D4050000}">
      <text>
        <r>
          <rPr>
            <sz val="12"/>
            <color rgb="FF000000"/>
            <rFont val="Calibri"/>
            <family val="1"/>
          </rPr>
          <t>No aplica</t>
        </r>
      </text>
    </comment>
    <comment ref="AA175" authorId="0" shapeId="0" xr:uid="{00000000-0006-0000-1600-0000D5050000}">
      <text>
        <r>
          <rPr>
            <sz val="12"/>
            <color rgb="FF000000"/>
            <rFont val="Calibri"/>
            <family val="1"/>
          </rPr>
          <t>No aplica</t>
        </r>
      </text>
    </comment>
    <comment ref="AB175" authorId="0" shapeId="0" xr:uid="{00000000-0006-0000-1600-0000D6050000}">
      <text>
        <r>
          <rPr>
            <sz val="12"/>
            <color rgb="FF000000"/>
            <rFont val="Calibri"/>
            <family val="1"/>
          </rPr>
          <t>No aplica</t>
        </r>
      </text>
    </comment>
    <comment ref="AI175" authorId="0" shapeId="0" xr:uid="{00000000-0006-0000-1600-0000D7050000}">
      <text>
        <r>
          <rPr>
            <sz val="12"/>
            <color rgb="FF000000"/>
            <rFont val="Calibri"/>
            <family val="1"/>
          </rPr>
          <t>No ofrece</t>
        </r>
      </text>
    </comment>
    <comment ref="AM175" authorId="0" shapeId="0" xr:uid="{00000000-0006-0000-1600-0000D8050000}">
      <text>
        <r>
          <rPr>
            <sz val="12"/>
            <color rgb="FF000000"/>
            <rFont val="Calibri"/>
            <family val="1"/>
          </rPr>
          <t>Sin éxtra</t>
        </r>
      </text>
    </comment>
    <comment ref="AN175" authorId="0" shapeId="0" xr:uid="{00000000-0006-0000-1600-0000D9050000}">
      <text>
        <r>
          <rPr>
            <sz val="12"/>
            <color rgb="FF000000"/>
            <rFont val="Calibri"/>
            <family val="1"/>
          </rPr>
          <t>Sin extra</t>
        </r>
      </text>
    </comment>
    <comment ref="AX175" authorId="0" shapeId="0" xr:uid="{00000000-0006-0000-1600-0000DA050000}">
      <text>
        <r>
          <rPr>
            <sz val="12"/>
            <color rgb="FF000000"/>
            <rFont val="Calibri"/>
            <family val="1"/>
          </rPr>
          <t>Visita en moto</t>
        </r>
      </text>
    </comment>
    <comment ref="T176" authorId="0" shapeId="0" xr:uid="{00000000-0006-0000-1600-0000DB050000}">
      <text>
        <r>
          <rPr>
            <sz val="12"/>
            <color rgb="FF000000"/>
            <rFont val="Calibri"/>
            <family val="1"/>
          </rPr>
          <t>Presenta chaqueta</t>
        </r>
      </text>
    </comment>
    <comment ref="W176" authorId="0" shapeId="0" xr:uid="{00000000-0006-0000-1600-0000DC050000}">
      <text>
        <r>
          <rPr>
            <sz val="12"/>
            <color rgb="FF000000"/>
            <rFont val="Calibri"/>
            <family val="1"/>
          </rPr>
          <t>No presenta identificación</t>
        </r>
      </text>
    </comment>
    <comment ref="X176" authorId="0" shapeId="0" xr:uid="{00000000-0006-0000-1600-0000DD050000}">
      <text>
        <r>
          <rPr>
            <sz val="12"/>
            <color rgb="FF000000"/>
            <rFont val="Calibri"/>
            <family val="1"/>
          </rPr>
          <t>Nombre de facturación</t>
        </r>
      </text>
    </comment>
    <comment ref="Y176" authorId="0" shapeId="0" xr:uid="{00000000-0006-0000-1600-0000DE050000}">
      <text>
        <r>
          <rPr>
            <sz val="12"/>
            <color rgb="FF000000"/>
            <rFont val="Calibri"/>
            <family val="1"/>
          </rPr>
          <t>No aplica</t>
        </r>
      </text>
    </comment>
    <comment ref="Z176" authorId="0" shapeId="0" xr:uid="{00000000-0006-0000-1600-0000DF050000}">
      <text>
        <r>
          <rPr>
            <sz val="12"/>
            <color rgb="FF000000"/>
            <rFont val="Calibri"/>
            <family val="1"/>
          </rPr>
          <t>No aplica</t>
        </r>
      </text>
    </comment>
    <comment ref="AA176" authorId="0" shapeId="0" xr:uid="{00000000-0006-0000-1600-0000E0050000}">
      <text>
        <r>
          <rPr>
            <sz val="12"/>
            <color rgb="FF000000"/>
            <rFont val="Calibri"/>
            <family val="1"/>
          </rPr>
          <t>No aplica</t>
        </r>
      </text>
    </comment>
    <comment ref="AB176" authorId="0" shapeId="0" xr:uid="{00000000-0006-0000-1600-0000E1050000}">
      <text>
        <r>
          <rPr>
            <sz val="12"/>
            <color rgb="FF000000"/>
            <rFont val="Calibri"/>
            <family val="1"/>
          </rPr>
          <t>No aplica</t>
        </r>
      </text>
    </comment>
    <comment ref="AM176" authorId="0" shapeId="0" xr:uid="{00000000-0006-0000-1600-0000E2050000}">
      <text>
        <r>
          <rPr>
            <sz val="12"/>
            <color rgb="FF000000"/>
            <rFont val="Calibri"/>
            <family val="1"/>
          </rPr>
          <t>N/A</t>
        </r>
      </text>
    </comment>
    <comment ref="AN176" authorId="0" shapeId="0" xr:uid="{00000000-0006-0000-1600-0000E3050000}">
      <text>
        <r>
          <rPr>
            <sz val="12"/>
            <color rgb="FF000000"/>
            <rFont val="Calibri"/>
            <family val="1"/>
          </rPr>
          <t>N/A</t>
        </r>
      </text>
    </comment>
    <comment ref="AP176" authorId="0" shapeId="0" xr:uid="{00000000-0006-0000-1600-0000E4050000}">
      <text>
        <r>
          <rPr>
            <sz val="12"/>
            <color rgb="FF000000"/>
            <rFont val="Calibri"/>
            <family val="1"/>
          </rPr>
          <t>ofrece la promoción</t>
        </r>
      </text>
    </comment>
    <comment ref="AX176" authorId="0" shapeId="0" xr:uid="{00000000-0006-0000-1600-0000E5050000}">
      <text>
        <r>
          <rPr>
            <sz val="12"/>
            <color rgb="FF000000"/>
            <rFont val="Calibri"/>
            <family val="1"/>
          </rPr>
          <t>no ofrecio botar desperdicios</t>
        </r>
      </text>
    </comment>
    <comment ref="K177" authorId="0" shapeId="0" xr:uid="{00000000-0006-0000-1600-0000E6050000}">
      <text>
        <r>
          <rPr>
            <sz val="12"/>
            <color rgb="FF000000"/>
            <rFont val="Calibri"/>
            <family val="1"/>
          </rPr>
          <t>Video se frena abruptamente finalizando sin resumen</t>
        </r>
      </text>
    </comment>
    <comment ref="W177" authorId="0" shapeId="0" xr:uid="{00000000-0006-0000-1600-0000E7050000}">
      <text>
        <r>
          <rPr>
            <sz val="12"/>
            <color rgb="FF000000"/>
            <rFont val="Calibri"/>
            <family val="1"/>
          </rPr>
          <t>Sin bordado ni carnet</t>
        </r>
      </text>
    </comment>
    <comment ref="Y177" authorId="0" shapeId="0" xr:uid="{00000000-0006-0000-1600-0000E8050000}">
      <text>
        <r>
          <rPr>
            <sz val="12"/>
            <color rgb="FF000000"/>
            <rFont val="Calibri"/>
            <family val="1"/>
          </rPr>
          <t>Na</t>
        </r>
      </text>
    </comment>
    <comment ref="Z177" authorId="0" shapeId="0" xr:uid="{00000000-0006-0000-1600-0000E9050000}">
      <text>
        <r>
          <rPr>
            <sz val="12"/>
            <color rgb="FF000000"/>
            <rFont val="Calibri"/>
            <family val="1"/>
          </rPr>
          <t>Na</t>
        </r>
      </text>
    </comment>
    <comment ref="AA177" authorId="0" shapeId="0" xr:uid="{00000000-0006-0000-1600-0000EA050000}">
      <text>
        <r>
          <rPr>
            <sz val="12"/>
            <color rgb="FF000000"/>
            <rFont val="Calibri"/>
            <family val="1"/>
          </rPr>
          <t>Na</t>
        </r>
      </text>
    </comment>
    <comment ref="AB177" authorId="0" shapeId="0" xr:uid="{00000000-0006-0000-1600-0000EB050000}">
      <text>
        <r>
          <rPr>
            <sz val="12"/>
            <color rgb="FF000000"/>
            <rFont val="Calibri"/>
            <family val="1"/>
          </rPr>
          <t>Na</t>
        </r>
      </text>
    </comment>
    <comment ref="AM177" authorId="0" shapeId="0" xr:uid="{00000000-0006-0000-1600-0000EC050000}">
      <text>
        <r>
          <rPr>
            <sz val="12"/>
            <color rgb="FF000000"/>
            <rFont val="Calibri"/>
            <family val="1"/>
          </rPr>
          <t>No vende extra</t>
        </r>
      </text>
    </comment>
    <comment ref="AN177" authorId="0" shapeId="0" xr:uid="{00000000-0006-0000-1600-0000ED050000}">
      <text>
        <r>
          <rPr>
            <sz val="12"/>
            <color rgb="FF000000"/>
            <rFont val="Calibri"/>
            <family val="1"/>
          </rPr>
          <t>No vende extra</t>
        </r>
      </text>
    </comment>
    <comment ref="AP177" authorId="0" shapeId="0" xr:uid="{00000000-0006-0000-1600-0000EE050000}">
      <text>
        <r>
          <rPr>
            <sz val="12"/>
            <color rgb="FF000000"/>
            <rFont val="Calibri"/>
            <family val="1"/>
          </rPr>
          <t>ofrece promo</t>
        </r>
      </text>
    </comment>
    <comment ref="AX177" authorId="0" shapeId="0" xr:uid="{00000000-0006-0000-1600-0000EF050000}">
      <text>
        <r>
          <rPr>
            <sz val="12"/>
            <color rgb="FF000000"/>
            <rFont val="Calibri"/>
            <family val="1"/>
          </rPr>
          <t>Na</t>
        </r>
      </text>
    </comment>
    <comment ref="Y178" authorId="0" shapeId="0" xr:uid="{00000000-0006-0000-1600-0000F0050000}">
      <text>
        <r>
          <rPr>
            <sz val="12"/>
            <color rgb="FF000000"/>
            <rFont val="Calibri"/>
            <family val="1"/>
          </rPr>
          <t>Na</t>
        </r>
      </text>
    </comment>
    <comment ref="Z178" authorId="0" shapeId="0" xr:uid="{00000000-0006-0000-1600-0000F1050000}">
      <text>
        <r>
          <rPr>
            <sz val="12"/>
            <color rgb="FF000000"/>
            <rFont val="Calibri"/>
            <family val="1"/>
          </rPr>
          <t>Na</t>
        </r>
      </text>
    </comment>
    <comment ref="AA178" authorId="0" shapeId="0" xr:uid="{00000000-0006-0000-1600-0000F2050000}">
      <text>
        <r>
          <rPr>
            <sz val="12"/>
            <color rgb="FF000000"/>
            <rFont val="Calibri"/>
            <family val="1"/>
          </rPr>
          <t>Na</t>
        </r>
      </text>
    </comment>
    <comment ref="AB178" authorId="0" shapeId="0" xr:uid="{00000000-0006-0000-1600-0000F3050000}">
      <text>
        <r>
          <rPr>
            <sz val="12"/>
            <color rgb="FF000000"/>
            <rFont val="Calibri"/>
            <family val="1"/>
          </rPr>
          <t>Na</t>
        </r>
      </text>
    </comment>
    <comment ref="AM178" authorId="0" shapeId="0" xr:uid="{00000000-0006-0000-1600-0000F4050000}">
      <text>
        <r>
          <rPr>
            <sz val="12"/>
            <color rgb="FF000000"/>
            <rFont val="Calibri"/>
            <family val="1"/>
          </rPr>
          <t>No aplica</t>
        </r>
      </text>
    </comment>
    <comment ref="AN178" authorId="0" shapeId="0" xr:uid="{00000000-0006-0000-1600-0000F5050000}">
      <text>
        <r>
          <rPr>
            <sz val="12"/>
            <color rgb="FF000000"/>
            <rFont val="Calibri"/>
            <family val="1"/>
          </rPr>
          <t>No aplica</t>
        </r>
      </text>
    </comment>
    <comment ref="AO178" authorId="0" shapeId="0" xr:uid="{00000000-0006-0000-1600-0000F6050000}">
      <text>
        <r>
          <rPr>
            <sz val="12"/>
            <color rgb="FF000000"/>
            <rFont val="Calibri"/>
            <family val="1"/>
          </rPr>
          <t>No ofreció acumular puntos Colombia</t>
        </r>
      </text>
    </comment>
    <comment ref="AP178" authorId="0" shapeId="0" xr:uid="{00000000-0006-0000-1600-0000F7050000}">
      <text>
        <r>
          <rPr>
            <sz val="12"/>
            <color rgb="FF000000"/>
            <rFont val="Calibri"/>
            <family val="1"/>
          </rPr>
          <t>N/A</t>
        </r>
      </text>
    </comment>
    <comment ref="AX178" authorId="0" shapeId="0" xr:uid="{00000000-0006-0000-1600-0000F8050000}">
      <text>
        <r>
          <rPr>
            <sz val="12"/>
            <color rgb="FF000000"/>
            <rFont val="Calibri"/>
            <family val="1"/>
          </rPr>
          <t>No aplica</t>
        </r>
      </text>
    </comment>
    <comment ref="T179" authorId="0" shapeId="0" xr:uid="{00000000-0006-0000-1600-0000F9050000}">
      <text>
        <r>
          <rPr>
            <sz val="12"/>
            <color rgb="FF000000"/>
            <rFont val="Calibri"/>
            <family val="1"/>
          </rPr>
          <t>Usa chaqueta pero no es de una de las marcas permitidas</t>
        </r>
      </text>
    </comment>
    <comment ref="U179" authorId="0" shapeId="0" xr:uid="{00000000-0006-0000-1600-0000FA050000}">
      <text>
        <r>
          <rPr>
            <sz val="12"/>
            <color rgb="FF000000"/>
            <rFont val="Calibri"/>
            <family val="1"/>
          </rPr>
          <t>No es de las marcas permitidas</t>
        </r>
      </text>
    </comment>
    <comment ref="V179" authorId="0" shapeId="0" xr:uid="{00000000-0006-0000-1600-0000FB050000}">
      <text>
        <r>
          <rPr>
            <sz val="12"/>
            <color rgb="FF000000"/>
            <rFont val="Calibri"/>
            <family val="1"/>
          </rPr>
          <t>De la promo Jeep</t>
        </r>
      </text>
    </comment>
    <comment ref="W179" authorId="0" shapeId="0" xr:uid="{00000000-0006-0000-1600-0000FC050000}">
      <text>
        <r>
          <rPr>
            <sz val="12"/>
            <color rgb="FF000000"/>
            <rFont val="Calibri"/>
            <family val="1"/>
          </rPr>
          <t>Pero parecía portarlo entre la camisa y la chaqueta</t>
        </r>
      </text>
    </comment>
    <comment ref="Y179" authorId="0" shapeId="0" xr:uid="{00000000-0006-0000-1600-0000FD050000}">
      <text>
        <r>
          <rPr>
            <sz val="12"/>
            <color rgb="FF000000"/>
            <rFont val="Calibri"/>
            <family val="1"/>
          </rPr>
          <t>No es obligatorio</t>
        </r>
      </text>
    </comment>
    <comment ref="Z179" authorId="0" shapeId="0" xr:uid="{00000000-0006-0000-1600-0000FE050000}">
      <text>
        <r>
          <rPr>
            <sz val="12"/>
            <color rgb="FF000000"/>
            <rFont val="Calibri"/>
            <family val="1"/>
          </rPr>
          <t>No es obligatorio</t>
        </r>
      </text>
    </comment>
    <comment ref="AA179" authorId="0" shapeId="0" xr:uid="{00000000-0006-0000-1600-0000FF050000}">
      <text>
        <r>
          <rPr>
            <sz val="12"/>
            <color rgb="FF000000"/>
            <rFont val="Calibri"/>
            <family val="1"/>
          </rPr>
          <t>No es obligatorio</t>
        </r>
      </text>
    </comment>
    <comment ref="AB179" authorId="0" shapeId="0" xr:uid="{00000000-0006-0000-1600-000000060000}">
      <text>
        <r>
          <rPr>
            <sz val="12"/>
            <color rgb="FF000000"/>
            <rFont val="Calibri"/>
            <family val="1"/>
          </rPr>
          <t>No es obligatorio</t>
        </r>
      </text>
    </comment>
    <comment ref="AH179" authorId="0" shapeId="0" xr:uid="{00000000-0006-0000-1600-000001060000}">
      <text>
        <r>
          <rPr>
            <sz val="12"/>
            <color rgb="FF000000"/>
            <rFont val="Calibri"/>
            <family val="1"/>
          </rPr>
          <t>Pero el saludo me pareció muy serio</t>
        </r>
      </text>
    </comment>
    <comment ref="AI179" authorId="0" shapeId="0" xr:uid="{00000000-0006-0000-1600-000002060000}">
      <text>
        <r>
          <rPr>
            <sz val="12"/>
            <color rgb="FF000000"/>
            <rFont val="Calibri"/>
            <family val="1"/>
          </rPr>
          <t>Me dieron una boleta por cada 5000</t>
        </r>
      </text>
    </comment>
    <comment ref="AL179" authorId="0" shapeId="0" xr:uid="{00000000-0006-0000-1600-000003060000}">
      <text>
        <r>
          <rPr>
            <sz val="12"/>
            <color rgb="FF000000"/>
            <rFont val="Calibri"/>
            <family val="1"/>
          </rPr>
          <t>Lo hizo 2 veces en el vídeo se aprecia un tanto confuso pero lo hizo, la primera vez casi no se escucha</t>
        </r>
      </text>
    </comment>
    <comment ref="AM179" authorId="0" shapeId="0" xr:uid="{00000000-0006-0000-1600-000004060000}">
      <text>
        <r>
          <rPr>
            <sz val="12"/>
            <color rgb="FF000000"/>
            <rFont val="Calibri"/>
            <family val="1"/>
          </rPr>
          <t>Estación no vende mayor caludad</t>
        </r>
      </text>
    </comment>
    <comment ref="AN179" authorId="0" shapeId="0" xr:uid="{00000000-0006-0000-1600-000005060000}">
      <text>
        <r>
          <rPr>
            <sz val="12"/>
            <color rgb="FF000000"/>
            <rFont val="Calibri"/>
            <family val="1"/>
          </rPr>
          <t>Estación no vende mayor calidad.</t>
        </r>
      </text>
    </comment>
    <comment ref="AO179" authorId="0" shapeId="0" xr:uid="{00000000-0006-0000-1600-000006060000}">
      <text>
        <r>
          <rPr>
            <sz val="12"/>
            <color rgb="FF000000"/>
            <rFont val="Calibri"/>
            <family val="1"/>
          </rPr>
          <t>Estación no acumula puntos.</t>
        </r>
      </text>
    </comment>
    <comment ref="AP179" authorId="0" shapeId="0" xr:uid="{00000000-0006-0000-1600-000007060000}">
      <text>
        <r>
          <rPr>
            <sz val="12"/>
            <color rgb="FF000000"/>
            <rFont val="Calibri"/>
            <family val="1"/>
          </rPr>
          <t>Estación en depto de Nariño.</t>
        </r>
      </text>
    </comment>
    <comment ref="AT179" authorId="0" shapeId="0" xr:uid="{00000000-0006-0000-1600-000008060000}">
      <text>
        <r>
          <rPr>
            <sz val="12"/>
            <color rgb="FF000000"/>
            <rFont val="Calibri"/>
            <family val="1"/>
          </rPr>
          <t>No mencino la calidad del producto</t>
        </r>
      </text>
    </comment>
    <comment ref="AX179" authorId="0" shapeId="0" xr:uid="{00000000-0006-0000-1600-000009060000}">
      <text>
        <r>
          <rPr>
            <sz val="12"/>
            <color rgb="FF000000"/>
            <rFont val="Calibri"/>
            <family val="1"/>
          </rPr>
          <t>Visita en moto</t>
        </r>
      </text>
    </comment>
    <comment ref="BI179" authorId="0" shapeId="0" xr:uid="{00000000-0006-0000-1600-00000A060000}">
      <text>
        <r>
          <rPr>
            <sz val="12"/>
            <color rgb="FF000000"/>
            <rFont val="Calibri"/>
            <family val="1"/>
          </rPr>
          <t>El saludo inicial lo hizo muy suave y en el vídeo no se escucha, pero cuando yo saludo lo hago contestando el saludo del operador</t>
        </r>
      </text>
    </comment>
    <comment ref="Q180" authorId="0" shapeId="0" xr:uid="{00000000-0006-0000-1600-00000B060000}">
      <text>
        <r>
          <rPr>
            <sz val="12"/>
            <color rgb="FF000000"/>
            <rFont val="Calibri"/>
            <family val="1"/>
          </rPr>
          <t>Tiene guantes</t>
        </r>
      </text>
    </comment>
    <comment ref="R180" authorId="0" shapeId="0" xr:uid="{00000000-0006-0000-1600-00000C060000}">
      <text>
        <r>
          <rPr>
            <sz val="12"/>
            <color rgb="FF000000"/>
            <rFont val="Calibri"/>
            <family val="1"/>
          </rPr>
          <t>Tiene gustes</t>
        </r>
      </text>
    </comment>
    <comment ref="T180" authorId="0" shapeId="0" xr:uid="{00000000-0006-0000-1600-00000D060000}">
      <text>
        <r>
          <rPr>
            <sz val="12"/>
            <color rgb="FF000000"/>
            <rFont val="Calibri"/>
            <family val="1"/>
          </rPr>
          <t>Tiene chaqueta</t>
        </r>
      </text>
    </comment>
    <comment ref="W180" authorId="0" shapeId="0" xr:uid="{00000000-0006-0000-1600-00000E060000}">
      <text>
        <r>
          <rPr>
            <sz val="12"/>
            <color rgb="FF000000"/>
            <rFont val="Calibri"/>
            <family val="1"/>
          </rPr>
          <t>No tiene identificación</t>
        </r>
      </text>
    </comment>
    <comment ref="X180" authorId="0" shapeId="0" xr:uid="{00000000-0006-0000-1600-00000F060000}">
      <text>
        <r>
          <rPr>
            <sz val="12"/>
            <color rgb="FF000000"/>
            <rFont val="Calibri"/>
            <family val="1"/>
          </rPr>
          <t>Según factura</t>
        </r>
      </text>
    </comment>
    <comment ref="Y180" authorId="0" shapeId="0" xr:uid="{00000000-0006-0000-1600-000010060000}">
      <text>
        <r>
          <rPr>
            <sz val="12"/>
            <color rgb="FF000000"/>
            <rFont val="Calibri"/>
            <family val="1"/>
          </rPr>
          <t>No aplica</t>
        </r>
      </text>
    </comment>
    <comment ref="Z180" authorId="0" shapeId="0" xr:uid="{00000000-0006-0000-1600-000011060000}">
      <text>
        <r>
          <rPr>
            <sz val="12"/>
            <color rgb="FF000000"/>
            <rFont val="Calibri"/>
            <family val="1"/>
          </rPr>
          <t>No aplica</t>
        </r>
      </text>
    </comment>
    <comment ref="AA180" authorId="0" shapeId="0" xr:uid="{00000000-0006-0000-1600-000012060000}">
      <text>
        <r>
          <rPr>
            <sz val="12"/>
            <color rgb="FF000000"/>
            <rFont val="Calibri"/>
            <family val="1"/>
          </rPr>
          <t>No aplica</t>
        </r>
      </text>
    </comment>
    <comment ref="AB180" authorId="0" shapeId="0" xr:uid="{00000000-0006-0000-1600-000013060000}">
      <text>
        <r>
          <rPr>
            <sz val="12"/>
            <color rgb="FF000000"/>
            <rFont val="Calibri"/>
            <family val="1"/>
          </rPr>
          <t>No aplica</t>
        </r>
      </text>
    </comment>
    <comment ref="AI180" authorId="0" shapeId="0" xr:uid="{00000000-0006-0000-1600-000014060000}">
      <text>
        <r>
          <rPr>
            <sz val="12"/>
            <color rgb="FF000000"/>
            <rFont val="Calibri"/>
            <family val="1"/>
          </rPr>
          <t>No aplica</t>
        </r>
      </text>
    </comment>
    <comment ref="AM180" authorId="0" shapeId="0" xr:uid="{00000000-0006-0000-1600-000015060000}">
      <text>
        <r>
          <rPr>
            <sz val="12"/>
            <color rgb="FF000000"/>
            <rFont val="Calibri"/>
            <family val="1"/>
          </rPr>
          <t>No hay extra</t>
        </r>
      </text>
    </comment>
    <comment ref="AN180" authorId="0" shapeId="0" xr:uid="{00000000-0006-0000-1600-000016060000}">
      <text>
        <r>
          <rPr>
            <sz val="12"/>
            <color rgb="FF000000"/>
            <rFont val="Calibri"/>
            <family val="1"/>
          </rPr>
          <t>No hay extra</t>
        </r>
      </text>
    </comment>
    <comment ref="AX180" authorId="0" shapeId="0" xr:uid="{00000000-0006-0000-1600-000017060000}">
      <text>
        <r>
          <rPr>
            <sz val="12"/>
            <color rgb="FF000000"/>
            <rFont val="Calibri"/>
            <family val="1"/>
          </rPr>
          <t>No ofrece</t>
        </r>
      </text>
    </comment>
    <comment ref="Y181" authorId="0" shapeId="0" xr:uid="{00000000-0006-0000-1600-000018060000}">
      <text>
        <r>
          <rPr>
            <sz val="12"/>
            <color rgb="FF000000"/>
            <rFont val="Calibri"/>
            <family val="1"/>
          </rPr>
          <t>No es obligatorio</t>
        </r>
      </text>
    </comment>
    <comment ref="Z181" authorId="0" shapeId="0" xr:uid="{00000000-0006-0000-1600-000019060000}">
      <text>
        <r>
          <rPr>
            <sz val="12"/>
            <color rgb="FF000000"/>
            <rFont val="Calibri"/>
            <family val="1"/>
          </rPr>
          <t>No es obligatorio</t>
        </r>
      </text>
    </comment>
    <comment ref="AA181" authorId="0" shapeId="0" xr:uid="{00000000-0006-0000-1600-00001A060000}">
      <text>
        <r>
          <rPr>
            <sz val="12"/>
            <color rgb="FF000000"/>
            <rFont val="Calibri"/>
            <family val="1"/>
          </rPr>
          <t>No es obligatorio</t>
        </r>
      </text>
    </comment>
    <comment ref="AB181" authorId="0" shapeId="0" xr:uid="{00000000-0006-0000-1600-00001B060000}">
      <text>
        <r>
          <rPr>
            <sz val="12"/>
            <color rgb="FF000000"/>
            <rFont val="Calibri"/>
            <family val="1"/>
          </rPr>
          <t>No es obligatorio</t>
        </r>
      </text>
    </comment>
    <comment ref="AE181" authorId="0" shapeId="0" xr:uid="{00000000-0006-0000-1600-00001C060000}">
      <text>
        <r>
          <rPr>
            <sz val="12"/>
            <color rgb="FF000000"/>
            <rFont val="Calibri"/>
            <family val="1"/>
          </rPr>
          <t>Estában ocupados</t>
        </r>
      </text>
    </comment>
    <comment ref="AN181" authorId="0" shapeId="0" xr:uid="{00000000-0006-0000-1600-00001D060000}">
      <text>
        <r>
          <rPr>
            <sz val="12"/>
            <color rgb="FF000000"/>
            <rFont val="Calibri"/>
            <family val="1"/>
          </rPr>
          <t>Extra</t>
        </r>
      </text>
    </comment>
    <comment ref="AP181" authorId="0" shapeId="0" xr:uid="{00000000-0006-0000-1600-00001E060000}">
      <text>
        <r>
          <rPr>
            <sz val="12"/>
            <color rgb="FF000000"/>
            <rFont val="Calibri"/>
            <family val="1"/>
          </rPr>
          <t>N/A</t>
        </r>
      </text>
    </comment>
    <comment ref="AX181" authorId="0" shapeId="0" xr:uid="{00000000-0006-0000-1600-00001F060000}">
      <text>
        <r>
          <rPr>
            <sz val="12"/>
            <color rgb="FF000000"/>
            <rFont val="Calibri"/>
            <family val="1"/>
          </rPr>
          <t>Moto</t>
        </r>
      </text>
    </comment>
    <comment ref="W182" authorId="0" shapeId="0" xr:uid="{00000000-0006-0000-1600-000020060000}">
      <text>
        <r>
          <rPr>
            <sz val="12"/>
            <color rgb="FF000000"/>
            <rFont val="Calibri"/>
            <family val="1"/>
          </rPr>
          <t>No tenia</t>
        </r>
      </text>
    </comment>
    <comment ref="X182" authorId="0" shapeId="0" xr:uid="{00000000-0006-0000-1600-000021060000}">
      <text>
        <r>
          <rPr>
            <sz val="12"/>
            <color rgb="FF000000"/>
            <rFont val="Calibri"/>
            <family val="1"/>
          </rPr>
          <t>no corresponde el nombre de la factura</t>
        </r>
      </text>
    </comment>
    <comment ref="Y182" authorId="0" shapeId="0" xr:uid="{00000000-0006-0000-1600-000022060000}">
      <text>
        <r>
          <rPr>
            <sz val="12"/>
            <color rgb="FF000000"/>
            <rFont val="Calibri"/>
            <family val="1"/>
          </rPr>
          <t>No es obligatorio</t>
        </r>
      </text>
    </comment>
    <comment ref="Z182" authorId="0" shapeId="0" xr:uid="{00000000-0006-0000-1600-000023060000}">
      <text>
        <r>
          <rPr>
            <sz val="12"/>
            <color rgb="FF000000"/>
            <rFont val="Calibri"/>
            <family val="1"/>
          </rPr>
          <t>No es obligatorio</t>
        </r>
      </text>
    </comment>
    <comment ref="AA182" authorId="0" shapeId="0" xr:uid="{00000000-0006-0000-1600-000024060000}">
      <text>
        <r>
          <rPr>
            <sz val="12"/>
            <color rgb="FF000000"/>
            <rFont val="Calibri"/>
            <family val="1"/>
          </rPr>
          <t>No es obligatorio</t>
        </r>
      </text>
    </comment>
    <comment ref="AB182" authorId="0" shapeId="0" xr:uid="{00000000-0006-0000-1600-000025060000}">
      <text>
        <r>
          <rPr>
            <sz val="12"/>
            <color rgb="FF000000"/>
            <rFont val="Calibri"/>
            <family val="1"/>
          </rPr>
          <t>No es obligatorio</t>
        </r>
      </text>
    </comment>
    <comment ref="AE182" authorId="0" shapeId="0" xr:uid="{00000000-0006-0000-1600-000026060000}">
      <text>
        <r>
          <rPr>
            <sz val="12"/>
            <color rgb="FF000000"/>
            <rFont val="Calibri"/>
            <family val="1"/>
          </rPr>
          <t>los colaboradores están ocupados</t>
        </r>
      </text>
    </comment>
    <comment ref="AI182" authorId="0" shapeId="0" xr:uid="{00000000-0006-0000-1600-000027060000}">
      <text>
        <r>
          <rPr>
            <sz val="12"/>
            <color rgb="FF000000"/>
            <rFont val="Calibri"/>
            <family val="1"/>
          </rPr>
          <t>La ofrece al.final cunado se solicita la factura</t>
        </r>
      </text>
    </comment>
    <comment ref="AM182" authorId="0" shapeId="0" xr:uid="{00000000-0006-0000-1600-000028060000}">
      <text>
        <r>
          <rPr>
            <sz val="12"/>
            <color rgb="FF000000"/>
            <rFont val="Calibri"/>
            <family val="1"/>
          </rPr>
          <t>No ofrece</t>
        </r>
      </text>
    </comment>
    <comment ref="AN182" authorId="0" shapeId="0" xr:uid="{00000000-0006-0000-1600-000029060000}">
      <text>
        <r>
          <rPr>
            <sz val="12"/>
            <color rgb="FF000000"/>
            <rFont val="Calibri"/>
            <family val="1"/>
          </rPr>
          <t>No  ofrece</t>
        </r>
      </text>
    </comment>
    <comment ref="AP182" authorId="0" shapeId="0" xr:uid="{00000000-0006-0000-1600-00002A060000}">
      <text>
        <r>
          <rPr>
            <sz val="12"/>
            <color rgb="FF000000"/>
            <rFont val="Calibri"/>
            <family val="1"/>
          </rPr>
          <t>ofrece la promoción</t>
        </r>
      </text>
    </comment>
    <comment ref="AW182" authorId="0" shapeId="0" xr:uid="{00000000-0006-0000-1600-00002B060000}">
      <text>
        <r>
          <rPr>
            <sz val="12"/>
            <color rgb="FF000000"/>
            <rFont val="Calibri"/>
            <family val="1"/>
          </rPr>
          <t>Limpié del panoramico y desperdicio</t>
        </r>
      </text>
    </comment>
    <comment ref="Q183" authorId="0" shapeId="0" xr:uid="{00000000-0006-0000-1600-00002C060000}">
      <text>
        <r>
          <rPr>
            <sz val="12"/>
            <color rgb="FF000000"/>
            <rFont val="Calibri"/>
            <family val="1"/>
          </rPr>
          <t>tiene una pulcera negra en la mano min 4.13</t>
        </r>
      </text>
    </comment>
    <comment ref="Y183" authorId="0" shapeId="0" xr:uid="{00000000-0006-0000-1600-00002D060000}">
      <text>
        <r>
          <rPr>
            <sz val="12"/>
            <color rgb="FF000000"/>
            <rFont val="Calibri"/>
            <family val="1"/>
          </rPr>
          <t>No aplica</t>
        </r>
      </text>
    </comment>
    <comment ref="Z183" authorId="0" shapeId="0" xr:uid="{00000000-0006-0000-1600-00002E060000}">
      <text>
        <r>
          <rPr>
            <sz val="12"/>
            <color rgb="FF000000"/>
            <rFont val="Calibri"/>
            <family val="1"/>
          </rPr>
          <t>No aplica</t>
        </r>
      </text>
    </comment>
    <comment ref="AA183" authorId="0" shapeId="0" xr:uid="{00000000-0006-0000-1600-00002F060000}">
      <text>
        <r>
          <rPr>
            <sz val="12"/>
            <color rgb="FF000000"/>
            <rFont val="Calibri"/>
            <family val="1"/>
          </rPr>
          <t>No aplica</t>
        </r>
      </text>
    </comment>
    <comment ref="AB183" authorId="0" shapeId="0" xr:uid="{00000000-0006-0000-1600-000030060000}">
      <text>
        <r>
          <rPr>
            <sz val="12"/>
            <color rgb="FF000000"/>
            <rFont val="Calibri"/>
            <family val="1"/>
          </rPr>
          <t>No aplica</t>
        </r>
      </text>
    </comment>
    <comment ref="AI183" authorId="0" shapeId="0" xr:uid="{00000000-0006-0000-1600-000031060000}">
      <text>
        <r>
          <rPr>
            <sz val="12"/>
            <color rgb="FF000000"/>
            <rFont val="Calibri"/>
            <family val="1"/>
          </rPr>
          <t>Estación de servicio presenta promoción pero colaborador no la ofrece</t>
        </r>
      </text>
    </comment>
    <comment ref="AN183" authorId="0" shapeId="0" xr:uid="{00000000-0006-0000-1600-000032060000}">
      <text>
        <r>
          <rPr>
            <sz val="12"/>
            <color rgb="FF000000"/>
            <rFont val="Calibri"/>
            <family val="1"/>
          </rPr>
          <t>Solicité gasolina extra</t>
        </r>
      </text>
    </comment>
    <comment ref="AT183" authorId="0" shapeId="0" xr:uid="{00000000-0006-0000-1600-000033060000}">
      <text>
        <r>
          <rPr>
            <sz val="12"/>
            <color rgb="FF000000"/>
            <rFont val="Calibri"/>
            <family val="1"/>
          </rPr>
          <t>lo menciona min 3.03</t>
        </r>
      </text>
    </comment>
    <comment ref="Q184" authorId="0" shapeId="0" xr:uid="{00000000-0006-0000-1600-000034060000}">
      <text>
        <r>
          <rPr>
            <sz val="12"/>
            <color rgb="FF000000"/>
            <rFont val="Calibri"/>
            <family val="1"/>
          </rPr>
          <t>Contaba con reloj</t>
        </r>
      </text>
    </comment>
    <comment ref="Y184" authorId="0" shapeId="0" xr:uid="{00000000-0006-0000-1600-000035060000}">
      <text>
        <r>
          <rPr>
            <sz val="12"/>
            <color rgb="FF000000"/>
            <rFont val="Calibri"/>
            <family val="1"/>
          </rPr>
          <t>No aplica</t>
        </r>
      </text>
    </comment>
    <comment ref="Z184" authorId="0" shapeId="0" xr:uid="{00000000-0006-0000-1600-000036060000}">
      <text>
        <r>
          <rPr>
            <sz val="12"/>
            <color rgb="FF000000"/>
            <rFont val="Calibri"/>
            <family val="1"/>
          </rPr>
          <t>No aplica</t>
        </r>
      </text>
    </comment>
    <comment ref="AA184" authorId="0" shapeId="0" xr:uid="{00000000-0006-0000-1600-000037060000}">
      <text>
        <r>
          <rPr>
            <sz val="12"/>
            <color rgb="FF000000"/>
            <rFont val="Calibri"/>
            <family val="1"/>
          </rPr>
          <t>No aplica</t>
        </r>
      </text>
    </comment>
    <comment ref="AB184" authorId="0" shapeId="0" xr:uid="{00000000-0006-0000-1600-000038060000}">
      <text>
        <r>
          <rPr>
            <sz val="12"/>
            <color rgb="FF000000"/>
            <rFont val="Calibri"/>
            <family val="1"/>
          </rPr>
          <t>No aplica</t>
        </r>
      </text>
    </comment>
    <comment ref="AI184" authorId="0" shapeId="0" xr:uid="{00000000-0006-0000-1600-000039060000}">
      <text>
        <r>
          <rPr>
            <sz val="12"/>
            <color rgb="FF000000"/>
            <rFont val="Calibri"/>
            <family val="1"/>
          </rPr>
          <t>No hay publicidad de la promoción jeep.</t>
        </r>
      </text>
    </comment>
    <comment ref="AN184" authorId="0" shapeId="0" xr:uid="{00000000-0006-0000-1600-00003A060000}">
      <text>
        <r>
          <rPr>
            <sz val="12"/>
            <color rgb="FF000000"/>
            <rFont val="Calibri"/>
            <family val="1"/>
          </rPr>
          <t>No aplica</t>
        </r>
      </text>
    </comment>
    <comment ref="AX184" authorId="0" shapeId="0" xr:uid="{00000000-0006-0000-1600-00003B060000}">
      <text>
        <r>
          <rPr>
            <sz val="12"/>
            <color rgb="FF000000"/>
            <rFont val="Calibri"/>
            <family val="1"/>
          </rPr>
          <t>Voy en carro</t>
        </r>
      </text>
    </comment>
    <comment ref="Q185" authorId="0" shapeId="0" xr:uid="{00000000-0006-0000-1600-00003C060000}">
      <text>
        <r>
          <rPr>
            <sz val="12"/>
            <color rgb="FF000000"/>
            <rFont val="Calibri"/>
            <family val="1"/>
          </rPr>
          <t>Usa anillo y reloj</t>
        </r>
      </text>
    </comment>
    <comment ref="T185" authorId="0" shapeId="0" xr:uid="{00000000-0006-0000-1600-00003D060000}">
      <text>
        <r>
          <rPr>
            <sz val="12"/>
            <color rgb="FF000000"/>
            <rFont val="Calibri"/>
            <family val="1"/>
          </rPr>
          <t>Usaba un buso de color naranja</t>
        </r>
      </text>
    </comment>
    <comment ref="U185" authorId="0" shapeId="0" xr:uid="{00000000-0006-0000-1600-00003E060000}">
      <text>
        <r>
          <rPr>
            <sz val="12"/>
            <color rgb="FF000000"/>
            <rFont val="Calibri"/>
            <family val="1"/>
          </rPr>
          <t>Usa un pantalón de color café</t>
        </r>
      </text>
    </comment>
    <comment ref="W185" authorId="0" shapeId="0" xr:uid="{00000000-0006-0000-1600-00003F060000}">
      <text>
        <r>
          <rPr>
            <sz val="12"/>
            <color rgb="FF000000"/>
            <rFont val="Calibri"/>
            <family val="1"/>
          </rPr>
          <t>No tenia</t>
        </r>
      </text>
    </comment>
    <comment ref="X185" authorId="0" shapeId="0" xr:uid="{00000000-0006-0000-1600-000040060000}">
      <text>
        <r>
          <rPr>
            <sz val="12"/>
            <color rgb="FF000000"/>
            <rFont val="Calibri"/>
            <family val="1"/>
          </rPr>
          <t>Según factura</t>
        </r>
      </text>
    </comment>
    <comment ref="Y185" authorId="0" shapeId="0" xr:uid="{00000000-0006-0000-1600-000041060000}">
      <text>
        <r>
          <rPr>
            <sz val="12"/>
            <color rgb="FF000000"/>
            <rFont val="Calibri"/>
            <family val="1"/>
          </rPr>
          <t>No es necesario</t>
        </r>
      </text>
    </comment>
    <comment ref="Z185" authorId="0" shapeId="0" xr:uid="{00000000-0006-0000-1600-000042060000}">
      <text>
        <r>
          <rPr>
            <sz val="12"/>
            <color rgb="FF000000"/>
            <rFont val="Calibri"/>
            <family val="1"/>
          </rPr>
          <t>No es necesario</t>
        </r>
      </text>
    </comment>
    <comment ref="AA185" authorId="0" shapeId="0" xr:uid="{00000000-0006-0000-1600-000043060000}">
      <text>
        <r>
          <rPr>
            <sz val="12"/>
            <color rgb="FF000000"/>
            <rFont val="Calibri"/>
            <family val="1"/>
          </rPr>
          <t>No es necesario</t>
        </r>
      </text>
    </comment>
    <comment ref="AB185" authorId="0" shapeId="0" xr:uid="{00000000-0006-0000-1600-000044060000}">
      <text>
        <r>
          <rPr>
            <sz val="12"/>
            <color rgb="FF000000"/>
            <rFont val="Calibri"/>
            <family val="1"/>
          </rPr>
          <t>No es necesario</t>
        </r>
      </text>
    </comment>
    <comment ref="AE185" authorId="0" shapeId="0" xr:uid="{00000000-0006-0000-1600-000045060000}">
      <text>
        <r>
          <rPr>
            <sz val="12"/>
            <color rgb="FF000000"/>
            <rFont val="Calibri"/>
            <family val="1"/>
          </rPr>
          <t>No lo hizo</t>
        </r>
      </text>
    </comment>
    <comment ref="AI185" authorId="0" shapeId="0" xr:uid="{00000000-0006-0000-1600-000046060000}">
      <text>
        <r>
          <rPr>
            <sz val="12"/>
            <color rgb="FF000000"/>
            <rFont val="Calibri"/>
            <family val="1"/>
          </rPr>
          <t>No lo menciona</t>
        </r>
      </text>
    </comment>
    <comment ref="AP185" authorId="0" shapeId="0" xr:uid="{00000000-0006-0000-1600-000047060000}">
      <text>
        <r>
          <rPr>
            <sz val="12"/>
            <color rgb="FF000000"/>
            <rFont val="Calibri"/>
            <family val="1"/>
          </rPr>
          <t>Se solicita tanque full.</t>
        </r>
      </text>
    </comment>
    <comment ref="AX185" authorId="0" shapeId="0" xr:uid="{00000000-0006-0000-1600-000048060000}">
      <text>
        <r>
          <rPr>
            <sz val="12"/>
            <color rgb="FF000000"/>
            <rFont val="Calibri"/>
            <family val="1"/>
          </rPr>
          <t>Se realizó visita en moto</t>
        </r>
      </text>
    </comment>
    <comment ref="Y186" authorId="0" shapeId="0" xr:uid="{00000000-0006-0000-1600-000049060000}">
      <text>
        <r>
          <rPr>
            <sz val="12"/>
            <color rgb="FF000000"/>
            <rFont val="Calibri"/>
            <family val="1"/>
          </rPr>
          <t>Na</t>
        </r>
      </text>
    </comment>
    <comment ref="Z186" authorId="0" shapeId="0" xr:uid="{00000000-0006-0000-1600-00004A060000}">
      <text>
        <r>
          <rPr>
            <sz val="12"/>
            <color rgb="FF000000"/>
            <rFont val="Calibri"/>
            <family val="1"/>
          </rPr>
          <t>Na</t>
        </r>
      </text>
    </comment>
    <comment ref="AA186" authorId="0" shapeId="0" xr:uid="{00000000-0006-0000-1600-00004B060000}">
      <text>
        <r>
          <rPr>
            <sz val="12"/>
            <color rgb="FF000000"/>
            <rFont val="Calibri"/>
            <family val="1"/>
          </rPr>
          <t>Na</t>
        </r>
      </text>
    </comment>
    <comment ref="AB186" authorId="0" shapeId="0" xr:uid="{00000000-0006-0000-1600-00004C060000}">
      <text>
        <r>
          <rPr>
            <sz val="12"/>
            <color rgb="FF000000"/>
            <rFont val="Calibri"/>
            <family val="1"/>
          </rPr>
          <t>Na</t>
        </r>
      </text>
    </comment>
    <comment ref="AN186" authorId="0" shapeId="0" xr:uid="{00000000-0006-0000-1600-00004D060000}">
      <text>
        <r>
          <rPr>
            <sz val="12"/>
            <color rgb="FF000000"/>
            <rFont val="Calibri"/>
            <family val="1"/>
          </rPr>
          <t>No ofrece</t>
        </r>
      </text>
    </comment>
    <comment ref="AP186" authorId="0" shapeId="0" xr:uid="{00000000-0006-0000-1600-00004E060000}">
      <text>
        <r>
          <rPr>
            <sz val="12"/>
            <color rgb="FF000000"/>
            <rFont val="Calibri"/>
            <family val="1"/>
          </rPr>
          <t>Ofrece promo</t>
        </r>
      </text>
    </comment>
    <comment ref="AS186" authorId="0" shapeId="0" xr:uid="{00000000-0006-0000-1600-00004F060000}">
      <text>
        <r>
          <rPr>
            <sz val="12"/>
            <color rgb="FF000000"/>
            <rFont val="Calibri"/>
            <family val="1"/>
          </rPr>
          <t>No menciona</t>
        </r>
      </text>
    </comment>
    <comment ref="AX186" authorId="0" shapeId="0" xr:uid="{00000000-0006-0000-1600-000050060000}">
      <text>
        <r>
          <rPr>
            <sz val="12"/>
            <color rgb="FF000000"/>
            <rFont val="Calibri"/>
            <family val="1"/>
          </rPr>
          <t>Moto</t>
        </r>
      </text>
    </comment>
    <comment ref="Y187" authorId="0" shapeId="0" xr:uid="{00000000-0006-0000-1600-000051060000}">
      <text>
        <r>
          <rPr>
            <sz val="12"/>
            <color rgb="FF000000"/>
            <rFont val="Calibri"/>
            <family val="1"/>
          </rPr>
          <t>No es obligatorio</t>
        </r>
      </text>
    </comment>
    <comment ref="Z187" authorId="0" shapeId="0" xr:uid="{00000000-0006-0000-1600-000052060000}">
      <text>
        <r>
          <rPr>
            <sz val="12"/>
            <color rgb="FF000000"/>
            <rFont val="Calibri"/>
            <family val="1"/>
          </rPr>
          <t>No es obligatorio</t>
        </r>
      </text>
    </comment>
    <comment ref="AA187" authorId="0" shapeId="0" xr:uid="{00000000-0006-0000-1600-000053060000}">
      <text>
        <r>
          <rPr>
            <sz val="12"/>
            <color rgb="FF000000"/>
            <rFont val="Calibri"/>
            <family val="1"/>
          </rPr>
          <t>No es obligatorio</t>
        </r>
      </text>
    </comment>
    <comment ref="AB187" authorId="0" shapeId="0" xr:uid="{00000000-0006-0000-1600-000054060000}">
      <text>
        <r>
          <rPr>
            <sz val="12"/>
            <color rgb="FF000000"/>
            <rFont val="Calibri"/>
            <family val="1"/>
          </rPr>
          <t>No es obligatorio</t>
        </r>
      </text>
    </comment>
    <comment ref="AI187" authorId="0" shapeId="0" xr:uid="{00000000-0006-0000-1600-000055060000}">
      <text>
        <r>
          <rPr>
            <sz val="12"/>
            <color rgb="FF000000"/>
            <rFont val="Calibri"/>
            <family val="1"/>
          </rPr>
          <t>N/A</t>
        </r>
      </text>
    </comment>
    <comment ref="AM187" authorId="0" shapeId="0" xr:uid="{00000000-0006-0000-1600-000056060000}">
      <text>
        <r>
          <rPr>
            <sz val="12"/>
            <color rgb="FF000000"/>
            <rFont val="Calibri"/>
            <family val="1"/>
          </rPr>
          <t>La ofrece al despedirse</t>
        </r>
      </text>
    </comment>
    <comment ref="AN187" authorId="0" shapeId="0" xr:uid="{00000000-0006-0000-1600-000057060000}">
      <text>
        <r>
          <rPr>
            <sz val="12"/>
            <color rgb="FF000000"/>
            <rFont val="Calibri"/>
            <family val="1"/>
          </rPr>
          <t>No ofrece</t>
        </r>
      </text>
    </comment>
    <comment ref="AP187" authorId="0" shapeId="0" xr:uid="{00000000-0006-0000-1600-000058060000}">
      <text>
        <r>
          <rPr>
            <sz val="12"/>
            <color rgb="FF000000"/>
            <rFont val="Calibri"/>
            <family val="1"/>
          </rPr>
          <t>No ofrece</t>
        </r>
      </text>
    </comment>
    <comment ref="AX187" authorId="0" shapeId="0" xr:uid="{00000000-0006-0000-1600-000059060000}">
      <text>
        <r>
          <rPr>
            <sz val="12"/>
            <color rgb="FF000000"/>
            <rFont val="Calibri"/>
            <family val="1"/>
          </rPr>
          <t>No ofrece</t>
        </r>
      </text>
    </comment>
    <comment ref="Y188" authorId="0" shapeId="0" xr:uid="{00000000-0006-0000-1600-00005A060000}">
      <text>
        <r>
          <rPr>
            <sz val="12"/>
            <color rgb="FF000000"/>
            <rFont val="Calibri"/>
            <family val="1"/>
          </rPr>
          <t>No aplica</t>
        </r>
      </text>
    </comment>
    <comment ref="Z188" authorId="0" shapeId="0" xr:uid="{00000000-0006-0000-1600-00005B060000}">
      <text>
        <r>
          <rPr>
            <sz val="12"/>
            <color rgb="FF000000"/>
            <rFont val="Calibri"/>
            <family val="1"/>
          </rPr>
          <t>No aplica</t>
        </r>
      </text>
    </comment>
    <comment ref="AA188" authorId="0" shapeId="0" xr:uid="{00000000-0006-0000-1600-00005C060000}">
      <text>
        <r>
          <rPr>
            <sz val="12"/>
            <color rgb="FF000000"/>
            <rFont val="Calibri"/>
            <family val="1"/>
          </rPr>
          <t>No aplica</t>
        </r>
      </text>
    </comment>
    <comment ref="AB188" authorId="0" shapeId="0" xr:uid="{00000000-0006-0000-1600-00005D060000}">
      <text>
        <r>
          <rPr>
            <sz val="12"/>
            <color rgb="FF000000"/>
            <rFont val="Calibri"/>
            <family val="1"/>
          </rPr>
          <t>No aplica</t>
        </r>
      </text>
    </comment>
    <comment ref="AM188" authorId="0" shapeId="0" xr:uid="{00000000-0006-0000-1600-00005E060000}">
      <text>
        <r>
          <rPr>
            <sz val="12"/>
            <color rgb="FF000000"/>
            <rFont val="Calibri"/>
            <family val="1"/>
          </rPr>
          <t>No tienen</t>
        </r>
      </text>
    </comment>
    <comment ref="AN188" authorId="0" shapeId="0" xr:uid="{00000000-0006-0000-1600-00005F060000}">
      <text>
        <r>
          <rPr>
            <sz val="12"/>
            <color rgb="FF000000"/>
            <rFont val="Calibri"/>
            <family val="1"/>
          </rPr>
          <t>No tienen</t>
        </r>
      </text>
    </comment>
    <comment ref="AP188" authorId="0" shapeId="0" xr:uid="{00000000-0006-0000-1600-000060060000}">
      <text>
        <r>
          <rPr>
            <sz val="12"/>
            <color rgb="FF000000"/>
            <rFont val="Calibri"/>
            <family val="1"/>
          </rPr>
          <t>Tanque lleno</t>
        </r>
      </text>
    </comment>
    <comment ref="AS188" authorId="0" shapeId="0" xr:uid="{00000000-0006-0000-1600-000061060000}">
      <text>
        <r>
          <rPr>
            <sz val="12"/>
            <color rgb="FF000000"/>
            <rFont val="Calibri"/>
            <family val="1"/>
          </rPr>
          <t>no lo dice</t>
        </r>
      </text>
    </comment>
    <comment ref="AX188" authorId="0" shapeId="0" xr:uid="{00000000-0006-0000-1600-000062060000}">
      <text>
        <r>
          <rPr>
            <sz val="12"/>
            <color rgb="FF000000"/>
            <rFont val="Calibri"/>
            <family val="1"/>
          </rPr>
          <t>Moto</t>
        </r>
      </text>
    </comment>
    <comment ref="Y189" authorId="0" shapeId="0" xr:uid="{00000000-0006-0000-1600-000063060000}">
      <text>
        <r>
          <rPr>
            <sz val="12"/>
            <color rgb="FF000000"/>
            <rFont val="Calibri"/>
            <family val="1"/>
          </rPr>
          <t>No aplica</t>
        </r>
      </text>
    </comment>
    <comment ref="Z189" authorId="0" shapeId="0" xr:uid="{00000000-0006-0000-1600-000064060000}">
      <text>
        <r>
          <rPr>
            <sz val="12"/>
            <color rgb="FF000000"/>
            <rFont val="Calibri"/>
            <family val="1"/>
          </rPr>
          <t>No aplica</t>
        </r>
      </text>
    </comment>
    <comment ref="AA189" authorId="0" shapeId="0" xr:uid="{00000000-0006-0000-1600-000065060000}">
      <text>
        <r>
          <rPr>
            <sz val="12"/>
            <color rgb="FF000000"/>
            <rFont val="Calibri"/>
            <family val="1"/>
          </rPr>
          <t>No aplica</t>
        </r>
      </text>
    </comment>
    <comment ref="AB189" authorId="0" shapeId="0" xr:uid="{00000000-0006-0000-1600-000066060000}">
      <text>
        <r>
          <rPr>
            <sz val="12"/>
            <color rgb="FF000000"/>
            <rFont val="Calibri"/>
            <family val="1"/>
          </rPr>
          <t>No aplica</t>
        </r>
      </text>
    </comment>
    <comment ref="AI189" authorId="0" shapeId="0" xr:uid="{00000000-0006-0000-1600-000067060000}">
      <text>
        <r>
          <rPr>
            <sz val="12"/>
            <color rgb="FF000000"/>
            <rFont val="Calibri"/>
            <family val="1"/>
          </rPr>
          <t>Si ofrece promocion jeep compass</t>
        </r>
      </text>
    </comment>
    <comment ref="AM189" authorId="0" shapeId="0" xr:uid="{00000000-0006-0000-1600-000068060000}">
      <text>
        <r>
          <rPr>
            <sz val="12"/>
            <color rgb="FF000000"/>
            <rFont val="Calibri"/>
            <family val="1"/>
          </rPr>
          <t>No ofrece.</t>
        </r>
      </text>
    </comment>
    <comment ref="AN189" authorId="0" shapeId="0" xr:uid="{00000000-0006-0000-1600-000069060000}">
      <text>
        <r>
          <rPr>
            <sz val="12"/>
            <color rgb="FF000000"/>
            <rFont val="Calibri"/>
            <family val="1"/>
          </rPr>
          <t>no ofrece mezcla ideal.</t>
        </r>
      </text>
    </comment>
    <comment ref="AO189" authorId="0" shapeId="0" xr:uid="{00000000-0006-0000-1600-00006A060000}">
      <text>
        <r>
          <rPr>
            <sz val="12"/>
            <color rgb="FF000000"/>
            <rFont val="Calibri"/>
            <family val="1"/>
          </rPr>
          <t>No cuentan con puntos Colombia</t>
        </r>
      </text>
    </comment>
    <comment ref="AP189" authorId="0" shapeId="0" xr:uid="{00000000-0006-0000-1600-00006B060000}">
      <text>
        <r>
          <rPr>
            <sz val="12"/>
            <color rgb="FF000000"/>
            <rFont val="Calibri"/>
            <family val="1"/>
          </rPr>
          <t>No aplica porque ofrecio promocion vigente de jeep</t>
        </r>
      </text>
    </comment>
    <comment ref="AX189" authorId="0" shapeId="0" xr:uid="{00000000-0006-0000-1600-00006C060000}">
      <text>
        <r>
          <rPr>
            <sz val="12"/>
            <color rgb="FF000000"/>
            <rFont val="Calibri"/>
            <family val="1"/>
          </rPr>
          <t>No ofreció botar desperdicio</t>
        </r>
      </text>
    </comment>
    <comment ref="BA189" authorId="0" shapeId="0" xr:uid="{00000000-0006-0000-1600-00006D060000}">
      <text>
        <r>
          <rPr>
            <sz val="12"/>
            <color rgb="FF000000"/>
            <rFont val="Calibri"/>
            <family val="1"/>
          </rPr>
          <t>No ofreció la factura, tuve que solicitarla</t>
        </r>
      </text>
    </comment>
    <comment ref="Q190" authorId="0" shapeId="0" xr:uid="{00000000-0006-0000-1600-00006E060000}">
      <text>
        <r>
          <rPr>
            <sz val="12"/>
            <color rgb="FF000000"/>
            <rFont val="Calibri"/>
            <family val="1"/>
          </rPr>
          <t>Tiene una pulsera en la muñeca izquierda</t>
        </r>
      </text>
    </comment>
    <comment ref="Y190" authorId="0" shapeId="0" xr:uid="{00000000-0006-0000-1600-00006F060000}">
      <text>
        <r>
          <rPr>
            <sz val="12"/>
            <color rgb="FF000000"/>
            <rFont val="Calibri"/>
            <family val="1"/>
          </rPr>
          <t>N/A</t>
        </r>
      </text>
    </comment>
    <comment ref="Z190" authorId="0" shapeId="0" xr:uid="{00000000-0006-0000-1600-000070060000}">
      <text>
        <r>
          <rPr>
            <sz val="12"/>
            <color rgb="FF000000"/>
            <rFont val="Calibri"/>
            <family val="1"/>
          </rPr>
          <t>N/A</t>
        </r>
      </text>
    </comment>
    <comment ref="AA190" authorId="0" shapeId="0" xr:uid="{00000000-0006-0000-1600-000071060000}">
      <text>
        <r>
          <rPr>
            <sz val="12"/>
            <color rgb="FF000000"/>
            <rFont val="Calibri"/>
            <family val="1"/>
          </rPr>
          <t>N/A</t>
        </r>
      </text>
    </comment>
    <comment ref="AB190" authorId="0" shapeId="0" xr:uid="{00000000-0006-0000-1600-000072060000}">
      <text>
        <r>
          <rPr>
            <sz val="12"/>
            <color rgb="FF000000"/>
            <rFont val="Calibri"/>
            <family val="1"/>
          </rPr>
          <t>N/A</t>
        </r>
      </text>
    </comment>
    <comment ref="AI190" authorId="0" shapeId="0" xr:uid="{00000000-0006-0000-1600-000073060000}">
      <text>
        <r>
          <rPr>
            <sz val="12"/>
            <color rgb="FF000000"/>
            <rFont val="Calibri"/>
            <family val="1"/>
          </rPr>
          <t>Entrega los cupones</t>
        </r>
      </text>
    </comment>
    <comment ref="AM190" authorId="0" shapeId="0" xr:uid="{00000000-0006-0000-1600-000074060000}">
      <text>
        <r>
          <rPr>
            <sz val="12"/>
            <color rgb="FF000000"/>
            <rFont val="Calibri"/>
            <family val="1"/>
          </rPr>
          <t>N/A</t>
        </r>
      </text>
    </comment>
    <comment ref="AN190" authorId="0" shapeId="0" xr:uid="{00000000-0006-0000-1600-000075060000}">
      <text>
        <r>
          <rPr>
            <sz val="12"/>
            <color rgb="FF000000"/>
            <rFont val="Calibri"/>
            <family val="1"/>
          </rPr>
          <t>N/A</t>
        </r>
      </text>
    </comment>
    <comment ref="AO190" authorId="0" shapeId="0" xr:uid="{00000000-0006-0000-1600-000076060000}">
      <text>
        <r>
          <rPr>
            <sz val="12"/>
            <color rgb="FF000000"/>
            <rFont val="Calibri"/>
            <family val="1"/>
          </rPr>
          <t>N/A</t>
        </r>
      </text>
    </comment>
    <comment ref="AP190" authorId="0" shapeId="0" xr:uid="{00000000-0006-0000-1600-000077060000}">
      <text>
        <r>
          <rPr>
            <sz val="12"/>
            <color rgb="FF000000"/>
            <rFont val="Calibri"/>
            <family val="1"/>
          </rPr>
          <t>N/A</t>
        </r>
      </text>
    </comment>
    <comment ref="AT190" authorId="0" shapeId="0" xr:uid="{00000000-0006-0000-1600-000078060000}">
      <text>
        <r>
          <rPr>
            <sz val="12"/>
            <color rgb="FF000000"/>
            <rFont val="Calibri"/>
            <family val="1"/>
          </rPr>
          <t>No lo mencionó</t>
        </r>
      </text>
    </comment>
    <comment ref="AX190" authorId="0" shapeId="0" xr:uid="{00000000-0006-0000-1600-000079060000}">
      <text>
        <r>
          <rPr>
            <sz val="12"/>
            <color rgb="FF000000"/>
            <rFont val="Calibri"/>
            <family val="1"/>
          </rPr>
          <t>de realiza visita n moto</t>
        </r>
      </text>
    </comment>
    <comment ref="Y191" authorId="0" shapeId="0" xr:uid="{00000000-0006-0000-1600-00007A060000}">
      <text>
        <r>
          <rPr>
            <sz val="12"/>
            <color rgb="FF000000"/>
            <rFont val="Calibri"/>
            <family val="1"/>
          </rPr>
          <t>No aplica</t>
        </r>
      </text>
    </comment>
    <comment ref="Z191" authorId="0" shapeId="0" xr:uid="{00000000-0006-0000-1600-00007B060000}">
      <text>
        <r>
          <rPr>
            <sz val="12"/>
            <color rgb="FF000000"/>
            <rFont val="Calibri"/>
            <family val="1"/>
          </rPr>
          <t>No aplica</t>
        </r>
      </text>
    </comment>
    <comment ref="AA191" authorId="0" shapeId="0" xr:uid="{00000000-0006-0000-1600-00007C060000}">
      <text>
        <r>
          <rPr>
            <sz val="12"/>
            <color rgb="FF000000"/>
            <rFont val="Calibri"/>
            <family val="1"/>
          </rPr>
          <t>No aplica</t>
        </r>
      </text>
    </comment>
    <comment ref="AB191" authorId="0" shapeId="0" xr:uid="{00000000-0006-0000-1600-00007D060000}">
      <text>
        <r>
          <rPr>
            <sz val="12"/>
            <color rgb="FF000000"/>
            <rFont val="Calibri"/>
            <family val="1"/>
          </rPr>
          <t>No aplica</t>
        </r>
      </text>
    </comment>
    <comment ref="AI191" authorId="0" shapeId="0" xr:uid="{00000000-0006-0000-1600-00007E060000}">
      <text>
        <r>
          <rPr>
            <sz val="12"/>
            <color rgb="FF000000"/>
            <rFont val="Calibri"/>
            <family val="1"/>
          </rPr>
          <t>No me ofrece la promoción vigente</t>
        </r>
      </text>
    </comment>
    <comment ref="AN191" authorId="0" shapeId="0" xr:uid="{00000000-0006-0000-1600-00007F060000}">
      <text>
        <r>
          <rPr>
            <sz val="12"/>
            <color rgb="FF000000"/>
            <rFont val="Calibri"/>
            <family val="1"/>
          </rPr>
          <t>No me ofrece mezclar combustibles</t>
        </r>
      </text>
    </comment>
    <comment ref="AP191" authorId="0" shapeId="0" xr:uid="{00000000-0006-0000-1600-000080060000}">
      <text>
        <r>
          <rPr>
            <sz val="12"/>
            <color rgb="FF000000"/>
            <rFont val="Calibri"/>
            <family val="1"/>
          </rPr>
          <t>No me ofrece galón adicional</t>
        </r>
      </text>
    </comment>
    <comment ref="L192" authorId="0" shapeId="0" xr:uid="{00000000-0006-0000-1600-000081060000}">
      <text>
        <r>
          <rPr>
            <sz val="12"/>
            <color rgb="FF000000"/>
            <rFont val="Calibri"/>
            <family val="1"/>
          </rPr>
          <t>carro gasolina</t>
        </r>
      </text>
    </comment>
    <comment ref="Y192" authorId="0" shapeId="0" xr:uid="{00000000-0006-0000-1600-000082060000}">
      <text>
        <r>
          <rPr>
            <sz val="12"/>
            <color rgb="FF000000"/>
            <rFont val="Calibri"/>
            <family val="1"/>
          </rPr>
          <t>no aplica</t>
        </r>
      </text>
    </comment>
    <comment ref="Z192" authorId="0" shapeId="0" xr:uid="{00000000-0006-0000-1600-000083060000}">
      <text>
        <r>
          <rPr>
            <sz val="12"/>
            <color rgb="FF000000"/>
            <rFont val="Calibri"/>
            <family val="1"/>
          </rPr>
          <t>dice que la marque como no aplica</t>
        </r>
      </text>
    </comment>
    <comment ref="AA192" authorId="0" shapeId="0" xr:uid="{00000000-0006-0000-1600-000084060000}">
      <text>
        <r>
          <rPr>
            <sz val="12"/>
            <color rgb="FF000000"/>
            <rFont val="Calibri"/>
            <family val="1"/>
          </rPr>
          <t>dice que marque como no aplica</t>
        </r>
      </text>
    </comment>
    <comment ref="AB192" authorId="0" shapeId="0" xr:uid="{00000000-0006-0000-1600-000085060000}">
      <text>
        <r>
          <rPr>
            <sz val="12"/>
            <color rgb="FF000000"/>
            <rFont val="Calibri"/>
            <family val="1"/>
          </rPr>
          <t>dice marque como no aplica</t>
        </r>
      </text>
    </comment>
    <comment ref="AI192" authorId="0" shapeId="0" xr:uid="{00000000-0006-0000-1600-000086060000}">
      <text>
        <r>
          <rPr>
            <sz val="12"/>
            <color rgb="FF000000"/>
            <rFont val="Calibri"/>
            <family val="1"/>
          </rPr>
          <t>No le ofrece promoción 15 jeep</t>
        </r>
      </text>
    </comment>
    <comment ref="AN192" authorId="0" shapeId="0" xr:uid="{00000000-0006-0000-1600-000087060000}">
      <text>
        <r>
          <rPr>
            <sz val="12"/>
            <color rgb="FF000000"/>
            <rFont val="Calibri"/>
            <family val="1"/>
          </rPr>
          <t>No le ofrece ese tipo de mezcla</t>
        </r>
      </text>
    </comment>
    <comment ref="AP192" authorId="0" shapeId="0" xr:uid="{00000000-0006-0000-1600-000088060000}">
      <text>
        <r>
          <rPr>
            <sz val="12"/>
            <color rgb="FF000000"/>
            <rFont val="Calibri"/>
            <family val="1"/>
          </rPr>
          <t>No me ofrece aumentar comprá</t>
        </r>
      </text>
    </comment>
    <comment ref="AX192" authorId="0" shapeId="0" xr:uid="{00000000-0006-0000-1600-000089060000}">
      <text>
        <r>
          <rPr>
            <sz val="12"/>
            <color rgb="FF000000"/>
            <rFont val="Calibri"/>
            <family val="1"/>
          </rPr>
          <t>No sé ofrece</t>
        </r>
      </text>
    </comment>
    <comment ref="Y193" authorId="0" shapeId="0" xr:uid="{00000000-0006-0000-1600-00008A060000}">
      <text>
        <r>
          <rPr>
            <sz val="12"/>
            <color rgb="FF000000"/>
            <rFont val="Calibri"/>
            <family val="1"/>
          </rPr>
          <t>No aplica</t>
        </r>
      </text>
    </comment>
    <comment ref="Z193" authorId="0" shapeId="0" xr:uid="{00000000-0006-0000-1600-00008B060000}">
      <text>
        <r>
          <rPr>
            <sz val="12"/>
            <color rgb="FF000000"/>
            <rFont val="Calibri"/>
            <family val="1"/>
          </rPr>
          <t>No aplica</t>
        </r>
      </text>
    </comment>
    <comment ref="AA193" authorId="0" shapeId="0" xr:uid="{00000000-0006-0000-1600-00008C060000}">
      <text>
        <r>
          <rPr>
            <sz val="12"/>
            <color rgb="FF000000"/>
            <rFont val="Calibri"/>
            <family val="1"/>
          </rPr>
          <t>No aplica</t>
        </r>
      </text>
    </comment>
    <comment ref="AB193" authorId="0" shapeId="0" xr:uid="{00000000-0006-0000-1600-00008D060000}">
      <text>
        <r>
          <rPr>
            <sz val="12"/>
            <color rgb="FF000000"/>
            <rFont val="Calibri"/>
            <family val="1"/>
          </rPr>
          <t>No t</t>
        </r>
      </text>
    </comment>
    <comment ref="AI193" authorId="0" shapeId="0" xr:uid="{00000000-0006-0000-1600-00008E060000}">
      <text>
        <r>
          <rPr>
            <sz val="12"/>
            <color rgb="FF000000"/>
            <rFont val="Calibri"/>
            <family val="1"/>
          </rPr>
          <t>No ofrece</t>
        </r>
      </text>
    </comment>
    <comment ref="AX193" authorId="0" shapeId="0" xr:uid="{00000000-0006-0000-1600-00008F060000}">
      <text>
        <r>
          <rPr>
            <sz val="12"/>
            <color rgb="FF000000"/>
            <rFont val="Calibri"/>
            <family val="1"/>
          </rPr>
          <t>Visita en moto</t>
        </r>
      </text>
    </comment>
    <comment ref="W194" authorId="0" shapeId="0" xr:uid="{00000000-0006-0000-1600-000090060000}">
      <text>
        <r>
          <rPr>
            <sz val="12"/>
            <color rgb="FF000000"/>
            <rFont val="Calibri"/>
            <family val="1"/>
          </rPr>
          <t>Yair</t>
        </r>
      </text>
    </comment>
    <comment ref="Y194" authorId="0" shapeId="0" xr:uid="{00000000-0006-0000-1600-000091060000}">
      <text>
        <r>
          <rPr>
            <sz val="12"/>
            <color rgb="FF000000"/>
            <rFont val="Calibri"/>
            <family val="1"/>
          </rPr>
          <t>No es necesario</t>
        </r>
      </text>
    </comment>
    <comment ref="Z194" authorId="0" shapeId="0" xr:uid="{00000000-0006-0000-1600-000092060000}">
      <text>
        <r>
          <rPr>
            <sz val="12"/>
            <color rgb="FF000000"/>
            <rFont val="Calibri"/>
            <family val="1"/>
          </rPr>
          <t>No es necesario</t>
        </r>
      </text>
    </comment>
    <comment ref="AA194" authorId="0" shapeId="0" xr:uid="{00000000-0006-0000-1600-000093060000}">
      <text>
        <r>
          <rPr>
            <sz val="12"/>
            <color rgb="FF000000"/>
            <rFont val="Calibri"/>
            <family val="1"/>
          </rPr>
          <t>No es necesario</t>
        </r>
      </text>
    </comment>
    <comment ref="AB194" authorId="0" shapeId="0" xr:uid="{00000000-0006-0000-1600-000094060000}">
      <text>
        <r>
          <rPr>
            <sz val="12"/>
            <color rgb="FF000000"/>
            <rFont val="Calibri"/>
            <family val="1"/>
          </rPr>
          <t>No es necesario</t>
        </r>
      </text>
    </comment>
    <comment ref="AE194" authorId="0" shapeId="0" xr:uid="{00000000-0006-0000-1600-000095060000}">
      <text>
        <r>
          <rPr>
            <sz val="12"/>
            <color rgb="FF000000"/>
            <rFont val="Calibri"/>
            <family val="1"/>
          </rPr>
          <t>No me vieron ingresar</t>
        </r>
      </text>
    </comment>
    <comment ref="AN194" authorId="0" shapeId="0" xr:uid="{00000000-0006-0000-1600-000096060000}">
      <text>
        <r>
          <rPr>
            <sz val="12"/>
            <color rgb="FF000000"/>
            <rFont val="Calibri"/>
            <family val="1"/>
          </rPr>
          <t>No hay precio de este servicio</t>
        </r>
      </text>
    </comment>
    <comment ref="AP194" authorId="0" shapeId="0" xr:uid="{00000000-0006-0000-1600-000097060000}">
      <text>
        <r>
          <rPr>
            <sz val="12"/>
            <color rgb="FF000000"/>
            <rFont val="Calibri"/>
            <family val="1"/>
          </rPr>
          <t>ofreció promoción</t>
        </r>
      </text>
    </comment>
    <comment ref="AW194" authorId="0" shapeId="0" xr:uid="{00000000-0006-0000-1600-000098060000}">
      <text>
        <r>
          <rPr>
            <sz val="12"/>
            <color rgb="FF000000"/>
            <rFont val="Calibri"/>
            <family val="1"/>
          </rPr>
          <t>No lo escuché mencionarlo</t>
        </r>
      </text>
    </comment>
    <comment ref="AX194" authorId="0" shapeId="0" xr:uid="{00000000-0006-0000-1600-000099060000}">
      <text>
        <r>
          <rPr>
            <sz val="12"/>
            <color rgb="FF000000"/>
            <rFont val="Calibri"/>
            <family val="1"/>
          </rPr>
          <t>Se realizó visita en moto</t>
        </r>
      </text>
    </comment>
    <comment ref="Y195" authorId="0" shapeId="0" xr:uid="{00000000-0006-0000-1600-00009A060000}">
      <text>
        <r>
          <rPr>
            <sz val="12"/>
            <color rgb="FF000000"/>
            <rFont val="Calibri"/>
            <family val="1"/>
          </rPr>
          <t>n/a</t>
        </r>
      </text>
    </comment>
    <comment ref="Z195" authorId="0" shapeId="0" xr:uid="{00000000-0006-0000-1600-00009B060000}">
      <text>
        <r>
          <rPr>
            <sz val="12"/>
            <color rgb="FF000000"/>
            <rFont val="Calibri"/>
            <family val="1"/>
          </rPr>
          <t>n/a</t>
        </r>
      </text>
    </comment>
    <comment ref="AA195" authorId="0" shapeId="0" xr:uid="{00000000-0006-0000-1600-00009C060000}">
      <text>
        <r>
          <rPr>
            <sz val="12"/>
            <color rgb="FF000000"/>
            <rFont val="Calibri"/>
            <family val="1"/>
          </rPr>
          <t>n/a</t>
        </r>
      </text>
    </comment>
    <comment ref="AB195" authorId="0" shapeId="0" xr:uid="{00000000-0006-0000-1600-00009D060000}">
      <text>
        <r>
          <rPr>
            <sz val="12"/>
            <color rgb="FF000000"/>
            <rFont val="Calibri"/>
            <family val="1"/>
          </rPr>
          <t>n/a</t>
        </r>
      </text>
    </comment>
    <comment ref="AN195" authorId="0" shapeId="0" xr:uid="{00000000-0006-0000-1600-00009E060000}">
      <text>
        <r>
          <rPr>
            <sz val="12"/>
            <color rgb="FF000000"/>
            <rFont val="Calibri"/>
            <family val="1"/>
          </rPr>
          <t>no la ofrece</t>
        </r>
      </text>
    </comment>
    <comment ref="AP195" authorId="0" shapeId="0" xr:uid="{00000000-0006-0000-1600-00009F060000}">
      <text>
        <r>
          <rPr>
            <sz val="12"/>
            <color rgb="FF000000"/>
            <rFont val="Calibri"/>
            <family val="1"/>
          </rPr>
          <t>n/a</t>
        </r>
      </text>
    </comment>
    <comment ref="AX195" authorId="0" shapeId="0" xr:uid="{00000000-0006-0000-1600-0000A0060000}">
      <text>
        <r>
          <rPr>
            <sz val="12"/>
            <color rgb="FF000000"/>
            <rFont val="Calibri"/>
            <family val="1"/>
          </rPr>
          <t>n/a</t>
        </r>
      </text>
    </comment>
    <comment ref="BA195" authorId="0" shapeId="0" xr:uid="{00000000-0006-0000-1600-0000A1060000}">
      <text>
        <r>
          <rPr>
            <sz val="12"/>
            <color rgb="FF000000"/>
            <rFont val="Calibri"/>
            <family val="1"/>
          </rPr>
          <t>tuve que solicitarla</t>
        </r>
      </text>
    </comment>
    <comment ref="Y196" authorId="0" shapeId="0" xr:uid="{00000000-0006-0000-1600-0000A2060000}">
      <text>
        <r>
          <rPr>
            <sz val="12"/>
            <color rgb="FF000000"/>
            <rFont val="Calibri"/>
            <family val="1"/>
          </rPr>
          <t>Na</t>
        </r>
      </text>
    </comment>
    <comment ref="Z196" authorId="0" shapeId="0" xr:uid="{00000000-0006-0000-1600-0000A3060000}">
      <text>
        <r>
          <rPr>
            <sz val="12"/>
            <color rgb="FF000000"/>
            <rFont val="Calibri"/>
            <family val="1"/>
          </rPr>
          <t>Na</t>
        </r>
      </text>
    </comment>
    <comment ref="AA196" authorId="0" shapeId="0" xr:uid="{00000000-0006-0000-1600-0000A4060000}">
      <text>
        <r>
          <rPr>
            <sz val="12"/>
            <color rgb="FF000000"/>
            <rFont val="Calibri"/>
            <family val="1"/>
          </rPr>
          <t>Na</t>
        </r>
      </text>
    </comment>
    <comment ref="AB196" authorId="0" shapeId="0" xr:uid="{00000000-0006-0000-1600-0000A5060000}">
      <text>
        <r>
          <rPr>
            <sz val="12"/>
            <color rgb="FF000000"/>
            <rFont val="Calibri"/>
            <family val="1"/>
          </rPr>
          <t>Na</t>
        </r>
      </text>
    </comment>
    <comment ref="AI196" authorId="0" shapeId="0" xr:uid="{00000000-0006-0000-1600-0000A6060000}">
      <text>
        <r>
          <rPr>
            <sz val="12"/>
            <color rgb="FF000000"/>
            <rFont val="Calibri"/>
            <family val="1"/>
          </rPr>
          <t>No ofrece</t>
        </r>
      </text>
    </comment>
    <comment ref="AM196" authorId="0" shapeId="0" xr:uid="{00000000-0006-0000-1600-0000A7060000}">
      <text>
        <r>
          <rPr>
            <sz val="12"/>
            <color rgb="FF000000"/>
            <rFont val="Calibri"/>
            <family val="1"/>
          </rPr>
          <t>No vende extra</t>
        </r>
      </text>
    </comment>
    <comment ref="AN196" authorId="0" shapeId="0" xr:uid="{00000000-0006-0000-1600-0000A8060000}">
      <text>
        <r>
          <rPr>
            <sz val="12"/>
            <color rgb="FF000000"/>
            <rFont val="Calibri"/>
            <family val="1"/>
          </rPr>
          <t>No vende extra</t>
        </r>
      </text>
    </comment>
    <comment ref="AW196" authorId="0" shapeId="0" xr:uid="{00000000-0006-0000-1600-0000A9060000}">
      <text>
        <r>
          <rPr>
            <sz val="12"/>
            <color rgb="FF000000"/>
            <rFont val="Calibri"/>
            <family val="1"/>
          </rPr>
          <t>No ofrece nada</t>
        </r>
      </text>
    </comment>
    <comment ref="AX196" authorId="0" shapeId="0" xr:uid="{00000000-0006-0000-1600-0000AA060000}">
      <text>
        <r>
          <rPr>
            <sz val="12"/>
            <color rgb="FF000000"/>
            <rFont val="Calibri"/>
            <family val="1"/>
          </rPr>
          <t>Moto</t>
        </r>
      </text>
    </comment>
    <comment ref="X197" authorId="0" shapeId="0" xr:uid="{00000000-0006-0000-1600-0000AB060000}">
      <text>
        <r>
          <rPr>
            <sz val="12"/>
            <color rgb="FF000000"/>
            <rFont val="Calibri"/>
            <family val="1"/>
          </rPr>
          <t>Tiene carnet en el brazo</t>
        </r>
      </text>
    </comment>
    <comment ref="Y197" authorId="0" shapeId="0" xr:uid="{00000000-0006-0000-1600-0000AC060000}">
      <text>
        <r>
          <rPr>
            <sz val="12"/>
            <color rgb="FF000000"/>
            <rFont val="Calibri"/>
            <family val="1"/>
          </rPr>
          <t>No es necesario su uso</t>
        </r>
      </text>
    </comment>
    <comment ref="Z197" authorId="0" shapeId="0" xr:uid="{00000000-0006-0000-1600-0000AD060000}">
      <text>
        <r>
          <rPr>
            <sz val="12"/>
            <color rgb="FF000000"/>
            <rFont val="Calibri"/>
            <family val="1"/>
          </rPr>
          <t>No es necesario su uso</t>
        </r>
      </text>
    </comment>
    <comment ref="AA197" authorId="0" shapeId="0" xr:uid="{00000000-0006-0000-1600-0000AE060000}">
      <text>
        <r>
          <rPr>
            <sz val="12"/>
            <color rgb="FF000000"/>
            <rFont val="Calibri"/>
            <family val="1"/>
          </rPr>
          <t>No es necesario su uso</t>
        </r>
      </text>
    </comment>
    <comment ref="AB197" authorId="0" shapeId="0" xr:uid="{00000000-0006-0000-1600-0000AF060000}">
      <text>
        <r>
          <rPr>
            <sz val="12"/>
            <color rgb="FF000000"/>
            <rFont val="Calibri"/>
            <family val="1"/>
          </rPr>
          <t>No es necesario mantener la distancia</t>
        </r>
      </text>
    </comment>
    <comment ref="AI197" authorId="0" shapeId="0" xr:uid="{00000000-0006-0000-1600-0000B0060000}">
      <text>
        <r>
          <rPr>
            <sz val="12"/>
            <color rgb="FF000000"/>
            <rFont val="Calibri"/>
            <family val="1"/>
          </rPr>
          <t>No menciona la promoción</t>
        </r>
      </text>
    </comment>
    <comment ref="AM197" authorId="0" shapeId="0" xr:uid="{00000000-0006-0000-1600-0000B1060000}">
      <text>
        <r>
          <rPr>
            <sz val="12"/>
            <color rgb="FF000000"/>
            <rFont val="Calibri"/>
            <family val="1"/>
          </rPr>
          <t>N/A</t>
        </r>
      </text>
    </comment>
    <comment ref="AN197" authorId="0" shapeId="0" xr:uid="{00000000-0006-0000-1600-0000B2060000}">
      <text>
        <r>
          <rPr>
            <sz val="12"/>
            <color rgb="FF000000"/>
            <rFont val="Calibri"/>
            <family val="1"/>
          </rPr>
          <t>Solo maneja combustible regular</t>
        </r>
      </text>
    </comment>
    <comment ref="AP197" authorId="0" shapeId="0" xr:uid="{00000000-0006-0000-1600-0000B3060000}">
      <text>
        <r>
          <rPr>
            <sz val="12"/>
            <color rgb="FF000000"/>
            <rFont val="Calibri"/>
            <family val="1"/>
          </rPr>
          <t>Solo despacha lo requerido</t>
        </r>
      </text>
    </comment>
    <comment ref="AX197" authorId="0" shapeId="0" xr:uid="{00000000-0006-0000-1600-0000B4060000}">
      <text>
        <r>
          <rPr>
            <sz val="12"/>
            <color rgb="FF000000"/>
            <rFont val="Calibri"/>
            <family val="1"/>
          </rPr>
          <t>No pregunto si quería botar la basura que tengo dentro del vehículo</t>
        </r>
      </text>
    </comment>
    <comment ref="Q198" authorId="0" shapeId="0" xr:uid="{00000000-0006-0000-1600-0000B5060000}">
      <text>
        <r>
          <rPr>
            <sz val="12"/>
            <color rgb="FF000000"/>
            <rFont val="Calibri"/>
            <family val="1"/>
          </rPr>
          <t>Se nota que tenía un reloj</t>
        </r>
      </text>
    </comment>
    <comment ref="Y198" authorId="0" shapeId="0" xr:uid="{00000000-0006-0000-1600-0000B6060000}">
      <text>
        <r>
          <rPr>
            <sz val="12"/>
            <color rgb="FF000000"/>
            <rFont val="Calibri"/>
            <family val="1"/>
          </rPr>
          <t>No aplica</t>
        </r>
      </text>
    </comment>
    <comment ref="Z198" authorId="0" shapeId="0" xr:uid="{00000000-0006-0000-1600-0000B7060000}">
      <text>
        <r>
          <rPr>
            <sz val="12"/>
            <color rgb="FF000000"/>
            <rFont val="Calibri"/>
            <family val="1"/>
          </rPr>
          <t>No aplica</t>
        </r>
      </text>
    </comment>
    <comment ref="AA198" authorId="0" shapeId="0" xr:uid="{00000000-0006-0000-1600-0000B8060000}">
      <text>
        <r>
          <rPr>
            <sz val="12"/>
            <color rgb="FF000000"/>
            <rFont val="Calibri"/>
            <family val="1"/>
          </rPr>
          <t>No aplica</t>
        </r>
      </text>
    </comment>
    <comment ref="AB198" authorId="0" shapeId="0" xr:uid="{00000000-0006-0000-1600-0000B9060000}">
      <text>
        <r>
          <rPr>
            <sz val="12"/>
            <color rgb="FF000000"/>
            <rFont val="Calibri"/>
            <family val="1"/>
          </rPr>
          <t>No aplica</t>
        </r>
      </text>
    </comment>
    <comment ref="AI198" authorId="0" shapeId="0" xr:uid="{00000000-0006-0000-1600-0000BA060000}">
      <text>
        <r>
          <rPr>
            <sz val="12"/>
            <color rgb="FF000000"/>
            <rFont val="Calibri"/>
            <family val="1"/>
          </rPr>
          <t>No hay promociones</t>
        </r>
      </text>
    </comment>
    <comment ref="AM198" authorId="0" shapeId="0" xr:uid="{00000000-0006-0000-1600-0000BB060000}">
      <text>
        <r>
          <rPr>
            <sz val="12"/>
            <color rgb="FF000000"/>
            <rFont val="Calibri"/>
            <family val="1"/>
          </rPr>
          <t>No ofrece</t>
        </r>
      </text>
    </comment>
    <comment ref="AX198" authorId="0" shapeId="0" xr:uid="{00000000-0006-0000-1600-0000BC060000}">
      <text>
        <r>
          <rPr>
            <sz val="12"/>
            <color rgb="FF000000"/>
            <rFont val="Calibri"/>
            <family val="1"/>
          </rPr>
          <t>Voy en carro</t>
        </r>
      </text>
    </comment>
    <comment ref="Y199" authorId="0" shapeId="0" xr:uid="{00000000-0006-0000-1600-0000BD060000}">
      <text>
        <r>
          <rPr>
            <sz val="12"/>
            <color rgb="FF000000"/>
            <rFont val="Calibri"/>
            <family val="1"/>
          </rPr>
          <t>No es obligatorio</t>
        </r>
      </text>
    </comment>
    <comment ref="Z199" authorId="0" shapeId="0" xr:uid="{00000000-0006-0000-1600-0000BE060000}">
      <text>
        <r>
          <rPr>
            <sz val="12"/>
            <color rgb="FF000000"/>
            <rFont val="Calibri"/>
            <family val="1"/>
          </rPr>
          <t>No es obligatorio</t>
        </r>
      </text>
    </comment>
    <comment ref="AA199" authorId="0" shapeId="0" xr:uid="{00000000-0006-0000-1600-0000BF060000}">
      <text>
        <r>
          <rPr>
            <sz val="12"/>
            <color rgb="FF000000"/>
            <rFont val="Calibri"/>
            <family val="1"/>
          </rPr>
          <t>No es obligatorio</t>
        </r>
      </text>
    </comment>
    <comment ref="AB199" authorId="0" shapeId="0" xr:uid="{00000000-0006-0000-1600-0000C0060000}">
      <text>
        <r>
          <rPr>
            <sz val="12"/>
            <color rgb="FF000000"/>
            <rFont val="Calibri"/>
            <family val="1"/>
          </rPr>
          <t>No es obligatorio</t>
        </r>
      </text>
    </comment>
    <comment ref="AM199" authorId="0" shapeId="0" xr:uid="{00000000-0006-0000-1600-0000C1060000}">
      <text>
        <r>
          <rPr>
            <sz val="12"/>
            <color rgb="FF000000"/>
            <rFont val="Calibri"/>
            <family val="1"/>
          </rPr>
          <t>La estación no vende combustible extra gprix</t>
        </r>
      </text>
    </comment>
    <comment ref="AN199" authorId="0" shapeId="0" xr:uid="{00000000-0006-0000-1600-0000C2060000}">
      <text>
        <r>
          <rPr>
            <sz val="12"/>
            <color rgb="FF000000"/>
            <rFont val="Calibri"/>
            <family val="1"/>
          </rPr>
          <t>La estación no vende Extra Gprix</t>
        </r>
      </text>
    </comment>
    <comment ref="AP199" authorId="0" shapeId="0" xr:uid="{00000000-0006-0000-1600-0000C3060000}">
      <text>
        <r>
          <rPr>
            <sz val="12"/>
            <color rgb="FF000000"/>
            <rFont val="Calibri"/>
            <family val="1"/>
          </rPr>
          <t>Ofreció la promoción vigente de Jeep</t>
        </r>
      </text>
    </comment>
    <comment ref="AT199" authorId="0" shapeId="0" xr:uid="{00000000-0006-0000-1600-0000C4060000}">
      <text>
        <r>
          <rPr>
            <sz val="12"/>
            <color rgb="FF000000"/>
            <rFont val="Calibri"/>
            <family val="1"/>
          </rPr>
          <t>No mencionó que el combustible es Garantizado o confiable</t>
        </r>
      </text>
    </comment>
    <comment ref="AW199" authorId="0" shapeId="0" xr:uid="{00000000-0006-0000-1600-0000C5060000}">
      <text>
        <r>
          <rPr>
            <sz val="12"/>
            <color rgb="FF000000"/>
            <rFont val="Calibri"/>
            <family val="1"/>
          </rPr>
          <t>No ofrecio servicios adicionales</t>
        </r>
      </text>
    </comment>
    <comment ref="AX199" authorId="0" shapeId="0" xr:uid="{00000000-0006-0000-1600-0000C6060000}">
      <text>
        <r>
          <rPr>
            <sz val="12"/>
            <color rgb="FF000000"/>
            <rFont val="Calibri"/>
            <family val="1"/>
          </rPr>
          <t>La visita fie realizada en moto</t>
        </r>
      </text>
    </comment>
    <comment ref="W200" authorId="0" shapeId="0" xr:uid="{00000000-0006-0000-1600-0000C7060000}">
      <text>
        <r>
          <rPr>
            <sz val="12"/>
            <color rgb="FF000000"/>
            <rFont val="Calibri"/>
            <family val="1"/>
          </rPr>
          <t>No se pudo identificar bordado o Carnet</t>
        </r>
      </text>
    </comment>
    <comment ref="Y200" authorId="0" shapeId="0" xr:uid="{00000000-0006-0000-1600-0000C8060000}">
      <text>
        <r>
          <rPr>
            <sz val="12"/>
            <color rgb="FF000000"/>
            <rFont val="Calibri"/>
            <family val="1"/>
          </rPr>
          <t>Ya no se usa</t>
        </r>
      </text>
    </comment>
    <comment ref="Z200" authorId="0" shapeId="0" xr:uid="{00000000-0006-0000-1600-0000C9060000}">
      <text>
        <r>
          <rPr>
            <sz val="12"/>
            <color rgb="FF000000"/>
            <rFont val="Calibri"/>
            <family val="1"/>
          </rPr>
          <t>Ya no se usa</t>
        </r>
      </text>
    </comment>
    <comment ref="AA200" authorId="0" shapeId="0" xr:uid="{00000000-0006-0000-1600-0000CA060000}">
      <text>
        <r>
          <rPr>
            <sz val="12"/>
            <color rgb="FF000000"/>
            <rFont val="Calibri"/>
            <family val="1"/>
          </rPr>
          <t>Ya no se usa</t>
        </r>
      </text>
    </comment>
    <comment ref="AB200" authorId="0" shapeId="0" xr:uid="{00000000-0006-0000-1600-0000CB060000}">
      <text>
        <r>
          <rPr>
            <sz val="12"/>
            <color rgb="FF000000"/>
            <rFont val="Calibri"/>
            <family val="1"/>
          </rPr>
          <t>Visita en moto</t>
        </r>
      </text>
    </comment>
    <comment ref="AM200" authorId="0" shapeId="0" xr:uid="{00000000-0006-0000-1600-0000CC060000}">
      <text>
        <r>
          <rPr>
            <sz val="12"/>
            <color rgb="FF000000"/>
            <rFont val="Calibri"/>
            <family val="1"/>
          </rPr>
          <t>No hay gasolina de mayor calidad</t>
        </r>
      </text>
    </comment>
    <comment ref="AN200" authorId="0" shapeId="0" xr:uid="{00000000-0006-0000-1600-0000CD060000}">
      <text>
        <r>
          <rPr>
            <sz val="12"/>
            <color rgb="FF000000"/>
            <rFont val="Calibri"/>
            <family val="1"/>
          </rPr>
          <t>No hay gasolina de mayor calidad</t>
        </r>
      </text>
    </comment>
    <comment ref="AP200" authorId="0" shapeId="0" xr:uid="{00000000-0006-0000-1600-0000CE060000}">
      <text>
        <r>
          <rPr>
            <sz val="12"/>
            <color rgb="FF000000"/>
            <rFont val="Calibri"/>
            <family val="1"/>
          </rPr>
          <t>Ofrece promoción jeep</t>
        </r>
      </text>
    </comment>
    <comment ref="AW200" authorId="0" shapeId="0" xr:uid="{00000000-0006-0000-1600-0000CF060000}">
      <text>
        <r>
          <rPr>
            <sz val="12"/>
            <color rgb="FF000000"/>
            <rFont val="Calibri"/>
            <family val="1"/>
          </rPr>
          <t>No me ofrece servicios adicionales</t>
        </r>
      </text>
    </comment>
    <comment ref="AX200" authorId="0" shapeId="0" xr:uid="{00000000-0006-0000-1600-0000D0060000}">
      <text>
        <r>
          <rPr>
            <sz val="12"/>
            <color rgb="FF000000"/>
            <rFont val="Calibri"/>
            <family val="1"/>
          </rPr>
          <t>Visita en moto</t>
        </r>
      </text>
    </comment>
    <comment ref="W201" authorId="0" shapeId="0" xr:uid="{00000000-0006-0000-1600-0000D1060000}">
      <text>
        <r>
          <rPr>
            <sz val="12"/>
            <color rgb="FF000000"/>
            <rFont val="Calibri"/>
            <family val="1"/>
          </rPr>
          <t>Por factura refiere al nombre de Harold</t>
        </r>
      </text>
    </comment>
    <comment ref="Y201" authorId="0" shapeId="0" xr:uid="{00000000-0006-0000-1600-0000D2060000}">
      <text>
        <r>
          <rPr>
            <sz val="12"/>
            <color rgb="FF000000"/>
            <rFont val="Calibri"/>
            <family val="1"/>
          </rPr>
          <t>No es necesario</t>
        </r>
      </text>
    </comment>
    <comment ref="Z201" authorId="0" shapeId="0" xr:uid="{00000000-0006-0000-1600-0000D3060000}">
      <text>
        <r>
          <rPr>
            <sz val="12"/>
            <color rgb="FF000000"/>
            <rFont val="Calibri"/>
            <family val="1"/>
          </rPr>
          <t>No es necesario</t>
        </r>
      </text>
    </comment>
    <comment ref="AA201" authorId="0" shapeId="0" xr:uid="{00000000-0006-0000-1600-0000D4060000}">
      <text>
        <r>
          <rPr>
            <sz val="12"/>
            <color rgb="FF000000"/>
            <rFont val="Calibri"/>
            <family val="1"/>
          </rPr>
          <t>No es necesario</t>
        </r>
      </text>
    </comment>
    <comment ref="AB201" authorId="0" shapeId="0" xr:uid="{00000000-0006-0000-1600-0000D5060000}">
      <text>
        <r>
          <rPr>
            <sz val="12"/>
            <color rgb="FF000000"/>
            <rFont val="Calibri"/>
            <family val="1"/>
          </rPr>
          <t>No es necesario</t>
        </r>
      </text>
    </comment>
    <comment ref="AM201" authorId="0" shapeId="0" xr:uid="{00000000-0006-0000-1600-0000D6060000}">
      <text>
        <r>
          <rPr>
            <sz val="12"/>
            <color rgb="FF000000"/>
            <rFont val="Calibri"/>
            <family val="1"/>
          </rPr>
          <t>Solo venden corriente</t>
        </r>
      </text>
    </comment>
    <comment ref="AN201" authorId="0" shapeId="0" xr:uid="{00000000-0006-0000-1600-0000D7060000}">
      <text>
        <r>
          <rPr>
            <sz val="12"/>
            <color rgb="FF000000"/>
            <rFont val="Calibri"/>
            <family val="1"/>
          </rPr>
          <t>Solo venden corriente</t>
        </r>
      </text>
    </comment>
    <comment ref="AP201" authorId="0" shapeId="0" xr:uid="{00000000-0006-0000-1600-0000D8060000}">
      <text>
        <r>
          <rPr>
            <sz val="12"/>
            <color rgb="FF000000"/>
            <rFont val="Calibri"/>
            <family val="1"/>
          </rPr>
          <t>OFRECE PROMO</t>
        </r>
      </text>
    </comment>
    <comment ref="AW201" authorId="0" shapeId="0" xr:uid="{00000000-0006-0000-1600-0000D9060000}">
      <text>
        <r>
          <rPr>
            <sz val="12"/>
            <color rgb="FF000000"/>
            <rFont val="Calibri"/>
            <family val="1"/>
          </rPr>
          <t>NO OFRECE NADA</t>
        </r>
      </text>
    </comment>
    <comment ref="AX201" authorId="0" shapeId="0" xr:uid="{00000000-0006-0000-1600-0000DA060000}">
      <text>
        <r>
          <rPr>
            <sz val="12"/>
            <color rgb="FF000000"/>
            <rFont val="Calibri"/>
            <family val="1"/>
          </rPr>
          <t>Se realizó visita en moto</t>
        </r>
      </text>
    </comment>
    <comment ref="Q202" authorId="0" shapeId="0" xr:uid="{00000000-0006-0000-1600-0000DB060000}">
      <text>
        <r>
          <rPr>
            <sz val="12"/>
            <color rgb="FF000000"/>
            <rFont val="Calibri"/>
            <family val="1"/>
          </rPr>
          <t>usa guantes</t>
        </r>
      </text>
    </comment>
    <comment ref="R202" authorId="0" shapeId="0" xr:uid="{00000000-0006-0000-1600-0000DC060000}">
      <text>
        <r>
          <rPr>
            <sz val="12"/>
            <color rgb="FF000000"/>
            <rFont val="Calibri"/>
            <family val="1"/>
          </rPr>
          <t>usa guantes</t>
        </r>
      </text>
    </comment>
    <comment ref="W202" authorId="0" shapeId="0" xr:uid="{00000000-0006-0000-1600-0000DD060000}">
      <text>
        <r>
          <rPr>
            <sz val="12"/>
            <color rgb="FF000000"/>
            <rFont val="Calibri"/>
            <family val="1"/>
          </rPr>
          <t>Pero no fue posible ver el nombre</t>
        </r>
      </text>
    </comment>
    <comment ref="X202" authorId="0" shapeId="0" xr:uid="{00000000-0006-0000-1600-0000DE060000}">
      <text>
        <r>
          <rPr>
            <sz val="12"/>
            <color rgb="FF000000"/>
            <rFont val="Calibri"/>
            <family val="1"/>
          </rPr>
          <t>El carnet está en el brazo y no fue posible verlo ya que está al lado contrario</t>
        </r>
      </text>
    </comment>
    <comment ref="Y202" authorId="0" shapeId="0" xr:uid="{00000000-0006-0000-1600-0000DF060000}">
      <text>
        <r>
          <rPr>
            <sz val="12"/>
            <color rgb="FF000000"/>
            <rFont val="Calibri"/>
            <family val="1"/>
          </rPr>
          <t>No es necesario su uso</t>
        </r>
      </text>
    </comment>
    <comment ref="Z202" authorId="0" shapeId="0" xr:uid="{00000000-0006-0000-1600-0000E0060000}">
      <text>
        <r>
          <rPr>
            <sz val="12"/>
            <color rgb="FF000000"/>
            <rFont val="Calibri"/>
            <family val="1"/>
          </rPr>
          <t>No es necesario su uso</t>
        </r>
      </text>
    </comment>
    <comment ref="AA202" authorId="0" shapeId="0" xr:uid="{00000000-0006-0000-1600-0000E1060000}">
      <text>
        <r>
          <rPr>
            <sz val="12"/>
            <color rgb="FF000000"/>
            <rFont val="Calibri"/>
            <family val="1"/>
          </rPr>
          <t>No es necesario su uso</t>
        </r>
      </text>
    </comment>
    <comment ref="AB202" authorId="0" shapeId="0" xr:uid="{00000000-0006-0000-1600-0000E2060000}">
      <text>
        <r>
          <rPr>
            <sz val="12"/>
            <color rgb="FF000000"/>
            <rFont val="Calibri"/>
            <family val="1"/>
          </rPr>
          <t>No es necesario mantener la distancia</t>
        </r>
      </text>
    </comment>
    <comment ref="AI202" authorId="0" shapeId="0" xr:uid="{00000000-0006-0000-1600-0000E3060000}">
      <text>
        <r>
          <rPr>
            <sz val="12"/>
            <color rgb="FF000000"/>
            <rFont val="Calibri"/>
            <family val="1"/>
          </rPr>
          <t>En ningún momento lo ofrece</t>
        </r>
      </text>
    </comment>
    <comment ref="AM202" authorId="0" shapeId="0" xr:uid="{00000000-0006-0000-1600-0000E4060000}">
      <text>
        <r>
          <rPr>
            <sz val="12"/>
            <color rgb="FF000000"/>
            <rFont val="Calibri"/>
            <family val="1"/>
          </rPr>
          <t>N/A</t>
        </r>
      </text>
    </comment>
    <comment ref="AN202" authorId="0" shapeId="0" xr:uid="{00000000-0006-0000-1600-0000E5060000}">
      <text>
        <r>
          <rPr>
            <sz val="12"/>
            <color rgb="FF000000"/>
            <rFont val="Calibri"/>
            <family val="1"/>
          </rPr>
          <t>no ofrece la mezcla</t>
        </r>
      </text>
    </comment>
    <comment ref="AP202" authorId="0" shapeId="0" xr:uid="{00000000-0006-0000-1600-0000E6060000}">
      <text>
        <r>
          <rPr>
            <sz val="12"/>
            <color rgb="FF000000"/>
            <rFont val="Calibri"/>
            <family val="1"/>
          </rPr>
          <t>Solo despacha lo requerido</t>
        </r>
      </text>
    </comment>
    <comment ref="AX202" authorId="0" shapeId="0" xr:uid="{00000000-0006-0000-1600-0000E7060000}">
      <text>
        <r>
          <rPr>
            <sz val="12"/>
            <color rgb="FF000000"/>
            <rFont val="Calibri"/>
            <family val="1"/>
          </rPr>
          <t>No pregunto si tengo basura dentro del vehículo, para botar</t>
        </r>
      </text>
    </comment>
    <comment ref="Q203" authorId="0" shapeId="0" xr:uid="{00000000-0006-0000-1600-0000E8060000}">
      <text>
        <r>
          <rPr>
            <sz val="12"/>
            <color rgb="FF000000"/>
            <rFont val="Calibri"/>
            <family val="1"/>
          </rPr>
          <t>Presenta guantes</t>
        </r>
      </text>
    </comment>
    <comment ref="R203" authorId="0" shapeId="0" xr:uid="{00000000-0006-0000-1600-0000E9060000}">
      <text>
        <r>
          <rPr>
            <sz val="12"/>
            <color rgb="FF000000"/>
            <rFont val="Calibri"/>
            <family val="1"/>
          </rPr>
          <t>Presenta guantes</t>
        </r>
      </text>
    </comment>
    <comment ref="Y203" authorId="0" shapeId="0" xr:uid="{00000000-0006-0000-1600-0000EA060000}">
      <text>
        <r>
          <rPr>
            <sz val="12"/>
            <color rgb="FF000000"/>
            <rFont val="Calibri"/>
            <family val="1"/>
          </rPr>
          <t>No aplica</t>
        </r>
      </text>
    </comment>
    <comment ref="Z203" authorId="0" shapeId="0" xr:uid="{00000000-0006-0000-1600-0000EB060000}">
      <text>
        <r>
          <rPr>
            <sz val="12"/>
            <color rgb="FF000000"/>
            <rFont val="Calibri"/>
            <family val="1"/>
          </rPr>
          <t>No aplica</t>
        </r>
      </text>
    </comment>
    <comment ref="AA203" authorId="0" shapeId="0" xr:uid="{00000000-0006-0000-1600-0000EC060000}">
      <text>
        <r>
          <rPr>
            <sz val="12"/>
            <color rgb="FF000000"/>
            <rFont val="Calibri"/>
            <family val="1"/>
          </rPr>
          <t>No aplica</t>
        </r>
      </text>
    </comment>
    <comment ref="AB203" authorId="0" shapeId="0" xr:uid="{00000000-0006-0000-1600-0000ED060000}">
      <text>
        <r>
          <rPr>
            <sz val="12"/>
            <color rgb="FF000000"/>
            <rFont val="Calibri"/>
            <family val="1"/>
          </rPr>
          <t>No aplica</t>
        </r>
      </text>
    </comment>
    <comment ref="AI203" authorId="0" shapeId="0" xr:uid="{00000000-0006-0000-1600-0000EE060000}">
      <text>
        <r>
          <rPr>
            <sz val="12"/>
            <color rgb="FF000000"/>
            <rFont val="Calibri"/>
            <family val="1"/>
          </rPr>
          <t>el colaborador no ofrecio la promosion</t>
        </r>
      </text>
    </comment>
    <comment ref="AM203" authorId="0" shapeId="0" xr:uid="{00000000-0006-0000-1600-0000EF060000}">
      <text>
        <r>
          <rPr>
            <sz val="12"/>
            <color rgb="FF000000"/>
            <rFont val="Calibri"/>
            <family val="1"/>
          </rPr>
          <t>Eds no Presenta combustible mayor calidad</t>
        </r>
      </text>
    </comment>
    <comment ref="AN203" authorId="0" shapeId="0" xr:uid="{00000000-0006-0000-1600-0000F0060000}">
      <text>
        <r>
          <rPr>
            <sz val="12"/>
            <color rgb="FF000000"/>
            <rFont val="Calibri"/>
            <family val="1"/>
          </rPr>
          <t>No presenta combustible mayor calidad</t>
        </r>
      </text>
    </comment>
    <comment ref="AP203" authorId="0" shapeId="0" xr:uid="{00000000-0006-0000-1600-0000F1060000}">
      <text>
        <r>
          <rPr>
            <sz val="12"/>
            <color rgb="FF000000"/>
            <rFont val="Calibri"/>
            <family val="1"/>
          </rPr>
          <t>no ofrecio aumentar la compra</t>
        </r>
      </text>
    </comment>
    <comment ref="AX203" authorId="0" shapeId="0" xr:uid="{00000000-0006-0000-1600-0000F2060000}">
      <text>
        <r>
          <rPr>
            <sz val="12"/>
            <color rgb="FF000000"/>
            <rFont val="Calibri"/>
            <family val="1"/>
          </rPr>
          <t>no ofrecio botar desperdicios</t>
        </r>
      </text>
    </comment>
    <comment ref="Y204" authorId="0" shapeId="0" xr:uid="{00000000-0006-0000-1600-0000F3060000}">
      <text>
        <r>
          <rPr>
            <sz val="12"/>
            <color rgb="FF000000"/>
            <rFont val="Calibri"/>
            <family val="1"/>
          </rPr>
          <t>No es obligatorio</t>
        </r>
      </text>
    </comment>
    <comment ref="Z204" authorId="0" shapeId="0" xr:uid="{00000000-0006-0000-1600-0000F4060000}">
      <text>
        <r>
          <rPr>
            <sz val="12"/>
            <color rgb="FF000000"/>
            <rFont val="Calibri"/>
            <family val="1"/>
          </rPr>
          <t>No es obligatorio</t>
        </r>
      </text>
    </comment>
    <comment ref="AA204" authorId="0" shapeId="0" xr:uid="{00000000-0006-0000-1600-0000F5060000}">
      <text>
        <r>
          <rPr>
            <sz val="12"/>
            <color rgb="FF000000"/>
            <rFont val="Calibri"/>
            <family val="1"/>
          </rPr>
          <t>No es obligatorio</t>
        </r>
      </text>
    </comment>
    <comment ref="AB204" authorId="0" shapeId="0" xr:uid="{00000000-0006-0000-1600-0000F6060000}">
      <text>
        <r>
          <rPr>
            <sz val="12"/>
            <color rgb="FF000000"/>
            <rFont val="Calibri"/>
            <family val="1"/>
          </rPr>
          <t>No es obligatorio</t>
        </r>
      </text>
    </comment>
    <comment ref="AE204" authorId="0" shapeId="0" xr:uid="{00000000-0006-0000-1600-0000F7060000}">
      <text>
        <r>
          <rPr>
            <sz val="12"/>
            <color rgb="FF000000"/>
            <rFont val="Calibri"/>
            <family val="1"/>
          </rPr>
          <t>No había mucho vehículo y estaba concentrado en el servicio del cliente que atendía</t>
        </r>
      </text>
    </comment>
    <comment ref="AH204" authorId="0" shapeId="0" xr:uid="{00000000-0006-0000-1600-0000F8060000}">
      <text>
        <r>
          <rPr>
            <sz val="12"/>
            <color rgb="FF000000"/>
            <rFont val="Calibri"/>
            <family val="1"/>
          </rPr>
          <t>Buenos días "lleno"</t>
        </r>
      </text>
    </comment>
    <comment ref="AI204" authorId="0" shapeId="0" xr:uid="{00000000-0006-0000-1600-0000F9060000}">
      <text>
        <r>
          <rPr>
            <sz val="12"/>
            <color rgb="FF000000"/>
            <rFont val="Calibri"/>
            <family val="1"/>
          </rPr>
          <t>N/A</t>
        </r>
      </text>
    </comment>
    <comment ref="AM204" authorId="0" shapeId="0" xr:uid="{00000000-0006-0000-1600-0000FA060000}">
      <text>
        <r>
          <rPr>
            <sz val="12"/>
            <color rgb="FF000000"/>
            <rFont val="Calibri"/>
            <family val="1"/>
          </rPr>
          <t>No vende mayor calidad.</t>
        </r>
      </text>
    </comment>
    <comment ref="AN204" authorId="0" shapeId="0" xr:uid="{00000000-0006-0000-1600-0000FB060000}">
      <text>
        <r>
          <rPr>
            <sz val="12"/>
            <color rgb="FF000000"/>
            <rFont val="Calibri"/>
            <family val="1"/>
          </rPr>
          <t>No vende mayor calidad</t>
        </r>
      </text>
    </comment>
    <comment ref="AO204" authorId="0" shapeId="0" xr:uid="{00000000-0006-0000-1600-0000FC060000}">
      <text>
        <r>
          <rPr>
            <sz val="12"/>
            <color rgb="FF000000"/>
            <rFont val="Calibri"/>
            <family val="1"/>
          </rPr>
          <t>Estación no canjea puntos</t>
        </r>
      </text>
    </comment>
    <comment ref="AP204" authorId="0" shapeId="0" xr:uid="{00000000-0006-0000-1600-0000FD060000}">
      <text>
        <r>
          <rPr>
            <sz val="12"/>
            <color rgb="FF000000"/>
            <rFont val="Calibri"/>
            <family val="1"/>
          </rPr>
          <t>Estación en depto de nariño</t>
        </r>
      </text>
    </comment>
    <comment ref="AS204" authorId="0" shapeId="0" xr:uid="{00000000-0006-0000-1600-0000FE060000}">
      <text>
        <r>
          <rPr>
            <sz val="12"/>
            <color rgb="FF000000"/>
            <rFont val="Calibri"/>
            <family val="1"/>
          </rPr>
          <t>No menciono el surtidor en cero</t>
        </r>
      </text>
    </comment>
    <comment ref="AT204" authorId="0" shapeId="0" xr:uid="{00000000-0006-0000-1600-0000FF060000}">
      <text>
        <r>
          <rPr>
            <sz val="12"/>
            <color rgb="FF000000"/>
            <rFont val="Calibri"/>
            <family val="1"/>
          </rPr>
          <t>min 5.42</t>
        </r>
      </text>
    </comment>
    <comment ref="AX204" authorId="0" shapeId="0" xr:uid="{00000000-0006-0000-1600-000000070000}">
      <text>
        <r>
          <rPr>
            <sz val="12"/>
            <color rgb="FF000000"/>
            <rFont val="Calibri"/>
            <family val="1"/>
          </rPr>
          <t>Visita en moto</t>
        </r>
      </text>
    </comment>
    <comment ref="Y205" authorId="0" shapeId="0" xr:uid="{00000000-0006-0000-1600-000001070000}">
      <text>
        <r>
          <rPr>
            <sz val="12"/>
            <color rgb="FF000000"/>
            <rFont val="Calibri"/>
            <family val="1"/>
          </rPr>
          <t>No aplica</t>
        </r>
      </text>
    </comment>
    <comment ref="Z205" authorId="0" shapeId="0" xr:uid="{00000000-0006-0000-1600-000002070000}">
      <text>
        <r>
          <rPr>
            <sz val="12"/>
            <color rgb="FF000000"/>
            <rFont val="Calibri"/>
            <family val="1"/>
          </rPr>
          <t>No aplica</t>
        </r>
      </text>
    </comment>
    <comment ref="AA205" authorId="0" shapeId="0" xr:uid="{00000000-0006-0000-1600-000003070000}">
      <text>
        <r>
          <rPr>
            <sz val="12"/>
            <color rgb="FF000000"/>
            <rFont val="Calibri"/>
            <family val="1"/>
          </rPr>
          <t>No aplica</t>
        </r>
      </text>
    </comment>
    <comment ref="AB205" authorId="0" shapeId="0" xr:uid="{00000000-0006-0000-1600-000004070000}">
      <text>
        <r>
          <rPr>
            <sz val="12"/>
            <color rgb="FF000000"/>
            <rFont val="Calibri"/>
            <family val="1"/>
          </rPr>
          <t>No aplica</t>
        </r>
      </text>
    </comment>
    <comment ref="AM205" authorId="0" shapeId="0" xr:uid="{00000000-0006-0000-1600-000005070000}">
      <text>
        <r>
          <rPr>
            <sz val="12"/>
            <color rgb="FF000000"/>
            <rFont val="Calibri"/>
            <family val="1"/>
          </rPr>
          <t>No ofrece</t>
        </r>
      </text>
    </comment>
    <comment ref="AN205" authorId="0" shapeId="0" xr:uid="{00000000-0006-0000-1600-000006070000}">
      <text>
        <r>
          <rPr>
            <sz val="12"/>
            <color rgb="FF000000"/>
            <rFont val="Calibri"/>
            <family val="1"/>
          </rPr>
          <t>No ofrece</t>
        </r>
      </text>
    </comment>
    <comment ref="AP205" authorId="0" shapeId="0" xr:uid="{00000000-0006-0000-1600-000007070000}">
      <text>
        <r>
          <rPr>
            <sz val="12"/>
            <color rgb="FF000000"/>
            <rFont val="Calibri"/>
            <family val="1"/>
          </rPr>
          <t>Ofrece camionetas</t>
        </r>
      </text>
    </comment>
    <comment ref="AW205" authorId="0" shapeId="0" xr:uid="{00000000-0006-0000-1600-000008070000}">
      <text>
        <r>
          <rPr>
            <sz val="12"/>
            <color rgb="FF000000"/>
            <rFont val="Calibri"/>
            <family val="1"/>
          </rPr>
          <t>no ofrece</t>
        </r>
      </text>
    </comment>
    <comment ref="AX205" authorId="0" shapeId="0" xr:uid="{00000000-0006-0000-1600-000009070000}">
      <text>
        <r>
          <rPr>
            <sz val="12"/>
            <color rgb="FF000000"/>
            <rFont val="Calibri"/>
            <family val="1"/>
          </rPr>
          <t>Visita en moto</t>
        </r>
      </text>
    </comment>
    <comment ref="BA205" authorId="0" shapeId="0" xr:uid="{00000000-0006-0000-1600-00000A070000}">
      <text>
        <r>
          <rPr>
            <sz val="12"/>
            <color rgb="FF000000"/>
            <rFont val="Calibri"/>
            <family val="1"/>
          </rPr>
          <t>yo la solicito</t>
        </r>
      </text>
    </comment>
    <comment ref="Y206" authorId="0" shapeId="0" xr:uid="{00000000-0006-0000-1600-00000B070000}">
      <text>
        <r>
          <rPr>
            <sz val="12"/>
            <color rgb="FF000000"/>
            <rFont val="Calibri"/>
            <family val="1"/>
          </rPr>
          <t>No es obligatorio usar tapabocas</t>
        </r>
      </text>
    </comment>
    <comment ref="Z206" authorId="0" shapeId="0" xr:uid="{00000000-0006-0000-1600-00000C070000}">
      <text>
        <r>
          <rPr>
            <sz val="12"/>
            <color rgb="FF000000"/>
            <rFont val="Calibri"/>
            <family val="1"/>
          </rPr>
          <t>No es obligatorio usar gafas de seguridad</t>
        </r>
      </text>
    </comment>
    <comment ref="AA206" authorId="0" shapeId="0" xr:uid="{00000000-0006-0000-1600-00000D070000}">
      <text>
        <r>
          <rPr>
            <sz val="12"/>
            <color rgb="FF000000"/>
            <rFont val="Calibri"/>
            <family val="1"/>
          </rPr>
          <t>No es obligatorio usar antivacterial</t>
        </r>
      </text>
    </comment>
    <comment ref="AB206" authorId="0" shapeId="0" xr:uid="{00000000-0006-0000-1600-00000E070000}">
      <text>
        <r>
          <rPr>
            <sz val="12"/>
            <color rgb="FF000000"/>
            <rFont val="Calibri"/>
            <family val="1"/>
          </rPr>
          <t>No es obligatorio mantener la dustancia</t>
        </r>
      </text>
    </comment>
    <comment ref="AM206" authorId="0" shapeId="0" xr:uid="{00000000-0006-0000-1600-00000F070000}">
      <text>
        <r>
          <rPr>
            <sz val="12"/>
            <color rgb="FF000000"/>
            <rFont val="Calibri"/>
            <family val="1"/>
          </rPr>
          <t>No ofrece</t>
        </r>
      </text>
    </comment>
    <comment ref="AN206" authorId="0" shapeId="0" xr:uid="{00000000-0006-0000-1600-000010070000}">
      <text>
        <r>
          <rPr>
            <sz val="12"/>
            <color rgb="FF000000"/>
            <rFont val="Calibri"/>
            <family val="1"/>
          </rPr>
          <t>No me ofrece la mezcla</t>
        </r>
      </text>
    </comment>
    <comment ref="AO206" authorId="0" shapeId="0" xr:uid="{00000000-0006-0000-1600-000011070000}">
      <text>
        <r>
          <rPr>
            <sz val="12"/>
            <color rgb="FF000000"/>
            <rFont val="Calibri"/>
            <family val="1"/>
          </rPr>
          <t>No me ofrece puntos</t>
        </r>
      </text>
    </comment>
    <comment ref="AP206" authorId="0" shapeId="0" xr:uid="{00000000-0006-0000-1600-000012070000}">
      <text>
        <r>
          <rPr>
            <sz val="12"/>
            <color rgb="FF000000"/>
            <rFont val="Calibri"/>
            <family val="1"/>
          </rPr>
          <t>ofrece promo jeep</t>
        </r>
      </text>
    </comment>
    <comment ref="AX206" authorId="0" shapeId="0" xr:uid="{00000000-0006-0000-1600-000013070000}">
      <text>
        <r>
          <rPr>
            <sz val="12"/>
            <color rgb="FF000000"/>
            <rFont val="Calibri"/>
            <family val="1"/>
          </rPr>
          <t>No me ofrece botar desperdiciis</t>
        </r>
      </text>
    </comment>
    <comment ref="T207" authorId="0" shapeId="0" xr:uid="{00000000-0006-0000-1600-000014070000}">
      <text>
        <r>
          <rPr>
            <sz val="12"/>
            <color rgb="FF000000"/>
            <rFont val="Calibri"/>
            <family val="1"/>
          </rPr>
          <t>Tiene chaqueta</t>
        </r>
      </text>
    </comment>
    <comment ref="Y207" authorId="0" shapeId="0" xr:uid="{00000000-0006-0000-1600-000015070000}">
      <text>
        <r>
          <rPr>
            <sz val="12"/>
            <color rgb="FF000000"/>
            <rFont val="Calibri"/>
            <family val="1"/>
          </rPr>
          <t>No aplica</t>
        </r>
      </text>
    </comment>
    <comment ref="Z207" authorId="0" shapeId="0" xr:uid="{00000000-0006-0000-1600-000016070000}">
      <text>
        <r>
          <rPr>
            <sz val="12"/>
            <color rgb="FF000000"/>
            <rFont val="Calibri"/>
            <family val="1"/>
          </rPr>
          <t>No aplica</t>
        </r>
      </text>
    </comment>
    <comment ref="AA207" authorId="0" shapeId="0" xr:uid="{00000000-0006-0000-1600-000017070000}">
      <text>
        <r>
          <rPr>
            <sz val="12"/>
            <color rgb="FF000000"/>
            <rFont val="Calibri"/>
            <family val="1"/>
          </rPr>
          <t>No aplica</t>
        </r>
      </text>
    </comment>
    <comment ref="AB207" authorId="0" shapeId="0" xr:uid="{00000000-0006-0000-1600-000018070000}">
      <text>
        <r>
          <rPr>
            <sz val="12"/>
            <color rgb="FF000000"/>
            <rFont val="Calibri"/>
            <family val="1"/>
          </rPr>
          <t>No aplica</t>
        </r>
      </text>
    </comment>
    <comment ref="AI207" authorId="0" shapeId="0" xr:uid="{00000000-0006-0000-1600-000019070000}">
      <text>
        <r>
          <rPr>
            <sz val="12"/>
            <color rgb="FF000000"/>
            <rFont val="Calibri"/>
            <family val="1"/>
          </rPr>
          <t>Eds presesnta publicidad 15 Jeep, colaborador presenta gorra Jeep, pero no ofrece promocion.</t>
        </r>
      </text>
    </comment>
    <comment ref="AM207" authorId="0" shapeId="0" xr:uid="{00000000-0006-0000-1600-00001A070000}">
      <text>
        <r>
          <rPr>
            <sz val="12"/>
            <color rgb="FF000000"/>
            <rFont val="Calibri"/>
            <family val="1"/>
          </rPr>
          <t>No ofrece combustible extra</t>
        </r>
      </text>
    </comment>
    <comment ref="AN207" authorId="0" shapeId="0" xr:uid="{00000000-0006-0000-1600-00001B070000}">
      <text>
        <r>
          <rPr>
            <sz val="12"/>
            <color rgb="FF000000"/>
            <rFont val="Calibri"/>
            <family val="1"/>
          </rPr>
          <t>No ofrece la mezcla</t>
        </r>
      </text>
    </comment>
    <comment ref="AP207" authorId="0" shapeId="0" xr:uid="{00000000-0006-0000-1600-00001C070000}">
      <text>
        <r>
          <rPr>
            <sz val="12"/>
            <color rgb="FF000000"/>
            <rFont val="Calibri"/>
            <family val="1"/>
          </rPr>
          <t>Estación ubicada en el departamento de Nariño</t>
        </r>
      </text>
    </comment>
    <comment ref="AX207" authorId="0" shapeId="0" xr:uid="{00000000-0006-0000-1600-00001D070000}">
      <text>
        <r>
          <rPr>
            <sz val="12"/>
            <color rgb="FF000000"/>
            <rFont val="Calibri"/>
            <family val="1"/>
          </rPr>
          <t>No ofrece botar la basura</t>
        </r>
      </text>
    </comment>
    <comment ref="Q208" authorId="0" shapeId="0" xr:uid="{00000000-0006-0000-1600-00001E070000}">
      <text>
        <r>
          <rPr>
            <sz val="12"/>
            <color rgb="FF000000"/>
            <rFont val="Calibri"/>
            <family val="1"/>
          </rPr>
          <t>Tiene un anillo</t>
        </r>
      </text>
    </comment>
    <comment ref="T208" authorId="0" shapeId="0" xr:uid="{00000000-0006-0000-1600-00001F070000}">
      <text>
        <r>
          <rPr>
            <sz val="12"/>
            <color rgb="FF000000"/>
            <rFont val="Calibri"/>
            <family val="1"/>
          </rPr>
          <t>Sin camisa permitida</t>
        </r>
      </text>
    </comment>
    <comment ref="U208" authorId="0" shapeId="0" xr:uid="{00000000-0006-0000-1600-000020070000}">
      <text>
        <r>
          <rPr>
            <sz val="12"/>
            <color rgb="FF000000"/>
            <rFont val="Calibri"/>
            <family val="1"/>
          </rPr>
          <t>Sin pantalón permitido</t>
        </r>
      </text>
    </comment>
    <comment ref="V208" authorId="0" shapeId="0" xr:uid="{00000000-0006-0000-1600-000021070000}">
      <text>
        <r>
          <rPr>
            <sz val="12"/>
            <color rgb="FF000000"/>
            <rFont val="Calibri"/>
            <family val="1"/>
          </rPr>
          <t>Sin gorra</t>
        </r>
      </text>
    </comment>
    <comment ref="W208" authorId="0" shapeId="0" xr:uid="{00000000-0006-0000-1600-000022070000}">
      <text>
        <r>
          <rPr>
            <sz val="12"/>
            <color rgb="FF000000"/>
            <rFont val="Calibri"/>
            <family val="1"/>
          </rPr>
          <t>No tiene nada que la identifique</t>
        </r>
      </text>
    </comment>
    <comment ref="X208" authorId="0" shapeId="0" xr:uid="{00000000-0006-0000-1600-000023070000}">
      <text>
        <r>
          <rPr>
            <sz val="12"/>
            <color rgb="FF000000"/>
            <rFont val="Calibri"/>
            <family val="1"/>
          </rPr>
          <t>Colaborador no presenta identificacion.</t>
        </r>
      </text>
    </comment>
    <comment ref="Y208" authorId="0" shapeId="0" xr:uid="{00000000-0006-0000-1600-000024070000}">
      <text>
        <r>
          <rPr>
            <sz val="12"/>
            <color rgb="FF000000"/>
            <rFont val="Calibri"/>
            <family val="1"/>
          </rPr>
          <t>No aplica</t>
        </r>
      </text>
    </comment>
    <comment ref="Z208" authorId="0" shapeId="0" xr:uid="{00000000-0006-0000-1600-000025070000}">
      <text>
        <r>
          <rPr>
            <sz val="12"/>
            <color rgb="FF000000"/>
            <rFont val="Calibri"/>
            <family val="1"/>
          </rPr>
          <t>No aplica</t>
        </r>
      </text>
    </comment>
    <comment ref="AA208" authorId="0" shapeId="0" xr:uid="{00000000-0006-0000-1600-000026070000}">
      <text>
        <r>
          <rPr>
            <sz val="12"/>
            <color rgb="FF000000"/>
            <rFont val="Calibri"/>
            <family val="1"/>
          </rPr>
          <t>No aplica</t>
        </r>
      </text>
    </comment>
    <comment ref="AB208" authorId="0" shapeId="0" xr:uid="{00000000-0006-0000-1600-000027070000}">
      <text>
        <r>
          <rPr>
            <sz val="12"/>
            <color rgb="FF000000"/>
            <rFont val="Calibri"/>
            <family val="1"/>
          </rPr>
          <t>No aplica</t>
        </r>
      </text>
    </comment>
    <comment ref="AM208" authorId="0" shapeId="0" xr:uid="{00000000-0006-0000-1600-000028070000}">
      <text>
        <r>
          <rPr>
            <sz val="12"/>
            <color rgb="FF000000"/>
            <rFont val="Calibri"/>
            <family val="1"/>
          </rPr>
          <t>No ofrece</t>
        </r>
      </text>
    </comment>
    <comment ref="AN208" authorId="0" shapeId="0" xr:uid="{00000000-0006-0000-1600-000029070000}">
      <text>
        <r>
          <rPr>
            <sz val="12"/>
            <color rgb="FF000000"/>
            <rFont val="Calibri"/>
            <family val="1"/>
          </rPr>
          <t>No ofrece</t>
        </r>
      </text>
    </comment>
    <comment ref="AP208" authorId="0" shapeId="0" xr:uid="{00000000-0006-0000-1600-00002A070000}">
      <text>
        <r>
          <rPr>
            <sz val="12"/>
            <color rgb="FF000000"/>
            <rFont val="Calibri"/>
            <family val="1"/>
          </rPr>
          <t>Ofrece promoción jeep</t>
        </r>
      </text>
    </comment>
    <comment ref="AX208" authorId="0" shapeId="0" xr:uid="{00000000-0006-0000-1600-00002B070000}">
      <text>
        <r>
          <rPr>
            <sz val="12"/>
            <color rgb="FF000000"/>
            <rFont val="Calibri"/>
            <family val="1"/>
          </rPr>
          <t>Visita en moto</t>
        </r>
      </text>
    </comment>
    <comment ref="BE208" authorId="0" shapeId="0" xr:uid="{00000000-0006-0000-1600-00002C070000}">
      <text>
        <r>
          <rPr>
            <sz val="12"/>
            <color rgb="FF000000"/>
            <rFont val="Calibri"/>
            <family val="1"/>
          </rPr>
          <t>SE DESPIDE DICIENDO "QUE VUELVA PRONTO"</t>
        </r>
      </text>
    </comment>
    <comment ref="Y209" authorId="0" shapeId="0" xr:uid="{00000000-0006-0000-1600-00002D070000}">
      <text>
        <r>
          <rPr>
            <sz val="12"/>
            <color rgb="FF000000"/>
            <rFont val="Calibri"/>
            <family val="1"/>
          </rPr>
          <t>no aplica</t>
        </r>
      </text>
    </comment>
    <comment ref="Z209" authorId="0" shapeId="0" xr:uid="{00000000-0006-0000-1600-00002E070000}">
      <text>
        <r>
          <rPr>
            <sz val="12"/>
            <color rgb="FF000000"/>
            <rFont val="Calibri"/>
            <family val="1"/>
          </rPr>
          <t>no aplica</t>
        </r>
      </text>
    </comment>
    <comment ref="AA209" authorId="0" shapeId="0" xr:uid="{00000000-0006-0000-1600-00002F070000}">
      <text>
        <r>
          <rPr>
            <sz val="12"/>
            <color rgb="FF000000"/>
            <rFont val="Calibri"/>
            <family val="1"/>
          </rPr>
          <t>no</t>
        </r>
      </text>
    </comment>
    <comment ref="AB209" authorId="0" shapeId="0" xr:uid="{00000000-0006-0000-1600-000030070000}">
      <text>
        <r>
          <rPr>
            <sz val="12"/>
            <color rgb="FF000000"/>
            <rFont val="Calibri"/>
            <family val="1"/>
          </rPr>
          <t>no</t>
        </r>
      </text>
    </comment>
    <comment ref="AL209" authorId="0" shapeId="0" xr:uid="{00000000-0006-0000-1600-000031070000}">
      <text>
        <r>
          <rPr>
            <sz val="12"/>
            <color rgb="FF000000"/>
            <rFont val="Calibri"/>
            <family val="1"/>
          </rPr>
          <t>Me saluda y se queda mirándome</t>
        </r>
      </text>
    </comment>
    <comment ref="AM209" authorId="0" shapeId="0" xr:uid="{00000000-0006-0000-1600-000032070000}">
      <text>
        <r>
          <rPr>
            <sz val="12"/>
            <color rgb="FF000000"/>
            <rFont val="Calibri"/>
            <family val="1"/>
          </rPr>
          <t>Yo lo solicito</t>
        </r>
      </text>
    </comment>
    <comment ref="AN209" authorId="0" shapeId="0" xr:uid="{00000000-0006-0000-1600-000033070000}">
      <text>
        <r>
          <rPr>
            <sz val="12"/>
            <color rgb="FF000000"/>
            <rFont val="Calibri"/>
            <family val="1"/>
          </rPr>
          <t>tanqueo con extra</t>
        </r>
      </text>
    </comment>
    <comment ref="AP209" authorId="0" shapeId="0" xr:uid="{00000000-0006-0000-1600-000034070000}">
      <text>
        <r>
          <rPr>
            <sz val="12"/>
            <color rgb="FF000000"/>
            <rFont val="Calibri"/>
            <family val="1"/>
          </rPr>
          <t>promoción</t>
        </r>
      </text>
    </comment>
    <comment ref="AX209" authorId="0" shapeId="0" xr:uid="{00000000-0006-0000-1600-000035070000}">
      <text>
        <r>
          <rPr>
            <sz val="12"/>
            <color rgb="FF000000"/>
            <rFont val="Calibri"/>
            <family val="1"/>
          </rPr>
          <t>No ofrece</t>
        </r>
      </text>
    </comment>
    <comment ref="BA209" authorId="0" shapeId="0" xr:uid="{00000000-0006-0000-1600-000036070000}">
      <text>
        <r>
          <rPr>
            <sz val="12"/>
            <color rgb="FF000000"/>
            <rFont val="Calibri"/>
            <family val="1"/>
          </rPr>
          <t>La solicito</t>
        </r>
      </text>
    </comment>
    <comment ref="Y210" authorId="0" shapeId="0" xr:uid="{00000000-0006-0000-1600-000037070000}">
      <text>
        <r>
          <rPr>
            <sz val="12"/>
            <color rgb="FF000000"/>
            <rFont val="Calibri"/>
            <family val="1"/>
          </rPr>
          <t>No aplica</t>
        </r>
      </text>
    </comment>
    <comment ref="Z210" authorId="0" shapeId="0" xr:uid="{00000000-0006-0000-1600-000038070000}">
      <text>
        <r>
          <rPr>
            <sz val="12"/>
            <color rgb="FF000000"/>
            <rFont val="Calibri"/>
            <family val="1"/>
          </rPr>
          <t>No aplica</t>
        </r>
      </text>
    </comment>
    <comment ref="AA210" authorId="0" shapeId="0" xr:uid="{00000000-0006-0000-1600-000039070000}">
      <text>
        <r>
          <rPr>
            <sz val="12"/>
            <color rgb="FF000000"/>
            <rFont val="Calibri"/>
            <family val="1"/>
          </rPr>
          <t>No aplica</t>
        </r>
      </text>
    </comment>
    <comment ref="AB210" authorId="0" shapeId="0" xr:uid="{00000000-0006-0000-1600-00003A070000}">
      <text>
        <r>
          <rPr>
            <sz val="12"/>
            <color rgb="FF000000"/>
            <rFont val="Calibri"/>
            <family val="1"/>
          </rPr>
          <t>No aplica</t>
        </r>
      </text>
    </comment>
    <comment ref="AP210" authorId="0" shapeId="0" xr:uid="{00000000-0006-0000-1600-00003B070000}">
      <text>
        <r>
          <rPr>
            <sz val="12"/>
            <color rgb="FF000000"/>
            <rFont val="Calibri"/>
            <family val="1"/>
          </rPr>
          <t>promocion jeep</t>
        </r>
      </text>
    </comment>
    <comment ref="AX210" authorId="0" shapeId="0" xr:uid="{00000000-0006-0000-1600-00003C070000}">
      <text>
        <r>
          <rPr>
            <sz val="12"/>
            <color rgb="FF000000"/>
            <rFont val="Calibri"/>
            <family val="1"/>
          </rPr>
          <t>No aplica</t>
        </r>
      </text>
    </comment>
    <comment ref="W211" authorId="0" shapeId="0" xr:uid="{00000000-0006-0000-1600-00003D070000}">
      <text>
        <r>
          <rPr>
            <sz val="12"/>
            <color rgb="FF000000"/>
            <rFont val="Calibri"/>
            <family val="1"/>
          </rPr>
          <t>No se observó Carnet ni nombre bordado</t>
        </r>
      </text>
    </comment>
    <comment ref="X211" authorId="0" shapeId="0" xr:uid="{00000000-0006-0000-1600-00003E070000}">
      <text>
        <r>
          <rPr>
            <sz val="12"/>
            <color rgb="FF000000"/>
            <rFont val="Calibri"/>
            <family val="1"/>
          </rPr>
          <t>Nombre en la factura</t>
        </r>
      </text>
    </comment>
    <comment ref="Y211" authorId="0" shapeId="0" xr:uid="{00000000-0006-0000-1600-00003F070000}">
      <text>
        <r>
          <rPr>
            <sz val="12"/>
            <color rgb="FF000000"/>
            <rFont val="Calibri"/>
            <family val="1"/>
          </rPr>
          <t>Ya no se usa</t>
        </r>
      </text>
    </comment>
    <comment ref="Z211" authorId="0" shapeId="0" xr:uid="{00000000-0006-0000-1600-000040070000}">
      <text>
        <r>
          <rPr>
            <sz val="12"/>
            <color rgb="FF000000"/>
            <rFont val="Calibri"/>
            <family val="1"/>
          </rPr>
          <t>Ya no se usa</t>
        </r>
      </text>
    </comment>
    <comment ref="AA211" authorId="0" shapeId="0" xr:uid="{00000000-0006-0000-1600-000041070000}">
      <text>
        <r>
          <rPr>
            <sz val="12"/>
            <color rgb="FF000000"/>
            <rFont val="Calibri"/>
            <family val="1"/>
          </rPr>
          <t>Ya no se usa</t>
        </r>
      </text>
    </comment>
    <comment ref="AB211" authorId="0" shapeId="0" xr:uid="{00000000-0006-0000-1600-000042070000}">
      <text>
        <r>
          <rPr>
            <sz val="12"/>
            <color rgb="FF000000"/>
            <rFont val="Calibri"/>
            <family val="1"/>
          </rPr>
          <t>Visita en moto</t>
        </r>
      </text>
    </comment>
    <comment ref="AM211" authorId="0" shapeId="0" xr:uid="{00000000-0006-0000-1600-000043070000}">
      <text>
        <r>
          <rPr>
            <sz val="12"/>
            <color rgb="FF000000"/>
            <rFont val="Calibri"/>
            <family val="1"/>
          </rPr>
          <t>No hay combustible de mayor calidad</t>
        </r>
      </text>
    </comment>
    <comment ref="AN211" authorId="0" shapeId="0" xr:uid="{00000000-0006-0000-1600-000044070000}">
      <text>
        <r>
          <rPr>
            <sz val="12"/>
            <color rgb="FF000000"/>
            <rFont val="Calibri"/>
            <family val="1"/>
          </rPr>
          <t>No hay gasolina de mayor calidad</t>
        </r>
      </text>
    </comment>
    <comment ref="AP211" authorId="0" shapeId="0" xr:uid="{00000000-0006-0000-1600-000045070000}">
      <text>
        <r>
          <rPr>
            <sz val="12"/>
            <color rgb="FF000000"/>
            <rFont val="Calibri"/>
            <family val="1"/>
          </rPr>
          <t>Ofrece promoción jeep</t>
        </r>
      </text>
    </comment>
    <comment ref="AX211" authorId="0" shapeId="0" xr:uid="{00000000-0006-0000-1600-000046070000}">
      <text>
        <r>
          <rPr>
            <sz val="12"/>
            <color rgb="FF000000"/>
            <rFont val="Calibri"/>
            <family val="1"/>
          </rPr>
          <t>Visita en moto</t>
        </r>
      </text>
    </comment>
    <comment ref="Y212" authorId="0" shapeId="0" xr:uid="{00000000-0006-0000-1600-000047070000}">
      <text>
        <r>
          <rPr>
            <sz val="12"/>
            <color rgb="FF000000"/>
            <rFont val="Calibri"/>
            <family val="1"/>
          </rPr>
          <t>No</t>
        </r>
      </text>
    </comment>
    <comment ref="Z212" authorId="0" shapeId="0" xr:uid="{00000000-0006-0000-1600-000048070000}">
      <text>
        <r>
          <rPr>
            <sz val="12"/>
            <color rgb="FF000000"/>
            <rFont val="Calibri"/>
            <family val="1"/>
          </rPr>
          <t>No</t>
        </r>
      </text>
    </comment>
    <comment ref="AA212" authorId="0" shapeId="0" xr:uid="{00000000-0006-0000-1600-000049070000}">
      <text>
        <r>
          <rPr>
            <sz val="12"/>
            <color rgb="FF000000"/>
            <rFont val="Calibri"/>
            <family val="1"/>
          </rPr>
          <t>No</t>
        </r>
      </text>
    </comment>
    <comment ref="AB212" authorId="0" shapeId="0" xr:uid="{00000000-0006-0000-1600-00004A070000}">
      <text>
        <r>
          <rPr>
            <sz val="12"/>
            <color rgb="FF000000"/>
            <rFont val="Calibri"/>
            <family val="1"/>
          </rPr>
          <t>No</t>
        </r>
      </text>
    </comment>
    <comment ref="AI212" authorId="0" shapeId="0" xr:uid="{00000000-0006-0000-1600-00004B070000}">
      <text>
        <r>
          <rPr>
            <sz val="12"/>
            <color rgb="FF000000"/>
            <rFont val="Calibri"/>
            <family val="1"/>
          </rPr>
          <t>No</t>
        </r>
      </text>
    </comment>
    <comment ref="AM212" authorId="0" shapeId="0" xr:uid="{00000000-0006-0000-1600-00004C070000}">
      <text>
        <r>
          <rPr>
            <sz val="12"/>
            <color rgb="FF000000"/>
            <rFont val="Calibri"/>
            <family val="1"/>
          </rPr>
          <t>Sin mayor calidad</t>
        </r>
      </text>
    </comment>
    <comment ref="AN212" authorId="0" shapeId="0" xr:uid="{00000000-0006-0000-1600-00004D070000}">
      <text>
        <r>
          <rPr>
            <sz val="12"/>
            <color rgb="FF000000"/>
            <rFont val="Calibri"/>
            <family val="1"/>
          </rPr>
          <t>Sin producto</t>
        </r>
      </text>
    </comment>
    <comment ref="AO212" authorId="0" shapeId="0" xr:uid="{00000000-0006-0000-1600-00004E070000}">
      <text>
        <r>
          <rPr>
            <sz val="12"/>
            <color rgb="FF000000"/>
            <rFont val="Calibri"/>
            <family val="1"/>
          </rPr>
          <t>No ofrece</t>
        </r>
      </text>
    </comment>
    <comment ref="AP212" authorId="0" shapeId="0" xr:uid="{00000000-0006-0000-1600-00004F070000}">
      <text>
        <r>
          <rPr>
            <sz val="12"/>
            <color rgb="FF000000"/>
            <rFont val="Calibri"/>
            <family val="1"/>
          </rPr>
          <t>No ofreció</t>
        </r>
      </text>
    </comment>
    <comment ref="AX212" authorId="0" shapeId="0" xr:uid="{00000000-0006-0000-1600-000050070000}">
      <text>
        <r>
          <rPr>
            <sz val="12"/>
            <color rgb="FF000000"/>
            <rFont val="Calibri"/>
            <family val="1"/>
          </rPr>
          <t>No ofreció</t>
        </r>
      </text>
    </comment>
    <comment ref="BA212" authorId="0" shapeId="0" xr:uid="{00000000-0006-0000-1600-000051070000}">
      <text>
        <r>
          <rPr>
            <sz val="12"/>
            <color rgb="FF000000"/>
            <rFont val="Calibri"/>
            <family val="1"/>
          </rPr>
          <t>Yo la solicité</t>
        </r>
      </text>
    </comment>
    <comment ref="W213" authorId="0" shapeId="0" xr:uid="{00000000-0006-0000-1600-000052070000}">
      <text>
        <r>
          <rPr>
            <sz val="12"/>
            <color rgb="FF000000"/>
            <rFont val="Calibri"/>
            <family val="1"/>
          </rPr>
          <t>No porta carnet</t>
        </r>
      </text>
    </comment>
    <comment ref="Y213" authorId="0" shapeId="0" xr:uid="{00000000-0006-0000-1600-000053070000}">
      <text>
        <r>
          <rPr>
            <sz val="12"/>
            <color rgb="FF000000"/>
            <rFont val="Calibri"/>
            <family val="1"/>
          </rPr>
          <t>No es obligatorio</t>
        </r>
      </text>
    </comment>
    <comment ref="Z213" authorId="0" shapeId="0" xr:uid="{00000000-0006-0000-1600-000054070000}">
      <text>
        <r>
          <rPr>
            <sz val="12"/>
            <color rgb="FF000000"/>
            <rFont val="Calibri"/>
            <family val="1"/>
          </rPr>
          <t>No es obligatorio</t>
        </r>
      </text>
    </comment>
    <comment ref="AA213" authorId="0" shapeId="0" xr:uid="{00000000-0006-0000-1600-000055070000}">
      <text>
        <r>
          <rPr>
            <sz val="12"/>
            <color rgb="FF000000"/>
            <rFont val="Calibri"/>
            <family val="1"/>
          </rPr>
          <t>No es obligatorio</t>
        </r>
      </text>
    </comment>
    <comment ref="AB213" authorId="0" shapeId="0" xr:uid="{00000000-0006-0000-1600-000056070000}">
      <text>
        <r>
          <rPr>
            <sz val="12"/>
            <color rgb="FF000000"/>
            <rFont val="Calibri"/>
            <family val="1"/>
          </rPr>
          <t>No es obligatorio</t>
        </r>
      </text>
    </comment>
    <comment ref="AI213" authorId="0" shapeId="0" xr:uid="{00000000-0006-0000-1600-000057070000}">
      <text>
        <r>
          <rPr>
            <sz val="12"/>
            <color rgb="FF000000"/>
            <rFont val="Calibri"/>
            <family val="1"/>
          </rPr>
          <t>No hay promociones</t>
        </r>
      </text>
    </comment>
    <comment ref="AM213" authorId="0" shapeId="0" xr:uid="{00000000-0006-0000-1600-000058070000}">
      <text>
        <r>
          <rPr>
            <sz val="12"/>
            <color rgb="FF000000"/>
            <rFont val="Calibri"/>
            <family val="1"/>
          </rPr>
          <t>No hay de mayor calidad</t>
        </r>
      </text>
    </comment>
    <comment ref="AN213" authorId="0" shapeId="0" xr:uid="{00000000-0006-0000-1600-000059070000}">
      <text>
        <r>
          <rPr>
            <sz val="12"/>
            <color rgb="FF000000"/>
            <rFont val="Calibri"/>
            <family val="1"/>
          </rPr>
          <t>No hay de mayor calidad</t>
        </r>
      </text>
    </comment>
    <comment ref="AP213" authorId="0" shapeId="0" xr:uid="{00000000-0006-0000-1600-00005A070000}">
      <text>
        <r>
          <rPr>
            <sz val="12"/>
            <color rgb="FF000000"/>
            <rFont val="Calibri"/>
            <family val="1"/>
          </rPr>
          <t>No ofrece</t>
        </r>
      </text>
    </comment>
    <comment ref="AX213" authorId="0" shapeId="0" xr:uid="{00000000-0006-0000-1600-00005B070000}">
      <text>
        <r>
          <rPr>
            <sz val="12"/>
            <color rgb="FF000000"/>
            <rFont val="Calibri"/>
            <family val="1"/>
          </rPr>
          <t>No ofrece</t>
        </r>
      </text>
    </comment>
    <comment ref="BA213" authorId="0" shapeId="0" xr:uid="{00000000-0006-0000-1600-00005C070000}">
      <text>
        <r>
          <rPr>
            <sz val="12"/>
            <color rgb="FF000000"/>
            <rFont val="Calibri"/>
            <family val="1"/>
          </rPr>
          <t>Se solicita</t>
        </r>
      </text>
    </comment>
    <comment ref="Y214" authorId="0" shapeId="0" xr:uid="{00000000-0006-0000-1600-00005D070000}">
      <text>
        <r>
          <rPr>
            <sz val="12"/>
            <color rgb="FF000000"/>
            <rFont val="Calibri"/>
            <family val="1"/>
          </rPr>
          <t>No</t>
        </r>
      </text>
    </comment>
    <comment ref="Z214" authorId="0" shapeId="0" xr:uid="{00000000-0006-0000-1600-00005E070000}">
      <text>
        <r>
          <rPr>
            <sz val="12"/>
            <color rgb="FF000000"/>
            <rFont val="Calibri"/>
            <family val="1"/>
          </rPr>
          <t>No</t>
        </r>
      </text>
    </comment>
    <comment ref="AA214" authorId="0" shapeId="0" xr:uid="{00000000-0006-0000-1600-00005F070000}">
      <text>
        <r>
          <rPr>
            <sz val="12"/>
            <color rgb="FF000000"/>
            <rFont val="Calibri"/>
            <family val="1"/>
          </rPr>
          <t>No</t>
        </r>
      </text>
    </comment>
    <comment ref="AB214" authorId="0" shapeId="0" xr:uid="{00000000-0006-0000-1600-000060070000}">
      <text>
        <r>
          <rPr>
            <sz val="12"/>
            <color rgb="FF000000"/>
            <rFont val="Calibri"/>
            <family val="1"/>
          </rPr>
          <t>No</t>
        </r>
      </text>
    </comment>
    <comment ref="AI214" authorId="0" shapeId="0" xr:uid="{00000000-0006-0000-1600-000061070000}">
      <text>
        <r>
          <rPr>
            <sz val="12"/>
            <color rgb="FF000000"/>
            <rFont val="Calibri"/>
            <family val="1"/>
          </rPr>
          <t>No</t>
        </r>
      </text>
    </comment>
    <comment ref="AM214" authorId="0" shapeId="0" xr:uid="{00000000-0006-0000-1600-000062070000}">
      <text>
        <r>
          <rPr>
            <sz val="12"/>
            <color rgb="FF000000"/>
            <rFont val="Calibri"/>
            <family val="1"/>
          </rPr>
          <t>Sin mayor calidad</t>
        </r>
      </text>
    </comment>
    <comment ref="AN214" authorId="0" shapeId="0" xr:uid="{00000000-0006-0000-1600-000063070000}">
      <text>
        <r>
          <rPr>
            <sz val="12"/>
            <color rgb="FF000000"/>
            <rFont val="Calibri"/>
            <family val="1"/>
          </rPr>
          <t>Sin mayor calidad</t>
        </r>
      </text>
    </comment>
    <comment ref="AO214" authorId="0" shapeId="0" xr:uid="{00000000-0006-0000-1600-000064070000}">
      <text>
        <r>
          <rPr>
            <sz val="12"/>
            <color rgb="FF000000"/>
            <rFont val="Calibri"/>
            <family val="1"/>
          </rPr>
          <t>No ofreció</t>
        </r>
      </text>
    </comment>
    <comment ref="AP214" authorId="0" shapeId="0" xr:uid="{00000000-0006-0000-1600-000065070000}">
      <text>
        <r>
          <rPr>
            <sz val="12"/>
            <color rgb="FF000000"/>
            <rFont val="Calibri"/>
            <family val="1"/>
          </rPr>
          <t>No ofreció</t>
        </r>
      </text>
    </comment>
    <comment ref="AW214" authorId="0" shapeId="0" xr:uid="{00000000-0006-0000-1600-000066070000}">
      <text>
        <r>
          <rPr>
            <sz val="12"/>
            <color rgb="FF000000"/>
            <rFont val="Calibri"/>
            <family val="1"/>
          </rPr>
          <t>No ofreció</t>
        </r>
      </text>
    </comment>
    <comment ref="AX214" authorId="0" shapeId="0" xr:uid="{00000000-0006-0000-1600-000067070000}">
      <text>
        <r>
          <rPr>
            <sz val="12"/>
            <color rgb="FF000000"/>
            <rFont val="Calibri"/>
            <family val="1"/>
          </rPr>
          <t>No ofreció</t>
        </r>
      </text>
    </comment>
    <comment ref="T215" authorId="0" shapeId="0" xr:uid="{00000000-0006-0000-1600-000068070000}">
      <text>
        <r>
          <rPr>
            <sz val="12"/>
            <color rgb="FF000000"/>
            <rFont val="Calibri"/>
            <family val="1"/>
          </rPr>
          <t>tiene chaqueta</t>
        </r>
      </text>
    </comment>
    <comment ref="Y215" authorId="0" shapeId="0" xr:uid="{00000000-0006-0000-1600-000069070000}">
      <text>
        <r>
          <rPr>
            <sz val="12"/>
            <color rgb="FF000000"/>
            <rFont val="Calibri"/>
            <family val="1"/>
          </rPr>
          <t>No aplica</t>
        </r>
      </text>
    </comment>
    <comment ref="Z215" authorId="0" shapeId="0" xr:uid="{00000000-0006-0000-1600-00006A070000}">
      <text>
        <r>
          <rPr>
            <sz val="12"/>
            <color rgb="FF000000"/>
            <rFont val="Calibri"/>
            <family val="1"/>
          </rPr>
          <t>No aplica</t>
        </r>
      </text>
    </comment>
    <comment ref="AA215" authorId="0" shapeId="0" xr:uid="{00000000-0006-0000-1600-00006B070000}">
      <text>
        <r>
          <rPr>
            <sz val="12"/>
            <color rgb="FF000000"/>
            <rFont val="Calibri"/>
            <family val="1"/>
          </rPr>
          <t>No aplica</t>
        </r>
      </text>
    </comment>
    <comment ref="AB215" authorId="0" shapeId="0" xr:uid="{00000000-0006-0000-1600-00006C070000}">
      <text>
        <r>
          <rPr>
            <sz val="12"/>
            <color rgb="FF000000"/>
            <rFont val="Calibri"/>
            <family val="1"/>
          </rPr>
          <t>No aplica</t>
        </r>
      </text>
    </comment>
    <comment ref="AM215" authorId="0" shapeId="0" xr:uid="{00000000-0006-0000-1600-00006D070000}">
      <text>
        <r>
          <rPr>
            <sz val="12"/>
            <color rgb="FF000000"/>
            <rFont val="Calibri"/>
            <family val="1"/>
          </rPr>
          <t>N/A</t>
        </r>
      </text>
    </comment>
    <comment ref="AN215" authorId="0" shapeId="0" xr:uid="{00000000-0006-0000-1600-00006E070000}">
      <text>
        <r>
          <rPr>
            <sz val="12"/>
            <color rgb="FF000000"/>
            <rFont val="Calibri"/>
            <family val="1"/>
          </rPr>
          <t>N/A</t>
        </r>
      </text>
    </comment>
    <comment ref="AP215" authorId="0" shapeId="0" xr:uid="{00000000-0006-0000-1600-00006F070000}">
      <text>
        <r>
          <rPr>
            <sz val="12"/>
            <color rgb="FF000000"/>
            <rFont val="Calibri"/>
            <family val="1"/>
          </rPr>
          <t>se pide lleno</t>
        </r>
      </text>
    </comment>
    <comment ref="AW215" authorId="0" shapeId="0" xr:uid="{00000000-0006-0000-1600-000070070000}">
      <text>
        <r>
          <rPr>
            <sz val="12"/>
            <color rgb="FF000000"/>
            <rFont val="Calibri"/>
            <family val="1"/>
          </rPr>
          <t>No ofreció</t>
        </r>
      </text>
    </comment>
    <comment ref="AX215" authorId="0" shapeId="0" xr:uid="{00000000-0006-0000-1600-000071070000}">
      <text>
        <r>
          <rPr>
            <sz val="12"/>
            <color rgb="FF000000"/>
            <rFont val="Calibri"/>
            <family val="1"/>
          </rPr>
          <t>No ofreció botar desperdicios</t>
        </r>
      </text>
    </comment>
    <comment ref="BA215" authorId="0" shapeId="0" xr:uid="{00000000-0006-0000-1600-000072070000}">
      <text>
        <r>
          <rPr>
            <sz val="12"/>
            <color rgb="FF000000"/>
            <rFont val="Calibri"/>
            <family val="1"/>
          </rPr>
          <t>entrega voucher</t>
        </r>
      </text>
    </comment>
    <comment ref="Y216" authorId="0" shapeId="0" xr:uid="{00000000-0006-0000-1600-000073070000}">
      <text>
        <r>
          <rPr>
            <sz val="12"/>
            <color rgb="FF000000"/>
            <rFont val="Calibri"/>
            <family val="1"/>
          </rPr>
          <t>Na</t>
        </r>
      </text>
    </comment>
    <comment ref="Z216" authorId="0" shapeId="0" xr:uid="{00000000-0006-0000-1600-000074070000}">
      <text>
        <r>
          <rPr>
            <sz val="12"/>
            <color rgb="FF000000"/>
            <rFont val="Calibri"/>
            <family val="1"/>
          </rPr>
          <t>Na</t>
        </r>
      </text>
    </comment>
    <comment ref="AA216" authorId="0" shapeId="0" xr:uid="{00000000-0006-0000-1600-000075070000}">
      <text>
        <r>
          <rPr>
            <sz val="12"/>
            <color rgb="FF000000"/>
            <rFont val="Calibri"/>
            <family val="1"/>
          </rPr>
          <t>Na</t>
        </r>
      </text>
    </comment>
    <comment ref="AB216" authorId="0" shapeId="0" xr:uid="{00000000-0006-0000-1600-000076070000}">
      <text>
        <r>
          <rPr>
            <sz val="12"/>
            <color rgb="FF000000"/>
            <rFont val="Calibri"/>
            <family val="1"/>
          </rPr>
          <t>Na</t>
        </r>
      </text>
    </comment>
    <comment ref="AM216" authorId="0" shapeId="0" xr:uid="{00000000-0006-0000-1600-000077070000}">
      <text>
        <r>
          <rPr>
            <sz val="12"/>
            <color rgb="FF000000"/>
            <rFont val="Calibri"/>
            <family val="1"/>
          </rPr>
          <t>No venden de mejor calidad</t>
        </r>
      </text>
    </comment>
    <comment ref="AN216" authorId="0" shapeId="0" xr:uid="{00000000-0006-0000-1600-000078070000}">
      <text>
        <r>
          <rPr>
            <sz val="12"/>
            <color rgb="FF000000"/>
            <rFont val="Calibri"/>
            <family val="1"/>
          </rPr>
          <t>N/A</t>
        </r>
      </text>
    </comment>
    <comment ref="AO216" authorId="0" shapeId="0" xr:uid="{00000000-0006-0000-1600-000079070000}">
      <text>
        <r>
          <rPr>
            <sz val="12"/>
            <color rgb="FF000000"/>
            <rFont val="Calibri"/>
            <family val="1"/>
          </rPr>
          <t>Na</t>
        </r>
      </text>
    </comment>
    <comment ref="AP216" authorId="0" shapeId="0" xr:uid="{00000000-0006-0000-1600-00007A070000}">
      <text>
        <r>
          <rPr>
            <sz val="12"/>
            <color rgb="FF000000"/>
            <rFont val="Calibri"/>
            <family val="1"/>
          </rPr>
          <t>N/A</t>
        </r>
      </text>
    </comment>
    <comment ref="AW216" authorId="0" shapeId="0" xr:uid="{00000000-0006-0000-1600-00007B070000}">
      <text>
        <r>
          <rPr>
            <sz val="12"/>
            <color rgb="FF000000"/>
            <rFont val="Calibri"/>
            <family val="1"/>
          </rPr>
          <t>No me ofrece servicios adicionales</t>
        </r>
      </text>
    </comment>
    <comment ref="AX216" authorId="0" shapeId="0" xr:uid="{00000000-0006-0000-1600-00007C070000}">
      <text>
        <r>
          <rPr>
            <sz val="12"/>
            <color rgb="FF000000"/>
            <rFont val="Calibri"/>
            <family val="1"/>
          </rPr>
          <t>Na</t>
        </r>
      </text>
    </comment>
    <comment ref="R217" authorId="0" shapeId="0" xr:uid="{00000000-0006-0000-1600-00007D070000}">
      <text>
        <r>
          <rPr>
            <sz val="12"/>
            <color rgb="FF000000"/>
            <rFont val="Calibri"/>
            <family val="1"/>
          </rPr>
          <t>Tenía las uñas negras</t>
        </r>
      </text>
    </comment>
    <comment ref="Y217" authorId="0" shapeId="0" xr:uid="{00000000-0006-0000-1600-00007E070000}">
      <text>
        <r>
          <rPr>
            <sz val="12"/>
            <color rgb="FF000000"/>
            <rFont val="Calibri"/>
            <family val="1"/>
          </rPr>
          <t>El si tenía tapabocas</t>
        </r>
      </text>
    </comment>
    <comment ref="Z217" authorId="0" shapeId="0" xr:uid="{00000000-0006-0000-1600-00007F070000}">
      <text>
        <r>
          <rPr>
            <sz val="12"/>
            <color rgb="FF000000"/>
            <rFont val="Calibri"/>
            <family val="1"/>
          </rPr>
          <t>El si tenía gafas en la gorra</t>
        </r>
      </text>
    </comment>
    <comment ref="AA217" authorId="0" shapeId="0" xr:uid="{00000000-0006-0000-1600-000080070000}">
      <text>
        <r>
          <rPr>
            <sz val="12"/>
            <color rgb="FF000000"/>
            <rFont val="Calibri"/>
            <family val="1"/>
          </rPr>
          <t>No tiene antibacterial</t>
        </r>
      </text>
    </comment>
    <comment ref="AB217" authorId="0" shapeId="0" xr:uid="{00000000-0006-0000-1600-000081070000}">
      <text>
        <r>
          <rPr>
            <sz val="12"/>
            <color rgb="FF000000"/>
            <rFont val="Calibri"/>
            <family val="1"/>
          </rPr>
          <t>No hay distancia</t>
        </r>
      </text>
    </comment>
    <comment ref="AE217" authorId="0" shapeId="0" xr:uid="{00000000-0006-0000-1600-000082070000}">
      <text>
        <r>
          <rPr>
            <sz val="12"/>
            <color rgb="FF000000"/>
            <rFont val="Calibri"/>
            <family val="1"/>
          </rPr>
          <t>Los colaboradores estaban ocupados</t>
        </r>
      </text>
    </comment>
    <comment ref="AI217" authorId="0" shapeId="0" xr:uid="{00000000-0006-0000-1600-000083070000}">
      <text>
        <r>
          <rPr>
            <sz val="12"/>
            <color rgb="FF000000"/>
            <rFont val="Calibri"/>
            <family val="1"/>
          </rPr>
          <t>No ofrece promoción</t>
        </r>
      </text>
    </comment>
    <comment ref="AM217" authorId="0" shapeId="0" xr:uid="{00000000-0006-0000-1600-000084070000}">
      <text>
        <r>
          <rPr>
            <sz val="12"/>
            <color rgb="FF000000"/>
            <rFont val="Calibri"/>
            <family val="1"/>
          </rPr>
          <t>No ofrece combustible mayor calidad</t>
        </r>
      </text>
    </comment>
    <comment ref="AN217" authorId="0" shapeId="0" xr:uid="{00000000-0006-0000-1600-000085070000}">
      <text>
        <r>
          <rPr>
            <sz val="12"/>
            <color rgb="FF000000"/>
            <rFont val="Calibri"/>
            <family val="1"/>
          </rPr>
          <t>No ofrece mezcla</t>
        </r>
      </text>
    </comment>
    <comment ref="AP217" authorId="0" shapeId="0" xr:uid="{00000000-0006-0000-1600-000086070000}">
      <text>
        <r>
          <rPr>
            <sz val="12"/>
            <color rgb="FF000000"/>
            <rFont val="Calibri"/>
            <family val="1"/>
          </rPr>
          <t>Si ofrece llenar los dos galones por 24mil</t>
        </r>
      </text>
    </comment>
    <comment ref="AX217" authorId="0" shapeId="0" xr:uid="{00000000-0006-0000-1600-000087070000}">
      <text>
        <r>
          <rPr>
            <sz val="12"/>
            <color rgb="FF000000"/>
            <rFont val="Calibri"/>
            <family val="1"/>
          </rPr>
          <t>No ofrece botar desperdicios</t>
        </r>
      </text>
    </comment>
    <comment ref="Y218" authorId="0" shapeId="0" xr:uid="{00000000-0006-0000-1600-000088070000}">
      <text>
        <r>
          <rPr>
            <sz val="12"/>
            <color rgb="FF000000"/>
            <rFont val="Calibri"/>
            <family val="1"/>
          </rPr>
          <t>No aplica</t>
        </r>
      </text>
    </comment>
    <comment ref="Z218" authorId="0" shapeId="0" xr:uid="{00000000-0006-0000-1600-000089070000}">
      <text>
        <r>
          <rPr>
            <sz val="12"/>
            <color rgb="FF000000"/>
            <rFont val="Calibri"/>
            <family val="1"/>
          </rPr>
          <t>No aplica</t>
        </r>
      </text>
    </comment>
    <comment ref="AA218" authorId="0" shapeId="0" xr:uid="{00000000-0006-0000-1600-00008A070000}">
      <text>
        <r>
          <rPr>
            <sz val="12"/>
            <color rgb="FF000000"/>
            <rFont val="Calibri"/>
            <family val="1"/>
          </rPr>
          <t>No aplica</t>
        </r>
      </text>
    </comment>
    <comment ref="AB218" authorId="0" shapeId="0" xr:uid="{00000000-0006-0000-1600-00008B070000}">
      <text>
        <r>
          <rPr>
            <sz val="12"/>
            <color rgb="FF000000"/>
            <rFont val="Calibri"/>
            <family val="1"/>
          </rPr>
          <t>No t</t>
        </r>
      </text>
    </comment>
    <comment ref="AM218" authorId="0" shapeId="0" xr:uid="{00000000-0006-0000-1600-00008C070000}">
      <text>
        <r>
          <rPr>
            <sz val="12"/>
            <color rgb="FF000000"/>
            <rFont val="Calibri"/>
            <family val="1"/>
          </rPr>
          <t>No ofrece extra, sólo menciona corriente.</t>
        </r>
      </text>
    </comment>
    <comment ref="AP218" authorId="0" shapeId="0" xr:uid="{00000000-0006-0000-1600-00008D070000}">
      <text>
        <r>
          <rPr>
            <sz val="12"/>
            <color rgb="FF000000"/>
            <rFont val="Calibri"/>
            <family val="1"/>
          </rPr>
          <t>Ofreció la promo de jeep.</t>
        </r>
      </text>
    </comment>
    <comment ref="AX218" authorId="0" shapeId="0" xr:uid="{00000000-0006-0000-1600-00008E070000}">
      <text>
        <r>
          <rPr>
            <sz val="12"/>
            <color rgb="FF000000"/>
            <rFont val="Calibri"/>
            <family val="1"/>
          </rPr>
          <t>Visita en moto</t>
        </r>
      </text>
    </comment>
    <comment ref="BA218" authorId="0" shapeId="0" xr:uid="{00000000-0006-0000-1600-00008F070000}">
      <text>
        <r>
          <rPr>
            <sz val="12"/>
            <color rgb="FF000000"/>
            <rFont val="Calibri"/>
            <family val="1"/>
          </rPr>
          <t>Yo la solicito</t>
        </r>
      </text>
    </comment>
    <comment ref="Q219" authorId="0" shapeId="0" xr:uid="{00000000-0006-0000-1600-000090070000}">
      <text>
        <r>
          <rPr>
            <sz val="12"/>
            <color rgb="FF000000"/>
            <rFont val="Calibri"/>
            <family val="1"/>
          </rPr>
          <t>tiene guantes</t>
        </r>
      </text>
    </comment>
    <comment ref="R219" authorId="0" shapeId="0" xr:uid="{00000000-0006-0000-1600-000091070000}">
      <text>
        <r>
          <rPr>
            <sz val="12"/>
            <color rgb="FF000000"/>
            <rFont val="Calibri"/>
            <family val="1"/>
          </rPr>
          <t>usa guantes</t>
        </r>
      </text>
    </comment>
    <comment ref="Y219" authorId="0" shapeId="0" xr:uid="{00000000-0006-0000-1600-000092070000}">
      <text>
        <r>
          <rPr>
            <sz val="12"/>
            <color rgb="FF000000"/>
            <rFont val="Calibri"/>
            <family val="1"/>
          </rPr>
          <t>No</t>
        </r>
      </text>
    </comment>
    <comment ref="Z219" authorId="0" shapeId="0" xr:uid="{00000000-0006-0000-1600-000093070000}">
      <text>
        <r>
          <rPr>
            <sz val="12"/>
            <color rgb="FF000000"/>
            <rFont val="Calibri"/>
            <family val="1"/>
          </rPr>
          <t>No</t>
        </r>
      </text>
    </comment>
    <comment ref="AA219" authorId="0" shapeId="0" xr:uid="{00000000-0006-0000-1600-000094070000}">
      <text>
        <r>
          <rPr>
            <sz val="12"/>
            <color rgb="FF000000"/>
            <rFont val="Calibri"/>
            <family val="1"/>
          </rPr>
          <t>No</t>
        </r>
      </text>
    </comment>
    <comment ref="AB219" authorId="0" shapeId="0" xr:uid="{00000000-0006-0000-1600-000095070000}">
      <text>
        <r>
          <rPr>
            <sz val="12"/>
            <color rgb="FF000000"/>
            <rFont val="Calibri"/>
            <family val="1"/>
          </rPr>
          <t>No</t>
        </r>
      </text>
    </comment>
    <comment ref="AH219" authorId="0" shapeId="0" xr:uid="{00000000-0006-0000-1600-000096070000}">
      <text>
        <r>
          <rPr>
            <sz val="12"/>
            <color rgb="FF000000"/>
            <rFont val="Calibri"/>
            <family val="1"/>
          </rPr>
          <t>dice como esta muy buenas</t>
        </r>
      </text>
    </comment>
    <comment ref="AI219" authorId="0" shapeId="0" xr:uid="{00000000-0006-0000-1600-000097070000}">
      <text>
        <r>
          <rPr>
            <sz val="12"/>
            <color rgb="FF000000"/>
            <rFont val="Calibri"/>
            <family val="1"/>
          </rPr>
          <t>estación no aplica para promoción</t>
        </r>
      </text>
    </comment>
    <comment ref="AM219" authorId="0" shapeId="0" xr:uid="{00000000-0006-0000-1600-000098070000}">
      <text>
        <r>
          <rPr>
            <sz val="12"/>
            <color rgb="FF000000"/>
            <rFont val="Calibri"/>
            <family val="1"/>
          </rPr>
          <t>N/A</t>
        </r>
      </text>
    </comment>
    <comment ref="AN219" authorId="0" shapeId="0" xr:uid="{00000000-0006-0000-1600-000099070000}">
      <text>
        <r>
          <rPr>
            <sz val="12"/>
            <color rgb="FF000000"/>
            <rFont val="Calibri"/>
            <family val="1"/>
          </rPr>
          <t>se tanquea diésel</t>
        </r>
      </text>
    </comment>
    <comment ref="AO219" authorId="0" shapeId="0" xr:uid="{00000000-0006-0000-1600-00009A070000}">
      <text>
        <r>
          <rPr>
            <sz val="12"/>
            <color rgb="FF000000"/>
            <rFont val="Calibri"/>
            <family val="1"/>
          </rPr>
          <t>No hay puntos colombia</t>
        </r>
      </text>
    </comment>
    <comment ref="BE219" authorId="0" shapeId="0" xr:uid="{00000000-0006-0000-1600-00009B070000}">
      <text>
        <r>
          <rPr>
            <sz val="12"/>
            <color rgb="FF000000"/>
            <rFont val="Calibri"/>
            <family val="1"/>
          </rPr>
          <t>no se escucha bien</t>
        </r>
      </text>
    </comment>
    <comment ref="W220" authorId="0" shapeId="0" xr:uid="{00000000-0006-0000-1600-00009C070000}">
      <text>
        <r>
          <rPr>
            <sz val="12"/>
            <color rgb="FF000000"/>
            <rFont val="Calibri"/>
            <family val="1"/>
          </rPr>
          <t>Bordado</t>
        </r>
      </text>
    </comment>
    <comment ref="Y220" authorId="0" shapeId="0" xr:uid="{00000000-0006-0000-1600-00009D070000}">
      <text>
        <r>
          <rPr>
            <sz val="12"/>
            <color rgb="FF000000"/>
            <rFont val="Calibri"/>
            <family val="1"/>
          </rPr>
          <t>No aplica en este momento</t>
        </r>
      </text>
    </comment>
    <comment ref="Z220" authorId="0" shapeId="0" xr:uid="{00000000-0006-0000-1600-00009E070000}">
      <text>
        <r>
          <rPr>
            <sz val="12"/>
            <color rgb="FF000000"/>
            <rFont val="Calibri"/>
            <family val="1"/>
          </rPr>
          <t>No aplica en este momento</t>
        </r>
      </text>
    </comment>
    <comment ref="AA220" authorId="0" shapeId="0" xr:uid="{00000000-0006-0000-1600-00009F070000}">
      <text>
        <r>
          <rPr>
            <sz val="12"/>
            <color rgb="FF000000"/>
            <rFont val="Calibri"/>
            <family val="1"/>
          </rPr>
          <t>No aplica en este momento</t>
        </r>
      </text>
    </comment>
    <comment ref="AB220" authorId="0" shapeId="0" xr:uid="{00000000-0006-0000-1600-0000A0070000}">
      <text>
        <r>
          <rPr>
            <sz val="12"/>
            <color rgb="FF000000"/>
            <rFont val="Calibri"/>
            <family val="1"/>
          </rPr>
          <t>No aplica en este momento</t>
        </r>
      </text>
    </comment>
    <comment ref="AI220" authorId="0" shapeId="0" xr:uid="{00000000-0006-0000-1600-0000A1070000}">
      <text>
        <r>
          <rPr>
            <sz val="12"/>
            <color rgb="FF000000"/>
            <rFont val="Calibri"/>
            <family val="1"/>
          </rPr>
          <t>No aplica en este momento</t>
        </r>
      </text>
    </comment>
    <comment ref="AW220" authorId="0" shapeId="0" xr:uid="{00000000-0006-0000-1600-0000A2070000}">
      <text>
        <r>
          <rPr>
            <sz val="12"/>
            <color rgb="FF000000"/>
            <rFont val="Calibri"/>
            <family val="1"/>
          </rPr>
          <t>Niveles de liquidos</t>
        </r>
      </text>
    </comment>
    <comment ref="T221" authorId="0" shapeId="0" xr:uid="{00000000-0006-0000-1600-0000A3070000}">
      <text>
        <r>
          <rPr>
            <sz val="12"/>
            <color rgb="FF000000"/>
            <rFont val="Calibri"/>
            <family val="1"/>
          </rPr>
          <t>tiene chaqueta</t>
        </r>
      </text>
    </comment>
    <comment ref="W221" authorId="0" shapeId="0" xr:uid="{00000000-0006-0000-1600-0000A4070000}">
      <text>
        <r>
          <rPr>
            <sz val="12"/>
            <color rgb="FF000000"/>
            <rFont val="Calibri"/>
            <family val="1"/>
          </rPr>
          <t>No se observa identificación.</t>
        </r>
      </text>
    </comment>
    <comment ref="Y221" authorId="0" shapeId="0" xr:uid="{00000000-0006-0000-1600-0000A5070000}">
      <text>
        <r>
          <rPr>
            <sz val="12"/>
            <color rgb="FF000000"/>
            <rFont val="Calibri"/>
            <family val="1"/>
          </rPr>
          <t>No aplica</t>
        </r>
      </text>
    </comment>
    <comment ref="Z221" authorId="0" shapeId="0" xr:uid="{00000000-0006-0000-1600-0000A6070000}">
      <text>
        <r>
          <rPr>
            <sz val="12"/>
            <color rgb="FF000000"/>
            <rFont val="Calibri"/>
            <family val="1"/>
          </rPr>
          <t>No aplica</t>
        </r>
      </text>
    </comment>
    <comment ref="AA221" authorId="0" shapeId="0" xr:uid="{00000000-0006-0000-1600-0000A7070000}">
      <text>
        <r>
          <rPr>
            <sz val="12"/>
            <color rgb="FF000000"/>
            <rFont val="Calibri"/>
            <family val="1"/>
          </rPr>
          <t>No aplica</t>
        </r>
      </text>
    </comment>
    <comment ref="AB221" authorId="0" shapeId="0" xr:uid="{00000000-0006-0000-1600-0000A8070000}">
      <text>
        <r>
          <rPr>
            <sz val="12"/>
            <color rgb="FF000000"/>
            <rFont val="Calibri"/>
            <family val="1"/>
          </rPr>
          <t>No aplica</t>
        </r>
      </text>
    </comment>
    <comment ref="AM221" authorId="0" shapeId="0" xr:uid="{00000000-0006-0000-1600-0000A9070000}">
      <text>
        <r>
          <rPr>
            <sz val="12"/>
            <color rgb="FF000000"/>
            <rFont val="Calibri"/>
            <family val="1"/>
          </rPr>
          <t>No ofreció combustible de Mayor calidad</t>
        </r>
      </text>
    </comment>
    <comment ref="AN221" authorId="0" shapeId="0" xr:uid="{00000000-0006-0000-1600-0000AA070000}">
      <text>
        <r>
          <rPr>
            <sz val="12"/>
            <color rgb="FF000000"/>
            <rFont val="Calibri"/>
            <family val="1"/>
          </rPr>
          <t>No ofreció la mezcla ideal</t>
        </r>
      </text>
    </comment>
    <comment ref="AP221" authorId="0" shapeId="0" xr:uid="{00000000-0006-0000-1600-0000AB070000}">
      <text>
        <r>
          <rPr>
            <sz val="12"/>
            <color rgb="FF000000"/>
            <rFont val="Calibri"/>
            <family val="1"/>
          </rPr>
          <t>ofrece promoción</t>
        </r>
      </text>
    </comment>
    <comment ref="AX221" authorId="0" shapeId="0" xr:uid="{00000000-0006-0000-1600-0000AC070000}">
      <text>
        <r>
          <rPr>
            <sz val="12"/>
            <color rgb="FF000000"/>
            <rFont val="Calibri"/>
            <family val="1"/>
          </rPr>
          <t>No aplica</t>
        </r>
      </text>
    </comment>
    <comment ref="BA221" authorId="0" shapeId="0" xr:uid="{00000000-0006-0000-1600-0000AD070000}">
      <text>
        <r>
          <rPr>
            <sz val="12"/>
            <color rgb="FF000000"/>
            <rFont val="Calibri"/>
            <family val="1"/>
          </rPr>
          <t>No ofreció recibo de compra</t>
        </r>
      </text>
    </comment>
    <comment ref="Y222" authorId="0" shapeId="0" xr:uid="{00000000-0006-0000-1600-0000AE070000}">
      <text>
        <r>
          <rPr>
            <sz val="12"/>
            <color rgb="FF000000"/>
            <rFont val="Calibri"/>
            <family val="1"/>
          </rPr>
          <t>Na</t>
        </r>
      </text>
    </comment>
    <comment ref="Z222" authorId="0" shapeId="0" xr:uid="{00000000-0006-0000-1600-0000AF070000}">
      <text>
        <r>
          <rPr>
            <sz val="12"/>
            <color rgb="FF000000"/>
            <rFont val="Calibri"/>
            <family val="1"/>
          </rPr>
          <t>Na</t>
        </r>
      </text>
    </comment>
    <comment ref="AA222" authorId="0" shapeId="0" xr:uid="{00000000-0006-0000-1600-0000B0070000}">
      <text>
        <r>
          <rPr>
            <sz val="12"/>
            <color rgb="FF000000"/>
            <rFont val="Calibri"/>
            <family val="1"/>
          </rPr>
          <t>Na</t>
        </r>
      </text>
    </comment>
    <comment ref="AB222" authorId="0" shapeId="0" xr:uid="{00000000-0006-0000-1600-0000B1070000}">
      <text>
        <r>
          <rPr>
            <sz val="12"/>
            <color rgb="FF000000"/>
            <rFont val="Calibri"/>
            <family val="1"/>
          </rPr>
          <t>Na</t>
        </r>
      </text>
    </comment>
    <comment ref="AM222" authorId="0" shapeId="0" xr:uid="{00000000-0006-0000-1600-0000B2070000}">
      <text>
        <r>
          <rPr>
            <sz val="12"/>
            <color rgb="FF000000"/>
            <rFont val="Calibri"/>
            <family val="1"/>
          </rPr>
          <t>No vende extra</t>
        </r>
      </text>
    </comment>
    <comment ref="AN222" authorId="0" shapeId="0" xr:uid="{00000000-0006-0000-1600-0000B3070000}">
      <text>
        <r>
          <rPr>
            <sz val="12"/>
            <color rgb="FF000000"/>
            <rFont val="Calibri"/>
            <family val="1"/>
          </rPr>
          <t>No vende extra</t>
        </r>
      </text>
    </comment>
    <comment ref="AP222" authorId="0" shapeId="0" xr:uid="{00000000-0006-0000-1600-0000B4070000}">
      <text>
        <r>
          <rPr>
            <sz val="12"/>
            <color rgb="FF000000"/>
            <rFont val="Calibri"/>
            <family val="1"/>
          </rPr>
          <t>Ofrece promo</t>
        </r>
      </text>
    </comment>
    <comment ref="AS222" authorId="0" shapeId="0" xr:uid="{00000000-0006-0000-1600-0000B5070000}">
      <text>
        <r>
          <rPr>
            <sz val="12"/>
            <color rgb="FF000000"/>
            <rFont val="Calibri"/>
            <family val="1"/>
          </rPr>
          <t>No menciona</t>
        </r>
      </text>
    </comment>
    <comment ref="AT222" authorId="0" shapeId="0" xr:uid="{00000000-0006-0000-1600-0000B6070000}">
      <text>
        <r>
          <rPr>
            <sz val="12"/>
            <color rgb="FF000000"/>
            <rFont val="Calibri"/>
            <family val="1"/>
          </rPr>
          <t>No menciona</t>
        </r>
      </text>
    </comment>
    <comment ref="AX222" authorId="0" shapeId="0" xr:uid="{00000000-0006-0000-1600-0000B7070000}">
      <text>
        <r>
          <rPr>
            <sz val="12"/>
            <color rgb="FF000000"/>
            <rFont val="Calibri"/>
            <family val="1"/>
          </rPr>
          <t>Moto</t>
        </r>
      </text>
    </comment>
    <comment ref="Y223" authorId="0" shapeId="0" xr:uid="{00000000-0006-0000-1600-0000B8070000}">
      <text>
        <r>
          <rPr>
            <sz val="12"/>
            <color rgb="FF000000"/>
            <rFont val="Calibri"/>
            <family val="1"/>
          </rPr>
          <t>No aplica</t>
        </r>
      </text>
    </comment>
    <comment ref="Z223" authorId="0" shapeId="0" xr:uid="{00000000-0006-0000-1600-0000B9070000}">
      <text>
        <r>
          <rPr>
            <sz val="12"/>
            <color rgb="FF000000"/>
            <rFont val="Calibri"/>
            <family val="1"/>
          </rPr>
          <t>No aplica</t>
        </r>
      </text>
    </comment>
    <comment ref="AA223" authorId="0" shapeId="0" xr:uid="{00000000-0006-0000-1600-0000BA070000}">
      <text>
        <r>
          <rPr>
            <sz val="12"/>
            <color rgb="FF000000"/>
            <rFont val="Calibri"/>
            <family val="1"/>
          </rPr>
          <t>No aplica</t>
        </r>
      </text>
    </comment>
    <comment ref="AB223" authorId="0" shapeId="0" xr:uid="{00000000-0006-0000-1600-0000BB070000}">
      <text>
        <r>
          <rPr>
            <sz val="12"/>
            <color rgb="FF000000"/>
            <rFont val="Calibri"/>
            <family val="1"/>
          </rPr>
          <t>No aplica</t>
        </r>
      </text>
    </comment>
    <comment ref="AM223" authorId="0" shapeId="0" xr:uid="{00000000-0006-0000-1600-0000BC070000}">
      <text>
        <r>
          <rPr>
            <sz val="12"/>
            <color rgb="FF000000"/>
            <rFont val="Calibri"/>
            <family val="1"/>
          </rPr>
          <t>No aplica</t>
        </r>
      </text>
    </comment>
    <comment ref="AN223" authorId="0" shapeId="0" xr:uid="{00000000-0006-0000-1600-0000BD070000}">
      <text>
        <r>
          <rPr>
            <sz val="12"/>
            <color rgb="FF000000"/>
            <rFont val="Calibri"/>
            <family val="1"/>
          </rPr>
          <t>LA ESTACION NO VENDE GASOLINA EXTRA GPRIX.</t>
        </r>
      </text>
    </comment>
    <comment ref="AP223" authorId="0" shapeId="0" xr:uid="{00000000-0006-0000-1600-0000BE070000}">
      <text>
        <r>
          <rPr>
            <sz val="12"/>
            <color rgb="FF000000"/>
            <rFont val="Calibri"/>
            <family val="1"/>
          </rPr>
          <t>OFRECEN LA PROMOCION VIGENTE DE JEEP.</t>
        </r>
      </text>
    </comment>
    <comment ref="AT223" authorId="0" shapeId="0" xr:uid="{00000000-0006-0000-1600-0000BF070000}">
      <text>
        <r>
          <rPr>
            <sz val="12"/>
            <color rgb="FF000000"/>
            <rFont val="Calibri"/>
            <family val="1"/>
          </rPr>
          <t>No menciona la frase</t>
        </r>
      </text>
    </comment>
    <comment ref="Y224" authorId="0" shapeId="0" xr:uid="{00000000-0006-0000-1600-0000C0070000}">
      <text>
        <r>
          <rPr>
            <sz val="12"/>
            <color rgb="FF000000"/>
            <rFont val="Calibri"/>
            <family val="1"/>
          </rPr>
          <t>Na</t>
        </r>
      </text>
    </comment>
    <comment ref="Z224" authorId="0" shapeId="0" xr:uid="{00000000-0006-0000-1600-0000C1070000}">
      <text>
        <r>
          <rPr>
            <sz val="12"/>
            <color rgb="FF000000"/>
            <rFont val="Calibri"/>
            <family val="1"/>
          </rPr>
          <t>Na</t>
        </r>
      </text>
    </comment>
    <comment ref="AA224" authorId="0" shapeId="0" xr:uid="{00000000-0006-0000-1600-0000C2070000}">
      <text>
        <r>
          <rPr>
            <sz val="12"/>
            <color rgb="FF000000"/>
            <rFont val="Calibri"/>
            <family val="1"/>
          </rPr>
          <t>Na</t>
        </r>
      </text>
    </comment>
    <comment ref="AB224" authorId="0" shapeId="0" xr:uid="{00000000-0006-0000-1600-0000C3070000}">
      <text>
        <r>
          <rPr>
            <sz val="12"/>
            <color rgb="FF000000"/>
            <rFont val="Calibri"/>
            <family val="1"/>
          </rPr>
          <t>Na</t>
        </r>
      </text>
    </comment>
    <comment ref="AN224" authorId="0" shapeId="0" xr:uid="{00000000-0006-0000-1600-0000C4070000}">
      <text>
        <r>
          <rPr>
            <sz val="12"/>
            <color rgb="FF000000"/>
            <rFont val="Calibri"/>
            <family val="1"/>
          </rPr>
          <t>No ofrece</t>
        </r>
      </text>
    </comment>
    <comment ref="AP224" authorId="0" shapeId="0" xr:uid="{00000000-0006-0000-1600-0000C5070000}">
      <text>
        <r>
          <rPr>
            <sz val="12"/>
            <color rgb="FF000000"/>
            <rFont val="Calibri"/>
            <family val="1"/>
          </rPr>
          <t>Ofrece factura</t>
        </r>
      </text>
    </comment>
    <comment ref="AX224" authorId="0" shapeId="0" xr:uid="{00000000-0006-0000-1600-0000C6070000}">
      <text>
        <r>
          <rPr>
            <sz val="12"/>
            <color rgb="FF000000"/>
            <rFont val="Calibri"/>
            <family val="1"/>
          </rPr>
          <t>No ofrece</t>
        </r>
      </text>
    </comment>
    <comment ref="BE224" authorId="0" shapeId="0" xr:uid="{00000000-0006-0000-1600-0000C7070000}">
      <text>
        <r>
          <rPr>
            <sz val="12"/>
            <color rgb="FF000000"/>
            <rFont val="Calibri"/>
            <family val="1"/>
          </rPr>
          <t>No se despide</t>
        </r>
      </text>
    </comment>
    <comment ref="Q225" authorId="0" shapeId="0" xr:uid="{00000000-0006-0000-1600-0000C8070000}">
      <text>
        <r>
          <rPr>
            <sz val="12"/>
            <color rgb="FF000000"/>
            <rFont val="Calibri"/>
            <family val="1"/>
          </rPr>
          <t>tenia reloj o pulsera negra manio derecha</t>
        </r>
      </text>
    </comment>
    <comment ref="W225" authorId="0" shapeId="0" xr:uid="{00000000-0006-0000-1600-0000C9070000}">
      <text>
        <r>
          <rPr>
            <sz val="12"/>
            <color rgb="FF000000"/>
            <rFont val="Calibri"/>
            <family val="1"/>
          </rPr>
          <t>No tiene carnet ni bordado</t>
        </r>
      </text>
    </comment>
    <comment ref="X225" authorId="0" shapeId="0" xr:uid="{00000000-0006-0000-1600-0000CA070000}">
      <text>
        <r>
          <rPr>
            <sz val="12"/>
            <color rgb="FF000000"/>
            <rFont val="Calibri"/>
            <family val="1"/>
          </rPr>
          <t>Según factura</t>
        </r>
      </text>
    </comment>
    <comment ref="Y225" authorId="0" shapeId="0" xr:uid="{00000000-0006-0000-1600-0000CB070000}">
      <text>
        <r>
          <rPr>
            <sz val="12"/>
            <color rgb="FF000000"/>
            <rFont val="Calibri"/>
            <family val="1"/>
          </rPr>
          <t>Na</t>
        </r>
      </text>
    </comment>
    <comment ref="Z225" authorId="0" shapeId="0" xr:uid="{00000000-0006-0000-1600-0000CC070000}">
      <text>
        <r>
          <rPr>
            <sz val="12"/>
            <color rgb="FF000000"/>
            <rFont val="Calibri"/>
            <family val="1"/>
          </rPr>
          <t>Na</t>
        </r>
      </text>
    </comment>
    <comment ref="AA225" authorId="0" shapeId="0" xr:uid="{00000000-0006-0000-1600-0000CD070000}">
      <text>
        <r>
          <rPr>
            <sz val="12"/>
            <color rgb="FF000000"/>
            <rFont val="Calibri"/>
            <family val="1"/>
          </rPr>
          <t>Na</t>
        </r>
      </text>
    </comment>
    <comment ref="AB225" authorId="0" shapeId="0" xr:uid="{00000000-0006-0000-1600-0000CE070000}">
      <text>
        <r>
          <rPr>
            <sz val="12"/>
            <color rgb="FF000000"/>
            <rFont val="Calibri"/>
            <family val="1"/>
          </rPr>
          <t>Na</t>
        </r>
      </text>
    </comment>
    <comment ref="AI225" authorId="0" shapeId="0" xr:uid="{00000000-0006-0000-1600-0000CF070000}">
      <text>
        <r>
          <rPr>
            <sz val="12"/>
            <color rgb="FF000000"/>
            <rFont val="Calibri"/>
            <family val="1"/>
          </rPr>
          <t>No maneja ni tiene ninguna publicidad de la promoción JEEP</t>
        </r>
      </text>
    </comment>
    <comment ref="AM225" authorId="0" shapeId="0" xr:uid="{00000000-0006-0000-1600-0000D0070000}">
      <text>
        <r>
          <rPr>
            <sz val="12"/>
            <color rgb="FF000000"/>
            <rFont val="Calibri"/>
            <family val="1"/>
          </rPr>
          <t>No vende diesel mayor calidad</t>
        </r>
      </text>
    </comment>
    <comment ref="AN225" authorId="0" shapeId="0" xr:uid="{00000000-0006-0000-1600-0000D1070000}">
      <text>
        <r>
          <rPr>
            <sz val="12"/>
            <color rgb="FF000000"/>
            <rFont val="Calibri"/>
            <family val="1"/>
          </rPr>
          <t>Misión diesel</t>
        </r>
      </text>
    </comment>
    <comment ref="AO225" authorId="0" shapeId="0" xr:uid="{00000000-0006-0000-1600-0000D2070000}">
      <text>
        <r>
          <rPr>
            <sz val="12"/>
            <color rgb="FF000000"/>
            <rFont val="Calibri"/>
            <family val="1"/>
          </rPr>
          <t>No ofrece</t>
        </r>
      </text>
    </comment>
    <comment ref="AP225" authorId="0" shapeId="0" xr:uid="{00000000-0006-0000-1600-0000D3070000}">
      <text>
        <r>
          <rPr>
            <sz val="12"/>
            <color rgb="FF000000"/>
            <rFont val="Calibri"/>
            <family val="1"/>
          </rPr>
          <t>No ofrece</t>
        </r>
      </text>
    </comment>
    <comment ref="AW225" authorId="0" shapeId="0" xr:uid="{00000000-0006-0000-1600-0000D4070000}">
      <text>
        <r>
          <rPr>
            <sz val="12"/>
            <color rgb="FF000000"/>
            <rFont val="Calibri"/>
            <family val="1"/>
          </rPr>
          <t>No ofrece</t>
        </r>
      </text>
    </comment>
    <comment ref="AX225" authorId="0" shapeId="0" xr:uid="{00000000-0006-0000-1600-0000D5070000}">
      <text>
        <r>
          <rPr>
            <sz val="12"/>
            <color rgb="FF000000"/>
            <rFont val="Calibri"/>
            <family val="1"/>
          </rPr>
          <t>No ofrece</t>
        </r>
      </text>
    </comment>
    <comment ref="Y226" authorId="0" shapeId="0" xr:uid="{00000000-0006-0000-1600-0000D6070000}">
      <text>
        <r>
          <rPr>
            <sz val="12"/>
            <color rgb="FF000000"/>
            <rFont val="Calibri"/>
            <family val="1"/>
          </rPr>
          <t>No es obligatorio</t>
        </r>
      </text>
    </comment>
    <comment ref="Z226" authorId="0" shapeId="0" xr:uid="{00000000-0006-0000-1600-0000D7070000}">
      <text>
        <r>
          <rPr>
            <sz val="12"/>
            <color rgb="FF000000"/>
            <rFont val="Calibri"/>
            <family val="1"/>
          </rPr>
          <t>No es obligatorio</t>
        </r>
      </text>
    </comment>
    <comment ref="AA226" authorId="0" shapeId="0" xr:uid="{00000000-0006-0000-1600-0000D8070000}">
      <text>
        <r>
          <rPr>
            <sz val="12"/>
            <color rgb="FF000000"/>
            <rFont val="Calibri"/>
            <family val="1"/>
          </rPr>
          <t>No es obligatorio</t>
        </r>
      </text>
    </comment>
    <comment ref="AB226" authorId="0" shapeId="0" xr:uid="{00000000-0006-0000-1600-0000D9070000}">
      <text>
        <r>
          <rPr>
            <sz val="12"/>
            <color rgb="FF000000"/>
            <rFont val="Calibri"/>
            <family val="1"/>
          </rPr>
          <t>No es obligatorio</t>
        </r>
      </text>
    </comment>
    <comment ref="AI226" authorId="0" shapeId="0" xr:uid="{00000000-0006-0000-1600-0000DA070000}">
      <text>
        <r>
          <rPr>
            <sz val="12"/>
            <color rgb="FF000000"/>
            <rFont val="Calibri"/>
            <family val="1"/>
          </rPr>
          <t>No ofreció</t>
        </r>
      </text>
    </comment>
    <comment ref="AM226" authorId="0" shapeId="0" xr:uid="{00000000-0006-0000-1600-0000DB070000}">
      <text>
        <r>
          <rPr>
            <sz val="12"/>
            <color rgb="FF000000"/>
            <rFont val="Calibri"/>
            <family val="1"/>
          </rPr>
          <t>No venden</t>
        </r>
      </text>
    </comment>
    <comment ref="AN226" authorId="0" shapeId="0" xr:uid="{00000000-0006-0000-1600-0000DC070000}">
      <text>
        <r>
          <rPr>
            <sz val="12"/>
            <color rgb="FF000000"/>
            <rFont val="Calibri"/>
            <family val="1"/>
          </rPr>
          <t>No venden</t>
        </r>
      </text>
    </comment>
    <comment ref="AP226" authorId="0" shapeId="0" xr:uid="{00000000-0006-0000-1600-0000DD070000}">
      <text>
        <r>
          <rPr>
            <sz val="12"/>
            <color rgb="FF000000"/>
            <rFont val="Calibri"/>
            <family val="1"/>
          </rPr>
          <t>No ofreció</t>
        </r>
      </text>
    </comment>
    <comment ref="AT226" authorId="0" shapeId="0" xr:uid="{00000000-0006-0000-1600-0000DE070000}">
      <text>
        <r>
          <rPr>
            <sz val="12"/>
            <color rgb="FF000000"/>
            <rFont val="Calibri"/>
            <family val="1"/>
          </rPr>
          <t>No dijo</t>
        </r>
      </text>
    </comment>
    <comment ref="AX226" authorId="0" shapeId="0" xr:uid="{00000000-0006-0000-1600-0000DF070000}">
      <text>
        <r>
          <rPr>
            <sz val="12"/>
            <color rgb="FF000000"/>
            <rFont val="Calibri"/>
            <family val="1"/>
          </rPr>
          <t>Moto</t>
        </r>
      </text>
    </comment>
    <comment ref="O227" authorId="0" shapeId="0" xr:uid="{00000000-0006-0000-1600-0000E0070000}">
      <text>
        <r>
          <rPr>
            <sz val="12"/>
            <color rgb="FF000000"/>
            <rFont val="Calibri"/>
            <family val="1"/>
          </rPr>
          <t>Hombre cabello corto</t>
        </r>
      </text>
    </comment>
    <comment ref="P227" authorId="0" shapeId="0" xr:uid="{00000000-0006-0000-1600-0000E1070000}">
      <text>
        <r>
          <rPr>
            <sz val="12"/>
            <color rgb="FF000000"/>
            <rFont val="Calibri"/>
            <family val="1"/>
          </rPr>
          <t>Tenia buena presentación personal</t>
        </r>
      </text>
    </comment>
    <comment ref="Q227" authorId="0" shapeId="0" xr:uid="{00000000-0006-0000-1600-0000E2070000}">
      <text>
        <r>
          <rPr>
            <sz val="12"/>
            <color rgb="FF000000"/>
            <rFont val="Calibri"/>
            <family val="1"/>
          </rPr>
          <t>No tenia anillos ni manillas y las manos limpias</t>
        </r>
      </text>
    </comment>
    <comment ref="R227" authorId="0" shapeId="0" xr:uid="{00000000-0006-0000-1600-0000E3070000}">
      <text>
        <r>
          <rPr>
            <sz val="12"/>
            <color rgb="FF000000"/>
            <rFont val="Calibri"/>
            <family val="1"/>
          </rPr>
          <t>Si las tenia limpias y bien arregladas</t>
        </r>
      </text>
    </comment>
    <comment ref="T227" authorId="0" shapeId="0" xr:uid="{00000000-0006-0000-1600-0000E4070000}">
      <text>
        <r>
          <rPr>
            <sz val="12"/>
            <color rgb="FF000000"/>
            <rFont val="Calibri"/>
            <family val="1"/>
          </rPr>
          <t>Todo el uniforme esta limpio y arreglado</t>
        </r>
      </text>
    </comment>
    <comment ref="V227" authorId="0" shapeId="0" xr:uid="{00000000-0006-0000-1600-0000E5070000}">
      <text>
        <r>
          <rPr>
            <sz val="12"/>
            <color rgb="FF000000"/>
            <rFont val="Calibri"/>
            <family val="1"/>
          </rPr>
          <t>No tenia gorra</t>
        </r>
      </text>
    </comment>
    <comment ref="W227" authorId="0" shapeId="0" xr:uid="{00000000-0006-0000-1600-0000E6070000}">
      <text>
        <r>
          <rPr>
            <sz val="12"/>
            <color rgb="FF000000"/>
            <rFont val="Calibri"/>
            <family val="1"/>
          </rPr>
          <t>no lo logro vre</t>
        </r>
      </text>
    </comment>
    <comment ref="Y227" authorId="0" shapeId="0" xr:uid="{00000000-0006-0000-1600-0000E7070000}">
      <text>
        <r>
          <rPr>
            <sz val="12"/>
            <color rgb="FF000000"/>
            <rFont val="Calibri"/>
            <family val="1"/>
          </rPr>
          <t>n/a</t>
        </r>
      </text>
    </comment>
    <comment ref="Z227" authorId="0" shapeId="0" xr:uid="{00000000-0006-0000-1600-0000E8070000}">
      <text>
        <r>
          <rPr>
            <sz val="12"/>
            <color rgb="FF000000"/>
            <rFont val="Calibri"/>
            <family val="1"/>
          </rPr>
          <t>No es de uso obligatorio</t>
        </r>
      </text>
    </comment>
    <comment ref="AA227" authorId="0" shapeId="0" xr:uid="{00000000-0006-0000-1600-0000E9070000}">
      <text>
        <r>
          <rPr>
            <sz val="12"/>
            <color rgb="FF000000"/>
            <rFont val="Calibri"/>
            <family val="1"/>
          </rPr>
          <t>No es de uso obligatorio</t>
        </r>
      </text>
    </comment>
    <comment ref="AB227" authorId="0" shapeId="0" xr:uid="{00000000-0006-0000-1600-0000EA070000}">
      <text>
        <r>
          <rPr>
            <sz val="12"/>
            <color rgb="FF000000"/>
            <rFont val="Calibri"/>
            <family val="1"/>
          </rPr>
          <t>No es obligatorio</t>
        </r>
      </text>
    </comment>
    <comment ref="AE227" authorId="0" shapeId="0" xr:uid="{00000000-0006-0000-1600-0000EB070000}">
      <text>
        <r>
          <rPr>
            <sz val="12"/>
            <color rgb="FF000000"/>
            <rFont val="Calibri"/>
            <family val="1"/>
          </rPr>
          <t>No nos indico donde ubicar el vehículo</t>
        </r>
      </text>
    </comment>
    <comment ref="AI227" authorId="0" shapeId="0" xr:uid="{00000000-0006-0000-1600-0000EC070000}">
      <text>
        <r>
          <rPr>
            <sz val="12"/>
            <color rgb="FF000000"/>
            <rFont val="Calibri"/>
            <family val="1"/>
          </rPr>
          <t>Al final del servicio nos ofrecio participar en el sorteo</t>
        </r>
      </text>
    </comment>
    <comment ref="AL227" authorId="0" shapeId="0" xr:uid="{00000000-0006-0000-1600-0000ED070000}">
      <text>
        <r>
          <rPr>
            <sz val="12"/>
            <color rgb="FF000000"/>
            <rFont val="Calibri"/>
            <family val="1"/>
          </rPr>
          <t>Si nos ofrecio llenar el tanque</t>
        </r>
      </text>
    </comment>
    <comment ref="AM227" authorId="0" shapeId="0" xr:uid="{00000000-0006-0000-1600-0000EE070000}">
      <text>
        <r>
          <rPr>
            <sz val="12"/>
            <color rgb="FF000000"/>
            <rFont val="Calibri"/>
            <family val="1"/>
          </rPr>
          <t>n/a</t>
        </r>
      </text>
    </comment>
    <comment ref="AN227" authorId="0" shapeId="0" xr:uid="{00000000-0006-0000-1600-0000EF070000}">
      <text>
        <r>
          <rPr>
            <sz val="12"/>
            <color rgb="FF000000"/>
            <rFont val="Calibri"/>
            <family val="1"/>
          </rPr>
          <t>n/a</t>
        </r>
      </text>
    </comment>
    <comment ref="AP227" authorId="0" shapeId="0" xr:uid="{00000000-0006-0000-1600-0000F0070000}">
      <text>
        <r>
          <rPr>
            <sz val="12"/>
            <color rgb="FF000000"/>
            <rFont val="Calibri"/>
            <family val="1"/>
          </rPr>
          <t>n/a</t>
        </r>
      </text>
    </comment>
    <comment ref="AW227" authorId="0" shapeId="0" xr:uid="{00000000-0006-0000-1600-0000F1070000}">
      <text>
        <r>
          <rPr>
            <sz val="12"/>
            <color rgb="FF000000"/>
            <rFont val="Calibri"/>
            <family val="1"/>
          </rPr>
          <t>Nos ofrecio los diferentes servicios que tienen como corresponsal bancario, baños y cafetería</t>
        </r>
      </text>
    </comment>
    <comment ref="AX227" authorId="0" shapeId="0" xr:uid="{00000000-0006-0000-1600-0000F2070000}">
      <text>
        <r>
          <rPr>
            <sz val="12"/>
            <color rgb="FF000000"/>
            <rFont val="Calibri"/>
            <family val="1"/>
          </rPr>
          <t>No nos ofrecio recoger los desperdicio del vehículo</t>
        </r>
      </text>
    </comment>
    <comment ref="BA227" authorId="0" shapeId="0" xr:uid="{00000000-0006-0000-1600-0000F3070000}">
      <text>
        <r>
          <rPr>
            <sz val="12"/>
            <color rgb="FF000000"/>
            <rFont val="Calibri"/>
            <family val="1"/>
          </rPr>
          <t>Si nos ofrecio recibo con o sin placa del vehículo</t>
        </r>
      </text>
    </comment>
    <comment ref="BE227" authorId="0" shapeId="0" xr:uid="{00000000-0006-0000-1600-0000F4070000}">
      <text>
        <r>
          <rPr>
            <sz val="12"/>
            <color rgb="FF000000"/>
            <rFont val="Calibri"/>
            <family val="1"/>
          </rPr>
          <t>Se despidio amablemente</t>
        </r>
      </text>
    </comment>
    <comment ref="BH227" authorId="0" shapeId="0" xr:uid="{00000000-0006-0000-1600-0000F5070000}">
      <text>
        <r>
          <rPr>
            <sz val="12"/>
            <color rgb="FF000000"/>
            <rFont val="Calibri"/>
            <family val="1"/>
          </rPr>
          <t>Durante todo el servicio tuvo contacto visual</t>
        </r>
      </text>
    </comment>
    <comment ref="BI227" authorId="0" shapeId="0" xr:uid="{00000000-0006-0000-1600-0000F6070000}">
      <text>
        <r>
          <rPr>
            <sz val="12"/>
            <color rgb="FF000000"/>
            <rFont val="Calibri"/>
            <family val="1"/>
          </rPr>
          <t>Muy amable</t>
        </r>
      </text>
    </comment>
    <comment ref="W228" authorId="0" shapeId="0" xr:uid="{00000000-0006-0000-1600-0000F7070000}">
      <text>
        <r>
          <rPr>
            <sz val="12"/>
            <color rgb="FF000000"/>
            <rFont val="Calibri"/>
            <family val="1"/>
          </rPr>
          <t>No tenía carnet</t>
        </r>
      </text>
    </comment>
    <comment ref="Y228" authorId="0" shapeId="0" xr:uid="{00000000-0006-0000-1600-0000F8070000}">
      <text>
        <r>
          <rPr>
            <sz val="12"/>
            <color rgb="FF000000"/>
            <rFont val="Calibri"/>
            <family val="1"/>
          </rPr>
          <t>No aplica</t>
        </r>
      </text>
    </comment>
    <comment ref="Z228" authorId="0" shapeId="0" xr:uid="{00000000-0006-0000-1600-0000F9070000}">
      <text>
        <r>
          <rPr>
            <sz val="12"/>
            <color rgb="FF000000"/>
            <rFont val="Calibri"/>
            <family val="1"/>
          </rPr>
          <t>No aplica</t>
        </r>
      </text>
    </comment>
    <comment ref="AA228" authorId="0" shapeId="0" xr:uid="{00000000-0006-0000-1600-0000FA070000}">
      <text>
        <r>
          <rPr>
            <sz val="12"/>
            <color rgb="FF000000"/>
            <rFont val="Calibri"/>
            <family val="1"/>
          </rPr>
          <t>No aplica</t>
        </r>
      </text>
    </comment>
    <comment ref="AB228" authorId="0" shapeId="0" xr:uid="{00000000-0006-0000-1600-0000FB070000}">
      <text>
        <r>
          <rPr>
            <sz val="12"/>
            <color rgb="FF000000"/>
            <rFont val="Calibri"/>
            <family val="1"/>
          </rPr>
          <t>No aplica</t>
        </r>
      </text>
    </comment>
    <comment ref="AM228" authorId="0" shapeId="0" xr:uid="{00000000-0006-0000-1600-0000FC070000}">
      <text>
        <r>
          <rPr>
            <sz val="12"/>
            <color rgb="FF000000"/>
            <rFont val="Calibri"/>
            <family val="1"/>
          </rPr>
          <t>No aplica</t>
        </r>
      </text>
    </comment>
    <comment ref="AN228" authorId="0" shapeId="0" xr:uid="{00000000-0006-0000-1600-0000FD070000}">
      <text>
        <r>
          <rPr>
            <sz val="12"/>
            <color rgb="FF000000"/>
            <rFont val="Calibri"/>
            <family val="1"/>
          </rPr>
          <t>No aplica</t>
        </r>
      </text>
    </comment>
    <comment ref="AO228" authorId="0" shapeId="0" xr:uid="{00000000-0006-0000-1600-0000FE070000}">
      <text>
        <r>
          <rPr>
            <sz val="12"/>
            <color rgb="FF000000"/>
            <rFont val="Calibri"/>
            <family val="1"/>
          </rPr>
          <t>No ofreció puntos</t>
        </r>
      </text>
    </comment>
    <comment ref="AP228" authorId="0" shapeId="0" xr:uid="{00000000-0006-0000-1600-0000FF070000}">
      <text>
        <r>
          <rPr>
            <sz val="12"/>
            <color rgb="FF000000"/>
            <rFont val="Calibri"/>
            <family val="1"/>
          </rPr>
          <t>OFRECIÓ LA PROMO VIGENTE DE JEEP.</t>
        </r>
      </text>
    </comment>
    <comment ref="AW228" authorId="0" shapeId="0" xr:uid="{00000000-0006-0000-1600-000000080000}">
      <text>
        <r>
          <rPr>
            <sz val="12"/>
            <color rgb="FF000000"/>
            <rFont val="Calibri"/>
            <family val="1"/>
          </rPr>
          <t>No ofreció adicionales</t>
        </r>
      </text>
    </comment>
    <comment ref="AX228" authorId="0" shapeId="0" xr:uid="{00000000-0006-0000-1600-000001080000}">
      <text>
        <r>
          <rPr>
            <sz val="12"/>
            <color rgb="FF000000"/>
            <rFont val="Calibri"/>
            <family val="1"/>
          </rPr>
          <t>No aplica</t>
        </r>
      </text>
    </comment>
    <comment ref="Q229" authorId="0" shapeId="0" xr:uid="{00000000-0006-0000-1600-000002080000}">
      <text>
        <r>
          <rPr>
            <sz val="12"/>
            <color rgb="FF000000"/>
            <rFont val="Calibri"/>
            <family val="1"/>
          </rPr>
          <t>usa guantes</t>
        </r>
      </text>
    </comment>
    <comment ref="R229" authorId="0" shapeId="0" xr:uid="{00000000-0006-0000-1600-000003080000}">
      <text>
        <r>
          <rPr>
            <sz val="12"/>
            <color rgb="FF000000"/>
            <rFont val="Calibri"/>
            <family val="1"/>
          </rPr>
          <t>Usa guantes</t>
        </r>
      </text>
    </comment>
    <comment ref="T229" authorId="0" shapeId="0" xr:uid="{00000000-0006-0000-1600-000004080000}">
      <text>
        <r>
          <rPr>
            <sz val="12"/>
            <color rgb="FF000000"/>
            <rFont val="Calibri"/>
            <family val="1"/>
          </rPr>
          <t>Usa chaqueta</t>
        </r>
      </text>
    </comment>
    <comment ref="W229" authorId="0" shapeId="0" xr:uid="{00000000-0006-0000-1600-000005080000}">
      <text>
        <r>
          <rPr>
            <sz val="12"/>
            <color rgb="FF000000"/>
            <rFont val="Calibri"/>
            <family val="1"/>
          </rPr>
          <t>no se evidencia</t>
        </r>
      </text>
    </comment>
    <comment ref="Y229" authorId="0" shapeId="0" xr:uid="{00000000-0006-0000-1600-000006080000}">
      <text>
        <r>
          <rPr>
            <sz val="12"/>
            <color rgb="FF000000"/>
            <rFont val="Calibri"/>
            <family val="1"/>
          </rPr>
          <t>Na</t>
        </r>
      </text>
    </comment>
    <comment ref="Z229" authorId="0" shapeId="0" xr:uid="{00000000-0006-0000-1600-000007080000}">
      <text>
        <r>
          <rPr>
            <sz val="12"/>
            <color rgb="FF000000"/>
            <rFont val="Calibri"/>
            <family val="1"/>
          </rPr>
          <t>Na</t>
        </r>
      </text>
    </comment>
    <comment ref="AA229" authorId="0" shapeId="0" xr:uid="{00000000-0006-0000-1600-000008080000}">
      <text>
        <r>
          <rPr>
            <sz val="12"/>
            <color rgb="FF000000"/>
            <rFont val="Calibri"/>
            <family val="1"/>
          </rPr>
          <t>Na</t>
        </r>
      </text>
    </comment>
    <comment ref="AB229" authorId="0" shapeId="0" xr:uid="{00000000-0006-0000-1600-000009080000}">
      <text>
        <r>
          <rPr>
            <sz val="12"/>
            <color rgb="FF000000"/>
            <rFont val="Calibri"/>
            <family val="1"/>
          </rPr>
          <t>Na</t>
        </r>
      </text>
    </comment>
    <comment ref="AN229" authorId="0" shapeId="0" xr:uid="{00000000-0006-0000-1600-00000A080000}">
      <text>
        <r>
          <rPr>
            <sz val="12"/>
            <color rgb="FF000000"/>
            <rFont val="Calibri"/>
            <family val="1"/>
          </rPr>
          <t>no menciona</t>
        </r>
      </text>
    </comment>
    <comment ref="AO229" authorId="0" shapeId="0" xr:uid="{00000000-0006-0000-1600-00000B080000}">
      <text>
        <r>
          <rPr>
            <sz val="12"/>
            <color rgb="FF000000"/>
            <rFont val="Calibri"/>
            <family val="1"/>
          </rPr>
          <t>no menciona</t>
        </r>
      </text>
    </comment>
    <comment ref="AP229" authorId="0" shapeId="0" xr:uid="{00000000-0006-0000-1600-00000C080000}">
      <text>
        <r>
          <rPr>
            <sz val="12"/>
            <color rgb="FF000000"/>
            <rFont val="Calibri"/>
            <family val="1"/>
          </rPr>
          <t>ofrece promoción</t>
        </r>
      </text>
    </comment>
    <comment ref="AW229" authorId="0" shapeId="0" xr:uid="{00000000-0006-0000-1600-00000D080000}">
      <text>
        <r>
          <rPr>
            <sz val="12"/>
            <color rgb="FF000000"/>
            <rFont val="Calibri"/>
            <family val="1"/>
          </rPr>
          <t>no menciona</t>
        </r>
      </text>
    </comment>
    <comment ref="AX229" authorId="0" shapeId="0" xr:uid="{00000000-0006-0000-1600-00000E080000}">
      <text>
        <r>
          <rPr>
            <sz val="12"/>
            <color rgb="FF000000"/>
            <rFont val="Calibri"/>
            <family val="1"/>
          </rPr>
          <t>Na</t>
        </r>
      </text>
    </comment>
    <comment ref="Q230" authorId="0" shapeId="0" xr:uid="{00000000-0006-0000-1600-00000F080000}">
      <text>
        <r>
          <rPr>
            <sz val="12"/>
            <color rgb="FF000000"/>
            <rFont val="Calibri"/>
            <family val="1"/>
          </rPr>
          <t>Presenta guantes</t>
        </r>
      </text>
    </comment>
    <comment ref="R230" authorId="0" shapeId="0" xr:uid="{00000000-0006-0000-1600-000010080000}">
      <text>
        <r>
          <rPr>
            <sz val="12"/>
            <color rgb="FF000000"/>
            <rFont val="Calibri"/>
            <family val="1"/>
          </rPr>
          <t>Presenta guantes</t>
        </r>
      </text>
    </comment>
    <comment ref="T230" authorId="0" shapeId="0" xr:uid="{00000000-0006-0000-1600-000011080000}">
      <text>
        <r>
          <rPr>
            <sz val="12"/>
            <color rgb="FF000000"/>
            <rFont val="Calibri"/>
            <family val="1"/>
          </rPr>
          <t>Presenta chaqueta</t>
        </r>
      </text>
    </comment>
    <comment ref="Y230" authorId="0" shapeId="0" xr:uid="{00000000-0006-0000-1600-000012080000}">
      <text>
        <r>
          <rPr>
            <sz val="12"/>
            <color rgb="FF000000"/>
            <rFont val="Calibri"/>
            <family val="1"/>
          </rPr>
          <t>No aplica</t>
        </r>
      </text>
    </comment>
    <comment ref="Z230" authorId="0" shapeId="0" xr:uid="{00000000-0006-0000-1600-000013080000}">
      <text>
        <r>
          <rPr>
            <sz val="12"/>
            <color rgb="FF000000"/>
            <rFont val="Calibri"/>
            <family val="1"/>
          </rPr>
          <t>No aplica</t>
        </r>
      </text>
    </comment>
    <comment ref="AA230" authorId="0" shapeId="0" xr:uid="{00000000-0006-0000-1600-000014080000}">
      <text>
        <r>
          <rPr>
            <sz val="12"/>
            <color rgb="FF000000"/>
            <rFont val="Calibri"/>
            <family val="1"/>
          </rPr>
          <t>No aplica</t>
        </r>
      </text>
    </comment>
    <comment ref="AB230" authorId="0" shapeId="0" xr:uid="{00000000-0006-0000-1600-000015080000}">
      <text>
        <r>
          <rPr>
            <sz val="12"/>
            <color rgb="FF000000"/>
            <rFont val="Calibri"/>
            <family val="1"/>
          </rPr>
          <t>No aplica</t>
        </r>
      </text>
    </comment>
    <comment ref="AM230" authorId="0" shapeId="0" xr:uid="{00000000-0006-0000-1600-000016080000}">
      <text>
        <r>
          <rPr>
            <sz val="12"/>
            <color rgb="FF000000"/>
            <rFont val="Calibri"/>
            <family val="1"/>
          </rPr>
          <t>Colaborador no da la opción entres corriente y extra</t>
        </r>
      </text>
    </comment>
    <comment ref="AN230" authorId="0" shapeId="0" xr:uid="{00000000-0006-0000-1600-000017080000}">
      <text>
        <r>
          <rPr>
            <sz val="12"/>
            <color rgb="FF000000"/>
            <rFont val="Calibri"/>
            <family val="1"/>
          </rPr>
          <t>Se solicito combustible extra</t>
        </r>
      </text>
    </comment>
    <comment ref="AP230" authorId="0" shapeId="0" xr:uid="{00000000-0006-0000-1600-000018080000}">
      <text>
        <r>
          <rPr>
            <sz val="12"/>
            <color rgb="FF000000"/>
            <rFont val="Calibri"/>
            <family val="1"/>
          </rPr>
          <t>Ofrece promoción Jeep</t>
        </r>
      </text>
    </comment>
    <comment ref="Y231" authorId="0" shapeId="0" xr:uid="{00000000-0006-0000-1600-000019080000}">
      <text>
        <r>
          <rPr>
            <sz val="12"/>
            <color rgb="FF000000"/>
            <rFont val="Calibri"/>
            <family val="1"/>
          </rPr>
          <t>No aplica</t>
        </r>
      </text>
    </comment>
    <comment ref="Z231" authorId="0" shapeId="0" xr:uid="{00000000-0006-0000-1600-00001A080000}">
      <text>
        <r>
          <rPr>
            <sz val="12"/>
            <color rgb="FF000000"/>
            <rFont val="Calibri"/>
            <family val="1"/>
          </rPr>
          <t>No aplica</t>
        </r>
      </text>
    </comment>
    <comment ref="AA231" authorId="0" shapeId="0" xr:uid="{00000000-0006-0000-1600-00001B080000}">
      <text>
        <r>
          <rPr>
            <sz val="12"/>
            <color rgb="FF000000"/>
            <rFont val="Calibri"/>
            <family val="1"/>
          </rPr>
          <t>No aplica</t>
        </r>
      </text>
    </comment>
    <comment ref="AB231" authorId="0" shapeId="0" xr:uid="{00000000-0006-0000-1600-00001C080000}">
      <text>
        <r>
          <rPr>
            <sz val="12"/>
            <color rgb="FF000000"/>
            <rFont val="Calibri"/>
            <family val="1"/>
          </rPr>
          <t>No aplica</t>
        </r>
      </text>
    </comment>
    <comment ref="AI231" authorId="0" shapeId="0" xr:uid="{00000000-0006-0000-1600-00001D080000}">
      <text>
        <r>
          <rPr>
            <sz val="12"/>
            <color rgb="FF000000"/>
            <rFont val="Calibri"/>
            <family val="1"/>
          </rPr>
          <t>No ofrece</t>
        </r>
      </text>
    </comment>
    <comment ref="AM231" authorId="0" shapeId="0" xr:uid="{00000000-0006-0000-1600-00001E080000}">
      <text>
        <r>
          <rPr>
            <sz val="12"/>
            <color rgb="FF000000"/>
            <rFont val="Calibri"/>
            <family val="1"/>
          </rPr>
          <t>no vende extra</t>
        </r>
      </text>
    </comment>
    <comment ref="AN231" authorId="0" shapeId="0" xr:uid="{00000000-0006-0000-1600-00001F080000}">
      <text>
        <r>
          <rPr>
            <sz val="12"/>
            <color rgb="FF000000"/>
            <rFont val="Calibri"/>
            <family val="1"/>
          </rPr>
          <t>no vende extra</t>
        </r>
      </text>
    </comment>
    <comment ref="AO231" authorId="0" shapeId="0" xr:uid="{00000000-0006-0000-1600-000020080000}">
      <text>
        <r>
          <rPr>
            <sz val="12"/>
            <color rgb="FF000000"/>
            <rFont val="Calibri"/>
            <family val="1"/>
          </rPr>
          <t>N/A</t>
        </r>
      </text>
    </comment>
    <comment ref="AP231" authorId="0" shapeId="0" xr:uid="{00000000-0006-0000-1600-000021080000}">
      <text>
        <r>
          <rPr>
            <sz val="12"/>
            <color rgb="FF000000"/>
            <rFont val="Calibri"/>
            <family val="1"/>
          </rPr>
          <t>N/A</t>
        </r>
      </text>
    </comment>
    <comment ref="AT231" authorId="0" shapeId="0" xr:uid="{00000000-0006-0000-1600-000022080000}">
      <text>
        <r>
          <rPr>
            <sz val="12"/>
            <color rgb="FF000000"/>
            <rFont val="Calibri"/>
            <family val="1"/>
          </rPr>
          <t>No dice la frase</t>
        </r>
      </text>
    </comment>
    <comment ref="AX231" authorId="0" shapeId="0" xr:uid="{00000000-0006-0000-1600-000023080000}">
      <text>
        <r>
          <rPr>
            <sz val="12"/>
            <color rgb="FF000000"/>
            <rFont val="Calibri"/>
            <family val="1"/>
          </rPr>
          <t>Visita en moto</t>
        </r>
      </text>
    </comment>
    <comment ref="Q232" authorId="0" shapeId="0" xr:uid="{00000000-0006-0000-1600-000024080000}">
      <text>
        <r>
          <rPr>
            <sz val="12"/>
            <color rgb="FF000000"/>
            <rFont val="Calibri"/>
            <family val="1"/>
          </rPr>
          <t>Tenía un guante, pero en la mano sin guante porta una manilla</t>
        </r>
      </text>
    </comment>
    <comment ref="Y232" authorId="0" shapeId="0" xr:uid="{00000000-0006-0000-1600-000025080000}">
      <text>
        <r>
          <rPr>
            <sz val="12"/>
            <color rgb="FF000000"/>
            <rFont val="Calibri"/>
            <family val="1"/>
          </rPr>
          <t>No es necesario</t>
        </r>
      </text>
    </comment>
    <comment ref="Z232" authorId="0" shapeId="0" xr:uid="{00000000-0006-0000-1600-000026080000}">
      <text>
        <r>
          <rPr>
            <sz val="12"/>
            <color rgb="FF000000"/>
            <rFont val="Calibri"/>
            <family val="1"/>
          </rPr>
          <t>No es necesario usarlas</t>
        </r>
      </text>
    </comment>
    <comment ref="AA232" authorId="0" shapeId="0" xr:uid="{00000000-0006-0000-1600-000027080000}">
      <text>
        <r>
          <rPr>
            <sz val="12"/>
            <color rgb="FF000000"/>
            <rFont val="Calibri"/>
            <family val="1"/>
          </rPr>
          <t>No es necesario su uso</t>
        </r>
      </text>
    </comment>
    <comment ref="AB232" authorId="0" shapeId="0" xr:uid="{00000000-0006-0000-1600-000028080000}">
      <text>
        <r>
          <rPr>
            <sz val="12"/>
            <color rgb="FF000000"/>
            <rFont val="Calibri"/>
            <family val="1"/>
          </rPr>
          <t>No es necesario</t>
        </r>
      </text>
    </comment>
    <comment ref="AE232" authorId="0" shapeId="0" xr:uid="{00000000-0006-0000-1600-000029080000}">
      <text>
        <r>
          <rPr>
            <sz val="12"/>
            <color rgb="FF000000"/>
            <rFont val="Calibri"/>
            <family val="1"/>
          </rPr>
          <t>Estaba entretenida y no me vió</t>
        </r>
      </text>
    </comment>
    <comment ref="AN232" authorId="0" shapeId="0" xr:uid="{00000000-0006-0000-1600-00002A080000}">
      <text>
        <r>
          <rPr>
            <sz val="12"/>
            <color rgb="FF000000"/>
            <rFont val="Calibri"/>
            <family val="1"/>
          </rPr>
          <t>Solo me ofrece corriente o Gprix</t>
        </r>
      </text>
    </comment>
    <comment ref="AP232" authorId="0" shapeId="0" xr:uid="{00000000-0006-0000-1600-00002B080000}">
      <text>
        <r>
          <rPr>
            <sz val="12"/>
            <color rgb="FF000000"/>
            <rFont val="Calibri"/>
            <family val="1"/>
          </rPr>
          <t>Promoción</t>
        </r>
      </text>
    </comment>
    <comment ref="AX232" authorId="0" shapeId="0" xr:uid="{00000000-0006-0000-1600-00002C080000}">
      <text>
        <r>
          <rPr>
            <sz val="12"/>
            <color rgb="FF000000"/>
            <rFont val="Calibri"/>
            <family val="1"/>
          </rPr>
          <t>No pregunto si quería botar la basura</t>
        </r>
      </text>
    </comment>
    <comment ref="Y233" authorId="0" shapeId="0" xr:uid="{00000000-0006-0000-1600-00002D080000}">
      <text>
        <r>
          <rPr>
            <sz val="12"/>
            <color rgb="FF000000"/>
            <rFont val="Calibri"/>
            <family val="1"/>
          </rPr>
          <t>No</t>
        </r>
      </text>
    </comment>
    <comment ref="Z233" authorId="0" shapeId="0" xr:uid="{00000000-0006-0000-1600-00002E080000}">
      <text>
        <r>
          <rPr>
            <sz val="12"/>
            <color rgb="FF000000"/>
            <rFont val="Calibri"/>
            <family val="1"/>
          </rPr>
          <t>No</t>
        </r>
      </text>
    </comment>
    <comment ref="AA233" authorId="0" shapeId="0" xr:uid="{00000000-0006-0000-1600-00002F080000}">
      <text>
        <r>
          <rPr>
            <sz val="12"/>
            <color rgb="FF000000"/>
            <rFont val="Calibri"/>
            <family val="1"/>
          </rPr>
          <t>No</t>
        </r>
      </text>
    </comment>
    <comment ref="AB233" authorId="0" shapeId="0" xr:uid="{00000000-0006-0000-1600-000030080000}">
      <text>
        <r>
          <rPr>
            <sz val="12"/>
            <color rgb="FF000000"/>
            <rFont val="Calibri"/>
            <family val="1"/>
          </rPr>
          <t>No</t>
        </r>
      </text>
    </comment>
    <comment ref="AI233" authorId="0" shapeId="0" xr:uid="{00000000-0006-0000-1600-000031080000}">
      <text>
        <r>
          <rPr>
            <sz val="12"/>
            <color rgb="FF000000"/>
            <rFont val="Calibri"/>
            <family val="1"/>
          </rPr>
          <t>No</t>
        </r>
      </text>
    </comment>
    <comment ref="AM233" authorId="0" shapeId="0" xr:uid="{00000000-0006-0000-1600-000032080000}">
      <text>
        <r>
          <rPr>
            <sz val="12"/>
            <color rgb="FF000000"/>
            <rFont val="Calibri"/>
            <family val="1"/>
          </rPr>
          <t>No ofreció</t>
        </r>
      </text>
    </comment>
    <comment ref="AN233" authorId="0" shapeId="0" xr:uid="{00000000-0006-0000-1600-000033080000}">
      <text>
        <r>
          <rPr>
            <sz val="12"/>
            <color rgb="FF000000"/>
            <rFont val="Calibri"/>
            <family val="1"/>
          </rPr>
          <t>No ofreció</t>
        </r>
      </text>
    </comment>
    <comment ref="AP233" authorId="0" shapeId="0" xr:uid="{00000000-0006-0000-1600-000034080000}">
      <text>
        <r>
          <rPr>
            <sz val="12"/>
            <color rgb="FF000000"/>
            <rFont val="Calibri"/>
            <family val="1"/>
          </rPr>
          <t>No ofreció</t>
        </r>
      </text>
    </comment>
    <comment ref="AT233" authorId="0" shapeId="0" xr:uid="{00000000-0006-0000-1600-000035080000}">
      <text>
        <r>
          <rPr>
            <sz val="12"/>
            <color rgb="FF000000"/>
            <rFont val="Calibri"/>
            <family val="1"/>
          </rPr>
          <t>No detalló</t>
        </r>
      </text>
    </comment>
    <comment ref="AX233" authorId="0" shapeId="0" xr:uid="{00000000-0006-0000-1600-000036080000}">
      <text>
        <r>
          <rPr>
            <sz val="12"/>
            <color rgb="FF000000"/>
            <rFont val="Calibri"/>
            <family val="1"/>
          </rPr>
          <t>No ofreció</t>
        </r>
      </text>
    </comment>
    <comment ref="BA233" authorId="0" shapeId="0" xr:uid="{00000000-0006-0000-1600-000037080000}">
      <text>
        <r>
          <rPr>
            <sz val="12"/>
            <color rgb="FF000000"/>
            <rFont val="Calibri"/>
            <family val="1"/>
          </rPr>
          <t>Yo la solicité</t>
        </r>
      </text>
    </comment>
    <comment ref="T234" authorId="0" shapeId="0" xr:uid="{00000000-0006-0000-1600-000038080000}">
      <text>
        <r>
          <rPr>
            <sz val="12"/>
            <color rgb="FF000000"/>
            <rFont val="Calibri"/>
            <family val="1"/>
          </rPr>
          <t>usa chaqueta</t>
        </r>
      </text>
    </comment>
    <comment ref="W234" authorId="0" shapeId="0" xr:uid="{00000000-0006-0000-1600-000039080000}">
      <text>
        <r>
          <rPr>
            <sz val="12"/>
            <color rgb="FF000000"/>
            <rFont val="Calibri"/>
            <family val="1"/>
          </rPr>
          <t>Martha</t>
        </r>
      </text>
    </comment>
    <comment ref="Y234" authorId="0" shapeId="0" xr:uid="{00000000-0006-0000-1600-00003A080000}">
      <text>
        <r>
          <rPr>
            <sz val="12"/>
            <color rgb="FF000000"/>
            <rFont val="Calibri"/>
            <family val="1"/>
          </rPr>
          <t>nobaplica</t>
        </r>
      </text>
    </comment>
    <comment ref="Z234" authorId="0" shapeId="0" xr:uid="{00000000-0006-0000-1600-00003B080000}">
      <text>
        <r>
          <rPr>
            <sz val="12"/>
            <color rgb="FF000000"/>
            <rFont val="Calibri"/>
            <family val="1"/>
          </rPr>
          <t>mo aplica</t>
        </r>
      </text>
    </comment>
    <comment ref="AA234" authorId="0" shapeId="0" xr:uid="{00000000-0006-0000-1600-00003C080000}">
      <text>
        <r>
          <rPr>
            <sz val="12"/>
            <color rgb="FF000000"/>
            <rFont val="Calibri"/>
            <family val="1"/>
          </rPr>
          <t>nonaplica</t>
        </r>
      </text>
    </comment>
    <comment ref="AB234" authorId="0" shapeId="0" xr:uid="{00000000-0006-0000-1600-00003D080000}">
      <text>
        <r>
          <rPr>
            <sz val="12"/>
            <color rgb="FF000000"/>
            <rFont val="Calibri"/>
            <family val="1"/>
          </rPr>
          <t>no obaplica</t>
        </r>
      </text>
    </comment>
    <comment ref="AM234" authorId="0" shapeId="0" xr:uid="{00000000-0006-0000-1600-00003E080000}">
      <text>
        <r>
          <rPr>
            <sz val="12"/>
            <color rgb="FF000000"/>
            <rFont val="Calibri"/>
            <family val="1"/>
          </rPr>
          <t>Solo me ofrece corriente</t>
        </r>
      </text>
    </comment>
    <comment ref="AN234" authorId="0" shapeId="0" xr:uid="{00000000-0006-0000-1600-00003F080000}">
      <text>
        <r>
          <rPr>
            <sz val="12"/>
            <color rgb="FF000000"/>
            <rFont val="Calibri"/>
            <family val="1"/>
          </rPr>
          <t>se pide extra</t>
        </r>
      </text>
    </comment>
    <comment ref="AO234" authorId="0" shapeId="0" xr:uid="{00000000-0006-0000-1600-000040080000}">
      <text>
        <r>
          <rPr>
            <sz val="12"/>
            <color rgb="FF000000"/>
            <rFont val="Calibri"/>
            <family val="1"/>
          </rPr>
          <t>No ofrece</t>
        </r>
      </text>
    </comment>
    <comment ref="AP234" authorId="0" shapeId="0" xr:uid="{00000000-0006-0000-1600-000041080000}">
      <text>
        <r>
          <rPr>
            <sz val="12"/>
            <color rgb="FF000000"/>
            <rFont val="Calibri"/>
            <family val="1"/>
          </rPr>
          <t>ofrece promocion</t>
        </r>
      </text>
    </comment>
    <comment ref="AT234" authorId="0" shapeId="0" xr:uid="{00000000-0006-0000-1600-000042080000}">
      <text>
        <r>
          <rPr>
            <sz val="12"/>
            <color rgb="FF000000"/>
            <rFont val="Calibri"/>
            <family val="1"/>
          </rPr>
          <t>No menciona</t>
        </r>
      </text>
    </comment>
    <comment ref="AX234" authorId="0" shapeId="0" xr:uid="{00000000-0006-0000-1600-000043080000}">
      <text>
        <r>
          <rPr>
            <sz val="12"/>
            <color rgb="FF000000"/>
            <rFont val="Calibri"/>
            <family val="1"/>
          </rPr>
          <t>No ofrece</t>
        </r>
      </text>
    </comment>
    <comment ref="Y235" authorId="0" shapeId="0" xr:uid="{00000000-0006-0000-1600-000044080000}">
      <text>
        <r>
          <rPr>
            <sz val="12"/>
            <color rgb="FF000000"/>
            <rFont val="Calibri"/>
            <family val="1"/>
          </rPr>
          <t>No aplica</t>
        </r>
      </text>
    </comment>
    <comment ref="Z235" authorId="0" shapeId="0" xr:uid="{00000000-0006-0000-1600-000045080000}">
      <text>
        <r>
          <rPr>
            <sz val="12"/>
            <color rgb="FF000000"/>
            <rFont val="Calibri"/>
            <family val="1"/>
          </rPr>
          <t>No aplica</t>
        </r>
      </text>
    </comment>
    <comment ref="AA235" authorId="0" shapeId="0" xr:uid="{00000000-0006-0000-1600-000046080000}">
      <text>
        <r>
          <rPr>
            <sz val="12"/>
            <color rgb="FF000000"/>
            <rFont val="Calibri"/>
            <family val="1"/>
          </rPr>
          <t>No aplica</t>
        </r>
      </text>
    </comment>
    <comment ref="AB235" authorId="0" shapeId="0" xr:uid="{00000000-0006-0000-1600-000047080000}">
      <text>
        <r>
          <rPr>
            <sz val="12"/>
            <color rgb="FF000000"/>
            <rFont val="Calibri"/>
            <family val="1"/>
          </rPr>
          <t>No aplica</t>
        </r>
      </text>
    </comment>
    <comment ref="AM235" authorId="0" shapeId="0" xr:uid="{00000000-0006-0000-1600-000048080000}">
      <text>
        <r>
          <rPr>
            <sz val="12"/>
            <color rgb="FF000000"/>
            <rFont val="Calibri"/>
            <family val="1"/>
          </rPr>
          <t>No aplica</t>
        </r>
      </text>
    </comment>
    <comment ref="AN235" authorId="0" shapeId="0" xr:uid="{00000000-0006-0000-1600-000049080000}">
      <text>
        <r>
          <rPr>
            <sz val="12"/>
            <color rgb="FF000000"/>
            <rFont val="Calibri"/>
            <family val="1"/>
          </rPr>
          <t>No aplica</t>
        </r>
      </text>
    </comment>
    <comment ref="AP235" authorId="0" shapeId="0" xr:uid="{00000000-0006-0000-1600-00004A080000}">
      <text>
        <r>
          <rPr>
            <sz val="12"/>
            <color rgb="FF000000"/>
            <rFont val="Calibri"/>
            <family val="1"/>
          </rPr>
          <t>Ofrece promo Jeep</t>
        </r>
      </text>
    </comment>
    <comment ref="AX235" authorId="0" shapeId="0" xr:uid="{00000000-0006-0000-1600-00004B080000}">
      <text>
        <r>
          <rPr>
            <sz val="12"/>
            <color rgb="FF000000"/>
            <rFont val="Calibri"/>
            <family val="1"/>
          </rPr>
          <t>No aplica</t>
        </r>
      </text>
    </comment>
    <comment ref="T236" authorId="0" shapeId="0" xr:uid="{00000000-0006-0000-1600-00004C080000}">
      <text>
        <r>
          <rPr>
            <sz val="12"/>
            <color rgb="FF000000"/>
            <rFont val="Calibri"/>
            <family val="1"/>
          </rPr>
          <t>tiene chaqueta</t>
        </r>
      </text>
    </comment>
    <comment ref="W236" authorId="0" shapeId="0" xr:uid="{00000000-0006-0000-1600-00004D080000}">
      <text>
        <r>
          <rPr>
            <sz val="12"/>
            <color rgb="FF000000"/>
            <rFont val="Calibri"/>
            <family val="1"/>
          </rPr>
          <t>Tiene chaqueta puesta</t>
        </r>
      </text>
    </comment>
    <comment ref="Y236" authorId="0" shapeId="0" xr:uid="{00000000-0006-0000-1600-00004E080000}">
      <text>
        <r>
          <rPr>
            <sz val="12"/>
            <color rgb="FF000000"/>
            <rFont val="Calibri"/>
            <family val="1"/>
          </rPr>
          <t>No aplica</t>
        </r>
      </text>
    </comment>
    <comment ref="Z236" authorId="0" shapeId="0" xr:uid="{00000000-0006-0000-1600-00004F080000}">
      <text>
        <r>
          <rPr>
            <sz val="12"/>
            <color rgb="FF000000"/>
            <rFont val="Calibri"/>
            <family val="1"/>
          </rPr>
          <t>No aplica</t>
        </r>
      </text>
    </comment>
    <comment ref="AA236" authorId="0" shapeId="0" xr:uid="{00000000-0006-0000-1600-000050080000}">
      <text>
        <r>
          <rPr>
            <sz val="12"/>
            <color rgb="FF000000"/>
            <rFont val="Calibri"/>
            <family val="1"/>
          </rPr>
          <t>No aplica</t>
        </r>
      </text>
    </comment>
    <comment ref="AB236" authorId="0" shapeId="0" xr:uid="{00000000-0006-0000-1600-000051080000}">
      <text>
        <r>
          <rPr>
            <sz val="12"/>
            <color rgb="FF000000"/>
            <rFont val="Calibri"/>
            <family val="1"/>
          </rPr>
          <t>No aplica</t>
        </r>
      </text>
    </comment>
    <comment ref="AI236" authorId="0" shapeId="0" xr:uid="{00000000-0006-0000-1600-000052080000}">
      <text>
        <r>
          <rPr>
            <sz val="12"/>
            <color rgb="FF000000"/>
            <rFont val="Calibri"/>
            <family val="1"/>
          </rPr>
          <t>No entrega código</t>
        </r>
      </text>
    </comment>
    <comment ref="AM236" authorId="0" shapeId="0" xr:uid="{00000000-0006-0000-1600-000053080000}">
      <text>
        <r>
          <rPr>
            <sz val="12"/>
            <color rgb="FF000000"/>
            <rFont val="Calibri"/>
            <family val="1"/>
          </rPr>
          <t>No ofreció combustible de Mayor calidad</t>
        </r>
      </text>
    </comment>
    <comment ref="AN236" authorId="0" shapeId="0" xr:uid="{00000000-0006-0000-1600-000054080000}">
      <text>
        <r>
          <rPr>
            <sz val="12"/>
            <color rgb="FF000000"/>
            <rFont val="Calibri"/>
            <family val="1"/>
          </rPr>
          <t>No ofreció mezcla de combustible</t>
        </r>
      </text>
    </comment>
    <comment ref="AP236" authorId="0" shapeId="0" xr:uid="{00000000-0006-0000-1600-000055080000}">
      <text>
        <r>
          <rPr>
            <sz val="12"/>
            <color rgb="FF000000"/>
            <rFont val="Calibri"/>
            <family val="1"/>
          </rPr>
          <t>No ofreció aumentar compra de combustible</t>
        </r>
      </text>
    </comment>
    <comment ref="AW236" authorId="0" shapeId="0" xr:uid="{00000000-0006-0000-1600-000056080000}">
      <text>
        <r>
          <rPr>
            <sz val="12"/>
            <color rgb="FF000000"/>
            <rFont val="Calibri"/>
            <family val="1"/>
          </rPr>
          <t>no ofrece</t>
        </r>
      </text>
    </comment>
    <comment ref="AX236" authorId="0" shapeId="0" xr:uid="{00000000-0006-0000-1600-000057080000}">
      <text>
        <r>
          <rPr>
            <sz val="12"/>
            <color rgb="FF000000"/>
            <rFont val="Calibri"/>
            <family val="1"/>
          </rPr>
          <t>No aplica</t>
        </r>
      </text>
    </comment>
    <comment ref="Y237" authorId="0" shapeId="0" xr:uid="{00000000-0006-0000-1600-000058080000}">
      <text>
        <r>
          <rPr>
            <sz val="12"/>
            <color rgb="FF000000"/>
            <rFont val="Calibri"/>
            <family val="1"/>
          </rPr>
          <t>No aplica</t>
        </r>
      </text>
    </comment>
    <comment ref="Z237" authorId="0" shapeId="0" xr:uid="{00000000-0006-0000-1600-000059080000}">
      <text>
        <r>
          <rPr>
            <sz val="12"/>
            <color rgb="FF000000"/>
            <rFont val="Calibri"/>
            <family val="1"/>
          </rPr>
          <t>No aplica</t>
        </r>
      </text>
    </comment>
    <comment ref="AA237" authorId="0" shapeId="0" xr:uid="{00000000-0006-0000-1600-00005A080000}">
      <text>
        <r>
          <rPr>
            <sz val="12"/>
            <color rgb="FF000000"/>
            <rFont val="Calibri"/>
            <family val="1"/>
          </rPr>
          <t>No aplica</t>
        </r>
      </text>
    </comment>
    <comment ref="AB237" authorId="0" shapeId="0" xr:uid="{00000000-0006-0000-1600-00005B080000}">
      <text>
        <r>
          <rPr>
            <sz val="12"/>
            <color rgb="FF000000"/>
            <rFont val="Calibri"/>
            <family val="1"/>
          </rPr>
          <t>No aplica</t>
        </r>
      </text>
    </comment>
    <comment ref="AN237" authorId="0" shapeId="0" xr:uid="{00000000-0006-0000-1600-00005C080000}">
      <text>
        <r>
          <rPr>
            <sz val="12"/>
            <color rgb="FF000000"/>
            <rFont val="Calibri"/>
            <family val="1"/>
          </rPr>
          <t>Compré extra</t>
        </r>
      </text>
    </comment>
    <comment ref="AX237" authorId="0" shapeId="0" xr:uid="{00000000-0006-0000-1600-00005D080000}">
      <text>
        <r>
          <rPr>
            <sz val="12"/>
            <color rgb="FF000000"/>
            <rFont val="Calibri"/>
            <family val="1"/>
          </rPr>
          <t>Visita en moto</t>
        </r>
      </text>
    </comment>
    <comment ref="Y238" authorId="0" shapeId="0" xr:uid="{00000000-0006-0000-1600-00005E080000}">
      <text>
        <r>
          <rPr>
            <sz val="12"/>
            <color rgb="FF000000"/>
            <rFont val="Calibri"/>
            <family val="1"/>
          </rPr>
          <t>No aplica</t>
        </r>
      </text>
    </comment>
    <comment ref="Z238" authorId="0" shapeId="0" xr:uid="{00000000-0006-0000-1600-00005F080000}">
      <text>
        <r>
          <rPr>
            <sz val="12"/>
            <color rgb="FF000000"/>
            <rFont val="Calibri"/>
            <family val="1"/>
          </rPr>
          <t>No aplica</t>
        </r>
      </text>
    </comment>
    <comment ref="AA238" authorId="0" shapeId="0" xr:uid="{00000000-0006-0000-1600-000060080000}">
      <text>
        <r>
          <rPr>
            <sz val="12"/>
            <color rgb="FF000000"/>
            <rFont val="Calibri"/>
            <family val="1"/>
          </rPr>
          <t>No aplica</t>
        </r>
      </text>
    </comment>
    <comment ref="AB238" authorId="0" shapeId="0" xr:uid="{00000000-0006-0000-1600-000061080000}">
      <text>
        <r>
          <rPr>
            <sz val="12"/>
            <color rgb="FF000000"/>
            <rFont val="Calibri"/>
            <family val="1"/>
          </rPr>
          <t>No aplica</t>
        </r>
      </text>
    </comment>
    <comment ref="AE238" authorId="0" shapeId="0" xr:uid="{00000000-0006-0000-1600-000062080000}">
      <text>
        <r>
          <rPr>
            <sz val="12"/>
            <color rgb="FF000000"/>
            <rFont val="Calibri"/>
            <family val="1"/>
          </rPr>
          <t>ESTAN OCUPADOS</t>
        </r>
      </text>
    </comment>
    <comment ref="AH238" authorId="0" shapeId="0" xr:uid="{00000000-0006-0000-1600-000063080000}">
      <text>
        <r>
          <rPr>
            <sz val="12"/>
            <color rgb="FF000000"/>
            <rFont val="Calibri"/>
            <family val="1"/>
          </rPr>
          <t>NO SALUDA</t>
        </r>
      </text>
    </comment>
    <comment ref="AM238" authorId="0" shapeId="0" xr:uid="{00000000-0006-0000-1600-000064080000}">
      <text>
        <r>
          <rPr>
            <sz val="12"/>
            <color rgb="FF000000"/>
            <rFont val="Calibri"/>
            <family val="1"/>
          </rPr>
          <t>No ofreció combustible de mayor calidad</t>
        </r>
      </text>
    </comment>
    <comment ref="AN238" authorId="0" shapeId="0" xr:uid="{00000000-0006-0000-1600-000065080000}">
      <text>
        <r>
          <rPr>
            <sz val="12"/>
            <color rgb="FF000000"/>
            <rFont val="Calibri"/>
            <family val="1"/>
          </rPr>
          <t>No ofreció mexcla</t>
        </r>
      </text>
    </comment>
    <comment ref="AP238" authorId="0" shapeId="0" xr:uid="{00000000-0006-0000-1600-000066080000}">
      <text>
        <r>
          <rPr>
            <sz val="12"/>
            <color rgb="FF000000"/>
            <rFont val="Calibri"/>
            <family val="1"/>
          </rPr>
          <t>PROMOCION JEEP</t>
        </r>
      </text>
    </comment>
    <comment ref="AX238" authorId="0" shapeId="0" xr:uid="{00000000-0006-0000-1600-000067080000}">
      <text>
        <r>
          <rPr>
            <sz val="12"/>
            <color rgb="FF000000"/>
            <rFont val="Calibri"/>
            <family val="1"/>
          </rPr>
          <t>No aolica</t>
        </r>
      </text>
    </comment>
    <comment ref="T239" authorId="0" shapeId="0" xr:uid="{00000000-0006-0000-1600-000068080000}">
      <text>
        <r>
          <rPr>
            <sz val="12"/>
            <color rgb="FF000000"/>
            <rFont val="Calibri"/>
            <family val="1"/>
          </rPr>
          <t>Era una camisa negra sin ningún logotipo de la marca</t>
        </r>
      </text>
    </comment>
    <comment ref="U239" authorId="0" shapeId="0" xr:uid="{00000000-0006-0000-1600-000069080000}">
      <text>
        <r>
          <rPr>
            <sz val="12"/>
            <color rgb="FF000000"/>
            <rFont val="Calibri"/>
            <family val="1"/>
          </rPr>
          <t>Estaba en jean</t>
        </r>
      </text>
    </comment>
    <comment ref="W239" authorId="0" shapeId="0" xr:uid="{00000000-0006-0000-1600-00006A080000}">
      <text>
        <r>
          <rPr>
            <sz val="12"/>
            <color rgb="FF000000"/>
            <rFont val="Calibri"/>
            <family val="1"/>
          </rPr>
          <t>No tenía identificación o nombre bordado</t>
        </r>
      </text>
    </comment>
    <comment ref="X239" authorId="0" shapeId="0" xr:uid="{00000000-0006-0000-1600-00006B080000}">
      <text>
        <r>
          <rPr>
            <sz val="12"/>
            <color rgb="FF000000"/>
            <rFont val="Calibri"/>
            <family val="1"/>
          </rPr>
          <t>En factura tampoco aparece el nombre</t>
        </r>
      </text>
    </comment>
    <comment ref="Y239" authorId="0" shapeId="0" xr:uid="{00000000-0006-0000-1600-00006C080000}">
      <text>
        <r>
          <rPr>
            <sz val="12"/>
            <color rgb="FF000000"/>
            <rFont val="Calibri"/>
            <family val="1"/>
          </rPr>
          <t>No aplica</t>
        </r>
      </text>
    </comment>
    <comment ref="Z239" authorId="0" shapeId="0" xr:uid="{00000000-0006-0000-1600-00006D080000}">
      <text>
        <r>
          <rPr>
            <sz val="12"/>
            <color rgb="FF000000"/>
            <rFont val="Calibri"/>
            <family val="1"/>
          </rPr>
          <t>No aplica</t>
        </r>
      </text>
    </comment>
    <comment ref="AA239" authorId="0" shapeId="0" xr:uid="{00000000-0006-0000-1600-00006E080000}">
      <text>
        <r>
          <rPr>
            <sz val="12"/>
            <color rgb="FF000000"/>
            <rFont val="Calibri"/>
            <family val="1"/>
          </rPr>
          <t>No aplica</t>
        </r>
      </text>
    </comment>
    <comment ref="AB239" authorId="0" shapeId="0" xr:uid="{00000000-0006-0000-1600-00006F080000}">
      <text>
        <r>
          <rPr>
            <sz val="12"/>
            <color rgb="FF000000"/>
            <rFont val="Calibri"/>
            <family val="1"/>
          </rPr>
          <t>No aplica</t>
        </r>
      </text>
    </comment>
    <comment ref="AI239" authorId="0" shapeId="0" xr:uid="{00000000-0006-0000-1600-000070080000}">
      <text>
        <r>
          <rPr>
            <sz val="12"/>
            <color rgb="FF000000"/>
            <rFont val="Calibri"/>
            <family val="1"/>
          </rPr>
          <t>No le ofrece la promoción y la estación contaba con publicidad</t>
        </r>
      </text>
    </comment>
    <comment ref="AP239" authorId="0" shapeId="0" xr:uid="{00000000-0006-0000-1600-000071080000}">
      <text>
        <r>
          <rPr>
            <sz val="12"/>
            <color rgb="FF000000"/>
            <rFont val="Calibri"/>
            <family val="1"/>
          </rPr>
          <t>Pedí llenar el tanque</t>
        </r>
      </text>
    </comment>
    <comment ref="AW239" authorId="0" shapeId="0" xr:uid="{00000000-0006-0000-1600-000072080000}">
      <text>
        <r>
          <rPr>
            <sz val="12"/>
            <color rgb="FF000000"/>
            <rFont val="Calibri"/>
            <family val="1"/>
          </rPr>
          <t>Servicio de lavado y baño</t>
        </r>
      </text>
    </comment>
    <comment ref="AX239" authorId="0" shapeId="0" xr:uid="{00000000-0006-0000-1600-000073080000}">
      <text>
        <r>
          <rPr>
            <sz val="12"/>
            <color rgb="FF000000"/>
            <rFont val="Calibri"/>
            <family val="1"/>
          </rPr>
          <t>Visita en moto</t>
        </r>
      </text>
    </comment>
    <comment ref="Y240" authorId="0" shapeId="0" xr:uid="{00000000-0006-0000-1600-000074080000}">
      <text>
        <r>
          <rPr>
            <sz val="12"/>
            <color rgb="FF000000"/>
            <rFont val="Calibri"/>
            <family val="1"/>
          </rPr>
          <t>No es obligatorio</t>
        </r>
      </text>
    </comment>
    <comment ref="Z240" authorId="0" shapeId="0" xr:uid="{00000000-0006-0000-1600-000075080000}">
      <text>
        <r>
          <rPr>
            <sz val="12"/>
            <color rgb="FF000000"/>
            <rFont val="Calibri"/>
            <family val="1"/>
          </rPr>
          <t>No es obligatorio</t>
        </r>
      </text>
    </comment>
    <comment ref="AA240" authorId="0" shapeId="0" xr:uid="{00000000-0006-0000-1600-000076080000}">
      <text>
        <r>
          <rPr>
            <sz val="12"/>
            <color rgb="FF000000"/>
            <rFont val="Calibri"/>
            <family val="1"/>
          </rPr>
          <t>No es obligatorio</t>
        </r>
      </text>
    </comment>
    <comment ref="AB240" authorId="0" shapeId="0" xr:uid="{00000000-0006-0000-1600-000077080000}">
      <text>
        <r>
          <rPr>
            <sz val="12"/>
            <color rgb="FF000000"/>
            <rFont val="Calibri"/>
            <family val="1"/>
          </rPr>
          <t>No es obligatorio</t>
        </r>
      </text>
    </comment>
    <comment ref="AL240" authorId="0" shapeId="0" xr:uid="{00000000-0006-0000-1600-000078080000}">
      <text>
        <r>
          <rPr>
            <sz val="12"/>
            <color rgb="FF000000"/>
            <rFont val="Calibri"/>
            <family val="1"/>
          </rPr>
          <t>No el colaborador es callado se queda callado</t>
        </r>
      </text>
    </comment>
    <comment ref="AM240" authorId="0" shapeId="0" xr:uid="{00000000-0006-0000-1600-000079080000}">
      <text>
        <r>
          <rPr>
            <sz val="12"/>
            <color rgb="FF000000"/>
            <rFont val="Calibri"/>
            <family val="1"/>
          </rPr>
          <t>No ofrece</t>
        </r>
      </text>
    </comment>
    <comment ref="AN240" authorId="0" shapeId="0" xr:uid="{00000000-0006-0000-1600-00007A080000}">
      <text>
        <r>
          <rPr>
            <sz val="12"/>
            <color rgb="FF000000"/>
            <rFont val="Calibri"/>
            <family val="1"/>
          </rPr>
          <t>No ofrece</t>
        </r>
      </text>
    </comment>
    <comment ref="AP240" authorId="0" shapeId="0" xr:uid="{00000000-0006-0000-1600-00007B080000}">
      <text>
        <r>
          <rPr>
            <sz val="12"/>
            <color rgb="FF000000"/>
            <rFont val="Calibri"/>
            <family val="1"/>
          </rPr>
          <t>No aplica.</t>
        </r>
      </text>
    </comment>
    <comment ref="AT240" authorId="0" shapeId="0" xr:uid="{00000000-0006-0000-1600-00007C080000}">
      <text>
        <r>
          <rPr>
            <sz val="12"/>
            <color rgb="FF000000"/>
            <rFont val="Calibri"/>
            <family val="1"/>
          </rPr>
          <t>No imdica</t>
        </r>
      </text>
    </comment>
    <comment ref="AW240" authorId="0" shapeId="0" xr:uid="{00000000-0006-0000-1600-00007D080000}">
      <text>
        <r>
          <rPr>
            <sz val="12"/>
            <color rgb="FF000000"/>
            <rFont val="Calibri"/>
            <family val="1"/>
          </rPr>
          <t>Ofrece la promo vigente.</t>
        </r>
      </text>
    </comment>
    <comment ref="AX240" authorId="0" shapeId="0" xr:uid="{00000000-0006-0000-1600-00007E080000}">
      <text>
        <r>
          <rPr>
            <sz val="12"/>
            <color rgb="FF000000"/>
            <rFont val="Calibri"/>
            <family val="1"/>
          </rPr>
          <t>No ofrece</t>
        </r>
      </text>
    </comment>
    <comment ref="BA240" authorId="0" shapeId="0" xr:uid="{00000000-0006-0000-1600-00007F080000}">
      <text>
        <r>
          <rPr>
            <sz val="12"/>
            <color rgb="FF000000"/>
            <rFont val="Calibri"/>
            <family val="1"/>
          </rPr>
          <t>No ofrece</t>
        </r>
      </text>
    </comment>
    <comment ref="Y241" authorId="0" shapeId="0" xr:uid="{00000000-0006-0000-1600-000080080000}">
      <text>
        <r>
          <rPr>
            <sz val="12"/>
            <color rgb="FF000000"/>
            <rFont val="Calibri"/>
            <family val="1"/>
          </rPr>
          <t>No aplica</t>
        </r>
      </text>
    </comment>
    <comment ref="Z241" authorId="0" shapeId="0" xr:uid="{00000000-0006-0000-1600-000081080000}">
      <text>
        <r>
          <rPr>
            <sz val="12"/>
            <color rgb="FF000000"/>
            <rFont val="Calibri"/>
            <family val="1"/>
          </rPr>
          <t>No aplica</t>
        </r>
      </text>
    </comment>
    <comment ref="AA241" authorId="0" shapeId="0" xr:uid="{00000000-0006-0000-1600-000082080000}">
      <text>
        <r>
          <rPr>
            <sz val="12"/>
            <color rgb="FF000000"/>
            <rFont val="Calibri"/>
            <family val="1"/>
          </rPr>
          <t>No aplica</t>
        </r>
      </text>
    </comment>
    <comment ref="AB241" authorId="0" shapeId="0" xr:uid="{00000000-0006-0000-1600-000083080000}">
      <text>
        <r>
          <rPr>
            <sz val="12"/>
            <color rgb="FF000000"/>
            <rFont val="Calibri"/>
            <family val="1"/>
          </rPr>
          <t>No aplica</t>
        </r>
      </text>
    </comment>
    <comment ref="AI241" authorId="0" shapeId="0" xr:uid="{00000000-0006-0000-1600-000084080000}">
      <text>
        <r>
          <rPr>
            <sz val="12"/>
            <color rgb="FF000000"/>
            <rFont val="Calibri"/>
            <family val="1"/>
          </rPr>
          <t>No me ofrece la promoción</t>
        </r>
      </text>
    </comment>
    <comment ref="AM241" authorId="0" shapeId="0" xr:uid="{00000000-0006-0000-1600-000085080000}">
      <text>
        <r>
          <rPr>
            <sz val="12"/>
            <color rgb="FF000000"/>
            <rFont val="Calibri"/>
            <family val="1"/>
          </rPr>
          <t>La estación no vende gasolina extra</t>
        </r>
      </text>
    </comment>
    <comment ref="AN241" authorId="0" shapeId="0" xr:uid="{00000000-0006-0000-1600-000086080000}">
      <text>
        <r>
          <rPr>
            <sz val="12"/>
            <color rgb="FF000000"/>
            <rFont val="Calibri"/>
            <family val="1"/>
          </rPr>
          <t>La estación no vende gasolina extra</t>
        </r>
      </text>
    </comment>
    <comment ref="AO241" authorId="0" shapeId="0" xr:uid="{00000000-0006-0000-1600-000087080000}">
      <text>
        <r>
          <rPr>
            <sz val="12"/>
            <color rgb="FF000000"/>
            <rFont val="Calibri"/>
            <family val="1"/>
          </rPr>
          <t>No me ofrece acumular puntos</t>
        </r>
      </text>
    </comment>
    <comment ref="AP241" authorId="0" shapeId="0" xr:uid="{00000000-0006-0000-1600-000088080000}">
      <text>
        <r>
          <rPr>
            <sz val="12"/>
            <color rgb="FF000000"/>
            <rFont val="Calibri"/>
            <family val="1"/>
          </rPr>
          <t>No me ofrece galón adicional</t>
        </r>
      </text>
    </comment>
    <comment ref="AW241" authorId="0" shapeId="0" xr:uid="{00000000-0006-0000-1600-000089080000}">
      <text>
        <r>
          <rPr>
            <sz val="12"/>
            <color rgb="FF000000"/>
            <rFont val="Calibri"/>
            <family val="1"/>
          </rPr>
          <t>No me ofrece servicios adicionales de la estación</t>
        </r>
      </text>
    </comment>
    <comment ref="AX241" authorId="0" shapeId="0" xr:uid="{00000000-0006-0000-1600-00008A080000}">
      <text>
        <r>
          <rPr>
            <sz val="12"/>
            <color rgb="FF000000"/>
            <rFont val="Calibri"/>
            <family val="1"/>
          </rPr>
          <t>No me ofrece botar basura</t>
        </r>
      </text>
    </comment>
    <comment ref="X242" authorId="0" shapeId="0" xr:uid="{00000000-0006-0000-1600-00008B080000}">
      <text>
        <r>
          <rPr>
            <sz val="12"/>
            <color rgb="FF000000"/>
            <rFont val="Calibri"/>
            <family val="1"/>
          </rPr>
          <t>No tiene carnet ni bordado</t>
        </r>
      </text>
    </comment>
    <comment ref="Y242" authorId="0" shapeId="0" xr:uid="{00000000-0006-0000-1600-00008C080000}">
      <text>
        <r>
          <rPr>
            <sz val="12"/>
            <color rgb="FF000000"/>
            <rFont val="Calibri"/>
            <family val="1"/>
          </rPr>
          <t>Na</t>
        </r>
      </text>
    </comment>
    <comment ref="Z242" authorId="0" shapeId="0" xr:uid="{00000000-0006-0000-1600-00008D080000}">
      <text>
        <r>
          <rPr>
            <sz val="12"/>
            <color rgb="FF000000"/>
            <rFont val="Calibri"/>
            <family val="1"/>
          </rPr>
          <t>Na</t>
        </r>
      </text>
    </comment>
    <comment ref="AA242" authorId="0" shapeId="0" xr:uid="{00000000-0006-0000-1600-00008E080000}">
      <text>
        <r>
          <rPr>
            <sz val="12"/>
            <color rgb="FF000000"/>
            <rFont val="Calibri"/>
            <family val="1"/>
          </rPr>
          <t>Na</t>
        </r>
      </text>
    </comment>
    <comment ref="AB242" authorId="0" shapeId="0" xr:uid="{00000000-0006-0000-1600-00008F080000}">
      <text>
        <r>
          <rPr>
            <sz val="12"/>
            <color rgb="FF000000"/>
            <rFont val="Calibri"/>
            <family val="1"/>
          </rPr>
          <t>Na</t>
        </r>
      </text>
    </comment>
    <comment ref="AI242" authorId="0" shapeId="0" xr:uid="{00000000-0006-0000-1600-000090080000}">
      <text>
        <r>
          <rPr>
            <sz val="12"/>
            <color rgb="FF000000"/>
            <rFont val="Calibri"/>
            <family val="1"/>
          </rPr>
          <t>No ofrece</t>
        </r>
      </text>
    </comment>
    <comment ref="AM242" authorId="0" shapeId="0" xr:uid="{00000000-0006-0000-1600-000091080000}">
      <text>
        <r>
          <rPr>
            <sz val="12"/>
            <color rgb="FF000000"/>
            <rFont val="Calibri"/>
            <family val="1"/>
          </rPr>
          <t>No vende diesel mayor calidad</t>
        </r>
      </text>
    </comment>
    <comment ref="AN242" authorId="0" shapeId="0" xr:uid="{00000000-0006-0000-1600-000092080000}">
      <text>
        <r>
          <rPr>
            <sz val="12"/>
            <color rgb="FF000000"/>
            <rFont val="Calibri"/>
            <family val="1"/>
          </rPr>
          <t>Na por ser diesel</t>
        </r>
      </text>
    </comment>
    <comment ref="AO242" authorId="0" shapeId="0" xr:uid="{00000000-0006-0000-1600-000093080000}">
      <text>
        <r>
          <rPr>
            <sz val="12"/>
            <color rgb="FF000000"/>
            <rFont val="Calibri"/>
            <family val="1"/>
          </rPr>
          <t>No ofrece</t>
        </r>
      </text>
    </comment>
    <comment ref="AP242" authorId="0" shapeId="0" xr:uid="{00000000-0006-0000-1600-000094080000}">
      <text>
        <r>
          <rPr>
            <sz val="12"/>
            <color rgb="FF000000"/>
            <rFont val="Calibri"/>
            <family val="1"/>
          </rPr>
          <t>No ofrece</t>
        </r>
      </text>
    </comment>
    <comment ref="AW242" authorId="0" shapeId="0" xr:uid="{00000000-0006-0000-1600-000095080000}">
      <text>
        <r>
          <rPr>
            <sz val="12"/>
            <color rgb="FF000000"/>
            <rFont val="Calibri"/>
            <family val="1"/>
          </rPr>
          <t>No ofrece</t>
        </r>
      </text>
    </comment>
    <comment ref="AX242" authorId="0" shapeId="0" xr:uid="{00000000-0006-0000-1600-000096080000}">
      <text>
        <r>
          <rPr>
            <sz val="12"/>
            <color rgb="FF000000"/>
            <rFont val="Calibri"/>
            <family val="1"/>
          </rPr>
          <t>No ofrece</t>
        </r>
      </text>
    </comment>
    <comment ref="W243" authorId="0" shapeId="0" xr:uid="{00000000-0006-0000-1600-000097080000}">
      <text>
        <r>
          <rPr>
            <sz val="12"/>
            <color rgb="FF000000"/>
            <rFont val="Calibri"/>
            <family val="1"/>
          </rPr>
          <t>NO TENÍA NOMBRE NI CARNET BORDADO</t>
        </r>
      </text>
    </comment>
    <comment ref="Y243" authorId="0" shapeId="0" xr:uid="{00000000-0006-0000-1600-000098080000}">
      <text>
        <r>
          <rPr>
            <sz val="12"/>
            <color rgb="FF000000"/>
            <rFont val="Calibri"/>
            <family val="1"/>
          </rPr>
          <t>PREGUNTA NO APLICA</t>
        </r>
      </text>
    </comment>
    <comment ref="Z243" authorId="0" shapeId="0" xr:uid="{00000000-0006-0000-1600-000099080000}">
      <text>
        <r>
          <rPr>
            <sz val="12"/>
            <color rgb="FF000000"/>
            <rFont val="Calibri"/>
            <family val="1"/>
          </rPr>
          <t>PREGUNTA NO APLICA</t>
        </r>
      </text>
    </comment>
    <comment ref="AA243" authorId="0" shapeId="0" xr:uid="{00000000-0006-0000-1600-00009A080000}">
      <text>
        <r>
          <rPr>
            <sz val="12"/>
            <color rgb="FF000000"/>
            <rFont val="Calibri"/>
            <family val="1"/>
          </rPr>
          <t>PREGUNTA NO APLICA</t>
        </r>
      </text>
    </comment>
    <comment ref="AB243" authorId="0" shapeId="0" xr:uid="{00000000-0006-0000-1600-00009B080000}">
      <text>
        <r>
          <rPr>
            <sz val="12"/>
            <color rgb="FF000000"/>
            <rFont val="Calibri"/>
            <family val="1"/>
          </rPr>
          <t>PREGUNTA NO APLICA</t>
        </r>
      </text>
    </comment>
    <comment ref="AI243" authorId="0" shapeId="0" xr:uid="{00000000-0006-0000-1600-00009C080000}">
      <text>
        <r>
          <rPr>
            <sz val="12"/>
            <color rgb="FF000000"/>
            <rFont val="Calibri"/>
            <family val="1"/>
          </rPr>
          <t>PREGUNTA NO APLICA</t>
        </r>
      </text>
    </comment>
    <comment ref="BA243" authorId="0" shapeId="0" xr:uid="{00000000-0006-0000-1600-00009D080000}">
      <text>
        <r>
          <rPr>
            <sz val="12"/>
            <color rgb="FF000000"/>
            <rFont val="Calibri"/>
            <family val="1"/>
          </rPr>
          <t>Tuve que solicitar la factura</t>
        </r>
      </text>
    </comment>
    <comment ref="T244" authorId="0" shapeId="0" xr:uid="{00000000-0006-0000-1600-00009E080000}">
      <text>
        <r>
          <rPr>
            <sz val="12"/>
            <color rgb="FF000000"/>
            <rFont val="Calibri"/>
            <family val="1"/>
          </rPr>
          <t>Presenta chaqueta</t>
        </r>
      </text>
    </comment>
    <comment ref="W244" authorId="0" shapeId="0" xr:uid="{00000000-0006-0000-1600-00009F080000}">
      <text>
        <r>
          <rPr>
            <sz val="12"/>
            <color rgb="FF000000"/>
            <rFont val="Calibri"/>
            <family val="1"/>
          </rPr>
          <t>Presenta identificación en el brazo</t>
        </r>
      </text>
    </comment>
    <comment ref="X244" authorId="0" shapeId="0" xr:uid="{00000000-0006-0000-1600-0000A0080000}">
      <text>
        <r>
          <rPr>
            <sz val="12"/>
            <color rgb="FF000000"/>
            <rFont val="Calibri"/>
            <family val="1"/>
          </rPr>
          <t>Nombre denotado en facturación</t>
        </r>
      </text>
    </comment>
    <comment ref="Y244" authorId="0" shapeId="0" xr:uid="{00000000-0006-0000-1600-0000A1080000}">
      <text>
        <r>
          <rPr>
            <sz val="12"/>
            <color rgb="FF000000"/>
            <rFont val="Calibri"/>
            <family val="1"/>
          </rPr>
          <t>No aplica</t>
        </r>
      </text>
    </comment>
    <comment ref="Z244" authorId="0" shapeId="0" xr:uid="{00000000-0006-0000-1600-0000A2080000}">
      <text>
        <r>
          <rPr>
            <sz val="12"/>
            <color rgb="FF000000"/>
            <rFont val="Calibri"/>
            <family val="1"/>
          </rPr>
          <t>No aplica</t>
        </r>
      </text>
    </comment>
    <comment ref="AA244" authorId="0" shapeId="0" xr:uid="{00000000-0006-0000-1600-0000A3080000}">
      <text>
        <r>
          <rPr>
            <sz val="12"/>
            <color rgb="FF000000"/>
            <rFont val="Calibri"/>
            <family val="1"/>
          </rPr>
          <t>No aplica</t>
        </r>
      </text>
    </comment>
    <comment ref="AB244" authorId="0" shapeId="0" xr:uid="{00000000-0006-0000-1600-0000A4080000}">
      <text>
        <r>
          <rPr>
            <sz val="12"/>
            <color rgb="FF000000"/>
            <rFont val="Calibri"/>
            <family val="1"/>
          </rPr>
          <t>No aplica</t>
        </r>
      </text>
    </comment>
    <comment ref="AI244" authorId="0" shapeId="0" xr:uid="{00000000-0006-0000-1600-0000A5080000}">
      <text>
        <r>
          <rPr>
            <sz val="12"/>
            <color rgb="FF000000"/>
            <rFont val="Calibri"/>
            <family val="1"/>
          </rPr>
          <t>Eds no Presenta publicidad jeep</t>
        </r>
      </text>
    </comment>
    <comment ref="AL244" authorId="0" shapeId="0" xr:uid="{00000000-0006-0000-1600-0000A6080000}">
      <text>
        <r>
          <rPr>
            <sz val="12"/>
            <color rgb="FF000000"/>
            <rFont val="Calibri"/>
            <family val="1"/>
          </rPr>
          <t>NO OFRECE</t>
        </r>
      </text>
    </comment>
    <comment ref="AM244" authorId="0" shapeId="0" xr:uid="{00000000-0006-0000-1600-0000A7080000}">
      <text>
        <r>
          <rPr>
            <sz val="12"/>
            <color rgb="FF000000"/>
            <rFont val="Calibri"/>
            <family val="1"/>
          </rPr>
          <t>Eds no Presenta combustible mayor calidad</t>
        </r>
      </text>
    </comment>
    <comment ref="AN244" authorId="0" shapeId="0" xr:uid="{00000000-0006-0000-1600-0000A8080000}">
      <text>
        <r>
          <rPr>
            <sz val="12"/>
            <color rgb="FF000000"/>
            <rFont val="Calibri"/>
            <family val="1"/>
          </rPr>
          <t>Eds no Presenta combustible mayor calidad</t>
        </r>
      </text>
    </comment>
    <comment ref="AO244" authorId="0" shapeId="0" xr:uid="{00000000-0006-0000-1600-0000A9080000}">
      <text>
        <r>
          <rPr>
            <sz val="12"/>
            <color rgb="FF000000"/>
            <rFont val="Calibri"/>
            <family val="1"/>
          </rPr>
          <t>Eds no Presenta aviso puntos Colombia</t>
        </r>
      </text>
    </comment>
    <comment ref="AP244" authorId="0" shapeId="0" xr:uid="{00000000-0006-0000-1600-0000AA080000}">
      <text>
        <r>
          <rPr>
            <sz val="12"/>
            <color rgb="FF000000"/>
            <rFont val="Calibri"/>
            <family val="1"/>
          </rPr>
          <t>NO OFRECE</t>
        </r>
      </text>
    </comment>
    <comment ref="AT244" authorId="0" shapeId="0" xr:uid="{00000000-0006-0000-1600-0000AB080000}">
      <text>
        <r>
          <rPr>
            <sz val="12"/>
            <color rgb="FF000000"/>
            <rFont val="Calibri"/>
            <family val="1"/>
          </rPr>
          <t>NO MENCIONA LA FRASE</t>
        </r>
      </text>
    </comment>
    <comment ref="AW244" authorId="0" shapeId="0" xr:uid="{00000000-0006-0000-1600-0000AC080000}">
      <text>
        <r>
          <rPr>
            <sz val="12"/>
            <color rgb="FF000000"/>
            <rFont val="Calibri"/>
            <family val="1"/>
          </rPr>
          <t>NO OFRECE</t>
        </r>
      </text>
    </comment>
    <comment ref="AX244" authorId="0" shapeId="0" xr:uid="{00000000-0006-0000-1600-0000AD080000}">
      <text>
        <r>
          <rPr>
            <sz val="12"/>
            <color rgb="FF000000"/>
            <rFont val="Calibri"/>
            <family val="1"/>
          </rPr>
          <t>NO OFRCE</t>
        </r>
      </text>
    </comment>
    <comment ref="Y245" authorId="0" shapeId="0" xr:uid="{00000000-0006-0000-1600-0000AE080000}">
      <text>
        <r>
          <rPr>
            <sz val="12"/>
            <color rgb="FF000000"/>
            <rFont val="Calibri"/>
            <family val="1"/>
          </rPr>
          <t>No</t>
        </r>
      </text>
    </comment>
    <comment ref="Z245" authorId="0" shapeId="0" xr:uid="{00000000-0006-0000-1600-0000AF080000}">
      <text>
        <r>
          <rPr>
            <sz val="12"/>
            <color rgb="FF000000"/>
            <rFont val="Calibri"/>
            <family val="1"/>
          </rPr>
          <t>No</t>
        </r>
      </text>
    </comment>
    <comment ref="AA245" authorId="0" shapeId="0" xr:uid="{00000000-0006-0000-1600-0000B0080000}">
      <text>
        <r>
          <rPr>
            <sz val="12"/>
            <color rgb="FF000000"/>
            <rFont val="Calibri"/>
            <family val="1"/>
          </rPr>
          <t>No</t>
        </r>
      </text>
    </comment>
    <comment ref="AB245" authorId="0" shapeId="0" xr:uid="{00000000-0006-0000-1600-0000B1080000}">
      <text>
        <r>
          <rPr>
            <sz val="12"/>
            <color rgb="FF000000"/>
            <rFont val="Calibri"/>
            <family val="1"/>
          </rPr>
          <t>No</t>
        </r>
      </text>
    </comment>
    <comment ref="AI245" authorId="0" shapeId="0" xr:uid="{00000000-0006-0000-1600-0000B2080000}">
      <text>
        <r>
          <rPr>
            <sz val="12"/>
            <color rgb="FF000000"/>
            <rFont val="Calibri"/>
            <family val="1"/>
          </rPr>
          <t>No ofreció</t>
        </r>
      </text>
    </comment>
    <comment ref="AM245" authorId="0" shapeId="0" xr:uid="{00000000-0006-0000-1600-0000B3080000}">
      <text>
        <r>
          <rPr>
            <sz val="12"/>
            <color rgb="FF000000"/>
            <rFont val="Calibri"/>
            <family val="1"/>
          </rPr>
          <t>No ofreció</t>
        </r>
      </text>
    </comment>
    <comment ref="AN245" authorId="0" shapeId="0" xr:uid="{00000000-0006-0000-1600-0000B4080000}">
      <text>
        <r>
          <rPr>
            <sz val="12"/>
            <color rgb="FF000000"/>
            <rFont val="Calibri"/>
            <family val="1"/>
          </rPr>
          <t>No ofreció</t>
        </r>
      </text>
    </comment>
    <comment ref="AP245" authorId="0" shapeId="0" xr:uid="{00000000-0006-0000-1600-0000B5080000}">
      <text>
        <r>
          <rPr>
            <sz val="12"/>
            <color rgb="FF000000"/>
            <rFont val="Calibri"/>
            <family val="1"/>
          </rPr>
          <t>No ofreció</t>
        </r>
      </text>
    </comment>
    <comment ref="AT245" authorId="0" shapeId="0" xr:uid="{00000000-0006-0000-1600-0000B6080000}">
      <text>
        <r>
          <rPr>
            <sz val="12"/>
            <color rgb="FF000000"/>
            <rFont val="Calibri"/>
            <family val="1"/>
          </rPr>
          <t>no lo menciona</t>
        </r>
      </text>
    </comment>
    <comment ref="AW245" authorId="0" shapeId="0" xr:uid="{00000000-0006-0000-1600-0000B7080000}">
      <text>
        <r>
          <rPr>
            <sz val="12"/>
            <color rgb="FF000000"/>
            <rFont val="Calibri"/>
            <family val="1"/>
          </rPr>
          <t>Voluntariamente limpia en panorámico trasero</t>
        </r>
      </text>
    </comment>
    <comment ref="AX245" authorId="0" shapeId="0" xr:uid="{00000000-0006-0000-1600-0000B8080000}">
      <text>
        <r>
          <rPr>
            <sz val="12"/>
            <color rgb="FF000000"/>
            <rFont val="Calibri"/>
            <family val="1"/>
          </rPr>
          <t>No ofreció</t>
        </r>
      </text>
    </comment>
    <comment ref="X246" authorId="0" shapeId="0" xr:uid="{00000000-0006-0000-1600-0000B9080000}">
      <text>
        <r>
          <rPr>
            <sz val="12"/>
            <color rgb="FF000000"/>
            <rFont val="Calibri"/>
            <family val="1"/>
          </rPr>
          <t>Nombre denotado en facturación</t>
        </r>
      </text>
    </comment>
    <comment ref="Y246" authorId="0" shapeId="0" xr:uid="{00000000-0006-0000-1600-0000BA080000}">
      <text>
        <r>
          <rPr>
            <sz val="12"/>
            <color rgb="FF000000"/>
            <rFont val="Calibri"/>
            <family val="1"/>
          </rPr>
          <t>No aplica</t>
        </r>
      </text>
    </comment>
    <comment ref="Z246" authorId="0" shapeId="0" xr:uid="{00000000-0006-0000-1600-0000BB080000}">
      <text>
        <r>
          <rPr>
            <sz val="12"/>
            <color rgb="FF000000"/>
            <rFont val="Calibri"/>
            <family val="1"/>
          </rPr>
          <t>No aplica</t>
        </r>
      </text>
    </comment>
    <comment ref="AA246" authorId="0" shapeId="0" xr:uid="{00000000-0006-0000-1600-0000BC080000}">
      <text>
        <r>
          <rPr>
            <sz val="12"/>
            <color rgb="FF000000"/>
            <rFont val="Calibri"/>
            <family val="1"/>
          </rPr>
          <t>No aplica</t>
        </r>
      </text>
    </comment>
    <comment ref="AB246" authorId="0" shapeId="0" xr:uid="{00000000-0006-0000-1600-0000BD080000}">
      <text>
        <r>
          <rPr>
            <sz val="12"/>
            <color rgb="FF000000"/>
            <rFont val="Calibri"/>
            <family val="1"/>
          </rPr>
          <t>No aplica</t>
        </r>
      </text>
    </comment>
    <comment ref="AI246" authorId="0" shapeId="0" xr:uid="{00000000-0006-0000-1600-0000BE080000}">
      <text>
        <r>
          <rPr>
            <sz val="12"/>
            <color rgb="FF000000"/>
            <rFont val="Calibri"/>
            <family val="1"/>
          </rPr>
          <t>el colaborador no ofrecio ni entrego el codigo de la promocion 15 JEEP  COMPASS PRIMAX</t>
        </r>
      </text>
    </comment>
    <comment ref="AM246" authorId="0" shapeId="0" xr:uid="{00000000-0006-0000-1600-0000BF080000}">
      <text>
        <r>
          <rPr>
            <sz val="12"/>
            <color rgb="FF000000"/>
            <rFont val="Calibri"/>
            <family val="1"/>
          </rPr>
          <t>No ofrece la opción</t>
        </r>
      </text>
    </comment>
    <comment ref="AN246" authorId="0" shapeId="0" xr:uid="{00000000-0006-0000-1600-0000C0080000}">
      <text>
        <r>
          <rPr>
            <sz val="12"/>
            <color rgb="FF000000"/>
            <rFont val="Calibri"/>
            <family val="1"/>
          </rPr>
          <t>Se solicito combustible extra</t>
        </r>
      </text>
    </comment>
    <comment ref="AP246" authorId="0" shapeId="0" xr:uid="{00000000-0006-0000-1600-0000C1080000}">
      <text>
        <r>
          <rPr>
            <sz val="12"/>
            <color rgb="FF000000"/>
            <rFont val="Calibri"/>
            <family val="1"/>
          </rPr>
          <t>el colaborador no ofrecio aumentar la compra</t>
        </r>
      </text>
    </comment>
    <comment ref="AT246" authorId="0" shapeId="0" xr:uid="{00000000-0006-0000-1600-0000C2080000}">
      <text>
        <r>
          <rPr>
            <sz val="12"/>
            <color rgb="FF000000"/>
            <rFont val="Calibri"/>
            <family val="1"/>
          </rPr>
          <t>el colaborador no mensiona en ningun momento que el producto es garantizado o confiable</t>
        </r>
      </text>
    </comment>
    <comment ref="AX246" authorId="0" shapeId="0" xr:uid="{00000000-0006-0000-1600-0000C3080000}">
      <text>
        <r>
          <rPr>
            <sz val="12"/>
            <color rgb="FF000000"/>
            <rFont val="Calibri"/>
            <family val="1"/>
          </rPr>
          <t>no ofrecio botar desperdicios del vehiculo</t>
        </r>
      </text>
    </comment>
    <comment ref="Y247" authorId="0" shapeId="0" xr:uid="{00000000-0006-0000-1600-0000C4080000}">
      <text>
        <r>
          <rPr>
            <sz val="12"/>
            <color rgb="FF000000"/>
            <rFont val="Calibri"/>
            <family val="1"/>
          </rPr>
          <t>No es obligatorio</t>
        </r>
      </text>
    </comment>
    <comment ref="Z247" authorId="0" shapeId="0" xr:uid="{00000000-0006-0000-1600-0000C5080000}">
      <text>
        <r>
          <rPr>
            <sz val="12"/>
            <color rgb="FF000000"/>
            <rFont val="Calibri"/>
            <family val="1"/>
          </rPr>
          <t>No es obligatorio</t>
        </r>
      </text>
    </comment>
    <comment ref="AA247" authorId="0" shapeId="0" xr:uid="{00000000-0006-0000-1600-0000C6080000}">
      <text>
        <r>
          <rPr>
            <sz val="12"/>
            <color rgb="FF000000"/>
            <rFont val="Calibri"/>
            <family val="1"/>
          </rPr>
          <t>No es obligatorio</t>
        </r>
      </text>
    </comment>
    <comment ref="AB247" authorId="0" shapeId="0" xr:uid="{00000000-0006-0000-1600-0000C7080000}">
      <text>
        <r>
          <rPr>
            <sz val="12"/>
            <color rgb="FF000000"/>
            <rFont val="Calibri"/>
            <family val="1"/>
          </rPr>
          <t>No es obligatorio</t>
        </r>
      </text>
    </comment>
    <comment ref="AE247" authorId="0" shapeId="0" xr:uid="{00000000-0006-0000-1600-0000C8080000}">
      <text>
        <r>
          <rPr>
            <sz val="12"/>
            <color rgb="FF000000"/>
            <rFont val="Calibri"/>
            <family val="1"/>
          </rPr>
          <t>Todos ocupados</t>
        </r>
      </text>
    </comment>
    <comment ref="AI247" authorId="0" shapeId="0" xr:uid="{00000000-0006-0000-1600-0000C9080000}">
      <text>
        <r>
          <rPr>
            <sz val="12"/>
            <color rgb="FF000000"/>
            <rFont val="Calibri"/>
            <family val="1"/>
          </rPr>
          <t>N/A</t>
        </r>
      </text>
    </comment>
    <comment ref="AM247" authorId="0" shapeId="0" xr:uid="{00000000-0006-0000-1600-0000CA080000}">
      <text>
        <r>
          <rPr>
            <sz val="12"/>
            <color rgb="FF000000"/>
            <rFont val="Calibri"/>
            <family val="1"/>
          </rPr>
          <t>No ofrece</t>
        </r>
      </text>
    </comment>
    <comment ref="AN247" authorId="0" shapeId="0" xr:uid="{00000000-0006-0000-1600-0000CB080000}">
      <text>
        <r>
          <rPr>
            <sz val="12"/>
            <color rgb="FF000000"/>
            <rFont val="Calibri"/>
            <family val="1"/>
          </rPr>
          <t>No ofrece</t>
        </r>
      </text>
    </comment>
    <comment ref="AP247" authorId="0" shapeId="0" xr:uid="{00000000-0006-0000-1600-0000CC080000}">
      <text>
        <r>
          <rPr>
            <sz val="12"/>
            <color rgb="FF000000"/>
            <rFont val="Calibri"/>
            <family val="1"/>
          </rPr>
          <t>No ofrece</t>
        </r>
      </text>
    </comment>
    <comment ref="AT247" authorId="0" shapeId="0" xr:uid="{00000000-0006-0000-1600-0000CD080000}">
      <text>
        <r>
          <rPr>
            <sz val="12"/>
            <color rgb="FF000000"/>
            <rFont val="Calibri"/>
            <family val="1"/>
          </rPr>
          <t>solo dice iniciamos en os para 20 de corriente</t>
        </r>
      </text>
    </comment>
    <comment ref="AW247" authorId="0" shapeId="0" xr:uid="{00000000-0006-0000-1600-0000CE080000}">
      <text>
        <r>
          <rPr>
            <sz val="12"/>
            <color rgb="FF000000"/>
            <rFont val="Calibri"/>
            <family val="1"/>
          </rPr>
          <t>No ofrece</t>
        </r>
      </text>
    </comment>
    <comment ref="AX247" authorId="0" shapeId="0" xr:uid="{00000000-0006-0000-1600-0000CF080000}">
      <text>
        <r>
          <rPr>
            <sz val="12"/>
            <color rgb="FF000000"/>
            <rFont val="Calibri"/>
            <family val="1"/>
          </rPr>
          <t>No ofrece</t>
        </r>
      </text>
    </comment>
    <comment ref="Y248" authorId="0" shapeId="0" xr:uid="{00000000-0006-0000-1600-0000D0080000}">
      <text>
        <r>
          <rPr>
            <sz val="12"/>
            <color rgb="FF000000"/>
            <rFont val="Calibri"/>
            <family val="1"/>
          </rPr>
          <t>No</t>
        </r>
      </text>
    </comment>
    <comment ref="Z248" authorId="0" shapeId="0" xr:uid="{00000000-0006-0000-1600-0000D1080000}">
      <text>
        <r>
          <rPr>
            <sz val="12"/>
            <color rgb="FF000000"/>
            <rFont val="Calibri"/>
            <family val="1"/>
          </rPr>
          <t>No</t>
        </r>
      </text>
    </comment>
    <comment ref="AA248" authorId="0" shapeId="0" xr:uid="{00000000-0006-0000-1600-0000D2080000}">
      <text>
        <r>
          <rPr>
            <sz val="12"/>
            <color rgb="FF000000"/>
            <rFont val="Calibri"/>
            <family val="1"/>
          </rPr>
          <t>No</t>
        </r>
      </text>
    </comment>
    <comment ref="AB248" authorId="0" shapeId="0" xr:uid="{00000000-0006-0000-1600-0000D3080000}">
      <text>
        <r>
          <rPr>
            <sz val="12"/>
            <color rgb="FF000000"/>
            <rFont val="Calibri"/>
            <family val="1"/>
          </rPr>
          <t>No</t>
        </r>
      </text>
    </comment>
    <comment ref="AI248" authorId="0" shapeId="0" xr:uid="{00000000-0006-0000-1600-0000D4080000}">
      <text>
        <r>
          <rPr>
            <sz val="12"/>
            <color rgb="FF000000"/>
            <rFont val="Calibri"/>
            <family val="1"/>
          </rPr>
          <t>Sin promoción</t>
        </r>
      </text>
    </comment>
    <comment ref="AL248" authorId="0" shapeId="0" xr:uid="{00000000-0006-0000-1600-0000D5080000}">
      <text>
        <r>
          <rPr>
            <sz val="12"/>
            <color rgb="FF000000"/>
            <rFont val="Calibri"/>
            <family val="1"/>
          </rPr>
          <t>No ofreció</t>
        </r>
      </text>
    </comment>
    <comment ref="AN248" authorId="0" shapeId="0" xr:uid="{00000000-0006-0000-1600-0000D6080000}">
      <text>
        <r>
          <rPr>
            <sz val="12"/>
            <color rgb="FF000000"/>
            <rFont val="Calibri"/>
            <family val="1"/>
          </rPr>
          <t>No ofrece</t>
        </r>
      </text>
    </comment>
    <comment ref="AO248" authorId="0" shapeId="0" xr:uid="{00000000-0006-0000-1600-0000D7080000}">
      <text>
        <r>
          <rPr>
            <sz val="12"/>
            <color rgb="FF000000"/>
            <rFont val="Calibri"/>
            <family val="1"/>
          </rPr>
          <t>N/A</t>
        </r>
      </text>
    </comment>
    <comment ref="AP248" authorId="0" shapeId="0" xr:uid="{00000000-0006-0000-1600-0000D8080000}">
      <text>
        <r>
          <rPr>
            <sz val="12"/>
            <color rgb="FF000000"/>
            <rFont val="Calibri"/>
            <family val="1"/>
          </rPr>
          <t>No ofreció</t>
        </r>
      </text>
    </comment>
    <comment ref="AT248" authorId="0" shapeId="0" xr:uid="{00000000-0006-0000-1600-0000D9080000}">
      <text>
        <r>
          <rPr>
            <sz val="12"/>
            <color rgb="FF000000"/>
            <rFont val="Calibri"/>
            <family val="1"/>
          </rPr>
          <t>No detalló</t>
        </r>
      </text>
    </comment>
    <comment ref="AX248" authorId="0" shapeId="0" xr:uid="{00000000-0006-0000-1600-0000DA080000}">
      <text>
        <r>
          <rPr>
            <sz val="12"/>
            <color rgb="FF000000"/>
            <rFont val="Calibri"/>
            <family val="1"/>
          </rPr>
          <t>No ofreció</t>
        </r>
      </text>
    </comment>
    <comment ref="Y249" authorId="0" shapeId="0" xr:uid="{00000000-0006-0000-1600-0000DB080000}">
      <text>
        <r>
          <rPr>
            <sz val="12"/>
            <color rgb="FF000000"/>
            <rFont val="Calibri"/>
            <family val="1"/>
          </rPr>
          <t>mo aplica</t>
        </r>
      </text>
    </comment>
    <comment ref="Z249" authorId="0" shapeId="0" xr:uid="{00000000-0006-0000-1600-0000DC080000}">
      <text>
        <r>
          <rPr>
            <sz val="12"/>
            <color rgb="FF000000"/>
            <rFont val="Calibri"/>
            <family val="1"/>
          </rPr>
          <t>no aplica</t>
        </r>
      </text>
    </comment>
    <comment ref="AA249" authorId="0" shapeId="0" xr:uid="{00000000-0006-0000-1600-0000DD080000}">
      <text>
        <r>
          <rPr>
            <sz val="12"/>
            <color rgb="FF000000"/>
            <rFont val="Calibri"/>
            <family val="1"/>
          </rPr>
          <t>no aplica</t>
        </r>
      </text>
    </comment>
    <comment ref="AB249" authorId="0" shapeId="0" xr:uid="{00000000-0006-0000-1600-0000DE080000}">
      <text>
        <r>
          <rPr>
            <sz val="12"/>
            <color rgb="FF000000"/>
            <rFont val="Calibri"/>
            <family val="1"/>
          </rPr>
          <t>no aplica</t>
        </r>
      </text>
    </comment>
    <comment ref="AI249" authorId="0" shapeId="0" xr:uid="{00000000-0006-0000-1600-0000DF080000}">
      <text>
        <r>
          <rPr>
            <sz val="12"/>
            <color rgb="FF000000"/>
            <rFont val="Calibri"/>
            <family val="1"/>
          </rPr>
          <t>No ofrece promoción</t>
        </r>
      </text>
    </comment>
    <comment ref="AM249" authorId="0" shapeId="0" xr:uid="{00000000-0006-0000-1600-0000E0080000}">
      <text>
        <r>
          <rPr>
            <sz val="12"/>
            <color rgb="FF000000"/>
            <rFont val="Calibri"/>
            <family val="1"/>
          </rPr>
          <t>Me dice de corriente</t>
        </r>
      </text>
    </comment>
    <comment ref="AN249" authorId="0" shapeId="0" xr:uid="{00000000-0006-0000-1600-0000E1080000}">
      <text>
        <r>
          <rPr>
            <sz val="12"/>
            <color rgb="FF000000"/>
            <rFont val="Calibri"/>
            <family val="1"/>
          </rPr>
          <t>No ofrece</t>
        </r>
      </text>
    </comment>
    <comment ref="AP249" authorId="0" shapeId="0" xr:uid="{00000000-0006-0000-1600-0000E2080000}">
      <text>
        <r>
          <rPr>
            <sz val="12"/>
            <color rgb="FF000000"/>
            <rFont val="Calibri"/>
            <family val="1"/>
          </rPr>
          <t>ya que solicito llenar tanque</t>
        </r>
      </text>
    </comment>
    <comment ref="AT249" authorId="0" shapeId="0" xr:uid="{00000000-0006-0000-1600-0000E3080000}">
      <text>
        <r>
          <rPr>
            <sz val="12"/>
            <color rgb="FF000000"/>
            <rFont val="Calibri"/>
            <family val="1"/>
          </rPr>
          <t>No lo menciona</t>
        </r>
      </text>
    </comment>
    <comment ref="AW249" authorId="0" shapeId="0" xr:uid="{00000000-0006-0000-1600-0000E4080000}">
      <text>
        <r>
          <rPr>
            <sz val="12"/>
            <color rgb="FF000000"/>
            <rFont val="Calibri"/>
            <family val="1"/>
          </rPr>
          <t>No ofrece</t>
        </r>
      </text>
    </comment>
    <comment ref="AX249" authorId="0" shapeId="0" xr:uid="{00000000-0006-0000-1600-0000E5080000}">
      <text>
        <r>
          <rPr>
            <sz val="12"/>
            <color rgb="FF000000"/>
            <rFont val="Calibri"/>
            <family val="1"/>
          </rPr>
          <t>moto</t>
        </r>
      </text>
    </comment>
    <comment ref="T250" authorId="0" shapeId="0" xr:uid="{00000000-0006-0000-1600-0000E6080000}">
      <text>
        <r>
          <rPr>
            <sz val="12"/>
            <color rgb="FF000000"/>
            <rFont val="Calibri"/>
            <family val="1"/>
          </rPr>
          <t>Usa chaqueta.</t>
        </r>
      </text>
    </comment>
    <comment ref="Y250" authorId="0" shapeId="0" xr:uid="{00000000-0006-0000-1600-0000E7080000}">
      <text>
        <r>
          <rPr>
            <sz val="12"/>
            <color rgb="FF000000"/>
            <rFont val="Calibri"/>
            <family val="1"/>
          </rPr>
          <t>No aplica</t>
        </r>
      </text>
    </comment>
    <comment ref="Z250" authorId="0" shapeId="0" xr:uid="{00000000-0006-0000-1600-0000E8080000}">
      <text>
        <r>
          <rPr>
            <sz val="12"/>
            <color rgb="FF000000"/>
            <rFont val="Calibri"/>
            <family val="1"/>
          </rPr>
          <t>No aplica</t>
        </r>
      </text>
    </comment>
    <comment ref="AA250" authorId="0" shapeId="0" xr:uid="{00000000-0006-0000-1600-0000E9080000}">
      <text>
        <r>
          <rPr>
            <sz val="12"/>
            <color rgb="FF000000"/>
            <rFont val="Calibri"/>
            <family val="1"/>
          </rPr>
          <t>No aplica</t>
        </r>
      </text>
    </comment>
    <comment ref="AB250" authorId="0" shapeId="0" xr:uid="{00000000-0006-0000-1600-0000EA080000}">
      <text>
        <r>
          <rPr>
            <sz val="12"/>
            <color rgb="FF000000"/>
            <rFont val="Calibri"/>
            <family val="1"/>
          </rPr>
          <t>No aplica</t>
        </r>
      </text>
    </comment>
    <comment ref="AI250" authorId="0" shapeId="0" xr:uid="{00000000-0006-0000-1600-0000EB080000}">
      <text>
        <r>
          <rPr>
            <sz val="12"/>
            <color rgb="FF000000"/>
            <rFont val="Calibri"/>
            <family val="1"/>
          </rPr>
          <t>No entrego codigo</t>
        </r>
      </text>
    </comment>
    <comment ref="AN250" authorId="0" shapeId="0" xr:uid="{00000000-0006-0000-1600-0000EC080000}">
      <text>
        <r>
          <rPr>
            <sz val="12"/>
            <color rgb="FF000000"/>
            <rFont val="Calibri"/>
            <family val="1"/>
          </rPr>
          <t>No ofreció mezcla ideal</t>
        </r>
      </text>
    </comment>
    <comment ref="AP250" authorId="0" shapeId="0" xr:uid="{00000000-0006-0000-1600-0000ED080000}">
      <text>
        <r>
          <rPr>
            <sz val="12"/>
            <color rgb="FF000000"/>
            <rFont val="Calibri"/>
            <family val="1"/>
          </rPr>
          <t>No ofreció aumentar compra</t>
        </r>
      </text>
    </comment>
    <comment ref="AW250" authorId="0" shapeId="0" xr:uid="{00000000-0006-0000-1600-0000EE080000}">
      <text>
        <r>
          <rPr>
            <sz val="12"/>
            <color rgb="FF000000"/>
            <rFont val="Calibri"/>
            <family val="1"/>
          </rPr>
          <t>No ofreció servicio adicional</t>
        </r>
      </text>
    </comment>
    <comment ref="AX250" authorId="0" shapeId="0" xr:uid="{00000000-0006-0000-1600-0000EF080000}">
      <text>
        <r>
          <rPr>
            <sz val="12"/>
            <color rgb="FF000000"/>
            <rFont val="Calibri"/>
            <family val="1"/>
          </rPr>
          <t>No ofreció botar desperdicios</t>
        </r>
      </text>
    </comment>
    <comment ref="BA250" authorId="0" shapeId="0" xr:uid="{00000000-0006-0000-1600-0000F0080000}">
      <text>
        <r>
          <rPr>
            <sz val="12"/>
            <color rgb="FF000000"/>
            <rFont val="Calibri"/>
            <family val="1"/>
          </rPr>
          <t>la ofrece pero al finalizar tuve que solicitar el recibo</t>
        </r>
      </text>
    </comment>
    <comment ref="Q251" authorId="0" shapeId="0" xr:uid="{00000000-0006-0000-1600-0000F1080000}">
      <text>
        <r>
          <rPr>
            <sz val="12"/>
            <color rgb="FF000000"/>
            <rFont val="Calibri"/>
            <family val="1"/>
          </rPr>
          <t>Usa guantes</t>
        </r>
      </text>
    </comment>
    <comment ref="R251" authorId="0" shapeId="0" xr:uid="{00000000-0006-0000-1600-0000F2080000}">
      <text>
        <r>
          <rPr>
            <sz val="12"/>
            <color rgb="FF000000"/>
            <rFont val="Calibri"/>
            <family val="1"/>
          </rPr>
          <t>Usa guantes</t>
        </r>
      </text>
    </comment>
    <comment ref="T251" authorId="0" shapeId="0" xr:uid="{00000000-0006-0000-1600-0000F3080000}">
      <text>
        <r>
          <rPr>
            <sz val="12"/>
            <color rgb="FF000000"/>
            <rFont val="Calibri"/>
            <family val="1"/>
          </rPr>
          <t>Usa chaqueta</t>
        </r>
      </text>
    </comment>
    <comment ref="W251" authorId="0" shapeId="0" xr:uid="{00000000-0006-0000-1600-0000F4080000}">
      <text>
        <r>
          <rPr>
            <sz val="12"/>
            <color rgb="FF000000"/>
            <rFont val="Calibri"/>
            <family val="1"/>
          </rPr>
          <t>No se le vio bordado,ni tampoco el carnet visible</t>
        </r>
      </text>
    </comment>
    <comment ref="X251" authorId="0" shapeId="0" xr:uid="{00000000-0006-0000-1600-0000F5080000}">
      <text>
        <r>
          <rPr>
            <sz val="12"/>
            <color rgb="FF000000"/>
            <rFont val="Calibri"/>
            <family val="1"/>
          </rPr>
          <t>Es el nombre impreso en la factura</t>
        </r>
      </text>
    </comment>
    <comment ref="Y251" authorId="0" shapeId="0" xr:uid="{00000000-0006-0000-1600-0000F6080000}">
      <text>
        <r>
          <rPr>
            <sz val="12"/>
            <color rgb="FF000000"/>
            <rFont val="Calibri"/>
            <family val="1"/>
          </rPr>
          <t>No es necesario su uso</t>
        </r>
      </text>
    </comment>
    <comment ref="Z251" authorId="0" shapeId="0" xr:uid="{00000000-0006-0000-1600-0000F7080000}">
      <text>
        <r>
          <rPr>
            <sz val="12"/>
            <color rgb="FF000000"/>
            <rFont val="Calibri"/>
            <family val="1"/>
          </rPr>
          <t>No es necesario su uso</t>
        </r>
      </text>
    </comment>
    <comment ref="AA251" authorId="0" shapeId="0" xr:uid="{00000000-0006-0000-1600-0000F8080000}">
      <text>
        <r>
          <rPr>
            <sz val="12"/>
            <color rgb="FF000000"/>
            <rFont val="Calibri"/>
            <family val="1"/>
          </rPr>
          <t>No es necesario su uso</t>
        </r>
      </text>
    </comment>
    <comment ref="AB251" authorId="0" shapeId="0" xr:uid="{00000000-0006-0000-1600-0000F9080000}">
      <text>
        <r>
          <rPr>
            <sz val="12"/>
            <color rgb="FF000000"/>
            <rFont val="Calibri"/>
            <family val="1"/>
          </rPr>
          <t>No es necesario mantener la distancia</t>
        </r>
      </text>
    </comment>
    <comment ref="AI251" authorId="0" shapeId="0" xr:uid="{00000000-0006-0000-1600-0000FA080000}">
      <text>
        <r>
          <rPr>
            <sz val="12"/>
            <color rgb="FF000000"/>
            <rFont val="Calibri"/>
            <family val="1"/>
          </rPr>
          <t>Me entregó el código</t>
        </r>
      </text>
    </comment>
    <comment ref="AM251" authorId="0" shapeId="0" xr:uid="{00000000-0006-0000-1600-0000FB080000}">
      <text>
        <r>
          <rPr>
            <sz val="12"/>
            <color rgb="FF000000"/>
            <rFont val="Calibri"/>
            <family val="1"/>
          </rPr>
          <t>LA ESTACION NO VENDE COMBUSTIBLE DE MAYOR CALIDAD.</t>
        </r>
      </text>
    </comment>
    <comment ref="AN251" authorId="0" shapeId="0" xr:uid="{00000000-0006-0000-1600-0000FC080000}">
      <text>
        <r>
          <rPr>
            <sz val="12"/>
            <color rgb="FF000000"/>
            <rFont val="Calibri"/>
            <family val="1"/>
          </rPr>
          <t>LA ESTACION NO VENDE COMBUSTIBLE DE MAYOR CALIDAD.</t>
        </r>
      </text>
    </comment>
    <comment ref="AO251" authorId="0" shapeId="0" xr:uid="{00000000-0006-0000-1600-0000FD080000}">
      <text>
        <r>
          <rPr>
            <sz val="12"/>
            <color rgb="FF000000"/>
            <rFont val="Calibri"/>
            <family val="1"/>
          </rPr>
          <t>No me ofrece acumular puntos</t>
        </r>
      </text>
    </comment>
    <comment ref="AP251" authorId="0" shapeId="0" xr:uid="{00000000-0006-0000-1600-0000FE080000}">
      <text>
        <r>
          <rPr>
            <sz val="12"/>
            <color rgb="FF000000"/>
            <rFont val="Calibri"/>
            <family val="1"/>
          </rPr>
          <t>OFRECEN LA PROMOCION VIGENTE DE JEEP.</t>
        </r>
      </text>
    </comment>
    <comment ref="AT251" authorId="0" shapeId="0" xr:uid="{00000000-0006-0000-1600-0000FF080000}">
      <text>
        <r>
          <rPr>
            <sz val="12"/>
            <color rgb="FF000000"/>
            <rFont val="Calibri"/>
            <family val="1"/>
          </rPr>
          <t>Solo dice en ceros</t>
        </r>
      </text>
    </comment>
    <comment ref="AX251" authorId="0" shapeId="0" xr:uid="{00000000-0006-0000-1600-000000090000}">
      <text>
        <r>
          <rPr>
            <sz val="12"/>
            <color rgb="FF000000"/>
            <rFont val="Calibri"/>
            <family val="1"/>
          </rPr>
          <t>No me ofrece arrojar la basura del vehículo</t>
        </r>
      </text>
    </comment>
    <comment ref="T252" authorId="0" shapeId="0" xr:uid="{00000000-0006-0000-1600-000001090000}">
      <text>
        <r>
          <rPr>
            <sz val="12"/>
            <color rgb="FF000000"/>
            <rFont val="Calibri"/>
            <family val="1"/>
          </rPr>
          <t>Tiene chaqueta</t>
        </r>
      </text>
    </comment>
    <comment ref="W252" authorId="0" shapeId="0" xr:uid="{00000000-0006-0000-1600-000002090000}">
      <text>
        <r>
          <rPr>
            <sz val="12"/>
            <color rgb="FF000000"/>
            <rFont val="Calibri"/>
            <family val="1"/>
          </rPr>
          <t>No tiene identificación</t>
        </r>
      </text>
    </comment>
    <comment ref="Y252" authorId="0" shapeId="0" xr:uid="{00000000-0006-0000-1600-000003090000}">
      <text>
        <r>
          <rPr>
            <sz val="12"/>
            <color rgb="FF000000"/>
            <rFont val="Calibri"/>
            <family val="1"/>
          </rPr>
          <t>No aplica</t>
        </r>
      </text>
    </comment>
    <comment ref="Z252" authorId="0" shapeId="0" xr:uid="{00000000-0006-0000-1600-000004090000}">
      <text>
        <r>
          <rPr>
            <sz val="12"/>
            <color rgb="FF000000"/>
            <rFont val="Calibri"/>
            <family val="1"/>
          </rPr>
          <t>No aplica</t>
        </r>
      </text>
    </comment>
    <comment ref="AA252" authorId="0" shapeId="0" xr:uid="{00000000-0006-0000-1600-000005090000}">
      <text>
        <r>
          <rPr>
            <sz val="12"/>
            <color rgb="FF000000"/>
            <rFont val="Calibri"/>
            <family val="1"/>
          </rPr>
          <t>No aplica</t>
        </r>
      </text>
    </comment>
    <comment ref="AB252" authorId="0" shapeId="0" xr:uid="{00000000-0006-0000-1600-000006090000}">
      <text>
        <r>
          <rPr>
            <sz val="12"/>
            <color rgb="FF000000"/>
            <rFont val="Calibri"/>
            <family val="1"/>
          </rPr>
          <t>No aplica</t>
        </r>
      </text>
    </comment>
    <comment ref="AI252" authorId="0" shapeId="0" xr:uid="{00000000-0006-0000-1600-000007090000}">
      <text>
        <r>
          <rPr>
            <sz val="12"/>
            <color rgb="FF000000"/>
            <rFont val="Calibri"/>
            <family val="1"/>
          </rPr>
          <t>No aplica</t>
        </r>
      </text>
    </comment>
    <comment ref="AM252" authorId="0" shapeId="0" xr:uid="{00000000-0006-0000-1600-000008090000}">
      <text>
        <r>
          <rPr>
            <sz val="12"/>
            <color rgb="FF000000"/>
            <rFont val="Calibri"/>
            <family val="1"/>
          </rPr>
          <t>No hay extra</t>
        </r>
      </text>
    </comment>
    <comment ref="AN252" authorId="0" shapeId="0" xr:uid="{00000000-0006-0000-1600-000009090000}">
      <text>
        <r>
          <rPr>
            <sz val="12"/>
            <color rgb="FF000000"/>
            <rFont val="Calibri"/>
            <family val="1"/>
          </rPr>
          <t>No hay extra</t>
        </r>
      </text>
    </comment>
    <comment ref="AP252" authorId="0" shapeId="0" xr:uid="{00000000-0006-0000-1600-00000A090000}">
      <text>
        <r>
          <rPr>
            <sz val="12"/>
            <color rgb="FF000000"/>
            <rFont val="Calibri"/>
            <family val="1"/>
          </rPr>
          <t>No ofrece</t>
        </r>
      </text>
    </comment>
    <comment ref="AT252" authorId="0" shapeId="0" xr:uid="{00000000-0006-0000-1600-00000B090000}">
      <text>
        <r>
          <rPr>
            <sz val="12"/>
            <color rgb="FF000000"/>
            <rFont val="Calibri"/>
            <family val="1"/>
          </rPr>
          <t>No menciona</t>
        </r>
      </text>
    </comment>
    <comment ref="AW252" authorId="0" shapeId="0" xr:uid="{00000000-0006-0000-1600-00000C090000}">
      <text>
        <r>
          <rPr>
            <sz val="12"/>
            <color rgb="FF000000"/>
            <rFont val="Calibri"/>
            <family val="1"/>
          </rPr>
          <t>No ofrece</t>
        </r>
      </text>
    </comment>
    <comment ref="AX252" authorId="0" shapeId="0" xr:uid="{00000000-0006-0000-1600-00000D090000}">
      <text>
        <r>
          <rPr>
            <sz val="12"/>
            <color rgb="FF000000"/>
            <rFont val="Calibri"/>
            <family val="1"/>
          </rPr>
          <t>No ofrece</t>
        </r>
      </text>
    </comment>
    <comment ref="BB252" authorId="0" shapeId="0" xr:uid="{00000000-0006-0000-1600-00000E090000}">
      <text>
        <r>
          <rPr>
            <sz val="12"/>
            <color rgb="FF000000"/>
            <rFont val="Calibri"/>
            <family val="1"/>
          </rPr>
          <t>Carro lleno de gasolina se desbordó</t>
        </r>
      </text>
    </comment>
    <comment ref="Y253" authorId="0" shapeId="0" xr:uid="{00000000-0006-0000-1600-00000F090000}">
      <text>
        <r>
          <rPr>
            <sz val="12"/>
            <color rgb="FF000000"/>
            <rFont val="Calibri"/>
            <family val="1"/>
          </rPr>
          <t>No tenía tapabocas</t>
        </r>
      </text>
    </comment>
    <comment ref="Z253" authorId="0" shapeId="0" xr:uid="{00000000-0006-0000-1600-000010090000}">
      <text>
        <r>
          <rPr>
            <sz val="12"/>
            <color rgb="FF000000"/>
            <rFont val="Calibri"/>
            <family val="1"/>
          </rPr>
          <t>No tenía gafas</t>
        </r>
      </text>
    </comment>
    <comment ref="AA253" authorId="0" shapeId="0" xr:uid="{00000000-0006-0000-1600-000011090000}">
      <text>
        <r>
          <rPr>
            <sz val="12"/>
            <color rgb="FF000000"/>
            <rFont val="Calibri"/>
            <family val="1"/>
          </rPr>
          <t>No tiene antibacterial</t>
        </r>
      </text>
    </comment>
    <comment ref="AB253" authorId="0" shapeId="0" xr:uid="{00000000-0006-0000-1600-000012090000}">
      <text>
        <r>
          <rPr>
            <sz val="12"/>
            <color rgb="FF000000"/>
            <rFont val="Calibri"/>
            <family val="1"/>
          </rPr>
          <t>N/A</t>
        </r>
      </text>
    </comment>
    <comment ref="AE253" authorId="0" shapeId="0" xr:uid="{00000000-0006-0000-1600-000013090000}">
      <text>
        <r>
          <rPr>
            <sz val="12"/>
            <color rgb="FF000000"/>
            <rFont val="Calibri"/>
            <family val="1"/>
          </rPr>
          <t>Estaban tanqueando motos</t>
        </r>
      </text>
    </comment>
    <comment ref="AI253" authorId="0" shapeId="0" xr:uid="{00000000-0006-0000-1600-000014090000}">
      <text>
        <r>
          <rPr>
            <sz val="12"/>
            <color rgb="FF000000"/>
            <rFont val="Calibri"/>
            <family val="1"/>
          </rPr>
          <t>No ofrece.promo primax</t>
        </r>
      </text>
    </comment>
    <comment ref="AN253" authorId="0" shapeId="0" xr:uid="{00000000-0006-0000-1600-000015090000}">
      <text>
        <r>
          <rPr>
            <sz val="12"/>
            <color rgb="FF000000"/>
            <rFont val="Calibri"/>
            <family val="1"/>
          </rPr>
          <t>No ofrece mezcla</t>
        </r>
      </text>
    </comment>
    <comment ref="AO253" authorId="0" shapeId="0" xr:uid="{00000000-0006-0000-1600-000016090000}">
      <text>
        <r>
          <rPr>
            <sz val="12"/>
            <color rgb="FF000000"/>
            <rFont val="Calibri"/>
            <family val="1"/>
          </rPr>
          <t>No ofrece puntos Colombia</t>
        </r>
      </text>
    </comment>
    <comment ref="AP253" authorId="0" shapeId="0" xr:uid="{00000000-0006-0000-1600-000017090000}">
      <text>
        <r>
          <rPr>
            <sz val="12"/>
            <color rgb="FF000000"/>
            <rFont val="Calibri"/>
            <family val="1"/>
          </rPr>
          <t>No ofrece aumentar compra</t>
        </r>
      </text>
    </comment>
    <comment ref="AW253" authorId="0" shapeId="0" xr:uid="{00000000-0006-0000-1600-000018090000}">
      <text>
        <r>
          <rPr>
            <sz val="12"/>
            <color rgb="FF000000"/>
            <rFont val="Calibri"/>
            <family val="1"/>
          </rPr>
          <t>No ofrece servicios adicionales</t>
        </r>
      </text>
    </comment>
    <comment ref="Y254" authorId="0" shapeId="0" xr:uid="{00000000-0006-0000-1600-000019090000}">
      <text>
        <r>
          <rPr>
            <sz val="12"/>
            <color rgb="FF000000"/>
            <rFont val="Calibri"/>
            <family val="1"/>
          </rPr>
          <t>No</t>
        </r>
      </text>
    </comment>
    <comment ref="Z254" authorId="0" shapeId="0" xr:uid="{00000000-0006-0000-1600-00001A090000}">
      <text>
        <r>
          <rPr>
            <sz val="12"/>
            <color rgb="FF000000"/>
            <rFont val="Calibri"/>
            <family val="1"/>
          </rPr>
          <t>No</t>
        </r>
      </text>
    </comment>
    <comment ref="AA254" authorId="0" shapeId="0" xr:uid="{00000000-0006-0000-1600-00001B090000}">
      <text>
        <r>
          <rPr>
            <sz val="12"/>
            <color rgb="FF000000"/>
            <rFont val="Calibri"/>
            <family val="1"/>
          </rPr>
          <t>No</t>
        </r>
      </text>
    </comment>
    <comment ref="AB254" authorId="0" shapeId="0" xr:uid="{00000000-0006-0000-1600-00001C090000}">
      <text>
        <r>
          <rPr>
            <sz val="12"/>
            <color rgb="FF000000"/>
            <rFont val="Calibri"/>
            <family val="1"/>
          </rPr>
          <t>No</t>
        </r>
      </text>
    </comment>
    <comment ref="AE254" authorId="0" shapeId="0" xr:uid="{00000000-0006-0000-1600-00001D090000}">
      <text>
        <r>
          <rPr>
            <sz val="12"/>
            <color rgb="FF000000"/>
            <rFont val="Calibri"/>
            <family val="1"/>
          </rPr>
          <t>esta llena la estación y todos están ocupados</t>
        </r>
      </text>
    </comment>
    <comment ref="AI254" authorId="0" shapeId="0" xr:uid="{00000000-0006-0000-1600-00001E090000}">
      <text>
        <r>
          <rPr>
            <sz val="12"/>
            <color rgb="FF000000"/>
            <rFont val="Calibri"/>
            <family val="1"/>
          </rPr>
          <t>O ofreció</t>
        </r>
      </text>
    </comment>
    <comment ref="AN254" authorId="0" shapeId="0" xr:uid="{00000000-0006-0000-1600-00001F090000}">
      <text>
        <r>
          <rPr>
            <sz val="12"/>
            <color rgb="FF000000"/>
            <rFont val="Calibri"/>
            <family val="1"/>
          </rPr>
          <t>no ofrece</t>
        </r>
      </text>
    </comment>
    <comment ref="AO254" authorId="0" shapeId="0" xr:uid="{00000000-0006-0000-1600-000020090000}">
      <text>
        <r>
          <rPr>
            <sz val="12"/>
            <color rgb="FF000000"/>
            <rFont val="Calibri"/>
            <family val="1"/>
          </rPr>
          <t>No ofreció</t>
        </r>
      </text>
    </comment>
    <comment ref="AW254" authorId="0" shapeId="0" xr:uid="{00000000-0006-0000-1600-000021090000}">
      <text>
        <r>
          <rPr>
            <sz val="12"/>
            <color rgb="FF000000"/>
            <rFont val="Calibri"/>
            <family val="1"/>
          </rPr>
          <t>no ofrece</t>
        </r>
      </text>
    </comment>
    <comment ref="AX254" authorId="0" shapeId="0" xr:uid="{00000000-0006-0000-1600-000022090000}">
      <text>
        <r>
          <rPr>
            <sz val="12"/>
            <color rgb="FF000000"/>
            <rFont val="Calibri"/>
            <family val="1"/>
          </rPr>
          <t>No ofreció</t>
        </r>
      </text>
    </comment>
    <comment ref="BA254" authorId="0" shapeId="0" xr:uid="{00000000-0006-0000-1600-000023090000}">
      <text>
        <r>
          <rPr>
            <sz val="12"/>
            <color rgb="FF000000"/>
            <rFont val="Calibri"/>
            <family val="1"/>
          </rPr>
          <t>no ofrece</t>
        </r>
      </text>
    </comment>
    <comment ref="Y255" authorId="0" shapeId="0" xr:uid="{00000000-0006-0000-1600-000024090000}">
      <text>
        <r>
          <rPr>
            <sz val="12"/>
            <color rgb="FF000000"/>
            <rFont val="Calibri"/>
            <family val="1"/>
          </rPr>
          <t>No</t>
        </r>
      </text>
    </comment>
    <comment ref="Z255" authorId="0" shapeId="0" xr:uid="{00000000-0006-0000-1600-000025090000}">
      <text>
        <r>
          <rPr>
            <sz val="12"/>
            <color rgb="FF000000"/>
            <rFont val="Calibri"/>
            <family val="1"/>
          </rPr>
          <t>No</t>
        </r>
      </text>
    </comment>
    <comment ref="AA255" authorId="0" shapeId="0" xr:uid="{00000000-0006-0000-1600-000026090000}">
      <text>
        <r>
          <rPr>
            <sz val="12"/>
            <color rgb="FF000000"/>
            <rFont val="Calibri"/>
            <family val="1"/>
          </rPr>
          <t>No</t>
        </r>
      </text>
    </comment>
    <comment ref="AB255" authorId="0" shapeId="0" xr:uid="{00000000-0006-0000-1600-000027090000}">
      <text>
        <r>
          <rPr>
            <sz val="12"/>
            <color rgb="FF000000"/>
            <rFont val="Calibri"/>
            <family val="1"/>
          </rPr>
          <t>No</t>
        </r>
      </text>
    </comment>
    <comment ref="AI255" authorId="0" shapeId="0" xr:uid="{00000000-0006-0000-1600-000028090000}">
      <text>
        <r>
          <rPr>
            <sz val="12"/>
            <color rgb="FF000000"/>
            <rFont val="Calibri"/>
            <family val="1"/>
          </rPr>
          <t>No</t>
        </r>
      </text>
    </comment>
    <comment ref="AM255" authorId="0" shapeId="0" xr:uid="{00000000-0006-0000-1600-000029090000}">
      <text>
        <r>
          <rPr>
            <sz val="12"/>
            <color rgb="FF000000"/>
            <rFont val="Calibri"/>
            <family val="1"/>
          </rPr>
          <t>No ofreció</t>
        </r>
      </text>
    </comment>
    <comment ref="AN255" authorId="0" shapeId="0" xr:uid="{00000000-0006-0000-1600-00002A090000}">
      <text>
        <r>
          <rPr>
            <sz val="12"/>
            <color rgb="FF000000"/>
            <rFont val="Calibri"/>
            <family val="1"/>
          </rPr>
          <t>No ofreció</t>
        </r>
      </text>
    </comment>
    <comment ref="AP255" authorId="0" shapeId="0" xr:uid="{00000000-0006-0000-1600-00002B090000}">
      <text>
        <r>
          <rPr>
            <sz val="12"/>
            <color rgb="FF000000"/>
            <rFont val="Calibri"/>
            <family val="1"/>
          </rPr>
          <t>No ofreció</t>
        </r>
      </text>
    </comment>
    <comment ref="AT255" authorId="0" shapeId="0" xr:uid="{00000000-0006-0000-1600-00002C090000}">
      <text>
        <r>
          <rPr>
            <sz val="12"/>
            <color rgb="FF000000"/>
            <rFont val="Calibri"/>
            <family val="1"/>
          </rPr>
          <t>No detalló</t>
        </r>
      </text>
    </comment>
    <comment ref="AW255" authorId="0" shapeId="0" xr:uid="{00000000-0006-0000-1600-00002D090000}">
      <text>
        <r>
          <rPr>
            <sz val="12"/>
            <color rgb="FF000000"/>
            <rFont val="Calibri"/>
            <family val="1"/>
          </rPr>
          <t>No ofreció</t>
        </r>
      </text>
    </comment>
    <comment ref="AX255" authorId="0" shapeId="0" xr:uid="{00000000-0006-0000-1600-00002E090000}">
      <text>
        <r>
          <rPr>
            <sz val="12"/>
            <color rgb="FF000000"/>
            <rFont val="Calibri"/>
            <family val="1"/>
          </rPr>
          <t>No ofreció</t>
        </r>
      </text>
    </comment>
    <comment ref="BA255" authorId="0" shapeId="0" xr:uid="{00000000-0006-0000-1600-00002F090000}">
      <text>
        <r>
          <rPr>
            <sz val="12"/>
            <color rgb="FF000000"/>
            <rFont val="Calibri"/>
            <family val="1"/>
          </rPr>
          <t>Yo la solicité</t>
        </r>
      </text>
    </comment>
    <comment ref="T256" authorId="0" shapeId="0" xr:uid="{00000000-0006-0000-1600-000030090000}">
      <text>
        <r>
          <rPr>
            <sz val="12"/>
            <color rgb="FF000000"/>
            <rFont val="Calibri"/>
            <family val="1"/>
          </rPr>
          <t>Tiene chaqueta</t>
        </r>
      </text>
    </comment>
    <comment ref="W256" authorId="0" shapeId="0" xr:uid="{00000000-0006-0000-1600-000031090000}">
      <text>
        <r>
          <rPr>
            <sz val="12"/>
            <color rgb="FF000000"/>
            <rFont val="Calibri"/>
            <family val="1"/>
          </rPr>
          <t>No tiene identificación</t>
        </r>
      </text>
    </comment>
    <comment ref="Y256" authorId="0" shapeId="0" xr:uid="{00000000-0006-0000-1600-000032090000}">
      <text>
        <r>
          <rPr>
            <sz val="12"/>
            <color rgb="FF000000"/>
            <rFont val="Calibri"/>
            <family val="1"/>
          </rPr>
          <t>No aplica</t>
        </r>
      </text>
    </comment>
    <comment ref="Z256" authorId="0" shapeId="0" xr:uid="{00000000-0006-0000-1600-000033090000}">
      <text>
        <r>
          <rPr>
            <sz val="12"/>
            <color rgb="FF000000"/>
            <rFont val="Calibri"/>
            <family val="1"/>
          </rPr>
          <t>No aplica</t>
        </r>
      </text>
    </comment>
    <comment ref="AA256" authorId="0" shapeId="0" xr:uid="{00000000-0006-0000-1600-000034090000}">
      <text>
        <r>
          <rPr>
            <sz val="12"/>
            <color rgb="FF000000"/>
            <rFont val="Calibri"/>
            <family val="1"/>
          </rPr>
          <t>No aplica</t>
        </r>
      </text>
    </comment>
    <comment ref="AB256" authorId="0" shapeId="0" xr:uid="{00000000-0006-0000-1600-000035090000}">
      <text>
        <r>
          <rPr>
            <sz val="12"/>
            <color rgb="FF000000"/>
            <rFont val="Calibri"/>
            <family val="1"/>
          </rPr>
          <t>No aplica</t>
        </r>
      </text>
    </comment>
    <comment ref="AI256" authorId="0" shapeId="0" xr:uid="{00000000-0006-0000-1600-000036090000}">
      <text>
        <r>
          <rPr>
            <sz val="12"/>
            <color rgb="FF000000"/>
            <rFont val="Calibri"/>
            <family val="1"/>
          </rPr>
          <t>No aplica</t>
        </r>
      </text>
    </comment>
    <comment ref="AM256" authorId="0" shapeId="0" xr:uid="{00000000-0006-0000-1600-000037090000}">
      <text>
        <r>
          <rPr>
            <sz val="12"/>
            <color rgb="FF000000"/>
            <rFont val="Calibri"/>
            <family val="1"/>
          </rPr>
          <t>No ofrece</t>
        </r>
      </text>
    </comment>
    <comment ref="AN256" authorId="0" shapeId="0" xr:uid="{00000000-0006-0000-1600-000038090000}">
      <text>
        <r>
          <rPr>
            <sz val="12"/>
            <color rgb="FF000000"/>
            <rFont val="Calibri"/>
            <family val="1"/>
          </rPr>
          <t>No ofrece</t>
        </r>
      </text>
    </comment>
    <comment ref="AP256" authorId="0" shapeId="0" xr:uid="{00000000-0006-0000-1600-000039090000}">
      <text>
        <r>
          <rPr>
            <sz val="12"/>
            <color rgb="FF000000"/>
            <rFont val="Calibri"/>
            <family val="1"/>
          </rPr>
          <t>No ofrece</t>
        </r>
      </text>
    </comment>
    <comment ref="AT256" authorId="0" shapeId="0" xr:uid="{00000000-0006-0000-1600-00003A090000}">
      <text>
        <r>
          <rPr>
            <sz val="12"/>
            <color rgb="FF000000"/>
            <rFont val="Calibri"/>
            <family val="1"/>
          </rPr>
          <t>No menciona</t>
        </r>
      </text>
    </comment>
    <comment ref="AX256" authorId="0" shapeId="0" xr:uid="{00000000-0006-0000-1600-00003B090000}">
      <text>
        <r>
          <rPr>
            <sz val="12"/>
            <color rgb="FF000000"/>
            <rFont val="Calibri"/>
            <family val="1"/>
          </rPr>
          <t>No ofrece</t>
        </r>
      </text>
    </comment>
    <comment ref="V257" authorId="0" shapeId="0" xr:uid="{00000000-0006-0000-1600-00003C090000}">
      <text>
        <r>
          <rPr>
            <sz val="12"/>
            <color rgb="FF000000"/>
            <rFont val="Calibri"/>
            <family val="1"/>
          </rPr>
          <t>Si, pero vieja y un poquito su ia</t>
        </r>
      </text>
    </comment>
    <comment ref="X257" authorId="0" shapeId="0" xr:uid="{00000000-0006-0000-1600-00003D090000}">
      <text>
        <r>
          <rPr>
            <sz val="12"/>
            <color rgb="FF000000"/>
            <rFont val="Calibri"/>
            <family val="1"/>
          </rPr>
          <t>No portaba carnet</t>
        </r>
      </text>
    </comment>
    <comment ref="Y257" authorId="0" shapeId="0" xr:uid="{00000000-0006-0000-1600-00003E090000}">
      <text>
        <r>
          <rPr>
            <sz val="12"/>
            <color rgb="FF000000"/>
            <rFont val="Calibri"/>
            <family val="1"/>
          </rPr>
          <t>No es obligatorio</t>
        </r>
      </text>
    </comment>
    <comment ref="Z257" authorId="0" shapeId="0" xr:uid="{00000000-0006-0000-1600-00003F090000}">
      <text>
        <r>
          <rPr>
            <sz val="12"/>
            <color rgb="FF000000"/>
            <rFont val="Calibri"/>
            <family val="1"/>
          </rPr>
          <t>No es obligatorio</t>
        </r>
      </text>
    </comment>
    <comment ref="AA257" authorId="0" shapeId="0" xr:uid="{00000000-0006-0000-1600-000040090000}">
      <text>
        <r>
          <rPr>
            <sz val="12"/>
            <color rgb="FF000000"/>
            <rFont val="Calibri"/>
            <family val="1"/>
          </rPr>
          <t>No es obligatorio</t>
        </r>
      </text>
    </comment>
    <comment ref="AB257" authorId="0" shapeId="0" xr:uid="{00000000-0006-0000-1600-000041090000}">
      <text>
        <r>
          <rPr>
            <sz val="12"/>
            <color rgb="FF000000"/>
            <rFont val="Calibri"/>
            <family val="1"/>
          </rPr>
          <t>No es obligatorio</t>
        </r>
      </text>
    </comment>
    <comment ref="AI257" authorId="0" shapeId="0" xr:uid="{00000000-0006-0000-1600-000042090000}">
      <text>
        <r>
          <rPr>
            <sz val="12"/>
            <color rgb="FF000000"/>
            <rFont val="Calibri"/>
            <family val="1"/>
          </rPr>
          <t>No tiene publicada la promoción Jeep</t>
        </r>
      </text>
    </comment>
    <comment ref="AM257" authorId="0" shapeId="0" xr:uid="{00000000-0006-0000-1600-000043090000}">
      <text>
        <r>
          <rPr>
            <sz val="12"/>
            <color rgb="FF000000"/>
            <rFont val="Calibri"/>
            <family val="1"/>
          </rPr>
          <t>EDS no vende mayor calidad.</t>
        </r>
      </text>
    </comment>
    <comment ref="AN257" authorId="0" shapeId="0" xr:uid="{00000000-0006-0000-1600-000044090000}">
      <text>
        <r>
          <rPr>
            <sz val="12"/>
            <color rgb="FF000000"/>
            <rFont val="Calibri"/>
            <family val="1"/>
          </rPr>
          <t>EDS no vende mayor calidad.</t>
        </r>
      </text>
    </comment>
    <comment ref="AO257" authorId="0" shapeId="0" xr:uid="{00000000-0006-0000-1600-000045090000}">
      <text>
        <r>
          <rPr>
            <sz val="12"/>
            <color rgb="FF000000"/>
            <rFont val="Calibri"/>
            <family val="1"/>
          </rPr>
          <t>EDS no acumula puntos</t>
        </r>
      </text>
    </comment>
    <comment ref="AP257" authorId="0" shapeId="0" xr:uid="{00000000-0006-0000-1600-000046090000}">
      <text>
        <r>
          <rPr>
            <sz val="12"/>
            <color rgb="FF000000"/>
            <rFont val="Calibri"/>
            <family val="1"/>
          </rPr>
          <t>EDS en depto de nariño</t>
        </r>
      </text>
    </comment>
    <comment ref="AS257" authorId="0" shapeId="0" xr:uid="{00000000-0006-0000-1600-000047090000}">
      <text>
        <r>
          <rPr>
            <sz val="12"/>
            <color rgb="FF000000"/>
            <rFont val="Calibri"/>
            <family val="1"/>
          </rPr>
          <t>min 1,49</t>
        </r>
      </text>
    </comment>
    <comment ref="AT257" authorId="0" shapeId="0" xr:uid="{00000000-0006-0000-1600-000048090000}">
      <text>
        <r>
          <rPr>
            <sz val="12"/>
            <color rgb="FF000000"/>
            <rFont val="Calibri"/>
            <family val="1"/>
          </rPr>
          <t>No menciono nada relacionado con la calidad</t>
        </r>
      </text>
    </comment>
    <comment ref="AW257" authorId="0" shapeId="0" xr:uid="{00000000-0006-0000-1600-000049090000}">
      <text>
        <r>
          <rPr>
            <sz val="12"/>
            <color rgb="FF000000"/>
            <rFont val="Calibri"/>
            <family val="1"/>
          </rPr>
          <t>No me ofreció nada adicional</t>
        </r>
      </text>
    </comment>
    <comment ref="AX257" authorId="0" shapeId="0" xr:uid="{00000000-0006-0000-1600-00004A090000}">
      <text>
        <r>
          <rPr>
            <sz val="12"/>
            <color rgb="FF000000"/>
            <rFont val="Calibri"/>
            <family val="1"/>
          </rPr>
          <t>Visita en moto</t>
        </r>
      </text>
    </comment>
    <comment ref="BA257" authorId="0" shapeId="0" xr:uid="{00000000-0006-0000-1600-00004B090000}">
      <text>
        <r>
          <rPr>
            <sz val="12"/>
            <color rgb="FF000000"/>
            <rFont val="Calibri"/>
            <family val="1"/>
          </rPr>
          <t>Tuve que solicitarla</t>
        </r>
      </text>
    </comment>
    <comment ref="BB257" authorId="0" shapeId="0" xr:uid="{00000000-0006-0000-1600-00004C090000}">
      <text>
        <r>
          <rPr>
            <sz val="12"/>
            <color rgb="FF000000"/>
            <rFont val="Calibri"/>
            <family val="1"/>
          </rPr>
          <t>La factura la envían al email porque no tienen facturación en línea.</t>
        </r>
      </text>
    </comment>
    <comment ref="Y258" authorId="0" shapeId="0" xr:uid="{00000000-0006-0000-1600-00004D090000}">
      <text>
        <r>
          <rPr>
            <sz val="12"/>
            <color rgb="FF000000"/>
            <rFont val="Calibri"/>
            <family val="1"/>
          </rPr>
          <t>No aplica</t>
        </r>
      </text>
    </comment>
    <comment ref="Z258" authorId="0" shapeId="0" xr:uid="{00000000-0006-0000-1600-00004E090000}">
      <text>
        <r>
          <rPr>
            <sz val="12"/>
            <color rgb="FF000000"/>
            <rFont val="Calibri"/>
            <family val="1"/>
          </rPr>
          <t>No aplica</t>
        </r>
      </text>
    </comment>
    <comment ref="AA258" authorId="0" shapeId="0" xr:uid="{00000000-0006-0000-1600-00004F090000}">
      <text>
        <r>
          <rPr>
            <sz val="12"/>
            <color rgb="FF000000"/>
            <rFont val="Calibri"/>
            <family val="1"/>
          </rPr>
          <t>No aplica</t>
        </r>
      </text>
    </comment>
    <comment ref="AB258" authorId="0" shapeId="0" xr:uid="{00000000-0006-0000-1600-000050090000}">
      <text>
        <r>
          <rPr>
            <sz val="12"/>
            <color rgb="FF000000"/>
            <rFont val="Calibri"/>
            <family val="1"/>
          </rPr>
          <t>No aplica</t>
        </r>
      </text>
    </comment>
    <comment ref="AI258" authorId="0" shapeId="0" xr:uid="{00000000-0006-0000-1600-000051090000}">
      <text>
        <r>
          <rPr>
            <sz val="12"/>
            <color rgb="FF000000"/>
            <rFont val="Calibri"/>
            <family val="1"/>
          </rPr>
          <t>No aplica</t>
        </r>
      </text>
    </comment>
    <comment ref="AM258" authorId="0" shapeId="0" xr:uid="{00000000-0006-0000-1600-000052090000}">
      <text>
        <r>
          <rPr>
            <sz val="12"/>
            <color rgb="FF000000"/>
            <rFont val="Calibri"/>
            <family val="1"/>
          </rPr>
          <t>No me ofrece Gasolina extra</t>
        </r>
      </text>
    </comment>
    <comment ref="AN258" authorId="0" shapeId="0" xr:uid="{00000000-0006-0000-1600-000053090000}">
      <text>
        <r>
          <rPr>
            <sz val="12"/>
            <color rgb="FF000000"/>
            <rFont val="Calibri"/>
            <family val="1"/>
          </rPr>
          <t>No me ofrece mezclar combustibles</t>
        </r>
      </text>
    </comment>
    <comment ref="AO258" authorId="0" shapeId="0" xr:uid="{00000000-0006-0000-1600-000054090000}">
      <text>
        <r>
          <rPr>
            <sz val="12"/>
            <color rgb="FF000000"/>
            <rFont val="Calibri"/>
            <family val="1"/>
          </rPr>
          <t>N/A</t>
        </r>
      </text>
    </comment>
    <comment ref="AP258" authorId="0" shapeId="0" xr:uid="{00000000-0006-0000-1600-000055090000}">
      <text>
        <r>
          <rPr>
            <sz val="12"/>
            <color rgb="FF000000"/>
            <rFont val="Calibri"/>
            <family val="1"/>
          </rPr>
          <t>No me ofrece el galón adicional</t>
        </r>
      </text>
    </comment>
    <comment ref="AT258" authorId="0" shapeId="0" xr:uid="{00000000-0006-0000-1600-000056090000}">
      <text>
        <r>
          <rPr>
            <sz val="12"/>
            <color rgb="FF000000"/>
            <rFont val="Calibri"/>
            <family val="1"/>
          </rPr>
          <t>No me dice que es Gasolina confiable o garantizada</t>
        </r>
      </text>
    </comment>
    <comment ref="AW258" authorId="0" shapeId="0" xr:uid="{00000000-0006-0000-1600-000057090000}">
      <text>
        <r>
          <rPr>
            <sz val="12"/>
            <color rgb="FF000000"/>
            <rFont val="Calibri"/>
            <family val="1"/>
          </rPr>
          <t>No me ofrece ningún servicio adicional</t>
        </r>
      </text>
    </comment>
    <comment ref="AX258" authorId="0" shapeId="0" xr:uid="{00000000-0006-0000-1600-000058090000}">
      <text>
        <r>
          <rPr>
            <sz val="12"/>
            <color rgb="FF000000"/>
            <rFont val="Calibri"/>
            <family val="1"/>
          </rPr>
          <t>No me ofrece botar basura</t>
        </r>
      </text>
    </comment>
    <comment ref="BA258" authorId="0" shapeId="0" xr:uid="{00000000-0006-0000-1600-000059090000}">
      <text>
        <r>
          <rPr>
            <sz val="12"/>
            <color rgb="FF000000"/>
            <rFont val="Calibri"/>
            <family val="1"/>
          </rPr>
          <t>No me ofrece factura, luego que se despide yo se la solicito</t>
        </r>
      </text>
    </comment>
    <comment ref="O259" authorId="0" shapeId="0" xr:uid="{00000000-0006-0000-1600-00005A090000}">
      <text>
        <r>
          <rPr>
            <sz val="12"/>
            <color rgb="FF000000"/>
            <rFont val="Calibri"/>
            <family val="1"/>
          </rPr>
          <t>Recogido</t>
        </r>
      </text>
    </comment>
    <comment ref="W259" authorId="0" shapeId="0" xr:uid="{00000000-0006-0000-1600-00005B090000}">
      <text>
        <r>
          <rPr>
            <sz val="12"/>
            <color rgb="FF000000"/>
            <rFont val="Calibri"/>
            <family val="1"/>
          </rPr>
          <t>NOMBRE BORDADO</t>
        </r>
      </text>
    </comment>
    <comment ref="Y259" authorId="0" shapeId="0" xr:uid="{00000000-0006-0000-1600-00005C090000}">
      <text>
        <r>
          <rPr>
            <sz val="12"/>
            <color rgb="FF000000"/>
            <rFont val="Calibri"/>
            <family val="1"/>
          </rPr>
          <t>PREGUNTA NO APLICA</t>
        </r>
      </text>
    </comment>
    <comment ref="Z259" authorId="0" shapeId="0" xr:uid="{00000000-0006-0000-1600-00005D090000}">
      <text>
        <r>
          <rPr>
            <sz val="12"/>
            <color rgb="FF000000"/>
            <rFont val="Calibri"/>
            <family val="1"/>
          </rPr>
          <t>PREGUNTA NO APLICA</t>
        </r>
      </text>
    </comment>
    <comment ref="AA259" authorId="0" shapeId="0" xr:uid="{00000000-0006-0000-1600-00005E090000}">
      <text>
        <r>
          <rPr>
            <sz val="12"/>
            <color rgb="FF000000"/>
            <rFont val="Calibri"/>
            <family val="1"/>
          </rPr>
          <t>PREGUNTA NO APLICA</t>
        </r>
      </text>
    </comment>
    <comment ref="AB259" authorId="0" shapeId="0" xr:uid="{00000000-0006-0000-1600-00005F090000}">
      <text>
        <r>
          <rPr>
            <sz val="12"/>
            <color rgb="FF000000"/>
            <rFont val="Calibri"/>
            <family val="1"/>
          </rPr>
          <t>PREGUNTA NO APLICA</t>
        </r>
      </text>
    </comment>
    <comment ref="AE259" authorId="0" shapeId="0" xr:uid="{00000000-0006-0000-1600-000060090000}">
      <text>
        <r>
          <rPr>
            <sz val="12"/>
            <color rgb="FF000000"/>
            <rFont val="Calibri"/>
            <family val="1"/>
          </rPr>
          <t>n/a</t>
        </r>
      </text>
    </comment>
    <comment ref="AI259" authorId="0" shapeId="0" xr:uid="{00000000-0006-0000-1600-000061090000}">
      <text>
        <r>
          <rPr>
            <sz val="12"/>
            <color rgb="FF000000"/>
            <rFont val="Calibri"/>
            <family val="1"/>
          </rPr>
          <t>no ofrece</t>
        </r>
      </text>
    </comment>
    <comment ref="AM259" authorId="0" shapeId="0" xr:uid="{00000000-0006-0000-1600-000062090000}">
      <text>
        <r>
          <rPr>
            <sz val="12"/>
            <color rgb="FF000000"/>
            <rFont val="Calibri"/>
            <family val="1"/>
          </rPr>
          <t>NO OFRECIÓ COMBUSTIBLE DE MAYOR CALIDAD</t>
        </r>
      </text>
    </comment>
    <comment ref="AN259" authorId="0" shapeId="0" xr:uid="{00000000-0006-0000-1600-000063090000}">
      <text>
        <r>
          <rPr>
            <sz val="12"/>
            <color rgb="FF000000"/>
            <rFont val="Calibri"/>
            <family val="1"/>
          </rPr>
          <t>NO OFRECIÓ MEZCLA</t>
        </r>
      </text>
    </comment>
    <comment ref="AP259" authorId="0" shapeId="0" xr:uid="{00000000-0006-0000-1600-000064090000}">
      <text>
        <r>
          <rPr>
            <sz val="12"/>
            <color rgb="FF000000"/>
            <rFont val="Calibri"/>
            <family val="1"/>
          </rPr>
          <t>NO OFRECIÓ AUMENTAR LA COMPRA</t>
        </r>
      </text>
    </comment>
    <comment ref="AW259" authorId="0" shapeId="0" xr:uid="{00000000-0006-0000-1600-000065090000}">
      <text>
        <r>
          <rPr>
            <sz val="12"/>
            <color rgb="FF000000"/>
            <rFont val="Calibri"/>
            <family val="1"/>
          </rPr>
          <t>NO OFRECIÓ SERVICIO ADICIONALES</t>
        </r>
      </text>
    </comment>
    <comment ref="BA259" authorId="0" shapeId="0" xr:uid="{00000000-0006-0000-1600-000066090000}">
      <text>
        <r>
          <rPr>
            <sz val="12"/>
            <color rgb="FF000000"/>
            <rFont val="Calibri"/>
            <family val="1"/>
          </rPr>
          <t>TUVE QUE SOLICITAR LA FACTURA</t>
        </r>
      </text>
    </comment>
    <comment ref="Y260" authorId="0" shapeId="0" xr:uid="{00000000-0006-0000-1600-000067090000}">
      <text>
        <r>
          <rPr>
            <sz val="12"/>
            <color rgb="FF000000"/>
            <rFont val="Calibri"/>
            <family val="1"/>
          </rPr>
          <t>No tenía tapabocas</t>
        </r>
      </text>
    </comment>
    <comment ref="Z260" authorId="0" shapeId="0" xr:uid="{00000000-0006-0000-1600-000068090000}">
      <text>
        <r>
          <rPr>
            <sz val="12"/>
            <color rgb="FF000000"/>
            <rFont val="Calibri"/>
            <family val="1"/>
          </rPr>
          <t>No tenía gafas</t>
        </r>
      </text>
    </comment>
    <comment ref="AA260" authorId="0" shapeId="0" xr:uid="{00000000-0006-0000-1600-000069090000}">
      <text>
        <r>
          <rPr>
            <sz val="12"/>
            <color rgb="FF000000"/>
            <rFont val="Calibri"/>
            <family val="1"/>
          </rPr>
          <t>Ni tenía antibacterial</t>
        </r>
      </text>
    </comment>
    <comment ref="AB260" authorId="0" shapeId="0" xr:uid="{00000000-0006-0000-1600-00006A090000}">
      <text>
        <r>
          <rPr>
            <sz val="12"/>
            <color rgb="FF000000"/>
            <rFont val="Calibri"/>
            <family val="1"/>
          </rPr>
          <t>No hay distancia</t>
        </r>
      </text>
    </comment>
    <comment ref="AE260" authorId="0" shapeId="0" xr:uid="{00000000-0006-0000-1600-00006B090000}">
      <text>
        <r>
          <rPr>
            <sz val="12"/>
            <color rgb="FF000000"/>
            <rFont val="Calibri"/>
            <family val="1"/>
          </rPr>
          <t>Habían demasiados carros</t>
        </r>
      </text>
    </comment>
    <comment ref="AI260" authorId="0" shapeId="0" xr:uid="{00000000-0006-0000-1600-00006C090000}">
      <text>
        <r>
          <rPr>
            <sz val="12"/>
            <color rgb="FF000000"/>
            <rFont val="Calibri"/>
            <family val="1"/>
          </rPr>
          <t>No ofrece promoción</t>
        </r>
      </text>
    </comment>
    <comment ref="AM260" authorId="0" shapeId="0" xr:uid="{00000000-0006-0000-1600-00006D090000}">
      <text>
        <r>
          <rPr>
            <sz val="12"/>
            <color rgb="FF000000"/>
            <rFont val="Calibri"/>
            <family val="1"/>
          </rPr>
          <t>Solo me ofrece corriente</t>
        </r>
      </text>
    </comment>
    <comment ref="AN260" authorId="0" shapeId="0" xr:uid="{00000000-0006-0000-1600-00006E090000}">
      <text>
        <r>
          <rPr>
            <sz val="12"/>
            <color rgb="FF000000"/>
            <rFont val="Calibri"/>
            <family val="1"/>
          </rPr>
          <t>No ofrece mezcla ideal</t>
        </r>
      </text>
    </comment>
    <comment ref="AP260" authorId="0" shapeId="0" xr:uid="{00000000-0006-0000-1600-00006F090000}">
      <text>
        <r>
          <rPr>
            <sz val="12"/>
            <color rgb="FF000000"/>
            <rFont val="Calibri"/>
            <family val="1"/>
          </rPr>
          <t>No ofrece aumentar compra</t>
        </r>
      </text>
    </comment>
    <comment ref="AW260" authorId="0" shapeId="0" xr:uid="{00000000-0006-0000-1600-000070090000}">
      <text>
        <r>
          <rPr>
            <sz val="12"/>
            <color rgb="FF000000"/>
            <rFont val="Calibri"/>
            <family val="1"/>
          </rPr>
          <t>No ofrece servicios adicionales</t>
        </r>
      </text>
    </comment>
    <comment ref="AX260" authorId="0" shapeId="0" xr:uid="{00000000-0006-0000-1600-000071090000}">
      <text>
        <r>
          <rPr>
            <sz val="12"/>
            <color rgb="FF000000"/>
            <rFont val="Calibri"/>
            <family val="1"/>
          </rPr>
          <t>No ofrece botar desperdicios</t>
        </r>
      </text>
    </comment>
    <comment ref="BA260" authorId="0" shapeId="0" xr:uid="{00000000-0006-0000-1600-000072090000}">
      <text>
        <r>
          <rPr>
            <sz val="12"/>
            <color rgb="FF000000"/>
            <rFont val="Calibri"/>
            <family val="1"/>
          </rPr>
          <t>Yo se la solicité</t>
        </r>
      </text>
    </comment>
    <comment ref="Q261" authorId="0" shapeId="0" xr:uid="{00000000-0006-0000-1600-000073090000}">
      <text>
        <r>
          <rPr>
            <sz val="12"/>
            <color rgb="FF000000"/>
            <rFont val="Calibri"/>
            <family val="1"/>
          </rPr>
          <t>Tenía guantes</t>
        </r>
      </text>
    </comment>
    <comment ref="R261" authorId="0" shapeId="0" xr:uid="{00000000-0006-0000-1600-000074090000}">
      <text>
        <r>
          <rPr>
            <sz val="12"/>
            <color rgb="FF000000"/>
            <rFont val="Calibri"/>
            <family val="1"/>
          </rPr>
          <t>Tenía guantes</t>
        </r>
      </text>
    </comment>
    <comment ref="Y261" authorId="0" shapeId="0" xr:uid="{00000000-0006-0000-1600-000075090000}">
      <text>
        <r>
          <rPr>
            <sz val="12"/>
            <color rgb="FF000000"/>
            <rFont val="Calibri"/>
            <family val="1"/>
          </rPr>
          <t>No</t>
        </r>
      </text>
    </comment>
    <comment ref="Z261" authorId="0" shapeId="0" xr:uid="{00000000-0006-0000-1600-000076090000}">
      <text>
        <r>
          <rPr>
            <sz val="12"/>
            <color rgb="FF000000"/>
            <rFont val="Calibri"/>
            <family val="1"/>
          </rPr>
          <t>No</t>
        </r>
      </text>
    </comment>
    <comment ref="AA261" authorId="0" shapeId="0" xr:uid="{00000000-0006-0000-1600-000077090000}">
      <text>
        <r>
          <rPr>
            <sz val="12"/>
            <color rgb="FF000000"/>
            <rFont val="Calibri"/>
            <family val="1"/>
          </rPr>
          <t>No</t>
        </r>
      </text>
    </comment>
    <comment ref="AB261" authorId="0" shapeId="0" xr:uid="{00000000-0006-0000-1600-000078090000}">
      <text>
        <r>
          <rPr>
            <sz val="12"/>
            <color rgb="FF000000"/>
            <rFont val="Calibri"/>
            <family val="1"/>
          </rPr>
          <t>No</t>
        </r>
      </text>
    </comment>
    <comment ref="AE261" authorId="0" shapeId="0" xr:uid="{00000000-0006-0000-1600-000079090000}">
      <text>
        <r>
          <rPr>
            <sz val="12"/>
            <color rgb="FF000000"/>
            <rFont val="Calibri"/>
            <family val="1"/>
          </rPr>
          <t>Estaba ocupada con otro vehiculo</t>
        </r>
      </text>
    </comment>
    <comment ref="AI261" authorId="0" shapeId="0" xr:uid="{00000000-0006-0000-1600-00007A090000}">
      <text>
        <r>
          <rPr>
            <sz val="12"/>
            <color rgb="FF000000"/>
            <rFont val="Calibri"/>
            <family val="1"/>
          </rPr>
          <t>no ofrece</t>
        </r>
      </text>
    </comment>
    <comment ref="AN261" authorId="0" shapeId="0" xr:uid="{00000000-0006-0000-1600-00007B090000}">
      <text>
        <r>
          <rPr>
            <sz val="12"/>
            <color rgb="FF000000"/>
            <rFont val="Calibri"/>
            <family val="1"/>
          </rPr>
          <t>Tanque con diesel</t>
        </r>
      </text>
    </comment>
    <comment ref="AO261" authorId="0" shapeId="0" xr:uid="{00000000-0006-0000-1600-00007C090000}">
      <text>
        <r>
          <rPr>
            <sz val="12"/>
            <color rgb="FF000000"/>
            <rFont val="Calibri"/>
            <family val="1"/>
          </rPr>
          <t>No había aviso</t>
        </r>
      </text>
    </comment>
    <comment ref="AT261" authorId="0" shapeId="0" xr:uid="{00000000-0006-0000-1600-00007D090000}">
      <text>
        <r>
          <rPr>
            <sz val="12"/>
            <color rgb="FF000000"/>
            <rFont val="Calibri"/>
            <family val="1"/>
          </rPr>
          <t>no menciona</t>
        </r>
      </text>
    </comment>
    <comment ref="AW261" authorId="0" shapeId="0" xr:uid="{00000000-0006-0000-1600-00007E090000}">
      <text>
        <r>
          <rPr>
            <sz val="12"/>
            <color rgb="FF000000"/>
            <rFont val="Calibri"/>
            <family val="1"/>
          </rPr>
          <t>no ofrece</t>
        </r>
      </text>
    </comment>
    <comment ref="AX261" authorId="0" shapeId="0" xr:uid="{00000000-0006-0000-1600-00007F090000}">
      <text>
        <r>
          <rPr>
            <sz val="12"/>
            <color rgb="FF000000"/>
            <rFont val="Calibri"/>
            <family val="1"/>
          </rPr>
          <t>no ofrece</t>
        </r>
      </text>
    </comment>
    <comment ref="Y262" authorId="0" shapeId="0" xr:uid="{00000000-0006-0000-1600-000080090000}">
      <text>
        <r>
          <rPr>
            <sz val="12"/>
            <color rgb="FF000000"/>
            <rFont val="Calibri"/>
            <family val="1"/>
          </rPr>
          <t>Na</t>
        </r>
      </text>
    </comment>
    <comment ref="Z262" authorId="0" shapeId="0" xr:uid="{00000000-0006-0000-1600-000081090000}">
      <text>
        <r>
          <rPr>
            <sz val="12"/>
            <color rgb="FF000000"/>
            <rFont val="Calibri"/>
            <family val="1"/>
          </rPr>
          <t>Na</t>
        </r>
      </text>
    </comment>
    <comment ref="AA262" authorId="0" shapeId="0" xr:uid="{00000000-0006-0000-1600-000082090000}">
      <text>
        <r>
          <rPr>
            <sz val="12"/>
            <color rgb="FF000000"/>
            <rFont val="Calibri"/>
            <family val="1"/>
          </rPr>
          <t>Na</t>
        </r>
      </text>
    </comment>
    <comment ref="AB262" authorId="0" shapeId="0" xr:uid="{00000000-0006-0000-1600-000083090000}">
      <text>
        <r>
          <rPr>
            <sz val="12"/>
            <color rgb="FF000000"/>
            <rFont val="Calibri"/>
            <family val="1"/>
          </rPr>
          <t>Na</t>
        </r>
      </text>
    </comment>
    <comment ref="AE262" authorId="0" shapeId="0" xr:uid="{00000000-0006-0000-1600-000084090000}">
      <text>
        <r>
          <rPr>
            <sz val="12"/>
            <color rgb="FF000000"/>
            <rFont val="Calibri"/>
            <family val="1"/>
          </rPr>
          <t>no hace señas</t>
        </r>
      </text>
    </comment>
    <comment ref="AM262" authorId="0" shapeId="0" xr:uid="{00000000-0006-0000-1600-000085090000}">
      <text>
        <r>
          <rPr>
            <sz val="12"/>
            <color rgb="FF000000"/>
            <rFont val="Calibri"/>
            <family val="1"/>
          </rPr>
          <t>No tienen combustible de mayor calidad</t>
        </r>
      </text>
    </comment>
    <comment ref="AN262" authorId="0" shapeId="0" xr:uid="{00000000-0006-0000-1600-000086090000}">
      <text>
        <r>
          <rPr>
            <sz val="12"/>
            <color rgb="FF000000"/>
            <rFont val="Calibri"/>
            <family val="1"/>
          </rPr>
          <t>Na</t>
        </r>
      </text>
    </comment>
    <comment ref="AP262" authorId="0" shapeId="0" xr:uid="{00000000-0006-0000-1600-000087090000}">
      <text>
        <r>
          <rPr>
            <sz val="12"/>
            <color rgb="FF000000"/>
            <rFont val="Calibri"/>
            <family val="1"/>
          </rPr>
          <t>ofrece promocion</t>
        </r>
      </text>
    </comment>
    <comment ref="AT262" authorId="0" shapeId="0" xr:uid="{00000000-0006-0000-1600-000088090000}">
      <text>
        <r>
          <rPr>
            <sz val="12"/>
            <color rgb="FF000000"/>
            <rFont val="Calibri"/>
            <family val="1"/>
          </rPr>
          <t>NO MENCIONA</t>
        </r>
      </text>
    </comment>
    <comment ref="AX262" authorId="0" shapeId="0" xr:uid="{00000000-0006-0000-1600-000089090000}">
      <text>
        <r>
          <rPr>
            <sz val="12"/>
            <color rgb="FF000000"/>
            <rFont val="Calibri"/>
            <family val="1"/>
          </rPr>
          <t>Na</t>
        </r>
      </text>
    </comment>
    <comment ref="W263" authorId="0" shapeId="0" xr:uid="{00000000-0006-0000-1600-00008A090000}">
      <text>
        <r>
          <rPr>
            <sz val="12"/>
            <color rgb="FF000000"/>
            <rFont val="Calibri"/>
            <family val="1"/>
          </rPr>
          <t>No sé evidencia</t>
        </r>
      </text>
    </comment>
    <comment ref="Y263" authorId="0" shapeId="0" xr:uid="{00000000-0006-0000-1600-00008B090000}">
      <text>
        <r>
          <rPr>
            <sz val="12"/>
            <color rgb="FF000000"/>
            <rFont val="Calibri"/>
            <family val="1"/>
          </rPr>
          <t>No aplica</t>
        </r>
      </text>
    </comment>
    <comment ref="Z263" authorId="0" shapeId="0" xr:uid="{00000000-0006-0000-1600-00008C090000}">
      <text>
        <r>
          <rPr>
            <sz val="12"/>
            <color rgb="FF000000"/>
            <rFont val="Calibri"/>
            <family val="1"/>
          </rPr>
          <t>No aplica</t>
        </r>
      </text>
    </comment>
    <comment ref="AA263" authorId="0" shapeId="0" xr:uid="{00000000-0006-0000-1600-00008D090000}">
      <text>
        <r>
          <rPr>
            <sz val="12"/>
            <color rgb="FF000000"/>
            <rFont val="Calibri"/>
            <family val="1"/>
          </rPr>
          <t>No aplica</t>
        </r>
      </text>
    </comment>
    <comment ref="AB263" authorId="0" shapeId="0" xr:uid="{00000000-0006-0000-1600-00008E090000}">
      <text>
        <r>
          <rPr>
            <sz val="12"/>
            <color rgb="FF000000"/>
            <rFont val="Calibri"/>
            <family val="1"/>
          </rPr>
          <t>No aplica</t>
        </r>
      </text>
    </comment>
    <comment ref="AM263" authorId="0" shapeId="0" xr:uid="{00000000-0006-0000-1600-00008F090000}">
      <text>
        <r>
          <rPr>
            <sz val="12"/>
            <color rgb="FF000000"/>
            <rFont val="Calibri"/>
            <family val="1"/>
          </rPr>
          <t>Solo hay corriente</t>
        </r>
      </text>
    </comment>
    <comment ref="AN263" authorId="0" shapeId="0" xr:uid="{00000000-0006-0000-1600-000090090000}">
      <text>
        <r>
          <rPr>
            <sz val="12"/>
            <color rgb="FF000000"/>
            <rFont val="Calibri"/>
            <family val="1"/>
          </rPr>
          <t>No aplica</t>
        </r>
      </text>
    </comment>
    <comment ref="AP263" authorId="0" shapeId="0" xr:uid="{00000000-0006-0000-1600-000091090000}">
      <text>
        <r>
          <rPr>
            <sz val="12"/>
            <color rgb="FF000000"/>
            <rFont val="Calibri"/>
            <family val="1"/>
          </rPr>
          <t>ofrece promoción</t>
        </r>
      </text>
    </comment>
    <comment ref="AT263" authorId="0" shapeId="0" xr:uid="{00000000-0006-0000-1600-000092090000}">
      <text>
        <r>
          <rPr>
            <sz val="12"/>
            <color rgb="FF000000"/>
            <rFont val="Calibri"/>
            <family val="1"/>
          </rPr>
          <t>no menciona confiable o garantizada</t>
        </r>
      </text>
    </comment>
    <comment ref="AX263" authorId="0" shapeId="0" xr:uid="{00000000-0006-0000-1600-000093090000}">
      <text>
        <r>
          <rPr>
            <sz val="12"/>
            <color rgb="FF000000"/>
            <rFont val="Calibri"/>
            <family val="1"/>
          </rPr>
          <t>Voy en carro</t>
        </r>
      </text>
    </comment>
    <comment ref="BA263" authorId="0" shapeId="0" xr:uid="{00000000-0006-0000-1600-000094090000}">
      <text>
        <r>
          <rPr>
            <sz val="12"/>
            <color rgb="FF000000"/>
            <rFont val="Calibri"/>
            <family val="1"/>
          </rPr>
          <t>Se le solicitó</t>
        </r>
      </text>
    </comment>
    <comment ref="Q264" authorId="0" shapeId="0" xr:uid="{00000000-0006-0000-1600-000095090000}">
      <text>
        <r>
          <rPr>
            <sz val="12"/>
            <color rgb="FF000000"/>
            <rFont val="Calibri"/>
            <family val="1"/>
          </rPr>
          <t>guantes</t>
        </r>
      </text>
    </comment>
    <comment ref="R264" authorId="0" shapeId="0" xr:uid="{00000000-0006-0000-1600-000096090000}">
      <text>
        <r>
          <rPr>
            <sz val="12"/>
            <color rgb="FF000000"/>
            <rFont val="Calibri"/>
            <family val="1"/>
          </rPr>
          <t>guantes</t>
        </r>
      </text>
    </comment>
    <comment ref="T264" authorId="0" shapeId="0" xr:uid="{00000000-0006-0000-1600-000097090000}">
      <text>
        <r>
          <rPr>
            <sz val="12"/>
            <color rgb="FF000000"/>
            <rFont val="Calibri"/>
            <family val="1"/>
          </rPr>
          <t>chaqueta</t>
        </r>
      </text>
    </comment>
    <comment ref="W264" authorId="0" shapeId="0" xr:uid="{00000000-0006-0000-1600-000098090000}">
      <text>
        <r>
          <rPr>
            <sz val="12"/>
            <color rgb="FF000000"/>
            <rFont val="Calibri"/>
            <family val="1"/>
          </rPr>
          <t>no tiene</t>
        </r>
      </text>
    </comment>
    <comment ref="Y264" authorId="0" shapeId="0" xr:uid="{00000000-0006-0000-1600-000099090000}">
      <text>
        <r>
          <rPr>
            <sz val="12"/>
            <color rgb="FF000000"/>
            <rFont val="Calibri"/>
            <family val="1"/>
          </rPr>
          <t>No aplica</t>
        </r>
      </text>
    </comment>
    <comment ref="Z264" authorId="0" shapeId="0" xr:uid="{00000000-0006-0000-1600-00009A090000}">
      <text>
        <r>
          <rPr>
            <sz val="12"/>
            <color rgb="FF000000"/>
            <rFont val="Calibri"/>
            <family val="1"/>
          </rPr>
          <t>No aplica</t>
        </r>
      </text>
    </comment>
    <comment ref="AA264" authorId="0" shapeId="0" xr:uid="{00000000-0006-0000-1600-00009B090000}">
      <text>
        <r>
          <rPr>
            <sz val="12"/>
            <color rgb="FF000000"/>
            <rFont val="Calibri"/>
            <family val="1"/>
          </rPr>
          <t>No aplica</t>
        </r>
      </text>
    </comment>
    <comment ref="AB264" authorId="0" shapeId="0" xr:uid="{00000000-0006-0000-1600-00009C090000}">
      <text>
        <r>
          <rPr>
            <sz val="12"/>
            <color rgb="FF000000"/>
            <rFont val="Calibri"/>
            <family val="1"/>
          </rPr>
          <t>No Aplica</t>
        </r>
      </text>
    </comment>
    <comment ref="AE264" authorId="0" shapeId="0" xr:uid="{00000000-0006-0000-1600-00009D090000}">
      <text>
        <r>
          <rPr>
            <sz val="12"/>
            <color rgb="FF000000"/>
            <rFont val="Calibri"/>
            <family val="1"/>
          </rPr>
          <t>El colaborador estaba ocupado</t>
        </r>
      </text>
    </comment>
    <comment ref="AI264" authorId="0" shapeId="0" xr:uid="{00000000-0006-0000-1600-00009E090000}">
      <text>
        <r>
          <rPr>
            <sz val="12"/>
            <color rgb="FF000000"/>
            <rFont val="Calibri"/>
            <family val="1"/>
          </rPr>
          <t>No ofreció promoción</t>
        </r>
      </text>
    </comment>
    <comment ref="AM264" authorId="0" shapeId="0" xr:uid="{00000000-0006-0000-1600-00009F090000}">
      <text>
        <r>
          <rPr>
            <sz val="12"/>
            <color rgb="FF000000"/>
            <rFont val="Calibri"/>
            <family val="1"/>
          </rPr>
          <t>No ofreció</t>
        </r>
      </text>
    </comment>
    <comment ref="AN264" authorId="0" shapeId="0" xr:uid="{00000000-0006-0000-1600-0000A0090000}">
      <text>
        <r>
          <rPr>
            <sz val="12"/>
            <color rgb="FF000000"/>
            <rFont val="Calibri"/>
            <family val="1"/>
          </rPr>
          <t>No oferta mezcla ideal</t>
        </r>
      </text>
    </comment>
    <comment ref="AP264" authorId="0" shapeId="0" xr:uid="{00000000-0006-0000-1600-0000A1090000}">
      <text>
        <r>
          <rPr>
            <sz val="12"/>
            <color rgb="FF000000"/>
            <rFont val="Calibri"/>
            <family val="1"/>
          </rPr>
          <t>No ofreció aumentar compra</t>
        </r>
      </text>
    </comment>
    <comment ref="AT264" authorId="0" shapeId="0" xr:uid="{00000000-0006-0000-1600-0000A2090000}">
      <text>
        <r>
          <rPr>
            <sz val="12"/>
            <color rgb="FF000000"/>
            <rFont val="Calibri"/>
            <family val="1"/>
          </rPr>
          <t>Lo menciona muy bajo</t>
        </r>
      </text>
    </comment>
    <comment ref="AW264" authorId="0" shapeId="0" xr:uid="{00000000-0006-0000-1600-0000A3090000}">
      <text>
        <r>
          <rPr>
            <sz val="12"/>
            <color rgb="FF000000"/>
            <rFont val="Calibri"/>
            <family val="1"/>
          </rPr>
          <t>No ofreció</t>
        </r>
      </text>
    </comment>
    <comment ref="AX264" authorId="0" shapeId="0" xr:uid="{00000000-0006-0000-1600-0000A4090000}">
      <text>
        <r>
          <rPr>
            <sz val="12"/>
            <color rgb="FF000000"/>
            <rFont val="Calibri"/>
            <family val="1"/>
          </rPr>
          <t>No ofrecio botar desperdicios</t>
        </r>
      </text>
    </comment>
    <comment ref="Y265" authorId="0" shapeId="0" xr:uid="{00000000-0006-0000-1600-0000A5090000}">
      <text>
        <r>
          <rPr>
            <sz val="12"/>
            <color rgb="FF000000"/>
            <rFont val="Calibri"/>
            <family val="1"/>
          </rPr>
          <t>No</t>
        </r>
      </text>
    </comment>
    <comment ref="Z265" authorId="0" shapeId="0" xr:uid="{00000000-0006-0000-1600-0000A6090000}">
      <text>
        <r>
          <rPr>
            <sz val="12"/>
            <color rgb="FF000000"/>
            <rFont val="Calibri"/>
            <family val="1"/>
          </rPr>
          <t>No</t>
        </r>
      </text>
    </comment>
    <comment ref="AA265" authorId="0" shapeId="0" xr:uid="{00000000-0006-0000-1600-0000A7090000}">
      <text>
        <r>
          <rPr>
            <sz val="12"/>
            <color rgb="FF000000"/>
            <rFont val="Calibri"/>
            <family val="1"/>
          </rPr>
          <t>No</t>
        </r>
      </text>
    </comment>
    <comment ref="AB265" authorId="0" shapeId="0" xr:uid="{00000000-0006-0000-1600-0000A8090000}">
      <text>
        <r>
          <rPr>
            <sz val="12"/>
            <color rgb="FF000000"/>
            <rFont val="Calibri"/>
            <family val="1"/>
          </rPr>
          <t>No</t>
        </r>
      </text>
    </comment>
    <comment ref="AI265" authorId="0" shapeId="0" xr:uid="{00000000-0006-0000-1600-0000A9090000}">
      <text>
        <r>
          <rPr>
            <sz val="12"/>
            <color rgb="FF000000"/>
            <rFont val="Calibri"/>
            <family val="1"/>
          </rPr>
          <t>No ofreció</t>
        </r>
      </text>
    </comment>
    <comment ref="AM265" authorId="0" shapeId="0" xr:uid="{00000000-0006-0000-1600-0000AA090000}">
      <text>
        <r>
          <rPr>
            <sz val="12"/>
            <color rgb="FF000000"/>
            <rFont val="Calibri"/>
            <family val="1"/>
          </rPr>
          <t>No ofreció</t>
        </r>
      </text>
    </comment>
    <comment ref="AN265" authorId="0" shapeId="0" xr:uid="{00000000-0006-0000-1600-0000AB090000}">
      <text>
        <r>
          <rPr>
            <sz val="12"/>
            <color rgb="FF000000"/>
            <rFont val="Calibri"/>
            <family val="1"/>
          </rPr>
          <t>No ofreció</t>
        </r>
      </text>
    </comment>
    <comment ref="AP265" authorId="0" shapeId="0" xr:uid="{00000000-0006-0000-1600-0000AC090000}">
      <text>
        <r>
          <rPr>
            <sz val="12"/>
            <color rgb="FF000000"/>
            <rFont val="Calibri"/>
            <family val="1"/>
          </rPr>
          <t>No ofreció</t>
        </r>
      </text>
    </comment>
    <comment ref="AT265" authorId="0" shapeId="0" xr:uid="{00000000-0006-0000-1600-0000AD090000}">
      <text>
        <r>
          <rPr>
            <sz val="12"/>
            <color rgb="FF000000"/>
            <rFont val="Calibri"/>
            <family val="1"/>
          </rPr>
          <t>No detalló</t>
        </r>
      </text>
    </comment>
    <comment ref="AW265" authorId="0" shapeId="0" xr:uid="{00000000-0006-0000-1600-0000AE090000}">
      <text>
        <r>
          <rPr>
            <sz val="12"/>
            <color rgb="FF000000"/>
            <rFont val="Calibri"/>
            <family val="1"/>
          </rPr>
          <t>No ofreció</t>
        </r>
      </text>
    </comment>
    <comment ref="AX265" authorId="0" shapeId="0" xr:uid="{00000000-0006-0000-1600-0000AF090000}">
      <text>
        <r>
          <rPr>
            <sz val="12"/>
            <color rgb="FF000000"/>
            <rFont val="Calibri"/>
            <family val="1"/>
          </rPr>
          <t>No ofreció</t>
        </r>
      </text>
    </comment>
    <comment ref="Y266" authorId="0" shapeId="0" xr:uid="{00000000-0006-0000-1600-0000B0090000}">
      <text>
        <r>
          <rPr>
            <sz val="12"/>
            <color rgb="FF000000"/>
            <rFont val="Calibri"/>
            <family val="1"/>
          </rPr>
          <t>No</t>
        </r>
      </text>
    </comment>
    <comment ref="Z266" authorId="0" shapeId="0" xr:uid="{00000000-0006-0000-1600-0000B1090000}">
      <text>
        <r>
          <rPr>
            <sz val="12"/>
            <color rgb="FF000000"/>
            <rFont val="Calibri"/>
            <family val="1"/>
          </rPr>
          <t>No</t>
        </r>
      </text>
    </comment>
    <comment ref="AA266" authorId="0" shapeId="0" xr:uid="{00000000-0006-0000-1600-0000B2090000}">
      <text>
        <r>
          <rPr>
            <sz val="12"/>
            <color rgb="FF000000"/>
            <rFont val="Calibri"/>
            <family val="1"/>
          </rPr>
          <t>No</t>
        </r>
      </text>
    </comment>
    <comment ref="AB266" authorId="0" shapeId="0" xr:uid="{00000000-0006-0000-1600-0000B3090000}">
      <text>
        <r>
          <rPr>
            <sz val="12"/>
            <color rgb="FF000000"/>
            <rFont val="Calibri"/>
            <family val="1"/>
          </rPr>
          <t>No</t>
        </r>
      </text>
    </comment>
    <comment ref="AI266" authorId="0" shapeId="0" xr:uid="{00000000-0006-0000-1600-0000B4090000}">
      <text>
        <r>
          <rPr>
            <sz val="12"/>
            <color rgb="FF000000"/>
            <rFont val="Calibri"/>
            <family val="1"/>
          </rPr>
          <t>No ofreció</t>
        </r>
      </text>
    </comment>
    <comment ref="AM266" authorId="0" shapeId="0" xr:uid="{00000000-0006-0000-1600-0000B5090000}">
      <text>
        <r>
          <rPr>
            <sz val="12"/>
            <color rgb="FF000000"/>
            <rFont val="Calibri"/>
            <family val="1"/>
          </rPr>
          <t>No ofreció</t>
        </r>
      </text>
    </comment>
    <comment ref="AN266" authorId="0" shapeId="0" xr:uid="{00000000-0006-0000-1600-0000B6090000}">
      <text>
        <r>
          <rPr>
            <sz val="12"/>
            <color rgb="FF000000"/>
            <rFont val="Calibri"/>
            <family val="1"/>
          </rPr>
          <t>No ofreció</t>
        </r>
      </text>
    </comment>
    <comment ref="AP266" authorId="0" shapeId="0" xr:uid="{00000000-0006-0000-1600-0000B7090000}">
      <text>
        <r>
          <rPr>
            <sz val="12"/>
            <color rgb="FF000000"/>
            <rFont val="Calibri"/>
            <family val="1"/>
          </rPr>
          <t>No ofreció</t>
        </r>
      </text>
    </comment>
    <comment ref="AT266" authorId="0" shapeId="0" xr:uid="{00000000-0006-0000-1600-0000B8090000}">
      <text>
        <r>
          <rPr>
            <sz val="12"/>
            <color rgb="FF000000"/>
            <rFont val="Calibri"/>
            <family val="1"/>
          </rPr>
          <t>No lo detalló</t>
        </r>
      </text>
    </comment>
    <comment ref="AW266" authorId="0" shapeId="0" xr:uid="{00000000-0006-0000-1600-0000B9090000}">
      <text>
        <r>
          <rPr>
            <sz val="12"/>
            <color rgb="FF000000"/>
            <rFont val="Calibri"/>
            <family val="1"/>
          </rPr>
          <t>No ofreció</t>
        </r>
      </text>
    </comment>
    <comment ref="AX266" authorId="0" shapeId="0" xr:uid="{00000000-0006-0000-1600-0000BA090000}">
      <text>
        <r>
          <rPr>
            <sz val="12"/>
            <color rgb="FF000000"/>
            <rFont val="Calibri"/>
            <family val="1"/>
          </rPr>
          <t>No ofreció</t>
        </r>
      </text>
    </comment>
    <comment ref="Y267" authorId="0" shapeId="0" xr:uid="{00000000-0006-0000-1600-0000BB090000}">
      <text>
        <r>
          <rPr>
            <sz val="12"/>
            <color rgb="FF000000"/>
            <rFont val="Calibri"/>
            <family val="1"/>
          </rPr>
          <t>No</t>
        </r>
      </text>
    </comment>
    <comment ref="Z267" authorId="0" shapeId="0" xr:uid="{00000000-0006-0000-1600-0000BC090000}">
      <text>
        <r>
          <rPr>
            <sz val="12"/>
            <color rgb="FF000000"/>
            <rFont val="Calibri"/>
            <family val="1"/>
          </rPr>
          <t>No</t>
        </r>
      </text>
    </comment>
    <comment ref="AA267" authorId="0" shapeId="0" xr:uid="{00000000-0006-0000-1600-0000BD090000}">
      <text>
        <r>
          <rPr>
            <sz val="12"/>
            <color rgb="FF000000"/>
            <rFont val="Calibri"/>
            <family val="1"/>
          </rPr>
          <t>No</t>
        </r>
      </text>
    </comment>
    <comment ref="AB267" authorId="0" shapeId="0" xr:uid="{00000000-0006-0000-1600-0000BE090000}">
      <text>
        <r>
          <rPr>
            <sz val="12"/>
            <color rgb="FF000000"/>
            <rFont val="Calibri"/>
            <family val="1"/>
          </rPr>
          <t>No</t>
        </r>
      </text>
    </comment>
    <comment ref="AI267" authorId="0" shapeId="0" xr:uid="{00000000-0006-0000-1600-0000BF090000}">
      <text>
        <r>
          <rPr>
            <sz val="12"/>
            <color rgb="FF000000"/>
            <rFont val="Calibri"/>
            <family val="1"/>
          </rPr>
          <t>No ofreció</t>
        </r>
      </text>
    </comment>
    <comment ref="AM267" authorId="0" shapeId="0" xr:uid="{00000000-0006-0000-1600-0000C0090000}">
      <text>
        <r>
          <rPr>
            <sz val="12"/>
            <color rgb="FF000000"/>
            <rFont val="Calibri"/>
            <family val="1"/>
          </rPr>
          <t>No ofreció</t>
        </r>
      </text>
    </comment>
    <comment ref="AN267" authorId="0" shapeId="0" xr:uid="{00000000-0006-0000-1600-0000C1090000}">
      <text>
        <r>
          <rPr>
            <sz val="12"/>
            <color rgb="FF000000"/>
            <rFont val="Calibri"/>
            <family val="1"/>
          </rPr>
          <t>No ofreció</t>
        </r>
      </text>
    </comment>
    <comment ref="AP267" authorId="0" shapeId="0" xr:uid="{00000000-0006-0000-1600-0000C2090000}">
      <text>
        <r>
          <rPr>
            <sz val="12"/>
            <color rgb="FF000000"/>
            <rFont val="Calibri"/>
            <family val="1"/>
          </rPr>
          <t>No ofreció</t>
        </r>
      </text>
    </comment>
    <comment ref="AT267" authorId="0" shapeId="0" xr:uid="{00000000-0006-0000-1600-0000C3090000}">
      <text>
        <r>
          <rPr>
            <sz val="12"/>
            <color rgb="FF000000"/>
            <rFont val="Calibri"/>
            <family val="1"/>
          </rPr>
          <t>No detalló</t>
        </r>
      </text>
    </comment>
    <comment ref="AW267" authorId="0" shapeId="0" xr:uid="{00000000-0006-0000-1600-0000C4090000}">
      <text>
        <r>
          <rPr>
            <sz val="12"/>
            <color rgb="FF000000"/>
            <rFont val="Calibri"/>
            <family val="1"/>
          </rPr>
          <t>No ofreció</t>
        </r>
      </text>
    </comment>
    <comment ref="AX267" authorId="0" shapeId="0" xr:uid="{00000000-0006-0000-1600-0000C5090000}">
      <text>
        <r>
          <rPr>
            <sz val="12"/>
            <color rgb="FF000000"/>
            <rFont val="Calibri"/>
            <family val="1"/>
          </rPr>
          <t>No ofreció</t>
        </r>
      </text>
    </comment>
    <comment ref="BA267" authorId="0" shapeId="0" xr:uid="{00000000-0006-0000-1600-0000C6090000}">
      <text>
        <r>
          <rPr>
            <sz val="12"/>
            <color rgb="FF000000"/>
            <rFont val="Calibri"/>
            <family val="1"/>
          </rPr>
          <t>me adelanto a solicitarla</t>
        </r>
      </text>
    </comment>
    <comment ref="W268" authorId="0" shapeId="0" xr:uid="{00000000-0006-0000-1600-0000C7090000}">
      <text>
        <r>
          <rPr>
            <sz val="12"/>
            <color rgb="FF000000"/>
            <rFont val="Calibri"/>
            <family val="1"/>
          </rPr>
          <t>No presenta identificación</t>
        </r>
      </text>
    </comment>
    <comment ref="X268" authorId="0" shapeId="0" xr:uid="{00000000-0006-0000-1600-0000C8090000}">
      <text>
        <r>
          <rPr>
            <sz val="12"/>
            <color rgb="FF000000"/>
            <rFont val="Calibri"/>
            <family val="1"/>
          </rPr>
          <t>No presenta identificación</t>
        </r>
      </text>
    </comment>
    <comment ref="Y268" authorId="0" shapeId="0" xr:uid="{00000000-0006-0000-1600-0000C9090000}">
      <text>
        <r>
          <rPr>
            <sz val="12"/>
            <color rgb="FF000000"/>
            <rFont val="Calibri"/>
            <family val="1"/>
          </rPr>
          <t>No aplica</t>
        </r>
      </text>
    </comment>
    <comment ref="Z268" authorId="0" shapeId="0" xr:uid="{00000000-0006-0000-1600-0000CA090000}">
      <text>
        <r>
          <rPr>
            <sz val="12"/>
            <color rgb="FF000000"/>
            <rFont val="Calibri"/>
            <family val="1"/>
          </rPr>
          <t>No aplica</t>
        </r>
      </text>
    </comment>
    <comment ref="AA268" authorId="0" shapeId="0" xr:uid="{00000000-0006-0000-1600-0000CB090000}">
      <text>
        <r>
          <rPr>
            <sz val="12"/>
            <color rgb="FF000000"/>
            <rFont val="Calibri"/>
            <family val="1"/>
          </rPr>
          <t>No aplica</t>
        </r>
      </text>
    </comment>
    <comment ref="AB268" authorId="0" shapeId="0" xr:uid="{00000000-0006-0000-1600-0000CC090000}">
      <text>
        <r>
          <rPr>
            <sz val="12"/>
            <color rgb="FF000000"/>
            <rFont val="Calibri"/>
            <family val="1"/>
          </rPr>
          <t>No aplica</t>
        </r>
      </text>
    </comment>
    <comment ref="AI268" authorId="0" shapeId="0" xr:uid="{00000000-0006-0000-1600-0000CD090000}">
      <text>
        <r>
          <rPr>
            <sz val="12"/>
            <color rgb="FF000000"/>
            <rFont val="Calibri"/>
            <family val="1"/>
          </rPr>
          <t>Eds no presenta promoción jeep</t>
        </r>
      </text>
    </comment>
    <comment ref="AN268" authorId="0" shapeId="0" xr:uid="{00000000-0006-0000-1600-0000CE090000}">
      <text>
        <r>
          <rPr>
            <sz val="12"/>
            <color rgb="FF000000"/>
            <rFont val="Calibri"/>
            <family val="1"/>
          </rPr>
          <t>Solicité gasolina extra</t>
        </r>
      </text>
    </comment>
    <comment ref="AO268" authorId="0" shapeId="0" xr:uid="{00000000-0006-0000-1600-0000CF090000}">
      <text>
        <r>
          <rPr>
            <sz val="12"/>
            <color rgb="FF000000"/>
            <rFont val="Calibri"/>
            <family val="1"/>
          </rPr>
          <t>la estación no cuenta con puntos Colombia</t>
        </r>
      </text>
    </comment>
    <comment ref="AW268" authorId="0" shapeId="0" xr:uid="{00000000-0006-0000-1600-0000D0090000}">
      <text>
        <r>
          <rPr>
            <sz val="12"/>
            <color rgb="FF000000"/>
            <rFont val="Calibri"/>
            <family val="1"/>
          </rPr>
          <t>solo dice servicios adicionales pero no ofrece ninguno</t>
        </r>
      </text>
    </comment>
    <comment ref="AX268" authorId="0" shapeId="0" xr:uid="{00000000-0006-0000-1600-0000D1090000}">
      <text>
        <r>
          <rPr>
            <sz val="12"/>
            <color rgb="FF000000"/>
            <rFont val="Calibri"/>
            <family val="1"/>
          </rPr>
          <t>no ofrece</t>
        </r>
      </text>
    </comment>
    <comment ref="BA268" authorId="0" shapeId="0" xr:uid="{00000000-0006-0000-1600-0000D2090000}">
      <text>
        <r>
          <rPr>
            <sz val="12"/>
            <color rgb="FF000000"/>
            <rFont val="Calibri"/>
            <family val="1"/>
          </rPr>
          <t>Se solicito facturación</t>
        </r>
      </text>
    </comment>
    <comment ref="W269" authorId="0" shapeId="0" xr:uid="{00000000-0006-0000-1600-0000D3090000}">
      <text>
        <r>
          <rPr>
            <sz val="12"/>
            <color rgb="FF000000"/>
            <rFont val="Calibri"/>
            <family val="1"/>
          </rPr>
          <t>Se le veía el carnet pero no se podía percibir el nombre pues lo tenía en el brazo y no de frente</t>
        </r>
      </text>
    </comment>
    <comment ref="Y269" authorId="0" shapeId="0" xr:uid="{00000000-0006-0000-1600-0000D4090000}">
      <text>
        <r>
          <rPr>
            <sz val="12"/>
            <color rgb="FF000000"/>
            <rFont val="Calibri"/>
            <family val="1"/>
          </rPr>
          <t>No es obligatorio</t>
        </r>
      </text>
    </comment>
    <comment ref="Z269" authorId="0" shapeId="0" xr:uid="{00000000-0006-0000-1600-0000D5090000}">
      <text>
        <r>
          <rPr>
            <sz val="12"/>
            <color rgb="FF000000"/>
            <rFont val="Calibri"/>
            <family val="1"/>
          </rPr>
          <t>No es obligatorio</t>
        </r>
      </text>
    </comment>
    <comment ref="AA269" authorId="0" shapeId="0" xr:uid="{00000000-0006-0000-1600-0000D6090000}">
      <text>
        <r>
          <rPr>
            <sz val="12"/>
            <color rgb="FF000000"/>
            <rFont val="Calibri"/>
            <family val="1"/>
          </rPr>
          <t>No es obligatorio</t>
        </r>
      </text>
    </comment>
    <comment ref="AB269" authorId="0" shapeId="0" xr:uid="{00000000-0006-0000-1600-0000D7090000}">
      <text>
        <r>
          <rPr>
            <sz val="12"/>
            <color rgb="FF000000"/>
            <rFont val="Calibri"/>
            <family val="1"/>
          </rPr>
          <t>No es obligatorio</t>
        </r>
      </text>
    </comment>
    <comment ref="AI269" authorId="0" shapeId="0" xr:uid="{00000000-0006-0000-1600-0000D8090000}">
      <text>
        <r>
          <rPr>
            <sz val="12"/>
            <color rgb="FF000000"/>
            <rFont val="Calibri"/>
            <family val="1"/>
          </rPr>
          <t>No ofreció la promocion</t>
        </r>
      </text>
    </comment>
    <comment ref="AL269" authorId="0" shapeId="0" xr:uid="{00000000-0006-0000-1600-0000D9090000}">
      <text>
        <r>
          <rPr>
            <sz val="12"/>
            <color rgb="FF000000"/>
            <rFont val="Calibri"/>
            <family val="1"/>
          </rPr>
          <t>Saludo y espero a que le dijera que necesitaba, pero nunca tomo esta iniciativa</t>
        </r>
      </text>
    </comment>
    <comment ref="AM269" authorId="0" shapeId="0" xr:uid="{00000000-0006-0000-1600-0000DA090000}">
      <text>
        <r>
          <rPr>
            <sz val="12"/>
            <color rgb="FF000000"/>
            <rFont val="Calibri"/>
            <family val="1"/>
          </rPr>
          <t>No tienen este producto</t>
        </r>
      </text>
    </comment>
    <comment ref="AN269" authorId="0" shapeId="0" xr:uid="{00000000-0006-0000-1600-0000DB090000}">
      <text>
        <r>
          <rPr>
            <sz val="12"/>
            <color rgb="FF000000"/>
            <rFont val="Calibri"/>
            <family val="1"/>
          </rPr>
          <t>No tienen este producto</t>
        </r>
      </text>
    </comment>
    <comment ref="AO269" authorId="0" shapeId="0" xr:uid="{00000000-0006-0000-1600-0000DC090000}">
      <text>
        <r>
          <rPr>
            <sz val="12"/>
            <color rgb="FF000000"/>
            <rFont val="Calibri"/>
            <family val="1"/>
          </rPr>
          <t>No ofreció este servicio</t>
        </r>
      </text>
    </comment>
    <comment ref="AP269" authorId="0" shapeId="0" xr:uid="{00000000-0006-0000-1600-0000DD090000}">
      <text>
        <r>
          <rPr>
            <sz val="12"/>
            <color rgb="FF000000"/>
            <rFont val="Calibri"/>
            <family val="1"/>
          </rPr>
          <t>No menciono esto en ningún momento</t>
        </r>
      </text>
    </comment>
    <comment ref="AW269" authorId="0" shapeId="0" xr:uid="{00000000-0006-0000-1600-0000DE090000}">
      <text>
        <r>
          <rPr>
            <sz val="12"/>
            <color rgb="FF000000"/>
            <rFont val="Calibri"/>
            <family val="1"/>
          </rPr>
          <t>No ofreció ninguno de estos servicios</t>
        </r>
      </text>
    </comment>
    <comment ref="AX269" authorId="0" shapeId="0" xr:uid="{00000000-0006-0000-1600-0000DF090000}">
      <text>
        <r>
          <rPr>
            <sz val="12"/>
            <color rgb="FF000000"/>
            <rFont val="Calibri"/>
            <family val="1"/>
          </rPr>
          <t>No realizo esta acción</t>
        </r>
      </text>
    </comment>
    <comment ref="X270" authorId="0" shapeId="0" xr:uid="{00000000-0006-0000-1600-0000E0090000}">
      <text>
        <r>
          <rPr>
            <sz val="12"/>
            <color rgb="FF000000"/>
            <rFont val="Calibri"/>
            <family val="1"/>
          </rPr>
          <t>Sin manera de verificar el nombre</t>
        </r>
      </text>
    </comment>
    <comment ref="Y270" authorId="0" shapeId="0" xr:uid="{00000000-0006-0000-1600-0000E1090000}">
      <text>
        <r>
          <rPr>
            <sz val="12"/>
            <color rgb="FF000000"/>
            <rFont val="Calibri"/>
            <family val="1"/>
          </rPr>
          <t>.</t>
        </r>
      </text>
    </comment>
    <comment ref="Z270" authorId="0" shapeId="0" xr:uid="{00000000-0006-0000-1600-0000E2090000}">
      <text>
        <r>
          <rPr>
            <sz val="12"/>
            <color rgb="FF000000"/>
            <rFont val="Calibri"/>
            <family val="1"/>
          </rPr>
          <t>.</t>
        </r>
      </text>
    </comment>
    <comment ref="AA270" authorId="0" shapeId="0" xr:uid="{00000000-0006-0000-1600-0000E3090000}">
      <text>
        <r>
          <rPr>
            <sz val="12"/>
            <color rgb="FF000000"/>
            <rFont val="Calibri"/>
            <family val="1"/>
          </rPr>
          <t>.</t>
        </r>
      </text>
    </comment>
    <comment ref="AB270" authorId="0" shapeId="0" xr:uid="{00000000-0006-0000-1600-0000E4090000}">
      <text>
        <r>
          <rPr>
            <sz val="12"/>
            <color rgb="FF000000"/>
            <rFont val="Calibri"/>
            <family val="1"/>
          </rPr>
          <t>.</t>
        </r>
      </text>
    </comment>
    <comment ref="AI270" authorId="0" shapeId="0" xr:uid="{00000000-0006-0000-1600-0000E5090000}">
      <text>
        <r>
          <rPr>
            <sz val="12"/>
            <color rgb="FF000000"/>
            <rFont val="Calibri"/>
            <family val="1"/>
          </rPr>
          <t>No ofreció</t>
        </r>
      </text>
    </comment>
    <comment ref="AL270" authorId="0" shapeId="0" xr:uid="{00000000-0006-0000-1600-0000E6090000}">
      <text>
        <r>
          <rPr>
            <sz val="12"/>
            <color rgb="FF000000"/>
            <rFont val="Calibri"/>
            <family val="1"/>
          </rPr>
          <t>No ofreció</t>
        </r>
      </text>
    </comment>
    <comment ref="AM270" authorId="0" shapeId="0" xr:uid="{00000000-0006-0000-1600-0000E7090000}">
      <text>
        <r>
          <rPr>
            <sz val="12"/>
            <color rgb="FF000000"/>
            <rFont val="Calibri"/>
            <family val="1"/>
          </rPr>
          <t>No ofreció no posee</t>
        </r>
      </text>
    </comment>
    <comment ref="AN270" authorId="0" shapeId="0" xr:uid="{00000000-0006-0000-1600-0000E8090000}">
      <text>
        <r>
          <rPr>
            <sz val="12"/>
            <color rgb="FF000000"/>
            <rFont val="Calibri"/>
            <family val="1"/>
          </rPr>
          <t>No tiene g prix</t>
        </r>
      </text>
    </comment>
    <comment ref="AP270" authorId="0" shapeId="0" xr:uid="{00000000-0006-0000-1600-0000E9090000}">
      <text>
        <r>
          <rPr>
            <sz val="12"/>
            <color rgb="FF000000"/>
            <rFont val="Calibri"/>
            <family val="1"/>
          </rPr>
          <t>No ofreció</t>
        </r>
      </text>
    </comment>
    <comment ref="AT270" authorId="0" shapeId="0" xr:uid="{00000000-0006-0000-1600-0000EA090000}">
      <text>
        <r>
          <rPr>
            <sz val="12"/>
            <color rgb="FF000000"/>
            <rFont val="Calibri"/>
            <family val="1"/>
          </rPr>
          <t>No menciono</t>
        </r>
      </text>
    </comment>
    <comment ref="AX270" authorId="0" shapeId="0" xr:uid="{00000000-0006-0000-1600-0000EB090000}">
      <text>
        <r>
          <rPr>
            <sz val="12"/>
            <color rgb="FF000000"/>
            <rFont val="Calibri"/>
            <family val="1"/>
          </rPr>
          <t>No ofreció</t>
        </r>
      </text>
    </comment>
    <comment ref="W271" authorId="0" shapeId="0" xr:uid="{00000000-0006-0000-1600-0000EC090000}">
      <text>
        <r>
          <rPr>
            <sz val="12"/>
            <color rgb="FF000000"/>
            <rFont val="Calibri"/>
            <family val="1"/>
          </rPr>
          <t>No tenía carnet ni nombre bordado</t>
        </r>
      </text>
    </comment>
    <comment ref="X271" authorId="0" shapeId="0" xr:uid="{00000000-0006-0000-1600-0000ED090000}">
      <text>
        <r>
          <rPr>
            <sz val="12"/>
            <color rgb="FF000000"/>
            <rFont val="Calibri"/>
            <family val="1"/>
          </rPr>
          <t>Este nombre estaba en factura</t>
        </r>
      </text>
    </comment>
    <comment ref="Y271" authorId="0" shapeId="0" xr:uid="{00000000-0006-0000-1600-0000EE090000}">
      <text>
        <r>
          <rPr>
            <sz val="12"/>
            <color rgb="FF000000"/>
            <rFont val="Calibri"/>
            <family val="1"/>
          </rPr>
          <t>No aplica</t>
        </r>
      </text>
    </comment>
    <comment ref="Z271" authorId="0" shapeId="0" xr:uid="{00000000-0006-0000-1600-0000EF090000}">
      <text>
        <r>
          <rPr>
            <sz val="12"/>
            <color rgb="FF000000"/>
            <rFont val="Calibri"/>
            <family val="1"/>
          </rPr>
          <t>No aplica</t>
        </r>
      </text>
    </comment>
    <comment ref="AA271" authorId="0" shapeId="0" xr:uid="{00000000-0006-0000-1600-0000F0090000}">
      <text>
        <r>
          <rPr>
            <sz val="12"/>
            <color rgb="FF000000"/>
            <rFont val="Calibri"/>
            <family val="1"/>
          </rPr>
          <t>No aplica</t>
        </r>
      </text>
    </comment>
    <comment ref="AB271" authorId="0" shapeId="0" xr:uid="{00000000-0006-0000-1600-0000F1090000}">
      <text>
        <r>
          <rPr>
            <sz val="12"/>
            <color rgb="FF000000"/>
            <rFont val="Calibri"/>
            <family val="1"/>
          </rPr>
          <t>No aplica</t>
        </r>
      </text>
    </comment>
    <comment ref="AL271" authorId="0" shapeId="0" xr:uid="{00000000-0006-0000-1600-0000F2090000}">
      <text>
        <r>
          <rPr>
            <sz val="12"/>
            <color rgb="FF000000"/>
            <rFont val="Calibri"/>
            <family val="1"/>
          </rPr>
          <t>dice cuanto vecino min 0.19</t>
        </r>
      </text>
    </comment>
    <comment ref="AM271" authorId="0" shapeId="0" xr:uid="{00000000-0006-0000-1600-0000F3090000}">
      <text>
        <r>
          <rPr>
            <sz val="12"/>
            <color rgb="FF000000"/>
            <rFont val="Calibri"/>
            <family val="1"/>
          </rPr>
          <t>La estación no cuenta con combustible de mejor calidad</t>
        </r>
      </text>
    </comment>
    <comment ref="AN271" authorId="0" shapeId="0" xr:uid="{00000000-0006-0000-1600-0000F4090000}">
      <text>
        <r>
          <rPr>
            <sz val="12"/>
            <color rgb="FF000000"/>
            <rFont val="Calibri"/>
            <family val="1"/>
          </rPr>
          <t>La estación no cuenta con combustible de mejor calidad</t>
        </r>
      </text>
    </comment>
    <comment ref="AP271" authorId="0" shapeId="0" xr:uid="{00000000-0006-0000-1600-0000F5090000}">
      <text>
        <r>
          <rPr>
            <sz val="12"/>
            <color rgb="FF000000"/>
            <rFont val="Calibri"/>
            <family val="1"/>
          </rPr>
          <t>Ofrece la promoción de jeep</t>
        </r>
      </text>
    </comment>
    <comment ref="AX271" authorId="0" shapeId="0" xr:uid="{00000000-0006-0000-1600-0000F6090000}">
      <text>
        <r>
          <rPr>
            <sz val="12"/>
            <color rgb="FF000000"/>
            <rFont val="Calibri"/>
            <family val="1"/>
          </rPr>
          <t>Visita moto</t>
        </r>
      </text>
    </comment>
    <comment ref="BA271" authorId="0" shapeId="0" xr:uid="{00000000-0006-0000-1600-0000F7090000}">
      <text>
        <r>
          <rPr>
            <sz val="12"/>
            <color rgb="FF000000"/>
            <rFont val="Calibri"/>
            <family val="1"/>
          </rPr>
          <t>Yo la solicite</t>
        </r>
      </text>
    </comment>
    <comment ref="V272" authorId="0" shapeId="0" xr:uid="{00000000-0006-0000-1600-0000F8090000}">
      <text>
        <r>
          <rPr>
            <sz val="12"/>
            <color rgb="FF000000"/>
            <rFont val="Calibri"/>
            <family val="1"/>
          </rPr>
          <t>Con promo Jeep</t>
        </r>
      </text>
    </comment>
    <comment ref="Y272" authorId="0" shapeId="0" xr:uid="{00000000-0006-0000-1600-0000F9090000}">
      <text>
        <r>
          <rPr>
            <sz val="12"/>
            <color rgb="FF000000"/>
            <rFont val="Calibri"/>
            <family val="1"/>
          </rPr>
          <t>No</t>
        </r>
      </text>
    </comment>
    <comment ref="Z272" authorId="0" shapeId="0" xr:uid="{00000000-0006-0000-1600-0000FA090000}">
      <text>
        <r>
          <rPr>
            <sz val="12"/>
            <color rgb="FF000000"/>
            <rFont val="Calibri"/>
            <family val="1"/>
          </rPr>
          <t>No</t>
        </r>
      </text>
    </comment>
    <comment ref="AA272" authorId="0" shapeId="0" xr:uid="{00000000-0006-0000-1600-0000FB090000}">
      <text>
        <r>
          <rPr>
            <sz val="12"/>
            <color rgb="FF000000"/>
            <rFont val="Calibri"/>
            <family val="1"/>
          </rPr>
          <t>No</t>
        </r>
      </text>
    </comment>
    <comment ref="AB272" authorId="0" shapeId="0" xr:uid="{00000000-0006-0000-1600-0000FC090000}">
      <text>
        <r>
          <rPr>
            <sz val="12"/>
            <color rgb="FF000000"/>
            <rFont val="Calibri"/>
            <family val="1"/>
          </rPr>
          <t>No</t>
        </r>
      </text>
    </comment>
    <comment ref="AI272" authorId="0" shapeId="0" xr:uid="{00000000-0006-0000-1600-0000FD090000}">
      <text>
        <r>
          <rPr>
            <sz val="12"/>
            <color rgb="FF000000"/>
            <rFont val="Calibri"/>
            <family val="1"/>
          </rPr>
          <t>Promo Jeep</t>
        </r>
      </text>
    </comment>
    <comment ref="AL272" authorId="0" shapeId="0" xr:uid="{00000000-0006-0000-1600-0000FE090000}">
      <text>
        <r>
          <rPr>
            <sz val="12"/>
            <color rgb="FF000000"/>
            <rFont val="Calibri"/>
            <family val="1"/>
          </rPr>
          <t>No ofreció</t>
        </r>
      </text>
    </comment>
    <comment ref="AM272" authorId="0" shapeId="0" xr:uid="{00000000-0006-0000-1600-0000FF090000}">
      <text>
        <r>
          <rPr>
            <sz val="12"/>
            <color rgb="FF000000"/>
            <rFont val="Calibri"/>
            <family val="1"/>
          </rPr>
          <t>Sin mayor calidad</t>
        </r>
      </text>
    </comment>
    <comment ref="AN272" authorId="0" shapeId="0" xr:uid="{00000000-0006-0000-1600-0000000A0000}">
      <text>
        <r>
          <rPr>
            <sz val="12"/>
            <color rgb="FF000000"/>
            <rFont val="Calibri"/>
            <family val="1"/>
          </rPr>
          <t>Sin mayor calidad</t>
        </r>
      </text>
    </comment>
    <comment ref="AO272" authorId="0" shapeId="0" xr:uid="{00000000-0006-0000-1600-0000010A0000}">
      <text>
        <r>
          <rPr>
            <sz val="12"/>
            <color rgb="FF000000"/>
            <rFont val="Calibri"/>
            <family val="1"/>
          </rPr>
          <t>No ofreció</t>
        </r>
      </text>
    </comment>
    <comment ref="AP272" authorId="0" shapeId="0" xr:uid="{00000000-0006-0000-1600-0000020A0000}">
      <text>
        <r>
          <rPr>
            <sz val="12"/>
            <color rgb="FF000000"/>
            <rFont val="Calibri"/>
            <family val="1"/>
          </rPr>
          <t>ofrece promoción si  lleva 40.000 participa y lleva una boleta</t>
        </r>
      </text>
    </comment>
    <comment ref="AT272" authorId="0" shapeId="0" xr:uid="{00000000-0006-0000-1600-0000030A0000}">
      <text>
        <r>
          <rPr>
            <sz val="12"/>
            <color rgb="FF000000"/>
            <rFont val="Calibri"/>
            <family val="1"/>
          </rPr>
          <t>No detalló</t>
        </r>
      </text>
    </comment>
    <comment ref="AW272" authorId="0" shapeId="0" xr:uid="{00000000-0006-0000-1600-0000040A0000}">
      <text>
        <r>
          <rPr>
            <sz val="12"/>
            <color rgb="FF000000"/>
            <rFont val="Calibri"/>
            <family val="1"/>
          </rPr>
          <t>No ofreció</t>
        </r>
      </text>
    </comment>
    <comment ref="AX272" authorId="0" shapeId="0" xr:uid="{00000000-0006-0000-1600-0000050A0000}">
      <text>
        <r>
          <rPr>
            <sz val="12"/>
            <color rgb="FF000000"/>
            <rFont val="Calibri"/>
            <family val="1"/>
          </rPr>
          <t>No ofreció</t>
        </r>
      </text>
    </comment>
    <comment ref="BA272" authorId="0" shapeId="0" xr:uid="{00000000-0006-0000-1600-0000060A0000}">
      <text>
        <r>
          <rPr>
            <sz val="12"/>
            <color rgb="FF000000"/>
            <rFont val="Calibri"/>
            <family val="1"/>
          </rPr>
          <t>Yo la solicité</t>
        </r>
      </text>
    </comment>
    <comment ref="Q273" authorId="0" shapeId="0" xr:uid="{00000000-0006-0000-1600-0000070A0000}">
      <text>
        <r>
          <rPr>
            <sz val="12"/>
            <color rgb="FF000000"/>
            <rFont val="Calibri"/>
            <family val="1"/>
          </rPr>
          <t>El colaborador esta usando guantes</t>
        </r>
      </text>
    </comment>
    <comment ref="R273" authorId="0" shapeId="0" xr:uid="{00000000-0006-0000-1600-0000080A0000}">
      <text>
        <r>
          <rPr>
            <sz val="12"/>
            <color rgb="FF000000"/>
            <rFont val="Calibri"/>
            <family val="1"/>
          </rPr>
          <t>El colaborador esta usando guantes</t>
        </r>
      </text>
    </comment>
    <comment ref="Y273" authorId="0" shapeId="0" xr:uid="{00000000-0006-0000-1600-0000090A0000}">
      <text>
        <r>
          <rPr>
            <sz val="12"/>
            <color rgb="FF000000"/>
            <rFont val="Calibri"/>
            <family val="1"/>
          </rPr>
          <t>no aplica</t>
        </r>
      </text>
    </comment>
    <comment ref="Z273" authorId="0" shapeId="0" xr:uid="{00000000-0006-0000-1600-00000A0A0000}">
      <text>
        <r>
          <rPr>
            <sz val="12"/>
            <color rgb="FF000000"/>
            <rFont val="Calibri"/>
            <family val="1"/>
          </rPr>
          <t>no aplica</t>
        </r>
      </text>
    </comment>
    <comment ref="AA273" authorId="0" shapeId="0" xr:uid="{00000000-0006-0000-1600-00000B0A0000}">
      <text>
        <r>
          <rPr>
            <sz val="12"/>
            <color rgb="FF000000"/>
            <rFont val="Calibri"/>
            <family val="1"/>
          </rPr>
          <t>no aplica</t>
        </r>
      </text>
    </comment>
    <comment ref="AB273" authorId="0" shapeId="0" xr:uid="{00000000-0006-0000-1600-00000C0A0000}">
      <text>
        <r>
          <rPr>
            <sz val="12"/>
            <color rgb="FF000000"/>
            <rFont val="Calibri"/>
            <family val="1"/>
          </rPr>
          <t>no aplica</t>
        </r>
      </text>
    </comment>
    <comment ref="AE273" authorId="0" shapeId="0" xr:uid="{00000000-0006-0000-1600-00000D0A0000}">
      <text>
        <r>
          <rPr>
            <sz val="12"/>
            <color rgb="FF000000"/>
            <rFont val="Calibri"/>
            <family val="1"/>
          </rPr>
          <t>No me hace ninguna seña</t>
        </r>
      </text>
    </comment>
    <comment ref="AI273" authorId="0" shapeId="0" xr:uid="{00000000-0006-0000-1600-00000E0A0000}">
      <text>
        <r>
          <rPr>
            <sz val="12"/>
            <color rgb="FF000000"/>
            <rFont val="Calibri"/>
            <family val="1"/>
          </rPr>
          <t>no aplica</t>
        </r>
      </text>
    </comment>
    <comment ref="AN273" authorId="0" shapeId="0" xr:uid="{00000000-0006-0000-1600-00000F0A0000}">
      <text>
        <r>
          <rPr>
            <sz val="12"/>
            <color rgb="FF000000"/>
            <rFont val="Calibri"/>
            <family val="1"/>
          </rPr>
          <t>No ofrece</t>
        </r>
      </text>
    </comment>
    <comment ref="AX273" authorId="0" shapeId="0" xr:uid="{00000000-0006-0000-1600-0000100A0000}">
      <text>
        <r>
          <rPr>
            <sz val="12"/>
            <color rgb="FF000000"/>
            <rFont val="Calibri"/>
            <family val="1"/>
          </rPr>
          <t>moto</t>
        </r>
      </text>
    </comment>
    <comment ref="BA273" authorId="0" shapeId="0" xr:uid="{00000000-0006-0000-1600-0000110A0000}">
      <text>
        <r>
          <rPr>
            <sz val="12"/>
            <color rgb="FF000000"/>
            <rFont val="Calibri"/>
            <family val="1"/>
          </rPr>
          <t>la ofrece pero no la entrega</t>
        </r>
      </text>
    </comment>
    <comment ref="W274" authorId="0" shapeId="0" xr:uid="{00000000-0006-0000-1600-0000120A0000}">
      <text>
        <r>
          <rPr>
            <sz val="12"/>
            <color rgb="FF000000"/>
            <rFont val="Calibri"/>
            <family val="1"/>
          </rPr>
          <t>No tenía carnet ni bordado</t>
        </r>
      </text>
    </comment>
    <comment ref="Y274" authorId="0" shapeId="0" xr:uid="{00000000-0006-0000-1600-0000130A0000}">
      <text>
        <r>
          <rPr>
            <sz val="12"/>
            <color rgb="FF000000"/>
            <rFont val="Calibri"/>
            <family val="1"/>
          </rPr>
          <t>N/a</t>
        </r>
      </text>
    </comment>
    <comment ref="Z274" authorId="0" shapeId="0" xr:uid="{00000000-0006-0000-1600-0000140A0000}">
      <text>
        <r>
          <rPr>
            <sz val="12"/>
            <color rgb="FF000000"/>
            <rFont val="Calibri"/>
            <family val="1"/>
          </rPr>
          <t>N/A</t>
        </r>
      </text>
    </comment>
    <comment ref="AA274" authorId="0" shapeId="0" xr:uid="{00000000-0006-0000-1600-0000150A0000}">
      <text>
        <r>
          <rPr>
            <sz val="12"/>
            <color rgb="FF000000"/>
            <rFont val="Calibri"/>
            <family val="1"/>
          </rPr>
          <t>N/A</t>
        </r>
      </text>
    </comment>
    <comment ref="AB274" authorId="0" shapeId="0" xr:uid="{00000000-0006-0000-1600-0000160A0000}">
      <text>
        <r>
          <rPr>
            <sz val="12"/>
            <color rgb="FF000000"/>
            <rFont val="Calibri"/>
            <family val="1"/>
          </rPr>
          <t>N/A</t>
        </r>
      </text>
    </comment>
    <comment ref="AE274" authorId="0" shapeId="0" xr:uid="{00000000-0006-0000-1600-0000170A0000}">
      <text>
        <r>
          <rPr>
            <sz val="12"/>
            <color rgb="FF000000"/>
            <rFont val="Calibri"/>
            <family val="1"/>
          </rPr>
          <t>El colaborador estaba ocupado</t>
        </r>
      </text>
    </comment>
    <comment ref="AI274" authorId="0" shapeId="0" xr:uid="{00000000-0006-0000-1600-0000180A0000}">
      <text>
        <r>
          <rPr>
            <sz val="12"/>
            <color rgb="FF000000"/>
            <rFont val="Calibri"/>
            <family val="1"/>
          </rPr>
          <t>N/A</t>
        </r>
      </text>
    </comment>
    <comment ref="AM274" authorId="0" shapeId="0" xr:uid="{00000000-0006-0000-1600-0000190A0000}">
      <text>
        <r>
          <rPr>
            <sz val="12"/>
            <color rgb="FF000000"/>
            <rFont val="Calibri"/>
            <family val="1"/>
          </rPr>
          <t>N/A</t>
        </r>
      </text>
    </comment>
    <comment ref="AN274" authorId="0" shapeId="0" xr:uid="{00000000-0006-0000-1600-00001A0A0000}">
      <text>
        <r>
          <rPr>
            <sz val="12"/>
            <color rgb="FF000000"/>
            <rFont val="Calibri"/>
            <family val="1"/>
          </rPr>
          <t>solicito extra</t>
        </r>
      </text>
    </comment>
    <comment ref="AO274" authorId="0" shapeId="0" xr:uid="{00000000-0006-0000-1600-00001B0A0000}">
      <text>
        <r>
          <rPr>
            <sz val="12"/>
            <color rgb="FF000000"/>
            <rFont val="Calibri"/>
            <family val="1"/>
          </rPr>
          <t>N/A</t>
        </r>
      </text>
    </comment>
    <comment ref="AP274" authorId="0" shapeId="0" xr:uid="{00000000-0006-0000-1600-00001C0A0000}">
      <text>
        <r>
          <rPr>
            <sz val="12"/>
            <color rgb="FF000000"/>
            <rFont val="Calibri"/>
            <family val="1"/>
          </rPr>
          <t>QA: goal sin respuesta, verificar si N/A</t>
        </r>
      </text>
    </comment>
    <comment ref="AX274" authorId="0" shapeId="0" xr:uid="{00000000-0006-0000-1600-00001D0A0000}">
      <text>
        <r>
          <rPr>
            <sz val="12"/>
            <color rgb="FF000000"/>
            <rFont val="Calibri"/>
            <family val="1"/>
          </rPr>
          <t>N/A</t>
        </r>
      </text>
    </comment>
    <comment ref="BA274" authorId="0" shapeId="0" xr:uid="{00000000-0006-0000-1600-00001E0A0000}">
      <text>
        <r>
          <rPr>
            <sz val="12"/>
            <color rgb="FF000000"/>
            <rFont val="Calibri"/>
            <family val="1"/>
          </rPr>
          <t>La tuve que solicitar</t>
        </r>
      </text>
    </comment>
    <comment ref="BE274" authorId="0" shapeId="0" xr:uid="{00000000-0006-0000-1600-00001F0A0000}">
      <text>
        <r>
          <rPr>
            <sz val="12"/>
            <color rgb="FF000000"/>
            <rFont val="Calibri"/>
            <family val="1"/>
          </rPr>
          <t>murmulla muy suave, pero se despide</t>
        </r>
      </text>
    </comment>
    <comment ref="O275" authorId="0" shapeId="0" xr:uid="{00000000-0006-0000-1600-0000200A0000}">
      <text>
        <r>
          <rPr>
            <sz val="12"/>
            <color rgb="FF000000"/>
            <rFont val="Calibri"/>
            <family val="1"/>
          </rPr>
          <t>Cabello corto</t>
        </r>
      </text>
    </comment>
    <comment ref="P275" authorId="0" shapeId="0" xr:uid="{00000000-0006-0000-1600-0000210A0000}">
      <text>
        <r>
          <rPr>
            <sz val="12"/>
            <color rgb="FF000000"/>
            <rFont val="Calibri"/>
            <family val="1"/>
          </rPr>
          <t>Buena presentación personal</t>
        </r>
      </text>
    </comment>
    <comment ref="Q275" authorId="0" shapeId="0" xr:uid="{00000000-0006-0000-1600-0000220A0000}">
      <text>
        <r>
          <rPr>
            <sz val="12"/>
            <color rgb="FF000000"/>
            <rFont val="Calibri"/>
            <family val="1"/>
          </rPr>
          <t>No tenia anillos ni manillas</t>
        </r>
      </text>
    </comment>
    <comment ref="S275" authorId="0" shapeId="0" xr:uid="{00000000-0006-0000-1600-0000230A0000}">
      <text>
        <r>
          <rPr>
            <sz val="12"/>
            <color rgb="FF000000"/>
            <rFont val="Calibri"/>
            <family val="1"/>
          </rPr>
          <t>Tenia botas de seguridad limpias</t>
        </r>
      </text>
    </comment>
    <comment ref="T275" authorId="0" shapeId="0" xr:uid="{00000000-0006-0000-1600-0000240A0000}">
      <text>
        <r>
          <rPr>
            <sz val="12"/>
            <color rgb="FF000000"/>
            <rFont val="Calibri"/>
            <family val="1"/>
          </rPr>
          <t>Tenia la camisa limpia y dentro del pantalon</t>
        </r>
      </text>
    </comment>
    <comment ref="U275" authorId="0" shapeId="0" xr:uid="{00000000-0006-0000-1600-0000250A0000}">
      <text>
        <r>
          <rPr>
            <sz val="12"/>
            <color rgb="FF000000"/>
            <rFont val="Calibri"/>
            <family val="1"/>
          </rPr>
          <t>En orden y planchado</t>
        </r>
      </text>
    </comment>
    <comment ref="W275" authorId="0" shapeId="0" xr:uid="{00000000-0006-0000-1600-0000260A0000}">
      <text>
        <r>
          <rPr>
            <sz val="12"/>
            <color rgb="FF000000"/>
            <rFont val="Calibri"/>
            <family val="1"/>
          </rPr>
          <t>No tenia el nombre en carner ni en el uniforme</t>
        </r>
      </text>
    </comment>
    <comment ref="Y275" authorId="0" shapeId="0" xr:uid="{00000000-0006-0000-1600-0000270A0000}">
      <text>
        <r>
          <rPr>
            <sz val="12"/>
            <color rgb="FF000000"/>
            <rFont val="Calibri"/>
            <family val="1"/>
          </rPr>
          <t>No aplica</t>
        </r>
      </text>
    </comment>
    <comment ref="Z275" authorId="0" shapeId="0" xr:uid="{00000000-0006-0000-1600-0000280A0000}">
      <text>
        <r>
          <rPr>
            <sz val="12"/>
            <color rgb="FF000000"/>
            <rFont val="Calibri"/>
            <family val="1"/>
          </rPr>
          <t>No aplica</t>
        </r>
      </text>
    </comment>
    <comment ref="AA275" authorId="0" shapeId="0" xr:uid="{00000000-0006-0000-1600-0000290A0000}">
      <text>
        <r>
          <rPr>
            <sz val="12"/>
            <color rgb="FF000000"/>
            <rFont val="Calibri"/>
            <family val="1"/>
          </rPr>
          <t>No aplica</t>
        </r>
      </text>
    </comment>
    <comment ref="AB275" authorId="0" shapeId="0" xr:uid="{00000000-0006-0000-1600-00002A0A0000}">
      <text>
        <r>
          <rPr>
            <sz val="12"/>
            <color rgb="FF000000"/>
            <rFont val="Calibri"/>
            <family val="1"/>
          </rPr>
          <t>No aplica</t>
        </r>
      </text>
    </comment>
    <comment ref="AI275" authorId="0" shapeId="0" xr:uid="{00000000-0006-0000-1600-00002B0A0000}">
      <text>
        <r>
          <rPr>
            <sz val="12"/>
            <color rgb="FF000000"/>
            <rFont val="Calibri"/>
            <family val="1"/>
          </rPr>
          <t>No nos ofrecieron la promoción ni el sorteo</t>
        </r>
      </text>
    </comment>
    <comment ref="AL275" authorId="0" shapeId="0" xr:uid="{00000000-0006-0000-1600-00002C0A0000}">
      <text>
        <r>
          <rPr>
            <sz val="12"/>
            <color rgb="FF000000"/>
            <rFont val="Calibri"/>
            <family val="1"/>
          </rPr>
          <t>Nos ofrecio llenar tanque</t>
        </r>
      </text>
    </comment>
    <comment ref="AM275" authorId="0" shapeId="0" xr:uid="{00000000-0006-0000-1600-00002D0A0000}">
      <text>
        <r>
          <rPr>
            <sz val="12"/>
            <color rgb="FF000000"/>
            <rFont val="Calibri"/>
            <family val="1"/>
          </rPr>
          <t>no tiene combustible de mayor calidad</t>
        </r>
      </text>
    </comment>
    <comment ref="AN275" authorId="0" shapeId="0" xr:uid="{00000000-0006-0000-1600-00002E0A0000}">
      <text>
        <r>
          <rPr>
            <sz val="12"/>
            <color rgb="FF000000"/>
            <rFont val="Calibri"/>
            <family val="1"/>
          </rPr>
          <t>no hay combustible de mayor calidad</t>
        </r>
      </text>
    </comment>
    <comment ref="AO275" authorId="0" shapeId="0" xr:uid="{00000000-0006-0000-1600-00002F0A0000}">
      <text>
        <r>
          <rPr>
            <sz val="12"/>
            <color rgb="FF000000"/>
            <rFont val="Calibri"/>
            <family val="1"/>
          </rPr>
          <t>Nos pregunto si teniamos puntos aunque no especifico que fueran bancolombia</t>
        </r>
      </text>
    </comment>
    <comment ref="AP275" authorId="0" shapeId="0" xr:uid="{00000000-0006-0000-1600-0000300A0000}">
      <text>
        <r>
          <rPr>
            <sz val="12"/>
            <color rgb="FF000000"/>
            <rFont val="Calibri"/>
            <family val="1"/>
          </rPr>
          <t>No, no ofrecio aumentar la compra</t>
        </r>
      </text>
    </comment>
    <comment ref="AT275" authorId="0" shapeId="0" xr:uid="{00000000-0006-0000-1600-0000310A0000}">
      <text>
        <r>
          <rPr>
            <sz val="12"/>
            <color rgb="FF000000"/>
            <rFont val="Calibri"/>
            <family val="1"/>
          </rPr>
          <t>No menciono que el producto era garantizado</t>
        </r>
      </text>
    </comment>
    <comment ref="AW275" authorId="0" shapeId="0" xr:uid="{00000000-0006-0000-1600-0000320A0000}">
      <text>
        <r>
          <rPr>
            <sz val="12"/>
            <color rgb="FF000000"/>
            <rFont val="Calibri"/>
            <family val="1"/>
          </rPr>
          <t>No nos ofrecieron ningún servicio adicional</t>
        </r>
      </text>
    </comment>
    <comment ref="AX275" authorId="0" shapeId="0" xr:uid="{00000000-0006-0000-1600-0000330A0000}">
      <text>
        <r>
          <rPr>
            <sz val="12"/>
            <color rgb="FF000000"/>
            <rFont val="Calibri"/>
            <family val="1"/>
          </rPr>
          <t>En ningúno momento nos ofrecieron desocupar los desperdicios de auto</t>
        </r>
      </text>
    </comment>
    <comment ref="BE275" authorId="0" shapeId="0" xr:uid="{00000000-0006-0000-1600-0000340A0000}">
      <text>
        <r>
          <rPr>
            <sz val="12"/>
            <color rgb="FF000000"/>
            <rFont val="Calibri"/>
            <family val="1"/>
          </rPr>
          <t>Se despidió amablemente</t>
        </r>
      </text>
    </comment>
    <comment ref="BH275" authorId="0" shapeId="0" xr:uid="{00000000-0006-0000-1600-0000350A0000}">
      <text>
        <r>
          <rPr>
            <sz val="12"/>
            <color rgb="FF000000"/>
            <rFont val="Calibri"/>
            <family val="1"/>
          </rPr>
          <t>Si fue amable y cortes</t>
        </r>
      </text>
    </comment>
    <comment ref="BI275" authorId="0" shapeId="0" xr:uid="{00000000-0006-0000-1600-0000360A0000}">
      <text>
        <r>
          <rPr>
            <sz val="12"/>
            <color rgb="FF000000"/>
            <rFont val="Calibri"/>
            <family val="1"/>
          </rPr>
          <t>Fue amable y rapido el servicio</t>
        </r>
      </text>
    </comment>
    <comment ref="Y276" authorId="0" shapeId="0" xr:uid="{00000000-0006-0000-1600-0000370A0000}">
      <text>
        <r>
          <rPr>
            <sz val="12"/>
            <color rgb="FF000000"/>
            <rFont val="Calibri"/>
            <family val="1"/>
          </rPr>
          <t>No aplica</t>
        </r>
      </text>
    </comment>
    <comment ref="Z276" authorId="0" shapeId="0" xr:uid="{00000000-0006-0000-1600-0000380A0000}">
      <text>
        <r>
          <rPr>
            <sz val="12"/>
            <color rgb="FF000000"/>
            <rFont val="Calibri"/>
            <family val="1"/>
          </rPr>
          <t>No aplica</t>
        </r>
      </text>
    </comment>
    <comment ref="AA276" authorId="0" shapeId="0" xr:uid="{00000000-0006-0000-1600-0000390A0000}">
      <text>
        <r>
          <rPr>
            <sz val="12"/>
            <color rgb="FF000000"/>
            <rFont val="Calibri"/>
            <family val="1"/>
          </rPr>
          <t>No aplica</t>
        </r>
      </text>
    </comment>
    <comment ref="AB276" authorId="0" shapeId="0" xr:uid="{00000000-0006-0000-1600-00003A0A0000}">
      <text>
        <r>
          <rPr>
            <sz val="12"/>
            <color rgb="FF000000"/>
            <rFont val="Calibri"/>
            <family val="1"/>
          </rPr>
          <t>No aplica</t>
        </r>
      </text>
    </comment>
    <comment ref="AI276" authorId="0" shapeId="0" xr:uid="{00000000-0006-0000-1600-00003B0A0000}">
      <text>
        <r>
          <rPr>
            <sz val="12"/>
            <color rgb="FF000000"/>
            <rFont val="Calibri"/>
            <family val="1"/>
          </rPr>
          <t>No aplica</t>
        </r>
      </text>
    </comment>
    <comment ref="AN276" authorId="0" shapeId="0" xr:uid="{00000000-0006-0000-1600-00003C0A0000}">
      <text>
        <r>
          <rPr>
            <sz val="12"/>
            <color rgb="FF000000"/>
            <rFont val="Calibri"/>
            <family val="1"/>
          </rPr>
          <t>No me ofrece mezclar combustibles</t>
        </r>
      </text>
    </comment>
    <comment ref="AO276" authorId="0" shapeId="0" xr:uid="{00000000-0006-0000-1600-00003D0A0000}">
      <text>
        <r>
          <rPr>
            <sz val="12"/>
            <color rgb="FF000000"/>
            <rFont val="Calibri"/>
            <family val="1"/>
          </rPr>
          <t>No me ofrece acumular o canjear puntos</t>
        </r>
      </text>
    </comment>
    <comment ref="AP276" authorId="0" shapeId="0" xr:uid="{00000000-0006-0000-1600-00003E0A0000}">
      <text>
        <r>
          <rPr>
            <sz val="12"/>
            <color rgb="FF000000"/>
            <rFont val="Calibri"/>
            <family val="1"/>
          </rPr>
          <t>No me ofrece galón adicional</t>
        </r>
      </text>
    </comment>
    <comment ref="AX276" authorId="0" shapeId="0" xr:uid="{00000000-0006-0000-1600-00003F0A0000}">
      <text>
        <r>
          <rPr>
            <sz val="12"/>
            <color rgb="FF000000"/>
            <rFont val="Calibri"/>
            <family val="1"/>
          </rPr>
          <t>No me ofrece botar basura</t>
        </r>
      </text>
    </comment>
    <comment ref="BE276" authorId="0" shapeId="0" xr:uid="{00000000-0006-0000-1600-0000400A0000}">
      <text>
        <r>
          <rPr>
            <sz val="12"/>
            <color rgb="FF000000"/>
            <rFont val="Calibri"/>
            <family val="1"/>
          </rPr>
          <t>Cusndo entrega el recibo, se despide diciendo "a la orden"</t>
        </r>
      </text>
    </comment>
    <comment ref="Y277" authorId="0" shapeId="0" xr:uid="{00000000-0006-0000-1600-0000410A0000}">
      <text>
        <r>
          <rPr>
            <sz val="12"/>
            <color rgb="FF000000"/>
            <rFont val="Calibri"/>
            <family val="1"/>
          </rPr>
          <t>No</t>
        </r>
      </text>
    </comment>
    <comment ref="Z277" authorId="0" shapeId="0" xr:uid="{00000000-0006-0000-1600-0000420A0000}">
      <text>
        <r>
          <rPr>
            <sz val="12"/>
            <color rgb="FF000000"/>
            <rFont val="Calibri"/>
            <family val="1"/>
          </rPr>
          <t>No</t>
        </r>
      </text>
    </comment>
    <comment ref="AA277" authorId="0" shapeId="0" xr:uid="{00000000-0006-0000-1600-0000430A0000}">
      <text>
        <r>
          <rPr>
            <sz val="12"/>
            <color rgb="FF000000"/>
            <rFont val="Calibri"/>
            <family val="1"/>
          </rPr>
          <t>No</t>
        </r>
      </text>
    </comment>
    <comment ref="AB277" authorId="0" shapeId="0" xr:uid="{00000000-0006-0000-1600-0000440A0000}">
      <text>
        <r>
          <rPr>
            <sz val="12"/>
            <color rgb="FF000000"/>
            <rFont val="Calibri"/>
            <family val="1"/>
          </rPr>
          <t>No</t>
        </r>
      </text>
    </comment>
    <comment ref="AI277" authorId="0" shapeId="0" xr:uid="{00000000-0006-0000-1600-0000450A0000}">
      <text>
        <r>
          <rPr>
            <sz val="12"/>
            <color rgb="FF000000"/>
            <rFont val="Calibri"/>
            <family val="1"/>
          </rPr>
          <t>No ofreció</t>
        </r>
      </text>
    </comment>
    <comment ref="AM277" authorId="0" shapeId="0" xr:uid="{00000000-0006-0000-1600-0000460A0000}">
      <text>
        <r>
          <rPr>
            <sz val="12"/>
            <color rgb="FF000000"/>
            <rFont val="Calibri"/>
            <family val="1"/>
          </rPr>
          <t>Sin mayor calidad</t>
        </r>
      </text>
    </comment>
    <comment ref="AN277" authorId="0" shapeId="0" xr:uid="{00000000-0006-0000-1600-0000470A0000}">
      <text>
        <r>
          <rPr>
            <sz val="12"/>
            <color rgb="FF000000"/>
            <rFont val="Calibri"/>
            <family val="1"/>
          </rPr>
          <t>Sin mayor calidad</t>
        </r>
      </text>
    </comment>
    <comment ref="AO277" authorId="0" shapeId="0" xr:uid="{00000000-0006-0000-1600-0000480A0000}">
      <text>
        <r>
          <rPr>
            <sz val="12"/>
            <color rgb="FF000000"/>
            <rFont val="Calibri"/>
            <family val="1"/>
          </rPr>
          <t>No ofreció</t>
        </r>
      </text>
    </comment>
    <comment ref="AP277" authorId="0" shapeId="0" xr:uid="{00000000-0006-0000-1600-0000490A0000}">
      <text>
        <r>
          <rPr>
            <sz val="12"/>
            <color rgb="FF000000"/>
            <rFont val="Calibri"/>
            <family val="1"/>
          </rPr>
          <t>No ofreció</t>
        </r>
      </text>
    </comment>
    <comment ref="AT277" authorId="0" shapeId="0" xr:uid="{00000000-0006-0000-1600-00004A0A0000}">
      <text>
        <r>
          <rPr>
            <sz val="12"/>
            <color rgb="FF000000"/>
            <rFont val="Calibri"/>
            <family val="1"/>
          </rPr>
          <t>No detalló</t>
        </r>
      </text>
    </comment>
    <comment ref="AW277" authorId="0" shapeId="0" xr:uid="{00000000-0006-0000-1600-00004B0A0000}">
      <text>
        <r>
          <rPr>
            <sz val="12"/>
            <color rgb="FF000000"/>
            <rFont val="Calibri"/>
            <family val="1"/>
          </rPr>
          <t>No ofreció</t>
        </r>
      </text>
    </comment>
    <comment ref="AX277" authorId="0" shapeId="0" xr:uid="{00000000-0006-0000-1600-00004C0A0000}">
      <text>
        <r>
          <rPr>
            <sz val="12"/>
            <color rgb="FF000000"/>
            <rFont val="Calibri"/>
            <family val="1"/>
          </rPr>
          <t>No ofreció</t>
        </r>
      </text>
    </comment>
    <comment ref="BA277" authorId="0" shapeId="0" xr:uid="{00000000-0006-0000-1600-00004D0A0000}">
      <text>
        <r>
          <rPr>
            <sz val="12"/>
            <color rgb="FF000000"/>
            <rFont val="Calibri"/>
            <family val="1"/>
          </rPr>
          <t>Yo la solicité,  y no pudo entregar la factura por el valor exacto, me entrega factura por 30.000, porque no imprimió mi compra.</t>
        </r>
      </text>
    </comment>
    <comment ref="T278" authorId="0" shapeId="0" xr:uid="{00000000-0006-0000-1600-00004E0A0000}">
      <text>
        <r>
          <rPr>
            <sz val="12"/>
            <color rgb="FF000000"/>
            <rFont val="Calibri"/>
            <family val="1"/>
          </rPr>
          <t>tiene la camisa por fuera del pantalón min 0.51</t>
        </r>
      </text>
    </comment>
    <comment ref="X278" authorId="0" shapeId="0" xr:uid="{00000000-0006-0000-1600-00004F0A0000}">
      <text>
        <r>
          <rPr>
            <sz val="12"/>
            <color rgb="FF000000"/>
            <rFont val="Calibri"/>
            <family val="1"/>
          </rPr>
          <t>No fue posible visualizar el nombre.</t>
        </r>
      </text>
    </comment>
    <comment ref="Y278" authorId="0" shapeId="0" xr:uid="{00000000-0006-0000-1600-0000500A0000}">
      <text>
        <r>
          <rPr>
            <sz val="12"/>
            <color rgb="FF000000"/>
            <rFont val="Calibri"/>
            <family val="1"/>
          </rPr>
          <t>No es obligatorio</t>
        </r>
      </text>
    </comment>
    <comment ref="Z278" authorId="0" shapeId="0" xr:uid="{00000000-0006-0000-1600-0000510A0000}">
      <text>
        <r>
          <rPr>
            <sz val="12"/>
            <color rgb="FF000000"/>
            <rFont val="Calibri"/>
            <family val="1"/>
          </rPr>
          <t>No es obligatorio</t>
        </r>
      </text>
    </comment>
    <comment ref="AA278" authorId="0" shapeId="0" xr:uid="{00000000-0006-0000-1600-0000520A0000}">
      <text>
        <r>
          <rPr>
            <sz val="12"/>
            <color rgb="FF000000"/>
            <rFont val="Calibri"/>
            <family val="1"/>
          </rPr>
          <t>No es obligatorio</t>
        </r>
      </text>
    </comment>
    <comment ref="AB278" authorId="0" shapeId="0" xr:uid="{00000000-0006-0000-1600-0000530A0000}">
      <text>
        <r>
          <rPr>
            <sz val="12"/>
            <color rgb="FF000000"/>
            <rFont val="Calibri"/>
            <family val="1"/>
          </rPr>
          <t>No es obligatorio</t>
        </r>
      </text>
    </comment>
    <comment ref="AI278" authorId="0" shapeId="0" xr:uid="{00000000-0006-0000-1600-0000540A0000}">
      <text>
        <r>
          <rPr>
            <sz val="12"/>
            <color rgb="FF000000"/>
            <rFont val="Calibri"/>
            <family val="1"/>
          </rPr>
          <t>No ofreció esta promoción</t>
        </r>
      </text>
    </comment>
    <comment ref="AO278" authorId="0" shapeId="0" xr:uid="{00000000-0006-0000-1600-0000550A0000}">
      <text>
        <r>
          <rPr>
            <sz val="12"/>
            <color rgb="FF000000"/>
            <rFont val="Calibri"/>
            <family val="1"/>
          </rPr>
          <t>No menciono esto en ningún momento</t>
        </r>
      </text>
    </comment>
    <comment ref="AP278" authorId="0" shapeId="0" xr:uid="{00000000-0006-0000-1600-0000560A0000}">
      <text>
        <r>
          <rPr>
            <sz val="12"/>
            <color rgb="FF000000"/>
            <rFont val="Calibri"/>
            <family val="1"/>
          </rPr>
          <t>No dijo esto</t>
        </r>
      </text>
    </comment>
    <comment ref="AW278" authorId="0" shapeId="0" xr:uid="{00000000-0006-0000-1600-0000570A0000}">
      <text>
        <r>
          <rPr>
            <sz val="12"/>
            <color rgb="FF000000"/>
            <rFont val="Calibri"/>
            <family val="1"/>
          </rPr>
          <t>No menciono esto en ningún momento</t>
        </r>
      </text>
    </comment>
    <comment ref="AX278" authorId="0" shapeId="0" xr:uid="{00000000-0006-0000-1600-0000580A0000}">
      <text>
        <r>
          <rPr>
            <sz val="12"/>
            <color rgb="FF000000"/>
            <rFont val="Calibri"/>
            <family val="1"/>
          </rPr>
          <t>No realizo esta acción</t>
        </r>
      </text>
    </comment>
    <comment ref="Y279" authorId="0" shapeId="0" xr:uid="{00000000-0006-0000-1600-0000590A0000}">
      <text>
        <r>
          <rPr>
            <sz val="12"/>
            <color rgb="FF000000"/>
            <rFont val="Calibri"/>
            <family val="1"/>
          </rPr>
          <t>No aplica</t>
        </r>
      </text>
    </comment>
    <comment ref="Z279" authorId="0" shapeId="0" xr:uid="{00000000-0006-0000-1600-00005A0A0000}">
      <text>
        <r>
          <rPr>
            <sz val="12"/>
            <color rgb="FF000000"/>
            <rFont val="Calibri"/>
            <family val="1"/>
          </rPr>
          <t>No aplica</t>
        </r>
      </text>
    </comment>
    <comment ref="AA279" authorId="0" shapeId="0" xr:uid="{00000000-0006-0000-1600-00005B0A0000}">
      <text>
        <r>
          <rPr>
            <sz val="12"/>
            <color rgb="FF000000"/>
            <rFont val="Calibri"/>
            <family val="1"/>
          </rPr>
          <t>No aplica</t>
        </r>
      </text>
    </comment>
    <comment ref="AB279" authorId="0" shapeId="0" xr:uid="{00000000-0006-0000-1600-00005C0A0000}">
      <text>
        <r>
          <rPr>
            <sz val="12"/>
            <color rgb="FF000000"/>
            <rFont val="Calibri"/>
            <family val="1"/>
          </rPr>
          <t>No aplica</t>
        </r>
      </text>
    </comment>
    <comment ref="AI279" authorId="0" shapeId="0" xr:uid="{00000000-0006-0000-1600-00005D0A0000}">
      <text>
        <r>
          <rPr>
            <sz val="12"/>
            <color rgb="FF000000"/>
            <rFont val="Calibri"/>
            <family val="1"/>
          </rPr>
          <t>No entrego código</t>
        </r>
      </text>
    </comment>
    <comment ref="AN279" authorId="0" shapeId="0" xr:uid="{00000000-0006-0000-1600-00005E0A0000}">
      <text>
        <r>
          <rPr>
            <sz val="12"/>
            <color rgb="FF000000"/>
            <rFont val="Calibri"/>
            <family val="1"/>
          </rPr>
          <t>No ofrece mezcla ideal</t>
        </r>
      </text>
    </comment>
    <comment ref="AO279" authorId="0" shapeId="0" xr:uid="{00000000-0006-0000-1600-00005F0A0000}">
      <text>
        <r>
          <rPr>
            <sz val="12"/>
            <color rgb="FF000000"/>
            <rFont val="Calibri"/>
            <family val="1"/>
          </rPr>
          <t>No ofrece acumular puntos</t>
        </r>
      </text>
    </comment>
    <comment ref="AP279" authorId="0" shapeId="0" xr:uid="{00000000-0006-0000-1600-0000600A0000}">
      <text>
        <r>
          <rPr>
            <sz val="12"/>
            <color rgb="FF000000"/>
            <rFont val="Calibri"/>
            <family val="1"/>
          </rPr>
          <t>No ofreció</t>
        </r>
      </text>
    </comment>
    <comment ref="AW279" authorId="0" shapeId="0" xr:uid="{00000000-0006-0000-1600-0000610A0000}">
      <text>
        <r>
          <rPr>
            <sz val="12"/>
            <color rgb="FF000000"/>
            <rFont val="Calibri"/>
            <family val="1"/>
          </rPr>
          <t>No ofreció servicio adicional</t>
        </r>
      </text>
    </comment>
    <comment ref="AX279" authorId="0" shapeId="0" xr:uid="{00000000-0006-0000-1600-0000620A0000}">
      <text>
        <r>
          <rPr>
            <sz val="12"/>
            <color rgb="FF000000"/>
            <rFont val="Calibri"/>
            <family val="1"/>
          </rPr>
          <t>No ofreció botar desperdicios</t>
        </r>
      </text>
    </comment>
    <comment ref="BA279" authorId="0" shapeId="0" xr:uid="{00000000-0006-0000-1600-0000630A0000}">
      <text>
        <r>
          <rPr>
            <sz val="12"/>
            <color rgb="FF000000"/>
            <rFont val="Calibri"/>
            <family val="1"/>
          </rPr>
          <t>Tuve que pedir la factura</t>
        </r>
      </text>
    </comment>
    <comment ref="Y280" authorId="0" shapeId="0" xr:uid="{00000000-0006-0000-1600-0000640A0000}">
      <text>
        <r>
          <rPr>
            <sz val="12"/>
            <color rgb="FF000000"/>
            <rFont val="Calibri"/>
            <family val="1"/>
          </rPr>
          <t>Na</t>
        </r>
      </text>
    </comment>
    <comment ref="Z280" authorId="0" shapeId="0" xr:uid="{00000000-0006-0000-1600-0000650A0000}">
      <text>
        <r>
          <rPr>
            <sz val="12"/>
            <color rgb="FF000000"/>
            <rFont val="Calibri"/>
            <family val="1"/>
          </rPr>
          <t>Na</t>
        </r>
      </text>
    </comment>
    <comment ref="AA280" authorId="0" shapeId="0" xr:uid="{00000000-0006-0000-1600-0000660A0000}">
      <text>
        <r>
          <rPr>
            <sz val="12"/>
            <color rgb="FF000000"/>
            <rFont val="Calibri"/>
            <family val="1"/>
          </rPr>
          <t>Na</t>
        </r>
      </text>
    </comment>
    <comment ref="AB280" authorId="0" shapeId="0" xr:uid="{00000000-0006-0000-1600-0000670A0000}">
      <text>
        <r>
          <rPr>
            <sz val="12"/>
            <color rgb="FF000000"/>
            <rFont val="Calibri"/>
            <family val="1"/>
          </rPr>
          <t>Na</t>
        </r>
      </text>
    </comment>
    <comment ref="AE280" authorId="0" shapeId="0" xr:uid="{00000000-0006-0000-1600-0000680A0000}">
      <text>
        <r>
          <rPr>
            <sz val="12"/>
            <color rgb="FF000000"/>
            <rFont val="Calibri"/>
            <family val="1"/>
          </rPr>
          <t>Colaborador ocupado</t>
        </r>
      </text>
    </comment>
    <comment ref="AI280" authorId="0" shapeId="0" xr:uid="{00000000-0006-0000-1600-0000690A0000}">
      <text>
        <r>
          <rPr>
            <sz val="12"/>
            <color rgb="FF000000"/>
            <rFont val="Calibri"/>
            <family val="1"/>
          </rPr>
          <t>Se solicita al finalizar</t>
        </r>
      </text>
    </comment>
    <comment ref="AM280" authorId="0" shapeId="0" xr:uid="{00000000-0006-0000-1600-00006A0A0000}">
      <text>
        <r>
          <rPr>
            <sz val="12"/>
            <color rgb="FF000000"/>
            <rFont val="Calibri"/>
            <family val="1"/>
          </rPr>
          <t>No venden extra</t>
        </r>
      </text>
    </comment>
    <comment ref="AN280" authorId="0" shapeId="0" xr:uid="{00000000-0006-0000-1600-00006B0A0000}">
      <text>
        <r>
          <rPr>
            <sz val="12"/>
            <color rgb="FF000000"/>
            <rFont val="Calibri"/>
            <family val="1"/>
          </rPr>
          <t>No venden extra</t>
        </r>
      </text>
    </comment>
    <comment ref="AO280" authorId="0" shapeId="0" xr:uid="{00000000-0006-0000-1600-00006C0A0000}">
      <text>
        <r>
          <rPr>
            <sz val="12"/>
            <color rgb="FF000000"/>
            <rFont val="Calibri"/>
            <family val="1"/>
          </rPr>
          <t>NO HAY PUNTOS COLOMBIA</t>
        </r>
      </text>
    </comment>
    <comment ref="AT280" authorId="0" shapeId="0" xr:uid="{00000000-0006-0000-1600-00006D0A0000}">
      <text>
        <r>
          <rPr>
            <sz val="12"/>
            <color rgb="FF000000"/>
            <rFont val="Calibri"/>
            <family val="1"/>
          </rPr>
          <t>no menciona</t>
        </r>
      </text>
    </comment>
    <comment ref="AW280" authorId="0" shapeId="0" xr:uid="{00000000-0006-0000-1600-00006E0A0000}">
      <text>
        <r>
          <rPr>
            <sz val="12"/>
            <color rgb="FF000000"/>
            <rFont val="Calibri"/>
            <family val="1"/>
          </rPr>
          <t>no ofrece</t>
        </r>
      </text>
    </comment>
    <comment ref="AX280" authorId="0" shapeId="0" xr:uid="{00000000-0006-0000-1600-00006F0A0000}">
      <text>
        <r>
          <rPr>
            <sz val="12"/>
            <color rgb="FF000000"/>
            <rFont val="Calibri"/>
            <family val="1"/>
          </rPr>
          <t>Na</t>
        </r>
      </text>
    </comment>
    <comment ref="BA280" authorId="0" shapeId="0" xr:uid="{00000000-0006-0000-1600-0000700A0000}">
      <text>
        <r>
          <rPr>
            <sz val="12"/>
            <color rgb="FF000000"/>
            <rFont val="Calibri"/>
            <family val="1"/>
          </rPr>
          <t>Se solicita después de despedirse</t>
        </r>
      </text>
    </comment>
    <comment ref="W281" authorId="0" shapeId="0" xr:uid="{00000000-0006-0000-1600-0000710A0000}">
      <text>
        <r>
          <rPr>
            <sz val="12"/>
            <color rgb="FF000000"/>
            <rFont val="Calibri"/>
            <family val="1"/>
          </rPr>
          <t>Claudia</t>
        </r>
      </text>
    </comment>
    <comment ref="Y281" authorId="0" shapeId="0" xr:uid="{00000000-0006-0000-1600-0000720A0000}">
      <text>
        <r>
          <rPr>
            <sz val="12"/>
            <color rgb="FF000000"/>
            <rFont val="Calibri"/>
            <family val="1"/>
          </rPr>
          <t>NA</t>
        </r>
      </text>
    </comment>
    <comment ref="Z281" authorId="0" shapeId="0" xr:uid="{00000000-0006-0000-1600-0000730A0000}">
      <text>
        <r>
          <rPr>
            <sz val="12"/>
            <color rgb="FF000000"/>
            <rFont val="Calibri"/>
            <family val="1"/>
          </rPr>
          <t>NA</t>
        </r>
      </text>
    </comment>
    <comment ref="AA281" authorId="0" shapeId="0" xr:uid="{00000000-0006-0000-1600-0000740A0000}">
      <text>
        <r>
          <rPr>
            <sz val="12"/>
            <color rgb="FF000000"/>
            <rFont val="Calibri"/>
            <family val="1"/>
          </rPr>
          <t>NA</t>
        </r>
      </text>
    </comment>
    <comment ref="AB281" authorId="0" shapeId="0" xr:uid="{00000000-0006-0000-1600-0000750A0000}">
      <text>
        <r>
          <rPr>
            <sz val="12"/>
            <color rgb="FF000000"/>
            <rFont val="Calibri"/>
            <family val="1"/>
          </rPr>
          <t>NA</t>
        </r>
      </text>
    </comment>
    <comment ref="AI281" authorId="0" shapeId="0" xr:uid="{00000000-0006-0000-1600-0000760A0000}">
      <text>
        <r>
          <rPr>
            <sz val="12"/>
            <color rgb="FF000000"/>
            <rFont val="Calibri"/>
            <family val="1"/>
          </rPr>
          <t>No ofrece</t>
        </r>
      </text>
    </comment>
    <comment ref="AM281" authorId="0" shapeId="0" xr:uid="{00000000-0006-0000-1600-0000770A0000}">
      <text>
        <r>
          <rPr>
            <sz val="12"/>
            <color rgb="FF000000"/>
            <rFont val="Calibri"/>
            <family val="1"/>
          </rPr>
          <t>No hay</t>
        </r>
      </text>
    </comment>
    <comment ref="AN281" authorId="0" shapeId="0" xr:uid="{00000000-0006-0000-1600-0000780A0000}">
      <text>
        <r>
          <rPr>
            <sz val="12"/>
            <color rgb="FF000000"/>
            <rFont val="Calibri"/>
            <family val="1"/>
          </rPr>
          <t>No hay</t>
        </r>
      </text>
    </comment>
    <comment ref="AP281" authorId="0" shapeId="0" xr:uid="{00000000-0006-0000-1600-0000790A0000}">
      <text>
        <r>
          <rPr>
            <sz val="12"/>
            <color rgb="FF000000"/>
            <rFont val="Calibri"/>
            <family val="1"/>
          </rPr>
          <t>No ofrece</t>
        </r>
      </text>
    </comment>
    <comment ref="AS281" authorId="0" shapeId="0" xr:uid="{00000000-0006-0000-1600-00007A0A0000}">
      <text>
        <r>
          <rPr>
            <sz val="12"/>
            <color rgb="FF000000"/>
            <rFont val="Calibri"/>
            <family val="1"/>
          </rPr>
          <t>No menciona</t>
        </r>
      </text>
    </comment>
    <comment ref="AT281" authorId="0" shapeId="0" xr:uid="{00000000-0006-0000-1600-00007B0A0000}">
      <text>
        <r>
          <rPr>
            <sz val="12"/>
            <color rgb="FF000000"/>
            <rFont val="Calibri"/>
            <family val="1"/>
          </rPr>
          <t>No lo hace</t>
        </r>
      </text>
    </comment>
    <comment ref="AX281" authorId="0" shapeId="0" xr:uid="{00000000-0006-0000-1600-00007C0A0000}">
      <text>
        <r>
          <rPr>
            <sz val="12"/>
            <color rgb="FF000000"/>
            <rFont val="Calibri"/>
            <family val="1"/>
          </rPr>
          <t>Moto</t>
        </r>
      </text>
    </comment>
    <comment ref="BA281" authorId="0" shapeId="0" xr:uid="{00000000-0006-0000-1600-00007D0A0000}">
      <text>
        <r>
          <rPr>
            <sz val="12"/>
            <color rgb="FF000000"/>
            <rFont val="Calibri"/>
            <family val="1"/>
          </rPr>
          <t>Se la pedi</t>
        </r>
      </text>
    </comment>
    <comment ref="W282" authorId="0" shapeId="0" xr:uid="{00000000-0006-0000-1600-00007E0A0000}">
      <text>
        <r>
          <rPr>
            <sz val="12"/>
            <color rgb="FF000000"/>
            <rFont val="Calibri"/>
            <family val="1"/>
          </rPr>
          <t>no tiene identificación</t>
        </r>
      </text>
    </comment>
    <comment ref="Y282" authorId="0" shapeId="0" xr:uid="{00000000-0006-0000-1600-00007F0A0000}">
      <text>
        <r>
          <rPr>
            <sz val="12"/>
            <color rgb="FF000000"/>
            <rFont val="Calibri"/>
            <family val="1"/>
          </rPr>
          <t>no aplica</t>
        </r>
      </text>
    </comment>
    <comment ref="Z282" authorId="0" shapeId="0" xr:uid="{00000000-0006-0000-1600-0000800A0000}">
      <text>
        <r>
          <rPr>
            <sz val="12"/>
            <color rgb="FF000000"/>
            <rFont val="Calibri"/>
            <family val="1"/>
          </rPr>
          <t>no aplica</t>
        </r>
      </text>
    </comment>
    <comment ref="AA282" authorId="0" shapeId="0" xr:uid="{00000000-0006-0000-1600-0000810A0000}">
      <text>
        <r>
          <rPr>
            <sz val="12"/>
            <color rgb="FF000000"/>
            <rFont val="Calibri"/>
            <family val="1"/>
          </rPr>
          <t>no aplica</t>
        </r>
      </text>
    </comment>
    <comment ref="AB282" authorId="0" shapeId="0" xr:uid="{00000000-0006-0000-1600-0000820A0000}">
      <text>
        <r>
          <rPr>
            <sz val="12"/>
            <color rgb="FF000000"/>
            <rFont val="Calibri"/>
            <family val="1"/>
          </rPr>
          <t>no aplica</t>
        </r>
      </text>
    </comment>
    <comment ref="AI282" authorId="0" shapeId="0" xr:uid="{00000000-0006-0000-1600-0000830A0000}">
      <text>
        <r>
          <rPr>
            <sz val="12"/>
            <color rgb="FF000000"/>
            <rFont val="Calibri"/>
            <family val="1"/>
          </rPr>
          <t>No la ofrece</t>
        </r>
      </text>
    </comment>
    <comment ref="AN282" authorId="0" shapeId="0" xr:uid="{00000000-0006-0000-1600-0000840A0000}">
      <text>
        <r>
          <rPr>
            <sz val="12"/>
            <color rgb="FF000000"/>
            <rFont val="Calibri"/>
            <family val="1"/>
          </rPr>
          <t>No la ofrece</t>
        </r>
      </text>
    </comment>
    <comment ref="AO282" authorId="0" shapeId="0" xr:uid="{00000000-0006-0000-1600-0000850A0000}">
      <text>
        <r>
          <rPr>
            <sz val="12"/>
            <color rgb="FF000000"/>
            <rFont val="Calibri"/>
            <family val="1"/>
          </rPr>
          <t>No ofrece</t>
        </r>
      </text>
    </comment>
    <comment ref="AP282" authorId="0" shapeId="0" xr:uid="{00000000-0006-0000-1600-0000860A0000}">
      <text>
        <r>
          <rPr>
            <sz val="12"/>
            <color rgb="FF000000"/>
            <rFont val="Calibri"/>
            <family val="1"/>
          </rPr>
          <t>No ofrece</t>
        </r>
      </text>
    </comment>
    <comment ref="AW282" authorId="0" shapeId="0" xr:uid="{00000000-0006-0000-1600-0000870A0000}">
      <text>
        <r>
          <rPr>
            <sz val="12"/>
            <color rgb="FF000000"/>
            <rFont val="Calibri"/>
            <family val="1"/>
          </rPr>
          <t>No ofrece</t>
        </r>
      </text>
    </comment>
    <comment ref="AX282" authorId="0" shapeId="0" xr:uid="{00000000-0006-0000-1600-0000880A0000}">
      <text>
        <r>
          <rPr>
            <sz val="12"/>
            <color rgb="FF000000"/>
            <rFont val="Calibri"/>
            <family val="1"/>
          </rPr>
          <t>NO lo ofrece</t>
        </r>
      </text>
    </comment>
    <comment ref="BA282" authorId="0" shapeId="0" xr:uid="{00000000-0006-0000-1600-0000890A0000}">
      <text>
        <r>
          <rPr>
            <sz val="12"/>
            <color rgb="FF000000"/>
            <rFont val="Calibri"/>
            <family val="1"/>
          </rPr>
          <t>Me toca pedírsela</t>
        </r>
      </text>
    </comment>
    <comment ref="W283" authorId="0" shapeId="0" xr:uid="{00000000-0006-0000-1600-00008A0A0000}">
      <text>
        <r>
          <rPr>
            <sz val="12"/>
            <color rgb="FF000000"/>
            <rFont val="Calibri"/>
            <family val="1"/>
          </rPr>
          <t>No lo portaba al momento de la verificación</t>
        </r>
      </text>
    </comment>
    <comment ref="Y283" authorId="0" shapeId="0" xr:uid="{00000000-0006-0000-1600-00008B0A0000}">
      <text>
        <r>
          <rPr>
            <sz val="12"/>
            <color rgb="FF000000"/>
            <rFont val="Calibri"/>
            <family val="1"/>
          </rPr>
          <t>No</t>
        </r>
      </text>
    </comment>
    <comment ref="Z283" authorId="0" shapeId="0" xr:uid="{00000000-0006-0000-1600-00008C0A0000}">
      <text>
        <r>
          <rPr>
            <sz val="12"/>
            <color rgb="FF000000"/>
            <rFont val="Calibri"/>
            <family val="1"/>
          </rPr>
          <t>No</t>
        </r>
      </text>
    </comment>
    <comment ref="AA283" authorId="0" shapeId="0" xr:uid="{00000000-0006-0000-1600-00008D0A0000}">
      <text>
        <r>
          <rPr>
            <sz val="12"/>
            <color rgb="FF000000"/>
            <rFont val="Calibri"/>
            <family val="1"/>
          </rPr>
          <t>No</t>
        </r>
      </text>
    </comment>
    <comment ref="AB283" authorId="0" shapeId="0" xr:uid="{00000000-0006-0000-1600-00008E0A0000}">
      <text>
        <r>
          <rPr>
            <sz val="12"/>
            <color rgb="FF000000"/>
            <rFont val="Calibri"/>
            <family val="1"/>
          </rPr>
          <t>No</t>
        </r>
      </text>
    </comment>
    <comment ref="AI283" authorId="0" shapeId="0" xr:uid="{00000000-0006-0000-1600-00008F0A0000}">
      <text>
        <r>
          <rPr>
            <sz val="12"/>
            <color rgb="FF000000"/>
            <rFont val="Calibri"/>
            <family val="1"/>
          </rPr>
          <t>No ofrece</t>
        </r>
      </text>
    </comment>
    <comment ref="AL283" authorId="0" shapeId="0" xr:uid="{00000000-0006-0000-1600-0000900A0000}">
      <text>
        <r>
          <rPr>
            <sz val="12"/>
            <color rgb="FF000000"/>
            <rFont val="Calibri"/>
            <family val="1"/>
          </rPr>
          <t>No ofreció</t>
        </r>
      </text>
    </comment>
    <comment ref="AM283" authorId="0" shapeId="0" xr:uid="{00000000-0006-0000-1600-0000910A0000}">
      <text>
        <r>
          <rPr>
            <sz val="12"/>
            <color rgb="FF000000"/>
            <rFont val="Calibri"/>
            <family val="1"/>
          </rPr>
          <t>No ofreció</t>
        </r>
      </text>
    </comment>
    <comment ref="AN283" authorId="0" shapeId="0" xr:uid="{00000000-0006-0000-1600-0000920A0000}">
      <text>
        <r>
          <rPr>
            <sz val="12"/>
            <color rgb="FF000000"/>
            <rFont val="Calibri"/>
            <family val="1"/>
          </rPr>
          <t>No ofreció</t>
        </r>
      </text>
    </comment>
    <comment ref="AP283" authorId="0" shapeId="0" xr:uid="{00000000-0006-0000-1600-0000930A0000}">
      <text>
        <r>
          <rPr>
            <sz val="12"/>
            <color rgb="FF000000"/>
            <rFont val="Calibri"/>
            <family val="1"/>
          </rPr>
          <t>No ofreció</t>
        </r>
      </text>
    </comment>
    <comment ref="AX283" authorId="0" shapeId="0" xr:uid="{00000000-0006-0000-1600-0000940A0000}">
      <text>
        <r>
          <rPr>
            <sz val="12"/>
            <color rgb="FF000000"/>
            <rFont val="Calibri"/>
            <family val="1"/>
          </rPr>
          <t>No ofreció</t>
        </r>
      </text>
    </comment>
    <comment ref="BA283" authorId="0" shapeId="0" xr:uid="{00000000-0006-0000-1600-0000950A0000}">
      <text>
        <r>
          <rPr>
            <sz val="12"/>
            <color rgb="FF000000"/>
            <rFont val="Calibri"/>
            <family val="1"/>
          </rPr>
          <t>Yo la solicité</t>
        </r>
      </text>
    </comment>
    <comment ref="Y284" authorId="0" shapeId="0" xr:uid="{00000000-0006-0000-1600-0000960A0000}">
      <text>
        <r>
          <rPr>
            <sz val="12"/>
            <color rgb="FF000000"/>
            <rFont val="Calibri"/>
            <family val="1"/>
          </rPr>
          <t>Na</t>
        </r>
      </text>
    </comment>
    <comment ref="Z284" authorId="0" shapeId="0" xr:uid="{00000000-0006-0000-1600-0000970A0000}">
      <text>
        <r>
          <rPr>
            <sz val="12"/>
            <color rgb="FF000000"/>
            <rFont val="Calibri"/>
            <family val="1"/>
          </rPr>
          <t>Na</t>
        </r>
      </text>
    </comment>
    <comment ref="AA284" authorId="0" shapeId="0" xr:uid="{00000000-0006-0000-1600-0000980A0000}">
      <text>
        <r>
          <rPr>
            <sz val="12"/>
            <color rgb="FF000000"/>
            <rFont val="Calibri"/>
            <family val="1"/>
          </rPr>
          <t>Na</t>
        </r>
      </text>
    </comment>
    <comment ref="AB284" authorId="0" shapeId="0" xr:uid="{00000000-0006-0000-1600-0000990A0000}">
      <text>
        <r>
          <rPr>
            <sz val="12"/>
            <color rgb="FF000000"/>
            <rFont val="Calibri"/>
            <family val="1"/>
          </rPr>
          <t>Na</t>
        </r>
      </text>
    </comment>
    <comment ref="AM284" authorId="0" shapeId="0" xr:uid="{00000000-0006-0000-1600-00009A0A0000}">
      <text>
        <r>
          <rPr>
            <sz val="12"/>
            <color rgb="FF000000"/>
            <rFont val="Calibri"/>
            <family val="1"/>
          </rPr>
          <t>no vende extra</t>
        </r>
      </text>
    </comment>
    <comment ref="AN284" authorId="0" shapeId="0" xr:uid="{00000000-0006-0000-1600-00009B0A0000}">
      <text>
        <r>
          <rPr>
            <sz val="12"/>
            <color rgb="FF000000"/>
            <rFont val="Calibri"/>
            <family val="1"/>
          </rPr>
          <t>no vende extra</t>
        </r>
      </text>
    </comment>
    <comment ref="AP284" authorId="0" shapeId="0" xr:uid="{00000000-0006-0000-1600-00009C0A0000}">
      <text>
        <r>
          <rPr>
            <sz val="12"/>
            <color rgb="FF000000"/>
            <rFont val="Calibri"/>
            <family val="1"/>
          </rPr>
          <t>N/A</t>
        </r>
      </text>
    </comment>
    <comment ref="AX284" authorId="0" shapeId="0" xr:uid="{00000000-0006-0000-1600-00009D0A0000}">
      <text>
        <r>
          <rPr>
            <sz val="12"/>
            <color rgb="FF000000"/>
            <rFont val="Calibri"/>
            <family val="1"/>
          </rPr>
          <t>Na</t>
        </r>
      </text>
    </comment>
    <comment ref="BE284" authorId="0" shapeId="0" xr:uid="{00000000-0006-0000-1600-00009E0A0000}">
      <text>
        <r>
          <rPr>
            <sz val="12"/>
            <color rgb="FF000000"/>
            <rFont val="Calibri"/>
            <family val="1"/>
          </rPr>
          <t>el colaborador no se despide</t>
        </r>
      </text>
    </comment>
    <comment ref="Q285" authorId="0" shapeId="0" xr:uid="{00000000-0006-0000-1600-00009F0A0000}">
      <text>
        <r>
          <rPr>
            <sz val="12"/>
            <color rgb="FF000000"/>
            <rFont val="Calibri"/>
            <family val="1"/>
          </rPr>
          <t>ysa guantes</t>
        </r>
      </text>
    </comment>
    <comment ref="R285" authorId="0" shapeId="0" xr:uid="{00000000-0006-0000-1600-0000A00A0000}">
      <text>
        <r>
          <rPr>
            <sz val="12"/>
            <color rgb="FF000000"/>
            <rFont val="Calibri"/>
            <family val="1"/>
          </rPr>
          <t>usa  guantes</t>
        </r>
      </text>
    </comment>
    <comment ref="T285" authorId="0" shapeId="0" xr:uid="{00000000-0006-0000-1600-0000A10A0000}">
      <text>
        <r>
          <rPr>
            <sz val="12"/>
            <color rgb="FF000000"/>
            <rFont val="Calibri"/>
            <family val="1"/>
          </rPr>
          <t>udo de chaqueta</t>
        </r>
      </text>
    </comment>
    <comment ref="W285" authorId="0" shapeId="0" xr:uid="{00000000-0006-0000-1600-0000A20A0000}">
      <text>
        <r>
          <rPr>
            <sz val="12"/>
            <color rgb="FF000000"/>
            <rFont val="Calibri"/>
            <family val="1"/>
          </rPr>
          <t>No tiene</t>
        </r>
      </text>
    </comment>
    <comment ref="Y285" authorId="0" shapeId="0" xr:uid="{00000000-0006-0000-1600-0000A30A0000}">
      <text>
        <r>
          <rPr>
            <sz val="12"/>
            <color rgb="FF000000"/>
            <rFont val="Calibri"/>
            <family val="1"/>
          </rPr>
          <t>nobaplica</t>
        </r>
      </text>
    </comment>
    <comment ref="Z285" authorId="0" shapeId="0" xr:uid="{00000000-0006-0000-1600-0000A40A0000}">
      <text>
        <r>
          <rPr>
            <sz val="12"/>
            <color rgb="FF000000"/>
            <rFont val="Calibri"/>
            <family val="1"/>
          </rPr>
          <t>no qplica</t>
        </r>
      </text>
    </comment>
    <comment ref="AA285" authorId="0" shapeId="0" xr:uid="{00000000-0006-0000-1600-0000A50A0000}">
      <text>
        <r>
          <rPr>
            <sz val="12"/>
            <color rgb="FF000000"/>
            <rFont val="Calibri"/>
            <family val="1"/>
          </rPr>
          <t>no</t>
        </r>
      </text>
    </comment>
    <comment ref="AB285" authorId="0" shapeId="0" xr:uid="{00000000-0006-0000-1600-0000A60A0000}">
      <text>
        <r>
          <rPr>
            <sz val="12"/>
            <color rgb="FF000000"/>
            <rFont val="Calibri"/>
            <family val="1"/>
          </rPr>
          <t>no aplica</t>
        </r>
      </text>
    </comment>
    <comment ref="AM285" authorId="0" shapeId="0" xr:uid="{00000000-0006-0000-1600-0000A70A0000}">
      <text>
        <r>
          <rPr>
            <sz val="12"/>
            <color rgb="FF000000"/>
            <rFont val="Calibri"/>
            <family val="1"/>
          </rPr>
          <t>No ofrece</t>
        </r>
      </text>
    </comment>
    <comment ref="AN285" authorId="0" shapeId="0" xr:uid="{00000000-0006-0000-1600-0000A80A0000}">
      <text>
        <r>
          <rPr>
            <sz val="12"/>
            <color rgb="FF000000"/>
            <rFont val="Calibri"/>
            <family val="1"/>
          </rPr>
          <t>indico querer combustible extra</t>
        </r>
      </text>
    </comment>
    <comment ref="AO285" authorId="0" shapeId="0" xr:uid="{00000000-0006-0000-1600-0000A90A0000}">
      <text>
        <r>
          <rPr>
            <sz val="12"/>
            <color rgb="FF000000"/>
            <rFont val="Calibri"/>
            <family val="1"/>
          </rPr>
          <t>No ofrece</t>
        </r>
      </text>
    </comment>
    <comment ref="AP285" authorId="0" shapeId="0" xr:uid="{00000000-0006-0000-1600-0000AA0A0000}">
      <text>
        <r>
          <rPr>
            <sz val="12"/>
            <color rgb="FF000000"/>
            <rFont val="Calibri"/>
            <family val="1"/>
          </rPr>
          <t>ofrec promocion</t>
        </r>
      </text>
    </comment>
    <comment ref="AT285" authorId="0" shapeId="0" xr:uid="{00000000-0006-0000-1600-0000AB0A0000}">
      <text>
        <r>
          <rPr>
            <sz val="12"/>
            <color rgb="FF000000"/>
            <rFont val="Calibri"/>
            <family val="1"/>
          </rPr>
          <t>No menciona</t>
        </r>
      </text>
    </comment>
    <comment ref="AX285" authorId="0" shapeId="0" xr:uid="{00000000-0006-0000-1600-0000AC0A0000}">
      <text>
        <r>
          <rPr>
            <sz val="12"/>
            <color rgb="FF000000"/>
            <rFont val="Calibri"/>
            <family val="1"/>
          </rPr>
          <t>No ofrece</t>
        </r>
      </text>
    </comment>
    <comment ref="BA285" authorId="0" shapeId="0" xr:uid="{00000000-0006-0000-1600-0000AD0A0000}">
      <text>
        <r>
          <rPr>
            <sz val="12"/>
            <color rgb="FF000000"/>
            <rFont val="Calibri"/>
            <family val="1"/>
          </rPr>
          <t>La solicito</t>
        </r>
      </text>
    </comment>
    <comment ref="Y286" authorId="0" shapeId="0" xr:uid="{00000000-0006-0000-1600-0000AE0A0000}">
      <text>
        <r>
          <rPr>
            <sz val="12"/>
            <color rgb="FF000000"/>
            <rFont val="Calibri"/>
            <family val="1"/>
          </rPr>
          <t>No es obligatorio</t>
        </r>
      </text>
    </comment>
    <comment ref="Z286" authorId="0" shapeId="0" xr:uid="{00000000-0006-0000-1600-0000AF0A0000}">
      <text>
        <r>
          <rPr>
            <sz val="12"/>
            <color rgb="FF000000"/>
            <rFont val="Calibri"/>
            <family val="1"/>
          </rPr>
          <t>No es obligatorio</t>
        </r>
      </text>
    </comment>
    <comment ref="AA286" authorId="0" shapeId="0" xr:uid="{00000000-0006-0000-1600-0000B00A0000}">
      <text>
        <r>
          <rPr>
            <sz val="12"/>
            <color rgb="FF000000"/>
            <rFont val="Calibri"/>
            <family val="1"/>
          </rPr>
          <t>No es obligatorio</t>
        </r>
      </text>
    </comment>
    <comment ref="AB286" authorId="0" shapeId="0" xr:uid="{00000000-0006-0000-1600-0000B10A0000}">
      <text>
        <r>
          <rPr>
            <sz val="12"/>
            <color rgb="FF000000"/>
            <rFont val="Calibri"/>
            <family val="1"/>
          </rPr>
          <t>No es obligatorio</t>
        </r>
      </text>
    </comment>
    <comment ref="AI286" authorId="0" shapeId="0" xr:uid="{00000000-0006-0000-1600-0000B20A0000}">
      <text>
        <r>
          <rPr>
            <sz val="12"/>
            <color rgb="FF000000"/>
            <rFont val="Calibri"/>
            <family val="1"/>
          </rPr>
          <t>No ofrece</t>
        </r>
      </text>
    </comment>
    <comment ref="AM286" authorId="0" shapeId="0" xr:uid="{00000000-0006-0000-1600-0000B30A0000}">
      <text>
        <r>
          <rPr>
            <sz val="12"/>
            <color rgb="FF000000"/>
            <rFont val="Calibri"/>
            <family val="1"/>
          </rPr>
          <t>No hay de mayor calidad</t>
        </r>
      </text>
    </comment>
    <comment ref="AN286" authorId="0" shapeId="0" xr:uid="{00000000-0006-0000-1600-0000B40A0000}">
      <text>
        <r>
          <rPr>
            <sz val="12"/>
            <color rgb="FF000000"/>
            <rFont val="Calibri"/>
            <family val="1"/>
          </rPr>
          <t>No hay de mayor calidad</t>
        </r>
      </text>
    </comment>
    <comment ref="AO286" authorId="0" shapeId="0" xr:uid="{00000000-0006-0000-1600-0000B50A0000}">
      <text>
        <r>
          <rPr>
            <sz val="12"/>
            <color rgb="FF000000"/>
            <rFont val="Calibri"/>
            <family val="1"/>
          </rPr>
          <t>No ofrece</t>
        </r>
      </text>
    </comment>
    <comment ref="AP286" authorId="0" shapeId="0" xr:uid="{00000000-0006-0000-1600-0000B60A0000}">
      <text>
        <r>
          <rPr>
            <sz val="12"/>
            <color rgb="FF000000"/>
            <rFont val="Calibri"/>
            <family val="1"/>
          </rPr>
          <t>No ofrece</t>
        </r>
      </text>
    </comment>
    <comment ref="AT286" authorId="0" shapeId="0" xr:uid="{00000000-0006-0000-1600-0000B70A0000}">
      <text>
        <r>
          <rPr>
            <sz val="12"/>
            <color rgb="FF000000"/>
            <rFont val="Calibri"/>
            <family val="1"/>
          </rPr>
          <t>No menciona</t>
        </r>
      </text>
    </comment>
    <comment ref="AW286" authorId="0" shapeId="0" xr:uid="{00000000-0006-0000-1600-0000B80A0000}">
      <text>
        <r>
          <rPr>
            <sz val="12"/>
            <color rgb="FF000000"/>
            <rFont val="Calibri"/>
            <family val="1"/>
          </rPr>
          <t>No ofrece</t>
        </r>
      </text>
    </comment>
    <comment ref="AX286" authorId="0" shapeId="0" xr:uid="{00000000-0006-0000-1600-0000B90A0000}">
      <text>
        <r>
          <rPr>
            <sz val="12"/>
            <color rgb="FF000000"/>
            <rFont val="Calibri"/>
            <family val="1"/>
          </rPr>
          <t>No ofrece</t>
        </r>
      </text>
    </comment>
    <comment ref="BA286" authorId="0" shapeId="0" xr:uid="{00000000-0006-0000-1600-0000BA0A0000}">
      <text>
        <r>
          <rPr>
            <sz val="12"/>
            <color rgb="FF000000"/>
            <rFont val="Calibri"/>
            <family val="1"/>
          </rPr>
          <t>Se solicita al final</t>
        </r>
      </text>
    </comment>
    <comment ref="Y287" authorId="0" shapeId="0" xr:uid="{00000000-0006-0000-1600-0000BB0A0000}">
      <text>
        <r>
          <rPr>
            <sz val="12"/>
            <color rgb="FF000000"/>
            <rFont val="Calibri"/>
            <family val="1"/>
          </rPr>
          <t>N/A</t>
        </r>
      </text>
    </comment>
    <comment ref="Z287" authorId="0" shapeId="0" xr:uid="{00000000-0006-0000-1600-0000BC0A0000}">
      <text>
        <r>
          <rPr>
            <sz val="12"/>
            <color rgb="FF000000"/>
            <rFont val="Calibri"/>
            <family val="1"/>
          </rPr>
          <t>N/A</t>
        </r>
      </text>
    </comment>
    <comment ref="AA287" authorId="0" shapeId="0" xr:uid="{00000000-0006-0000-1600-0000BD0A0000}">
      <text>
        <r>
          <rPr>
            <sz val="12"/>
            <color rgb="FF000000"/>
            <rFont val="Calibri"/>
            <family val="1"/>
          </rPr>
          <t>N/A</t>
        </r>
      </text>
    </comment>
    <comment ref="AB287" authorId="0" shapeId="0" xr:uid="{00000000-0006-0000-1600-0000BE0A0000}">
      <text>
        <r>
          <rPr>
            <sz val="12"/>
            <color rgb="FF000000"/>
            <rFont val="Calibri"/>
            <family val="1"/>
          </rPr>
          <t>N/A</t>
        </r>
      </text>
    </comment>
    <comment ref="AI287" authorId="0" shapeId="0" xr:uid="{00000000-0006-0000-1600-0000BF0A0000}">
      <text>
        <r>
          <rPr>
            <sz val="12"/>
            <color rgb="FF000000"/>
            <rFont val="Calibri"/>
            <family val="1"/>
          </rPr>
          <t>NO OFRECE</t>
        </r>
      </text>
    </comment>
    <comment ref="AM287" authorId="0" shapeId="0" xr:uid="{00000000-0006-0000-1600-0000C00A0000}">
      <text>
        <r>
          <rPr>
            <sz val="12"/>
            <color rgb="FF000000"/>
            <rFont val="Calibri"/>
            <family val="1"/>
          </rPr>
          <t>NO OFRECE</t>
        </r>
      </text>
    </comment>
    <comment ref="AN287" authorId="0" shapeId="0" xr:uid="{00000000-0006-0000-1600-0000C10A0000}">
      <text>
        <r>
          <rPr>
            <sz val="12"/>
            <color rgb="FF000000"/>
            <rFont val="Calibri"/>
            <family val="1"/>
          </rPr>
          <t>NO OFRECE</t>
        </r>
      </text>
    </comment>
    <comment ref="AO287" authorId="0" shapeId="0" xr:uid="{00000000-0006-0000-1600-0000C20A0000}">
      <text>
        <r>
          <rPr>
            <sz val="12"/>
            <color rgb="FF000000"/>
            <rFont val="Calibri"/>
            <family val="1"/>
          </rPr>
          <t>NO OFRECE</t>
        </r>
      </text>
    </comment>
    <comment ref="AP287" authorId="0" shapeId="0" xr:uid="{00000000-0006-0000-1600-0000C30A0000}">
      <text>
        <r>
          <rPr>
            <sz val="12"/>
            <color rgb="FF000000"/>
            <rFont val="Calibri"/>
            <family val="1"/>
          </rPr>
          <t>NO OFRECE</t>
        </r>
      </text>
    </comment>
    <comment ref="AT287" authorId="0" shapeId="0" xr:uid="{00000000-0006-0000-1600-0000C40A0000}">
      <text>
        <r>
          <rPr>
            <sz val="12"/>
            <color rgb="FF000000"/>
            <rFont val="Calibri"/>
            <family val="1"/>
          </rPr>
          <t>NO DICE LA FRASE COMPLETA</t>
        </r>
      </text>
    </comment>
    <comment ref="AW287" authorId="0" shapeId="0" xr:uid="{00000000-0006-0000-1600-0000C50A0000}">
      <text>
        <r>
          <rPr>
            <sz val="12"/>
            <color rgb="FF000000"/>
            <rFont val="Calibri"/>
            <family val="1"/>
          </rPr>
          <t>NO OFRECE</t>
        </r>
      </text>
    </comment>
    <comment ref="AX287" authorId="0" shapeId="0" xr:uid="{00000000-0006-0000-1600-0000C60A0000}">
      <text>
        <r>
          <rPr>
            <sz val="12"/>
            <color rgb="FF000000"/>
            <rFont val="Calibri"/>
            <family val="1"/>
          </rPr>
          <t>NO OFRECE</t>
        </r>
      </text>
    </comment>
    <comment ref="Y288" authorId="0" shapeId="0" xr:uid="{00000000-0006-0000-1600-0000C70A0000}">
      <text>
        <r>
          <rPr>
            <sz val="12"/>
            <color rgb="FF000000"/>
            <rFont val="Calibri"/>
            <family val="1"/>
          </rPr>
          <t>No aplica</t>
        </r>
      </text>
    </comment>
    <comment ref="Z288" authorId="0" shapeId="0" xr:uid="{00000000-0006-0000-1600-0000C80A0000}">
      <text>
        <r>
          <rPr>
            <sz val="12"/>
            <color rgb="FF000000"/>
            <rFont val="Calibri"/>
            <family val="1"/>
          </rPr>
          <t>No aplica</t>
        </r>
      </text>
    </comment>
    <comment ref="AA288" authorId="0" shapeId="0" xr:uid="{00000000-0006-0000-1600-0000C90A0000}">
      <text>
        <r>
          <rPr>
            <sz val="12"/>
            <color rgb="FF000000"/>
            <rFont val="Calibri"/>
            <family val="1"/>
          </rPr>
          <t>No aplica</t>
        </r>
      </text>
    </comment>
    <comment ref="AB288" authorId="0" shapeId="0" xr:uid="{00000000-0006-0000-1600-0000CA0A0000}">
      <text>
        <r>
          <rPr>
            <sz val="12"/>
            <color rgb="FF000000"/>
            <rFont val="Calibri"/>
            <family val="1"/>
          </rPr>
          <t>No aplica</t>
        </r>
      </text>
    </comment>
    <comment ref="AM288" authorId="0" shapeId="0" xr:uid="{00000000-0006-0000-1600-0000CB0A0000}">
      <text>
        <r>
          <rPr>
            <sz val="12"/>
            <color rgb="FF000000"/>
            <rFont val="Calibri"/>
            <family val="1"/>
          </rPr>
          <t>No ofrece la opción</t>
        </r>
      </text>
    </comment>
    <comment ref="AN288" authorId="0" shapeId="0" xr:uid="{00000000-0006-0000-1600-0000CC0A0000}">
      <text>
        <r>
          <rPr>
            <sz val="12"/>
            <color rgb="FF000000"/>
            <rFont val="Calibri"/>
            <family val="1"/>
          </rPr>
          <t>n/a</t>
        </r>
      </text>
    </comment>
    <comment ref="W289" authorId="0" shapeId="0" xr:uid="{00000000-0006-0000-1600-0000CD0A0000}">
      <text>
        <r>
          <rPr>
            <sz val="12"/>
            <color rgb="FF000000"/>
            <rFont val="Calibri"/>
            <family val="1"/>
          </rPr>
          <t>No tenía carnet</t>
        </r>
      </text>
    </comment>
    <comment ref="Y289" authorId="0" shapeId="0" xr:uid="{00000000-0006-0000-1600-0000CE0A0000}">
      <text>
        <r>
          <rPr>
            <sz val="12"/>
            <color rgb="FF000000"/>
            <rFont val="Calibri"/>
            <family val="1"/>
          </rPr>
          <t>No es obligatorio</t>
        </r>
      </text>
    </comment>
    <comment ref="Z289" authorId="0" shapeId="0" xr:uid="{00000000-0006-0000-1600-0000CF0A0000}">
      <text>
        <r>
          <rPr>
            <sz val="12"/>
            <color rgb="FF000000"/>
            <rFont val="Calibri"/>
            <family val="1"/>
          </rPr>
          <t>No es obligatorio</t>
        </r>
      </text>
    </comment>
    <comment ref="AA289" authorId="0" shapeId="0" xr:uid="{00000000-0006-0000-1600-0000D00A0000}">
      <text>
        <r>
          <rPr>
            <sz val="12"/>
            <color rgb="FF000000"/>
            <rFont val="Calibri"/>
            <family val="1"/>
          </rPr>
          <t>No es obligatorio</t>
        </r>
      </text>
    </comment>
    <comment ref="AB289" authorId="0" shapeId="0" xr:uid="{00000000-0006-0000-1600-0000D10A0000}">
      <text>
        <r>
          <rPr>
            <sz val="12"/>
            <color rgb="FF000000"/>
            <rFont val="Calibri"/>
            <family val="1"/>
          </rPr>
          <t>No es obligatorio</t>
        </r>
      </text>
    </comment>
    <comment ref="AI289" authorId="0" shapeId="0" xr:uid="{00000000-0006-0000-1600-0000D20A0000}">
      <text>
        <r>
          <rPr>
            <sz val="12"/>
            <color rgb="FF000000"/>
            <rFont val="Calibri"/>
            <family val="1"/>
          </rPr>
          <t>No la ofrece</t>
        </r>
      </text>
    </comment>
    <comment ref="AM289" authorId="0" shapeId="0" xr:uid="{00000000-0006-0000-1600-0000D30A0000}">
      <text>
        <r>
          <rPr>
            <sz val="12"/>
            <color rgb="FF000000"/>
            <rFont val="Calibri"/>
            <family val="1"/>
          </rPr>
          <t>N/A</t>
        </r>
      </text>
    </comment>
    <comment ref="AN289" authorId="0" shapeId="0" xr:uid="{00000000-0006-0000-1600-0000D40A0000}">
      <text>
        <r>
          <rPr>
            <sz val="12"/>
            <color rgb="FF000000"/>
            <rFont val="Calibri"/>
            <family val="1"/>
          </rPr>
          <t>N/A</t>
        </r>
      </text>
    </comment>
    <comment ref="AP289" authorId="0" shapeId="0" xr:uid="{00000000-0006-0000-1600-0000D50A0000}">
      <text>
        <r>
          <rPr>
            <sz val="12"/>
            <color rgb="FF000000"/>
            <rFont val="Calibri"/>
            <family val="1"/>
          </rPr>
          <t>No ofrece</t>
        </r>
      </text>
    </comment>
    <comment ref="AT289" authorId="0" shapeId="0" xr:uid="{00000000-0006-0000-1600-0000D60A0000}">
      <text>
        <r>
          <rPr>
            <sz val="12"/>
            <color rgb="FF000000"/>
            <rFont val="Calibri"/>
            <family val="1"/>
          </rPr>
          <t>No indica</t>
        </r>
      </text>
    </comment>
    <comment ref="AW289" authorId="0" shapeId="0" xr:uid="{00000000-0006-0000-1600-0000D70A0000}">
      <text>
        <r>
          <rPr>
            <sz val="12"/>
            <color rgb="FF000000"/>
            <rFont val="Calibri"/>
            <family val="1"/>
          </rPr>
          <t>Niveles</t>
        </r>
      </text>
    </comment>
    <comment ref="AX289" authorId="0" shapeId="0" xr:uid="{00000000-0006-0000-1600-0000D80A0000}">
      <text>
        <r>
          <rPr>
            <sz val="12"/>
            <color rgb="FF000000"/>
            <rFont val="Calibri"/>
            <family val="1"/>
          </rPr>
          <t>No ofrece</t>
        </r>
      </text>
    </comment>
    <comment ref="Q290" authorId="0" shapeId="0" xr:uid="{00000000-0006-0000-1600-0000D90A0000}">
      <text>
        <r>
          <rPr>
            <sz val="12"/>
            <color rgb="FF000000"/>
            <rFont val="Calibri"/>
            <family val="1"/>
          </rPr>
          <t>Tiene pulsera en la mano izquierda</t>
        </r>
      </text>
    </comment>
    <comment ref="W290" authorId="0" shapeId="0" xr:uid="{00000000-0006-0000-1600-0000DA0A0000}">
      <text>
        <r>
          <rPr>
            <sz val="12"/>
            <color rgb="FF000000"/>
            <rFont val="Calibri"/>
            <family val="1"/>
          </rPr>
          <t>Sin carnet</t>
        </r>
      </text>
    </comment>
    <comment ref="Y290" authorId="0" shapeId="0" xr:uid="{00000000-0006-0000-1600-0000DB0A0000}">
      <text>
        <r>
          <rPr>
            <sz val="12"/>
            <color rgb="FF000000"/>
            <rFont val="Calibri"/>
            <family val="1"/>
          </rPr>
          <t>No aplica</t>
        </r>
      </text>
    </comment>
    <comment ref="Z290" authorId="0" shapeId="0" xr:uid="{00000000-0006-0000-1600-0000DC0A0000}">
      <text>
        <r>
          <rPr>
            <sz val="12"/>
            <color rgb="FF000000"/>
            <rFont val="Calibri"/>
            <family val="1"/>
          </rPr>
          <t>No aplica</t>
        </r>
      </text>
    </comment>
    <comment ref="AA290" authorId="0" shapeId="0" xr:uid="{00000000-0006-0000-1600-0000DD0A0000}">
      <text>
        <r>
          <rPr>
            <sz val="12"/>
            <color rgb="FF000000"/>
            <rFont val="Calibri"/>
            <family val="1"/>
          </rPr>
          <t>No aplica</t>
        </r>
      </text>
    </comment>
    <comment ref="AB290" authorId="0" shapeId="0" xr:uid="{00000000-0006-0000-1600-0000DE0A0000}">
      <text>
        <r>
          <rPr>
            <sz val="12"/>
            <color rgb="FF000000"/>
            <rFont val="Calibri"/>
            <family val="1"/>
          </rPr>
          <t>No aplica</t>
        </r>
      </text>
    </comment>
    <comment ref="AE290" authorId="0" shapeId="0" xr:uid="{00000000-0006-0000-1600-0000DF0A0000}">
      <text>
        <r>
          <rPr>
            <sz val="12"/>
            <color rgb="FF000000"/>
            <rFont val="Calibri"/>
            <family val="1"/>
          </rPr>
          <t>Una sola operaria para todas las islas</t>
        </r>
      </text>
    </comment>
    <comment ref="AM290" authorId="0" shapeId="0" xr:uid="{00000000-0006-0000-1600-0000E00A0000}">
      <text>
        <r>
          <rPr>
            <sz val="12"/>
            <color rgb="FF000000"/>
            <rFont val="Calibri"/>
            <family val="1"/>
          </rPr>
          <t>no aplica</t>
        </r>
      </text>
    </comment>
    <comment ref="AN290" authorId="0" shapeId="0" xr:uid="{00000000-0006-0000-1600-0000E10A0000}">
      <text>
        <r>
          <rPr>
            <sz val="12"/>
            <color rgb="FF000000"/>
            <rFont val="Calibri"/>
            <family val="1"/>
          </rPr>
          <t>no aplica</t>
        </r>
      </text>
    </comment>
    <comment ref="AP290" authorId="0" shapeId="0" xr:uid="{00000000-0006-0000-1600-0000E20A0000}">
      <text>
        <r>
          <rPr>
            <sz val="12"/>
            <color rgb="FF000000"/>
            <rFont val="Calibri"/>
            <family val="1"/>
          </rPr>
          <t>Ofrece camionetas</t>
        </r>
      </text>
    </comment>
    <comment ref="AT290" authorId="0" shapeId="0" xr:uid="{00000000-0006-0000-1600-0000E30A0000}">
      <text>
        <r>
          <rPr>
            <sz val="12"/>
            <color rgb="FF000000"/>
            <rFont val="Calibri"/>
            <family val="1"/>
          </rPr>
          <t>No menciona la frase</t>
        </r>
      </text>
    </comment>
    <comment ref="AX290" authorId="0" shapeId="0" xr:uid="{00000000-0006-0000-1600-0000E40A0000}">
      <text>
        <r>
          <rPr>
            <sz val="12"/>
            <color rgb="FF000000"/>
            <rFont val="Calibri"/>
            <family val="1"/>
          </rPr>
          <t>Visita en moto</t>
        </r>
      </text>
    </comment>
    <comment ref="BA290" authorId="0" shapeId="0" xr:uid="{00000000-0006-0000-1600-0000E50A0000}">
      <text>
        <r>
          <rPr>
            <sz val="12"/>
            <color rgb="FF000000"/>
            <rFont val="Calibri"/>
            <family val="1"/>
          </rPr>
          <t>Yo la solicito pero no fue posible la entrega, envío foto del baucher</t>
        </r>
      </text>
    </comment>
    <comment ref="Y291" authorId="0" shapeId="0" xr:uid="{00000000-0006-0000-1600-0000E60A0000}">
      <text>
        <r>
          <rPr>
            <sz val="12"/>
            <color rgb="FF000000"/>
            <rFont val="Calibri"/>
            <family val="1"/>
          </rPr>
          <t>No es obligatorio</t>
        </r>
      </text>
    </comment>
    <comment ref="Z291" authorId="0" shapeId="0" xr:uid="{00000000-0006-0000-1600-0000E70A0000}">
      <text>
        <r>
          <rPr>
            <sz val="12"/>
            <color rgb="FF000000"/>
            <rFont val="Calibri"/>
            <family val="1"/>
          </rPr>
          <t>No es obligatorio</t>
        </r>
      </text>
    </comment>
    <comment ref="AA291" authorId="0" shapeId="0" xr:uid="{00000000-0006-0000-1600-0000E80A0000}">
      <text>
        <r>
          <rPr>
            <sz val="12"/>
            <color rgb="FF000000"/>
            <rFont val="Calibri"/>
            <family val="1"/>
          </rPr>
          <t>No es obligatorio</t>
        </r>
      </text>
    </comment>
    <comment ref="AB291" authorId="0" shapeId="0" xr:uid="{00000000-0006-0000-1600-0000E90A0000}">
      <text>
        <r>
          <rPr>
            <sz val="12"/>
            <color rgb="FF000000"/>
            <rFont val="Calibri"/>
            <family val="1"/>
          </rPr>
          <t>No es obligatorio</t>
        </r>
      </text>
    </comment>
    <comment ref="AI291" authorId="0" shapeId="0" xr:uid="{00000000-0006-0000-1600-0000EA0A0000}">
      <text>
        <r>
          <rPr>
            <sz val="12"/>
            <color rgb="FF000000"/>
            <rFont val="Calibri"/>
            <family val="1"/>
          </rPr>
          <t>N/A</t>
        </r>
      </text>
    </comment>
    <comment ref="AL291" authorId="0" shapeId="0" xr:uid="{00000000-0006-0000-1600-0000EB0A0000}">
      <text>
        <r>
          <rPr>
            <sz val="12"/>
            <color rgb="FF000000"/>
            <rFont val="Calibri"/>
            <family val="1"/>
          </rPr>
          <t>Saludo e inmediatamente pregunto cuánto, en ningún momento tomo la iniciativa de decir para llenar el tanque</t>
        </r>
      </text>
    </comment>
    <comment ref="AM291" authorId="0" shapeId="0" xr:uid="{00000000-0006-0000-1600-0000EC0A0000}">
      <text>
        <r>
          <rPr>
            <sz val="12"/>
            <color rgb="FF000000"/>
            <rFont val="Calibri"/>
            <family val="1"/>
          </rPr>
          <t>No hay este producto</t>
        </r>
      </text>
    </comment>
    <comment ref="AN291" authorId="0" shapeId="0" xr:uid="{00000000-0006-0000-1600-0000ED0A0000}">
      <text>
        <r>
          <rPr>
            <sz val="12"/>
            <color rgb="FF000000"/>
            <rFont val="Calibri"/>
            <family val="1"/>
          </rPr>
          <t>No hay este producto</t>
        </r>
      </text>
    </comment>
    <comment ref="AO291" authorId="0" shapeId="0" xr:uid="{00000000-0006-0000-1600-0000EE0A0000}">
      <text>
        <r>
          <rPr>
            <sz val="12"/>
            <color rgb="FF000000"/>
            <rFont val="Calibri"/>
            <family val="1"/>
          </rPr>
          <t>la estación no acumula puntos Colombia</t>
        </r>
      </text>
    </comment>
    <comment ref="AP291" authorId="0" shapeId="0" xr:uid="{00000000-0006-0000-1600-0000EF0A0000}">
      <text>
        <r>
          <rPr>
            <sz val="12"/>
            <color rgb="FF000000"/>
            <rFont val="Calibri"/>
            <family val="1"/>
          </rPr>
          <t>No ofreció esto</t>
        </r>
      </text>
    </comment>
    <comment ref="AS291" authorId="0" shapeId="0" xr:uid="{00000000-0006-0000-1600-0000F00A0000}">
      <text>
        <r>
          <rPr>
            <sz val="12"/>
            <color rgb="FF000000"/>
            <rFont val="Calibri"/>
            <family val="1"/>
          </rPr>
          <t>No menciono esto</t>
        </r>
      </text>
    </comment>
    <comment ref="AT291" authorId="0" shapeId="0" xr:uid="{00000000-0006-0000-1600-0000F10A0000}">
      <text>
        <r>
          <rPr>
            <sz val="12"/>
            <color rgb="FF000000"/>
            <rFont val="Calibri"/>
            <family val="1"/>
          </rPr>
          <t>No menciono esto</t>
        </r>
      </text>
    </comment>
    <comment ref="AW291" authorId="0" shapeId="0" xr:uid="{00000000-0006-0000-1600-0000F20A0000}">
      <text>
        <r>
          <rPr>
            <sz val="12"/>
            <color rgb="FF000000"/>
            <rFont val="Calibri"/>
            <family val="1"/>
          </rPr>
          <t>No menciono ninguno de estos servicios</t>
        </r>
      </text>
    </comment>
    <comment ref="AX291" authorId="0" shapeId="0" xr:uid="{00000000-0006-0000-1600-0000F30A0000}">
      <text>
        <r>
          <rPr>
            <sz val="12"/>
            <color rgb="FF000000"/>
            <rFont val="Calibri"/>
            <family val="1"/>
          </rPr>
          <t>No realizo esta acción</t>
        </r>
      </text>
    </comment>
    <comment ref="BA291" authorId="0" shapeId="0" xr:uid="{00000000-0006-0000-1600-0000F40A0000}">
      <text>
        <r>
          <rPr>
            <sz val="12"/>
            <color rgb="FF000000"/>
            <rFont val="Calibri"/>
            <family val="1"/>
          </rPr>
          <t>No, lo tuve que pedir al finalizar el vídeo</t>
        </r>
      </text>
    </comment>
    <comment ref="T292" authorId="0" shapeId="0" xr:uid="{00000000-0006-0000-1600-0000F50A0000}">
      <text>
        <r>
          <rPr>
            <sz val="12"/>
            <color rgb="FF000000"/>
            <rFont val="Calibri"/>
            <family val="1"/>
          </rPr>
          <t>Colaborador tenía chaqueta</t>
        </r>
      </text>
    </comment>
    <comment ref="W292" authorId="0" shapeId="0" xr:uid="{00000000-0006-0000-1600-0000F60A0000}">
      <text>
        <r>
          <rPr>
            <sz val="12"/>
            <color rgb="FF000000"/>
            <rFont val="Calibri"/>
            <family val="1"/>
          </rPr>
          <t>No tenía carnet ni nombré bordado.</t>
        </r>
      </text>
    </comment>
    <comment ref="X292" authorId="0" shapeId="0" xr:uid="{00000000-0006-0000-1600-0000F70A0000}">
      <text>
        <r>
          <rPr>
            <sz val="12"/>
            <color rgb="FF000000"/>
            <rFont val="Calibri"/>
            <family val="1"/>
          </rPr>
          <t>nombre según factura</t>
        </r>
      </text>
    </comment>
    <comment ref="Y292" authorId="0" shapeId="0" xr:uid="{00000000-0006-0000-1600-0000F80A0000}">
      <text>
        <r>
          <rPr>
            <sz val="12"/>
            <color rgb="FF000000"/>
            <rFont val="Calibri"/>
            <family val="1"/>
          </rPr>
          <t>No es obligatorio el uso de tapabocas</t>
        </r>
      </text>
    </comment>
    <comment ref="Z292" authorId="0" shapeId="0" xr:uid="{00000000-0006-0000-1600-0000F90A0000}">
      <text>
        <r>
          <rPr>
            <sz val="12"/>
            <color rgb="FF000000"/>
            <rFont val="Calibri"/>
            <family val="1"/>
          </rPr>
          <t>No es obligatorio el uso de gafas</t>
        </r>
      </text>
    </comment>
    <comment ref="AA292" authorId="0" shapeId="0" xr:uid="{00000000-0006-0000-1600-0000FA0A0000}">
      <text>
        <r>
          <rPr>
            <sz val="12"/>
            <color rgb="FF000000"/>
            <rFont val="Calibri"/>
            <family val="1"/>
          </rPr>
          <t>No es obligatorio el uso de gel antibacterial</t>
        </r>
      </text>
    </comment>
    <comment ref="AB292" authorId="0" shapeId="0" xr:uid="{00000000-0006-0000-1600-0000FB0A0000}">
      <text>
        <r>
          <rPr>
            <sz val="12"/>
            <color rgb="FF000000"/>
            <rFont val="Calibri"/>
            <family val="1"/>
          </rPr>
          <t>No es obligatorio el distanciamiento</t>
        </r>
      </text>
    </comment>
    <comment ref="AI292" authorId="0" shapeId="0" xr:uid="{00000000-0006-0000-1600-0000FC0A0000}">
      <text>
        <r>
          <rPr>
            <sz val="12"/>
            <color rgb="FF000000"/>
            <rFont val="Calibri"/>
            <family val="1"/>
          </rPr>
          <t>En el momento si aplica ya que me dieron boletas para la rifa de un carro.</t>
        </r>
      </text>
    </comment>
    <comment ref="AM292" authorId="0" shapeId="0" xr:uid="{00000000-0006-0000-1600-0000FD0A0000}">
      <text>
        <r>
          <rPr>
            <sz val="12"/>
            <color rgb="FF000000"/>
            <rFont val="Calibri"/>
            <family val="1"/>
          </rPr>
          <t>Solo pregunta si corriente.</t>
        </r>
      </text>
    </comment>
    <comment ref="AN292" authorId="0" shapeId="0" xr:uid="{00000000-0006-0000-1600-0000FE0A0000}">
      <text>
        <r>
          <rPr>
            <sz val="12"/>
            <color rgb="FF000000"/>
            <rFont val="Calibri"/>
            <family val="1"/>
          </rPr>
          <t>El colaborador no ofrece la mezcla ideal.</t>
        </r>
      </text>
    </comment>
    <comment ref="AP292" authorId="0" shapeId="0" xr:uid="{00000000-0006-0000-1600-0000FF0A0000}">
      <text>
        <r>
          <rPr>
            <sz val="12"/>
            <color rgb="FF000000"/>
            <rFont val="Calibri"/>
            <family val="1"/>
          </rPr>
          <t>Se solicita llenado de tanque</t>
        </r>
      </text>
    </comment>
    <comment ref="AS292" authorId="0" shapeId="0" xr:uid="{00000000-0006-0000-1600-0000000B0000}">
      <text>
        <r>
          <rPr>
            <sz val="12"/>
            <color rgb="FF000000"/>
            <rFont val="Calibri"/>
            <family val="1"/>
          </rPr>
          <t>No mensiona surtidor en ceros.</t>
        </r>
      </text>
    </comment>
    <comment ref="AT292" authorId="0" shapeId="0" xr:uid="{00000000-0006-0000-1600-0000010B0000}">
      <text>
        <r>
          <rPr>
            <sz val="12"/>
            <color rgb="FF000000"/>
            <rFont val="Calibri"/>
            <family val="1"/>
          </rPr>
          <t>No mensiona garantía de combustible.</t>
        </r>
      </text>
    </comment>
    <comment ref="AW292" authorId="0" shapeId="0" xr:uid="{00000000-0006-0000-1600-0000020B0000}">
      <text>
        <r>
          <rPr>
            <sz val="12"/>
            <color rgb="FF000000"/>
            <rFont val="Calibri"/>
            <family val="1"/>
          </rPr>
          <t>No ofrece nada de servicios adicionales.</t>
        </r>
      </text>
    </comment>
    <comment ref="AX292" authorId="0" shapeId="0" xr:uid="{00000000-0006-0000-1600-0000030B0000}">
      <text>
        <r>
          <rPr>
            <sz val="12"/>
            <color rgb="FF000000"/>
            <rFont val="Calibri"/>
            <family val="1"/>
          </rPr>
          <t>Visita en moto</t>
        </r>
      </text>
    </comment>
    <comment ref="BA292" authorId="0" shapeId="0" xr:uid="{00000000-0006-0000-1600-0000040B0000}">
      <text>
        <r>
          <rPr>
            <sz val="12"/>
            <color rgb="FF000000"/>
            <rFont val="Calibri"/>
            <family val="1"/>
          </rPr>
          <t>No ofrece factura.</t>
        </r>
      </text>
    </comment>
    <comment ref="Y293" authorId="0" shapeId="0" xr:uid="{00000000-0006-0000-1600-0000050B0000}">
      <text>
        <r>
          <rPr>
            <sz val="12"/>
            <color rgb="FF000000"/>
            <rFont val="Calibri"/>
            <family val="1"/>
          </rPr>
          <t>No aplica</t>
        </r>
      </text>
    </comment>
    <comment ref="Z293" authorId="0" shapeId="0" xr:uid="{00000000-0006-0000-1600-0000060B0000}">
      <text>
        <r>
          <rPr>
            <sz val="12"/>
            <color rgb="FF000000"/>
            <rFont val="Calibri"/>
            <family val="1"/>
          </rPr>
          <t>No aplica</t>
        </r>
      </text>
    </comment>
    <comment ref="AA293" authorId="0" shapeId="0" xr:uid="{00000000-0006-0000-1600-0000070B0000}">
      <text>
        <r>
          <rPr>
            <sz val="12"/>
            <color rgb="FF000000"/>
            <rFont val="Calibri"/>
            <family val="1"/>
          </rPr>
          <t>No aplica</t>
        </r>
      </text>
    </comment>
    <comment ref="AB293" authorId="0" shapeId="0" xr:uid="{00000000-0006-0000-1600-0000080B0000}">
      <text>
        <r>
          <rPr>
            <sz val="12"/>
            <color rgb="FF000000"/>
            <rFont val="Calibri"/>
            <family val="1"/>
          </rPr>
          <t>No aplica</t>
        </r>
      </text>
    </comment>
    <comment ref="AI293" authorId="0" shapeId="0" xr:uid="{00000000-0006-0000-1600-0000090B0000}">
      <text>
        <r>
          <rPr>
            <sz val="12"/>
            <color rgb="FF000000"/>
            <rFont val="Calibri"/>
            <family val="1"/>
          </rPr>
          <t>No me ofrece la promoción actual</t>
        </r>
      </text>
    </comment>
    <comment ref="AM293" authorId="0" shapeId="0" xr:uid="{00000000-0006-0000-1600-00000A0B0000}">
      <text>
        <r>
          <rPr>
            <sz val="12"/>
            <color rgb="FF000000"/>
            <rFont val="Calibri"/>
            <family val="1"/>
          </rPr>
          <t>No me ofrece Gasolina extra</t>
        </r>
      </text>
    </comment>
    <comment ref="AN293" authorId="0" shapeId="0" xr:uid="{00000000-0006-0000-1600-00000B0B0000}">
      <text>
        <r>
          <rPr>
            <sz val="12"/>
            <color rgb="FF000000"/>
            <rFont val="Calibri"/>
            <family val="1"/>
          </rPr>
          <t>No me ofrece mezclar combustibles</t>
        </r>
      </text>
    </comment>
    <comment ref="AP293" authorId="0" shapeId="0" xr:uid="{00000000-0006-0000-1600-00000C0B0000}">
      <text>
        <r>
          <rPr>
            <sz val="12"/>
            <color rgb="FF000000"/>
            <rFont val="Calibri"/>
            <family val="1"/>
          </rPr>
          <t>No me ofrece galón adicional</t>
        </r>
      </text>
    </comment>
    <comment ref="AX293" authorId="0" shapeId="0" xr:uid="{00000000-0006-0000-1600-00000D0B0000}">
      <text>
        <r>
          <rPr>
            <sz val="12"/>
            <color rgb="FF000000"/>
            <rFont val="Calibri"/>
            <family val="1"/>
          </rPr>
          <t>No me ofrece botar basura</t>
        </r>
      </text>
    </comment>
    <comment ref="BA293" authorId="0" shapeId="0" xr:uid="{00000000-0006-0000-1600-00000E0B0000}">
      <text>
        <r>
          <rPr>
            <sz val="12"/>
            <color rgb="FF000000"/>
            <rFont val="Calibri"/>
            <family val="1"/>
          </rPr>
          <t>No me ofrece factura, yo se la pido luego de finalizar el servicio</t>
        </r>
      </text>
    </comment>
    <comment ref="BE293" authorId="0" shapeId="0" xr:uid="{00000000-0006-0000-1600-00000F0B0000}">
      <text>
        <r>
          <rPr>
            <sz val="12"/>
            <color rgb="FF000000"/>
            <rFont val="Calibri"/>
            <family val="1"/>
          </rPr>
          <t>a la orden lo menciona dos veces</t>
        </r>
      </text>
    </comment>
    <comment ref="Q294" authorId="0" shapeId="0" xr:uid="{00000000-0006-0000-1600-0000100B0000}">
      <text>
        <r>
          <rPr>
            <sz val="12"/>
            <color rgb="FF000000"/>
            <rFont val="Calibri"/>
            <family val="1"/>
          </rPr>
          <t>Tiene guantes</t>
        </r>
      </text>
    </comment>
    <comment ref="R294" authorId="0" shapeId="0" xr:uid="{00000000-0006-0000-1600-0000110B0000}">
      <text>
        <r>
          <rPr>
            <sz val="12"/>
            <color rgb="FF000000"/>
            <rFont val="Calibri"/>
            <family val="1"/>
          </rPr>
          <t>Tiene guantes</t>
        </r>
      </text>
    </comment>
    <comment ref="Y294" authorId="0" shapeId="0" xr:uid="{00000000-0006-0000-1600-0000120B0000}">
      <text>
        <r>
          <rPr>
            <sz val="12"/>
            <color rgb="FF000000"/>
            <rFont val="Calibri"/>
            <family val="1"/>
          </rPr>
          <t>No aplica</t>
        </r>
      </text>
    </comment>
    <comment ref="Z294" authorId="0" shapeId="0" xr:uid="{00000000-0006-0000-1600-0000130B0000}">
      <text>
        <r>
          <rPr>
            <sz val="12"/>
            <color rgb="FF000000"/>
            <rFont val="Calibri"/>
            <family val="1"/>
          </rPr>
          <t>No aplica</t>
        </r>
      </text>
    </comment>
    <comment ref="AA294" authorId="0" shapeId="0" xr:uid="{00000000-0006-0000-1600-0000140B0000}">
      <text>
        <r>
          <rPr>
            <sz val="12"/>
            <color rgb="FF000000"/>
            <rFont val="Calibri"/>
            <family val="1"/>
          </rPr>
          <t>No aplica</t>
        </r>
      </text>
    </comment>
    <comment ref="AB294" authorId="0" shapeId="0" xr:uid="{00000000-0006-0000-1600-0000150B0000}">
      <text>
        <r>
          <rPr>
            <sz val="12"/>
            <color rgb="FF000000"/>
            <rFont val="Calibri"/>
            <family val="1"/>
          </rPr>
          <t>No aplica</t>
        </r>
      </text>
    </comment>
    <comment ref="AI294" authorId="0" shapeId="0" xr:uid="{00000000-0006-0000-1600-0000160B0000}">
      <text>
        <r>
          <rPr>
            <sz val="12"/>
            <color rgb="FF000000"/>
            <rFont val="Calibri"/>
            <family val="1"/>
          </rPr>
          <t>No ofrece</t>
        </r>
      </text>
    </comment>
    <comment ref="AM294" authorId="0" shapeId="0" xr:uid="{00000000-0006-0000-1600-0000170B0000}">
      <text>
        <r>
          <rPr>
            <sz val="12"/>
            <color rgb="FF000000"/>
            <rFont val="Calibri"/>
            <family val="1"/>
          </rPr>
          <t>No ofrece extra</t>
        </r>
      </text>
    </comment>
    <comment ref="AN294" authorId="0" shapeId="0" xr:uid="{00000000-0006-0000-1600-0000180B0000}">
      <text>
        <r>
          <rPr>
            <sz val="12"/>
            <color rgb="FF000000"/>
            <rFont val="Calibri"/>
            <family val="1"/>
          </rPr>
          <t>na</t>
        </r>
      </text>
    </comment>
    <comment ref="AO294" authorId="0" shapeId="0" xr:uid="{00000000-0006-0000-1600-0000190B0000}">
      <text>
        <r>
          <rPr>
            <sz val="12"/>
            <color rgb="FF000000"/>
            <rFont val="Calibri"/>
            <family val="1"/>
          </rPr>
          <t>No ofrece</t>
        </r>
      </text>
    </comment>
    <comment ref="AP294" authorId="0" shapeId="0" xr:uid="{00000000-0006-0000-1600-00001A0B0000}">
      <text>
        <r>
          <rPr>
            <sz val="12"/>
            <color rgb="FF000000"/>
            <rFont val="Calibri"/>
            <family val="1"/>
          </rPr>
          <t>No ofrece</t>
        </r>
      </text>
    </comment>
    <comment ref="AT294" authorId="0" shapeId="0" xr:uid="{00000000-0006-0000-1600-00001B0B0000}">
      <text>
        <r>
          <rPr>
            <sz val="12"/>
            <color rgb="FF000000"/>
            <rFont val="Calibri"/>
            <family val="1"/>
          </rPr>
          <t>No menciona</t>
        </r>
      </text>
    </comment>
    <comment ref="AW294" authorId="0" shapeId="0" xr:uid="{00000000-0006-0000-1600-00001C0B0000}">
      <text>
        <r>
          <rPr>
            <sz val="12"/>
            <color rgb="FF000000"/>
            <rFont val="Calibri"/>
            <family val="1"/>
          </rPr>
          <t>No ofrece</t>
        </r>
      </text>
    </comment>
    <comment ref="AX294" authorId="0" shapeId="0" xr:uid="{00000000-0006-0000-1600-00001D0B0000}">
      <text>
        <r>
          <rPr>
            <sz val="12"/>
            <color rgb="FF000000"/>
            <rFont val="Calibri"/>
            <family val="1"/>
          </rPr>
          <t>No ofrece</t>
        </r>
      </text>
    </comment>
    <comment ref="BA294" authorId="0" shapeId="0" xr:uid="{00000000-0006-0000-1600-00001E0B0000}">
      <text>
        <r>
          <rPr>
            <sz val="12"/>
            <color rgb="FF000000"/>
            <rFont val="Calibri"/>
            <family val="1"/>
          </rPr>
          <t>Yo la solicito</t>
        </r>
      </text>
    </comment>
    <comment ref="Y295" authorId="0" shapeId="0" xr:uid="{00000000-0006-0000-1600-00001F0B0000}">
      <text>
        <r>
          <rPr>
            <sz val="12"/>
            <color rgb="FF000000"/>
            <rFont val="Calibri"/>
            <family val="1"/>
          </rPr>
          <t>No es obligatorio</t>
        </r>
      </text>
    </comment>
    <comment ref="Z295" authorId="0" shapeId="0" xr:uid="{00000000-0006-0000-1600-0000200B0000}">
      <text>
        <r>
          <rPr>
            <sz val="12"/>
            <color rgb="FF000000"/>
            <rFont val="Calibri"/>
            <family val="1"/>
          </rPr>
          <t>No es obligatorio</t>
        </r>
      </text>
    </comment>
    <comment ref="AA295" authorId="0" shapeId="0" xr:uid="{00000000-0006-0000-1600-0000210B0000}">
      <text>
        <r>
          <rPr>
            <sz val="12"/>
            <color rgb="FF000000"/>
            <rFont val="Calibri"/>
            <family val="1"/>
          </rPr>
          <t>No es obligatorio</t>
        </r>
      </text>
    </comment>
    <comment ref="AB295" authorId="0" shapeId="0" xr:uid="{00000000-0006-0000-1600-0000220B0000}">
      <text>
        <r>
          <rPr>
            <sz val="12"/>
            <color rgb="FF000000"/>
            <rFont val="Calibri"/>
            <family val="1"/>
          </rPr>
          <t>No es obligatorio</t>
        </r>
      </text>
    </comment>
    <comment ref="AI295" authorId="0" shapeId="0" xr:uid="{00000000-0006-0000-1600-0000230B0000}">
      <text>
        <r>
          <rPr>
            <sz val="12"/>
            <color rgb="FF000000"/>
            <rFont val="Calibri"/>
            <family val="1"/>
          </rPr>
          <t>No ofrece</t>
        </r>
      </text>
    </comment>
    <comment ref="AL295" authorId="0" shapeId="0" xr:uid="{00000000-0006-0000-1600-0000240B0000}">
      <text>
        <r>
          <rPr>
            <sz val="12"/>
            <color rgb="FF000000"/>
            <rFont val="Calibri"/>
            <family val="1"/>
          </rPr>
          <t>No ofrece</t>
        </r>
      </text>
    </comment>
    <comment ref="AM295" authorId="0" shapeId="0" xr:uid="{00000000-0006-0000-1600-0000250B0000}">
      <text>
        <r>
          <rPr>
            <sz val="12"/>
            <color rgb="FF000000"/>
            <rFont val="Calibri"/>
            <family val="1"/>
          </rPr>
          <t>No hay de mayor calidad</t>
        </r>
      </text>
    </comment>
    <comment ref="AN295" authorId="0" shapeId="0" xr:uid="{00000000-0006-0000-1600-0000260B0000}">
      <text>
        <r>
          <rPr>
            <sz val="12"/>
            <color rgb="FF000000"/>
            <rFont val="Calibri"/>
            <family val="1"/>
          </rPr>
          <t>No hay de mayor calidad</t>
        </r>
      </text>
    </comment>
    <comment ref="AO295" authorId="0" shapeId="0" xr:uid="{00000000-0006-0000-1600-0000270B0000}">
      <text>
        <r>
          <rPr>
            <sz val="12"/>
            <color rgb="FF000000"/>
            <rFont val="Calibri"/>
            <family val="1"/>
          </rPr>
          <t>No ofrece</t>
        </r>
      </text>
    </comment>
    <comment ref="AP295" authorId="0" shapeId="0" xr:uid="{00000000-0006-0000-1600-0000280B0000}">
      <text>
        <r>
          <rPr>
            <sz val="12"/>
            <color rgb="FF000000"/>
            <rFont val="Calibri"/>
            <family val="1"/>
          </rPr>
          <t>No ofrece</t>
        </r>
      </text>
    </comment>
    <comment ref="AT295" authorId="0" shapeId="0" xr:uid="{00000000-0006-0000-1600-0000290B0000}">
      <text>
        <r>
          <rPr>
            <sz val="12"/>
            <color rgb="FF000000"/>
            <rFont val="Calibri"/>
            <family val="1"/>
          </rPr>
          <t>No menciona</t>
        </r>
      </text>
    </comment>
    <comment ref="AW295" authorId="0" shapeId="0" xr:uid="{00000000-0006-0000-1600-00002A0B0000}">
      <text>
        <r>
          <rPr>
            <sz val="12"/>
            <color rgb="FF000000"/>
            <rFont val="Calibri"/>
            <family val="1"/>
          </rPr>
          <t>No ofrece</t>
        </r>
      </text>
    </comment>
    <comment ref="AX295" authorId="0" shapeId="0" xr:uid="{00000000-0006-0000-1600-00002B0B0000}">
      <text>
        <r>
          <rPr>
            <sz val="12"/>
            <color rgb="FF000000"/>
            <rFont val="Calibri"/>
            <family val="1"/>
          </rPr>
          <t>No ofrece</t>
        </r>
      </text>
    </comment>
    <comment ref="BA295" authorId="0" shapeId="0" xr:uid="{00000000-0006-0000-1600-00002C0B0000}">
      <text>
        <r>
          <rPr>
            <sz val="12"/>
            <color rgb="FF000000"/>
            <rFont val="Calibri"/>
            <family val="1"/>
          </rPr>
          <t>Se solicita al final</t>
        </r>
      </text>
    </comment>
    <comment ref="W296" authorId="0" shapeId="0" xr:uid="{00000000-0006-0000-1600-00002D0B0000}">
      <text>
        <r>
          <rPr>
            <sz val="12"/>
            <color rgb="FF000000"/>
            <rFont val="Calibri"/>
            <family val="1"/>
          </rPr>
          <t>No tiene ninguna identificación, el recibo tampoco tiene el nombre</t>
        </r>
      </text>
    </comment>
    <comment ref="Y296" authorId="0" shapeId="0" xr:uid="{00000000-0006-0000-1600-00002E0B0000}">
      <text>
        <r>
          <rPr>
            <sz val="12"/>
            <color rgb="FF000000"/>
            <rFont val="Calibri"/>
            <family val="1"/>
          </rPr>
          <t>No aplica</t>
        </r>
      </text>
    </comment>
    <comment ref="Z296" authorId="0" shapeId="0" xr:uid="{00000000-0006-0000-1600-00002F0B0000}">
      <text>
        <r>
          <rPr>
            <sz val="12"/>
            <color rgb="FF000000"/>
            <rFont val="Calibri"/>
            <family val="1"/>
          </rPr>
          <t>No aplica</t>
        </r>
      </text>
    </comment>
    <comment ref="AA296" authorId="0" shapeId="0" xr:uid="{00000000-0006-0000-1600-0000300B0000}">
      <text>
        <r>
          <rPr>
            <sz val="12"/>
            <color rgb="FF000000"/>
            <rFont val="Calibri"/>
            <family val="1"/>
          </rPr>
          <t>No aplica</t>
        </r>
      </text>
    </comment>
    <comment ref="AB296" authorId="0" shapeId="0" xr:uid="{00000000-0006-0000-1600-0000310B0000}">
      <text>
        <r>
          <rPr>
            <sz val="12"/>
            <color rgb="FF000000"/>
            <rFont val="Calibri"/>
            <family val="1"/>
          </rPr>
          <t>No aplica</t>
        </r>
      </text>
    </comment>
    <comment ref="AI296" authorId="0" shapeId="0" xr:uid="{00000000-0006-0000-1600-0000320B0000}">
      <text>
        <r>
          <rPr>
            <sz val="12"/>
            <color rgb="FF000000"/>
            <rFont val="Calibri"/>
            <family val="1"/>
          </rPr>
          <t>No aplica</t>
        </r>
      </text>
    </comment>
    <comment ref="AM296" authorId="0" shapeId="0" xr:uid="{00000000-0006-0000-1600-0000330B0000}">
      <text>
        <r>
          <rPr>
            <sz val="12"/>
            <color rgb="FF000000"/>
            <rFont val="Calibri"/>
            <family val="1"/>
          </rPr>
          <t>No me ofrece Gasolina extra</t>
        </r>
      </text>
    </comment>
    <comment ref="AN296" authorId="0" shapeId="0" xr:uid="{00000000-0006-0000-1600-0000340B0000}">
      <text>
        <r>
          <rPr>
            <sz val="12"/>
            <color rgb="FF000000"/>
            <rFont val="Calibri"/>
            <family val="1"/>
          </rPr>
          <t>No me ofrece mezclar combustibles</t>
        </r>
      </text>
    </comment>
    <comment ref="AO296" authorId="0" shapeId="0" xr:uid="{00000000-0006-0000-1600-0000350B0000}">
      <text>
        <r>
          <rPr>
            <sz val="12"/>
            <color rgb="FF000000"/>
            <rFont val="Calibri"/>
            <family val="1"/>
          </rPr>
          <t>no ofrece</t>
        </r>
      </text>
    </comment>
    <comment ref="AP296" authorId="0" shapeId="0" xr:uid="{00000000-0006-0000-1600-0000360B0000}">
      <text>
        <r>
          <rPr>
            <sz val="12"/>
            <color rgb="FF000000"/>
            <rFont val="Calibri"/>
            <family val="1"/>
          </rPr>
          <t>No me ofrece galón adicional</t>
        </r>
      </text>
    </comment>
    <comment ref="AT296" authorId="0" shapeId="0" xr:uid="{00000000-0006-0000-1600-0000370B0000}">
      <text>
        <r>
          <rPr>
            <sz val="12"/>
            <color rgb="FF000000"/>
            <rFont val="Calibri"/>
            <family val="1"/>
          </rPr>
          <t>No me dice que ea Gasolina confiable o garantizada</t>
        </r>
      </text>
    </comment>
    <comment ref="AW296" authorId="0" shapeId="0" xr:uid="{00000000-0006-0000-1600-0000380B0000}">
      <text>
        <r>
          <rPr>
            <sz val="12"/>
            <color rgb="FF000000"/>
            <rFont val="Calibri"/>
            <family val="1"/>
          </rPr>
          <t>No me ofre servicios adicionales de la estación</t>
        </r>
      </text>
    </comment>
    <comment ref="AX296" authorId="0" shapeId="0" xr:uid="{00000000-0006-0000-1600-0000390B0000}">
      <text>
        <r>
          <rPr>
            <sz val="12"/>
            <color rgb="FF000000"/>
            <rFont val="Calibri"/>
            <family val="1"/>
          </rPr>
          <t>No me ofrece botar basura</t>
        </r>
      </text>
    </comment>
    <comment ref="BA296" authorId="0" shapeId="0" xr:uid="{00000000-0006-0000-1600-00003A0B0000}">
      <text>
        <r>
          <rPr>
            <sz val="12"/>
            <color rgb="FF000000"/>
            <rFont val="Calibri"/>
            <family val="1"/>
          </rPr>
          <t>No me ofrece factura</t>
        </r>
      </text>
    </comment>
    <comment ref="Q297" authorId="0" shapeId="0" xr:uid="{00000000-0006-0000-1600-00003B0B0000}">
      <text>
        <r>
          <rPr>
            <sz val="12"/>
            <color rgb="FF000000"/>
            <rFont val="Calibri"/>
            <family val="1"/>
          </rPr>
          <t>Presenta guantes</t>
        </r>
      </text>
    </comment>
    <comment ref="R297" authorId="0" shapeId="0" xr:uid="{00000000-0006-0000-1600-00003C0B0000}">
      <text>
        <r>
          <rPr>
            <sz val="12"/>
            <color rgb="FF000000"/>
            <rFont val="Calibri"/>
            <family val="1"/>
          </rPr>
          <t>Presenta guantes</t>
        </r>
      </text>
    </comment>
    <comment ref="Y297" authorId="0" shapeId="0" xr:uid="{00000000-0006-0000-1600-00003D0B0000}">
      <text>
        <r>
          <rPr>
            <sz val="12"/>
            <color rgb="FF000000"/>
            <rFont val="Calibri"/>
            <family val="1"/>
          </rPr>
          <t>No aplica</t>
        </r>
      </text>
    </comment>
    <comment ref="Z297" authorId="0" shapeId="0" xr:uid="{00000000-0006-0000-1600-00003E0B0000}">
      <text>
        <r>
          <rPr>
            <sz val="12"/>
            <color rgb="FF000000"/>
            <rFont val="Calibri"/>
            <family val="1"/>
          </rPr>
          <t>No aplica</t>
        </r>
      </text>
    </comment>
    <comment ref="AA297" authorId="0" shapeId="0" xr:uid="{00000000-0006-0000-1600-00003F0B0000}">
      <text>
        <r>
          <rPr>
            <sz val="12"/>
            <color rgb="FF000000"/>
            <rFont val="Calibri"/>
            <family val="1"/>
          </rPr>
          <t>No aplica</t>
        </r>
      </text>
    </comment>
    <comment ref="AB297" authorId="0" shapeId="0" xr:uid="{00000000-0006-0000-1600-0000400B0000}">
      <text>
        <r>
          <rPr>
            <sz val="12"/>
            <color rgb="FF000000"/>
            <rFont val="Calibri"/>
            <family val="1"/>
          </rPr>
          <t>No aplica</t>
        </r>
      </text>
    </comment>
    <comment ref="AI297" authorId="0" shapeId="0" xr:uid="{00000000-0006-0000-1600-0000410B0000}">
      <text>
        <r>
          <rPr>
            <sz val="12"/>
            <color rgb="FF000000"/>
            <rFont val="Calibri"/>
            <family val="1"/>
          </rPr>
          <t>No ofrece promoción a pesar de que la estación de servicio si presenta publicidad</t>
        </r>
      </text>
    </comment>
    <comment ref="AM297" authorId="0" shapeId="0" xr:uid="{00000000-0006-0000-1600-0000420B0000}">
      <text>
        <r>
          <rPr>
            <sz val="12"/>
            <color rgb="FF000000"/>
            <rFont val="Calibri"/>
            <family val="1"/>
          </rPr>
          <t>Eds no Presenta combustible mayor calidad de</t>
        </r>
      </text>
    </comment>
    <comment ref="AN297" authorId="0" shapeId="0" xr:uid="{00000000-0006-0000-1600-0000430B0000}">
      <text>
        <r>
          <rPr>
            <sz val="12"/>
            <color rgb="FF000000"/>
            <rFont val="Calibri"/>
            <family val="1"/>
          </rPr>
          <t>Eds no Presenta combustible mayor calidad</t>
        </r>
      </text>
    </comment>
    <comment ref="BA297" authorId="0" shapeId="0" xr:uid="{00000000-0006-0000-1600-0000440B0000}">
      <text>
        <r>
          <rPr>
            <sz val="12"/>
            <color rgb="FF000000"/>
            <rFont val="Calibri"/>
            <family val="1"/>
          </rPr>
          <t>Se solicito facturación</t>
        </r>
      </text>
    </comment>
    <comment ref="T298" authorId="0" shapeId="0" xr:uid="{00000000-0006-0000-1600-0000450B0000}">
      <text>
        <r>
          <rPr>
            <sz val="12"/>
            <color rgb="FF000000"/>
            <rFont val="Calibri"/>
            <family val="1"/>
          </rPr>
          <t>La camisa es azul pero tiene el logotipo de primax</t>
        </r>
      </text>
    </comment>
    <comment ref="Y298" authorId="0" shapeId="0" xr:uid="{00000000-0006-0000-1600-0000460B0000}">
      <text>
        <r>
          <rPr>
            <sz val="12"/>
            <color rgb="FF000000"/>
            <rFont val="Calibri"/>
            <family val="1"/>
          </rPr>
          <t>No es obligatorio</t>
        </r>
      </text>
    </comment>
    <comment ref="Z298" authorId="0" shapeId="0" xr:uid="{00000000-0006-0000-1600-0000470B0000}">
      <text>
        <r>
          <rPr>
            <sz val="12"/>
            <color rgb="FF000000"/>
            <rFont val="Calibri"/>
            <family val="1"/>
          </rPr>
          <t>No es obligatorio</t>
        </r>
      </text>
    </comment>
    <comment ref="AA298" authorId="0" shapeId="0" xr:uid="{00000000-0006-0000-1600-0000480B0000}">
      <text>
        <r>
          <rPr>
            <sz val="12"/>
            <color rgb="FF000000"/>
            <rFont val="Calibri"/>
            <family val="1"/>
          </rPr>
          <t>No es obligatorio</t>
        </r>
      </text>
    </comment>
    <comment ref="AB298" authorId="0" shapeId="0" xr:uid="{00000000-0006-0000-1600-0000490B0000}">
      <text>
        <r>
          <rPr>
            <sz val="12"/>
            <color rgb="FF000000"/>
            <rFont val="Calibri"/>
            <family val="1"/>
          </rPr>
          <t>No es obligatorio</t>
        </r>
      </text>
    </comment>
    <comment ref="AH298" authorId="0" shapeId="0" xr:uid="{00000000-0006-0000-1600-00004A0B0000}">
      <text>
        <r>
          <rPr>
            <sz val="12"/>
            <color rgb="FF000000"/>
            <rFont val="Calibri"/>
            <family val="1"/>
          </rPr>
          <t>No saluda</t>
        </r>
      </text>
    </comment>
    <comment ref="AI298" authorId="0" shapeId="0" xr:uid="{00000000-0006-0000-1600-00004B0B0000}">
      <text>
        <r>
          <rPr>
            <sz val="12"/>
            <color rgb="FF000000"/>
            <rFont val="Calibri"/>
            <family val="1"/>
          </rPr>
          <t>No ofreció</t>
        </r>
      </text>
    </comment>
    <comment ref="AM298" authorId="0" shapeId="0" xr:uid="{00000000-0006-0000-1600-00004C0B0000}">
      <text>
        <r>
          <rPr>
            <sz val="12"/>
            <color rgb="FF000000"/>
            <rFont val="Calibri"/>
            <family val="1"/>
          </rPr>
          <t>No venden</t>
        </r>
      </text>
    </comment>
    <comment ref="AN298" authorId="0" shapeId="0" xr:uid="{00000000-0006-0000-1600-00004D0B0000}">
      <text>
        <r>
          <rPr>
            <sz val="12"/>
            <color rgb="FF000000"/>
            <rFont val="Calibri"/>
            <family val="1"/>
          </rPr>
          <t>No venden</t>
        </r>
      </text>
    </comment>
    <comment ref="AP298" authorId="0" shapeId="0" xr:uid="{00000000-0006-0000-1600-00004E0B0000}">
      <text>
        <r>
          <rPr>
            <sz val="12"/>
            <color rgb="FF000000"/>
            <rFont val="Calibri"/>
            <family val="1"/>
          </rPr>
          <t>No ofreció</t>
        </r>
      </text>
    </comment>
    <comment ref="AT298" authorId="0" shapeId="0" xr:uid="{00000000-0006-0000-1600-00004F0B0000}">
      <text>
        <r>
          <rPr>
            <sz val="12"/>
            <color rgb="FF000000"/>
            <rFont val="Calibri"/>
            <family val="1"/>
          </rPr>
          <t>No dice</t>
        </r>
      </text>
    </comment>
    <comment ref="AW298" authorId="0" shapeId="0" xr:uid="{00000000-0006-0000-1600-0000500B0000}">
      <text>
        <r>
          <rPr>
            <sz val="12"/>
            <color rgb="FF000000"/>
            <rFont val="Calibri"/>
            <family val="1"/>
          </rPr>
          <t>No ofreció</t>
        </r>
      </text>
    </comment>
    <comment ref="AX298" authorId="0" shapeId="0" xr:uid="{00000000-0006-0000-1600-0000510B0000}">
      <text>
        <r>
          <rPr>
            <sz val="12"/>
            <color rgb="FF000000"/>
            <rFont val="Calibri"/>
            <family val="1"/>
          </rPr>
          <t>Moto</t>
        </r>
      </text>
    </comment>
    <comment ref="BA298" authorId="0" shapeId="0" xr:uid="{00000000-0006-0000-1600-0000520B0000}">
      <text>
        <r>
          <rPr>
            <sz val="12"/>
            <color rgb="FF000000"/>
            <rFont val="Calibri"/>
            <family val="1"/>
          </rPr>
          <t>No ofreció</t>
        </r>
      </text>
    </comment>
    <comment ref="Q299" authorId="0" shapeId="0" xr:uid="{00000000-0006-0000-1600-0000530B0000}">
      <text>
        <r>
          <rPr>
            <sz val="12"/>
            <color rgb="FF000000"/>
            <rFont val="Calibri"/>
            <family val="1"/>
          </rPr>
          <t>UTILIZA RELOJ</t>
        </r>
      </text>
    </comment>
    <comment ref="W299" authorId="0" shapeId="0" xr:uid="{00000000-0006-0000-1600-0000540B0000}">
      <text>
        <r>
          <rPr>
            <sz val="12"/>
            <color rgb="FF000000"/>
            <rFont val="Calibri"/>
            <family val="1"/>
          </rPr>
          <t>NO CARNET NO NOMBRE BORDADO</t>
        </r>
      </text>
    </comment>
    <comment ref="X299" authorId="0" shapeId="0" xr:uid="{00000000-0006-0000-1600-0000550B0000}">
      <text>
        <r>
          <rPr>
            <sz val="12"/>
            <color rgb="FF000000"/>
            <rFont val="Calibri"/>
            <family val="1"/>
          </rPr>
          <t>No presenta identificacion.</t>
        </r>
      </text>
    </comment>
    <comment ref="Y299" authorId="0" shapeId="0" xr:uid="{00000000-0006-0000-1600-0000560B0000}">
      <text>
        <r>
          <rPr>
            <sz val="12"/>
            <color rgb="FF000000"/>
            <rFont val="Calibri"/>
            <family val="1"/>
          </rPr>
          <t>PREGUNTA NO APLICA</t>
        </r>
      </text>
    </comment>
    <comment ref="Z299" authorId="0" shapeId="0" xr:uid="{00000000-0006-0000-1600-0000570B0000}">
      <text>
        <r>
          <rPr>
            <sz val="12"/>
            <color rgb="FF000000"/>
            <rFont val="Calibri"/>
            <family val="1"/>
          </rPr>
          <t>PREGUNTA NO APLICA</t>
        </r>
      </text>
    </comment>
    <comment ref="AA299" authorId="0" shapeId="0" xr:uid="{00000000-0006-0000-1600-0000580B0000}">
      <text>
        <r>
          <rPr>
            <sz val="12"/>
            <color rgb="FF000000"/>
            <rFont val="Calibri"/>
            <family val="1"/>
          </rPr>
          <t>PREGUNTA NO APLICA</t>
        </r>
      </text>
    </comment>
    <comment ref="AB299" authorId="0" shapeId="0" xr:uid="{00000000-0006-0000-1600-0000590B0000}">
      <text>
        <r>
          <rPr>
            <sz val="12"/>
            <color rgb="FF000000"/>
            <rFont val="Calibri"/>
            <family val="1"/>
          </rPr>
          <t>PREGUNTA NO APLICA</t>
        </r>
      </text>
    </comment>
    <comment ref="AM299" authorId="0" shapeId="0" xr:uid="{00000000-0006-0000-1600-00005A0B0000}">
      <text>
        <r>
          <rPr>
            <sz val="12"/>
            <color rgb="FF000000"/>
            <rFont val="Calibri"/>
            <family val="1"/>
          </rPr>
          <t>NO HAY COMBUSTIBLE DE MAYOR CALIDAD</t>
        </r>
      </text>
    </comment>
    <comment ref="AN299" authorId="0" shapeId="0" xr:uid="{00000000-0006-0000-1600-00005B0B0000}">
      <text>
        <r>
          <rPr>
            <sz val="12"/>
            <color rgb="FF000000"/>
            <rFont val="Calibri"/>
            <family val="1"/>
          </rPr>
          <t>NO HAY COMBUSTIBLE DE MAYOR CALIDAD</t>
        </r>
      </text>
    </comment>
    <comment ref="BA299" authorId="0" shapeId="0" xr:uid="{00000000-0006-0000-1600-00005C0B0000}">
      <text>
        <r>
          <rPr>
            <sz val="12"/>
            <color rgb="FF000000"/>
            <rFont val="Calibri"/>
            <family val="1"/>
          </rPr>
          <t>TUVE QUE SOLICITAR LA FACTURA</t>
        </r>
      </text>
    </comment>
    <comment ref="Y300" authorId="0" shapeId="0" xr:uid="{00000000-0006-0000-1600-00005D0B0000}">
      <text>
        <r>
          <rPr>
            <sz val="12"/>
            <color rgb="FF000000"/>
            <rFont val="Calibri"/>
            <family val="1"/>
          </rPr>
          <t>No es obligatorio</t>
        </r>
      </text>
    </comment>
    <comment ref="Z300" authorId="0" shapeId="0" xr:uid="{00000000-0006-0000-1600-00005E0B0000}">
      <text>
        <r>
          <rPr>
            <sz val="12"/>
            <color rgb="FF000000"/>
            <rFont val="Calibri"/>
            <family val="1"/>
          </rPr>
          <t>No es obligatorio</t>
        </r>
      </text>
    </comment>
    <comment ref="AA300" authorId="0" shapeId="0" xr:uid="{00000000-0006-0000-1600-00005F0B0000}">
      <text>
        <r>
          <rPr>
            <sz val="12"/>
            <color rgb="FF000000"/>
            <rFont val="Calibri"/>
            <family val="1"/>
          </rPr>
          <t>No es obligatorio</t>
        </r>
      </text>
    </comment>
    <comment ref="AB300" authorId="0" shapeId="0" xr:uid="{00000000-0006-0000-1600-0000600B0000}">
      <text>
        <r>
          <rPr>
            <sz val="12"/>
            <color rgb="FF000000"/>
            <rFont val="Calibri"/>
            <family val="1"/>
          </rPr>
          <t>No es obligatorio</t>
        </r>
      </text>
    </comment>
    <comment ref="AI300" authorId="0" shapeId="0" xr:uid="{00000000-0006-0000-1600-0000610B0000}">
      <text>
        <r>
          <rPr>
            <sz val="12"/>
            <color rgb="FF000000"/>
            <rFont val="Calibri"/>
            <family val="1"/>
          </rPr>
          <t>No la ofrece</t>
        </r>
      </text>
    </comment>
    <comment ref="AM300" authorId="0" shapeId="0" xr:uid="{00000000-0006-0000-1600-0000620B0000}">
      <text>
        <r>
          <rPr>
            <sz val="12"/>
            <color rgb="FF000000"/>
            <rFont val="Calibri"/>
            <family val="1"/>
          </rPr>
          <t>No ofrece</t>
        </r>
      </text>
    </comment>
    <comment ref="AN300" authorId="0" shapeId="0" xr:uid="{00000000-0006-0000-1600-0000630B0000}">
      <text>
        <r>
          <rPr>
            <sz val="12"/>
            <color rgb="FF000000"/>
            <rFont val="Calibri"/>
            <family val="1"/>
          </rPr>
          <t>No ofrece</t>
        </r>
      </text>
    </comment>
    <comment ref="AP300" authorId="0" shapeId="0" xr:uid="{00000000-0006-0000-1600-0000640B0000}">
      <text>
        <r>
          <rPr>
            <sz val="12"/>
            <color rgb="FF000000"/>
            <rFont val="Calibri"/>
            <family val="1"/>
          </rPr>
          <t>No ofrece</t>
        </r>
      </text>
    </comment>
    <comment ref="AW300" authorId="0" shapeId="0" xr:uid="{00000000-0006-0000-1600-0000650B0000}">
      <text>
        <r>
          <rPr>
            <sz val="12"/>
            <color rgb="FF000000"/>
            <rFont val="Calibri"/>
            <family val="1"/>
          </rPr>
          <t>No ofrece</t>
        </r>
      </text>
    </comment>
    <comment ref="AX300" authorId="0" shapeId="0" xr:uid="{00000000-0006-0000-1600-0000660B0000}">
      <text>
        <r>
          <rPr>
            <sz val="12"/>
            <color rgb="FF000000"/>
            <rFont val="Calibri"/>
            <family val="1"/>
          </rPr>
          <t>No ofrece</t>
        </r>
      </text>
    </comment>
    <comment ref="BA300" authorId="0" shapeId="0" xr:uid="{00000000-0006-0000-1600-0000670B0000}">
      <text>
        <r>
          <rPr>
            <sz val="12"/>
            <color rgb="FF000000"/>
            <rFont val="Calibri"/>
            <family val="1"/>
          </rPr>
          <t>No ofrece solo recibo de datáfono</t>
        </r>
      </text>
    </comment>
    <comment ref="BE300" authorId="0" shapeId="0" xr:uid="{00000000-0006-0000-1600-0000680B0000}">
      <text>
        <r>
          <rPr>
            <sz val="12"/>
            <color rgb="FF000000"/>
            <rFont val="Calibri"/>
            <family val="1"/>
          </rPr>
          <t>Sólo dice ¨con gusto¨.</t>
        </r>
      </text>
    </comment>
    <comment ref="T301" authorId="0" shapeId="0" xr:uid="{00000000-0006-0000-1600-0000690B0000}">
      <text>
        <r>
          <rPr>
            <sz val="12"/>
            <color rgb="FF000000"/>
            <rFont val="Calibri"/>
            <family val="1"/>
          </rPr>
          <t>Usa chaqueta</t>
        </r>
      </text>
    </comment>
    <comment ref="W301" authorId="0" shapeId="0" xr:uid="{00000000-0006-0000-1600-00006A0B0000}">
      <text>
        <r>
          <rPr>
            <sz val="12"/>
            <color rgb="FF000000"/>
            <rFont val="Calibri"/>
            <family val="1"/>
          </rPr>
          <t>No tenía carnet</t>
        </r>
      </text>
    </comment>
    <comment ref="Y301" authorId="0" shapeId="0" xr:uid="{00000000-0006-0000-1600-00006B0B0000}">
      <text>
        <r>
          <rPr>
            <sz val="12"/>
            <color rgb="FF000000"/>
            <rFont val="Calibri"/>
            <family val="1"/>
          </rPr>
          <t>No aplica</t>
        </r>
      </text>
    </comment>
    <comment ref="Z301" authorId="0" shapeId="0" xr:uid="{00000000-0006-0000-1600-00006C0B0000}">
      <text>
        <r>
          <rPr>
            <sz val="12"/>
            <color rgb="FF000000"/>
            <rFont val="Calibri"/>
            <family val="1"/>
          </rPr>
          <t>No aplica</t>
        </r>
      </text>
    </comment>
    <comment ref="AA301" authorId="0" shapeId="0" xr:uid="{00000000-0006-0000-1600-00006D0B0000}">
      <text>
        <r>
          <rPr>
            <sz val="12"/>
            <color rgb="FF000000"/>
            <rFont val="Calibri"/>
            <family val="1"/>
          </rPr>
          <t>No aplica</t>
        </r>
      </text>
    </comment>
    <comment ref="AB301" authorId="0" shapeId="0" xr:uid="{00000000-0006-0000-1600-00006E0B0000}">
      <text>
        <r>
          <rPr>
            <sz val="12"/>
            <color rgb="FF000000"/>
            <rFont val="Calibri"/>
            <family val="1"/>
          </rPr>
          <t>No aplica</t>
        </r>
      </text>
    </comment>
    <comment ref="AL301" authorId="0" shapeId="0" xr:uid="{00000000-0006-0000-1600-00006F0B0000}">
      <text>
        <r>
          <rPr>
            <sz val="12"/>
            <color rgb="FF000000"/>
            <rFont val="Calibri"/>
            <family val="1"/>
          </rPr>
          <t>No ofreció tanque lleno</t>
        </r>
      </text>
    </comment>
    <comment ref="AM301" authorId="0" shapeId="0" xr:uid="{00000000-0006-0000-1600-0000700B0000}">
      <text>
        <r>
          <rPr>
            <sz val="12"/>
            <color rgb="FF000000"/>
            <rFont val="Calibri"/>
            <family val="1"/>
          </rPr>
          <t>No ofrece extra</t>
        </r>
      </text>
    </comment>
    <comment ref="AN301" authorId="0" shapeId="0" xr:uid="{00000000-0006-0000-1600-0000710B0000}">
      <text>
        <r>
          <rPr>
            <sz val="12"/>
            <color rgb="FF000000"/>
            <rFont val="Calibri"/>
            <family val="1"/>
          </rPr>
          <t>No ofreció mexcla</t>
        </r>
      </text>
    </comment>
    <comment ref="AO301" authorId="0" shapeId="0" xr:uid="{00000000-0006-0000-1600-0000720B0000}">
      <text>
        <r>
          <rPr>
            <sz val="12"/>
            <color rgb="FF000000"/>
            <rFont val="Calibri"/>
            <family val="1"/>
          </rPr>
          <t>No ofreció puntos</t>
        </r>
      </text>
    </comment>
    <comment ref="AP301" authorId="0" shapeId="0" xr:uid="{00000000-0006-0000-1600-0000730B0000}">
      <text>
        <r>
          <rPr>
            <sz val="12"/>
            <color rgb="FF000000"/>
            <rFont val="Calibri"/>
            <family val="1"/>
          </rPr>
          <t>ofrece promoción de jeep</t>
        </r>
      </text>
    </comment>
    <comment ref="AT301" authorId="0" shapeId="0" xr:uid="{00000000-0006-0000-1600-0000740B0000}">
      <text>
        <r>
          <rPr>
            <sz val="12"/>
            <color rgb="FF000000"/>
            <rFont val="Calibri"/>
            <family val="1"/>
          </rPr>
          <t>No menciona garantizado confíable</t>
        </r>
      </text>
    </comment>
    <comment ref="AW301" authorId="0" shapeId="0" xr:uid="{00000000-0006-0000-1600-0000750B0000}">
      <text>
        <r>
          <rPr>
            <sz val="12"/>
            <color rgb="FF000000"/>
            <rFont val="Calibri"/>
            <family val="1"/>
          </rPr>
          <t>no ofrecer servicios adicionales</t>
        </r>
      </text>
    </comment>
    <comment ref="AX301" authorId="0" shapeId="0" xr:uid="{00000000-0006-0000-1600-0000760B0000}">
      <text>
        <r>
          <rPr>
            <sz val="12"/>
            <color rgb="FF000000"/>
            <rFont val="Calibri"/>
            <family val="1"/>
          </rPr>
          <t>No aplica</t>
        </r>
      </text>
    </comment>
    <comment ref="BA301" authorId="0" shapeId="0" xr:uid="{00000000-0006-0000-1600-0000770B0000}">
      <text>
        <r>
          <rPr>
            <sz val="12"/>
            <color rgb="FF000000"/>
            <rFont val="Calibri"/>
            <family val="1"/>
          </rPr>
          <t>No entrego recibo</t>
        </r>
      </text>
    </comment>
    <comment ref="Q302" authorId="0" shapeId="0" xr:uid="{00000000-0006-0000-1600-0000780B0000}">
      <text>
        <r>
          <rPr>
            <sz val="12"/>
            <color rgb="FF000000"/>
            <rFont val="Calibri"/>
            <family val="1"/>
          </rPr>
          <t>Colaborador presenta guantes.</t>
        </r>
      </text>
    </comment>
    <comment ref="R302" authorId="0" shapeId="0" xr:uid="{00000000-0006-0000-1600-0000790B0000}">
      <text>
        <r>
          <rPr>
            <sz val="12"/>
            <color rgb="FF000000"/>
            <rFont val="Calibri"/>
            <family val="1"/>
          </rPr>
          <t>Colaborador presenta guantes.</t>
        </r>
      </text>
    </comment>
    <comment ref="Y302" authorId="0" shapeId="0" xr:uid="{00000000-0006-0000-1600-00007A0B0000}">
      <text>
        <r>
          <rPr>
            <sz val="12"/>
            <color rgb="FF000000"/>
            <rFont val="Calibri"/>
            <family val="1"/>
          </rPr>
          <t>No es obligatorio usar tapavocas</t>
        </r>
      </text>
    </comment>
    <comment ref="Z302" authorId="0" shapeId="0" xr:uid="{00000000-0006-0000-1600-00007B0B0000}">
      <text>
        <r>
          <rPr>
            <sz val="12"/>
            <color rgb="FF000000"/>
            <rFont val="Calibri"/>
            <family val="1"/>
          </rPr>
          <t>No es obligatorio usar gafas de seguridad</t>
        </r>
      </text>
    </comment>
    <comment ref="AA302" authorId="0" shapeId="0" xr:uid="{00000000-0006-0000-1600-00007C0B0000}">
      <text>
        <r>
          <rPr>
            <sz val="12"/>
            <color rgb="FF000000"/>
            <rFont val="Calibri"/>
            <family val="1"/>
          </rPr>
          <t>No es obligatorio usar antivacterial</t>
        </r>
      </text>
    </comment>
    <comment ref="AB302" authorId="0" shapeId="0" xr:uid="{00000000-0006-0000-1600-00007D0B0000}">
      <text>
        <r>
          <rPr>
            <sz val="12"/>
            <color rgb="FF000000"/>
            <rFont val="Calibri"/>
            <family val="1"/>
          </rPr>
          <t>No es obligatorio mantener la distancia</t>
        </r>
      </text>
    </comment>
    <comment ref="AI302" authorId="0" shapeId="0" xr:uid="{00000000-0006-0000-1600-00007E0B0000}">
      <text>
        <r>
          <rPr>
            <sz val="12"/>
            <color rgb="FF000000"/>
            <rFont val="Calibri"/>
            <family val="1"/>
          </rPr>
          <t>No me ofrece promo</t>
        </r>
      </text>
    </comment>
    <comment ref="AL302" authorId="0" shapeId="0" xr:uid="{00000000-0006-0000-1600-00007F0B0000}">
      <text>
        <r>
          <rPr>
            <sz val="12"/>
            <color rgb="FF000000"/>
            <rFont val="Calibri"/>
            <family val="1"/>
          </rPr>
          <t>No me ofrece llenar</t>
        </r>
      </text>
    </comment>
    <comment ref="AM302" authorId="0" shapeId="0" xr:uid="{00000000-0006-0000-1600-0000800B0000}">
      <text>
        <r>
          <rPr>
            <sz val="12"/>
            <color rgb="FF000000"/>
            <rFont val="Calibri"/>
            <family val="1"/>
          </rPr>
          <t>No me ofrece combustible de mayor calidad</t>
        </r>
      </text>
    </comment>
    <comment ref="AN302" authorId="0" shapeId="0" xr:uid="{00000000-0006-0000-1600-0000810B0000}">
      <text>
        <r>
          <rPr>
            <sz val="12"/>
            <color rgb="FF000000"/>
            <rFont val="Calibri"/>
            <family val="1"/>
          </rPr>
          <t>No me ofrece la mezcla</t>
        </r>
      </text>
    </comment>
    <comment ref="AP302" authorId="0" shapeId="0" xr:uid="{00000000-0006-0000-1600-0000820B0000}">
      <text>
        <r>
          <rPr>
            <sz val="12"/>
            <color rgb="FF000000"/>
            <rFont val="Calibri"/>
            <family val="1"/>
          </rPr>
          <t>No me ofrece aumentar la compra</t>
        </r>
      </text>
    </comment>
    <comment ref="AS302" authorId="0" shapeId="0" xr:uid="{00000000-0006-0000-1600-0000830B0000}">
      <text>
        <r>
          <rPr>
            <sz val="12"/>
            <color rgb="FF000000"/>
            <rFont val="Calibri"/>
            <family val="1"/>
          </rPr>
          <t>No me indica surtidor en cero</t>
        </r>
      </text>
    </comment>
    <comment ref="AT302" authorId="0" shapeId="0" xr:uid="{00000000-0006-0000-1600-0000840B0000}">
      <text>
        <r>
          <rPr>
            <sz val="12"/>
            <color rgb="FF000000"/>
            <rFont val="Calibri"/>
            <family val="1"/>
          </rPr>
          <t>No me nciona producto garantizado</t>
        </r>
      </text>
    </comment>
    <comment ref="AW302" authorId="0" shapeId="0" xr:uid="{00000000-0006-0000-1600-0000850B0000}">
      <text>
        <r>
          <rPr>
            <sz val="12"/>
            <color rgb="FF000000"/>
            <rFont val="Calibri"/>
            <family val="1"/>
          </rPr>
          <t>No me ofrece servicios adicionales</t>
        </r>
      </text>
    </comment>
    <comment ref="Q303" authorId="0" shapeId="0" xr:uid="{00000000-0006-0000-1600-0000860B0000}">
      <text>
        <r>
          <rPr>
            <sz val="12"/>
            <color rgb="FF000000"/>
            <rFont val="Calibri"/>
            <family val="1"/>
          </rPr>
          <t>guantes</t>
        </r>
      </text>
    </comment>
    <comment ref="R303" authorId="0" shapeId="0" xr:uid="{00000000-0006-0000-1600-0000870B0000}">
      <text>
        <r>
          <rPr>
            <sz val="12"/>
            <color rgb="FF000000"/>
            <rFont val="Calibri"/>
            <family val="1"/>
          </rPr>
          <t>guantes</t>
        </r>
      </text>
    </comment>
    <comment ref="Y303" authorId="0" shapeId="0" xr:uid="{00000000-0006-0000-1600-0000880B0000}">
      <text>
        <r>
          <rPr>
            <sz val="12"/>
            <color rgb="FF000000"/>
            <rFont val="Calibri"/>
            <family val="1"/>
          </rPr>
          <t>No es obligatorio usar tapabocas</t>
        </r>
      </text>
    </comment>
    <comment ref="Z303" authorId="0" shapeId="0" xr:uid="{00000000-0006-0000-1600-0000890B0000}">
      <text>
        <r>
          <rPr>
            <sz val="12"/>
            <color rgb="FF000000"/>
            <rFont val="Calibri"/>
            <family val="1"/>
          </rPr>
          <t>No es obligatorio usar gafas de seguridad</t>
        </r>
      </text>
    </comment>
    <comment ref="AA303" authorId="0" shapeId="0" xr:uid="{00000000-0006-0000-1600-00008A0B0000}">
      <text>
        <r>
          <rPr>
            <sz val="12"/>
            <color rgb="FF000000"/>
            <rFont val="Calibri"/>
            <family val="1"/>
          </rPr>
          <t>No es obligatorio usar antivacterial</t>
        </r>
      </text>
    </comment>
    <comment ref="AB303" authorId="0" shapeId="0" xr:uid="{00000000-0006-0000-1600-00008B0B0000}">
      <text>
        <r>
          <rPr>
            <sz val="12"/>
            <color rgb="FF000000"/>
            <rFont val="Calibri"/>
            <family val="1"/>
          </rPr>
          <t>No es obligatorio mantener la distancia</t>
        </r>
      </text>
    </comment>
    <comment ref="AE303" authorId="0" shapeId="0" xr:uid="{00000000-0006-0000-1600-00008C0B0000}">
      <text>
        <r>
          <rPr>
            <sz val="12"/>
            <color rgb="FF000000"/>
            <rFont val="Calibri"/>
            <family val="1"/>
          </rPr>
          <t>No realiza señal</t>
        </r>
      </text>
    </comment>
    <comment ref="AI303" authorId="0" shapeId="0" xr:uid="{00000000-0006-0000-1600-00008D0B0000}">
      <text>
        <r>
          <rPr>
            <sz val="12"/>
            <color rgb="FF000000"/>
            <rFont val="Calibri"/>
            <family val="1"/>
          </rPr>
          <t>No me ofrece la promo</t>
        </r>
      </text>
    </comment>
    <comment ref="AM303" authorId="0" shapeId="0" xr:uid="{00000000-0006-0000-1600-00008E0B0000}">
      <text>
        <r>
          <rPr>
            <sz val="12"/>
            <color rgb="FF000000"/>
            <rFont val="Calibri"/>
            <family val="1"/>
          </rPr>
          <t>No me confirma ofrece combustible de mayor calidad</t>
        </r>
      </text>
    </comment>
    <comment ref="AN303" authorId="0" shapeId="0" xr:uid="{00000000-0006-0000-1600-00008F0B0000}">
      <text>
        <r>
          <rPr>
            <sz val="12"/>
            <color rgb="FF000000"/>
            <rFont val="Calibri"/>
            <family val="1"/>
          </rPr>
          <t>extra</t>
        </r>
      </text>
    </comment>
    <comment ref="AP303" authorId="0" shapeId="0" xr:uid="{00000000-0006-0000-1600-0000900B0000}">
      <text>
        <r>
          <rPr>
            <sz val="12"/>
            <color rgb="FF000000"/>
            <rFont val="Calibri"/>
            <family val="1"/>
          </rPr>
          <t>No me ofrece aumentar la compra</t>
        </r>
      </text>
    </comment>
    <comment ref="AW303" authorId="0" shapeId="0" xr:uid="{00000000-0006-0000-1600-0000910B0000}">
      <text>
        <r>
          <rPr>
            <sz val="12"/>
            <color rgb="FF000000"/>
            <rFont val="Calibri"/>
            <family val="1"/>
          </rPr>
          <t>no ofrece</t>
        </r>
      </text>
    </comment>
    <comment ref="BA303" authorId="0" shapeId="0" xr:uid="{00000000-0006-0000-1600-0000920B0000}">
      <text>
        <r>
          <rPr>
            <sz val="12"/>
            <color rgb="FF000000"/>
            <rFont val="Calibri"/>
            <family val="1"/>
          </rPr>
          <t>Se la tuve que sugerir</t>
        </r>
      </text>
    </comment>
    <comment ref="W304" authorId="0" shapeId="0" xr:uid="{00000000-0006-0000-1600-0000930B0000}">
      <text>
        <r>
          <rPr>
            <sz val="12"/>
            <color rgb="FF000000"/>
            <rFont val="Calibri"/>
            <family val="1"/>
          </rPr>
          <t>no tiene identificación</t>
        </r>
      </text>
    </comment>
    <comment ref="X304" authorId="0" shapeId="0" xr:uid="{00000000-0006-0000-1600-0000940B0000}">
      <text>
        <r>
          <rPr>
            <sz val="12"/>
            <color rgb="FF000000"/>
            <rFont val="Calibri"/>
            <family val="1"/>
          </rPr>
          <t>nombre según factura</t>
        </r>
      </text>
    </comment>
    <comment ref="Y304" authorId="0" shapeId="0" xr:uid="{00000000-0006-0000-1600-0000950B0000}">
      <text>
        <r>
          <rPr>
            <sz val="12"/>
            <color rgb="FF000000"/>
            <rFont val="Calibri"/>
            <family val="1"/>
          </rPr>
          <t>No tienen tapabocas</t>
        </r>
      </text>
    </comment>
    <comment ref="Z304" authorId="0" shapeId="0" xr:uid="{00000000-0006-0000-1600-0000960B0000}">
      <text>
        <r>
          <rPr>
            <sz val="12"/>
            <color rgb="FF000000"/>
            <rFont val="Calibri"/>
            <family val="1"/>
          </rPr>
          <t>No tienen gafas</t>
        </r>
      </text>
    </comment>
    <comment ref="AA304" authorId="0" shapeId="0" xr:uid="{00000000-0006-0000-1600-0000970B0000}">
      <text>
        <r>
          <rPr>
            <sz val="12"/>
            <color rgb="FF000000"/>
            <rFont val="Calibri"/>
            <family val="1"/>
          </rPr>
          <t>No manejan antibacterial</t>
        </r>
      </text>
    </comment>
    <comment ref="AB304" authorId="0" shapeId="0" xr:uid="{00000000-0006-0000-1600-0000980B0000}">
      <text>
        <r>
          <rPr>
            <sz val="12"/>
            <color rgb="FF000000"/>
            <rFont val="Calibri"/>
            <family val="1"/>
          </rPr>
          <t>NO APLICA</t>
        </r>
      </text>
    </comment>
    <comment ref="AH304" authorId="0" shapeId="0" xr:uid="{00000000-0006-0000-1600-0000990B0000}">
      <text>
        <r>
          <rPr>
            <sz val="12"/>
            <color rgb="FF000000"/>
            <rFont val="Calibri"/>
            <family val="1"/>
          </rPr>
          <t>Solo nos indicó buenas tardes</t>
        </r>
      </text>
    </comment>
    <comment ref="AI304" authorId="0" shapeId="0" xr:uid="{00000000-0006-0000-1600-00009A0B0000}">
      <text>
        <r>
          <rPr>
            <sz val="12"/>
            <color rgb="FF000000"/>
            <rFont val="Calibri"/>
            <family val="1"/>
          </rPr>
          <t>no ofrece</t>
        </r>
      </text>
    </comment>
    <comment ref="AL304" authorId="0" shapeId="0" xr:uid="{00000000-0006-0000-1600-00009B0B0000}">
      <text>
        <r>
          <rPr>
            <sz val="12"/>
            <color rgb="FF000000"/>
            <rFont val="Calibri"/>
            <family val="1"/>
          </rPr>
          <t>El espero que yo le indicara el valor</t>
        </r>
      </text>
    </comment>
    <comment ref="AM304" authorId="0" shapeId="0" xr:uid="{00000000-0006-0000-1600-00009C0B0000}">
      <text>
        <r>
          <rPr>
            <sz val="12"/>
            <color rgb="FF000000"/>
            <rFont val="Calibri"/>
            <family val="1"/>
          </rPr>
          <t>No me ofrece combustible de mayor calidad</t>
        </r>
      </text>
    </comment>
    <comment ref="AN304" authorId="0" shapeId="0" xr:uid="{00000000-0006-0000-1600-00009D0B0000}">
      <text>
        <r>
          <rPr>
            <sz val="12"/>
            <color rgb="FF000000"/>
            <rFont val="Calibri"/>
            <family val="1"/>
          </rPr>
          <t>El colaborador no ofrece la mezcla</t>
        </r>
      </text>
    </comment>
    <comment ref="AP304" authorId="0" shapeId="0" xr:uid="{00000000-0006-0000-1600-00009E0B0000}">
      <text>
        <r>
          <rPr>
            <sz val="12"/>
            <color rgb="FF000000"/>
            <rFont val="Calibri"/>
            <family val="1"/>
          </rPr>
          <t>Solo se enfoco en el valor que yo solicite</t>
        </r>
      </text>
    </comment>
    <comment ref="AT304" authorId="0" shapeId="0" xr:uid="{00000000-0006-0000-1600-00009F0B0000}">
      <text>
        <r>
          <rPr>
            <sz val="12"/>
            <color rgb="FF000000"/>
            <rFont val="Calibri"/>
            <family val="1"/>
          </rPr>
          <t>Solo dice máquina en 0</t>
        </r>
      </text>
    </comment>
    <comment ref="AW304" authorId="0" shapeId="0" xr:uid="{00000000-0006-0000-1600-0000A00B0000}">
      <text>
        <r>
          <rPr>
            <sz val="12"/>
            <color rgb="FF000000"/>
            <rFont val="Calibri"/>
            <family val="1"/>
          </rPr>
          <t>No ofrece servicios adicionales</t>
        </r>
      </text>
    </comment>
    <comment ref="AX304" authorId="0" shapeId="0" xr:uid="{00000000-0006-0000-1600-0000A10B0000}">
      <text>
        <r>
          <rPr>
            <sz val="12"/>
            <color rgb="FF000000"/>
            <rFont val="Calibri"/>
            <family val="1"/>
          </rPr>
          <t>No ofrece botar desperdicios</t>
        </r>
      </text>
    </comment>
    <comment ref="BA304" authorId="0" shapeId="0" xr:uid="{00000000-0006-0000-1600-0000A20B0000}">
      <text>
        <r>
          <rPr>
            <sz val="12"/>
            <color rgb="FF000000"/>
            <rFont val="Calibri"/>
            <family val="1"/>
          </rPr>
          <t>Me tocó solicitar la factura</t>
        </r>
      </text>
    </comment>
    <comment ref="Y305" authorId="0" shapeId="0" xr:uid="{00000000-0006-0000-1600-0000A30B0000}">
      <text>
        <r>
          <rPr>
            <sz val="12"/>
            <color rgb="FF000000"/>
            <rFont val="Calibri"/>
            <family val="1"/>
          </rPr>
          <t>No es obligatorio</t>
        </r>
      </text>
    </comment>
    <comment ref="Z305" authorId="0" shapeId="0" xr:uid="{00000000-0006-0000-1600-0000A40B0000}">
      <text>
        <r>
          <rPr>
            <sz val="12"/>
            <color rgb="FF000000"/>
            <rFont val="Calibri"/>
            <family val="1"/>
          </rPr>
          <t>No es obligatorio</t>
        </r>
      </text>
    </comment>
    <comment ref="AA305" authorId="0" shapeId="0" xr:uid="{00000000-0006-0000-1600-0000A50B0000}">
      <text>
        <r>
          <rPr>
            <sz val="12"/>
            <color rgb="FF000000"/>
            <rFont val="Calibri"/>
            <family val="1"/>
          </rPr>
          <t>No es obligatorio</t>
        </r>
      </text>
    </comment>
    <comment ref="AB305" authorId="0" shapeId="0" xr:uid="{00000000-0006-0000-1600-0000A60B0000}">
      <text>
        <r>
          <rPr>
            <sz val="12"/>
            <color rgb="FF000000"/>
            <rFont val="Calibri"/>
            <family val="1"/>
          </rPr>
          <t>No es obligatorio</t>
        </r>
      </text>
    </comment>
    <comment ref="AE305" authorId="0" shapeId="0" xr:uid="{00000000-0006-0000-1600-0000A70B0000}">
      <text>
        <r>
          <rPr>
            <sz val="12"/>
            <color rgb="FF000000"/>
            <rFont val="Calibri"/>
            <family val="1"/>
          </rPr>
          <t>Todos los colaboradores están ocupados</t>
        </r>
      </text>
    </comment>
    <comment ref="AH305" authorId="0" shapeId="0" xr:uid="{00000000-0006-0000-1600-0000A80B0000}">
      <text>
        <r>
          <rPr>
            <sz val="12"/>
            <color rgb="FF000000"/>
            <rFont val="Calibri"/>
            <family val="1"/>
          </rPr>
          <t>Solo dice buenas</t>
        </r>
      </text>
    </comment>
    <comment ref="AM305" authorId="0" shapeId="0" xr:uid="{00000000-0006-0000-1600-0000A90B0000}">
      <text>
        <r>
          <rPr>
            <sz val="12"/>
            <color rgb="FF000000"/>
            <rFont val="Calibri"/>
            <family val="1"/>
          </rPr>
          <t>La estación vende mayor calidad pero no me ofrecieron</t>
        </r>
      </text>
    </comment>
    <comment ref="AN305" authorId="0" shapeId="0" xr:uid="{00000000-0006-0000-1600-0000AA0B0000}">
      <text>
        <r>
          <rPr>
            <sz val="12"/>
            <color rgb="FF000000"/>
            <rFont val="Calibri"/>
            <family val="1"/>
          </rPr>
          <t>Vende Gprix pero no me ofrecieron</t>
        </r>
      </text>
    </comment>
    <comment ref="AO305" authorId="0" shapeId="0" xr:uid="{00000000-0006-0000-1600-0000AB0B0000}">
      <text>
        <r>
          <rPr>
            <sz val="12"/>
            <color rgb="FF000000"/>
            <rFont val="Calibri"/>
            <family val="1"/>
          </rPr>
          <t>el promotor no ofrece puntos Colombia</t>
        </r>
      </text>
    </comment>
    <comment ref="AP305" authorId="0" shapeId="0" xr:uid="{00000000-0006-0000-1600-0000AC0B0000}">
      <text>
        <r>
          <rPr>
            <sz val="12"/>
            <color rgb="FF000000"/>
            <rFont val="Calibri"/>
            <family val="1"/>
          </rPr>
          <t>Estación en depto de Nariño.</t>
        </r>
      </text>
    </comment>
    <comment ref="AT305" authorId="0" shapeId="0" xr:uid="{00000000-0006-0000-1600-0000AD0B0000}">
      <text>
        <r>
          <rPr>
            <sz val="12"/>
            <color rgb="FF000000"/>
            <rFont val="Calibri"/>
            <family val="1"/>
          </rPr>
          <t>No menciona la calidad del combustible.</t>
        </r>
      </text>
    </comment>
    <comment ref="AX305" authorId="0" shapeId="0" xr:uid="{00000000-0006-0000-1600-0000AE0B0000}">
      <text>
        <r>
          <rPr>
            <sz val="12"/>
            <color rgb="FF000000"/>
            <rFont val="Calibri"/>
            <family val="1"/>
          </rPr>
          <t>Visita en moto.</t>
        </r>
      </text>
    </comment>
    <comment ref="Q306" authorId="0" shapeId="0" xr:uid="{00000000-0006-0000-1600-0000AF0B0000}">
      <text>
        <r>
          <rPr>
            <sz val="12"/>
            <color rgb="FF000000"/>
            <rFont val="Calibri"/>
            <family val="1"/>
          </rPr>
          <t>Tiene manilla color naranja</t>
        </r>
      </text>
    </comment>
    <comment ref="Y306" authorId="0" shapeId="0" xr:uid="{00000000-0006-0000-1600-0000B00B0000}">
      <text>
        <r>
          <rPr>
            <sz val="12"/>
            <color rgb="FF000000"/>
            <rFont val="Calibri"/>
            <family val="1"/>
          </rPr>
          <t>No aplica</t>
        </r>
      </text>
    </comment>
    <comment ref="Z306" authorId="0" shapeId="0" xr:uid="{00000000-0006-0000-1600-0000B10B0000}">
      <text>
        <r>
          <rPr>
            <sz val="12"/>
            <color rgb="FF000000"/>
            <rFont val="Calibri"/>
            <family val="1"/>
          </rPr>
          <t>No aplica</t>
        </r>
      </text>
    </comment>
    <comment ref="AA306" authorId="0" shapeId="0" xr:uid="{00000000-0006-0000-1600-0000B20B0000}">
      <text>
        <r>
          <rPr>
            <sz val="12"/>
            <color rgb="FF000000"/>
            <rFont val="Calibri"/>
            <family val="1"/>
          </rPr>
          <t>No aplica</t>
        </r>
      </text>
    </comment>
    <comment ref="AB306" authorId="0" shapeId="0" xr:uid="{00000000-0006-0000-1600-0000B30B0000}">
      <text>
        <r>
          <rPr>
            <sz val="12"/>
            <color rgb="FF000000"/>
            <rFont val="Calibri"/>
            <family val="1"/>
          </rPr>
          <t>No aplica</t>
        </r>
      </text>
    </comment>
    <comment ref="AM306" authorId="0" shapeId="0" xr:uid="{00000000-0006-0000-1600-0000B40B0000}">
      <text>
        <r>
          <rPr>
            <sz val="12"/>
            <color rgb="FF000000"/>
            <rFont val="Calibri"/>
            <family val="1"/>
          </rPr>
          <t>no ofrece</t>
        </r>
      </text>
    </comment>
    <comment ref="AN306" authorId="0" shapeId="0" xr:uid="{00000000-0006-0000-1600-0000B50B0000}">
      <text>
        <r>
          <rPr>
            <sz val="12"/>
            <color rgb="FF000000"/>
            <rFont val="Calibri"/>
            <family val="1"/>
          </rPr>
          <t>no ofrece</t>
        </r>
      </text>
    </comment>
    <comment ref="AO306" authorId="0" shapeId="0" xr:uid="{00000000-0006-0000-1600-0000B60B0000}">
      <text>
        <r>
          <rPr>
            <sz val="12"/>
            <color rgb="FF000000"/>
            <rFont val="Calibri"/>
            <family val="1"/>
          </rPr>
          <t>no ofrece</t>
        </r>
      </text>
    </comment>
    <comment ref="AP306" authorId="0" shapeId="0" xr:uid="{00000000-0006-0000-1600-0000B70B0000}">
      <text>
        <r>
          <rPr>
            <sz val="12"/>
            <color rgb="FF000000"/>
            <rFont val="Calibri"/>
            <family val="1"/>
          </rPr>
          <t>Ofrece camionetas</t>
        </r>
      </text>
    </comment>
    <comment ref="AT306" authorId="0" shapeId="0" xr:uid="{00000000-0006-0000-1600-0000B80B0000}">
      <text>
        <r>
          <rPr>
            <sz val="12"/>
            <color rgb="FF000000"/>
            <rFont val="Calibri"/>
            <family val="1"/>
          </rPr>
          <t>No dice la frase</t>
        </r>
      </text>
    </comment>
    <comment ref="AX306" authorId="0" shapeId="0" xr:uid="{00000000-0006-0000-1600-0000B90B0000}">
      <text>
        <r>
          <rPr>
            <sz val="12"/>
            <color rgb="FF000000"/>
            <rFont val="Calibri"/>
            <family val="1"/>
          </rPr>
          <t>Visita en moto</t>
        </r>
      </text>
    </comment>
    <comment ref="BA306" authorId="0" shapeId="0" xr:uid="{00000000-0006-0000-1600-0000BA0B0000}">
      <text>
        <r>
          <rPr>
            <sz val="12"/>
            <color rgb="FF000000"/>
            <rFont val="Calibri"/>
            <family val="1"/>
          </rPr>
          <t>Yo la pido</t>
        </r>
      </text>
    </comment>
    <comment ref="BE306" authorId="0" shapeId="0" xr:uid="{00000000-0006-0000-1600-0000BB0B0000}">
      <text>
        <r>
          <rPr>
            <sz val="12"/>
            <color rgb="FF000000"/>
            <rFont val="Calibri"/>
            <family val="1"/>
          </rPr>
          <t>no se despida</t>
        </r>
      </text>
    </comment>
    <comment ref="Y307" authorId="0" shapeId="0" xr:uid="{00000000-0006-0000-1600-0000BC0B0000}">
      <text>
        <r>
          <rPr>
            <sz val="12"/>
            <color rgb="FF000000"/>
            <rFont val="Calibri"/>
            <family val="1"/>
          </rPr>
          <t>No es necesario</t>
        </r>
      </text>
    </comment>
    <comment ref="Z307" authorId="0" shapeId="0" xr:uid="{00000000-0006-0000-1600-0000BD0B0000}">
      <text>
        <r>
          <rPr>
            <sz val="12"/>
            <color rgb="FF000000"/>
            <rFont val="Calibri"/>
            <family val="1"/>
          </rPr>
          <t>No es necesario</t>
        </r>
      </text>
    </comment>
    <comment ref="AA307" authorId="0" shapeId="0" xr:uid="{00000000-0006-0000-1600-0000BE0B0000}">
      <text>
        <r>
          <rPr>
            <sz val="12"/>
            <color rgb="FF000000"/>
            <rFont val="Calibri"/>
            <family val="1"/>
          </rPr>
          <t>No es necesario</t>
        </r>
      </text>
    </comment>
    <comment ref="AB307" authorId="0" shapeId="0" xr:uid="{00000000-0006-0000-1600-0000BF0B0000}">
      <text>
        <r>
          <rPr>
            <sz val="12"/>
            <color rgb="FF000000"/>
            <rFont val="Calibri"/>
            <family val="1"/>
          </rPr>
          <t>No es necesario</t>
        </r>
      </text>
    </comment>
    <comment ref="AE307" authorId="0" shapeId="0" xr:uid="{00000000-0006-0000-1600-0000C00B0000}">
      <text>
        <r>
          <rPr>
            <sz val="12"/>
            <color rgb="FF000000"/>
            <rFont val="Calibri"/>
            <family val="1"/>
          </rPr>
          <t>No lo hizo</t>
        </r>
      </text>
    </comment>
    <comment ref="AI307" authorId="0" shapeId="0" xr:uid="{00000000-0006-0000-1600-0000C10B0000}">
      <text>
        <r>
          <rPr>
            <sz val="12"/>
            <color rgb="FF000000"/>
            <rFont val="Calibri"/>
            <family val="1"/>
          </rPr>
          <t>No menciona la promoción</t>
        </r>
      </text>
    </comment>
    <comment ref="AM307" authorId="0" shapeId="0" xr:uid="{00000000-0006-0000-1600-0000C20B0000}">
      <text>
        <r>
          <rPr>
            <sz val="12"/>
            <color rgb="FF000000"/>
            <rFont val="Calibri"/>
            <family val="1"/>
          </rPr>
          <t>Solo venden corriente</t>
        </r>
      </text>
    </comment>
    <comment ref="AN307" authorId="0" shapeId="0" xr:uid="{00000000-0006-0000-1600-0000C30B0000}">
      <text>
        <r>
          <rPr>
            <sz val="12"/>
            <color rgb="FF000000"/>
            <rFont val="Calibri"/>
            <family val="1"/>
          </rPr>
          <t>Solo venden corriente</t>
        </r>
      </text>
    </comment>
    <comment ref="AO307" authorId="0" shapeId="0" xr:uid="{00000000-0006-0000-1600-0000C40B0000}">
      <text>
        <r>
          <rPr>
            <sz val="12"/>
            <color rgb="FF000000"/>
            <rFont val="Calibri"/>
            <family val="1"/>
          </rPr>
          <t>Yo solicite acumular puntos</t>
        </r>
      </text>
    </comment>
    <comment ref="AT307" authorId="0" shapeId="0" xr:uid="{00000000-0006-0000-1600-0000C50B0000}">
      <text>
        <r>
          <rPr>
            <sz val="12"/>
            <color rgb="FF000000"/>
            <rFont val="Calibri"/>
            <family val="1"/>
          </rPr>
          <t>No lo menciona</t>
        </r>
      </text>
    </comment>
    <comment ref="AX307" authorId="0" shapeId="0" xr:uid="{00000000-0006-0000-1600-0000C60B0000}">
      <text>
        <r>
          <rPr>
            <sz val="12"/>
            <color rgb="FF000000"/>
            <rFont val="Calibri"/>
            <family val="1"/>
          </rPr>
          <t>Se realizó visita en moto</t>
        </r>
      </text>
    </comment>
    <comment ref="Q308" authorId="0" shapeId="0" xr:uid="{00000000-0006-0000-1600-0000C70B0000}">
      <text>
        <r>
          <rPr>
            <sz val="12"/>
            <color rgb="FF000000"/>
            <rFont val="Calibri"/>
            <family val="1"/>
          </rPr>
          <t>el colaborador tiene manillas</t>
        </r>
      </text>
    </comment>
    <comment ref="T308" authorId="0" shapeId="0" xr:uid="{00000000-0006-0000-1600-0000C80B0000}">
      <text>
        <r>
          <rPr>
            <sz val="12"/>
            <color rgb="FF000000"/>
            <rFont val="Calibri"/>
            <family val="1"/>
          </rPr>
          <t>la camisa no corresponde a ninguna marcas permitidas</t>
        </r>
      </text>
    </comment>
    <comment ref="U308" authorId="0" shapeId="0" xr:uid="{00000000-0006-0000-1600-0000C90B0000}">
      <text>
        <r>
          <rPr>
            <sz val="12"/>
            <color rgb="FF000000"/>
            <rFont val="Calibri"/>
            <family val="1"/>
          </rPr>
          <t>el pantalon no era de las marcas permitidas</t>
        </r>
      </text>
    </comment>
    <comment ref="V308" authorId="0" shapeId="0" xr:uid="{00000000-0006-0000-1600-0000CA0B0000}">
      <text>
        <r>
          <rPr>
            <sz val="12"/>
            <color rgb="FF000000"/>
            <rFont val="Calibri"/>
            <family val="1"/>
          </rPr>
          <t>la persona que atiende no tiene gorra</t>
        </r>
      </text>
    </comment>
    <comment ref="W308" authorId="0" shapeId="0" xr:uid="{00000000-0006-0000-1600-0000CB0B0000}">
      <text>
        <r>
          <rPr>
            <sz val="12"/>
            <color rgb="FF000000"/>
            <rFont val="Calibri"/>
            <family val="1"/>
          </rPr>
          <t>No lo portaba al momento de la verificación</t>
        </r>
      </text>
    </comment>
    <comment ref="Y308" authorId="0" shapeId="0" xr:uid="{00000000-0006-0000-1600-0000CC0B0000}">
      <text>
        <r>
          <rPr>
            <sz val="12"/>
            <color rgb="FF000000"/>
            <rFont val="Calibri"/>
            <family val="1"/>
          </rPr>
          <t>No</t>
        </r>
      </text>
    </comment>
    <comment ref="Z308" authorId="0" shapeId="0" xr:uid="{00000000-0006-0000-1600-0000CD0B0000}">
      <text>
        <r>
          <rPr>
            <sz val="12"/>
            <color rgb="FF000000"/>
            <rFont val="Calibri"/>
            <family val="1"/>
          </rPr>
          <t>No</t>
        </r>
      </text>
    </comment>
    <comment ref="AA308" authorId="0" shapeId="0" xr:uid="{00000000-0006-0000-1600-0000CE0B0000}">
      <text>
        <r>
          <rPr>
            <sz val="12"/>
            <color rgb="FF000000"/>
            <rFont val="Calibri"/>
            <family val="1"/>
          </rPr>
          <t>No</t>
        </r>
      </text>
    </comment>
    <comment ref="AB308" authorId="0" shapeId="0" xr:uid="{00000000-0006-0000-1600-0000CF0B0000}">
      <text>
        <r>
          <rPr>
            <sz val="12"/>
            <color rgb="FF000000"/>
            <rFont val="Calibri"/>
            <family val="1"/>
          </rPr>
          <t>No</t>
        </r>
      </text>
    </comment>
    <comment ref="AI308" authorId="0" shapeId="0" xr:uid="{00000000-0006-0000-1600-0000D00B0000}">
      <text>
        <r>
          <rPr>
            <sz val="12"/>
            <color rgb="FF000000"/>
            <rFont val="Calibri"/>
            <family val="1"/>
          </rPr>
          <t>No ofreció</t>
        </r>
      </text>
    </comment>
    <comment ref="AL308" authorId="0" shapeId="0" xr:uid="{00000000-0006-0000-1600-0000D10B0000}">
      <text>
        <r>
          <rPr>
            <sz val="12"/>
            <color rgb="FF000000"/>
            <rFont val="Calibri"/>
            <family val="1"/>
          </rPr>
          <t>No ofreció</t>
        </r>
      </text>
    </comment>
    <comment ref="AM308" authorId="0" shapeId="0" xr:uid="{00000000-0006-0000-1600-0000D20B0000}">
      <text>
        <r>
          <rPr>
            <sz val="12"/>
            <color rgb="FF000000"/>
            <rFont val="Calibri"/>
            <family val="1"/>
          </rPr>
          <t>No ofreció</t>
        </r>
      </text>
    </comment>
    <comment ref="AN308" authorId="0" shapeId="0" xr:uid="{00000000-0006-0000-1600-0000D30B0000}">
      <text>
        <r>
          <rPr>
            <sz val="12"/>
            <color rgb="FF000000"/>
            <rFont val="Calibri"/>
            <family val="1"/>
          </rPr>
          <t>No ofreció</t>
        </r>
      </text>
    </comment>
    <comment ref="AP308" authorId="0" shapeId="0" xr:uid="{00000000-0006-0000-1600-0000D40B0000}">
      <text>
        <r>
          <rPr>
            <sz val="12"/>
            <color rgb="FF000000"/>
            <rFont val="Calibri"/>
            <family val="1"/>
          </rPr>
          <t>No ofreció</t>
        </r>
      </text>
    </comment>
    <comment ref="AT308" authorId="0" shapeId="0" xr:uid="{00000000-0006-0000-1600-0000D50B0000}">
      <text>
        <r>
          <rPr>
            <sz val="12"/>
            <color rgb="FF000000"/>
            <rFont val="Calibri"/>
            <family val="1"/>
          </rPr>
          <t>No lo detalló</t>
        </r>
      </text>
    </comment>
    <comment ref="AW308" authorId="0" shapeId="0" xr:uid="{00000000-0006-0000-1600-0000D60B0000}">
      <text>
        <r>
          <rPr>
            <sz val="12"/>
            <color rgb="FF000000"/>
            <rFont val="Calibri"/>
            <family val="1"/>
          </rPr>
          <t>No ofreció</t>
        </r>
      </text>
    </comment>
    <comment ref="AX308" authorId="0" shapeId="0" xr:uid="{00000000-0006-0000-1600-0000D70B0000}">
      <text>
        <r>
          <rPr>
            <sz val="12"/>
            <color rgb="FF000000"/>
            <rFont val="Calibri"/>
            <family val="1"/>
          </rPr>
          <t>No ofreció</t>
        </r>
      </text>
    </comment>
    <comment ref="BA308" authorId="0" shapeId="0" xr:uid="{00000000-0006-0000-1600-0000D80B0000}">
      <text>
        <r>
          <rPr>
            <sz val="12"/>
            <color rgb="FF000000"/>
            <rFont val="Calibri"/>
            <family val="1"/>
          </rPr>
          <t>Yo la solicité</t>
        </r>
      </text>
    </comment>
    <comment ref="P309" authorId="0" shapeId="0" xr:uid="{00000000-0006-0000-1600-0000D90B0000}">
      <text>
        <r>
          <rPr>
            <sz val="12"/>
            <color rgb="FF000000"/>
            <rFont val="Calibri"/>
            <family val="1"/>
          </rPr>
          <t>Tiene una tela como una máscara de abrigo que solo permite verle los ojos</t>
        </r>
      </text>
    </comment>
    <comment ref="W309" authorId="0" shapeId="0" xr:uid="{00000000-0006-0000-1600-0000DA0B0000}">
      <text>
        <r>
          <rPr>
            <sz val="12"/>
            <color rgb="FF000000"/>
            <rFont val="Calibri"/>
            <family val="1"/>
          </rPr>
          <t>No tenía carnet ni nombre bordado</t>
        </r>
      </text>
    </comment>
    <comment ref="X309" authorId="0" shapeId="0" xr:uid="{00000000-0006-0000-1600-0000DB0B0000}">
      <text>
        <r>
          <rPr>
            <sz val="12"/>
            <color rgb="FF000000"/>
            <rFont val="Calibri"/>
            <family val="1"/>
          </rPr>
          <t>Según factura</t>
        </r>
      </text>
    </comment>
    <comment ref="Y309" authorId="0" shapeId="0" xr:uid="{00000000-0006-0000-1600-0000DC0B0000}">
      <text>
        <r>
          <rPr>
            <sz val="12"/>
            <color rgb="FF000000"/>
            <rFont val="Calibri"/>
            <family val="1"/>
          </rPr>
          <t>En estos momentos no es obligatorio el uso de tapabocas</t>
        </r>
      </text>
    </comment>
    <comment ref="Z309" authorId="0" shapeId="0" xr:uid="{00000000-0006-0000-1600-0000DD0B0000}">
      <text>
        <r>
          <rPr>
            <sz val="12"/>
            <color rgb="FF000000"/>
            <rFont val="Calibri"/>
            <family val="1"/>
          </rPr>
          <t>3n estos momentos no es obligatorio el uso de gafas de seguridad</t>
        </r>
      </text>
    </comment>
    <comment ref="AA309" authorId="0" shapeId="0" xr:uid="{00000000-0006-0000-1600-0000DE0B0000}">
      <text>
        <r>
          <rPr>
            <sz val="12"/>
            <color rgb="FF000000"/>
            <rFont val="Calibri"/>
            <family val="1"/>
          </rPr>
          <t>En estos momentos no es obligatorio el uso de gel antibacterial</t>
        </r>
      </text>
    </comment>
    <comment ref="AB309" authorId="0" shapeId="0" xr:uid="{00000000-0006-0000-1600-0000DF0B0000}">
      <text>
        <r>
          <rPr>
            <sz val="12"/>
            <color rgb="FF000000"/>
            <rFont val="Calibri"/>
            <family val="1"/>
          </rPr>
          <t>En estos momentos no es obligatorio mantener distancia</t>
        </r>
      </text>
    </comment>
    <comment ref="AE309" authorId="0" shapeId="0" xr:uid="{00000000-0006-0000-1600-0000E00B0000}">
      <text>
        <r>
          <rPr>
            <sz val="12"/>
            <color rgb="FF000000"/>
            <rFont val="Calibri"/>
            <family val="1"/>
          </rPr>
          <t>El colaborador se encontraba ocupado</t>
        </r>
      </text>
    </comment>
    <comment ref="AM309" authorId="0" shapeId="0" xr:uid="{00000000-0006-0000-1600-0000E10B0000}">
      <text>
        <r>
          <rPr>
            <sz val="12"/>
            <color rgb="FF000000"/>
            <rFont val="Calibri"/>
            <family val="1"/>
          </rPr>
          <t>La estación de servicio no vende combustible de mayor calidad</t>
        </r>
      </text>
    </comment>
    <comment ref="AN309" authorId="0" shapeId="0" xr:uid="{00000000-0006-0000-1600-0000E20B0000}">
      <text>
        <r>
          <rPr>
            <sz val="12"/>
            <color rgb="FF000000"/>
            <rFont val="Calibri"/>
            <family val="1"/>
          </rPr>
          <t>La estación de servicio no vende combustible Extra G Prix</t>
        </r>
      </text>
    </comment>
    <comment ref="T310" authorId="0" shapeId="0" xr:uid="{00000000-0006-0000-1600-0000E30B0000}">
      <text>
        <r>
          <rPr>
            <sz val="12"/>
            <color rgb="FF000000"/>
            <rFont val="Calibri"/>
            <family val="1"/>
          </rPr>
          <t>Tenía chaqueta</t>
        </r>
      </text>
    </comment>
    <comment ref="W310" authorId="0" shapeId="0" xr:uid="{00000000-0006-0000-1600-0000E40B0000}">
      <text>
        <r>
          <rPr>
            <sz val="12"/>
            <color rgb="FF000000"/>
            <rFont val="Calibri"/>
            <family val="1"/>
          </rPr>
          <t>No se observa</t>
        </r>
      </text>
    </comment>
    <comment ref="Y310" authorId="0" shapeId="0" xr:uid="{00000000-0006-0000-1600-0000E50B0000}">
      <text>
        <r>
          <rPr>
            <sz val="12"/>
            <color rgb="FF000000"/>
            <rFont val="Calibri"/>
            <family val="1"/>
          </rPr>
          <t>Na</t>
        </r>
      </text>
    </comment>
    <comment ref="Z310" authorId="0" shapeId="0" xr:uid="{00000000-0006-0000-1600-0000E60B0000}">
      <text>
        <r>
          <rPr>
            <sz val="12"/>
            <color rgb="FF000000"/>
            <rFont val="Calibri"/>
            <family val="1"/>
          </rPr>
          <t>Na</t>
        </r>
      </text>
    </comment>
    <comment ref="AA310" authorId="0" shapeId="0" xr:uid="{00000000-0006-0000-1600-0000E70B0000}">
      <text>
        <r>
          <rPr>
            <sz val="12"/>
            <color rgb="FF000000"/>
            <rFont val="Calibri"/>
            <family val="1"/>
          </rPr>
          <t>Na</t>
        </r>
      </text>
    </comment>
    <comment ref="AB310" authorId="0" shapeId="0" xr:uid="{00000000-0006-0000-1600-0000E80B0000}">
      <text>
        <r>
          <rPr>
            <sz val="12"/>
            <color rgb="FF000000"/>
            <rFont val="Calibri"/>
            <family val="1"/>
          </rPr>
          <t>Na</t>
        </r>
      </text>
    </comment>
    <comment ref="AI310" authorId="0" shapeId="0" xr:uid="{00000000-0006-0000-1600-0000E90B0000}">
      <text>
        <r>
          <rPr>
            <sz val="12"/>
            <color rgb="FF000000"/>
            <rFont val="Calibri"/>
            <family val="1"/>
          </rPr>
          <t>No ofrece</t>
        </r>
      </text>
    </comment>
    <comment ref="AM310" authorId="0" shapeId="0" xr:uid="{00000000-0006-0000-1600-0000EA0B0000}">
      <text>
        <r>
          <rPr>
            <sz val="12"/>
            <color rgb="FF000000"/>
            <rFont val="Calibri"/>
            <family val="1"/>
          </rPr>
          <t>No ofrece</t>
        </r>
      </text>
    </comment>
    <comment ref="AN310" authorId="0" shapeId="0" xr:uid="{00000000-0006-0000-1600-0000EB0B0000}">
      <text>
        <r>
          <rPr>
            <sz val="12"/>
            <color rgb="FF000000"/>
            <rFont val="Calibri"/>
            <family val="1"/>
          </rPr>
          <t>No ofreció</t>
        </r>
      </text>
    </comment>
    <comment ref="AO310" authorId="0" shapeId="0" xr:uid="{00000000-0006-0000-1600-0000EC0B0000}">
      <text>
        <r>
          <rPr>
            <sz val="12"/>
            <color rgb="FF000000"/>
            <rFont val="Calibri"/>
            <family val="1"/>
          </rPr>
          <t>No ofreció</t>
        </r>
      </text>
    </comment>
    <comment ref="AP310" authorId="0" shapeId="0" xr:uid="{00000000-0006-0000-1600-0000ED0B0000}">
      <text>
        <r>
          <rPr>
            <sz val="12"/>
            <color rgb="FF000000"/>
            <rFont val="Calibri"/>
            <family val="1"/>
          </rPr>
          <t>No ofreció</t>
        </r>
      </text>
    </comment>
    <comment ref="AT310" authorId="0" shapeId="0" xr:uid="{00000000-0006-0000-1600-0000EE0B0000}">
      <text>
        <r>
          <rPr>
            <sz val="12"/>
            <color rgb="FF000000"/>
            <rFont val="Calibri"/>
            <family val="1"/>
          </rPr>
          <t>No menciona</t>
        </r>
      </text>
    </comment>
    <comment ref="AW310" authorId="0" shapeId="0" xr:uid="{00000000-0006-0000-1600-0000EF0B0000}">
      <text>
        <r>
          <rPr>
            <sz val="12"/>
            <color rgb="FF000000"/>
            <rFont val="Calibri"/>
            <family val="1"/>
          </rPr>
          <t>No ofrece</t>
        </r>
      </text>
    </comment>
    <comment ref="AX310" authorId="0" shapeId="0" xr:uid="{00000000-0006-0000-1600-0000F00B0000}">
      <text>
        <r>
          <rPr>
            <sz val="12"/>
            <color rgb="FF000000"/>
            <rFont val="Calibri"/>
            <family val="1"/>
          </rPr>
          <t>No ofrece</t>
        </r>
      </text>
    </comment>
    <comment ref="BA310" authorId="0" shapeId="0" xr:uid="{00000000-0006-0000-1600-0000F10B0000}">
      <text>
        <r>
          <rPr>
            <sz val="12"/>
            <color rgb="FF000000"/>
            <rFont val="Calibri"/>
            <family val="1"/>
          </rPr>
          <t>Le pedí la factura</t>
        </r>
      </text>
    </comment>
    <comment ref="T311" authorId="0" shapeId="0" xr:uid="{00000000-0006-0000-1600-0000F20B0000}">
      <text>
        <r>
          <rPr>
            <sz val="12"/>
            <color rgb="FF000000"/>
            <rFont val="Calibri"/>
            <family val="1"/>
          </rPr>
          <t>Tiene chaqueta</t>
        </r>
      </text>
    </comment>
    <comment ref="Y311" authorId="0" shapeId="0" xr:uid="{00000000-0006-0000-1600-0000F30B0000}">
      <text>
        <r>
          <rPr>
            <sz val="12"/>
            <color rgb="FF000000"/>
            <rFont val="Calibri"/>
            <family val="1"/>
          </rPr>
          <t>No aplica</t>
        </r>
      </text>
    </comment>
    <comment ref="Z311" authorId="0" shapeId="0" xr:uid="{00000000-0006-0000-1600-0000F40B0000}">
      <text>
        <r>
          <rPr>
            <sz val="12"/>
            <color rgb="FF000000"/>
            <rFont val="Calibri"/>
            <family val="1"/>
          </rPr>
          <t>No aplica</t>
        </r>
      </text>
    </comment>
    <comment ref="AA311" authorId="0" shapeId="0" xr:uid="{00000000-0006-0000-1600-0000F50B0000}">
      <text>
        <r>
          <rPr>
            <sz val="12"/>
            <color rgb="FF000000"/>
            <rFont val="Calibri"/>
            <family val="1"/>
          </rPr>
          <t>No aplica</t>
        </r>
      </text>
    </comment>
    <comment ref="AB311" authorId="0" shapeId="0" xr:uid="{00000000-0006-0000-1600-0000F60B0000}">
      <text>
        <r>
          <rPr>
            <sz val="12"/>
            <color rgb="FF000000"/>
            <rFont val="Calibri"/>
            <family val="1"/>
          </rPr>
          <t>No aplica</t>
        </r>
      </text>
    </comment>
    <comment ref="AH311" authorId="0" shapeId="0" xr:uid="{00000000-0006-0000-1600-0000F70B0000}">
      <text>
        <r>
          <rPr>
            <sz val="12"/>
            <color rgb="FF000000"/>
            <rFont val="Calibri"/>
            <family val="1"/>
          </rPr>
          <t>no cumple protocolo</t>
        </r>
      </text>
    </comment>
    <comment ref="AI311" authorId="0" shapeId="0" xr:uid="{00000000-0006-0000-1600-0000F80B0000}">
      <text>
        <r>
          <rPr>
            <sz val="12"/>
            <color rgb="FF000000"/>
            <rFont val="Calibri"/>
            <family val="1"/>
          </rPr>
          <t>No ofrece</t>
        </r>
      </text>
    </comment>
    <comment ref="AM311" authorId="0" shapeId="0" xr:uid="{00000000-0006-0000-1600-0000F90B0000}">
      <text>
        <r>
          <rPr>
            <sz val="12"/>
            <color rgb="FF000000"/>
            <rFont val="Calibri"/>
            <family val="1"/>
          </rPr>
          <t>No ofrece</t>
        </r>
      </text>
    </comment>
    <comment ref="AN311" authorId="0" shapeId="0" xr:uid="{00000000-0006-0000-1600-0000FA0B0000}">
      <text>
        <r>
          <rPr>
            <sz val="12"/>
            <color rgb="FF000000"/>
            <rFont val="Calibri"/>
            <family val="1"/>
          </rPr>
          <t>extra</t>
        </r>
      </text>
    </comment>
    <comment ref="AP311" authorId="0" shapeId="0" xr:uid="{00000000-0006-0000-1600-0000FB0B0000}">
      <text>
        <r>
          <rPr>
            <sz val="12"/>
            <color rgb="FF000000"/>
            <rFont val="Calibri"/>
            <family val="1"/>
          </rPr>
          <t>No ofrece</t>
        </r>
      </text>
    </comment>
    <comment ref="AT311" authorId="0" shapeId="0" xr:uid="{00000000-0006-0000-1600-0000FC0B0000}">
      <text>
        <r>
          <rPr>
            <sz val="12"/>
            <color rgb="FF000000"/>
            <rFont val="Calibri"/>
            <family val="1"/>
          </rPr>
          <t>No menciona</t>
        </r>
      </text>
    </comment>
    <comment ref="AW311" authorId="0" shapeId="0" xr:uid="{00000000-0006-0000-1600-0000FD0B0000}">
      <text>
        <r>
          <rPr>
            <sz val="12"/>
            <color rgb="FF000000"/>
            <rFont val="Calibri"/>
            <family val="1"/>
          </rPr>
          <t>No ofrece</t>
        </r>
      </text>
    </comment>
    <comment ref="AX311" authorId="0" shapeId="0" xr:uid="{00000000-0006-0000-1600-0000FE0B0000}">
      <text>
        <r>
          <rPr>
            <sz val="12"/>
            <color rgb="FF000000"/>
            <rFont val="Calibri"/>
            <family val="1"/>
          </rPr>
          <t>No ofrece</t>
        </r>
      </text>
    </comment>
    <comment ref="T312" authorId="0" shapeId="0" xr:uid="{00000000-0006-0000-1600-0000FF0B0000}">
      <text>
        <r>
          <rPr>
            <sz val="12"/>
            <color rgb="FF000000"/>
            <rFont val="Calibri"/>
            <family val="1"/>
          </rPr>
          <t>El uniforme que tenía no es de las marcas permitidas (no se ve ese uniforme en las imágenes )</t>
        </r>
      </text>
    </comment>
    <comment ref="U312" authorId="0" shapeId="0" xr:uid="{00000000-0006-0000-1600-0000000C0000}">
      <text>
        <r>
          <rPr>
            <sz val="12"/>
            <color rgb="FF000000"/>
            <rFont val="Calibri"/>
            <family val="1"/>
          </rPr>
          <t>El uniforme que tenía no es de las marcas permitidas (no se ve ese uniforme en las imágenes )</t>
        </r>
      </text>
    </comment>
    <comment ref="W312" authorId="0" shapeId="0" xr:uid="{00000000-0006-0000-1600-0000010C0000}">
      <text>
        <r>
          <rPr>
            <sz val="12"/>
            <color rgb="FF000000"/>
            <rFont val="Calibri"/>
            <family val="1"/>
          </rPr>
          <t>No tenía nombre o carnet , tenía un botón de la promoción jeep</t>
        </r>
      </text>
    </comment>
    <comment ref="X312" authorId="0" shapeId="0" xr:uid="{00000000-0006-0000-1600-0000020C0000}">
      <text>
        <r>
          <rPr>
            <sz val="12"/>
            <color rgb="FF000000"/>
            <rFont val="Calibri"/>
            <family val="1"/>
          </rPr>
          <t>nombre según factura</t>
        </r>
      </text>
    </comment>
    <comment ref="Y312" authorId="0" shapeId="0" xr:uid="{00000000-0006-0000-1600-0000030C0000}">
      <text>
        <r>
          <rPr>
            <sz val="12"/>
            <color rgb="FF000000"/>
            <rFont val="Calibri"/>
            <family val="1"/>
          </rPr>
          <t>No aplica</t>
        </r>
      </text>
    </comment>
    <comment ref="Z312" authorId="0" shapeId="0" xr:uid="{00000000-0006-0000-1600-0000040C0000}">
      <text>
        <r>
          <rPr>
            <sz val="12"/>
            <color rgb="FF000000"/>
            <rFont val="Calibri"/>
            <family val="1"/>
          </rPr>
          <t>No aplica</t>
        </r>
      </text>
    </comment>
    <comment ref="AA312" authorId="0" shapeId="0" xr:uid="{00000000-0006-0000-1600-0000050C0000}">
      <text>
        <r>
          <rPr>
            <sz val="12"/>
            <color rgb="FF000000"/>
            <rFont val="Calibri"/>
            <family val="1"/>
          </rPr>
          <t>No aplica</t>
        </r>
      </text>
    </comment>
    <comment ref="AB312" authorId="0" shapeId="0" xr:uid="{00000000-0006-0000-1600-0000060C0000}">
      <text>
        <r>
          <rPr>
            <sz val="12"/>
            <color rgb="FF000000"/>
            <rFont val="Calibri"/>
            <family val="1"/>
          </rPr>
          <t>No aplica</t>
        </r>
      </text>
    </comment>
    <comment ref="AI312" authorId="0" shapeId="0" xr:uid="{00000000-0006-0000-1600-0000070C0000}">
      <text>
        <r>
          <rPr>
            <sz val="12"/>
            <color rgb="FF000000"/>
            <rFont val="Calibri"/>
            <family val="1"/>
          </rPr>
          <t>No aplica</t>
        </r>
      </text>
    </comment>
    <comment ref="AL312" authorId="0" shapeId="0" xr:uid="{00000000-0006-0000-1600-0000080C0000}">
      <text>
        <r>
          <rPr>
            <sz val="12"/>
            <color rgb="FF000000"/>
            <rFont val="Calibri"/>
            <family val="1"/>
          </rPr>
          <t>Cuando llegue espere un momento ya que no el no tomo la iniciativa y pedí llenar el tanque</t>
        </r>
      </text>
    </comment>
    <comment ref="AM312" authorId="0" shapeId="0" xr:uid="{00000000-0006-0000-1600-0000090C0000}">
      <text>
        <r>
          <rPr>
            <sz val="12"/>
            <color rgb="FF000000"/>
            <rFont val="Calibri"/>
            <family val="1"/>
          </rPr>
          <t>La estación no cuenta con combustible de mejor calidad</t>
        </r>
      </text>
    </comment>
    <comment ref="AN312" authorId="0" shapeId="0" xr:uid="{00000000-0006-0000-1600-00000A0C0000}">
      <text>
        <r>
          <rPr>
            <sz val="12"/>
            <color rgb="FF000000"/>
            <rFont val="Calibri"/>
            <family val="1"/>
          </rPr>
          <t>La estación no cuenta con combustible de mejor calidad</t>
        </r>
      </text>
    </comment>
    <comment ref="AP312" authorId="0" shapeId="0" xr:uid="{00000000-0006-0000-1600-00000B0C0000}">
      <text>
        <r>
          <rPr>
            <sz val="12"/>
            <color rgb="FF000000"/>
            <rFont val="Calibri"/>
            <family val="1"/>
          </rPr>
          <t>Pedí llenar el tanque</t>
        </r>
      </text>
    </comment>
    <comment ref="AT312" authorId="0" shapeId="0" xr:uid="{00000000-0006-0000-1600-00000C0C0000}">
      <text>
        <r>
          <rPr>
            <sz val="12"/>
            <color rgb="FF000000"/>
            <rFont val="Calibri"/>
            <family val="1"/>
          </rPr>
          <t>Nunca menciona la frase , el dice surtidor en ceros para gasolina corriente</t>
        </r>
      </text>
    </comment>
    <comment ref="AW312" authorId="0" shapeId="0" xr:uid="{00000000-0006-0000-1600-00000D0C0000}">
      <text>
        <r>
          <rPr>
            <sz val="12"/>
            <color rgb="FF000000"/>
            <rFont val="Calibri"/>
            <family val="1"/>
          </rPr>
          <t>No me ofreció</t>
        </r>
      </text>
    </comment>
    <comment ref="AX312" authorId="0" shapeId="0" xr:uid="{00000000-0006-0000-1600-00000E0C0000}">
      <text>
        <r>
          <rPr>
            <sz val="12"/>
            <color rgb="FF000000"/>
            <rFont val="Calibri"/>
            <family val="1"/>
          </rPr>
          <t>Visita en moto</t>
        </r>
      </text>
    </comment>
    <comment ref="BA312" authorId="0" shapeId="0" xr:uid="{00000000-0006-0000-1600-00000F0C0000}">
      <text>
        <r>
          <rPr>
            <sz val="12"/>
            <color rgb="FF000000"/>
            <rFont val="Calibri"/>
            <family val="1"/>
          </rPr>
          <t>La solicite justo después de despedirme</t>
        </r>
      </text>
    </comment>
    <comment ref="W313" authorId="0" shapeId="0" xr:uid="{00000000-0006-0000-1600-0000100C0000}">
      <text>
        <r>
          <rPr>
            <sz val="12"/>
            <color rgb="FF000000"/>
            <rFont val="Calibri"/>
            <family val="1"/>
          </rPr>
          <t>No presenta identificación</t>
        </r>
      </text>
    </comment>
    <comment ref="X313" authorId="0" shapeId="0" xr:uid="{00000000-0006-0000-1600-0000110C0000}">
      <text>
        <r>
          <rPr>
            <sz val="12"/>
            <color rgb="FF000000"/>
            <rFont val="Calibri"/>
            <family val="1"/>
          </rPr>
          <t>Nombre denotado en facturación</t>
        </r>
      </text>
    </comment>
    <comment ref="Y313" authorId="0" shapeId="0" xr:uid="{00000000-0006-0000-1600-0000120C0000}">
      <text>
        <r>
          <rPr>
            <sz val="12"/>
            <color rgb="FF000000"/>
            <rFont val="Calibri"/>
            <family val="1"/>
          </rPr>
          <t>No aplica</t>
        </r>
      </text>
    </comment>
    <comment ref="Z313" authorId="0" shapeId="0" xr:uid="{00000000-0006-0000-1600-0000130C0000}">
      <text>
        <r>
          <rPr>
            <sz val="12"/>
            <color rgb="FF000000"/>
            <rFont val="Calibri"/>
            <family val="1"/>
          </rPr>
          <t>No aplica</t>
        </r>
      </text>
    </comment>
    <comment ref="AA313" authorId="0" shapeId="0" xr:uid="{00000000-0006-0000-1600-0000140C0000}">
      <text>
        <r>
          <rPr>
            <sz val="12"/>
            <color rgb="FF000000"/>
            <rFont val="Calibri"/>
            <family val="1"/>
          </rPr>
          <t>No aplica</t>
        </r>
      </text>
    </comment>
    <comment ref="AB313" authorId="0" shapeId="0" xr:uid="{00000000-0006-0000-1600-0000150C0000}">
      <text>
        <r>
          <rPr>
            <sz val="12"/>
            <color rgb="FF000000"/>
            <rFont val="Calibri"/>
            <family val="1"/>
          </rPr>
          <t>No aplica</t>
        </r>
      </text>
    </comment>
    <comment ref="AI313" authorId="0" shapeId="0" xr:uid="{00000000-0006-0000-1600-0000160C0000}">
      <text>
        <r>
          <rPr>
            <sz val="12"/>
            <color rgb="FF000000"/>
            <rFont val="Calibri"/>
            <family val="1"/>
          </rPr>
          <t>no ofrece</t>
        </r>
      </text>
    </comment>
    <comment ref="AL313" authorId="0" shapeId="0" xr:uid="{00000000-0006-0000-1600-0000170C0000}">
      <text>
        <r>
          <rPr>
            <sz val="12"/>
            <color rgb="FF000000"/>
            <rFont val="Calibri"/>
            <family val="1"/>
          </rPr>
          <t>no ofrece</t>
        </r>
      </text>
    </comment>
    <comment ref="AM313" authorId="0" shapeId="0" xr:uid="{00000000-0006-0000-1600-0000180C0000}">
      <text>
        <r>
          <rPr>
            <sz val="12"/>
            <color rgb="FF000000"/>
            <rFont val="Calibri"/>
            <family val="1"/>
          </rPr>
          <t>no ofrece</t>
        </r>
      </text>
    </comment>
    <comment ref="AN313" authorId="0" shapeId="0" xr:uid="{00000000-0006-0000-1600-0000190C0000}">
      <text>
        <r>
          <rPr>
            <sz val="12"/>
            <color rgb="FF000000"/>
            <rFont val="Calibri"/>
            <family val="1"/>
          </rPr>
          <t>Se solicito combustible extra</t>
        </r>
      </text>
    </comment>
    <comment ref="AO313" authorId="0" shapeId="0" xr:uid="{00000000-0006-0000-1600-00001A0C0000}">
      <text>
        <r>
          <rPr>
            <sz val="12"/>
            <color rgb="FF000000"/>
            <rFont val="Calibri"/>
            <family val="1"/>
          </rPr>
          <t>no ofrece</t>
        </r>
      </text>
    </comment>
    <comment ref="AP313" authorId="0" shapeId="0" xr:uid="{00000000-0006-0000-1600-00001B0C0000}">
      <text>
        <r>
          <rPr>
            <sz val="12"/>
            <color rgb="FF000000"/>
            <rFont val="Calibri"/>
            <family val="1"/>
          </rPr>
          <t>no ofrece</t>
        </r>
      </text>
    </comment>
    <comment ref="AT313" authorId="0" shapeId="0" xr:uid="{00000000-0006-0000-1600-00001C0C0000}">
      <text>
        <r>
          <rPr>
            <sz val="12"/>
            <color rgb="FF000000"/>
            <rFont val="Calibri"/>
            <family val="1"/>
          </rPr>
          <t>no menciona</t>
        </r>
      </text>
    </comment>
    <comment ref="AW313" authorId="0" shapeId="0" xr:uid="{00000000-0006-0000-1600-00001D0C0000}">
      <text>
        <r>
          <rPr>
            <sz val="12"/>
            <color rgb="FF000000"/>
            <rFont val="Calibri"/>
            <family val="1"/>
          </rPr>
          <t>no ofrece</t>
        </r>
      </text>
    </comment>
    <comment ref="AX313" authorId="0" shapeId="0" xr:uid="{00000000-0006-0000-1600-00001E0C0000}">
      <text>
        <r>
          <rPr>
            <sz val="12"/>
            <color rgb="FF000000"/>
            <rFont val="Calibri"/>
            <family val="1"/>
          </rPr>
          <t>no menciona</t>
        </r>
      </text>
    </comment>
    <comment ref="T314" authorId="0" shapeId="0" xr:uid="{00000000-0006-0000-1600-00001F0C0000}">
      <text>
        <r>
          <rPr>
            <sz val="12"/>
            <color rgb="FF000000"/>
            <rFont val="Calibri"/>
            <family val="1"/>
          </rPr>
          <t>Sin uniforme</t>
        </r>
      </text>
    </comment>
    <comment ref="U314" authorId="0" shapeId="0" xr:uid="{00000000-0006-0000-1600-0000200C0000}">
      <text>
        <r>
          <rPr>
            <sz val="12"/>
            <color rgb="FF000000"/>
            <rFont val="Calibri"/>
            <family val="1"/>
          </rPr>
          <t>Sin uniforme</t>
        </r>
      </text>
    </comment>
    <comment ref="Y314" authorId="0" shapeId="0" xr:uid="{00000000-0006-0000-1600-0000210C0000}">
      <text>
        <r>
          <rPr>
            <sz val="12"/>
            <color rgb="FF000000"/>
            <rFont val="Calibri"/>
            <family val="1"/>
          </rPr>
          <t>No aplica</t>
        </r>
      </text>
    </comment>
    <comment ref="Z314" authorId="0" shapeId="0" xr:uid="{00000000-0006-0000-1600-0000220C0000}">
      <text>
        <r>
          <rPr>
            <sz val="12"/>
            <color rgb="FF000000"/>
            <rFont val="Calibri"/>
            <family val="1"/>
          </rPr>
          <t>No aplica</t>
        </r>
      </text>
    </comment>
    <comment ref="AA314" authorId="0" shapeId="0" xr:uid="{00000000-0006-0000-1600-0000230C0000}">
      <text>
        <r>
          <rPr>
            <sz val="12"/>
            <color rgb="FF000000"/>
            <rFont val="Calibri"/>
            <family val="1"/>
          </rPr>
          <t>No aplica</t>
        </r>
      </text>
    </comment>
    <comment ref="AB314" authorId="0" shapeId="0" xr:uid="{00000000-0006-0000-1600-0000240C0000}">
      <text>
        <r>
          <rPr>
            <sz val="12"/>
            <color rgb="FF000000"/>
            <rFont val="Calibri"/>
            <family val="1"/>
          </rPr>
          <t>No aplica</t>
        </r>
      </text>
    </comment>
    <comment ref="AH314" authorId="0" shapeId="0" xr:uid="{00000000-0006-0000-1600-0000250C0000}">
      <text>
        <r>
          <rPr>
            <sz val="12"/>
            <color rgb="FF000000"/>
            <rFont val="Calibri"/>
            <family val="1"/>
          </rPr>
          <t>No saluda</t>
        </r>
      </text>
    </comment>
    <comment ref="AI314" authorId="0" shapeId="0" xr:uid="{00000000-0006-0000-1600-0000260C0000}">
      <text>
        <r>
          <rPr>
            <sz val="12"/>
            <color rgb="FF000000"/>
            <rFont val="Calibri"/>
            <family val="1"/>
          </rPr>
          <t>No ofrece</t>
        </r>
      </text>
    </comment>
    <comment ref="AM314" authorId="0" shapeId="0" xr:uid="{00000000-0006-0000-1600-0000270C0000}">
      <text>
        <r>
          <rPr>
            <sz val="12"/>
            <color rgb="FF000000"/>
            <rFont val="Calibri"/>
            <family val="1"/>
          </rPr>
          <t>Sin extra</t>
        </r>
      </text>
    </comment>
    <comment ref="AN314" authorId="0" shapeId="0" xr:uid="{00000000-0006-0000-1600-0000280C0000}">
      <text>
        <r>
          <rPr>
            <sz val="12"/>
            <color rgb="FF000000"/>
            <rFont val="Calibri"/>
            <family val="1"/>
          </rPr>
          <t>Sin extra</t>
        </r>
      </text>
    </comment>
    <comment ref="AO314" authorId="0" shapeId="0" xr:uid="{00000000-0006-0000-1600-0000290C0000}">
      <text>
        <r>
          <rPr>
            <sz val="12"/>
            <color rgb="FF000000"/>
            <rFont val="Calibri"/>
            <family val="1"/>
          </rPr>
          <t>Sin puntos</t>
        </r>
      </text>
    </comment>
    <comment ref="AT314" authorId="0" shapeId="0" xr:uid="{00000000-0006-0000-1600-00002A0C0000}">
      <text>
        <r>
          <rPr>
            <sz val="12"/>
            <color rgb="FF000000"/>
            <rFont val="Calibri"/>
            <family val="1"/>
          </rPr>
          <t>No dice la frase</t>
        </r>
      </text>
    </comment>
    <comment ref="AW314" authorId="0" shapeId="0" xr:uid="{00000000-0006-0000-1600-00002B0C0000}">
      <text>
        <r>
          <rPr>
            <sz val="12"/>
            <color rgb="FF000000"/>
            <rFont val="Calibri"/>
            <family val="1"/>
          </rPr>
          <t>Ofrece tomar agua</t>
        </r>
      </text>
    </comment>
    <comment ref="AX314" authorId="0" shapeId="0" xr:uid="{00000000-0006-0000-1600-00002C0C0000}">
      <text>
        <r>
          <rPr>
            <sz val="12"/>
            <color rgb="FF000000"/>
            <rFont val="Calibri"/>
            <family val="1"/>
          </rPr>
          <t>Visita en moto</t>
        </r>
      </text>
    </comment>
    <comment ref="Y315" authorId="0" shapeId="0" xr:uid="{00000000-0006-0000-1600-00002D0C0000}">
      <text>
        <r>
          <rPr>
            <sz val="12"/>
            <color rgb="FF000000"/>
            <rFont val="Calibri"/>
            <family val="1"/>
          </rPr>
          <t>No es obligatorio</t>
        </r>
      </text>
    </comment>
    <comment ref="Z315" authorId="0" shapeId="0" xr:uid="{00000000-0006-0000-1600-00002E0C0000}">
      <text>
        <r>
          <rPr>
            <sz val="12"/>
            <color rgb="FF000000"/>
            <rFont val="Calibri"/>
            <family val="1"/>
          </rPr>
          <t>No es obligatorio</t>
        </r>
      </text>
    </comment>
    <comment ref="AA315" authorId="0" shapeId="0" xr:uid="{00000000-0006-0000-1600-00002F0C0000}">
      <text>
        <r>
          <rPr>
            <sz val="12"/>
            <color rgb="FF000000"/>
            <rFont val="Calibri"/>
            <family val="1"/>
          </rPr>
          <t>No es obligatorio</t>
        </r>
      </text>
    </comment>
    <comment ref="AB315" authorId="0" shapeId="0" xr:uid="{00000000-0006-0000-1600-0000300C0000}">
      <text>
        <r>
          <rPr>
            <sz val="12"/>
            <color rgb="FF000000"/>
            <rFont val="Calibri"/>
            <family val="1"/>
          </rPr>
          <t>No es obligatorio</t>
        </r>
      </text>
    </comment>
    <comment ref="AI315" authorId="0" shapeId="0" xr:uid="{00000000-0006-0000-1600-0000310C0000}">
      <text>
        <r>
          <rPr>
            <sz val="12"/>
            <color rgb="FF000000"/>
            <rFont val="Calibri"/>
            <family val="1"/>
          </rPr>
          <t>No ofrece</t>
        </r>
      </text>
    </comment>
    <comment ref="AM315" authorId="0" shapeId="0" xr:uid="{00000000-0006-0000-1600-0000320C0000}">
      <text>
        <r>
          <rPr>
            <sz val="12"/>
            <color rgb="FF000000"/>
            <rFont val="Calibri"/>
            <family val="1"/>
          </rPr>
          <t>No ofrece</t>
        </r>
      </text>
    </comment>
    <comment ref="AN315" authorId="0" shapeId="0" xr:uid="{00000000-0006-0000-1600-0000330C0000}">
      <text>
        <r>
          <rPr>
            <sz val="12"/>
            <color rgb="FF000000"/>
            <rFont val="Calibri"/>
            <family val="1"/>
          </rPr>
          <t>No la ofrece</t>
        </r>
      </text>
    </comment>
    <comment ref="AO315" authorId="0" shapeId="0" xr:uid="{00000000-0006-0000-1600-0000340C0000}">
      <text>
        <r>
          <rPr>
            <sz val="12"/>
            <color rgb="FF000000"/>
            <rFont val="Calibri"/>
            <family val="1"/>
          </rPr>
          <t>No ofrece</t>
        </r>
      </text>
    </comment>
    <comment ref="AS315" authorId="0" shapeId="0" xr:uid="{00000000-0006-0000-1600-0000350C0000}">
      <text>
        <r>
          <rPr>
            <sz val="12"/>
            <color rgb="FF000000"/>
            <rFont val="Calibri"/>
            <family val="1"/>
          </rPr>
          <t>no menciona, solo dice 25 corriente combustible confiable</t>
        </r>
      </text>
    </comment>
    <comment ref="AW315" authorId="0" shapeId="0" xr:uid="{00000000-0006-0000-1600-0000360C0000}">
      <text>
        <r>
          <rPr>
            <sz val="12"/>
            <color rgb="FF000000"/>
            <rFont val="Calibri"/>
            <family val="1"/>
          </rPr>
          <t>limpia el panorámico</t>
        </r>
      </text>
    </comment>
    <comment ref="AX315" authorId="0" shapeId="0" xr:uid="{00000000-0006-0000-1600-0000370C0000}">
      <text>
        <r>
          <rPr>
            <sz val="12"/>
            <color rgb="FF000000"/>
            <rFont val="Calibri"/>
            <family val="1"/>
          </rPr>
          <t>No ofrece</t>
        </r>
      </text>
    </comment>
    <comment ref="BA315" authorId="0" shapeId="0" xr:uid="{00000000-0006-0000-1600-0000380C0000}">
      <text>
        <r>
          <rPr>
            <sz val="12"/>
            <color rgb="FF000000"/>
            <rFont val="Calibri"/>
            <family val="1"/>
          </rPr>
          <t>me adelanto a solicitarla</t>
        </r>
      </text>
    </comment>
    <comment ref="BE315" authorId="0" shapeId="0" xr:uid="{00000000-0006-0000-1600-0000390C0000}">
      <text>
        <r>
          <rPr>
            <sz val="12"/>
            <color rgb="FF000000"/>
            <rFont val="Calibri"/>
            <family val="1"/>
          </rPr>
          <t>Sólo dice a la orden.</t>
        </r>
      </text>
    </comment>
    <comment ref="Y316" authorId="0" shapeId="0" xr:uid="{00000000-0006-0000-1600-00003A0C0000}">
      <text>
        <r>
          <rPr>
            <sz val="12"/>
            <color rgb="FF000000"/>
            <rFont val="Calibri"/>
            <family val="1"/>
          </rPr>
          <t>no aplica</t>
        </r>
      </text>
    </comment>
    <comment ref="Z316" authorId="0" shapeId="0" xr:uid="{00000000-0006-0000-1600-00003B0C0000}">
      <text>
        <r>
          <rPr>
            <sz val="12"/>
            <color rgb="FF000000"/>
            <rFont val="Calibri"/>
            <family val="1"/>
          </rPr>
          <t>no aplica</t>
        </r>
      </text>
    </comment>
    <comment ref="AA316" authorId="0" shapeId="0" xr:uid="{00000000-0006-0000-1600-00003C0C0000}">
      <text>
        <r>
          <rPr>
            <sz val="12"/>
            <color rgb="FF000000"/>
            <rFont val="Calibri"/>
            <family val="1"/>
          </rPr>
          <t>no aplica</t>
        </r>
      </text>
    </comment>
    <comment ref="AB316" authorId="0" shapeId="0" xr:uid="{00000000-0006-0000-1600-00003D0C0000}">
      <text>
        <r>
          <rPr>
            <sz val="12"/>
            <color rgb="FF000000"/>
            <rFont val="Calibri"/>
            <family val="1"/>
          </rPr>
          <t>no aplica</t>
        </r>
      </text>
    </comment>
    <comment ref="AE316" authorId="0" shapeId="0" xr:uid="{00000000-0006-0000-1600-00003E0C0000}">
      <text>
        <r>
          <rPr>
            <sz val="12"/>
            <color rgb="FF000000"/>
            <rFont val="Calibri"/>
            <family val="1"/>
          </rPr>
          <t>No realiza</t>
        </r>
      </text>
    </comment>
    <comment ref="AM316" authorId="0" shapeId="0" xr:uid="{00000000-0006-0000-1600-00003F0C0000}">
      <text>
        <r>
          <rPr>
            <sz val="12"/>
            <color rgb="FF000000"/>
            <rFont val="Calibri"/>
            <family val="1"/>
          </rPr>
          <t>No ofrece</t>
        </r>
      </text>
    </comment>
    <comment ref="AN316" authorId="0" shapeId="0" xr:uid="{00000000-0006-0000-1600-0000400C0000}">
      <text>
        <r>
          <rPr>
            <sz val="12"/>
            <color rgb="FF000000"/>
            <rFont val="Calibri"/>
            <family val="1"/>
          </rPr>
          <t>No ofrece</t>
        </r>
      </text>
    </comment>
    <comment ref="AP316" authorId="0" shapeId="0" xr:uid="{00000000-0006-0000-1600-0000410C0000}">
      <text>
        <r>
          <rPr>
            <sz val="12"/>
            <color rgb="FF000000"/>
            <rFont val="Calibri"/>
            <family val="1"/>
          </rPr>
          <t>OFRECEN LA PROMOCION VIGENTE DE JEEP</t>
        </r>
      </text>
    </comment>
    <comment ref="AS316" authorId="0" shapeId="0" xr:uid="{00000000-0006-0000-1600-0000420C0000}">
      <text>
        <r>
          <rPr>
            <sz val="12"/>
            <color rgb="FF000000"/>
            <rFont val="Calibri"/>
            <family val="1"/>
          </rPr>
          <t>No lo dijo</t>
        </r>
      </text>
    </comment>
    <comment ref="AT316" authorId="0" shapeId="0" xr:uid="{00000000-0006-0000-1600-0000430C0000}">
      <text>
        <r>
          <rPr>
            <sz val="12"/>
            <color rgb="FF000000"/>
            <rFont val="Calibri"/>
            <family val="1"/>
          </rPr>
          <t>No lo hace</t>
        </r>
      </text>
    </comment>
    <comment ref="AW316" authorId="0" shapeId="0" xr:uid="{00000000-0006-0000-1600-0000440C0000}">
      <text>
        <r>
          <rPr>
            <sz val="12"/>
            <color rgb="FF000000"/>
            <rFont val="Calibri"/>
            <family val="1"/>
          </rPr>
          <t>No ofrece</t>
        </r>
      </text>
    </comment>
    <comment ref="AX316" authorId="0" shapeId="0" xr:uid="{00000000-0006-0000-1600-0000450C0000}">
      <text>
        <r>
          <rPr>
            <sz val="12"/>
            <color rgb="FF000000"/>
            <rFont val="Calibri"/>
            <family val="1"/>
          </rPr>
          <t>moto</t>
        </r>
      </text>
    </comment>
    <comment ref="BA316" authorId="0" shapeId="0" xr:uid="{00000000-0006-0000-1600-0000460C0000}">
      <text>
        <r>
          <rPr>
            <sz val="12"/>
            <color rgb="FF000000"/>
            <rFont val="Calibri"/>
            <family val="1"/>
          </rPr>
          <t>Se despide debo pedirla</t>
        </r>
      </text>
    </comment>
    <comment ref="Q317" authorId="0" shapeId="0" xr:uid="{00000000-0006-0000-1600-0000470C0000}">
      <text>
        <r>
          <rPr>
            <sz val="12"/>
            <color rgb="FF000000"/>
            <rFont val="Calibri"/>
            <family val="1"/>
          </rPr>
          <t>Presenta guantes</t>
        </r>
      </text>
    </comment>
    <comment ref="R317" authorId="0" shapeId="0" xr:uid="{00000000-0006-0000-1600-0000480C0000}">
      <text>
        <r>
          <rPr>
            <sz val="12"/>
            <color rgb="FF000000"/>
            <rFont val="Calibri"/>
            <family val="1"/>
          </rPr>
          <t>Presenta guantes</t>
        </r>
      </text>
    </comment>
    <comment ref="W317" authorId="0" shapeId="0" xr:uid="{00000000-0006-0000-1600-0000490C0000}">
      <text>
        <r>
          <rPr>
            <sz val="12"/>
            <color rgb="FF000000"/>
            <rFont val="Calibri"/>
            <family val="1"/>
          </rPr>
          <t>No presenta identificación</t>
        </r>
      </text>
    </comment>
    <comment ref="X317" authorId="0" shapeId="0" xr:uid="{00000000-0006-0000-1600-00004A0C0000}">
      <text>
        <r>
          <rPr>
            <sz val="12"/>
            <color rgb="FF000000"/>
            <rFont val="Calibri"/>
            <family val="1"/>
          </rPr>
          <t>NOMBRE DE FACTURA</t>
        </r>
      </text>
    </comment>
    <comment ref="Y317" authorId="0" shapeId="0" xr:uid="{00000000-0006-0000-1600-00004B0C0000}">
      <text>
        <r>
          <rPr>
            <sz val="12"/>
            <color rgb="FF000000"/>
            <rFont val="Calibri"/>
            <family val="1"/>
          </rPr>
          <t>No aplica</t>
        </r>
      </text>
    </comment>
    <comment ref="Z317" authorId="0" shapeId="0" xr:uid="{00000000-0006-0000-1600-00004C0C0000}">
      <text>
        <r>
          <rPr>
            <sz val="12"/>
            <color rgb="FF000000"/>
            <rFont val="Calibri"/>
            <family val="1"/>
          </rPr>
          <t>No aplica</t>
        </r>
      </text>
    </comment>
    <comment ref="AA317" authorId="0" shapeId="0" xr:uid="{00000000-0006-0000-1600-00004D0C0000}">
      <text>
        <r>
          <rPr>
            <sz val="12"/>
            <color rgb="FF000000"/>
            <rFont val="Calibri"/>
            <family val="1"/>
          </rPr>
          <t>No aplica</t>
        </r>
      </text>
    </comment>
    <comment ref="AB317" authorId="0" shapeId="0" xr:uid="{00000000-0006-0000-1600-00004E0C0000}">
      <text>
        <r>
          <rPr>
            <sz val="12"/>
            <color rgb="FF000000"/>
            <rFont val="Calibri"/>
            <family val="1"/>
          </rPr>
          <t>No aplica</t>
        </r>
      </text>
    </comment>
    <comment ref="Y318" authorId="0" shapeId="0" xr:uid="{00000000-0006-0000-1600-00004F0C0000}">
      <text>
        <r>
          <rPr>
            <sz val="12"/>
            <color rgb="FF000000"/>
            <rFont val="Calibri"/>
            <family val="1"/>
          </rPr>
          <t>No aplica</t>
        </r>
      </text>
    </comment>
    <comment ref="Z318" authorId="0" shapeId="0" xr:uid="{00000000-0006-0000-1600-0000500C0000}">
      <text>
        <r>
          <rPr>
            <sz val="12"/>
            <color rgb="FF000000"/>
            <rFont val="Calibri"/>
            <family val="1"/>
          </rPr>
          <t>No aplica</t>
        </r>
      </text>
    </comment>
    <comment ref="AA318" authorId="0" shapeId="0" xr:uid="{00000000-0006-0000-1600-0000510C0000}">
      <text>
        <r>
          <rPr>
            <sz val="12"/>
            <color rgb="FF000000"/>
            <rFont val="Calibri"/>
            <family val="1"/>
          </rPr>
          <t>No aplica</t>
        </r>
      </text>
    </comment>
    <comment ref="AB318" authorId="0" shapeId="0" xr:uid="{00000000-0006-0000-1600-0000520C0000}">
      <text>
        <r>
          <rPr>
            <sz val="12"/>
            <color rgb="FF000000"/>
            <rFont val="Calibri"/>
            <family val="1"/>
          </rPr>
          <t>No aplica</t>
        </r>
      </text>
    </comment>
    <comment ref="AE318" authorId="0" shapeId="0" xr:uid="{00000000-0006-0000-1600-0000530C0000}">
      <text>
        <r>
          <rPr>
            <sz val="12"/>
            <color rgb="FF000000"/>
            <rFont val="Calibri"/>
            <family val="1"/>
          </rPr>
          <t>No hace seña ya que esta atendiendo otros vehiculos</t>
        </r>
      </text>
    </comment>
    <comment ref="AH318" authorId="0" shapeId="0" xr:uid="{00000000-0006-0000-1600-0000540C0000}">
      <text>
        <r>
          <rPr>
            <sz val="12"/>
            <color rgb="FF000000"/>
            <rFont val="Calibri"/>
            <family val="1"/>
          </rPr>
          <t>solo dice buenas</t>
        </r>
      </text>
    </comment>
    <comment ref="AM318" authorId="0" shapeId="0" xr:uid="{00000000-0006-0000-1600-0000550C0000}">
      <text>
        <r>
          <rPr>
            <sz val="12"/>
            <color rgb="FF000000"/>
            <rFont val="Calibri"/>
            <family val="1"/>
          </rPr>
          <t>No ofrecio nada</t>
        </r>
      </text>
    </comment>
    <comment ref="AN318" authorId="0" shapeId="0" xr:uid="{00000000-0006-0000-1600-0000560C0000}">
      <text>
        <r>
          <rPr>
            <sz val="12"/>
            <color rgb="FF000000"/>
            <rFont val="Calibri"/>
            <family val="1"/>
          </rPr>
          <t>No ofrecio nada</t>
        </r>
      </text>
    </comment>
    <comment ref="AO318" authorId="0" shapeId="0" xr:uid="{00000000-0006-0000-1600-0000570C0000}">
      <text>
        <r>
          <rPr>
            <sz val="12"/>
            <color rgb="FF000000"/>
            <rFont val="Calibri"/>
            <family val="1"/>
          </rPr>
          <t>No aplica</t>
        </r>
      </text>
    </comment>
    <comment ref="AP318" authorId="0" shapeId="0" xr:uid="{00000000-0006-0000-1600-0000580C0000}">
      <text>
        <r>
          <rPr>
            <sz val="12"/>
            <color rgb="FF000000"/>
            <rFont val="Calibri"/>
            <family val="1"/>
          </rPr>
          <t>OFRECEN LA PROMOCION VIGENTE DE JEEP.</t>
        </r>
      </text>
    </comment>
    <comment ref="AS318" authorId="0" shapeId="0" xr:uid="{00000000-0006-0000-1600-0000590C0000}">
      <text>
        <r>
          <rPr>
            <sz val="12"/>
            <color rgb="FF000000"/>
            <rFont val="Calibri"/>
            <family val="1"/>
          </rPr>
          <t>No mencionó ceros</t>
        </r>
      </text>
    </comment>
    <comment ref="AT318" authorId="0" shapeId="0" xr:uid="{00000000-0006-0000-1600-00005A0C0000}">
      <text>
        <r>
          <rPr>
            <sz val="12"/>
            <color rgb="FF000000"/>
            <rFont val="Calibri"/>
            <family val="1"/>
          </rPr>
          <t>No mencionó nada</t>
        </r>
      </text>
    </comment>
    <comment ref="AX318" authorId="0" shapeId="0" xr:uid="{00000000-0006-0000-1600-00005B0C0000}">
      <text>
        <r>
          <rPr>
            <sz val="12"/>
            <color rgb="FF000000"/>
            <rFont val="Calibri"/>
            <family val="1"/>
          </rPr>
          <t>La visita es en moto</t>
        </r>
      </text>
    </comment>
    <comment ref="BE318" authorId="0" shapeId="0" xr:uid="{00000000-0006-0000-1600-00005C0C0000}">
      <text>
        <r>
          <rPr>
            <sz val="12"/>
            <color rgb="FF000000"/>
            <rFont val="Calibri"/>
            <family val="1"/>
          </rPr>
          <t>dice con mucho gusto min 4.17</t>
        </r>
      </text>
    </comment>
    <comment ref="Q319" authorId="0" shapeId="0" xr:uid="{00000000-0006-0000-1600-00005D0C0000}">
      <text>
        <r>
          <rPr>
            <sz val="12"/>
            <color rgb="FF000000"/>
            <rFont val="Calibri"/>
            <family val="1"/>
          </rPr>
          <t>el colaborador porta reloj</t>
        </r>
      </text>
    </comment>
    <comment ref="W319" authorId="0" shapeId="0" xr:uid="{00000000-0006-0000-1600-00005E0C0000}">
      <text>
        <r>
          <rPr>
            <sz val="12"/>
            <color rgb="FF000000"/>
            <rFont val="Calibri"/>
            <family val="1"/>
          </rPr>
          <t>No presenta identificación</t>
        </r>
      </text>
    </comment>
    <comment ref="X319" authorId="0" shapeId="0" xr:uid="{00000000-0006-0000-1600-00005F0C0000}">
      <text>
        <r>
          <rPr>
            <sz val="12"/>
            <color rgb="FF000000"/>
            <rFont val="Calibri"/>
            <family val="1"/>
          </rPr>
          <t>no porta carnet</t>
        </r>
      </text>
    </comment>
    <comment ref="Y319" authorId="0" shapeId="0" xr:uid="{00000000-0006-0000-1600-0000600C0000}">
      <text>
        <r>
          <rPr>
            <sz val="12"/>
            <color rgb="FF000000"/>
            <rFont val="Calibri"/>
            <family val="1"/>
          </rPr>
          <t>N/A</t>
        </r>
      </text>
    </comment>
    <comment ref="Z319" authorId="0" shapeId="0" xr:uid="{00000000-0006-0000-1600-0000610C0000}">
      <text>
        <r>
          <rPr>
            <sz val="12"/>
            <color rgb="FF000000"/>
            <rFont val="Calibri"/>
            <family val="1"/>
          </rPr>
          <t>N/A</t>
        </r>
      </text>
    </comment>
    <comment ref="AA319" authorId="0" shapeId="0" xr:uid="{00000000-0006-0000-1600-0000620C0000}">
      <text>
        <r>
          <rPr>
            <sz val="12"/>
            <color rgb="FF000000"/>
            <rFont val="Calibri"/>
            <family val="1"/>
          </rPr>
          <t>N/A</t>
        </r>
      </text>
    </comment>
    <comment ref="AB319" authorId="0" shapeId="0" xr:uid="{00000000-0006-0000-1600-0000630C0000}">
      <text>
        <r>
          <rPr>
            <sz val="12"/>
            <color rgb="FF000000"/>
            <rFont val="Calibri"/>
            <family val="1"/>
          </rPr>
          <t>N/A</t>
        </r>
      </text>
    </comment>
    <comment ref="AI319" authorId="0" shapeId="0" xr:uid="{00000000-0006-0000-1600-0000640C0000}">
      <text>
        <r>
          <rPr>
            <sz val="12"/>
            <color rgb="FF000000"/>
            <rFont val="Calibri"/>
            <family val="1"/>
          </rPr>
          <t>No ofrece la promoción aunque cuentan con publicidad de la promoción</t>
        </r>
      </text>
    </comment>
    <comment ref="AL319" authorId="0" shapeId="0" xr:uid="{00000000-0006-0000-1600-0000650C0000}">
      <text>
        <r>
          <rPr>
            <sz val="12"/>
            <color rgb="FF000000"/>
            <rFont val="Calibri"/>
            <family val="1"/>
          </rPr>
          <t>No me ofrece el llenado</t>
        </r>
      </text>
    </comment>
    <comment ref="AM319" authorId="0" shapeId="0" xr:uid="{00000000-0006-0000-1600-0000660C0000}">
      <text>
        <r>
          <rPr>
            <sz val="12"/>
            <color rgb="FF000000"/>
            <rFont val="Calibri"/>
            <family val="1"/>
          </rPr>
          <t>No vende la estacción combustible de mayor calidad.</t>
        </r>
      </text>
    </comment>
    <comment ref="AN319" authorId="0" shapeId="0" xr:uid="{00000000-0006-0000-1600-0000670C0000}">
      <text>
        <r>
          <rPr>
            <sz val="12"/>
            <color rgb="FF000000"/>
            <rFont val="Calibri"/>
            <family val="1"/>
          </rPr>
          <t>eds no cuenta con combustible de mayor calidad</t>
        </r>
      </text>
    </comment>
    <comment ref="AO319" authorId="0" shapeId="0" xr:uid="{00000000-0006-0000-1600-0000680C0000}">
      <text>
        <r>
          <rPr>
            <sz val="12"/>
            <color rgb="FF000000"/>
            <rFont val="Calibri"/>
            <family val="1"/>
          </rPr>
          <t>No me ofrece puntos colombia</t>
        </r>
      </text>
    </comment>
    <comment ref="AP319" authorId="0" shapeId="0" xr:uid="{00000000-0006-0000-1600-0000690C0000}">
      <text>
        <r>
          <rPr>
            <sz val="12"/>
            <color rgb="FF000000"/>
            <rFont val="Calibri"/>
            <family val="1"/>
          </rPr>
          <t>no me ofrece aumentar la compra</t>
        </r>
      </text>
    </comment>
    <comment ref="AT319" authorId="0" shapeId="0" xr:uid="{00000000-0006-0000-1600-00006A0C0000}">
      <text>
        <r>
          <rPr>
            <sz val="12"/>
            <color rgb="FF000000"/>
            <rFont val="Calibri"/>
            <family val="1"/>
          </rPr>
          <t>solo dice 0s para 20</t>
        </r>
      </text>
    </comment>
    <comment ref="AW319" authorId="0" shapeId="0" xr:uid="{00000000-0006-0000-1600-00006B0C0000}">
      <text>
        <r>
          <rPr>
            <sz val="12"/>
            <color rgb="FF000000"/>
            <rFont val="Calibri"/>
            <family val="1"/>
          </rPr>
          <t>No me ofrece servicios adicionales</t>
        </r>
      </text>
    </comment>
    <comment ref="AX319" authorId="0" shapeId="0" xr:uid="{00000000-0006-0000-1600-00006C0C0000}">
      <text>
        <r>
          <rPr>
            <sz val="12"/>
            <color rgb="FF000000"/>
            <rFont val="Calibri"/>
            <family val="1"/>
          </rPr>
          <t>No me ofrece botar los desperdicios</t>
        </r>
      </text>
    </comment>
    <comment ref="BA319" authorId="0" shapeId="0" xr:uid="{00000000-0006-0000-1600-00006D0C0000}">
      <text>
        <r>
          <rPr>
            <sz val="12"/>
            <color rgb="FF000000"/>
            <rFont val="Calibri"/>
            <family val="1"/>
          </rPr>
          <t>Tuve que solicitarla</t>
        </r>
      </text>
    </comment>
    <comment ref="Q320" authorId="0" shapeId="0" xr:uid="{00000000-0006-0000-1600-00006E0C0000}">
      <text>
        <r>
          <rPr>
            <sz val="12"/>
            <color rgb="FF000000"/>
            <rFont val="Calibri"/>
            <family val="1"/>
          </rPr>
          <t>Usa un anillo</t>
        </r>
      </text>
    </comment>
    <comment ref="Y320" authorId="0" shapeId="0" xr:uid="{00000000-0006-0000-1600-00006F0C0000}">
      <text>
        <r>
          <rPr>
            <sz val="12"/>
            <color rgb="FF000000"/>
            <rFont val="Calibri"/>
            <family val="1"/>
          </rPr>
          <t>No es obligatorio</t>
        </r>
      </text>
    </comment>
    <comment ref="Z320" authorId="0" shapeId="0" xr:uid="{00000000-0006-0000-1600-0000700C0000}">
      <text>
        <r>
          <rPr>
            <sz val="12"/>
            <color rgb="FF000000"/>
            <rFont val="Calibri"/>
            <family val="1"/>
          </rPr>
          <t>No es obligatorio</t>
        </r>
      </text>
    </comment>
    <comment ref="AA320" authorId="0" shapeId="0" xr:uid="{00000000-0006-0000-1600-0000710C0000}">
      <text>
        <r>
          <rPr>
            <sz val="12"/>
            <color rgb="FF000000"/>
            <rFont val="Calibri"/>
            <family val="1"/>
          </rPr>
          <t>No es obligatorio</t>
        </r>
      </text>
    </comment>
    <comment ref="AB320" authorId="0" shapeId="0" xr:uid="{00000000-0006-0000-1600-0000720C0000}">
      <text>
        <r>
          <rPr>
            <sz val="12"/>
            <color rgb="FF000000"/>
            <rFont val="Calibri"/>
            <family val="1"/>
          </rPr>
          <t>No es obligatorio</t>
        </r>
      </text>
    </comment>
    <comment ref="AE320" authorId="0" shapeId="0" xr:uid="{00000000-0006-0000-1600-0000730C0000}">
      <text>
        <r>
          <rPr>
            <sz val="12"/>
            <color rgb="FF000000"/>
            <rFont val="Calibri"/>
            <family val="1"/>
          </rPr>
          <t>No se encontraba en la isla para el servicio</t>
        </r>
      </text>
    </comment>
    <comment ref="AI320" authorId="0" shapeId="0" xr:uid="{00000000-0006-0000-1600-0000740C0000}">
      <text>
        <r>
          <rPr>
            <sz val="12"/>
            <color rgb="FF000000"/>
            <rFont val="Calibri"/>
            <family val="1"/>
          </rPr>
          <t>No ofreció</t>
        </r>
      </text>
    </comment>
    <comment ref="AM320" authorId="0" shapeId="0" xr:uid="{00000000-0006-0000-1600-0000750C0000}">
      <text>
        <r>
          <rPr>
            <sz val="12"/>
            <color rgb="FF000000"/>
            <rFont val="Calibri"/>
            <family val="1"/>
          </rPr>
          <t>No venden</t>
        </r>
      </text>
    </comment>
    <comment ref="AN320" authorId="0" shapeId="0" xr:uid="{00000000-0006-0000-1600-0000760C0000}">
      <text>
        <r>
          <rPr>
            <sz val="12"/>
            <color rgb="FF000000"/>
            <rFont val="Calibri"/>
            <family val="1"/>
          </rPr>
          <t>No venden</t>
        </r>
      </text>
    </comment>
    <comment ref="AS320" authorId="0" shapeId="0" xr:uid="{00000000-0006-0000-1600-0000770C0000}">
      <text>
        <r>
          <rPr>
            <sz val="12"/>
            <color rgb="FF000000"/>
            <rFont val="Calibri"/>
            <family val="1"/>
          </rPr>
          <t>no indica</t>
        </r>
      </text>
    </comment>
    <comment ref="AT320" authorId="0" shapeId="0" xr:uid="{00000000-0006-0000-1600-0000780C0000}">
      <text>
        <r>
          <rPr>
            <sz val="12"/>
            <color rgb="FF000000"/>
            <rFont val="Calibri"/>
            <family val="1"/>
          </rPr>
          <t>no menciona</t>
        </r>
      </text>
    </comment>
    <comment ref="AW320" authorId="0" shapeId="0" xr:uid="{00000000-0006-0000-1600-0000790C0000}">
      <text>
        <r>
          <rPr>
            <sz val="12"/>
            <color rgb="FF000000"/>
            <rFont val="Calibri"/>
            <family val="1"/>
          </rPr>
          <t>No ofreció</t>
        </r>
      </text>
    </comment>
    <comment ref="AX320" authorId="0" shapeId="0" xr:uid="{00000000-0006-0000-1600-00007A0C0000}">
      <text>
        <r>
          <rPr>
            <sz val="12"/>
            <color rgb="FF000000"/>
            <rFont val="Calibri"/>
            <family val="1"/>
          </rPr>
          <t>Moto</t>
        </r>
      </text>
    </comment>
    <comment ref="W321" authorId="0" shapeId="0" xr:uid="{00000000-0006-0000-1600-00007B0C0000}">
      <text>
        <r>
          <rPr>
            <sz val="12"/>
            <color rgb="FF000000"/>
            <rFont val="Calibri"/>
            <family val="1"/>
          </rPr>
          <t>No tiene ninguna identificación</t>
        </r>
      </text>
    </comment>
    <comment ref="Y321" authorId="0" shapeId="0" xr:uid="{00000000-0006-0000-1600-00007C0C0000}">
      <text>
        <r>
          <rPr>
            <sz val="12"/>
            <color rgb="FF000000"/>
            <rFont val="Calibri"/>
            <family val="1"/>
          </rPr>
          <t>No aplica</t>
        </r>
      </text>
    </comment>
    <comment ref="Z321" authorId="0" shapeId="0" xr:uid="{00000000-0006-0000-1600-00007D0C0000}">
      <text>
        <r>
          <rPr>
            <sz val="12"/>
            <color rgb="FF000000"/>
            <rFont val="Calibri"/>
            <family val="1"/>
          </rPr>
          <t>No aplica</t>
        </r>
      </text>
    </comment>
    <comment ref="AA321" authorId="0" shapeId="0" xr:uid="{00000000-0006-0000-1600-00007E0C0000}">
      <text>
        <r>
          <rPr>
            <sz val="12"/>
            <color rgb="FF000000"/>
            <rFont val="Calibri"/>
            <family val="1"/>
          </rPr>
          <t>No aplica</t>
        </r>
      </text>
    </comment>
    <comment ref="AB321" authorId="0" shapeId="0" xr:uid="{00000000-0006-0000-1600-00007F0C0000}">
      <text>
        <r>
          <rPr>
            <sz val="12"/>
            <color rgb="FF000000"/>
            <rFont val="Calibri"/>
            <family val="1"/>
          </rPr>
          <t>No aplica</t>
        </r>
      </text>
    </comment>
    <comment ref="AE321" authorId="0" shapeId="0" xr:uid="{00000000-0006-0000-1600-0000800C0000}">
      <text>
        <r>
          <rPr>
            <sz val="12"/>
            <color rgb="FF000000"/>
            <rFont val="Calibri"/>
            <family val="1"/>
          </rPr>
          <t>La estación está llena</t>
        </r>
      </text>
    </comment>
    <comment ref="AI321" authorId="0" shapeId="0" xr:uid="{00000000-0006-0000-1600-0000810C0000}">
      <text>
        <r>
          <rPr>
            <sz val="12"/>
            <color rgb="FF000000"/>
            <rFont val="Calibri"/>
            <family val="1"/>
          </rPr>
          <t>No me ofrece la promoción vigente</t>
        </r>
      </text>
    </comment>
    <comment ref="AL321" authorId="0" shapeId="0" xr:uid="{00000000-0006-0000-1600-0000820C0000}">
      <text>
        <r>
          <rPr>
            <sz val="12"/>
            <color rgb="FF000000"/>
            <rFont val="Calibri"/>
            <family val="1"/>
          </rPr>
          <t>Me pregunta, cuánto le coloco ??</t>
        </r>
      </text>
    </comment>
    <comment ref="AM321" authorId="0" shapeId="0" xr:uid="{00000000-0006-0000-1600-0000830C0000}">
      <text>
        <r>
          <rPr>
            <sz val="12"/>
            <color rgb="FF000000"/>
            <rFont val="Calibri"/>
            <family val="1"/>
          </rPr>
          <t>No me ofrece Gasolina extra</t>
        </r>
      </text>
    </comment>
    <comment ref="AN321" authorId="0" shapeId="0" xr:uid="{00000000-0006-0000-1600-0000840C0000}">
      <text>
        <r>
          <rPr>
            <sz val="12"/>
            <color rgb="FF000000"/>
            <rFont val="Calibri"/>
            <family val="1"/>
          </rPr>
          <t>No me ofrece mezclar combustibles</t>
        </r>
      </text>
    </comment>
    <comment ref="AP321" authorId="0" shapeId="0" xr:uid="{00000000-0006-0000-1600-0000850C0000}">
      <text>
        <r>
          <rPr>
            <sz val="12"/>
            <color rgb="FF000000"/>
            <rFont val="Calibri"/>
            <family val="1"/>
          </rPr>
          <t>No me ofrece galón adicional</t>
        </r>
      </text>
    </comment>
    <comment ref="AT321" authorId="0" shapeId="0" xr:uid="{00000000-0006-0000-1600-0000860C0000}">
      <text>
        <r>
          <rPr>
            <sz val="12"/>
            <color rgb="FF000000"/>
            <rFont val="Calibri"/>
            <family val="1"/>
          </rPr>
          <t>No indica que es Gasolina confiable o garantizada</t>
        </r>
      </text>
    </comment>
    <comment ref="AW321" authorId="0" shapeId="0" xr:uid="{00000000-0006-0000-1600-0000870C0000}">
      <text>
        <r>
          <rPr>
            <sz val="12"/>
            <color rgb="FF000000"/>
            <rFont val="Calibri"/>
            <family val="1"/>
          </rPr>
          <t>No me ofrece servicios adicionales de la estación</t>
        </r>
      </text>
    </comment>
    <comment ref="AX321" authorId="0" shapeId="0" xr:uid="{00000000-0006-0000-1600-0000880C0000}">
      <text>
        <r>
          <rPr>
            <sz val="12"/>
            <color rgb="FF000000"/>
            <rFont val="Calibri"/>
            <family val="1"/>
          </rPr>
          <t>No me ofrece botar basura</t>
        </r>
      </text>
    </comment>
    <comment ref="BA321" authorId="0" shapeId="0" xr:uid="{00000000-0006-0000-1600-0000890C0000}">
      <text>
        <r>
          <rPr>
            <sz val="12"/>
            <color rgb="FF000000"/>
            <rFont val="Calibri"/>
            <family val="1"/>
          </rPr>
          <t>No me ofrece factura</t>
        </r>
      </text>
    </comment>
    <comment ref="W322" authorId="0" shapeId="0" xr:uid="{00000000-0006-0000-1600-00008A0C0000}">
      <text>
        <r>
          <rPr>
            <sz val="12"/>
            <color rgb="FF000000"/>
            <rFont val="Calibri"/>
            <family val="1"/>
          </rPr>
          <t>NI CARNET NI NOMBRE BORDADO</t>
        </r>
      </text>
    </comment>
    <comment ref="Y322" authorId="0" shapeId="0" xr:uid="{00000000-0006-0000-1600-00008B0C0000}">
      <text>
        <r>
          <rPr>
            <sz val="12"/>
            <color rgb="FF000000"/>
            <rFont val="Calibri"/>
            <family val="1"/>
          </rPr>
          <t>PREGUNTA NO APLICA</t>
        </r>
      </text>
    </comment>
    <comment ref="Z322" authorId="0" shapeId="0" xr:uid="{00000000-0006-0000-1600-00008C0C0000}">
      <text>
        <r>
          <rPr>
            <sz val="12"/>
            <color rgb="FF000000"/>
            <rFont val="Calibri"/>
            <family val="1"/>
          </rPr>
          <t>PREGUNTA NO APLICA</t>
        </r>
      </text>
    </comment>
    <comment ref="AA322" authorId="0" shapeId="0" xr:uid="{00000000-0006-0000-1600-00008D0C0000}">
      <text>
        <r>
          <rPr>
            <sz val="12"/>
            <color rgb="FF000000"/>
            <rFont val="Calibri"/>
            <family val="1"/>
          </rPr>
          <t>PREGUNTA NO APLICA</t>
        </r>
      </text>
    </comment>
    <comment ref="AB322" authorId="0" shapeId="0" xr:uid="{00000000-0006-0000-1600-00008E0C0000}">
      <text>
        <r>
          <rPr>
            <sz val="12"/>
            <color rgb="FF000000"/>
            <rFont val="Calibri"/>
            <family val="1"/>
          </rPr>
          <t>PREGUNTA NO APLICA</t>
        </r>
      </text>
    </comment>
    <comment ref="AI322" authorId="0" shapeId="0" xr:uid="{00000000-0006-0000-1600-00008F0C0000}">
      <text>
        <r>
          <rPr>
            <sz val="12"/>
            <color rgb="FF000000"/>
            <rFont val="Calibri"/>
            <family val="1"/>
          </rPr>
          <t>NO OFRECIÓ PROMOCIÓN</t>
        </r>
      </text>
    </comment>
    <comment ref="AL322" authorId="0" shapeId="0" xr:uid="{00000000-0006-0000-1600-0000900C0000}">
      <text>
        <r>
          <rPr>
            <sz val="12"/>
            <color rgb="FF000000"/>
            <rFont val="Calibri"/>
            <family val="1"/>
          </rPr>
          <t>no ofrecio llenar el tanque</t>
        </r>
      </text>
    </comment>
    <comment ref="AM322" authorId="0" shapeId="0" xr:uid="{00000000-0006-0000-1600-0000910C0000}">
      <text>
        <r>
          <rPr>
            <sz val="12"/>
            <color rgb="FF000000"/>
            <rFont val="Calibri"/>
            <family val="1"/>
          </rPr>
          <t>el colaborador no ofrecio combustible de mayor calidad</t>
        </r>
      </text>
    </comment>
    <comment ref="AN322" authorId="0" shapeId="0" xr:uid="{00000000-0006-0000-1600-0000920C0000}">
      <text>
        <r>
          <rPr>
            <sz val="12"/>
            <color rgb="FF000000"/>
            <rFont val="Calibri"/>
            <family val="1"/>
          </rPr>
          <t>el colaborador no ofrecio la mezcla ideal</t>
        </r>
      </text>
    </comment>
    <comment ref="AO322" authorId="0" shapeId="0" xr:uid="{00000000-0006-0000-1600-0000930C0000}">
      <text>
        <r>
          <rPr>
            <sz val="12"/>
            <color rgb="FF000000"/>
            <rFont val="Calibri"/>
            <family val="1"/>
          </rPr>
          <t>el colaborador no ofrecio canjear o acumular puntos</t>
        </r>
      </text>
    </comment>
    <comment ref="AP322" authorId="0" shapeId="0" xr:uid="{00000000-0006-0000-1600-0000940C0000}">
      <text>
        <r>
          <rPr>
            <sz val="12"/>
            <color rgb="FF000000"/>
            <rFont val="Calibri"/>
            <family val="1"/>
          </rPr>
          <t>el colaborador no ofrecio aumentar la compra</t>
        </r>
      </text>
    </comment>
    <comment ref="AT322" authorId="0" shapeId="0" xr:uid="{00000000-0006-0000-1600-0000950C0000}">
      <text>
        <r>
          <rPr>
            <sz val="12"/>
            <color rgb="FF000000"/>
            <rFont val="Calibri"/>
            <family val="1"/>
          </rPr>
          <t>no menciona confiable.</t>
        </r>
      </text>
    </comment>
    <comment ref="AW322" authorId="0" shapeId="0" xr:uid="{00000000-0006-0000-1600-0000960C0000}">
      <text>
        <r>
          <rPr>
            <sz val="12"/>
            <color rgb="FF000000"/>
            <rFont val="Calibri"/>
            <family val="1"/>
          </rPr>
          <t>No ofreció servicios adicionales</t>
        </r>
      </text>
    </comment>
    <comment ref="AX322" authorId="0" shapeId="0" xr:uid="{00000000-0006-0000-1600-0000970C0000}">
      <text>
        <r>
          <rPr>
            <sz val="12"/>
            <color rgb="FF000000"/>
            <rFont val="Calibri"/>
            <family val="1"/>
          </rPr>
          <t>no ofrecio botar desperdicios del vehiculo</t>
        </r>
      </text>
    </comment>
    <comment ref="BA322" authorId="0" shapeId="0" xr:uid="{00000000-0006-0000-1600-0000980C0000}">
      <text>
        <r>
          <rPr>
            <sz val="12"/>
            <color rgb="FF000000"/>
            <rFont val="Calibri"/>
            <family val="1"/>
          </rPr>
          <t>TUVE QUE SOLICITAR LA FACTURA</t>
        </r>
      </text>
    </comment>
    <comment ref="Q323" authorId="0" shapeId="0" xr:uid="{00000000-0006-0000-1600-0000990C0000}">
      <text>
        <r>
          <rPr>
            <sz val="12"/>
            <color rgb="FF000000"/>
            <rFont val="Calibri"/>
            <family val="1"/>
          </rPr>
          <t>Usa guantes</t>
        </r>
      </text>
    </comment>
    <comment ref="R323" authorId="0" shapeId="0" xr:uid="{00000000-0006-0000-1600-00009A0C0000}">
      <text>
        <r>
          <rPr>
            <sz val="12"/>
            <color rgb="FF000000"/>
            <rFont val="Calibri"/>
            <family val="1"/>
          </rPr>
          <t>Usa guantes</t>
        </r>
      </text>
    </comment>
    <comment ref="W323" authorId="0" shapeId="0" xr:uid="{00000000-0006-0000-1600-00009B0C0000}">
      <text>
        <r>
          <rPr>
            <sz val="12"/>
            <color rgb="FF000000"/>
            <rFont val="Calibri"/>
            <family val="1"/>
          </rPr>
          <t>No sé si lo tenía bordado y se cubrió con el botón que tenía prendido</t>
        </r>
      </text>
    </comment>
    <comment ref="X323" authorId="0" shapeId="0" xr:uid="{00000000-0006-0000-1600-00009C0C0000}">
      <text>
        <r>
          <rPr>
            <sz val="12"/>
            <color rgb="FF000000"/>
            <rFont val="Calibri"/>
            <family val="1"/>
          </rPr>
          <t>No le ví carnet</t>
        </r>
      </text>
    </comment>
    <comment ref="Y323" authorId="0" shapeId="0" xr:uid="{00000000-0006-0000-1600-00009D0C0000}">
      <text>
        <r>
          <rPr>
            <sz val="12"/>
            <color rgb="FF000000"/>
            <rFont val="Calibri"/>
            <family val="1"/>
          </rPr>
          <t>No es necesario su uso</t>
        </r>
      </text>
    </comment>
    <comment ref="Z323" authorId="0" shapeId="0" xr:uid="{00000000-0006-0000-1600-00009E0C0000}">
      <text>
        <r>
          <rPr>
            <sz val="12"/>
            <color rgb="FF000000"/>
            <rFont val="Calibri"/>
            <family val="1"/>
          </rPr>
          <t>No es necesario su uso</t>
        </r>
      </text>
    </comment>
    <comment ref="AA323" authorId="0" shapeId="0" xr:uid="{00000000-0006-0000-1600-00009F0C0000}">
      <text>
        <r>
          <rPr>
            <sz val="12"/>
            <color rgb="FF000000"/>
            <rFont val="Calibri"/>
            <family val="1"/>
          </rPr>
          <t>No es necesario su uso</t>
        </r>
      </text>
    </comment>
    <comment ref="AB323" authorId="0" shapeId="0" xr:uid="{00000000-0006-0000-1600-0000A00C0000}">
      <text>
        <r>
          <rPr>
            <sz val="12"/>
            <color rgb="FF000000"/>
            <rFont val="Calibri"/>
            <family val="1"/>
          </rPr>
          <t>No es necesario mantener la distancia</t>
        </r>
      </text>
    </comment>
    <comment ref="AE323" authorId="0" shapeId="0" xr:uid="{00000000-0006-0000-1600-0000A10C0000}">
      <text>
        <r>
          <rPr>
            <sz val="12"/>
            <color rgb="FF000000"/>
            <rFont val="Calibri"/>
            <family val="1"/>
          </rPr>
          <t>Estaba atendiendo otra vehículo</t>
        </r>
      </text>
    </comment>
    <comment ref="AI323" authorId="0" shapeId="0" xr:uid="{00000000-0006-0000-1600-0000A20C0000}">
      <text>
        <r>
          <rPr>
            <sz val="12"/>
            <color rgb="FF000000"/>
            <rFont val="Calibri"/>
            <family val="1"/>
          </rPr>
          <t>No me menciono la promoción vigente</t>
        </r>
      </text>
    </comment>
    <comment ref="AM323" authorId="0" shapeId="0" xr:uid="{00000000-0006-0000-1600-0000A30C0000}">
      <text>
        <r>
          <rPr>
            <sz val="12"/>
            <color rgb="FF000000"/>
            <rFont val="Calibri"/>
            <family val="1"/>
          </rPr>
          <t>Solo se limita a despachar combustible regular</t>
        </r>
      </text>
    </comment>
    <comment ref="AN323" authorId="0" shapeId="0" xr:uid="{00000000-0006-0000-1600-0000A40C0000}">
      <text>
        <r>
          <rPr>
            <sz val="12"/>
            <color rgb="FF000000"/>
            <rFont val="Calibri"/>
            <family val="1"/>
          </rPr>
          <t>Solo despacha lo requerido</t>
        </r>
      </text>
    </comment>
    <comment ref="AO323" authorId="0" shapeId="0" xr:uid="{00000000-0006-0000-1600-0000A50C0000}">
      <text>
        <r>
          <rPr>
            <sz val="12"/>
            <color rgb="FF000000"/>
            <rFont val="Calibri"/>
            <family val="1"/>
          </rPr>
          <t>No me preguntó si acumula puntos</t>
        </r>
      </text>
    </comment>
    <comment ref="AP323" authorId="0" shapeId="0" xr:uid="{00000000-0006-0000-1600-0000A60C0000}">
      <text>
        <r>
          <rPr>
            <sz val="12"/>
            <color rgb="FF000000"/>
            <rFont val="Calibri"/>
            <family val="1"/>
          </rPr>
          <t>Solo despacha lo requerido</t>
        </r>
      </text>
    </comment>
    <comment ref="AT323" authorId="0" shapeId="0" xr:uid="{00000000-0006-0000-1600-0000A70C0000}">
      <text>
        <r>
          <rPr>
            <sz val="12"/>
            <color rgb="FF000000"/>
            <rFont val="Calibri"/>
            <family val="1"/>
          </rPr>
          <t>Solo dice gasolina corriente</t>
        </r>
      </text>
    </comment>
    <comment ref="AW323" authorId="0" shapeId="0" xr:uid="{00000000-0006-0000-1600-0000A80C0000}">
      <text>
        <r>
          <rPr>
            <sz val="12"/>
            <color rgb="FF000000"/>
            <rFont val="Calibri"/>
            <family val="1"/>
          </rPr>
          <t>Cuando pido el recibo, pensó que era puntos.Pero fue por qué no me entendió lo que yo decía y pensó que era puntos</t>
        </r>
      </text>
    </comment>
    <comment ref="AX323" authorId="0" shapeId="0" xr:uid="{00000000-0006-0000-1600-0000A90C0000}">
      <text>
        <r>
          <rPr>
            <sz val="12"/>
            <color rgb="FF000000"/>
            <rFont val="Calibri"/>
            <family val="1"/>
          </rPr>
          <t>No pregunto si quería botar la basura que tengo dentro del vehículo</t>
        </r>
      </text>
    </comment>
    <comment ref="BA323" authorId="0" shapeId="0" xr:uid="{00000000-0006-0000-1600-0000AA0C0000}">
      <text>
        <r>
          <rPr>
            <sz val="12"/>
            <color rgb="FF000000"/>
            <rFont val="Calibri"/>
            <family val="1"/>
          </rPr>
          <t>Me tocó pedir la factura</t>
        </r>
      </text>
    </comment>
    <comment ref="Q324" authorId="0" shapeId="0" xr:uid="{00000000-0006-0000-1600-0000AB0C0000}">
      <text>
        <r>
          <rPr>
            <sz val="12"/>
            <color rgb="FF000000"/>
            <rFont val="Calibri"/>
            <family val="1"/>
          </rPr>
          <t>tiene reloj en la mano nim 2.14</t>
        </r>
      </text>
    </comment>
    <comment ref="T324" authorId="0" shapeId="0" xr:uid="{00000000-0006-0000-1600-0000AC0C0000}">
      <text>
        <r>
          <rPr>
            <sz val="12"/>
            <color rgb="FF000000"/>
            <rFont val="Calibri"/>
            <family val="1"/>
          </rPr>
          <t>chaqueta</t>
        </r>
      </text>
    </comment>
    <comment ref="W324" authorId="0" shapeId="0" xr:uid="{00000000-0006-0000-1600-0000AD0C0000}">
      <text>
        <r>
          <rPr>
            <sz val="12"/>
            <color rgb="FF000000"/>
            <rFont val="Calibri"/>
            <family val="1"/>
          </rPr>
          <t>No tiene nombre</t>
        </r>
      </text>
    </comment>
    <comment ref="Y324" authorId="0" shapeId="0" xr:uid="{00000000-0006-0000-1600-0000AE0C0000}">
      <text>
        <r>
          <rPr>
            <sz val="12"/>
            <color rgb="FF000000"/>
            <rFont val="Calibri"/>
            <family val="1"/>
          </rPr>
          <t>No splica</t>
        </r>
      </text>
    </comment>
    <comment ref="Z324" authorId="0" shapeId="0" xr:uid="{00000000-0006-0000-1600-0000AF0C0000}">
      <text>
        <r>
          <rPr>
            <sz val="12"/>
            <color rgb="FF000000"/>
            <rFont val="Calibri"/>
            <family val="1"/>
          </rPr>
          <t>No aplica</t>
        </r>
      </text>
    </comment>
    <comment ref="AA324" authorId="0" shapeId="0" xr:uid="{00000000-0006-0000-1600-0000B00C0000}">
      <text>
        <r>
          <rPr>
            <sz val="12"/>
            <color rgb="FF000000"/>
            <rFont val="Calibri"/>
            <family val="1"/>
          </rPr>
          <t>No aploca</t>
        </r>
      </text>
    </comment>
    <comment ref="AB324" authorId="0" shapeId="0" xr:uid="{00000000-0006-0000-1600-0000B10C0000}">
      <text>
        <r>
          <rPr>
            <sz val="12"/>
            <color rgb="FF000000"/>
            <rFont val="Calibri"/>
            <family val="1"/>
          </rPr>
          <t>No aplica</t>
        </r>
      </text>
    </comment>
    <comment ref="AE324" authorId="0" shapeId="0" xr:uid="{00000000-0006-0000-1600-0000B20C0000}">
      <text>
        <r>
          <rPr>
            <sz val="12"/>
            <color rgb="FF000000"/>
            <rFont val="Calibri"/>
            <family val="1"/>
          </rPr>
          <t>No indica</t>
        </r>
      </text>
    </comment>
    <comment ref="AI324" authorId="0" shapeId="0" xr:uid="{00000000-0006-0000-1600-0000B30C0000}">
      <text>
        <r>
          <rPr>
            <sz val="12"/>
            <color rgb="FF000000"/>
            <rFont val="Calibri"/>
            <family val="1"/>
          </rPr>
          <t>No aplica</t>
        </r>
      </text>
    </comment>
    <comment ref="AM324" authorId="0" shapeId="0" xr:uid="{00000000-0006-0000-1600-0000B40C0000}">
      <text>
        <r>
          <rPr>
            <sz val="12"/>
            <color rgb="FF000000"/>
            <rFont val="Calibri"/>
            <family val="1"/>
          </rPr>
          <t>N/A</t>
        </r>
      </text>
    </comment>
    <comment ref="AN324" authorId="0" shapeId="0" xr:uid="{00000000-0006-0000-1600-0000B50C0000}">
      <text>
        <r>
          <rPr>
            <sz val="12"/>
            <color rgb="FF000000"/>
            <rFont val="Calibri"/>
            <family val="1"/>
          </rPr>
          <t>N/A</t>
        </r>
      </text>
    </comment>
    <comment ref="AO324" authorId="0" shapeId="0" xr:uid="{00000000-0006-0000-1600-0000B60C0000}">
      <text>
        <r>
          <rPr>
            <sz val="12"/>
            <color rgb="FF000000"/>
            <rFont val="Calibri"/>
            <family val="1"/>
          </rPr>
          <t>N/A</t>
        </r>
      </text>
    </comment>
    <comment ref="AP324" authorId="0" shapeId="0" xr:uid="{00000000-0006-0000-1600-0000B70C0000}">
      <text>
        <r>
          <rPr>
            <sz val="12"/>
            <color rgb="FF000000"/>
            <rFont val="Calibri"/>
            <family val="1"/>
          </rPr>
          <t>No ofrece</t>
        </r>
      </text>
    </comment>
    <comment ref="AT324" authorId="0" shapeId="0" xr:uid="{00000000-0006-0000-1600-0000B80C0000}">
      <text>
        <r>
          <rPr>
            <sz val="12"/>
            <color rgb="FF000000"/>
            <rFont val="Calibri"/>
            <family val="1"/>
          </rPr>
          <t>No lo menciona</t>
        </r>
      </text>
    </comment>
    <comment ref="AW324" authorId="0" shapeId="0" xr:uid="{00000000-0006-0000-1600-0000B90C0000}">
      <text>
        <r>
          <rPr>
            <sz val="12"/>
            <color rgb="FF000000"/>
            <rFont val="Calibri"/>
            <family val="1"/>
          </rPr>
          <t>No ofrece</t>
        </r>
      </text>
    </comment>
    <comment ref="AX324" authorId="0" shapeId="0" xr:uid="{00000000-0006-0000-1600-0000BA0C0000}">
      <text>
        <r>
          <rPr>
            <sz val="12"/>
            <color rgb="FF000000"/>
            <rFont val="Calibri"/>
            <family val="1"/>
          </rPr>
          <t>Moto</t>
        </r>
      </text>
    </comment>
    <comment ref="BA324" authorId="0" shapeId="0" xr:uid="{00000000-0006-0000-1600-0000BB0C0000}">
      <text>
        <r>
          <rPr>
            <sz val="12"/>
            <color rgb="FF000000"/>
            <rFont val="Calibri"/>
            <family val="1"/>
          </rPr>
          <t>Se despide deo pedirla</t>
        </r>
      </text>
    </comment>
    <comment ref="Q325" authorId="0" shapeId="0" xr:uid="{00000000-0006-0000-1600-0000BC0C0000}">
      <text>
        <r>
          <rPr>
            <sz val="12"/>
            <color rgb="FF000000"/>
            <rFont val="Calibri"/>
            <family val="1"/>
          </rPr>
          <t>Usa guantes</t>
        </r>
      </text>
    </comment>
    <comment ref="R325" authorId="0" shapeId="0" xr:uid="{00000000-0006-0000-1600-0000BD0C0000}">
      <text>
        <r>
          <rPr>
            <sz val="12"/>
            <color rgb="FF000000"/>
            <rFont val="Calibri"/>
            <family val="1"/>
          </rPr>
          <t>Usa guantes</t>
        </r>
      </text>
    </comment>
    <comment ref="Y325" authorId="0" shapeId="0" xr:uid="{00000000-0006-0000-1600-0000BE0C0000}">
      <text>
        <r>
          <rPr>
            <sz val="12"/>
            <color rgb="FF000000"/>
            <rFont val="Calibri"/>
            <family val="1"/>
          </rPr>
          <t>Na</t>
        </r>
      </text>
    </comment>
    <comment ref="Z325" authorId="0" shapeId="0" xr:uid="{00000000-0006-0000-1600-0000BF0C0000}">
      <text>
        <r>
          <rPr>
            <sz val="12"/>
            <color rgb="FF000000"/>
            <rFont val="Calibri"/>
            <family val="1"/>
          </rPr>
          <t>Na</t>
        </r>
      </text>
    </comment>
    <comment ref="AA325" authorId="0" shapeId="0" xr:uid="{00000000-0006-0000-1600-0000C00C0000}">
      <text>
        <r>
          <rPr>
            <sz val="12"/>
            <color rgb="FF000000"/>
            <rFont val="Calibri"/>
            <family val="1"/>
          </rPr>
          <t>Na</t>
        </r>
      </text>
    </comment>
    <comment ref="AB325" authorId="0" shapeId="0" xr:uid="{00000000-0006-0000-1600-0000C10C0000}">
      <text>
        <r>
          <rPr>
            <sz val="12"/>
            <color rgb="FF000000"/>
            <rFont val="Calibri"/>
            <family val="1"/>
          </rPr>
          <t>Na</t>
        </r>
      </text>
    </comment>
    <comment ref="AE325" authorId="0" shapeId="0" xr:uid="{00000000-0006-0000-1600-0000C20C0000}">
      <text>
        <r>
          <rPr>
            <sz val="12"/>
            <color rgb="FF000000"/>
            <rFont val="Calibri"/>
            <family val="1"/>
          </rPr>
          <t>La colaboradora está en conversación con otra persona</t>
        </r>
      </text>
    </comment>
    <comment ref="AI325" authorId="0" shapeId="0" xr:uid="{00000000-0006-0000-1600-0000C30C0000}">
      <text>
        <r>
          <rPr>
            <sz val="12"/>
            <color rgb="FF000000"/>
            <rFont val="Calibri"/>
            <family val="1"/>
          </rPr>
          <t>Se solicita al final</t>
        </r>
      </text>
    </comment>
    <comment ref="AL325" authorId="0" shapeId="0" xr:uid="{00000000-0006-0000-1600-0000C40C0000}">
      <text>
        <r>
          <rPr>
            <sz val="12"/>
            <color rgb="FF000000"/>
            <rFont val="Calibri"/>
            <family val="1"/>
          </rPr>
          <t>No ofreció</t>
        </r>
      </text>
    </comment>
    <comment ref="AN325" authorId="0" shapeId="0" xr:uid="{00000000-0006-0000-1600-0000C50C0000}">
      <text>
        <r>
          <rPr>
            <sz val="12"/>
            <color rgb="FF000000"/>
            <rFont val="Calibri"/>
            <family val="1"/>
          </rPr>
          <t>Se solicita corriente</t>
        </r>
      </text>
    </comment>
    <comment ref="AO325" authorId="0" shapeId="0" xr:uid="{00000000-0006-0000-1600-0000C60C0000}">
      <text>
        <r>
          <rPr>
            <sz val="12"/>
            <color rgb="FF000000"/>
            <rFont val="Calibri"/>
            <family val="1"/>
          </rPr>
          <t>no ofrece</t>
        </r>
      </text>
    </comment>
    <comment ref="AT325" authorId="0" shapeId="0" xr:uid="{00000000-0006-0000-1600-0000C70C0000}">
      <text>
        <r>
          <rPr>
            <sz val="12"/>
            <color rgb="FF000000"/>
            <rFont val="Calibri"/>
            <family val="1"/>
          </rPr>
          <t>No indica</t>
        </r>
      </text>
    </comment>
    <comment ref="AX325" authorId="0" shapeId="0" xr:uid="{00000000-0006-0000-1600-0000C80C0000}">
      <text>
        <r>
          <rPr>
            <sz val="12"/>
            <color rgb="FF000000"/>
            <rFont val="Calibri"/>
            <family val="1"/>
          </rPr>
          <t>Na</t>
        </r>
      </text>
    </comment>
    <comment ref="Q326" authorId="0" shapeId="0" xr:uid="{00000000-0006-0000-1600-0000C90C0000}">
      <text>
        <r>
          <rPr>
            <sz val="12"/>
            <color rgb="FF000000"/>
            <rFont val="Calibri"/>
            <family val="1"/>
          </rPr>
          <t>Presenta guantes</t>
        </r>
      </text>
    </comment>
    <comment ref="R326" authorId="0" shapeId="0" xr:uid="{00000000-0006-0000-1600-0000CA0C0000}">
      <text>
        <r>
          <rPr>
            <sz val="12"/>
            <color rgb="FF000000"/>
            <rFont val="Calibri"/>
            <family val="1"/>
          </rPr>
          <t>Presenta guantes promotor final</t>
        </r>
      </text>
    </comment>
    <comment ref="T326" authorId="0" shapeId="0" xr:uid="{00000000-0006-0000-1600-0000CB0C0000}">
      <text>
        <r>
          <rPr>
            <sz val="12"/>
            <color rgb="FF000000"/>
            <rFont val="Calibri"/>
            <family val="1"/>
          </rPr>
          <t>Promotor final presenta camisa</t>
        </r>
      </text>
    </comment>
    <comment ref="Y326" authorId="0" shapeId="0" xr:uid="{00000000-0006-0000-1600-0000CC0C0000}">
      <text>
        <r>
          <rPr>
            <sz val="12"/>
            <color rgb="FF000000"/>
            <rFont val="Calibri"/>
            <family val="1"/>
          </rPr>
          <t>No aplica</t>
        </r>
      </text>
    </comment>
    <comment ref="Z326" authorId="0" shapeId="0" xr:uid="{00000000-0006-0000-1600-0000CD0C0000}">
      <text>
        <r>
          <rPr>
            <sz val="12"/>
            <color rgb="FF000000"/>
            <rFont val="Calibri"/>
            <family val="1"/>
          </rPr>
          <t>No aplica</t>
        </r>
      </text>
    </comment>
    <comment ref="AA326" authorId="0" shapeId="0" xr:uid="{00000000-0006-0000-1600-0000CE0C0000}">
      <text>
        <r>
          <rPr>
            <sz val="12"/>
            <color rgb="FF000000"/>
            <rFont val="Calibri"/>
            <family val="1"/>
          </rPr>
          <t>No aplica</t>
        </r>
      </text>
    </comment>
    <comment ref="AB326" authorId="0" shapeId="0" xr:uid="{00000000-0006-0000-1600-0000CF0C0000}">
      <text>
        <r>
          <rPr>
            <sz val="12"/>
            <color rgb="FF000000"/>
            <rFont val="Calibri"/>
            <family val="1"/>
          </rPr>
          <t>No aplica</t>
        </r>
      </text>
    </comment>
    <comment ref="AN326" authorId="0" shapeId="0" xr:uid="{00000000-0006-0000-1600-0000D00C0000}">
      <text>
        <r>
          <rPr>
            <sz val="12"/>
            <color rgb="FF000000"/>
            <rFont val="Calibri"/>
            <family val="1"/>
          </rPr>
          <t>Solicité combustible extra</t>
        </r>
      </text>
    </comment>
    <comment ref="BE326" authorId="0" shapeId="0" xr:uid="{00000000-0006-0000-1600-0000D10C0000}">
      <text>
        <r>
          <rPr>
            <sz val="12"/>
            <color rgb="FF000000"/>
            <rFont val="Calibri"/>
            <family val="1"/>
          </rPr>
          <t>No sé despide correspondientemente</t>
        </r>
      </text>
    </comment>
    <comment ref="T327" authorId="0" shapeId="0" xr:uid="{00000000-0006-0000-1600-0000D20C0000}">
      <text>
        <r>
          <rPr>
            <sz val="12"/>
            <color rgb="FF000000"/>
            <rFont val="Calibri"/>
            <family val="1"/>
          </rPr>
          <t>Presenta chaqueta</t>
        </r>
      </text>
    </comment>
    <comment ref="Y327" authorId="0" shapeId="0" xr:uid="{00000000-0006-0000-1600-0000D30C0000}">
      <text>
        <r>
          <rPr>
            <sz val="12"/>
            <color rgb="FF000000"/>
            <rFont val="Calibri"/>
            <family val="1"/>
          </rPr>
          <t>No aplica</t>
        </r>
      </text>
    </comment>
    <comment ref="Z327" authorId="0" shapeId="0" xr:uid="{00000000-0006-0000-1600-0000D40C0000}">
      <text>
        <r>
          <rPr>
            <sz val="12"/>
            <color rgb="FF000000"/>
            <rFont val="Calibri"/>
            <family val="1"/>
          </rPr>
          <t>No aplica</t>
        </r>
      </text>
    </comment>
    <comment ref="AA327" authorId="0" shapeId="0" xr:uid="{00000000-0006-0000-1600-0000D50C0000}">
      <text>
        <r>
          <rPr>
            <sz val="12"/>
            <color rgb="FF000000"/>
            <rFont val="Calibri"/>
            <family val="1"/>
          </rPr>
          <t>No aplica</t>
        </r>
      </text>
    </comment>
    <comment ref="AB327" authorId="0" shapeId="0" xr:uid="{00000000-0006-0000-1600-0000D60C0000}">
      <text>
        <r>
          <rPr>
            <sz val="12"/>
            <color rgb="FF000000"/>
            <rFont val="Calibri"/>
            <family val="1"/>
          </rPr>
          <t>No aplica</t>
        </r>
      </text>
    </comment>
    <comment ref="AM327" authorId="0" shapeId="0" xr:uid="{00000000-0006-0000-1600-0000D70C0000}">
      <text>
        <r>
          <rPr>
            <sz val="12"/>
            <color rgb="FF000000"/>
            <rFont val="Calibri"/>
            <family val="1"/>
          </rPr>
          <t>Eds no Presenta combustible mayor calidad</t>
        </r>
      </text>
    </comment>
    <comment ref="AN327" authorId="0" shapeId="0" xr:uid="{00000000-0006-0000-1600-0000D80C0000}">
      <text>
        <r>
          <rPr>
            <sz val="12"/>
            <color rgb="FF000000"/>
            <rFont val="Calibri"/>
            <family val="1"/>
          </rPr>
          <t>Eds no Presenta combustible mayor calidad</t>
        </r>
      </text>
    </comment>
    <comment ref="BA327" authorId="0" shapeId="0" xr:uid="{00000000-0006-0000-1600-0000D90C0000}">
      <text>
        <r>
          <rPr>
            <sz val="12"/>
            <color rgb="FF000000"/>
            <rFont val="Calibri"/>
            <family val="1"/>
          </rPr>
          <t>Se solicito facturación</t>
        </r>
      </text>
    </comment>
    <comment ref="BE327" authorId="0" shapeId="0" xr:uid="{00000000-0006-0000-1600-0000DA0C0000}">
      <text>
        <r>
          <rPr>
            <sz val="12"/>
            <color rgb="FF000000"/>
            <rFont val="Calibri"/>
            <family val="1"/>
          </rPr>
          <t>No sé despide</t>
        </r>
      </text>
    </comment>
    <comment ref="Y328" authorId="0" shapeId="0" xr:uid="{00000000-0006-0000-1600-0000DB0C0000}">
      <text>
        <r>
          <rPr>
            <sz val="12"/>
            <color rgb="FF000000"/>
            <rFont val="Calibri"/>
            <family val="1"/>
          </rPr>
          <t>No es obligatorio usar tapabocas</t>
        </r>
      </text>
    </comment>
    <comment ref="Z328" authorId="0" shapeId="0" xr:uid="{00000000-0006-0000-1600-0000DC0C0000}">
      <text>
        <r>
          <rPr>
            <sz val="12"/>
            <color rgb="FF000000"/>
            <rFont val="Calibri"/>
            <family val="1"/>
          </rPr>
          <t>No es obligatorio usar gafas de seguridad</t>
        </r>
      </text>
    </comment>
    <comment ref="AA328" authorId="0" shapeId="0" xr:uid="{00000000-0006-0000-1600-0000DD0C0000}">
      <text>
        <r>
          <rPr>
            <sz val="12"/>
            <color rgb="FF000000"/>
            <rFont val="Calibri"/>
            <family val="1"/>
          </rPr>
          <t>No es obligatorio usar antivacteriql</t>
        </r>
      </text>
    </comment>
    <comment ref="AB328" authorId="0" shapeId="0" xr:uid="{00000000-0006-0000-1600-0000DE0C0000}">
      <text>
        <r>
          <rPr>
            <sz val="12"/>
            <color rgb="FF000000"/>
            <rFont val="Calibri"/>
            <family val="1"/>
          </rPr>
          <t>No es obligatorio mantener la distancia</t>
        </r>
      </text>
    </comment>
    <comment ref="AH328" authorId="0" shapeId="0" xr:uid="{00000000-0006-0000-1600-0000DF0C0000}">
      <text>
        <r>
          <rPr>
            <sz val="12"/>
            <color rgb="FF000000"/>
            <rFont val="Calibri"/>
            <family val="1"/>
          </rPr>
          <t>EL COLABORADOR NO SALUDA</t>
        </r>
      </text>
    </comment>
    <comment ref="AI328" authorId="0" shapeId="0" xr:uid="{00000000-0006-0000-1600-0000E00C0000}">
      <text>
        <r>
          <rPr>
            <sz val="12"/>
            <color rgb="FF000000"/>
            <rFont val="Calibri"/>
            <family val="1"/>
          </rPr>
          <t>No me ofrece la promo</t>
        </r>
      </text>
    </comment>
    <comment ref="AL328" authorId="0" shapeId="0" xr:uid="{00000000-0006-0000-1600-0000E10C0000}">
      <text>
        <r>
          <rPr>
            <sz val="12"/>
            <color rgb="FF000000"/>
            <rFont val="Calibri"/>
            <family val="1"/>
          </rPr>
          <t>No me ofrece llenar el tanque</t>
        </r>
      </text>
    </comment>
    <comment ref="AM328" authorId="0" shapeId="0" xr:uid="{00000000-0006-0000-1600-0000E20C0000}">
      <text>
        <r>
          <rPr>
            <sz val="12"/>
            <color rgb="FF000000"/>
            <rFont val="Calibri"/>
            <family val="1"/>
          </rPr>
          <t>No me ofrece combustible de mayor calidad</t>
        </r>
      </text>
    </comment>
    <comment ref="AN328" authorId="0" shapeId="0" xr:uid="{00000000-0006-0000-1600-0000E30C0000}">
      <text>
        <r>
          <rPr>
            <sz val="12"/>
            <color rgb="FF000000"/>
            <rFont val="Calibri"/>
            <family val="1"/>
          </rPr>
          <t>No me ofrece la mezcla</t>
        </r>
      </text>
    </comment>
    <comment ref="AO328" authorId="0" shapeId="0" xr:uid="{00000000-0006-0000-1600-0000E40C0000}">
      <text>
        <r>
          <rPr>
            <sz val="12"/>
            <color rgb="FF000000"/>
            <rFont val="Calibri"/>
            <family val="1"/>
          </rPr>
          <t>No me ofrece puntos</t>
        </r>
      </text>
    </comment>
    <comment ref="AP328" authorId="0" shapeId="0" xr:uid="{00000000-0006-0000-1600-0000E50C0000}">
      <text>
        <r>
          <rPr>
            <sz val="12"/>
            <color rgb="FF000000"/>
            <rFont val="Calibri"/>
            <family val="1"/>
          </rPr>
          <t>No me ofrece aumentar la comora</t>
        </r>
      </text>
    </comment>
    <comment ref="AT328" authorId="0" shapeId="0" xr:uid="{00000000-0006-0000-1600-0000E60C0000}">
      <text>
        <r>
          <rPr>
            <sz val="12"/>
            <color rgb="FF000000"/>
            <rFont val="Calibri"/>
            <family val="1"/>
          </rPr>
          <t>No menciona garantizado confiable</t>
        </r>
      </text>
    </comment>
    <comment ref="AX328" authorId="0" shapeId="0" xr:uid="{00000000-0006-0000-1600-0000E70C0000}">
      <text>
        <r>
          <rPr>
            <sz val="12"/>
            <color rgb="FF000000"/>
            <rFont val="Calibri"/>
            <family val="1"/>
          </rPr>
          <t>No me ofrece botar desperdicios</t>
        </r>
      </text>
    </comment>
    <comment ref="W329" authorId="0" shapeId="0" xr:uid="{00000000-0006-0000-1600-0000E80C0000}">
      <text>
        <r>
          <rPr>
            <sz val="12"/>
            <color rgb="FF000000"/>
            <rFont val="Calibri"/>
            <family val="1"/>
          </rPr>
          <t>bordado min 4.39 y es estación  coesco</t>
        </r>
      </text>
    </comment>
    <comment ref="Y329" authorId="0" shapeId="0" xr:uid="{00000000-0006-0000-1600-0000E90C0000}">
      <text>
        <r>
          <rPr>
            <sz val="12"/>
            <color rgb="FF000000"/>
            <rFont val="Calibri"/>
            <family val="1"/>
          </rPr>
          <t>No</t>
        </r>
      </text>
    </comment>
    <comment ref="Z329" authorId="0" shapeId="0" xr:uid="{00000000-0006-0000-1600-0000EA0C0000}">
      <text>
        <r>
          <rPr>
            <sz val="12"/>
            <color rgb="FF000000"/>
            <rFont val="Calibri"/>
            <family val="1"/>
          </rPr>
          <t>No</t>
        </r>
      </text>
    </comment>
    <comment ref="AA329" authorId="0" shapeId="0" xr:uid="{00000000-0006-0000-1600-0000EB0C0000}">
      <text>
        <r>
          <rPr>
            <sz val="12"/>
            <color rgb="FF000000"/>
            <rFont val="Calibri"/>
            <family val="1"/>
          </rPr>
          <t>No</t>
        </r>
      </text>
    </comment>
    <comment ref="AB329" authorId="0" shapeId="0" xr:uid="{00000000-0006-0000-1600-0000EC0C0000}">
      <text>
        <r>
          <rPr>
            <sz val="12"/>
            <color rgb="FF000000"/>
            <rFont val="Calibri"/>
            <family val="1"/>
          </rPr>
          <t>No</t>
        </r>
      </text>
    </comment>
    <comment ref="AH329" authorId="0" shapeId="0" xr:uid="{00000000-0006-0000-1600-0000ED0C0000}">
      <text>
        <r>
          <rPr>
            <sz val="12"/>
            <color rgb="FF000000"/>
            <rFont val="Calibri"/>
            <family val="1"/>
          </rPr>
          <t>no saluda dice cuanto le pongo</t>
        </r>
      </text>
    </comment>
    <comment ref="AI329" authorId="0" shapeId="0" xr:uid="{00000000-0006-0000-1600-0000EE0C0000}">
      <text>
        <r>
          <rPr>
            <sz val="12"/>
            <color rgb="FF000000"/>
            <rFont val="Calibri"/>
            <family val="1"/>
          </rPr>
          <t>no ofrece</t>
        </r>
      </text>
    </comment>
    <comment ref="AL329" authorId="0" shapeId="0" xr:uid="{00000000-0006-0000-1600-0000EF0C0000}">
      <text>
        <r>
          <rPr>
            <sz val="12"/>
            <color rgb="FF000000"/>
            <rFont val="Calibri"/>
            <family val="1"/>
          </rPr>
          <t>dice cuanto</t>
        </r>
      </text>
    </comment>
    <comment ref="AM329" authorId="0" shapeId="0" xr:uid="{00000000-0006-0000-1600-0000F00C0000}">
      <text>
        <r>
          <rPr>
            <sz val="12"/>
            <color rgb="FF000000"/>
            <rFont val="Calibri"/>
            <family val="1"/>
          </rPr>
          <t>No</t>
        </r>
      </text>
    </comment>
    <comment ref="AN329" authorId="0" shapeId="0" xr:uid="{00000000-0006-0000-1600-0000F10C0000}">
      <text>
        <r>
          <rPr>
            <sz val="12"/>
            <color rgb="FF000000"/>
            <rFont val="Calibri"/>
            <family val="1"/>
          </rPr>
          <t>No</t>
        </r>
      </text>
    </comment>
    <comment ref="AO329" authorId="0" shapeId="0" xr:uid="{00000000-0006-0000-1600-0000F20C0000}">
      <text>
        <r>
          <rPr>
            <sz val="12"/>
            <color rgb="FF000000"/>
            <rFont val="Calibri"/>
            <family val="1"/>
          </rPr>
          <t>Y si había publicidad de puntos colombia</t>
        </r>
      </text>
    </comment>
    <comment ref="AT329" authorId="0" shapeId="0" xr:uid="{00000000-0006-0000-1600-0000F30C0000}">
      <text>
        <r>
          <rPr>
            <sz val="12"/>
            <color rgb="FF000000"/>
            <rFont val="Calibri"/>
            <family val="1"/>
          </rPr>
          <t>no mensiono producto garantizado o confiable</t>
        </r>
      </text>
    </comment>
    <comment ref="AW329" authorId="0" shapeId="0" xr:uid="{00000000-0006-0000-1600-0000F40C0000}">
      <text>
        <r>
          <rPr>
            <sz val="12"/>
            <color rgb="FF000000"/>
            <rFont val="Calibri"/>
            <family val="1"/>
          </rPr>
          <t>no ofrecio servicios adicionales</t>
        </r>
      </text>
    </comment>
    <comment ref="AX329" authorId="0" shapeId="0" xr:uid="{00000000-0006-0000-1600-0000F50C0000}">
      <text>
        <r>
          <rPr>
            <sz val="12"/>
            <color rgb="FF000000"/>
            <rFont val="Calibri"/>
            <family val="1"/>
          </rPr>
          <t>el colaborador no ofrecio botar desperdicios del automovil</t>
        </r>
      </text>
    </comment>
    <comment ref="Q330" authorId="0" shapeId="0" xr:uid="{00000000-0006-0000-1600-0000F60C0000}">
      <text>
        <r>
          <rPr>
            <sz val="12"/>
            <color rgb="FF000000"/>
            <rFont val="Calibri"/>
            <family val="1"/>
          </rPr>
          <t>Tiene guantes</t>
        </r>
      </text>
    </comment>
    <comment ref="R330" authorId="0" shapeId="0" xr:uid="{00000000-0006-0000-1600-0000F70C0000}">
      <text>
        <r>
          <rPr>
            <sz val="12"/>
            <color rgb="FF000000"/>
            <rFont val="Calibri"/>
            <family val="1"/>
          </rPr>
          <t>Tiene guantes</t>
        </r>
      </text>
    </comment>
    <comment ref="Y330" authorId="0" shapeId="0" xr:uid="{00000000-0006-0000-1600-0000F80C0000}">
      <text>
        <r>
          <rPr>
            <sz val="12"/>
            <color rgb="FF000000"/>
            <rFont val="Calibri"/>
            <family val="1"/>
          </rPr>
          <t>No aplica</t>
        </r>
      </text>
    </comment>
    <comment ref="Z330" authorId="0" shapeId="0" xr:uid="{00000000-0006-0000-1600-0000F90C0000}">
      <text>
        <r>
          <rPr>
            <sz val="12"/>
            <color rgb="FF000000"/>
            <rFont val="Calibri"/>
            <family val="1"/>
          </rPr>
          <t>No aplica</t>
        </r>
      </text>
    </comment>
    <comment ref="AA330" authorId="0" shapeId="0" xr:uid="{00000000-0006-0000-1600-0000FA0C0000}">
      <text>
        <r>
          <rPr>
            <sz val="12"/>
            <color rgb="FF000000"/>
            <rFont val="Calibri"/>
            <family val="1"/>
          </rPr>
          <t>No aplica</t>
        </r>
      </text>
    </comment>
    <comment ref="AB330" authorId="0" shapeId="0" xr:uid="{00000000-0006-0000-1600-0000FB0C0000}">
      <text>
        <r>
          <rPr>
            <sz val="12"/>
            <color rgb="FF000000"/>
            <rFont val="Calibri"/>
            <family val="1"/>
          </rPr>
          <t>No aplica</t>
        </r>
      </text>
    </comment>
    <comment ref="AH330" authorId="0" shapeId="0" xr:uid="{00000000-0006-0000-1600-0000FC0C0000}">
      <text>
        <r>
          <rPr>
            <sz val="12"/>
            <color rgb="FF000000"/>
            <rFont val="Calibri"/>
            <family val="1"/>
          </rPr>
          <t>Tengo que saludarlo para que responda el saludo.</t>
        </r>
      </text>
    </comment>
    <comment ref="AI330" authorId="0" shapeId="0" xr:uid="{00000000-0006-0000-1600-0000FD0C0000}">
      <text>
        <r>
          <rPr>
            <sz val="12"/>
            <color rgb="FF000000"/>
            <rFont val="Calibri"/>
            <family val="1"/>
          </rPr>
          <t>No ofrece</t>
        </r>
      </text>
    </comment>
    <comment ref="AL330" authorId="0" shapeId="0" xr:uid="{00000000-0006-0000-1600-0000FE0C0000}">
      <text>
        <r>
          <rPr>
            <sz val="12"/>
            <color rgb="FF000000"/>
            <rFont val="Calibri"/>
            <family val="1"/>
          </rPr>
          <t>No ofrece</t>
        </r>
      </text>
    </comment>
    <comment ref="AM330" authorId="0" shapeId="0" xr:uid="{00000000-0006-0000-1600-0000FF0C0000}">
      <text>
        <r>
          <rPr>
            <sz val="12"/>
            <color rgb="FF000000"/>
            <rFont val="Calibri"/>
            <family val="1"/>
          </rPr>
          <t>No ofrece</t>
        </r>
      </text>
    </comment>
    <comment ref="AN330" authorId="0" shapeId="0" xr:uid="{00000000-0006-0000-1600-0000000D0000}">
      <text>
        <r>
          <rPr>
            <sz val="12"/>
            <color rgb="FF000000"/>
            <rFont val="Calibri"/>
            <family val="1"/>
          </rPr>
          <t>No ofrece</t>
        </r>
      </text>
    </comment>
    <comment ref="AP330" authorId="0" shapeId="0" xr:uid="{00000000-0006-0000-1600-0000010D0000}">
      <text>
        <r>
          <rPr>
            <sz val="12"/>
            <color rgb="FF000000"/>
            <rFont val="Calibri"/>
            <family val="1"/>
          </rPr>
          <t>No ofrece</t>
        </r>
      </text>
    </comment>
    <comment ref="AT330" authorId="0" shapeId="0" xr:uid="{00000000-0006-0000-1600-0000020D0000}">
      <text>
        <r>
          <rPr>
            <sz val="12"/>
            <color rgb="FF000000"/>
            <rFont val="Calibri"/>
            <family val="1"/>
          </rPr>
          <t>No menciona</t>
        </r>
      </text>
    </comment>
    <comment ref="AW330" authorId="0" shapeId="0" xr:uid="{00000000-0006-0000-1600-0000030D0000}">
      <text>
        <r>
          <rPr>
            <sz val="12"/>
            <color rgb="FF000000"/>
            <rFont val="Calibri"/>
            <family val="1"/>
          </rPr>
          <t>No ofrece</t>
        </r>
      </text>
    </comment>
    <comment ref="AX330" authorId="0" shapeId="0" xr:uid="{00000000-0006-0000-1600-0000040D0000}">
      <text>
        <r>
          <rPr>
            <sz val="12"/>
            <color rgb="FF000000"/>
            <rFont val="Calibri"/>
            <family val="1"/>
          </rPr>
          <t>No ofrece</t>
        </r>
      </text>
    </comment>
    <comment ref="BA330" authorId="0" shapeId="0" xr:uid="{00000000-0006-0000-1600-0000050D0000}">
      <text>
        <r>
          <rPr>
            <sz val="12"/>
            <color rgb="FF000000"/>
            <rFont val="Calibri"/>
            <family val="1"/>
          </rPr>
          <t>La solicito</t>
        </r>
      </text>
    </comment>
    <comment ref="Q331" authorId="0" shapeId="0" xr:uid="{00000000-0006-0000-1600-0000060D0000}">
      <text>
        <r>
          <rPr>
            <sz val="12"/>
            <color rgb="FF000000"/>
            <rFont val="Calibri"/>
            <family val="1"/>
          </rPr>
          <t>Usa guantes</t>
        </r>
      </text>
    </comment>
    <comment ref="R331" authorId="0" shapeId="0" xr:uid="{00000000-0006-0000-1600-0000070D0000}">
      <text>
        <r>
          <rPr>
            <sz val="12"/>
            <color rgb="FF000000"/>
            <rFont val="Calibri"/>
            <family val="1"/>
          </rPr>
          <t>Usa guantes</t>
        </r>
      </text>
    </comment>
    <comment ref="Y331" authorId="0" shapeId="0" xr:uid="{00000000-0006-0000-1600-0000080D0000}">
      <text>
        <r>
          <rPr>
            <sz val="12"/>
            <color rgb="FF000000"/>
            <rFont val="Calibri"/>
            <family val="1"/>
          </rPr>
          <t>Na</t>
        </r>
      </text>
    </comment>
    <comment ref="Z331" authorId="0" shapeId="0" xr:uid="{00000000-0006-0000-1600-0000090D0000}">
      <text>
        <r>
          <rPr>
            <sz val="12"/>
            <color rgb="FF000000"/>
            <rFont val="Calibri"/>
            <family val="1"/>
          </rPr>
          <t>Na</t>
        </r>
      </text>
    </comment>
    <comment ref="AA331" authorId="0" shapeId="0" xr:uid="{00000000-0006-0000-1600-00000A0D0000}">
      <text>
        <r>
          <rPr>
            <sz val="12"/>
            <color rgb="FF000000"/>
            <rFont val="Calibri"/>
            <family val="1"/>
          </rPr>
          <t>Na</t>
        </r>
      </text>
    </comment>
    <comment ref="AB331" authorId="0" shapeId="0" xr:uid="{00000000-0006-0000-1600-00000B0D0000}">
      <text>
        <r>
          <rPr>
            <sz val="12"/>
            <color rgb="FF000000"/>
            <rFont val="Calibri"/>
            <family val="1"/>
          </rPr>
          <t>Na</t>
        </r>
      </text>
    </comment>
    <comment ref="AM331" authorId="0" shapeId="0" xr:uid="{00000000-0006-0000-1600-00000C0D0000}">
      <text>
        <r>
          <rPr>
            <sz val="12"/>
            <color rgb="FF000000"/>
            <rFont val="Calibri"/>
            <family val="1"/>
          </rPr>
          <t>No venden mejor calidad</t>
        </r>
      </text>
    </comment>
    <comment ref="AN331" authorId="0" shapeId="0" xr:uid="{00000000-0006-0000-1600-00000D0D0000}">
      <text>
        <r>
          <rPr>
            <sz val="12"/>
            <color rgb="FF000000"/>
            <rFont val="Calibri"/>
            <family val="1"/>
          </rPr>
          <t>No manejan g-prix</t>
        </r>
      </text>
    </comment>
    <comment ref="AO331" authorId="0" shapeId="0" xr:uid="{00000000-0006-0000-1600-00000E0D0000}">
      <text>
        <r>
          <rPr>
            <sz val="12"/>
            <color rgb="FF000000"/>
            <rFont val="Calibri"/>
            <family val="1"/>
          </rPr>
          <t>No tienen puntos</t>
        </r>
      </text>
    </comment>
    <comment ref="AP331" authorId="0" shapeId="0" xr:uid="{00000000-0006-0000-1600-00000F0D0000}">
      <text>
        <r>
          <rPr>
            <sz val="12"/>
            <color rgb="FF000000"/>
            <rFont val="Calibri"/>
            <family val="1"/>
          </rPr>
          <t>ofrece promocion</t>
        </r>
      </text>
    </comment>
    <comment ref="AX331" authorId="0" shapeId="0" xr:uid="{00000000-0006-0000-1600-0000100D0000}">
      <text>
        <r>
          <rPr>
            <sz val="12"/>
            <color rgb="FF000000"/>
            <rFont val="Calibri"/>
            <family val="1"/>
          </rPr>
          <t>Na</t>
        </r>
      </text>
    </comment>
    <comment ref="BA331" authorId="0" shapeId="0" xr:uid="{00000000-0006-0000-1600-0000110D0000}">
      <text>
        <r>
          <rPr>
            <sz val="12"/>
            <color rgb="FF000000"/>
            <rFont val="Calibri"/>
            <family val="1"/>
          </rPr>
          <t>Se solicita</t>
        </r>
      </text>
    </comment>
    <comment ref="BE331" authorId="0" shapeId="0" xr:uid="{00000000-0006-0000-1600-0000120D0000}">
      <text>
        <r>
          <rPr>
            <sz val="12"/>
            <color rgb="FF000000"/>
            <rFont val="Calibri"/>
            <family val="1"/>
          </rPr>
          <t>no se despide</t>
        </r>
      </text>
    </comment>
    <comment ref="W332" authorId="0" shapeId="0" xr:uid="{00000000-0006-0000-1600-0000130D0000}">
      <text>
        <r>
          <rPr>
            <sz val="12"/>
            <color rgb="FF000000"/>
            <rFont val="Calibri"/>
            <family val="1"/>
          </rPr>
          <t>No es visible el nombre</t>
        </r>
      </text>
    </comment>
    <comment ref="Y332" authorId="0" shapeId="0" xr:uid="{00000000-0006-0000-1600-0000140D0000}">
      <text>
        <r>
          <rPr>
            <sz val="12"/>
            <color rgb="FF000000"/>
            <rFont val="Calibri"/>
            <family val="1"/>
          </rPr>
          <t>No aplica</t>
        </r>
      </text>
    </comment>
    <comment ref="Z332" authorId="0" shapeId="0" xr:uid="{00000000-0006-0000-1600-0000150D0000}">
      <text>
        <r>
          <rPr>
            <sz val="12"/>
            <color rgb="FF000000"/>
            <rFont val="Calibri"/>
            <family val="1"/>
          </rPr>
          <t>No aplica</t>
        </r>
      </text>
    </comment>
    <comment ref="AA332" authorId="0" shapeId="0" xr:uid="{00000000-0006-0000-1600-0000160D0000}">
      <text>
        <r>
          <rPr>
            <sz val="12"/>
            <color rgb="FF000000"/>
            <rFont val="Calibri"/>
            <family val="1"/>
          </rPr>
          <t>No aplica</t>
        </r>
      </text>
    </comment>
    <comment ref="AB332" authorId="0" shapeId="0" xr:uid="{00000000-0006-0000-1600-0000170D0000}">
      <text>
        <r>
          <rPr>
            <sz val="12"/>
            <color rgb="FF000000"/>
            <rFont val="Calibri"/>
            <family val="1"/>
          </rPr>
          <t>No aplica</t>
        </r>
      </text>
    </comment>
    <comment ref="AE332" authorId="0" shapeId="0" xr:uid="{00000000-0006-0000-1600-0000180D0000}">
      <text>
        <r>
          <rPr>
            <sz val="12"/>
            <color rgb="FF000000"/>
            <rFont val="Calibri"/>
            <family val="1"/>
          </rPr>
          <t>Estación llena</t>
        </r>
      </text>
    </comment>
    <comment ref="AH332" authorId="0" shapeId="0" xr:uid="{00000000-0006-0000-1600-0000190D0000}">
      <text>
        <r>
          <rPr>
            <sz val="12"/>
            <color rgb="FF000000"/>
            <rFont val="Calibri"/>
            <family val="1"/>
          </rPr>
          <t>Dice buen día</t>
        </r>
      </text>
    </comment>
    <comment ref="AM332" authorId="0" shapeId="0" xr:uid="{00000000-0006-0000-1600-00001A0D0000}">
      <text>
        <r>
          <rPr>
            <sz val="12"/>
            <color rgb="FF000000"/>
            <rFont val="Calibri"/>
            <family val="1"/>
          </rPr>
          <t>No ofrece</t>
        </r>
      </text>
    </comment>
    <comment ref="AN332" authorId="0" shapeId="0" xr:uid="{00000000-0006-0000-1600-00001B0D0000}">
      <text>
        <r>
          <rPr>
            <sz val="12"/>
            <color rgb="FF000000"/>
            <rFont val="Calibri"/>
            <family val="1"/>
          </rPr>
          <t>No ofrece</t>
        </r>
      </text>
    </comment>
    <comment ref="AP332" authorId="0" shapeId="0" xr:uid="{00000000-0006-0000-1600-00001C0D0000}">
      <text>
        <r>
          <rPr>
            <sz val="12"/>
            <color rgb="FF000000"/>
            <rFont val="Calibri"/>
            <family val="1"/>
          </rPr>
          <t>Ofrece promoción jeep</t>
        </r>
      </text>
    </comment>
    <comment ref="AS332" authorId="0" shapeId="0" xr:uid="{00000000-0006-0000-1600-00001D0D0000}">
      <text>
        <r>
          <rPr>
            <sz val="12"/>
            <color rgb="FF000000"/>
            <rFont val="Calibri"/>
            <family val="1"/>
          </rPr>
          <t>No dice nada</t>
        </r>
      </text>
    </comment>
    <comment ref="AT332" authorId="0" shapeId="0" xr:uid="{00000000-0006-0000-1600-00001E0D0000}">
      <text>
        <r>
          <rPr>
            <sz val="12"/>
            <color rgb="FF000000"/>
            <rFont val="Calibri"/>
            <family val="1"/>
          </rPr>
          <t>No dice nada</t>
        </r>
      </text>
    </comment>
    <comment ref="AW332" authorId="0" shapeId="0" xr:uid="{00000000-0006-0000-1600-00001F0D0000}">
      <text>
        <r>
          <rPr>
            <sz val="12"/>
            <color rgb="FF000000"/>
            <rFont val="Calibri"/>
            <family val="1"/>
          </rPr>
          <t>No ofrece nada</t>
        </r>
      </text>
    </comment>
    <comment ref="AX332" authorId="0" shapeId="0" xr:uid="{00000000-0006-0000-1600-0000200D0000}">
      <text>
        <r>
          <rPr>
            <sz val="12"/>
            <color rgb="FF000000"/>
            <rFont val="Calibri"/>
            <family val="1"/>
          </rPr>
          <t>Visita en moto</t>
        </r>
      </text>
    </comment>
    <comment ref="BA332" authorId="0" shapeId="0" xr:uid="{00000000-0006-0000-1600-0000210D0000}">
      <text>
        <r>
          <rPr>
            <sz val="12"/>
            <color rgb="FF000000"/>
            <rFont val="Calibri"/>
            <family val="1"/>
          </rPr>
          <t>no ofrece tuve que solicitarla</t>
        </r>
      </text>
    </comment>
    <comment ref="BI332" authorId="0" shapeId="0" xr:uid="{00000000-0006-0000-1600-0000220D0000}">
      <text>
        <r>
          <rPr>
            <sz val="12"/>
            <color rgb="FF000000"/>
            <rFont val="Calibri"/>
            <family val="1"/>
          </rPr>
          <t>Le falta servicio al cliente</t>
        </r>
      </text>
    </comment>
    <comment ref="K333" authorId="0" shapeId="0" xr:uid="{00000000-0006-0000-1600-0000230D0000}">
      <text>
        <r>
          <rPr>
            <sz val="12"/>
            <color rgb="FF000000"/>
            <rFont val="Calibri"/>
            <family val="1"/>
          </rPr>
          <t>Fue necesario mover el celular porque nos ubica del otro lado</t>
        </r>
      </text>
    </comment>
    <comment ref="T333" authorId="0" shapeId="0" xr:uid="{00000000-0006-0000-1600-0000240D0000}">
      <text>
        <r>
          <rPr>
            <sz val="12"/>
            <color rgb="FF000000"/>
            <rFont val="Calibri"/>
            <family val="1"/>
          </rPr>
          <t>Tiene una color verde</t>
        </r>
      </text>
    </comment>
    <comment ref="U333" authorId="0" shapeId="0" xr:uid="{00000000-0006-0000-1600-0000250D0000}">
      <text>
        <r>
          <rPr>
            <sz val="12"/>
            <color rgb="FF000000"/>
            <rFont val="Calibri"/>
            <family val="1"/>
          </rPr>
          <t>Tiene uno color verde</t>
        </r>
      </text>
    </comment>
    <comment ref="V333" authorId="0" shapeId="0" xr:uid="{00000000-0006-0000-1600-0000260D0000}">
      <text>
        <r>
          <rPr>
            <sz val="12"/>
            <color rgb="FF000000"/>
            <rFont val="Calibri"/>
            <family val="1"/>
          </rPr>
          <t>No tiene</t>
        </r>
      </text>
    </comment>
    <comment ref="W333" authorId="0" shapeId="0" xr:uid="{00000000-0006-0000-1600-0000270D0000}">
      <text>
        <r>
          <rPr>
            <sz val="12"/>
            <color rgb="FF000000"/>
            <rFont val="Calibri"/>
            <family val="1"/>
          </rPr>
          <t>No está identificado</t>
        </r>
      </text>
    </comment>
    <comment ref="Y333" authorId="0" shapeId="0" xr:uid="{00000000-0006-0000-1600-0000280D0000}">
      <text>
        <r>
          <rPr>
            <sz val="12"/>
            <color rgb="FF000000"/>
            <rFont val="Calibri"/>
            <family val="1"/>
          </rPr>
          <t>No aplica</t>
        </r>
      </text>
    </comment>
    <comment ref="Z333" authorId="0" shapeId="0" xr:uid="{00000000-0006-0000-1600-0000290D0000}">
      <text>
        <r>
          <rPr>
            <sz val="12"/>
            <color rgb="FF000000"/>
            <rFont val="Calibri"/>
            <family val="1"/>
          </rPr>
          <t>No aplica</t>
        </r>
      </text>
    </comment>
    <comment ref="AA333" authorId="0" shapeId="0" xr:uid="{00000000-0006-0000-1600-00002A0D0000}">
      <text>
        <r>
          <rPr>
            <sz val="12"/>
            <color rgb="FF000000"/>
            <rFont val="Calibri"/>
            <family val="1"/>
          </rPr>
          <t>No aplica</t>
        </r>
      </text>
    </comment>
    <comment ref="AB333" authorId="0" shapeId="0" xr:uid="{00000000-0006-0000-1600-00002B0D0000}">
      <text>
        <r>
          <rPr>
            <sz val="12"/>
            <color rgb="FF000000"/>
            <rFont val="Calibri"/>
            <family val="1"/>
          </rPr>
          <t>No aplica</t>
        </r>
      </text>
    </comment>
    <comment ref="AE333" authorId="0" shapeId="0" xr:uid="{00000000-0006-0000-1600-00002C0D0000}">
      <text>
        <r>
          <rPr>
            <sz val="12"/>
            <color rgb="FF000000"/>
            <rFont val="Calibri"/>
            <family val="1"/>
          </rPr>
          <t>Me indica dónde estacionar</t>
        </r>
      </text>
    </comment>
    <comment ref="AH333" authorId="0" shapeId="0" xr:uid="{00000000-0006-0000-1600-00002D0D0000}">
      <text>
        <r>
          <rPr>
            <sz val="12"/>
            <color rgb="FF000000"/>
            <rFont val="Calibri"/>
            <family val="1"/>
          </rPr>
          <t>Dice buenas tardes</t>
        </r>
      </text>
    </comment>
    <comment ref="AI333" authorId="0" shapeId="0" xr:uid="{00000000-0006-0000-1600-00002E0D0000}">
      <text>
        <r>
          <rPr>
            <sz val="12"/>
            <color rgb="FF000000"/>
            <rFont val="Calibri"/>
            <family val="1"/>
          </rPr>
          <t>La estación no tiene la promoción a la vista</t>
        </r>
      </text>
    </comment>
    <comment ref="AL333" authorId="0" shapeId="0" xr:uid="{00000000-0006-0000-1600-00002F0D0000}">
      <text>
        <r>
          <rPr>
            <sz val="12"/>
            <color rgb="FF000000"/>
            <rFont val="Calibri"/>
            <family val="1"/>
          </rPr>
          <t>No ofrece,  espera que le diga</t>
        </r>
      </text>
    </comment>
    <comment ref="AM333" authorId="0" shapeId="0" xr:uid="{00000000-0006-0000-1600-0000300D0000}">
      <text>
        <r>
          <rPr>
            <sz val="12"/>
            <color rgb="FF000000"/>
            <rFont val="Calibri"/>
            <family val="1"/>
          </rPr>
          <t>La estación no maneja combustible de mayor calidad</t>
        </r>
      </text>
    </comment>
    <comment ref="AN333" authorId="0" shapeId="0" xr:uid="{00000000-0006-0000-1600-0000310D0000}">
      <text>
        <r>
          <rPr>
            <sz val="12"/>
            <color rgb="FF000000"/>
            <rFont val="Calibri"/>
            <family val="1"/>
          </rPr>
          <t>La estación no maneja combustible de mayor calidad</t>
        </r>
      </text>
    </comment>
    <comment ref="AO333" authorId="0" shapeId="0" xr:uid="{00000000-0006-0000-1600-0000320D0000}">
      <text>
        <r>
          <rPr>
            <sz val="12"/>
            <color rgb="FF000000"/>
            <rFont val="Calibri"/>
            <family val="1"/>
          </rPr>
          <t>No ofrece</t>
        </r>
      </text>
    </comment>
    <comment ref="AP333" authorId="0" shapeId="0" xr:uid="{00000000-0006-0000-1600-0000330D0000}">
      <text>
        <r>
          <rPr>
            <sz val="12"/>
            <color rgb="FF000000"/>
            <rFont val="Calibri"/>
            <family val="1"/>
          </rPr>
          <t>No ofrece</t>
        </r>
      </text>
    </comment>
    <comment ref="AS333" authorId="0" shapeId="0" xr:uid="{00000000-0006-0000-1600-0000340D0000}">
      <text>
        <r>
          <rPr>
            <sz val="12"/>
            <color rgb="FF000000"/>
            <rFont val="Calibri"/>
            <family val="1"/>
          </rPr>
          <t>Si menciona</t>
        </r>
      </text>
    </comment>
    <comment ref="AT333" authorId="0" shapeId="0" xr:uid="{00000000-0006-0000-1600-0000350D0000}">
      <text>
        <r>
          <rPr>
            <sz val="12"/>
            <color rgb="FF000000"/>
            <rFont val="Calibri"/>
            <family val="1"/>
          </rPr>
          <t>No dice la frase</t>
        </r>
      </text>
    </comment>
    <comment ref="AW333" authorId="0" shapeId="0" xr:uid="{00000000-0006-0000-1600-0000360D0000}">
      <text>
        <r>
          <rPr>
            <sz val="12"/>
            <color rgb="FF000000"/>
            <rFont val="Calibri"/>
            <family val="1"/>
          </rPr>
          <t>No ofrece ninguno</t>
        </r>
      </text>
    </comment>
    <comment ref="AX333" authorId="0" shapeId="0" xr:uid="{00000000-0006-0000-1600-0000370D0000}">
      <text>
        <r>
          <rPr>
            <sz val="12"/>
            <color rgb="FF000000"/>
            <rFont val="Calibri"/>
            <family val="1"/>
          </rPr>
          <t>No ofrece botar la basura</t>
        </r>
      </text>
    </comment>
    <comment ref="BA333" authorId="0" shapeId="0" xr:uid="{00000000-0006-0000-1600-0000380D0000}">
      <text>
        <r>
          <rPr>
            <sz val="12"/>
            <color rgb="FF000000"/>
            <rFont val="Calibri"/>
            <family val="1"/>
          </rPr>
          <t>Es necesario solicitarla</t>
        </r>
      </text>
    </comment>
    <comment ref="BE333" authorId="0" shapeId="0" xr:uid="{00000000-0006-0000-1600-0000390D0000}">
      <text>
        <r>
          <rPr>
            <sz val="12"/>
            <color rgb="FF000000"/>
            <rFont val="Calibri"/>
            <family val="1"/>
          </rPr>
          <t>Sólo dice con mucho gusto</t>
        </r>
      </text>
    </comment>
    <comment ref="O334" authorId="0" shapeId="0" xr:uid="{00000000-0006-0000-1600-00003A0D0000}">
      <text>
        <r>
          <rPr>
            <sz val="12"/>
            <color rgb="FF000000"/>
            <rFont val="Calibri"/>
            <family val="1"/>
          </rPr>
          <t>El cabello estaba largo y suelto</t>
        </r>
      </text>
    </comment>
    <comment ref="W334" authorId="0" shapeId="0" xr:uid="{00000000-0006-0000-1600-00003B0D0000}">
      <text>
        <r>
          <rPr>
            <sz val="12"/>
            <color rgb="FF000000"/>
            <rFont val="Calibri"/>
            <family val="1"/>
          </rPr>
          <t>No sé observa carnet ni nombre bordado</t>
        </r>
      </text>
    </comment>
    <comment ref="X334" authorId="0" shapeId="0" xr:uid="{00000000-0006-0000-1600-00003C0D0000}">
      <text>
        <r>
          <rPr>
            <sz val="12"/>
            <color rgb="FF000000"/>
            <rFont val="Calibri"/>
            <family val="1"/>
          </rPr>
          <t>Nombre en la factura</t>
        </r>
      </text>
    </comment>
    <comment ref="Y334" authorId="0" shapeId="0" xr:uid="{00000000-0006-0000-1600-00003D0D0000}">
      <text>
        <r>
          <rPr>
            <sz val="12"/>
            <color rgb="FF000000"/>
            <rFont val="Calibri"/>
            <family val="1"/>
          </rPr>
          <t>Ya no se usa</t>
        </r>
      </text>
    </comment>
    <comment ref="Z334" authorId="0" shapeId="0" xr:uid="{00000000-0006-0000-1600-00003E0D0000}">
      <text>
        <r>
          <rPr>
            <sz val="12"/>
            <color rgb="FF000000"/>
            <rFont val="Calibri"/>
            <family val="1"/>
          </rPr>
          <t>Ya no se usa</t>
        </r>
      </text>
    </comment>
    <comment ref="AA334" authorId="0" shapeId="0" xr:uid="{00000000-0006-0000-1600-00003F0D0000}">
      <text>
        <r>
          <rPr>
            <sz val="12"/>
            <color rgb="FF000000"/>
            <rFont val="Calibri"/>
            <family val="1"/>
          </rPr>
          <t>Ya no se usa</t>
        </r>
      </text>
    </comment>
    <comment ref="AB334" authorId="0" shapeId="0" xr:uid="{00000000-0006-0000-1600-0000400D0000}">
      <text>
        <r>
          <rPr>
            <sz val="12"/>
            <color rgb="FF000000"/>
            <rFont val="Calibri"/>
            <family val="1"/>
          </rPr>
          <t>Visita en moto</t>
        </r>
      </text>
    </comment>
    <comment ref="AE334" authorId="0" shapeId="0" xr:uid="{00000000-0006-0000-1600-0000410D0000}">
      <text>
        <r>
          <rPr>
            <sz val="12"/>
            <color rgb="FF000000"/>
            <rFont val="Calibri"/>
            <family val="1"/>
          </rPr>
          <t>Colaboradores ocupados</t>
        </r>
      </text>
    </comment>
    <comment ref="AH334" authorId="0" shapeId="0" xr:uid="{00000000-0006-0000-1600-0000420D0000}">
      <text>
        <r>
          <rPr>
            <sz val="12"/>
            <color rgb="FF000000"/>
            <rFont val="Calibri"/>
            <family val="1"/>
          </rPr>
          <t>colaboradora dice buenas tardes</t>
        </r>
      </text>
    </comment>
    <comment ref="AM334" authorId="0" shapeId="0" xr:uid="{00000000-0006-0000-1600-0000430D0000}">
      <text>
        <r>
          <rPr>
            <sz val="12"/>
            <color rgb="FF000000"/>
            <rFont val="Calibri"/>
            <family val="1"/>
          </rPr>
          <t>No hay combustible de mayor calidad</t>
        </r>
      </text>
    </comment>
    <comment ref="AN334" authorId="0" shapeId="0" xr:uid="{00000000-0006-0000-1600-0000440D0000}">
      <text>
        <r>
          <rPr>
            <sz val="12"/>
            <color rgb="FF000000"/>
            <rFont val="Calibri"/>
            <family val="1"/>
          </rPr>
          <t>No hay gasolina de mayor calidad</t>
        </r>
      </text>
    </comment>
    <comment ref="AP334" authorId="0" shapeId="0" xr:uid="{00000000-0006-0000-1600-0000450D0000}">
      <text>
        <r>
          <rPr>
            <sz val="12"/>
            <color rgb="FF000000"/>
            <rFont val="Calibri"/>
            <family val="1"/>
          </rPr>
          <t>promocion jeep</t>
        </r>
      </text>
    </comment>
    <comment ref="AX334" authorId="0" shapeId="0" xr:uid="{00000000-0006-0000-1600-0000460D0000}">
      <text>
        <r>
          <rPr>
            <sz val="12"/>
            <color rgb="FF000000"/>
            <rFont val="Calibri"/>
            <family val="1"/>
          </rPr>
          <t>Visita en moto</t>
        </r>
      </text>
    </comment>
    <comment ref="BA334" authorId="0" shapeId="0" xr:uid="{00000000-0006-0000-1600-0000470D0000}">
      <text>
        <r>
          <rPr>
            <sz val="12"/>
            <color rgb="FF000000"/>
            <rFont val="Calibri"/>
            <family val="1"/>
          </rPr>
          <t>no entrega debo solicitarla</t>
        </r>
      </text>
    </comment>
    <comment ref="BE334" authorId="0" shapeId="0" xr:uid="{00000000-0006-0000-1600-0000480D0000}">
      <text>
        <r>
          <rPr>
            <sz val="12"/>
            <color rgb="FF000000"/>
            <rFont val="Calibri"/>
            <family val="1"/>
          </rPr>
          <t>no se despide</t>
        </r>
      </text>
    </comment>
    <comment ref="BI334" authorId="0" shapeId="0" xr:uid="{00000000-0006-0000-1600-0000490D0000}">
      <text>
        <r>
          <rPr>
            <sz val="12"/>
            <color rgb="FF000000"/>
            <rFont val="Calibri"/>
            <family val="1"/>
          </rPr>
          <t>Siento que por la premura de atender a los demás no hubo una buena atención, además de no aprobar muchos de los items</t>
        </r>
      </text>
    </comment>
    <comment ref="Y335" authorId="0" shapeId="0" xr:uid="{00000000-0006-0000-1600-00004A0D0000}">
      <text>
        <r>
          <rPr>
            <sz val="12"/>
            <color rgb="FF000000"/>
            <rFont val="Calibri"/>
            <family val="1"/>
          </rPr>
          <t>No es obligatorio usar tapabocas</t>
        </r>
      </text>
    </comment>
    <comment ref="Z335" authorId="0" shapeId="0" xr:uid="{00000000-0006-0000-1600-00004B0D0000}">
      <text>
        <r>
          <rPr>
            <sz val="12"/>
            <color rgb="FF000000"/>
            <rFont val="Calibri"/>
            <family val="1"/>
          </rPr>
          <t>No es obligatorio usar gafas de seguridad</t>
        </r>
      </text>
    </comment>
    <comment ref="AA335" authorId="0" shapeId="0" xr:uid="{00000000-0006-0000-1600-00004C0D0000}">
      <text>
        <r>
          <rPr>
            <sz val="12"/>
            <color rgb="FF000000"/>
            <rFont val="Calibri"/>
            <family val="1"/>
          </rPr>
          <t>No es obligatorio usar gafas de seguridad</t>
        </r>
      </text>
    </comment>
    <comment ref="AB335" authorId="0" shapeId="0" xr:uid="{00000000-0006-0000-1600-00004D0D0000}">
      <text>
        <r>
          <rPr>
            <sz val="12"/>
            <color rgb="FF000000"/>
            <rFont val="Calibri"/>
            <family val="1"/>
          </rPr>
          <t>No es obligatorio mantener la distancia</t>
        </r>
      </text>
    </comment>
    <comment ref="AI335" authorId="0" shapeId="0" xr:uid="{00000000-0006-0000-1600-00004E0D0000}">
      <text>
        <r>
          <rPr>
            <sz val="12"/>
            <color rgb="FF000000"/>
            <rFont val="Calibri"/>
            <family val="1"/>
          </rPr>
          <t>No me ofrece la promo</t>
        </r>
      </text>
    </comment>
    <comment ref="AM335" authorId="0" shapeId="0" xr:uid="{00000000-0006-0000-1600-00004F0D0000}">
      <text>
        <r>
          <rPr>
            <sz val="12"/>
            <color rgb="FF000000"/>
            <rFont val="Calibri"/>
            <family val="1"/>
          </rPr>
          <t>No me ofrece combustible de mayor calidad</t>
        </r>
      </text>
    </comment>
    <comment ref="AN335" authorId="0" shapeId="0" xr:uid="{00000000-0006-0000-1600-0000500D0000}">
      <text>
        <r>
          <rPr>
            <sz val="12"/>
            <color rgb="FF000000"/>
            <rFont val="Calibri"/>
            <family val="1"/>
          </rPr>
          <t>No me ofrece la mezcla ideal</t>
        </r>
      </text>
    </comment>
    <comment ref="AO335" authorId="0" shapeId="0" xr:uid="{00000000-0006-0000-1600-0000510D0000}">
      <text>
        <r>
          <rPr>
            <sz val="12"/>
            <color rgb="FF000000"/>
            <rFont val="Calibri"/>
            <family val="1"/>
          </rPr>
          <t>No me ofrece puntos</t>
        </r>
      </text>
    </comment>
    <comment ref="AP335" authorId="0" shapeId="0" xr:uid="{00000000-0006-0000-1600-0000520D0000}">
      <text>
        <r>
          <rPr>
            <sz val="12"/>
            <color rgb="FF000000"/>
            <rFont val="Calibri"/>
            <family val="1"/>
          </rPr>
          <t>No me ofrece aumentar la compra</t>
        </r>
      </text>
    </comment>
    <comment ref="AS335" authorId="0" shapeId="0" xr:uid="{00000000-0006-0000-1600-0000530D0000}">
      <text>
        <r>
          <rPr>
            <sz val="12"/>
            <color rgb="FF000000"/>
            <rFont val="Calibri"/>
            <family val="1"/>
          </rPr>
          <t>No me informa dispensador en ceros</t>
        </r>
      </text>
    </comment>
    <comment ref="AT335" authorId="0" shapeId="0" xr:uid="{00000000-0006-0000-1600-0000540D0000}">
      <text>
        <r>
          <rPr>
            <sz val="12"/>
            <color rgb="FF000000"/>
            <rFont val="Calibri"/>
            <family val="1"/>
          </rPr>
          <t>No menciona producto garantizado</t>
        </r>
      </text>
    </comment>
    <comment ref="AW335" authorId="0" shapeId="0" xr:uid="{00000000-0006-0000-1600-0000550D0000}">
      <text>
        <r>
          <rPr>
            <sz val="12"/>
            <color rgb="FF000000"/>
            <rFont val="Calibri"/>
            <family val="1"/>
          </rPr>
          <t>No me ofrece servicios adicionales</t>
        </r>
      </text>
    </comment>
    <comment ref="AX335" authorId="0" shapeId="0" xr:uid="{00000000-0006-0000-1600-0000560D0000}">
      <text>
        <r>
          <rPr>
            <sz val="12"/>
            <color rgb="FF000000"/>
            <rFont val="Calibri"/>
            <family val="1"/>
          </rPr>
          <t>No me ofrece botar desperdicios</t>
        </r>
      </text>
    </comment>
    <comment ref="BA335" authorId="0" shapeId="0" xr:uid="{00000000-0006-0000-1600-0000570D0000}">
      <text>
        <r>
          <rPr>
            <sz val="12"/>
            <color rgb="FF000000"/>
            <rFont val="Calibri"/>
            <family val="1"/>
          </rPr>
          <t>Se la tuve que sujerir</t>
        </r>
      </text>
    </comment>
    <comment ref="BI335" authorId="0" shapeId="0" xr:uid="{00000000-0006-0000-1600-0000580D0000}">
      <text>
        <r>
          <rPr>
            <sz val="12"/>
            <color rgb="FF000000"/>
            <rFont val="Calibri"/>
            <family val="1"/>
          </rPr>
          <t>Un poco desatento</t>
        </r>
      </text>
    </comment>
    <comment ref="W336" authorId="0" shapeId="0" xr:uid="{00000000-0006-0000-1600-0000590D0000}">
      <text>
        <r>
          <rPr>
            <sz val="12"/>
            <color rgb="FF000000"/>
            <rFont val="Calibri"/>
            <family val="1"/>
          </rPr>
          <t>No tiene carnet ni bordado</t>
        </r>
      </text>
    </comment>
    <comment ref="X336" authorId="0" shapeId="0" xr:uid="{00000000-0006-0000-1600-00005A0D0000}">
      <text>
        <r>
          <rPr>
            <sz val="12"/>
            <color rgb="FF000000"/>
            <rFont val="Calibri"/>
            <family val="1"/>
          </rPr>
          <t>Según factura</t>
        </r>
      </text>
    </comment>
    <comment ref="Y336" authorId="0" shapeId="0" xr:uid="{00000000-0006-0000-1600-00005B0D0000}">
      <text>
        <r>
          <rPr>
            <sz val="12"/>
            <color rgb="FF000000"/>
            <rFont val="Calibri"/>
            <family val="1"/>
          </rPr>
          <t>Na</t>
        </r>
      </text>
    </comment>
    <comment ref="Z336" authorId="0" shapeId="0" xr:uid="{00000000-0006-0000-1600-00005C0D0000}">
      <text>
        <r>
          <rPr>
            <sz val="12"/>
            <color rgb="FF000000"/>
            <rFont val="Calibri"/>
            <family val="1"/>
          </rPr>
          <t>Na</t>
        </r>
      </text>
    </comment>
    <comment ref="AA336" authorId="0" shapeId="0" xr:uid="{00000000-0006-0000-1600-00005D0D0000}">
      <text>
        <r>
          <rPr>
            <sz val="12"/>
            <color rgb="FF000000"/>
            <rFont val="Calibri"/>
            <family val="1"/>
          </rPr>
          <t>Na</t>
        </r>
      </text>
    </comment>
    <comment ref="AB336" authorId="0" shapeId="0" xr:uid="{00000000-0006-0000-1600-00005E0D0000}">
      <text>
        <r>
          <rPr>
            <sz val="12"/>
            <color rgb="FF000000"/>
            <rFont val="Calibri"/>
            <family val="1"/>
          </rPr>
          <t>Na</t>
        </r>
      </text>
    </comment>
    <comment ref="AI336" authorId="0" shapeId="0" xr:uid="{00000000-0006-0000-1600-00005F0D0000}">
      <text>
        <r>
          <rPr>
            <sz val="12"/>
            <color rgb="FF000000"/>
            <rFont val="Calibri"/>
            <family val="1"/>
          </rPr>
          <t>No ofrece</t>
        </r>
      </text>
    </comment>
    <comment ref="AL336" authorId="0" shapeId="0" xr:uid="{00000000-0006-0000-1600-0000600D0000}">
      <text>
        <r>
          <rPr>
            <sz val="12"/>
            <color rgb="FF000000"/>
            <rFont val="Calibri"/>
            <family val="1"/>
          </rPr>
          <t>Pregunta cuanto</t>
        </r>
      </text>
    </comment>
    <comment ref="AM336" authorId="0" shapeId="0" xr:uid="{00000000-0006-0000-1600-0000610D0000}">
      <text>
        <r>
          <rPr>
            <sz val="12"/>
            <color rgb="FF000000"/>
            <rFont val="Calibri"/>
            <family val="1"/>
          </rPr>
          <t>No ofrece diesel mayor calidad</t>
        </r>
      </text>
    </comment>
    <comment ref="AN336" authorId="0" shapeId="0" xr:uid="{00000000-0006-0000-1600-0000620D0000}">
      <text>
        <r>
          <rPr>
            <sz val="12"/>
            <color rgb="FF000000"/>
            <rFont val="Calibri"/>
            <family val="1"/>
          </rPr>
          <t>Visita con diesel</t>
        </r>
      </text>
    </comment>
    <comment ref="AO336" authorId="0" shapeId="0" xr:uid="{00000000-0006-0000-1600-0000630D0000}">
      <text>
        <r>
          <rPr>
            <sz val="12"/>
            <color rgb="FF000000"/>
            <rFont val="Calibri"/>
            <family val="1"/>
          </rPr>
          <t>No manejan puntos colombia en esta eds</t>
        </r>
      </text>
    </comment>
    <comment ref="AP336" authorId="0" shapeId="0" xr:uid="{00000000-0006-0000-1600-0000640D0000}">
      <text>
        <r>
          <rPr>
            <sz val="12"/>
            <color rgb="FF000000"/>
            <rFont val="Calibri"/>
            <family val="1"/>
          </rPr>
          <t>No ofrece</t>
        </r>
      </text>
    </comment>
    <comment ref="AT336" authorId="0" shapeId="0" xr:uid="{00000000-0006-0000-1600-0000650D0000}">
      <text>
        <r>
          <rPr>
            <sz val="12"/>
            <color rgb="FF000000"/>
            <rFont val="Calibri"/>
            <family val="1"/>
          </rPr>
          <t>No menciona</t>
        </r>
      </text>
    </comment>
    <comment ref="AW336" authorId="0" shapeId="0" xr:uid="{00000000-0006-0000-1600-0000660D0000}">
      <text>
        <r>
          <rPr>
            <sz val="12"/>
            <color rgb="FF000000"/>
            <rFont val="Calibri"/>
            <family val="1"/>
          </rPr>
          <t>No ofrece nada</t>
        </r>
      </text>
    </comment>
    <comment ref="AX336" authorId="0" shapeId="0" xr:uid="{00000000-0006-0000-1600-0000670D0000}">
      <text>
        <r>
          <rPr>
            <sz val="12"/>
            <color rgb="FF000000"/>
            <rFont val="Calibri"/>
            <family val="1"/>
          </rPr>
          <t>No ofrece</t>
        </r>
      </text>
    </comment>
    <comment ref="BE336" authorId="0" shapeId="0" xr:uid="{00000000-0006-0000-1600-0000680D0000}">
      <text>
        <r>
          <rPr>
            <sz val="12"/>
            <color rgb="FF000000"/>
            <rFont val="Calibri"/>
            <family val="1"/>
          </rPr>
          <t>No se despide</t>
        </r>
      </text>
    </comment>
    <comment ref="T337" authorId="0" shapeId="0" xr:uid="{00000000-0006-0000-1600-0000690D0000}">
      <text>
        <r>
          <rPr>
            <sz val="12"/>
            <color rgb="FF000000"/>
            <rFont val="Calibri"/>
            <family val="1"/>
          </rPr>
          <t>TIENE CHAQUETA</t>
        </r>
      </text>
    </comment>
    <comment ref="W337" authorId="0" shapeId="0" xr:uid="{00000000-0006-0000-1600-00006A0D0000}">
      <text>
        <r>
          <rPr>
            <sz val="12"/>
            <color rgb="FF000000"/>
            <rFont val="Calibri"/>
            <family val="1"/>
          </rPr>
          <t>No se aprecia el nombre en el uniforme y no tenía carnet</t>
        </r>
      </text>
    </comment>
    <comment ref="Y337" authorId="0" shapeId="0" xr:uid="{00000000-0006-0000-1600-00006B0D0000}">
      <text>
        <r>
          <rPr>
            <sz val="12"/>
            <color rgb="FF000000"/>
            <rFont val="Calibri"/>
            <family val="1"/>
          </rPr>
          <t>No</t>
        </r>
      </text>
    </comment>
    <comment ref="Z337" authorId="0" shapeId="0" xr:uid="{00000000-0006-0000-1600-00006C0D0000}">
      <text>
        <r>
          <rPr>
            <sz val="12"/>
            <color rgb="FF000000"/>
            <rFont val="Calibri"/>
            <family val="1"/>
          </rPr>
          <t>No</t>
        </r>
      </text>
    </comment>
    <comment ref="AA337" authorId="0" shapeId="0" xr:uid="{00000000-0006-0000-1600-00006D0D0000}">
      <text>
        <r>
          <rPr>
            <sz val="12"/>
            <color rgb="FF000000"/>
            <rFont val="Calibri"/>
            <family val="1"/>
          </rPr>
          <t>No</t>
        </r>
      </text>
    </comment>
    <comment ref="AB337" authorId="0" shapeId="0" xr:uid="{00000000-0006-0000-1600-00006E0D0000}">
      <text>
        <r>
          <rPr>
            <sz val="12"/>
            <color rgb="FF000000"/>
            <rFont val="Calibri"/>
            <family val="1"/>
          </rPr>
          <t>No</t>
        </r>
      </text>
    </comment>
    <comment ref="AI337" authorId="0" shapeId="0" xr:uid="{00000000-0006-0000-1600-00006F0D0000}">
      <text>
        <r>
          <rPr>
            <sz val="12"/>
            <color rgb="FF000000"/>
            <rFont val="Calibri"/>
            <family val="1"/>
          </rPr>
          <t>No me la ofrecio</t>
        </r>
      </text>
    </comment>
    <comment ref="AM337" authorId="0" shapeId="0" xr:uid="{00000000-0006-0000-1600-0000700D0000}">
      <text>
        <r>
          <rPr>
            <sz val="12"/>
            <color rgb="FF000000"/>
            <rFont val="Calibri"/>
            <family val="1"/>
          </rPr>
          <t>ESTACION SIN COMBUSTIBLE DE MEJOR CALIDAD</t>
        </r>
      </text>
    </comment>
    <comment ref="AN337" authorId="0" shapeId="0" xr:uid="{00000000-0006-0000-1600-0000710D0000}">
      <text>
        <r>
          <rPr>
            <sz val="12"/>
            <color rgb="FF000000"/>
            <rFont val="Calibri"/>
            <family val="1"/>
          </rPr>
          <t>No</t>
        </r>
      </text>
    </comment>
    <comment ref="BE337" authorId="0" shapeId="0" xr:uid="{00000000-0006-0000-1600-0000720D0000}">
      <text>
        <r>
          <rPr>
            <sz val="12"/>
            <color rgb="FF000000"/>
            <rFont val="Calibri"/>
            <family val="1"/>
          </rPr>
          <t>NO SE DESPIDE</t>
        </r>
      </text>
    </comment>
    <comment ref="Q338" authorId="0" shapeId="0" xr:uid="{00000000-0006-0000-1600-0000730D0000}">
      <text>
        <r>
          <rPr>
            <sz val="12"/>
            <color rgb="FF000000"/>
            <rFont val="Calibri"/>
            <family val="1"/>
          </rPr>
          <t>tiene guantes</t>
        </r>
      </text>
    </comment>
    <comment ref="R338" authorId="0" shapeId="0" xr:uid="{00000000-0006-0000-1600-0000740D0000}">
      <text>
        <r>
          <rPr>
            <sz val="12"/>
            <color rgb="FF000000"/>
            <rFont val="Calibri"/>
            <family val="1"/>
          </rPr>
          <t>tiene guantes</t>
        </r>
      </text>
    </comment>
    <comment ref="Y338" authorId="0" shapeId="0" xr:uid="{00000000-0006-0000-1600-0000750D0000}">
      <text>
        <r>
          <rPr>
            <sz val="12"/>
            <color rgb="FF000000"/>
            <rFont val="Calibri"/>
            <family val="1"/>
          </rPr>
          <t>No aplica</t>
        </r>
      </text>
    </comment>
    <comment ref="Z338" authorId="0" shapeId="0" xr:uid="{00000000-0006-0000-1600-0000760D0000}">
      <text>
        <r>
          <rPr>
            <sz val="12"/>
            <color rgb="FF000000"/>
            <rFont val="Calibri"/>
            <family val="1"/>
          </rPr>
          <t>No aplica</t>
        </r>
      </text>
    </comment>
    <comment ref="AA338" authorId="0" shapeId="0" xr:uid="{00000000-0006-0000-1600-0000770D0000}">
      <text>
        <r>
          <rPr>
            <sz val="12"/>
            <color rgb="FF000000"/>
            <rFont val="Calibri"/>
            <family val="1"/>
          </rPr>
          <t>No aplica</t>
        </r>
      </text>
    </comment>
    <comment ref="AB338" authorId="0" shapeId="0" xr:uid="{00000000-0006-0000-1600-0000780D0000}">
      <text>
        <r>
          <rPr>
            <sz val="12"/>
            <color rgb="FF000000"/>
            <rFont val="Calibri"/>
            <family val="1"/>
          </rPr>
          <t>No aplica</t>
        </r>
      </text>
    </comment>
    <comment ref="AE338" authorId="0" shapeId="0" xr:uid="{00000000-0006-0000-1600-0000790D0000}">
      <text>
        <r>
          <rPr>
            <sz val="12"/>
            <color rgb="FF000000"/>
            <rFont val="Calibri"/>
            <family val="1"/>
          </rPr>
          <t>No realiza seña</t>
        </r>
      </text>
    </comment>
    <comment ref="AH338" authorId="0" shapeId="0" xr:uid="{00000000-0006-0000-1600-00007A0D0000}">
      <text>
        <r>
          <rPr>
            <sz val="12"/>
            <color rgb="FF000000"/>
            <rFont val="Calibri"/>
            <family val="1"/>
          </rPr>
          <t>solo me dice "A la orden"</t>
        </r>
      </text>
    </comment>
    <comment ref="AM338" authorId="0" shapeId="0" xr:uid="{00000000-0006-0000-1600-00007B0D0000}">
      <text>
        <r>
          <rPr>
            <sz val="12"/>
            <color rgb="FF000000"/>
            <rFont val="Calibri"/>
            <family val="1"/>
          </rPr>
          <t>N/A</t>
        </r>
      </text>
    </comment>
    <comment ref="AN338" authorId="0" shapeId="0" xr:uid="{00000000-0006-0000-1600-00007C0D0000}">
      <text>
        <r>
          <rPr>
            <sz val="12"/>
            <color rgb="FF000000"/>
            <rFont val="Calibri"/>
            <family val="1"/>
          </rPr>
          <t>N/A</t>
        </r>
      </text>
    </comment>
    <comment ref="AO338" authorId="0" shapeId="0" xr:uid="{00000000-0006-0000-1600-00007D0D0000}">
      <text>
        <r>
          <rPr>
            <sz val="12"/>
            <color rgb="FF000000"/>
            <rFont val="Calibri"/>
            <family val="1"/>
          </rPr>
          <t>No ofreció canjear o acumular puntos Colombia</t>
        </r>
      </text>
    </comment>
    <comment ref="AP338" authorId="0" shapeId="0" xr:uid="{00000000-0006-0000-1600-00007E0D0000}">
      <text>
        <r>
          <rPr>
            <sz val="12"/>
            <color rgb="FF000000"/>
            <rFont val="Calibri"/>
            <family val="1"/>
          </rPr>
          <t>No ofreció aumentar compra</t>
        </r>
      </text>
    </comment>
    <comment ref="AW338" authorId="0" shapeId="0" xr:uid="{00000000-0006-0000-1600-00007F0D0000}">
      <text>
        <r>
          <rPr>
            <sz val="12"/>
            <color rgb="FF000000"/>
            <rFont val="Calibri"/>
            <family val="1"/>
          </rPr>
          <t>No ofreció adicionales</t>
        </r>
      </text>
    </comment>
    <comment ref="AX338" authorId="0" shapeId="0" xr:uid="{00000000-0006-0000-1600-0000800D0000}">
      <text>
        <r>
          <rPr>
            <sz val="12"/>
            <color rgb="FF000000"/>
            <rFont val="Calibri"/>
            <family val="1"/>
          </rPr>
          <t>No aplica</t>
        </r>
      </text>
    </comment>
    <comment ref="Y339" authorId="0" shapeId="0" xr:uid="{00000000-0006-0000-1600-0000810D0000}">
      <text>
        <r>
          <rPr>
            <sz val="12"/>
            <color rgb="FF000000"/>
            <rFont val="Calibri"/>
            <family val="1"/>
          </rPr>
          <t>No es obligatorio</t>
        </r>
      </text>
    </comment>
    <comment ref="Z339" authorId="0" shapeId="0" xr:uid="{00000000-0006-0000-1600-0000820D0000}">
      <text>
        <r>
          <rPr>
            <sz val="12"/>
            <color rgb="FF000000"/>
            <rFont val="Calibri"/>
            <family val="1"/>
          </rPr>
          <t>No es obligatorio</t>
        </r>
      </text>
    </comment>
    <comment ref="AA339" authorId="0" shapeId="0" xr:uid="{00000000-0006-0000-1600-0000830D0000}">
      <text>
        <r>
          <rPr>
            <sz val="12"/>
            <color rgb="FF000000"/>
            <rFont val="Calibri"/>
            <family val="1"/>
          </rPr>
          <t>No es obligatorio</t>
        </r>
      </text>
    </comment>
    <comment ref="AB339" authorId="0" shapeId="0" xr:uid="{00000000-0006-0000-1600-0000840D0000}">
      <text>
        <r>
          <rPr>
            <sz val="12"/>
            <color rgb="FF000000"/>
            <rFont val="Calibri"/>
            <family val="1"/>
          </rPr>
          <t>No es obligatorio</t>
        </r>
      </text>
    </comment>
    <comment ref="AI339" authorId="0" shapeId="0" xr:uid="{00000000-0006-0000-1600-0000850D0000}">
      <text>
        <r>
          <rPr>
            <sz val="12"/>
            <color rgb="FF000000"/>
            <rFont val="Calibri"/>
            <family val="1"/>
          </rPr>
          <t>No ofreció</t>
        </r>
      </text>
    </comment>
    <comment ref="AL339" authorId="0" shapeId="0" xr:uid="{00000000-0006-0000-1600-0000860D0000}">
      <text>
        <r>
          <rPr>
            <sz val="12"/>
            <color rgb="FF000000"/>
            <rFont val="Calibri"/>
            <family val="1"/>
          </rPr>
          <t>No ofreció</t>
        </r>
      </text>
    </comment>
    <comment ref="AM339" authorId="0" shapeId="0" xr:uid="{00000000-0006-0000-1600-0000870D0000}">
      <text>
        <r>
          <rPr>
            <sz val="12"/>
            <color rgb="FF000000"/>
            <rFont val="Calibri"/>
            <family val="1"/>
          </rPr>
          <t>No ofreció</t>
        </r>
      </text>
    </comment>
    <comment ref="AN339" authorId="0" shapeId="0" xr:uid="{00000000-0006-0000-1600-0000880D0000}">
      <text>
        <r>
          <rPr>
            <sz val="12"/>
            <color rgb="FF000000"/>
            <rFont val="Calibri"/>
            <family val="1"/>
          </rPr>
          <t>No ofreció</t>
        </r>
      </text>
    </comment>
    <comment ref="AO339" authorId="0" shapeId="0" xr:uid="{00000000-0006-0000-1600-0000890D0000}">
      <text>
        <r>
          <rPr>
            <sz val="12"/>
            <color rgb="FF000000"/>
            <rFont val="Calibri"/>
            <family val="1"/>
          </rPr>
          <t>No ofreció</t>
        </r>
      </text>
    </comment>
    <comment ref="AP339" authorId="0" shapeId="0" xr:uid="{00000000-0006-0000-1600-00008A0D0000}">
      <text>
        <r>
          <rPr>
            <sz val="12"/>
            <color rgb="FF000000"/>
            <rFont val="Calibri"/>
            <family val="1"/>
          </rPr>
          <t>No ofreció</t>
        </r>
      </text>
    </comment>
    <comment ref="AT339" authorId="0" shapeId="0" xr:uid="{00000000-0006-0000-1600-00008B0D0000}">
      <text>
        <r>
          <rPr>
            <sz val="12"/>
            <color rgb="FF000000"/>
            <rFont val="Calibri"/>
            <family val="1"/>
          </rPr>
          <t>No dijo</t>
        </r>
      </text>
    </comment>
    <comment ref="AW339" authorId="0" shapeId="0" xr:uid="{00000000-0006-0000-1600-00008C0D0000}">
      <text>
        <r>
          <rPr>
            <sz val="12"/>
            <color rgb="FF000000"/>
            <rFont val="Calibri"/>
            <family val="1"/>
          </rPr>
          <t>No ofreció</t>
        </r>
      </text>
    </comment>
    <comment ref="AX339" authorId="0" shapeId="0" xr:uid="{00000000-0006-0000-1600-00008D0D0000}">
      <text>
        <r>
          <rPr>
            <sz val="12"/>
            <color rgb="FF000000"/>
            <rFont val="Calibri"/>
            <family val="1"/>
          </rPr>
          <t>Moto</t>
        </r>
      </text>
    </comment>
    <comment ref="BA339" authorId="0" shapeId="0" xr:uid="{00000000-0006-0000-1600-00008E0D0000}">
      <text>
        <r>
          <rPr>
            <sz val="12"/>
            <color rgb="FF000000"/>
            <rFont val="Calibri"/>
            <family val="1"/>
          </rPr>
          <t>No ofreció</t>
        </r>
      </text>
    </comment>
    <comment ref="BE339" authorId="0" shapeId="0" xr:uid="{00000000-0006-0000-1600-00008F0D0000}">
      <text>
        <r>
          <rPr>
            <sz val="12"/>
            <color rgb="FF000000"/>
            <rFont val="Calibri"/>
            <family val="1"/>
          </rPr>
          <t>No se despide de forma amable</t>
        </r>
      </text>
    </comment>
    <comment ref="Q340" authorId="0" shapeId="0" xr:uid="{00000000-0006-0000-1600-0000900D0000}">
      <text>
        <r>
          <rPr>
            <sz val="12"/>
            <color rgb="FF000000"/>
            <rFont val="Calibri"/>
            <family val="1"/>
          </rPr>
          <t>manillas en su mano min 1.51</t>
        </r>
      </text>
    </comment>
    <comment ref="R340" authorId="0" shapeId="0" xr:uid="{00000000-0006-0000-1600-0000910D0000}">
      <text>
        <r>
          <rPr>
            <sz val="12"/>
            <color rgb="FF000000"/>
            <rFont val="Calibri"/>
            <family val="1"/>
          </rPr>
          <t>uñas de color  oscuro min 1.28</t>
        </r>
      </text>
    </comment>
    <comment ref="W340" authorId="0" shapeId="0" xr:uid="{00000000-0006-0000-1600-0000920D0000}">
      <text>
        <r>
          <rPr>
            <sz val="12"/>
            <color rgb="FF000000"/>
            <rFont val="Calibri"/>
            <family val="1"/>
          </rPr>
          <t>no tiene identificación</t>
        </r>
      </text>
    </comment>
    <comment ref="Y340" authorId="0" shapeId="0" xr:uid="{00000000-0006-0000-1600-0000930D0000}">
      <text>
        <r>
          <rPr>
            <sz val="12"/>
            <color rgb="FF000000"/>
            <rFont val="Calibri"/>
            <family val="1"/>
          </rPr>
          <t>MARQUE ESTA PREGUNTA COMO NO APLICA</t>
        </r>
      </text>
    </comment>
    <comment ref="Z340" authorId="0" shapeId="0" xr:uid="{00000000-0006-0000-1600-0000940D0000}">
      <text>
        <r>
          <rPr>
            <sz val="12"/>
            <color rgb="FF000000"/>
            <rFont val="Calibri"/>
            <family val="1"/>
          </rPr>
          <t>MARQUE ESTA PREGUNTA COMO NO APLICA</t>
        </r>
      </text>
    </comment>
    <comment ref="AA340" authorId="0" shapeId="0" xr:uid="{00000000-0006-0000-1600-0000950D0000}">
      <text>
        <r>
          <rPr>
            <sz val="12"/>
            <color rgb="FF000000"/>
            <rFont val="Calibri"/>
            <family val="1"/>
          </rPr>
          <t>MARQUE ESTA PREGUNTA COMO NO APLICA</t>
        </r>
      </text>
    </comment>
    <comment ref="AB340" authorId="0" shapeId="0" xr:uid="{00000000-0006-0000-1600-0000960D0000}">
      <text>
        <r>
          <rPr>
            <sz val="12"/>
            <color rgb="FF000000"/>
            <rFont val="Calibri"/>
            <family val="1"/>
          </rPr>
          <t>MARQUE ESTA PREGUNTA COMO NO APLICA</t>
        </r>
      </text>
    </comment>
    <comment ref="AH340" authorId="0" shapeId="0" xr:uid="{00000000-0006-0000-1600-0000970D0000}">
      <text>
        <r>
          <rPr>
            <sz val="12"/>
            <color rgb="FF000000"/>
            <rFont val="Calibri"/>
            <family val="1"/>
          </rPr>
          <t>solo dice buenas</t>
        </r>
      </text>
    </comment>
    <comment ref="AL340" authorId="0" shapeId="0" xr:uid="{00000000-0006-0000-1600-0000980D0000}">
      <text>
        <r>
          <rPr>
            <sz val="12"/>
            <color rgb="FF000000"/>
            <rFont val="Calibri"/>
            <family val="1"/>
          </rPr>
          <t>dice cuanto</t>
        </r>
      </text>
    </comment>
    <comment ref="AX340" authorId="0" shapeId="0" xr:uid="{00000000-0006-0000-1600-0000990D0000}">
      <text>
        <r>
          <rPr>
            <sz val="12"/>
            <color rgb="FF000000"/>
            <rFont val="Calibri"/>
            <family val="1"/>
          </rPr>
          <t>visita en moto</t>
        </r>
      </text>
    </comment>
    <comment ref="BA340" authorId="0" shapeId="0" xr:uid="{00000000-0006-0000-1600-00009A0D0000}">
      <text>
        <r>
          <rPr>
            <sz val="12"/>
            <color rgb="FF000000"/>
            <rFont val="Calibri"/>
            <family val="1"/>
          </rPr>
          <t>se solicito</t>
        </r>
      </text>
    </comment>
    <comment ref="W341" authorId="0" shapeId="0" xr:uid="{00000000-0006-0000-1600-00009B0D0000}">
      <text>
        <r>
          <rPr>
            <sz val="12"/>
            <color rgb="FF000000"/>
            <rFont val="Calibri"/>
            <family val="1"/>
          </rPr>
          <t>No tiene identificación</t>
        </r>
      </text>
    </comment>
    <comment ref="Y341" authorId="0" shapeId="0" xr:uid="{00000000-0006-0000-1600-00009C0D0000}">
      <text>
        <r>
          <rPr>
            <sz val="12"/>
            <color rgb="FF000000"/>
            <rFont val="Calibri"/>
            <family val="1"/>
          </rPr>
          <t>No aplica</t>
        </r>
      </text>
    </comment>
    <comment ref="Z341" authorId="0" shapeId="0" xr:uid="{00000000-0006-0000-1600-00009D0D0000}">
      <text>
        <r>
          <rPr>
            <sz val="12"/>
            <color rgb="FF000000"/>
            <rFont val="Calibri"/>
            <family val="1"/>
          </rPr>
          <t>No aplica</t>
        </r>
      </text>
    </comment>
    <comment ref="AA341" authorId="0" shapeId="0" xr:uid="{00000000-0006-0000-1600-00009E0D0000}">
      <text>
        <r>
          <rPr>
            <sz val="12"/>
            <color rgb="FF000000"/>
            <rFont val="Calibri"/>
            <family val="1"/>
          </rPr>
          <t>No aplica</t>
        </r>
      </text>
    </comment>
    <comment ref="AB341" authorId="0" shapeId="0" xr:uid="{00000000-0006-0000-1600-00009F0D0000}">
      <text>
        <r>
          <rPr>
            <sz val="12"/>
            <color rgb="FF000000"/>
            <rFont val="Calibri"/>
            <family val="1"/>
          </rPr>
          <t>No aplica</t>
        </r>
      </text>
    </comment>
    <comment ref="AL341" authorId="0" shapeId="0" xr:uid="{00000000-0006-0000-1600-0000A00D0000}">
      <text>
        <r>
          <rPr>
            <sz val="12"/>
            <color rgb="FF000000"/>
            <rFont val="Calibri"/>
            <family val="1"/>
          </rPr>
          <t>Espere un tiempo prudente pero no me ofrece el full</t>
        </r>
      </text>
    </comment>
    <comment ref="AN341" authorId="0" shapeId="0" xr:uid="{00000000-0006-0000-1600-0000A10D0000}">
      <text>
        <r>
          <rPr>
            <sz val="12"/>
            <color rgb="FF000000"/>
            <rFont val="Calibri"/>
            <family val="1"/>
          </rPr>
          <t>acepto extra</t>
        </r>
      </text>
    </comment>
    <comment ref="AO341" authorId="0" shapeId="0" xr:uid="{00000000-0006-0000-1600-0000A20D0000}">
      <text>
        <r>
          <rPr>
            <sz val="12"/>
            <color rgb="FF000000"/>
            <rFont val="Calibri"/>
            <family val="1"/>
          </rPr>
          <t>No ofrece puntos colombia</t>
        </r>
      </text>
    </comment>
    <comment ref="AP341" authorId="0" shapeId="0" xr:uid="{00000000-0006-0000-1600-0000A30D0000}">
      <text>
        <r>
          <rPr>
            <sz val="12"/>
            <color rgb="FF000000"/>
            <rFont val="Calibri"/>
            <family val="1"/>
          </rPr>
          <t>ofrece promoción</t>
        </r>
      </text>
    </comment>
    <comment ref="AS341" authorId="0" shapeId="0" xr:uid="{00000000-0006-0000-1600-0000A40D0000}">
      <text>
        <r>
          <rPr>
            <sz val="12"/>
            <color rgb="FF000000"/>
            <rFont val="Calibri"/>
            <family val="1"/>
          </rPr>
          <t>No menciona surtidor en cero</t>
        </r>
      </text>
    </comment>
    <comment ref="AT341" authorId="0" shapeId="0" xr:uid="{00000000-0006-0000-1600-0000A50D0000}">
      <text>
        <r>
          <rPr>
            <sz val="12"/>
            <color rgb="FF000000"/>
            <rFont val="Calibri"/>
            <family val="1"/>
          </rPr>
          <t>Me menciona calidad del combustible</t>
        </r>
      </text>
    </comment>
    <comment ref="AW341" authorId="0" shapeId="0" xr:uid="{00000000-0006-0000-1600-0000A60D0000}">
      <text>
        <r>
          <rPr>
            <sz val="12"/>
            <color rgb="FF000000"/>
            <rFont val="Calibri"/>
            <family val="1"/>
          </rPr>
          <t>No ofrece nada adicional</t>
        </r>
      </text>
    </comment>
    <comment ref="AX341" authorId="0" shapeId="0" xr:uid="{00000000-0006-0000-1600-0000A70D0000}">
      <text>
        <r>
          <rPr>
            <sz val="12"/>
            <color rgb="FF000000"/>
            <rFont val="Calibri"/>
            <family val="1"/>
          </rPr>
          <t>Moto</t>
        </r>
      </text>
    </comment>
    <comment ref="BA341" authorId="0" shapeId="0" xr:uid="{00000000-0006-0000-1600-0000A80D0000}">
      <text>
        <r>
          <rPr>
            <sz val="12"/>
            <color rgb="FF000000"/>
            <rFont val="Calibri"/>
            <family val="1"/>
          </rPr>
          <t>La pedí al final</t>
        </r>
      </text>
    </comment>
    <comment ref="BE341" authorId="0" shapeId="0" xr:uid="{00000000-0006-0000-1600-0000A90D0000}">
      <text>
        <r>
          <rPr>
            <sz val="12"/>
            <color rgb="FF000000"/>
            <rFont val="Calibri"/>
            <family val="1"/>
          </rPr>
          <t>solo dice con gusto</t>
        </r>
      </text>
    </comment>
    <comment ref="X342" authorId="0" shapeId="0" xr:uid="{00000000-0006-0000-1600-0000AA0D0000}">
      <text>
        <r>
          <rPr>
            <sz val="12"/>
            <color rgb="FF000000"/>
            <rFont val="Calibri"/>
            <family val="1"/>
          </rPr>
          <t>Según factura</t>
        </r>
      </text>
    </comment>
    <comment ref="Y342" authorId="0" shapeId="0" xr:uid="{00000000-0006-0000-1600-0000AB0D0000}">
      <text>
        <r>
          <rPr>
            <sz val="12"/>
            <color rgb="FF000000"/>
            <rFont val="Calibri"/>
            <family val="1"/>
          </rPr>
          <t>.</t>
        </r>
      </text>
    </comment>
    <comment ref="Z342" authorId="0" shapeId="0" xr:uid="{00000000-0006-0000-1600-0000AC0D0000}">
      <text>
        <r>
          <rPr>
            <sz val="12"/>
            <color rgb="FF000000"/>
            <rFont val="Calibri"/>
            <family val="1"/>
          </rPr>
          <t>.</t>
        </r>
      </text>
    </comment>
    <comment ref="AA342" authorId="0" shapeId="0" xr:uid="{00000000-0006-0000-1600-0000AD0D0000}">
      <text>
        <r>
          <rPr>
            <sz val="12"/>
            <color rgb="FF000000"/>
            <rFont val="Calibri"/>
            <family val="1"/>
          </rPr>
          <t>.</t>
        </r>
      </text>
    </comment>
    <comment ref="AB342" authorId="0" shapeId="0" xr:uid="{00000000-0006-0000-1600-0000AE0D0000}">
      <text>
        <r>
          <rPr>
            <sz val="12"/>
            <color rgb="FF000000"/>
            <rFont val="Calibri"/>
            <family val="1"/>
          </rPr>
          <t>.</t>
        </r>
      </text>
    </comment>
    <comment ref="AH342" authorId="0" shapeId="0" xr:uid="{00000000-0006-0000-1600-0000AF0D0000}">
      <text>
        <r>
          <rPr>
            <sz val="12"/>
            <color rgb="FF000000"/>
            <rFont val="Calibri"/>
            <family val="1"/>
          </rPr>
          <t>Solo dice "Buenas"</t>
        </r>
      </text>
    </comment>
    <comment ref="AM342" authorId="0" shapeId="0" xr:uid="{00000000-0006-0000-1600-0000B00D0000}">
      <text>
        <r>
          <rPr>
            <sz val="12"/>
            <color rgb="FF000000"/>
            <rFont val="Calibri"/>
            <family val="1"/>
          </rPr>
          <t>solicito corriente</t>
        </r>
      </text>
    </comment>
    <comment ref="BA342" authorId="0" shapeId="0" xr:uid="{00000000-0006-0000-1600-0000B10D0000}">
      <text>
        <r>
          <rPr>
            <sz val="12"/>
            <color rgb="FF000000"/>
            <rFont val="Calibri"/>
            <family val="1"/>
          </rPr>
          <t>Tuve que solicitarla</t>
        </r>
      </text>
    </comment>
    <comment ref="Y343" authorId="0" shapeId="0" xr:uid="{00000000-0006-0000-1600-0000B20D0000}">
      <text>
        <r>
          <rPr>
            <sz val="12"/>
            <color rgb="FF000000"/>
            <rFont val="Calibri"/>
            <family val="1"/>
          </rPr>
          <t>Na</t>
        </r>
      </text>
    </comment>
    <comment ref="Z343" authorId="0" shapeId="0" xr:uid="{00000000-0006-0000-1600-0000B30D0000}">
      <text>
        <r>
          <rPr>
            <sz val="12"/>
            <color rgb="FF000000"/>
            <rFont val="Calibri"/>
            <family val="1"/>
          </rPr>
          <t>Na</t>
        </r>
      </text>
    </comment>
    <comment ref="AA343" authorId="0" shapeId="0" xr:uid="{00000000-0006-0000-1600-0000B40D0000}">
      <text>
        <r>
          <rPr>
            <sz val="12"/>
            <color rgb="FF000000"/>
            <rFont val="Calibri"/>
            <family val="1"/>
          </rPr>
          <t>Na</t>
        </r>
      </text>
    </comment>
    <comment ref="AB343" authorId="0" shapeId="0" xr:uid="{00000000-0006-0000-1600-0000B50D0000}">
      <text>
        <r>
          <rPr>
            <sz val="12"/>
            <color rgb="FF000000"/>
            <rFont val="Calibri"/>
            <family val="1"/>
          </rPr>
          <t>Na</t>
        </r>
      </text>
    </comment>
    <comment ref="AH343" authorId="0" shapeId="0" xr:uid="{00000000-0006-0000-1600-0000B60D0000}">
      <text>
        <r>
          <rPr>
            <sz val="12"/>
            <color rgb="FF000000"/>
            <rFont val="Calibri"/>
            <family val="1"/>
          </rPr>
          <t>PROMOTOR DICE BUENAS BIENVENIDO A PRIMAX</t>
        </r>
      </text>
    </comment>
    <comment ref="AS343" authorId="0" shapeId="0" xr:uid="{00000000-0006-0000-1600-0000B70D0000}">
      <text>
        <r>
          <rPr>
            <sz val="12"/>
            <color rgb="FF000000"/>
            <rFont val="Calibri"/>
            <family val="1"/>
          </rPr>
          <t>DICE INICIA PA 10</t>
        </r>
      </text>
    </comment>
    <comment ref="AX343" authorId="0" shapeId="0" xr:uid="{00000000-0006-0000-1600-0000B80D0000}">
      <text>
        <r>
          <rPr>
            <sz val="12"/>
            <color rgb="FF000000"/>
            <rFont val="Calibri"/>
            <family val="1"/>
          </rPr>
          <t>Ns</t>
        </r>
      </text>
    </comment>
    <comment ref="BA343" authorId="0" shapeId="0" xr:uid="{00000000-0006-0000-1600-0000B90D0000}">
      <text>
        <r>
          <rPr>
            <sz val="12"/>
            <color rgb="FF000000"/>
            <rFont val="Calibri"/>
            <family val="1"/>
          </rPr>
          <t>YO LA SOLICITE</t>
        </r>
      </text>
    </comment>
    <comment ref="BE343" authorId="0" shapeId="0" xr:uid="{00000000-0006-0000-1600-0000BA0D0000}">
      <text>
        <r>
          <rPr>
            <sz val="12"/>
            <color rgb="FF000000"/>
            <rFont val="Calibri"/>
            <family val="1"/>
          </rPr>
          <t>NO SE DESPIDE</t>
        </r>
      </text>
    </comment>
    <comment ref="Q344" authorId="0" shapeId="0" xr:uid="{00000000-0006-0000-1600-0000BB0D0000}">
      <text>
        <r>
          <rPr>
            <sz val="12"/>
            <color rgb="FF000000"/>
            <rFont val="Calibri"/>
            <family val="1"/>
          </rPr>
          <t>Usa guantes</t>
        </r>
      </text>
    </comment>
    <comment ref="R344" authorId="0" shapeId="0" xr:uid="{00000000-0006-0000-1600-0000BC0D0000}">
      <text>
        <r>
          <rPr>
            <sz val="12"/>
            <color rgb="FF000000"/>
            <rFont val="Calibri"/>
            <family val="1"/>
          </rPr>
          <t>Usa guantes</t>
        </r>
      </text>
    </comment>
    <comment ref="T344" authorId="0" shapeId="0" xr:uid="{00000000-0006-0000-1600-0000BD0D0000}">
      <text>
        <r>
          <rPr>
            <sz val="12"/>
            <color rgb="FF000000"/>
            <rFont val="Calibri"/>
            <family val="1"/>
          </rPr>
          <t>Usa chaqueta</t>
        </r>
      </text>
    </comment>
    <comment ref="W344" authorId="0" shapeId="0" xr:uid="{00000000-0006-0000-1600-0000BE0D0000}">
      <text>
        <r>
          <rPr>
            <sz val="12"/>
            <color rgb="FF000000"/>
            <rFont val="Calibri"/>
            <family val="1"/>
          </rPr>
          <t>Usa chaqueta no se identifica</t>
        </r>
      </text>
    </comment>
    <comment ref="Y344" authorId="0" shapeId="0" xr:uid="{00000000-0006-0000-1600-0000BF0D0000}">
      <text>
        <r>
          <rPr>
            <sz val="12"/>
            <color rgb="FF000000"/>
            <rFont val="Calibri"/>
            <family val="1"/>
          </rPr>
          <t>Na</t>
        </r>
      </text>
    </comment>
    <comment ref="Z344" authorId="0" shapeId="0" xr:uid="{00000000-0006-0000-1600-0000C00D0000}">
      <text>
        <r>
          <rPr>
            <sz val="12"/>
            <color rgb="FF000000"/>
            <rFont val="Calibri"/>
            <family val="1"/>
          </rPr>
          <t>Na</t>
        </r>
      </text>
    </comment>
    <comment ref="AA344" authorId="0" shapeId="0" xr:uid="{00000000-0006-0000-1600-0000C10D0000}">
      <text>
        <r>
          <rPr>
            <sz val="12"/>
            <color rgb="FF000000"/>
            <rFont val="Calibri"/>
            <family val="1"/>
          </rPr>
          <t>Na</t>
        </r>
      </text>
    </comment>
    <comment ref="AB344" authorId="0" shapeId="0" xr:uid="{00000000-0006-0000-1600-0000C20D0000}">
      <text>
        <r>
          <rPr>
            <sz val="12"/>
            <color rgb="FF000000"/>
            <rFont val="Calibri"/>
            <family val="1"/>
          </rPr>
          <t>Na</t>
        </r>
      </text>
    </comment>
    <comment ref="AE344" authorId="0" shapeId="0" xr:uid="{00000000-0006-0000-1600-0000C30D0000}">
      <text>
        <r>
          <rPr>
            <sz val="12"/>
            <color rgb="FF000000"/>
            <rFont val="Calibri"/>
            <family val="1"/>
          </rPr>
          <t>Está llena</t>
        </r>
      </text>
    </comment>
    <comment ref="AH344" authorId="0" shapeId="0" xr:uid="{00000000-0006-0000-1600-0000C40D0000}">
      <text>
        <r>
          <rPr>
            <sz val="12"/>
            <color rgb="FF000000"/>
            <rFont val="Calibri"/>
            <family val="1"/>
          </rPr>
          <t>no saluda</t>
        </r>
      </text>
    </comment>
    <comment ref="AI344" authorId="0" shapeId="0" xr:uid="{00000000-0006-0000-1600-0000C50D0000}">
      <text>
        <r>
          <rPr>
            <sz val="12"/>
            <color rgb="FF000000"/>
            <rFont val="Calibri"/>
            <family val="1"/>
          </rPr>
          <t>no la ofrece</t>
        </r>
      </text>
    </comment>
    <comment ref="AL344" authorId="0" shapeId="0" xr:uid="{00000000-0006-0000-1600-0000C60D0000}">
      <text>
        <r>
          <rPr>
            <sz val="12"/>
            <color rgb="FF000000"/>
            <rFont val="Calibri"/>
            <family val="1"/>
          </rPr>
          <t>no ofrece</t>
        </r>
      </text>
    </comment>
    <comment ref="AT344" authorId="0" shapeId="0" xr:uid="{00000000-0006-0000-1600-0000C70D0000}">
      <text>
        <r>
          <rPr>
            <sz val="12"/>
            <color rgb="FF000000"/>
            <rFont val="Calibri"/>
            <family val="1"/>
          </rPr>
          <t>no lo menciona</t>
        </r>
      </text>
    </comment>
    <comment ref="AW344" authorId="0" shapeId="0" xr:uid="{00000000-0006-0000-1600-0000C80D0000}">
      <text>
        <r>
          <rPr>
            <sz val="12"/>
            <color rgb="FF000000"/>
            <rFont val="Calibri"/>
            <family val="1"/>
          </rPr>
          <t>no ofrece</t>
        </r>
      </text>
    </comment>
    <comment ref="AX344" authorId="0" shapeId="0" xr:uid="{00000000-0006-0000-1600-0000C90D0000}">
      <text>
        <r>
          <rPr>
            <sz val="12"/>
            <color rgb="FF000000"/>
            <rFont val="Calibri"/>
            <family val="1"/>
          </rPr>
          <t>Na</t>
        </r>
      </text>
    </comment>
    <comment ref="T345" authorId="0" shapeId="0" xr:uid="{00000000-0006-0000-1600-0000CA0D0000}">
      <text>
        <r>
          <rPr>
            <sz val="12"/>
            <color rgb="FF000000"/>
            <rFont val="Calibri"/>
            <family val="1"/>
          </rPr>
          <t>Un poco empolvado por la adecuación de la vía contigua</t>
        </r>
      </text>
    </comment>
    <comment ref="U345" authorId="0" shapeId="0" xr:uid="{00000000-0006-0000-1600-0000CB0D0000}">
      <text>
        <r>
          <rPr>
            <sz val="12"/>
            <color rgb="FF000000"/>
            <rFont val="Calibri"/>
            <family val="1"/>
          </rPr>
          <t>Un poco empolvado por la adecuación de la vía contigua y también se veía desgastado</t>
        </r>
      </text>
    </comment>
    <comment ref="Y345" authorId="0" shapeId="0" xr:uid="{00000000-0006-0000-1600-0000CC0D0000}">
      <text>
        <r>
          <rPr>
            <sz val="12"/>
            <color rgb="FF000000"/>
            <rFont val="Calibri"/>
            <family val="1"/>
          </rPr>
          <t>No</t>
        </r>
      </text>
    </comment>
    <comment ref="Z345" authorId="0" shapeId="0" xr:uid="{00000000-0006-0000-1600-0000CD0D0000}">
      <text>
        <r>
          <rPr>
            <sz val="12"/>
            <color rgb="FF000000"/>
            <rFont val="Calibri"/>
            <family val="1"/>
          </rPr>
          <t>No</t>
        </r>
      </text>
    </comment>
    <comment ref="AA345" authorId="0" shapeId="0" xr:uid="{00000000-0006-0000-1600-0000CE0D0000}">
      <text>
        <r>
          <rPr>
            <sz val="12"/>
            <color rgb="FF000000"/>
            <rFont val="Calibri"/>
            <family val="1"/>
          </rPr>
          <t>No</t>
        </r>
      </text>
    </comment>
    <comment ref="AB345" authorId="0" shapeId="0" xr:uid="{00000000-0006-0000-1600-0000CF0D0000}">
      <text>
        <r>
          <rPr>
            <sz val="12"/>
            <color rgb="FF000000"/>
            <rFont val="Calibri"/>
            <family val="1"/>
          </rPr>
          <t>No</t>
        </r>
      </text>
    </comment>
    <comment ref="AH345" authorId="0" shapeId="0" xr:uid="{00000000-0006-0000-1600-0000D00D0000}">
      <text>
        <r>
          <rPr>
            <sz val="12"/>
            <color rgb="FF000000"/>
            <rFont val="Calibri"/>
            <family val="1"/>
          </rPr>
          <t>Utiliza la palabra jefe.</t>
        </r>
      </text>
    </comment>
    <comment ref="AI345" authorId="0" shapeId="0" xr:uid="{00000000-0006-0000-1600-0000D10D0000}">
      <text>
        <r>
          <rPr>
            <sz val="12"/>
            <color rgb="FF000000"/>
            <rFont val="Calibri"/>
            <family val="1"/>
          </rPr>
          <t>No</t>
        </r>
      </text>
    </comment>
    <comment ref="AL345" authorId="0" shapeId="0" xr:uid="{00000000-0006-0000-1600-0000D20D0000}">
      <text>
        <r>
          <rPr>
            <sz val="12"/>
            <color rgb="FF000000"/>
            <rFont val="Calibri"/>
            <family val="1"/>
          </rPr>
          <t>No ofreció</t>
        </r>
      </text>
    </comment>
    <comment ref="AM345" authorId="0" shapeId="0" xr:uid="{00000000-0006-0000-1600-0000D30D0000}">
      <text>
        <r>
          <rPr>
            <sz val="12"/>
            <color rgb="FF000000"/>
            <rFont val="Calibri"/>
            <family val="1"/>
          </rPr>
          <t>No ofreció</t>
        </r>
      </text>
    </comment>
    <comment ref="AN345" authorId="0" shapeId="0" xr:uid="{00000000-0006-0000-1600-0000D40D0000}">
      <text>
        <r>
          <rPr>
            <sz val="12"/>
            <color rgb="FF000000"/>
            <rFont val="Calibri"/>
            <family val="1"/>
          </rPr>
          <t>No ofreció</t>
        </r>
      </text>
    </comment>
    <comment ref="AO345" authorId="0" shapeId="0" xr:uid="{00000000-0006-0000-1600-0000D50D0000}">
      <text>
        <r>
          <rPr>
            <sz val="12"/>
            <color rgb="FF000000"/>
            <rFont val="Calibri"/>
            <family val="1"/>
          </rPr>
          <t>No ofreció</t>
        </r>
      </text>
    </comment>
    <comment ref="AP345" authorId="0" shapeId="0" xr:uid="{00000000-0006-0000-1600-0000D60D0000}">
      <text>
        <r>
          <rPr>
            <sz val="12"/>
            <color rgb="FF000000"/>
            <rFont val="Calibri"/>
            <family val="1"/>
          </rPr>
          <t>No ofreció</t>
        </r>
      </text>
    </comment>
    <comment ref="AT345" authorId="0" shapeId="0" xr:uid="{00000000-0006-0000-1600-0000D70D0000}">
      <text>
        <r>
          <rPr>
            <sz val="12"/>
            <color rgb="FF000000"/>
            <rFont val="Calibri"/>
            <family val="1"/>
          </rPr>
          <t>NO lo detalló</t>
        </r>
      </text>
    </comment>
    <comment ref="AW345" authorId="0" shapeId="0" xr:uid="{00000000-0006-0000-1600-0000D80D0000}">
      <text>
        <r>
          <rPr>
            <sz val="12"/>
            <color rgb="FF000000"/>
            <rFont val="Calibri"/>
            <family val="1"/>
          </rPr>
          <t>No ofreció</t>
        </r>
      </text>
    </comment>
    <comment ref="AX345" authorId="0" shapeId="0" xr:uid="{00000000-0006-0000-1600-0000D90D0000}">
      <text>
        <r>
          <rPr>
            <sz val="12"/>
            <color rgb="FF000000"/>
            <rFont val="Calibri"/>
            <family val="1"/>
          </rPr>
          <t>No ofreció</t>
        </r>
      </text>
    </comment>
    <comment ref="BA345" authorId="0" shapeId="0" xr:uid="{00000000-0006-0000-1600-0000DA0D0000}">
      <text>
        <r>
          <rPr>
            <sz val="12"/>
            <color rgb="FF000000"/>
            <rFont val="Calibri"/>
            <family val="1"/>
          </rPr>
          <t>Yo la solicité</t>
        </r>
      </text>
    </comment>
    <comment ref="Y346" authorId="0" shapeId="0" xr:uid="{00000000-0006-0000-1600-0000DB0D0000}">
      <text>
        <r>
          <rPr>
            <sz val="12"/>
            <color rgb="FF000000"/>
            <rFont val="Calibri"/>
            <family val="1"/>
          </rPr>
          <t>No es obligatorio el uso de tapabocas</t>
        </r>
      </text>
    </comment>
    <comment ref="Z346" authorId="0" shapeId="0" xr:uid="{00000000-0006-0000-1600-0000DC0D0000}">
      <text>
        <r>
          <rPr>
            <sz val="12"/>
            <color rgb="FF000000"/>
            <rFont val="Calibri"/>
            <family val="1"/>
          </rPr>
          <t>No es obligatorio el uso de gafas</t>
        </r>
      </text>
    </comment>
    <comment ref="AA346" authorId="0" shapeId="0" xr:uid="{00000000-0006-0000-1600-0000DD0D0000}">
      <text>
        <r>
          <rPr>
            <sz val="12"/>
            <color rgb="FF000000"/>
            <rFont val="Calibri"/>
            <family val="1"/>
          </rPr>
          <t>No es obligatorio el uso de gel antibacterial</t>
        </r>
      </text>
    </comment>
    <comment ref="AB346" authorId="0" shapeId="0" xr:uid="{00000000-0006-0000-1600-0000DE0D0000}">
      <text>
        <r>
          <rPr>
            <sz val="12"/>
            <color rgb="FF000000"/>
            <rFont val="Calibri"/>
            <family val="1"/>
          </rPr>
          <t>No es obligatorio el distanciamiento</t>
        </r>
      </text>
    </comment>
    <comment ref="AM346" authorId="0" shapeId="0" xr:uid="{00000000-0006-0000-1600-0000DF0D0000}">
      <text>
        <r>
          <rPr>
            <sz val="12"/>
            <color rgb="FF000000"/>
            <rFont val="Calibri"/>
            <family val="1"/>
          </rPr>
          <t>Solo despacha lo solicitado.</t>
        </r>
      </text>
    </comment>
    <comment ref="AN346" authorId="0" shapeId="0" xr:uid="{00000000-0006-0000-1600-0000E00D0000}">
      <text>
        <r>
          <rPr>
            <sz val="12"/>
            <color rgb="FF000000"/>
            <rFont val="Calibri"/>
            <family val="1"/>
          </rPr>
          <t>No ofrece está mezcla de combustible.</t>
        </r>
      </text>
    </comment>
    <comment ref="AO346" authorId="0" shapeId="0" xr:uid="{00000000-0006-0000-1600-0000E10D0000}">
      <text>
        <r>
          <rPr>
            <sz val="12"/>
            <color rgb="FF000000"/>
            <rFont val="Calibri"/>
            <family val="1"/>
          </rPr>
          <t>No ofrece este servicio.</t>
        </r>
      </text>
    </comment>
    <comment ref="AP346" authorId="0" shapeId="0" xr:uid="{00000000-0006-0000-1600-0000E20D0000}">
      <text>
        <r>
          <rPr>
            <sz val="12"/>
            <color rgb="FF000000"/>
            <rFont val="Calibri"/>
            <family val="1"/>
          </rPr>
          <t>Se solicita llenar el tanque , y me ofrecepromocion</t>
        </r>
      </text>
    </comment>
    <comment ref="AS346" authorId="0" shapeId="0" xr:uid="{00000000-0006-0000-1600-0000E30D0000}">
      <text>
        <r>
          <rPr>
            <sz val="12"/>
            <color rgb="FF000000"/>
            <rFont val="Calibri"/>
            <family val="1"/>
          </rPr>
          <t>No dice nada surtidor en ceros.</t>
        </r>
      </text>
    </comment>
    <comment ref="AT346" authorId="0" shapeId="0" xr:uid="{00000000-0006-0000-1600-0000E40D0000}">
      <text>
        <r>
          <rPr>
            <sz val="12"/>
            <color rgb="FF000000"/>
            <rFont val="Calibri"/>
            <family val="1"/>
          </rPr>
          <t>No dice nada de combustible confiable.</t>
        </r>
      </text>
    </comment>
    <comment ref="AW346" authorId="0" shapeId="0" xr:uid="{00000000-0006-0000-1600-0000E50D0000}">
      <text>
        <r>
          <rPr>
            <sz val="12"/>
            <color rgb="FF000000"/>
            <rFont val="Calibri"/>
            <family val="1"/>
          </rPr>
          <t>Solo mensiona si le aficionó aditivo.</t>
        </r>
      </text>
    </comment>
    <comment ref="AX346" authorId="0" shapeId="0" xr:uid="{00000000-0006-0000-1600-0000E60D0000}">
      <text>
        <r>
          <rPr>
            <sz val="12"/>
            <color rgb="FF000000"/>
            <rFont val="Calibri"/>
            <family val="1"/>
          </rPr>
          <t>Visita en moto</t>
        </r>
      </text>
    </comment>
    <comment ref="BA346" authorId="0" shapeId="0" xr:uid="{00000000-0006-0000-1600-0000E70D0000}">
      <text>
        <r>
          <rPr>
            <sz val="12"/>
            <color rgb="FF000000"/>
            <rFont val="Calibri"/>
            <family val="1"/>
          </rPr>
          <t>Se le pide factura no la ofrece.</t>
        </r>
      </text>
    </comment>
    <comment ref="BE346" authorId="0" shapeId="0" xr:uid="{00000000-0006-0000-1600-0000E80D0000}">
      <text>
        <r>
          <rPr>
            <sz val="12"/>
            <color rgb="FF000000"/>
            <rFont val="Calibri"/>
            <family val="1"/>
          </rPr>
          <t>Solo dice ala orden.</t>
        </r>
      </text>
    </comment>
    <comment ref="BI346" authorId="0" shapeId="0" xr:uid="{00000000-0006-0000-1600-0000E90D0000}">
      <text>
        <r>
          <rPr>
            <sz val="12"/>
            <color rgb="FF000000"/>
            <rFont val="Calibri"/>
            <family val="1"/>
          </rPr>
          <t>El colaborador fue poco amable solo se limita a despachar lo requerido y ya.</t>
        </r>
      </text>
    </comment>
    <comment ref="W347" authorId="0" shapeId="0" xr:uid="{00000000-0006-0000-1600-0000EA0D0000}">
      <text>
        <r>
          <rPr>
            <sz val="12"/>
            <color rgb="FF000000"/>
            <rFont val="Calibri"/>
            <family val="1"/>
          </rPr>
          <t>brazo izq</t>
        </r>
      </text>
    </comment>
    <comment ref="Y347" authorId="0" shapeId="0" xr:uid="{00000000-0006-0000-1600-0000EB0D0000}">
      <text>
        <r>
          <rPr>
            <sz val="12"/>
            <color rgb="FF000000"/>
            <rFont val="Calibri"/>
            <family val="1"/>
          </rPr>
          <t>Na</t>
        </r>
      </text>
    </comment>
    <comment ref="Z347" authorId="0" shapeId="0" xr:uid="{00000000-0006-0000-1600-0000EC0D0000}">
      <text>
        <r>
          <rPr>
            <sz val="12"/>
            <color rgb="FF000000"/>
            <rFont val="Calibri"/>
            <family val="1"/>
          </rPr>
          <t>Na</t>
        </r>
      </text>
    </comment>
    <comment ref="AA347" authorId="0" shapeId="0" xr:uid="{00000000-0006-0000-1600-0000ED0D0000}">
      <text>
        <r>
          <rPr>
            <sz val="12"/>
            <color rgb="FF000000"/>
            <rFont val="Calibri"/>
            <family val="1"/>
          </rPr>
          <t>Na</t>
        </r>
      </text>
    </comment>
    <comment ref="AB347" authorId="0" shapeId="0" xr:uid="{00000000-0006-0000-1600-0000EE0D0000}">
      <text>
        <r>
          <rPr>
            <sz val="12"/>
            <color rgb="FF000000"/>
            <rFont val="Calibri"/>
            <family val="1"/>
          </rPr>
          <t>Na</t>
        </r>
      </text>
    </comment>
    <comment ref="AH347" authorId="0" shapeId="0" xr:uid="{00000000-0006-0000-1600-0000EF0D0000}">
      <text>
        <r>
          <rPr>
            <sz val="12"/>
            <color rgb="FF000000"/>
            <rFont val="Calibri"/>
            <family val="1"/>
          </rPr>
          <t>Solo pregunta si llenemos</t>
        </r>
      </text>
    </comment>
    <comment ref="AI347" authorId="0" shapeId="0" xr:uid="{00000000-0006-0000-1600-0000F00D0000}">
      <text>
        <r>
          <rPr>
            <sz val="12"/>
            <color rgb="FF000000"/>
            <rFont val="Calibri"/>
            <family val="1"/>
          </rPr>
          <t>No ofrece</t>
        </r>
      </text>
    </comment>
    <comment ref="AM347" authorId="0" shapeId="0" xr:uid="{00000000-0006-0000-1600-0000F10D0000}">
      <text>
        <r>
          <rPr>
            <sz val="12"/>
            <color rgb="FF000000"/>
            <rFont val="Calibri"/>
            <family val="1"/>
          </rPr>
          <t>No ofrece</t>
        </r>
      </text>
    </comment>
    <comment ref="AN347" authorId="0" shapeId="0" xr:uid="{00000000-0006-0000-1600-0000F20D0000}">
      <text>
        <r>
          <rPr>
            <sz val="12"/>
            <color rgb="FF000000"/>
            <rFont val="Calibri"/>
            <family val="1"/>
          </rPr>
          <t>No ofrece</t>
        </r>
      </text>
    </comment>
    <comment ref="AO347" authorId="0" shapeId="0" xr:uid="{00000000-0006-0000-1600-0000F30D0000}">
      <text>
        <r>
          <rPr>
            <sz val="12"/>
            <color rgb="FF000000"/>
            <rFont val="Calibri"/>
            <family val="1"/>
          </rPr>
          <t>No ofrece</t>
        </r>
      </text>
    </comment>
    <comment ref="AP347" authorId="0" shapeId="0" xr:uid="{00000000-0006-0000-1600-0000F40D0000}">
      <text>
        <r>
          <rPr>
            <sz val="12"/>
            <color rgb="FF000000"/>
            <rFont val="Calibri"/>
            <family val="1"/>
          </rPr>
          <t>No ofrece</t>
        </r>
      </text>
    </comment>
    <comment ref="AS347" authorId="0" shapeId="0" xr:uid="{00000000-0006-0000-1600-0000F50D0000}">
      <text>
        <r>
          <rPr>
            <sz val="12"/>
            <color rgb="FF000000"/>
            <rFont val="Calibri"/>
            <family val="1"/>
          </rPr>
          <t>min 1.29 dice maquina en cero</t>
        </r>
      </text>
    </comment>
    <comment ref="AT347" authorId="0" shapeId="0" xr:uid="{00000000-0006-0000-1600-0000F60D0000}">
      <text>
        <r>
          <rPr>
            <sz val="12"/>
            <color rgb="FF000000"/>
            <rFont val="Calibri"/>
            <family val="1"/>
          </rPr>
          <t>No menciona</t>
        </r>
      </text>
    </comment>
    <comment ref="AW347" authorId="0" shapeId="0" xr:uid="{00000000-0006-0000-1600-0000F70D0000}">
      <text>
        <r>
          <rPr>
            <sz val="12"/>
            <color rgb="FF000000"/>
            <rFont val="Calibri"/>
            <family val="1"/>
          </rPr>
          <t>No ofrece nada</t>
        </r>
      </text>
    </comment>
    <comment ref="AX347" authorId="0" shapeId="0" xr:uid="{00000000-0006-0000-1600-0000F80D0000}">
      <text>
        <r>
          <rPr>
            <sz val="12"/>
            <color rgb="FF000000"/>
            <rFont val="Calibri"/>
            <family val="1"/>
          </rPr>
          <t>Moto</t>
        </r>
      </text>
    </comment>
    <comment ref="BE347" authorId="0" shapeId="0" xr:uid="{00000000-0006-0000-1600-0000F90D0000}">
      <text>
        <r>
          <rPr>
            <sz val="12"/>
            <color rgb="FF000000"/>
            <rFont val="Calibri"/>
            <family val="1"/>
          </rPr>
          <t>Dice con mucho gusto</t>
        </r>
      </text>
    </comment>
    <comment ref="BI347" authorId="0" shapeId="0" xr:uid="{00000000-0006-0000-1600-0000FA0D0000}">
      <text>
        <r>
          <rPr>
            <sz val="12"/>
            <color rgb="FF000000"/>
            <rFont val="Calibri"/>
            <family val="1"/>
          </rPr>
          <t>Poco amable sin nada de protocolo</t>
        </r>
      </text>
    </comment>
    <comment ref="W348" authorId="0" shapeId="0" xr:uid="{00000000-0006-0000-1600-0000FB0D0000}">
      <text>
        <r>
          <rPr>
            <sz val="12"/>
            <color rgb="FF000000"/>
            <rFont val="Calibri"/>
            <family val="1"/>
          </rPr>
          <t>No tenía carnet</t>
        </r>
      </text>
    </comment>
    <comment ref="Y348" authorId="0" shapeId="0" xr:uid="{00000000-0006-0000-1600-0000FC0D0000}">
      <text>
        <r>
          <rPr>
            <sz val="12"/>
            <color rgb="FF000000"/>
            <rFont val="Calibri"/>
            <family val="1"/>
          </rPr>
          <t>No tenía tapabocas</t>
        </r>
      </text>
    </comment>
    <comment ref="Z348" authorId="0" shapeId="0" xr:uid="{00000000-0006-0000-1600-0000FD0D0000}">
      <text>
        <r>
          <rPr>
            <sz val="12"/>
            <color rgb="FF000000"/>
            <rFont val="Calibri"/>
            <family val="1"/>
          </rPr>
          <t>No tenía gafas</t>
        </r>
      </text>
    </comment>
    <comment ref="AA348" authorId="0" shapeId="0" xr:uid="{00000000-0006-0000-1600-0000FE0D0000}">
      <text>
        <r>
          <rPr>
            <sz val="12"/>
            <color rgb="FF000000"/>
            <rFont val="Calibri"/>
            <family val="1"/>
          </rPr>
          <t>No tiene antibacterial</t>
        </r>
      </text>
    </comment>
    <comment ref="AB348" authorId="0" shapeId="0" xr:uid="{00000000-0006-0000-1600-0000FF0D0000}">
      <text>
        <r>
          <rPr>
            <sz val="12"/>
            <color rgb="FF000000"/>
            <rFont val="Calibri"/>
            <family val="1"/>
          </rPr>
          <t>no aplica</t>
        </r>
      </text>
    </comment>
    <comment ref="AE348" authorId="0" shapeId="0" xr:uid="{00000000-0006-0000-1600-0000000E0000}">
      <text>
        <r>
          <rPr>
            <sz val="12"/>
            <color rgb="FF000000"/>
            <rFont val="Calibri"/>
            <family val="1"/>
          </rPr>
          <t>Había muchos carros entonces no nos indicaron</t>
        </r>
      </text>
    </comment>
    <comment ref="AH348" authorId="0" shapeId="0" xr:uid="{00000000-0006-0000-1600-0000010E0000}">
      <text>
        <r>
          <rPr>
            <sz val="12"/>
            <color rgb="FF000000"/>
            <rFont val="Calibri"/>
            <family val="1"/>
          </rPr>
          <t>no se evidencia saludo</t>
        </r>
      </text>
    </comment>
    <comment ref="AI348" authorId="0" shapeId="0" xr:uid="{00000000-0006-0000-1600-0000020E0000}">
      <text>
        <r>
          <rPr>
            <sz val="12"/>
            <color rgb="FF000000"/>
            <rFont val="Calibri"/>
            <family val="1"/>
          </rPr>
          <t>Si tiene la publicidad pero no nos ofreció</t>
        </r>
      </text>
    </comment>
    <comment ref="AN348" authorId="0" shapeId="0" xr:uid="{00000000-0006-0000-1600-0000030E0000}">
      <text>
        <r>
          <rPr>
            <sz val="12"/>
            <color rgb="FF000000"/>
            <rFont val="Calibri"/>
            <family val="1"/>
          </rPr>
          <t>pedí extra</t>
        </r>
      </text>
    </comment>
    <comment ref="AO348" authorId="0" shapeId="0" xr:uid="{00000000-0006-0000-1600-0000040E0000}">
      <text>
        <r>
          <rPr>
            <sz val="12"/>
            <color rgb="FF000000"/>
            <rFont val="Calibri"/>
            <family val="1"/>
          </rPr>
          <t>No ofrece puntos Colombia</t>
        </r>
      </text>
    </comment>
    <comment ref="AP348" authorId="0" shapeId="0" xr:uid="{00000000-0006-0000-1600-0000050E0000}">
      <text>
        <r>
          <rPr>
            <sz val="12"/>
            <color rgb="FF000000"/>
            <rFont val="Calibri"/>
            <family val="1"/>
          </rPr>
          <t>Solo se enfoco en lo que yo le solicite</t>
        </r>
      </text>
    </comment>
    <comment ref="AT348" authorId="0" shapeId="0" xr:uid="{00000000-0006-0000-1600-0000060E0000}">
      <text>
        <r>
          <rPr>
            <sz val="12"/>
            <color rgb="FF000000"/>
            <rFont val="Calibri"/>
            <family val="1"/>
          </rPr>
          <t>Solo menciona surtidor en 0</t>
        </r>
      </text>
    </comment>
    <comment ref="AW348" authorId="0" shapeId="0" xr:uid="{00000000-0006-0000-1600-0000070E0000}">
      <text>
        <r>
          <rPr>
            <sz val="12"/>
            <color rgb="FF000000"/>
            <rFont val="Calibri"/>
            <family val="1"/>
          </rPr>
          <t>No ofrece servicios adicionales</t>
        </r>
      </text>
    </comment>
    <comment ref="AX348" authorId="0" shapeId="0" xr:uid="{00000000-0006-0000-1600-0000080E0000}">
      <text>
        <r>
          <rPr>
            <sz val="12"/>
            <color rgb="FF000000"/>
            <rFont val="Calibri"/>
            <family val="1"/>
          </rPr>
          <t>No ofrece botar desperdicio</t>
        </r>
      </text>
    </comment>
    <comment ref="BA348" authorId="0" shapeId="0" xr:uid="{00000000-0006-0000-1600-0000090E0000}">
      <text>
        <r>
          <rPr>
            <sz val="12"/>
            <color rgb="FF000000"/>
            <rFont val="Calibri"/>
            <family val="1"/>
          </rPr>
          <t>No ofrece factura, yo se la solicite</t>
        </r>
      </text>
    </comment>
    <comment ref="W349" authorId="0" shapeId="0" xr:uid="{00000000-0006-0000-1600-00000A0E0000}">
      <text>
        <r>
          <rPr>
            <sz val="12"/>
            <color rgb="FF000000"/>
            <rFont val="Calibri"/>
            <family val="1"/>
          </rPr>
          <t>No presenta identificación</t>
        </r>
      </text>
    </comment>
    <comment ref="X349" authorId="0" shapeId="0" xr:uid="{00000000-0006-0000-1600-00000B0E0000}">
      <text>
        <r>
          <rPr>
            <sz val="12"/>
            <color rgb="FF000000"/>
            <rFont val="Calibri"/>
            <family val="1"/>
          </rPr>
          <t>Nombre de facturación</t>
        </r>
      </text>
    </comment>
    <comment ref="Y349" authorId="0" shapeId="0" xr:uid="{00000000-0006-0000-1600-00000C0E0000}">
      <text>
        <r>
          <rPr>
            <sz val="12"/>
            <color rgb="FF000000"/>
            <rFont val="Calibri"/>
            <family val="1"/>
          </rPr>
          <t>No aplica</t>
        </r>
      </text>
    </comment>
    <comment ref="Z349" authorId="0" shapeId="0" xr:uid="{00000000-0006-0000-1600-00000D0E0000}">
      <text>
        <r>
          <rPr>
            <sz val="12"/>
            <color rgb="FF000000"/>
            <rFont val="Calibri"/>
            <family val="1"/>
          </rPr>
          <t>No aplica</t>
        </r>
      </text>
    </comment>
    <comment ref="AA349" authorId="0" shapeId="0" xr:uid="{00000000-0006-0000-1600-00000E0E0000}">
      <text>
        <r>
          <rPr>
            <sz val="12"/>
            <color rgb="FF000000"/>
            <rFont val="Calibri"/>
            <family val="1"/>
          </rPr>
          <t>No aplica</t>
        </r>
      </text>
    </comment>
    <comment ref="AB349" authorId="0" shapeId="0" xr:uid="{00000000-0006-0000-1600-00000F0E0000}">
      <text>
        <r>
          <rPr>
            <sz val="12"/>
            <color rgb="FF000000"/>
            <rFont val="Calibri"/>
            <family val="1"/>
          </rPr>
          <t>No aplica</t>
        </r>
      </text>
    </comment>
    <comment ref="AI349" authorId="0" shapeId="0" xr:uid="{00000000-0006-0000-1600-0000100E0000}">
      <text>
        <r>
          <rPr>
            <sz val="12"/>
            <color rgb="FF000000"/>
            <rFont val="Calibri"/>
            <family val="1"/>
          </rPr>
          <t>Eds presenta publicidad, pero colaborador no ofrece</t>
        </r>
      </text>
    </comment>
    <comment ref="AL349" authorId="0" shapeId="0" xr:uid="{00000000-0006-0000-1600-0000110E0000}">
      <text>
        <r>
          <rPr>
            <sz val="12"/>
            <color rgb="FF000000"/>
            <rFont val="Calibri"/>
            <family val="1"/>
          </rPr>
          <t>cuanto le echamos dice</t>
        </r>
      </text>
    </comment>
    <comment ref="AM349" authorId="0" shapeId="0" xr:uid="{00000000-0006-0000-1600-0000120E0000}">
      <text>
        <r>
          <rPr>
            <sz val="12"/>
            <color rgb="FF000000"/>
            <rFont val="Calibri"/>
            <family val="1"/>
          </rPr>
          <t>Eds no Presenta aviso puntos Colombia</t>
        </r>
      </text>
    </comment>
    <comment ref="AN349" authorId="0" shapeId="0" xr:uid="{00000000-0006-0000-1600-0000130E0000}">
      <text>
        <r>
          <rPr>
            <sz val="12"/>
            <color rgb="FF000000"/>
            <rFont val="Calibri"/>
            <family val="1"/>
          </rPr>
          <t>Eds no Presenta aviso puntos Colombia</t>
        </r>
      </text>
    </comment>
    <comment ref="BA349" authorId="0" shapeId="0" xr:uid="{00000000-0006-0000-1600-0000140E0000}">
      <text>
        <r>
          <rPr>
            <sz val="12"/>
            <color rgb="FF000000"/>
            <rFont val="Calibri"/>
            <family val="1"/>
          </rPr>
          <t>Se solicito facturación</t>
        </r>
      </text>
    </comment>
    <comment ref="BE349" authorId="0" shapeId="0" xr:uid="{00000000-0006-0000-1600-0000150E0000}">
      <text>
        <r>
          <rPr>
            <sz val="12"/>
            <color rgb="FF000000"/>
            <rFont val="Calibri"/>
            <family val="1"/>
          </rPr>
          <t>Menciona "a la orden"</t>
        </r>
      </text>
    </comment>
    <comment ref="W350" authorId="0" shapeId="0" xr:uid="{00000000-0006-0000-1600-0000160E0000}">
      <text>
        <r>
          <rPr>
            <sz val="12"/>
            <color rgb="FF000000"/>
            <rFont val="Calibri"/>
            <family val="1"/>
          </rPr>
          <t>No tenía ni carnet ni bordado</t>
        </r>
      </text>
    </comment>
    <comment ref="X350" authorId="0" shapeId="0" xr:uid="{00000000-0006-0000-1600-0000170E0000}">
      <text>
        <r>
          <rPr>
            <sz val="12"/>
            <color rgb="FF000000"/>
            <rFont val="Calibri"/>
            <family val="1"/>
          </rPr>
          <t>Según la factura</t>
        </r>
      </text>
    </comment>
    <comment ref="Y350" authorId="0" shapeId="0" xr:uid="{00000000-0006-0000-1600-0000180E0000}">
      <text>
        <r>
          <rPr>
            <sz val="12"/>
            <color rgb="FF000000"/>
            <rFont val="Calibri"/>
            <family val="1"/>
          </rPr>
          <t>no aplica</t>
        </r>
      </text>
    </comment>
    <comment ref="Z350" authorId="0" shapeId="0" xr:uid="{00000000-0006-0000-1600-0000190E0000}">
      <text>
        <r>
          <rPr>
            <sz val="12"/>
            <color rgb="FF000000"/>
            <rFont val="Calibri"/>
            <family val="1"/>
          </rPr>
          <t>no aplica</t>
        </r>
      </text>
    </comment>
    <comment ref="AA350" authorId="0" shapeId="0" xr:uid="{00000000-0006-0000-1600-00001A0E0000}">
      <text>
        <r>
          <rPr>
            <sz val="12"/>
            <color rgb="FF000000"/>
            <rFont val="Calibri"/>
            <family val="1"/>
          </rPr>
          <t>no aplica</t>
        </r>
      </text>
    </comment>
    <comment ref="AB350" authorId="0" shapeId="0" xr:uid="{00000000-0006-0000-1600-00001B0E0000}">
      <text>
        <r>
          <rPr>
            <sz val="12"/>
            <color rgb="FF000000"/>
            <rFont val="Calibri"/>
            <family val="1"/>
          </rPr>
          <t>no aplica</t>
        </r>
      </text>
    </comment>
    <comment ref="AE350" authorId="0" shapeId="0" xr:uid="{00000000-0006-0000-1600-00001C0E0000}">
      <text>
        <r>
          <rPr>
            <sz val="12"/>
            <color rgb="FF000000"/>
            <rFont val="Calibri"/>
            <family val="1"/>
          </rPr>
          <t>Colaborador se presenta ocupado.</t>
        </r>
      </text>
    </comment>
    <comment ref="AI350" authorId="0" shapeId="0" xr:uid="{00000000-0006-0000-1600-00001D0E0000}">
      <text>
        <r>
          <rPr>
            <sz val="12"/>
            <color rgb="FF000000"/>
            <rFont val="Calibri"/>
            <family val="1"/>
          </rPr>
          <t>No ofrece</t>
        </r>
      </text>
    </comment>
    <comment ref="AM350" authorId="0" shapeId="0" xr:uid="{00000000-0006-0000-1600-00001E0E0000}">
      <text>
        <r>
          <rPr>
            <sz val="12"/>
            <color rgb="FF000000"/>
            <rFont val="Calibri"/>
            <family val="1"/>
          </rPr>
          <t>No ofrece</t>
        </r>
      </text>
    </comment>
    <comment ref="AN350" authorId="0" shapeId="0" xr:uid="{00000000-0006-0000-1600-00001F0E0000}">
      <text>
        <r>
          <rPr>
            <sz val="12"/>
            <color rgb="FF000000"/>
            <rFont val="Calibri"/>
            <family val="1"/>
          </rPr>
          <t>No ofrece</t>
        </r>
      </text>
    </comment>
    <comment ref="AO350" authorId="0" shapeId="0" xr:uid="{00000000-0006-0000-1600-0000200E0000}">
      <text>
        <r>
          <rPr>
            <sz val="12"/>
            <color rgb="FF000000"/>
            <rFont val="Calibri"/>
            <family val="1"/>
          </rPr>
          <t>No ofrece</t>
        </r>
      </text>
    </comment>
    <comment ref="AP350" authorId="0" shapeId="0" xr:uid="{00000000-0006-0000-1600-0000210E0000}">
      <text>
        <r>
          <rPr>
            <sz val="12"/>
            <color rgb="FF000000"/>
            <rFont val="Calibri"/>
            <family val="1"/>
          </rPr>
          <t>No ofrece</t>
        </r>
      </text>
    </comment>
    <comment ref="AT350" authorId="0" shapeId="0" xr:uid="{00000000-0006-0000-1600-0000220E0000}">
      <text>
        <r>
          <rPr>
            <sz val="12"/>
            <color rgb="FF000000"/>
            <rFont val="Calibri"/>
            <family val="1"/>
          </rPr>
          <t>No lo menciona</t>
        </r>
      </text>
    </comment>
    <comment ref="AW350" authorId="0" shapeId="0" xr:uid="{00000000-0006-0000-1600-0000230E0000}">
      <text>
        <r>
          <rPr>
            <sz val="12"/>
            <color rgb="FF000000"/>
            <rFont val="Calibri"/>
            <family val="1"/>
          </rPr>
          <t>No ofrece</t>
        </r>
      </text>
    </comment>
    <comment ref="AX350" authorId="0" shapeId="0" xr:uid="{00000000-0006-0000-1600-0000240E0000}">
      <text>
        <r>
          <rPr>
            <sz val="12"/>
            <color rgb="FF000000"/>
            <rFont val="Calibri"/>
            <family val="1"/>
          </rPr>
          <t>moto</t>
        </r>
      </text>
    </comment>
    <comment ref="BE350" authorId="0" shapeId="0" xr:uid="{00000000-0006-0000-1600-0000250E0000}">
      <text>
        <r>
          <rPr>
            <sz val="12"/>
            <color rgb="FF000000"/>
            <rFont val="Calibri"/>
            <family val="1"/>
          </rPr>
          <t>No se despide amablemente.</t>
        </r>
      </text>
    </comment>
    <comment ref="Y351" authorId="0" shapeId="0" xr:uid="{00000000-0006-0000-1600-0000260E0000}">
      <text>
        <r>
          <rPr>
            <sz val="12"/>
            <color rgb="FF000000"/>
            <rFont val="Calibri"/>
            <family val="1"/>
          </rPr>
          <t>No aplica</t>
        </r>
      </text>
    </comment>
    <comment ref="Z351" authorId="0" shapeId="0" xr:uid="{00000000-0006-0000-1600-0000270E0000}">
      <text>
        <r>
          <rPr>
            <sz val="12"/>
            <color rgb="FF000000"/>
            <rFont val="Calibri"/>
            <family val="1"/>
          </rPr>
          <t>No aplica</t>
        </r>
      </text>
    </comment>
    <comment ref="AA351" authorId="0" shapeId="0" xr:uid="{00000000-0006-0000-1600-0000280E0000}">
      <text>
        <r>
          <rPr>
            <sz val="12"/>
            <color rgb="FF000000"/>
            <rFont val="Calibri"/>
            <family val="1"/>
          </rPr>
          <t>No aplica</t>
        </r>
      </text>
    </comment>
    <comment ref="AB351" authorId="0" shapeId="0" xr:uid="{00000000-0006-0000-1600-0000290E0000}">
      <text>
        <r>
          <rPr>
            <sz val="12"/>
            <color rgb="FF000000"/>
            <rFont val="Calibri"/>
            <family val="1"/>
          </rPr>
          <t>No aplica</t>
        </r>
      </text>
    </comment>
    <comment ref="AE351" authorId="0" shapeId="0" xr:uid="{00000000-0006-0000-1600-00002A0E0000}">
      <text>
        <r>
          <rPr>
            <sz val="12"/>
            <color rgb="FF000000"/>
            <rFont val="Calibri"/>
            <family val="1"/>
          </rPr>
          <t>No se evidencia ninguna señal de alerta</t>
        </r>
      </text>
    </comment>
    <comment ref="BA351" authorId="0" shapeId="0" xr:uid="{00000000-0006-0000-1600-00002B0E0000}">
      <text>
        <r>
          <rPr>
            <sz val="12"/>
            <color rgb="FF000000"/>
            <rFont val="Calibri"/>
            <family val="1"/>
          </rPr>
          <t>tuve que pedirla</t>
        </r>
      </text>
    </comment>
    <comment ref="O352" authorId="0" shapeId="0" xr:uid="{00000000-0006-0000-1600-00002C0E0000}">
      <text>
        <r>
          <rPr>
            <sz val="12"/>
            <color rgb="FF000000"/>
            <rFont val="Calibri"/>
            <family val="1"/>
          </rPr>
          <t>Recogido</t>
        </r>
      </text>
    </comment>
    <comment ref="Q352" authorId="0" shapeId="0" xr:uid="{00000000-0006-0000-1600-00002D0E0000}">
      <text>
        <r>
          <rPr>
            <sz val="12"/>
            <color rgb="FF000000"/>
            <rFont val="Calibri"/>
            <family val="1"/>
          </rPr>
          <t>No Uso Guantes</t>
        </r>
      </text>
    </comment>
    <comment ref="R352" authorId="0" shapeId="0" xr:uid="{00000000-0006-0000-1600-00002E0E0000}">
      <text>
        <r>
          <rPr>
            <sz val="12"/>
            <color rgb="FF000000"/>
            <rFont val="Calibri"/>
            <family val="1"/>
          </rPr>
          <t>Limpias</t>
        </r>
      </text>
    </comment>
    <comment ref="Y352" authorId="0" shapeId="0" xr:uid="{00000000-0006-0000-1600-00002F0E0000}">
      <text>
        <r>
          <rPr>
            <sz val="12"/>
            <color rgb="FF000000"/>
            <rFont val="Calibri"/>
            <family val="1"/>
          </rPr>
          <t>no aplica</t>
        </r>
      </text>
    </comment>
    <comment ref="Z352" authorId="0" shapeId="0" xr:uid="{00000000-0006-0000-1600-0000300E0000}">
      <text>
        <r>
          <rPr>
            <sz val="12"/>
            <color rgb="FF000000"/>
            <rFont val="Calibri"/>
            <family val="1"/>
          </rPr>
          <t>no aplica</t>
        </r>
      </text>
    </comment>
    <comment ref="AA352" authorId="0" shapeId="0" xr:uid="{00000000-0006-0000-1600-0000310E0000}">
      <text>
        <r>
          <rPr>
            <sz val="12"/>
            <color rgb="FF000000"/>
            <rFont val="Calibri"/>
            <family val="1"/>
          </rPr>
          <t>no aplica</t>
        </r>
      </text>
    </comment>
    <comment ref="AB352" authorId="0" shapeId="0" xr:uid="{00000000-0006-0000-1600-0000320E0000}">
      <text>
        <r>
          <rPr>
            <sz val="12"/>
            <color rgb="FF000000"/>
            <rFont val="Calibri"/>
            <family val="1"/>
          </rPr>
          <t>no aplica</t>
        </r>
      </text>
    </comment>
    <comment ref="AL352" authorId="0" shapeId="0" xr:uid="{00000000-0006-0000-1600-0000330E0000}">
      <text>
        <r>
          <rPr>
            <sz val="12"/>
            <color rgb="FF000000"/>
            <rFont val="Calibri"/>
            <family val="1"/>
          </rPr>
          <t>no ofrece</t>
        </r>
      </text>
    </comment>
    <comment ref="AX352" authorId="0" shapeId="0" xr:uid="{00000000-0006-0000-1600-0000340E0000}">
      <text>
        <r>
          <rPr>
            <sz val="12"/>
            <color rgb="FF000000"/>
            <rFont val="Calibri"/>
            <family val="1"/>
          </rPr>
          <t>Visita En Moto</t>
        </r>
      </text>
    </comment>
    <comment ref="BA352" authorId="0" shapeId="0" xr:uid="{00000000-0006-0000-1600-0000350E0000}">
      <text>
        <r>
          <rPr>
            <sz val="12"/>
            <color rgb="FF000000"/>
            <rFont val="Calibri"/>
            <family val="1"/>
          </rPr>
          <t>no ofrece</t>
        </r>
      </text>
    </comment>
    <comment ref="BE352" authorId="0" shapeId="0" xr:uid="{00000000-0006-0000-1600-0000360E0000}">
      <text>
        <r>
          <rPr>
            <sz val="12"/>
            <color rgb="FF000000"/>
            <rFont val="Calibri"/>
            <family val="1"/>
          </rPr>
          <t>no cumple</t>
        </r>
      </text>
    </comment>
    <comment ref="W353" authorId="0" shapeId="0" xr:uid="{00000000-0006-0000-1600-0000370E0000}">
      <text>
        <r>
          <rPr>
            <sz val="12"/>
            <color rgb="FF000000"/>
            <rFont val="Calibri"/>
            <family val="1"/>
          </rPr>
          <t>min 2.24</t>
        </r>
      </text>
    </comment>
    <comment ref="Y353" authorId="0" shapeId="0" xr:uid="{00000000-0006-0000-1600-0000380E0000}">
      <text>
        <r>
          <rPr>
            <sz val="12"/>
            <color rgb="FF000000"/>
            <rFont val="Calibri"/>
            <family val="1"/>
          </rPr>
          <t>No aplica</t>
        </r>
      </text>
    </comment>
    <comment ref="Z353" authorId="0" shapeId="0" xr:uid="{00000000-0006-0000-1600-0000390E0000}">
      <text>
        <r>
          <rPr>
            <sz val="12"/>
            <color rgb="FF000000"/>
            <rFont val="Calibri"/>
            <family val="1"/>
          </rPr>
          <t>No aplica</t>
        </r>
      </text>
    </comment>
    <comment ref="AA353" authorId="0" shapeId="0" xr:uid="{00000000-0006-0000-1600-00003A0E0000}">
      <text>
        <r>
          <rPr>
            <sz val="12"/>
            <color rgb="FF000000"/>
            <rFont val="Calibri"/>
            <family val="1"/>
          </rPr>
          <t>No aplica</t>
        </r>
      </text>
    </comment>
    <comment ref="AB353" authorId="0" shapeId="0" xr:uid="{00000000-0006-0000-1600-00003B0E0000}">
      <text>
        <r>
          <rPr>
            <sz val="12"/>
            <color rgb="FF000000"/>
            <rFont val="Calibri"/>
            <family val="1"/>
          </rPr>
          <t>No aplica</t>
        </r>
      </text>
    </comment>
    <comment ref="AI353" authorId="0" shapeId="0" xr:uid="{00000000-0006-0000-1600-00003C0E0000}">
      <text>
        <r>
          <rPr>
            <sz val="12"/>
            <color rgb="FF000000"/>
            <rFont val="Calibri"/>
            <family val="1"/>
          </rPr>
          <t>No ofreció promoción</t>
        </r>
      </text>
    </comment>
    <comment ref="AM353" authorId="0" shapeId="0" xr:uid="{00000000-0006-0000-1600-00003D0E0000}">
      <text>
        <r>
          <rPr>
            <sz val="12"/>
            <color rgb="FF000000"/>
            <rFont val="Calibri"/>
            <family val="1"/>
          </rPr>
          <t>no vende extra</t>
        </r>
      </text>
    </comment>
    <comment ref="AN353" authorId="0" shapeId="0" xr:uid="{00000000-0006-0000-1600-00003E0E0000}">
      <text>
        <r>
          <rPr>
            <sz val="12"/>
            <color rgb="FF000000"/>
            <rFont val="Calibri"/>
            <family val="1"/>
          </rPr>
          <t>no vende extra</t>
        </r>
      </text>
    </comment>
    <comment ref="AO353" authorId="0" shapeId="0" xr:uid="{00000000-0006-0000-1600-00003F0E0000}">
      <text>
        <r>
          <rPr>
            <sz val="12"/>
            <color rgb="FF000000"/>
            <rFont val="Calibri"/>
            <family val="1"/>
          </rPr>
          <t>No ofreció</t>
        </r>
      </text>
    </comment>
    <comment ref="AP353" authorId="0" shapeId="0" xr:uid="{00000000-0006-0000-1600-0000400E0000}">
      <text>
        <r>
          <rPr>
            <sz val="12"/>
            <color rgb="FF000000"/>
            <rFont val="Calibri"/>
            <family val="1"/>
          </rPr>
          <t>No ofreció</t>
        </r>
      </text>
    </comment>
    <comment ref="AS353" authorId="0" shapeId="0" xr:uid="{00000000-0006-0000-1600-0000410E0000}">
      <text>
        <r>
          <rPr>
            <sz val="12"/>
            <color rgb="FF000000"/>
            <rFont val="Calibri"/>
            <family val="1"/>
          </rPr>
          <t>No dijo que el dispensador estaba en ceros</t>
        </r>
      </text>
    </comment>
    <comment ref="AT353" authorId="0" shapeId="0" xr:uid="{00000000-0006-0000-1600-0000420E0000}">
      <text>
        <r>
          <rPr>
            <sz val="12"/>
            <color rgb="FF000000"/>
            <rFont val="Calibri"/>
            <family val="1"/>
          </rPr>
          <t>No menciona nada</t>
        </r>
      </text>
    </comment>
    <comment ref="AW353" authorId="0" shapeId="0" xr:uid="{00000000-0006-0000-1600-0000430E0000}">
      <text>
        <r>
          <rPr>
            <sz val="12"/>
            <color rgb="FF000000"/>
            <rFont val="Calibri"/>
            <family val="1"/>
          </rPr>
          <t>No ofreció servicio adicional</t>
        </r>
      </text>
    </comment>
    <comment ref="AX353" authorId="0" shapeId="0" xr:uid="{00000000-0006-0000-1600-0000440E0000}">
      <text>
        <r>
          <rPr>
            <sz val="12"/>
            <color rgb="FF000000"/>
            <rFont val="Calibri"/>
            <family val="1"/>
          </rPr>
          <t>No ofrecio botar desperdicios</t>
        </r>
      </text>
    </comment>
    <comment ref="BA353" authorId="0" shapeId="0" xr:uid="{00000000-0006-0000-1600-0000450E0000}">
      <text>
        <r>
          <rPr>
            <sz val="12"/>
            <color rgb="FF000000"/>
            <rFont val="Calibri"/>
            <family val="1"/>
          </rPr>
          <t>yo la solicito</t>
        </r>
      </text>
    </comment>
    <comment ref="BE353" authorId="0" shapeId="0" xr:uid="{00000000-0006-0000-1600-0000460E0000}">
      <text>
        <r>
          <rPr>
            <sz val="12"/>
            <color rgb="FF000000"/>
            <rFont val="Calibri"/>
            <family val="1"/>
          </rPr>
          <t>No sé despidió</t>
        </r>
      </text>
    </comment>
    <comment ref="BI353" authorId="0" shapeId="0" xr:uid="{00000000-0006-0000-1600-0000470E0000}">
      <text>
        <r>
          <rPr>
            <sz val="12"/>
            <color rgb="FF000000"/>
            <rFont val="Calibri"/>
            <family val="1"/>
          </rPr>
          <t>No fue amable</t>
        </r>
      </text>
    </comment>
    <comment ref="T354" authorId="0" shapeId="0" xr:uid="{00000000-0006-0000-1600-0000480E0000}">
      <text>
        <r>
          <rPr>
            <sz val="12"/>
            <color rgb="FF000000"/>
            <rFont val="Calibri"/>
            <family val="1"/>
          </rPr>
          <t>Tiene una camisa naranja con el nombre de la EDS en lugar del logo Primax</t>
        </r>
      </text>
    </comment>
    <comment ref="U354" authorId="0" shapeId="0" xr:uid="{00000000-0006-0000-1600-0000490E0000}">
      <text>
        <r>
          <rPr>
            <sz val="12"/>
            <color rgb="FF000000"/>
            <rFont val="Calibri"/>
            <family val="1"/>
          </rPr>
          <t>El colaborador tenía jean normal</t>
        </r>
      </text>
    </comment>
    <comment ref="W354" authorId="0" shapeId="0" xr:uid="{00000000-0006-0000-1600-00004A0E0000}">
      <text>
        <r>
          <rPr>
            <sz val="12"/>
            <color rgb="FF000000"/>
            <rFont val="Calibri"/>
            <family val="1"/>
          </rPr>
          <t>No tenía carnet o nombre bordado</t>
        </r>
      </text>
    </comment>
    <comment ref="Y354" authorId="0" shapeId="0" xr:uid="{00000000-0006-0000-1600-00004B0E0000}">
      <text>
        <r>
          <rPr>
            <sz val="12"/>
            <color rgb="FF000000"/>
            <rFont val="Calibri"/>
            <family val="1"/>
          </rPr>
          <t>En estos momentos no es obligatorio el uso de tapabocas</t>
        </r>
      </text>
    </comment>
    <comment ref="Z354" authorId="0" shapeId="0" xr:uid="{00000000-0006-0000-1600-00004C0E0000}">
      <text>
        <r>
          <rPr>
            <sz val="12"/>
            <color rgb="FF000000"/>
            <rFont val="Calibri"/>
            <family val="1"/>
          </rPr>
          <t>En estos momentos no es obligatorio el uso de gafas de seguridad</t>
        </r>
      </text>
    </comment>
    <comment ref="AA354" authorId="0" shapeId="0" xr:uid="{00000000-0006-0000-1600-00004D0E0000}">
      <text>
        <r>
          <rPr>
            <sz val="12"/>
            <color rgb="FF000000"/>
            <rFont val="Calibri"/>
            <family val="1"/>
          </rPr>
          <t>En estos momentos no es obligatorio el uso de gel antibacterial</t>
        </r>
      </text>
    </comment>
    <comment ref="AB354" authorId="0" shapeId="0" xr:uid="{00000000-0006-0000-1600-00004E0E0000}">
      <text>
        <r>
          <rPr>
            <sz val="12"/>
            <color rgb="FF000000"/>
            <rFont val="Calibri"/>
            <family val="1"/>
          </rPr>
          <t>En estos momentos no es obligatorio mantener distancia</t>
        </r>
      </text>
    </comment>
    <comment ref="AM354" authorId="0" shapeId="0" xr:uid="{00000000-0006-0000-1600-00004F0E0000}">
      <text>
        <r>
          <rPr>
            <sz val="12"/>
            <color rgb="FF000000"/>
            <rFont val="Calibri"/>
            <family val="1"/>
          </rPr>
          <t>La estación de servicio no vende combustible de mayor calidad</t>
        </r>
      </text>
    </comment>
    <comment ref="AN354" authorId="0" shapeId="0" xr:uid="{00000000-0006-0000-1600-0000500E0000}">
      <text>
        <r>
          <rPr>
            <sz val="12"/>
            <color rgb="FF000000"/>
            <rFont val="Calibri"/>
            <family val="1"/>
          </rPr>
          <t>La estación de servicio no vende combustible Extra G Prix</t>
        </r>
      </text>
    </comment>
    <comment ref="AO354" authorId="0" shapeId="0" xr:uid="{00000000-0006-0000-1600-0000510E0000}">
      <text>
        <r>
          <rPr>
            <sz val="12"/>
            <color rgb="FF000000"/>
            <rFont val="Calibri"/>
            <family val="1"/>
          </rPr>
          <t>En la estación no hay aviso de puntos Colombia</t>
        </r>
      </text>
    </comment>
    <comment ref="BA354" authorId="0" shapeId="0" xr:uid="{00000000-0006-0000-1600-0000520E0000}">
      <text>
        <r>
          <rPr>
            <sz val="12"/>
            <color rgb="FF000000"/>
            <rFont val="Calibri"/>
            <family val="1"/>
          </rPr>
          <t>Se tuvo que solicitar</t>
        </r>
      </text>
    </comment>
    <comment ref="BE354" authorId="0" shapeId="0" xr:uid="{00000000-0006-0000-1600-0000530E0000}">
      <text>
        <r>
          <rPr>
            <sz val="12"/>
            <color rgb="FF000000"/>
            <rFont val="Calibri"/>
            <family val="1"/>
          </rPr>
          <t>El colaborador no se despidió, estaba entretenido con otro asunto</t>
        </r>
      </text>
    </comment>
    <comment ref="W355" authorId="0" shapeId="0" xr:uid="{00000000-0006-0000-1600-0000540E0000}">
      <text>
        <r>
          <rPr>
            <sz val="12"/>
            <color rgb="FF000000"/>
            <rFont val="Calibri"/>
            <family val="1"/>
          </rPr>
          <t>No tiene carnet</t>
        </r>
      </text>
    </comment>
    <comment ref="Y355" authorId="0" shapeId="0" xr:uid="{00000000-0006-0000-1600-0000550E0000}">
      <text>
        <r>
          <rPr>
            <sz val="12"/>
            <color rgb="FF000000"/>
            <rFont val="Calibri"/>
            <family val="1"/>
          </rPr>
          <t>No es obligatorio</t>
        </r>
      </text>
    </comment>
    <comment ref="Z355" authorId="0" shapeId="0" xr:uid="{00000000-0006-0000-1600-0000560E0000}">
      <text>
        <r>
          <rPr>
            <sz val="12"/>
            <color rgb="FF000000"/>
            <rFont val="Calibri"/>
            <family val="1"/>
          </rPr>
          <t>No es obligatorio</t>
        </r>
      </text>
    </comment>
    <comment ref="AA355" authorId="0" shapeId="0" xr:uid="{00000000-0006-0000-1600-0000570E0000}">
      <text>
        <r>
          <rPr>
            <sz val="12"/>
            <color rgb="FF000000"/>
            <rFont val="Calibri"/>
            <family val="1"/>
          </rPr>
          <t>No es obligatorio</t>
        </r>
      </text>
    </comment>
    <comment ref="AB355" authorId="0" shapeId="0" xr:uid="{00000000-0006-0000-1600-0000580E0000}">
      <text>
        <r>
          <rPr>
            <sz val="12"/>
            <color rgb="FF000000"/>
            <rFont val="Calibri"/>
            <family val="1"/>
          </rPr>
          <t>No es obligatorio</t>
        </r>
      </text>
    </comment>
    <comment ref="AI355" authorId="0" shapeId="0" xr:uid="{00000000-0006-0000-1600-0000590E0000}">
      <text>
        <r>
          <rPr>
            <sz val="12"/>
            <color rgb="FF000000"/>
            <rFont val="Calibri"/>
            <family val="1"/>
          </rPr>
          <t>No ofreció</t>
        </r>
      </text>
    </comment>
    <comment ref="AL355" authorId="0" shapeId="0" xr:uid="{00000000-0006-0000-1600-00005A0E0000}">
      <text>
        <r>
          <rPr>
            <sz val="12"/>
            <color rgb="FF000000"/>
            <rFont val="Calibri"/>
            <family val="1"/>
          </rPr>
          <t>No ofreció</t>
        </r>
      </text>
    </comment>
    <comment ref="AM355" authorId="0" shapeId="0" xr:uid="{00000000-0006-0000-1600-00005B0E0000}">
      <text>
        <r>
          <rPr>
            <sz val="12"/>
            <color rgb="FF000000"/>
            <rFont val="Calibri"/>
            <family val="1"/>
          </rPr>
          <t>No la venden</t>
        </r>
      </text>
    </comment>
    <comment ref="AN355" authorId="0" shapeId="0" xr:uid="{00000000-0006-0000-1600-00005C0E0000}">
      <text>
        <r>
          <rPr>
            <sz val="12"/>
            <color rgb="FF000000"/>
            <rFont val="Calibri"/>
            <family val="1"/>
          </rPr>
          <t>No la venden</t>
        </r>
      </text>
    </comment>
    <comment ref="AO355" authorId="0" shapeId="0" xr:uid="{00000000-0006-0000-1600-00005D0E0000}">
      <text>
        <r>
          <rPr>
            <sz val="12"/>
            <color rgb="FF000000"/>
            <rFont val="Calibri"/>
            <family val="1"/>
          </rPr>
          <t>No ofreció</t>
        </r>
      </text>
    </comment>
    <comment ref="AP355" authorId="0" shapeId="0" xr:uid="{00000000-0006-0000-1600-00005E0E0000}">
      <text>
        <r>
          <rPr>
            <sz val="12"/>
            <color rgb="FF000000"/>
            <rFont val="Calibri"/>
            <family val="1"/>
          </rPr>
          <t>No ofreció</t>
        </r>
      </text>
    </comment>
    <comment ref="AW355" authorId="0" shapeId="0" xr:uid="{00000000-0006-0000-1600-00005F0E0000}">
      <text>
        <r>
          <rPr>
            <sz val="12"/>
            <color rgb="FF000000"/>
            <rFont val="Calibri"/>
            <family val="1"/>
          </rPr>
          <t>No ofreció</t>
        </r>
      </text>
    </comment>
    <comment ref="AX355" authorId="0" shapeId="0" xr:uid="{00000000-0006-0000-1600-0000600E0000}">
      <text>
        <r>
          <rPr>
            <sz val="12"/>
            <color rgb="FF000000"/>
            <rFont val="Calibri"/>
            <family val="1"/>
          </rPr>
          <t>No ofreció</t>
        </r>
      </text>
    </comment>
    <comment ref="BA355" authorId="0" shapeId="0" xr:uid="{00000000-0006-0000-1600-0000610E0000}">
      <text>
        <r>
          <rPr>
            <sz val="12"/>
            <color rgb="FF000000"/>
            <rFont val="Calibri"/>
            <family val="1"/>
          </rPr>
          <t>Yo se la pedí</t>
        </r>
      </text>
    </comment>
    <comment ref="BE355" authorId="0" shapeId="0" xr:uid="{00000000-0006-0000-1600-0000620E0000}">
      <text>
        <r>
          <rPr>
            <sz val="12"/>
            <color rgb="FF000000"/>
            <rFont val="Calibri"/>
            <family val="1"/>
          </rPr>
          <t>No se despide</t>
        </r>
      </text>
    </comment>
    <comment ref="BI355" authorId="0" shapeId="0" xr:uid="{00000000-0006-0000-1600-0000630E0000}">
      <text>
        <r>
          <rPr>
            <sz val="12"/>
            <color rgb="FF000000"/>
            <rFont val="Calibri"/>
            <family val="1"/>
          </rPr>
          <t>Le falto amabilidad</t>
        </r>
      </text>
    </comment>
    <comment ref="Q356" authorId="0" shapeId="0" xr:uid="{00000000-0006-0000-1600-0000640E0000}">
      <text>
        <r>
          <rPr>
            <sz val="12"/>
            <color rgb="FF000000"/>
            <rFont val="Calibri"/>
            <family val="1"/>
          </rPr>
          <t>Pulsera</t>
        </r>
      </text>
    </comment>
    <comment ref="W356" authorId="0" shapeId="0" xr:uid="{00000000-0006-0000-1600-0000650E0000}">
      <text>
        <r>
          <rPr>
            <sz val="12"/>
            <color rgb="FF000000"/>
            <rFont val="Calibri"/>
            <family val="1"/>
          </rPr>
          <t>No tiene carnet ni bordado el nombre</t>
        </r>
      </text>
    </comment>
    <comment ref="Y356" authorId="0" shapeId="0" xr:uid="{00000000-0006-0000-1600-0000660E0000}">
      <text>
        <r>
          <rPr>
            <sz val="12"/>
            <color rgb="FF000000"/>
            <rFont val="Calibri"/>
            <family val="1"/>
          </rPr>
          <t>No es obligatorio</t>
        </r>
      </text>
    </comment>
    <comment ref="Z356" authorId="0" shapeId="0" xr:uid="{00000000-0006-0000-1600-0000670E0000}">
      <text>
        <r>
          <rPr>
            <sz val="12"/>
            <color rgb="FF000000"/>
            <rFont val="Calibri"/>
            <family val="1"/>
          </rPr>
          <t>No es obligatorio</t>
        </r>
      </text>
    </comment>
    <comment ref="AA356" authorId="0" shapeId="0" xr:uid="{00000000-0006-0000-1600-0000680E0000}">
      <text>
        <r>
          <rPr>
            <sz val="12"/>
            <color rgb="FF000000"/>
            <rFont val="Calibri"/>
            <family val="1"/>
          </rPr>
          <t>No es obligatorio</t>
        </r>
      </text>
    </comment>
    <comment ref="AB356" authorId="0" shapeId="0" xr:uid="{00000000-0006-0000-1600-0000690E0000}">
      <text>
        <r>
          <rPr>
            <sz val="12"/>
            <color rgb="FF000000"/>
            <rFont val="Calibri"/>
            <family val="1"/>
          </rPr>
          <t>No es obligatorio</t>
        </r>
      </text>
    </comment>
    <comment ref="AE356" authorId="0" shapeId="0" xr:uid="{00000000-0006-0000-1600-00006A0E0000}">
      <text>
        <r>
          <rPr>
            <sz val="12"/>
            <color rgb="FF000000"/>
            <rFont val="Calibri"/>
            <family val="1"/>
          </rPr>
          <t>No realizó y estaba desocupado</t>
        </r>
      </text>
    </comment>
    <comment ref="AI356" authorId="0" shapeId="0" xr:uid="{00000000-0006-0000-1600-00006B0E0000}">
      <text>
        <r>
          <rPr>
            <sz val="12"/>
            <color rgb="FF000000"/>
            <rFont val="Calibri"/>
            <family val="1"/>
          </rPr>
          <t>No ofreció</t>
        </r>
      </text>
    </comment>
    <comment ref="AM356" authorId="0" shapeId="0" xr:uid="{00000000-0006-0000-1600-00006C0E0000}">
      <text>
        <r>
          <rPr>
            <sz val="12"/>
            <color rgb="FF000000"/>
            <rFont val="Calibri"/>
            <family val="1"/>
          </rPr>
          <t>No venden</t>
        </r>
      </text>
    </comment>
    <comment ref="AN356" authorId="0" shapeId="0" xr:uid="{00000000-0006-0000-1600-00006D0E0000}">
      <text>
        <r>
          <rPr>
            <sz val="12"/>
            <color rgb="FF000000"/>
            <rFont val="Calibri"/>
            <family val="1"/>
          </rPr>
          <t>No venden</t>
        </r>
      </text>
    </comment>
    <comment ref="AO356" authorId="0" shapeId="0" xr:uid="{00000000-0006-0000-1600-00006E0E0000}">
      <text>
        <r>
          <rPr>
            <sz val="12"/>
            <color rgb="FF000000"/>
            <rFont val="Calibri"/>
            <family val="1"/>
          </rPr>
          <t>No ofreció</t>
        </r>
      </text>
    </comment>
    <comment ref="AP356" authorId="0" shapeId="0" xr:uid="{00000000-0006-0000-1600-00006F0E0000}">
      <text>
        <r>
          <rPr>
            <sz val="12"/>
            <color rgb="FF000000"/>
            <rFont val="Calibri"/>
            <family val="1"/>
          </rPr>
          <t>No ofreció</t>
        </r>
      </text>
    </comment>
    <comment ref="AT356" authorId="0" shapeId="0" xr:uid="{00000000-0006-0000-1600-0000700E0000}">
      <text>
        <r>
          <rPr>
            <sz val="12"/>
            <color rgb="FF000000"/>
            <rFont val="Calibri"/>
            <family val="1"/>
          </rPr>
          <t>No dice</t>
        </r>
      </text>
    </comment>
    <comment ref="AW356" authorId="0" shapeId="0" xr:uid="{00000000-0006-0000-1600-0000710E0000}">
      <text>
        <r>
          <rPr>
            <sz val="12"/>
            <color rgb="FF000000"/>
            <rFont val="Calibri"/>
            <family val="1"/>
          </rPr>
          <t>No ofreció</t>
        </r>
      </text>
    </comment>
    <comment ref="AX356" authorId="0" shapeId="0" xr:uid="{00000000-0006-0000-1600-0000720E0000}">
      <text>
        <r>
          <rPr>
            <sz val="12"/>
            <color rgb="FF000000"/>
            <rFont val="Calibri"/>
            <family val="1"/>
          </rPr>
          <t>Moto</t>
        </r>
      </text>
    </comment>
    <comment ref="BA356" authorId="0" shapeId="0" xr:uid="{00000000-0006-0000-1600-0000730E0000}">
      <text>
        <r>
          <rPr>
            <sz val="12"/>
            <color rgb="FF000000"/>
            <rFont val="Calibri"/>
            <family val="1"/>
          </rPr>
          <t>No ofreció</t>
        </r>
      </text>
    </comment>
    <comment ref="BE356" authorId="0" shapeId="0" xr:uid="{00000000-0006-0000-1600-0000740E0000}">
      <text>
        <r>
          <rPr>
            <sz val="12"/>
            <color rgb="FF000000"/>
            <rFont val="Calibri"/>
            <family val="1"/>
          </rPr>
          <t>No lo hizo adecuadamente</t>
        </r>
      </text>
    </comment>
    <comment ref="Y357" authorId="0" shapeId="0" xr:uid="{00000000-0006-0000-1600-0000750E0000}">
      <text>
        <r>
          <rPr>
            <sz val="12"/>
            <color rgb="FF000000"/>
            <rFont val="Calibri"/>
            <family val="1"/>
          </rPr>
          <t>No es obligatorio</t>
        </r>
      </text>
    </comment>
    <comment ref="Z357" authorId="0" shapeId="0" xr:uid="{00000000-0006-0000-1600-0000760E0000}">
      <text>
        <r>
          <rPr>
            <sz val="12"/>
            <color rgb="FF000000"/>
            <rFont val="Calibri"/>
            <family val="1"/>
          </rPr>
          <t>No es obligatorio</t>
        </r>
      </text>
    </comment>
    <comment ref="AA357" authorId="0" shapeId="0" xr:uid="{00000000-0006-0000-1600-0000770E0000}">
      <text>
        <r>
          <rPr>
            <sz val="12"/>
            <color rgb="FF000000"/>
            <rFont val="Calibri"/>
            <family val="1"/>
          </rPr>
          <t>No es obligatorio</t>
        </r>
      </text>
    </comment>
    <comment ref="AB357" authorId="0" shapeId="0" xr:uid="{00000000-0006-0000-1600-0000780E0000}">
      <text>
        <r>
          <rPr>
            <sz val="12"/>
            <color rgb="FF000000"/>
            <rFont val="Calibri"/>
            <family val="1"/>
          </rPr>
          <t>No es obligatorio</t>
        </r>
      </text>
    </comment>
    <comment ref="AH357" authorId="0" shapeId="0" xr:uid="{00000000-0006-0000-1600-0000790E0000}">
      <text>
        <r>
          <rPr>
            <sz val="12"/>
            <color rgb="FF000000"/>
            <rFont val="Calibri"/>
            <family val="1"/>
          </rPr>
          <t>dice buenas jefe</t>
        </r>
      </text>
    </comment>
    <comment ref="AI357" authorId="0" shapeId="0" xr:uid="{00000000-0006-0000-1600-00007A0E0000}">
      <text>
        <r>
          <rPr>
            <sz val="12"/>
            <color rgb="FF000000"/>
            <rFont val="Calibri"/>
            <family val="1"/>
          </rPr>
          <t>No ofreció</t>
        </r>
      </text>
    </comment>
    <comment ref="AL357" authorId="0" shapeId="0" xr:uid="{00000000-0006-0000-1600-00007B0E0000}">
      <text>
        <r>
          <rPr>
            <sz val="12"/>
            <color rgb="FF000000"/>
            <rFont val="Calibri"/>
            <family val="1"/>
          </rPr>
          <t>No ofreció</t>
        </r>
      </text>
    </comment>
    <comment ref="AM357" authorId="0" shapeId="0" xr:uid="{00000000-0006-0000-1600-00007C0E0000}">
      <text>
        <r>
          <rPr>
            <sz val="12"/>
            <color rgb="FF000000"/>
            <rFont val="Calibri"/>
            <family val="1"/>
          </rPr>
          <t>No ofreció</t>
        </r>
      </text>
    </comment>
    <comment ref="AN357" authorId="0" shapeId="0" xr:uid="{00000000-0006-0000-1600-00007D0E0000}">
      <text>
        <r>
          <rPr>
            <sz val="12"/>
            <color rgb="FF000000"/>
            <rFont val="Calibri"/>
            <family val="1"/>
          </rPr>
          <t>No ofreció</t>
        </r>
      </text>
    </comment>
    <comment ref="AP357" authorId="0" shapeId="0" xr:uid="{00000000-0006-0000-1600-00007E0E0000}">
      <text>
        <r>
          <rPr>
            <sz val="12"/>
            <color rgb="FF000000"/>
            <rFont val="Calibri"/>
            <family val="1"/>
          </rPr>
          <t>No ofreció</t>
        </r>
      </text>
    </comment>
    <comment ref="AS357" authorId="0" shapeId="0" xr:uid="{00000000-0006-0000-1600-00007F0E0000}">
      <text>
        <r>
          <rPr>
            <sz val="12"/>
            <color rgb="FF000000"/>
            <rFont val="Calibri"/>
            <family val="1"/>
          </rPr>
          <t>solo dice iniciamos</t>
        </r>
      </text>
    </comment>
    <comment ref="AW357" authorId="0" shapeId="0" xr:uid="{00000000-0006-0000-1600-0000800E0000}">
      <text>
        <r>
          <rPr>
            <sz val="12"/>
            <color rgb="FF000000"/>
            <rFont val="Calibri"/>
            <family val="1"/>
          </rPr>
          <t>No ofreció</t>
        </r>
      </text>
    </comment>
    <comment ref="AX357" authorId="0" shapeId="0" xr:uid="{00000000-0006-0000-1600-0000810E0000}">
      <text>
        <r>
          <rPr>
            <sz val="12"/>
            <color rgb="FF000000"/>
            <rFont val="Calibri"/>
            <family val="1"/>
          </rPr>
          <t>No ofreció</t>
        </r>
      </text>
    </comment>
    <comment ref="BA357" authorId="0" shapeId="0" xr:uid="{00000000-0006-0000-1600-0000820E0000}">
      <text>
        <r>
          <rPr>
            <sz val="12"/>
            <color rgb="FF000000"/>
            <rFont val="Calibri"/>
            <family val="1"/>
          </rPr>
          <t>Yo se la pedí</t>
        </r>
      </text>
    </comment>
    <comment ref="BE357" authorId="0" shapeId="0" xr:uid="{00000000-0006-0000-1600-0000830E0000}">
      <text>
        <r>
          <rPr>
            <sz val="12"/>
            <color rgb="FF000000"/>
            <rFont val="Calibri"/>
            <family val="1"/>
          </rPr>
          <t>no se despide solo dice con gusto</t>
        </r>
      </text>
    </comment>
    <comment ref="W358" authorId="0" shapeId="0" xr:uid="{00000000-0006-0000-1600-0000840E0000}">
      <text>
        <r>
          <rPr>
            <sz val="12"/>
            <color rgb="FF000000"/>
            <rFont val="Calibri"/>
            <family val="1"/>
          </rPr>
          <t>No tenía identificacion</t>
        </r>
      </text>
    </comment>
    <comment ref="Y358" authorId="0" shapeId="0" xr:uid="{00000000-0006-0000-1600-0000850E0000}">
      <text>
        <r>
          <rPr>
            <sz val="12"/>
            <color rgb="FF000000"/>
            <rFont val="Calibri"/>
            <family val="1"/>
          </rPr>
          <t>No es obligatorio usar tapabocas</t>
        </r>
      </text>
    </comment>
    <comment ref="Z358" authorId="0" shapeId="0" xr:uid="{00000000-0006-0000-1600-0000860E0000}">
      <text>
        <r>
          <rPr>
            <sz val="12"/>
            <color rgb="FF000000"/>
            <rFont val="Calibri"/>
            <family val="1"/>
          </rPr>
          <t>No es obligatorio usar gafas de seguridad</t>
        </r>
      </text>
    </comment>
    <comment ref="AA358" authorId="0" shapeId="0" xr:uid="{00000000-0006-0000-1600-0000870E0000}">
      <text>
        <r>
          <rPr>
            <sz val="12"/>
            <color rgb="FF000000"/>
            <rFont val="Calibri"/>
            <family val="1"/>
          </rPr>
          <t>No es obligatorio usar antibacterial</t>
        </r>
      </text>
    </comment>
    <comment ref="AB358" authorId="0" shapeId="0" xr:uid="{00000000-0006-0000-1600-0000880E0000}">
      <text>
        <r>
          <rPr>
            <sz val="12"/>
            <color rgb="FF000000"/>
            <rFont val="Calibri"/>
            <family val="1"/>
          </rPr>
          <t>No es obligatorio mantener la distancia</t>
        </r>
      </text>
    </comment>
    <comment ref="AE358" authorId="0" shapeId="0" xr:uid="{00000000-0006-0000-1600-0000890E0000}">
      <text>
        <r>
          <rPr>
            <sz val="12"/>
            <color rgb="FF000000"/>
            <rFont val="Calibri"/>
            <family val="1"/>
          </rPr>
          <t>No realiza ninguna señal</t>
        </r>
      </text>
    </comment>
    <comment ref="AI358" authorId="0" shapeId="0" xr:uid="{00000000-0006-0000-1600-00008A0E0000}">
      <text>
        <r>
          <rPr>
            <sz val="12"/>
            <color rgb="FF000000"/>
            <rFont val="Calibri"/>
            <family val="1"/>
          </rPr>
          <t>No me ofrece la promo</t>
        </r>
      </text>
    </comment>
    <comment ref="AL358" authorId="0" shapeId="0" xr:uid="{00000000-0006-0000-1600-00008B0E0000}">
      <text>
        <r>
          <rPr>
            <sz val="12"/>
            <color rgb="FF000000"/>
            <rFont val="Calibri"/>
            <family val="1"/>
          </rPr>
          <t>No me ofrece llenar el tanque</t>
        </r>
      </text>
    </comment>
    <comment ref="AM358" authorId="0" shapeId="0" xr:uid="{00000000-0006-0000-1600-00008C0E0000}">
      <text>
        <r>
          <rPr>
            <sz val="12"/>
            <color rgb="FF000000"/>
            <rFont val="Calibri"/>
            <family val="1"/>
          </rPr>
          <t>No me ofrece combustible de mayor calidad</t>
        </r>
      </text>
    </comment>
    <comment ref="AN358" authorId="0" shapeId="0" xr:uid="{00000000-0006-0000-1600-00008D0E0000}">
      <text>
        <r>
          <rPr>
            <sz val="12"/>
            <color rgb="FF000000"/>
            <rFont val="Calibri"/>
            <family val="1"/>
          </rPr>
          <t>No me ofrece la mezcla ideal</t>
        </r>
      </text>
    </comment>
    <comment ref="AO358" authorId="0" shapeId="0" xr:uid="{00000000-0006-0000-1600-00008E0E0000}">
      <text>
        <r>
          <rPr>
            <sz val="12"/>
            <color rgb="FF000000"/>
            <rFont val="Calibri"/>
            <family val="1"/>
          </rPr>
          <t>No me ofrece puntos</t>
        </r>
      </text>
    </comment>
    <comment ref="AP358" authorId="0" shapeId="0" xr:uid="{00000000-0006-0000-1600-00008F0E0000}">
      <text>
        <r>
          <rPr>
            <sz val="12"/>
            <color rgb="FF000000"/>
            <rFont val="Calibri"/>
            <family val="1"/>
          </rPr>
          <t>No me ofrece aumentar compra</t>
        </r>
      </text>
    </comment>
    <comment ref="AT358" authorId="0" shapeId="0" xr:uid="{00000000-0006-0000-1600-0000900E0000}">
      <text>
        <r>
          <rPr>
            <sz val="12"/>
            <color rgb="FF000000"/>
            <rFont val="Calibri"/>
            <family val="1"/>
          </rPr>
          <t>No menciona producto garantizado</t>
        </r>
      </text>
    </comment>
    <comment ref="AW358" authorId="0" shapeId="0" xr:uid="{00000000-0006-0000-1600-0000910E0000}">
      <text>
        <r>
          <rPr>
            <sz val="12"/>
            <color rgb="FF000000"/>
            <rFont val="Calibri"/>
            <family val="1"/>
          </rPr>
          <t>No me ofrece servicios adicionales</t>
        </r>
      </text>
    </comment>
    <comment ref="AX358" authorId="0" shapeId="0" xr:uid="{00000000-0006-0000-1600-0000920E0000}">
      <text>
        <r>
          <rPr>
            <sz val="12"/>
            <color rgb="FF000000"/>
            <rFont val="Calibri"/>
            <family val="1"/>
          </rPr>
          <t>No me ofrece botar desperdicios</t>
        </r>
      </text>
    </comment>
    <comment ref="BA358" authorId="0" shapeId="0" xr:uid="{00000000-0006-0000-1600-0000930E0000}">
      <text>
        <r>
          <rPr>
            <sz val="12"/>
            <color rgb="FF000000"/>
            <rFont val="Calibri"/>
            <family val="1"/>
          </rPr>
          <t>Se lo tuve que suherir</t>
        </r>
      </text>
    </comment>
    <comment ref="BI358" authorId="0" shapeId="0" xr:uid="{00000000-0006-0000-1600-0000940E0000}">
      <text>
        <r>
          <rPr>
            <sz val="12"/>
            <color rgb="FF000000"/>
            <rFont val="Calibri"/>
            <family val="1"/>
          </rPr>
          <t>Un poco desatento</t>
        </r>
      </text>
    </comment>
    <comment ref="T359" authorId="0" shapeId="0" xr:uid="{00000000-0006-0000-1600-0000950E0000}">
      <text>
        <r>
          <rPr>
            <sz val="12"/>
            <color rgb="FF000000"/>
            <rFont val="Calibri"/>
            <family val="1"/>
          </rPr>
          <t>Presenta chaqueta</t>
        </r>
      </text>
    </comment>
    <comment ref="Y359" authorId="0" shapeId="0" xr:uid="{00000000-0006-0000-1600-0000960E0000}">
      <text>
        <r>
          <rPr>
            <sz val="12"/>
            <color rgb="FF000000"/>
            <rFont val="Calibri"/>
            <family val="1"/>
          </rPr>
          <t>No aplica</t>
        </r>
      </text>
    </comment>
    <comment ref="Z359" authorId="0" shapeId="0" xr:uid="{00000000-0006-0000-1600-0000970E0000}">
      <text>
        <r>
          <rPr>
            <sz val="12"/>
            <color rgb="FF000000"/>
            <rFont val="Calibri"/>
            <family val="1"/>
          </rPr>
          <t>No aplica</t>
        </r>
      </text>
    </comment>
    <comment ref="AA359" authorId="0" shapeId="0" xr:uid="{00000000-0006-0000-1600-0000980E0000}">
      <text>
        <r>
          <rPr>
            <sz val="12"/>
            <color rgb="FF000000"/>
            <rFont val="Calibri"/>
            <family val="1"/>
          </rPr>
          <t>No aplica</t>
        </r>
      </text>
    </comment>
    <comment ref="AB359" authorId="0" shapeId="0" xr:uid="{00000000-0006-0000-1600-0000990E0000}">
      <text>
        <r>
          <rPr>
            <sz val="12"/>
            <color rgb="FF000000"/>
            <rFont val="Calibri"/>
            <family val="1"/>
          </rPr>
          <t>No aplica</t>
        </r>
      </text>
    </comment>
    <comment ref="AH359" authorId="0" shapeId="0" xr:uid="{00000000-0006-0000-1600-00009A0E0000}">
      <text>
        <r>
          <rPr>
            <sz val="12"/>
            <color rgb="FF000000"/>
            <rFont val="Calibri"/>
            <family val="1"/>
          </rPr>
          <t>Menciona "buenas"</t>
        </r>
      </text>
    </comment>
    <comment ref="AI359" authorId="0" shapeId="0" xr:uid="{00000000-0006-0000-1600-00009B0E0000}">
      <text>
        <r>
          <rPr>
            <sz val="12"/>
            <color rgb="FF000000"/>
            <rFont val="Calibri"/>
            <family val="1"/>
          </rPr>
          <t>No ofrece promoción.</t>
        </r>
      </text>
    </comment>
    <comment ref="AM359" authorId="0" shapeId="0" xr:uid="{00000000-0006-0000-1600-00009C0E0000}">
      <text>
        <r>
          <rPr>
            <sz val="12"/>
            <color rgb="FF000000"/>
            <rFont val="Calibri"/>
            <family val="1"/>
          </rPr>
          <t>no ofrece combustible de mayor calidad.</t>
        </r>
      </text>
    </comment>
    <comment ref="AN359" authorId="0" shapeId="0" xr:uid="{00000000-0006-0000-1600-00009D0E0000}">
      <text>
        <r>
          <rPr>
            <sz val="12"/>
            <color rgb="FF000000"/>
            <rFont val="Calibri"/>
            <family val="1"/>
          </rPr>
          <t>solicita Extra.</t>
        </r>
      </text>
    </comment>
    <comment ref="AO359" authorId="0" shapeId="0" xr:uid="{00000000-0006-0000-1600-00009E0E0000}">
      <text>
        <r>
          <rPr>
            <sz val="12"/>
            <color rgb="FF000000"/>
            <rFont val="Calibri"/>
            <family val="1"/>
          </rPr>
          <t>no ofrece puntos colombia.</t>
        </r>
      </text>
    </comment>
    <comment ref="AP359" authorId="0" shapeId="0" xr:uid="{00000000-0006-0000-1600-00009F0E0000}">
      <text>
        <r>
          <rPr>
            <sz val="12"/>
            <color rgb="FF000000"/>
            <rFont val="Calibri"/>
            <family val="1"/>
          </rPr>
          <t>no ofrece aumentar compra.</t>
        </r>
      </text>
    </comment>
    <comment ref="AW359" authorId="0" shapeId="0" xr:uid="{00000000-0006-0000-1600-0000A00E0000}">
      <text>
        <r>
          <rPr>
            <sz val="12"/>
            <color rgb="FF000000"/>
            <rFont val="Calibri"/>
            <family val="1"/>
          </rPr>
          <t>no ofrece adicioanles.</t>
        </r>
      </text>
    </comment>
    <comment ref="BA359" authorId="0" shapeId="0" xr:uid="{00000000-0006-0000-1600-0000A10E0000}">
      <text>
        <r>
          <rPr>
            <sz val="12"/>
            <color rgb="FF000000"/>
            <rFont val="Calibri"/>
            <family val="1"/>
          </rPr>
          <t>Se solicitó facturación</t>
        </r>
      </text>
    </comment>
    <comment ref="BE359" authorId="0" shapeId="0" xr:uid="{00000000-0006-0000-1600-0000A20E0000}">
      <text>
        <r>
          <rPr>
            <sz val="12"/>
            <color rgb="FF000000"/>
            <rFont val="Calibri"/>
            <family val="1"/>
          </rPr>
          <t>No se despide</t>
        </r>
      </text>
    </comment>
    <comment ref="T360" authorId="0" shapeId="0" xr:uid="{00000000-0006-0000-1600-0000A30E0000}">
      <text>
        <r>
          <rPr>
            <sz val="12"/>
            <color rgb="FF000000"/>
            <rFont val="Calibri"/>
            <family val="1"/>
          </rPr>
          <t>NO TIENE EL PERMITIDO</t>
        </r>
      </text>
    </comment>
    <comment ref="U360" authorId="0" shapeId="0" xr:uid="{00000000-0006-0000-1600-0000A40E0000}">
      <text>
        <r>
          <rPr>
            <sz val="12"/>
            <color rgb="FF000000"/>
            <rFont val="Calibri"/>
            <family val="1"/>
          </rPr>
          <t>NO TIENE EL PERMITIDO</t>
        </r>
      </text>
    </comment>
    <comment ref="Y360" authorId="0" shapeId="0" xr:uid="{00000000-0006-0000-1600-0000A50E0000}">
      <text>
        <r>
          <rPr>
            <sz val="12"/>
            <color rgb="FF000000"/>
            <rFont val="Calibri"/>
            <family val="1"/>
          </rPr>
          <t>No es requerido</t>
        </r>
      </text>
    </comment>
    <comment ref="Z360" authorId="0" shapeId="0" xr:uid="{00000000-0006-0000-1600-0000A60E0000}">
      <text>
        <r>
          <rPr>
            <sz val="12"/>
            <color rgb="FF000000"/>
            <rFont val="Calibri"/>
            <family val="1"/>
          </rPr>
          <t>No es requerido</t>
        </r>
      </text>
    </comment>
    <comment ref="AA360" authorId="0" shapeId="0" xr:uid="{00000000-0006-0000-1600-0000A70E0000}">
      <text>
        <r>
          <rPr>
            <sz val="12"/>
            <color rgb="FF000000"/>
            <rFont val="Calibri"/>
            <family val="1"/>
          </rPr>
          <t>No es requerido</t>
        </r>
      </text>
    </comment>
    <comment ref="AB360" authorId="0" shapeId="0" xr:uid="{00000000-0006-0000-1600-0000A80E0000}">
      <text>
        <r>
          <rPr>
            <sz val="12"/>
            <color rgb="FF000000"/>
            <rFont val="Calibri"/>
            <family val="1"/>
          </rPr>
          <t>No es requerido</t>
        </r>
      </text>
    </comment>
    <comment ref="AH360" authorId="0" shapeId="0" xr:uid="{00000000-0006-0000-1600-0000A90E0000}">
      <text>
        <r>
          <rPr>
            <sz val="12"/>
            <color rgb="FF000000"/>
            <rFont val="Calibri"/>
            <family val="1"/>
          </rPr>
          <t>No saluda.</t>
        </r>
      </text>
    </comment>
    <comment ref="AL360" authorId="0" shapeId="0" xr:uid="{00000000-0006-0000-1600-0000AA0E0000}">
      <text>
        <r>
          <rPr>
            <sz val="12"/>
            <color rgb="FF000000"/>
            <rFont val="Calibri"/>
            <family val="1"/>
          </rPr>
          <t>No lo hizo</t>
        </r>
      </text>
    </comment>
    <comment ref="AM360" authorId="0" shapeId="0" xr:uid="{00000000-0006-0000-1600-0000AB0E0000}">
      <text>
        <r>
          <rPr>
            <sz val="12"/>
            <color rgb="FF000000"/>
            <rFont val="Calibri"/>
            <family val="1"/>
          </rPr>
          <t>Solo venta de corriente</t>
        </r>
      </text>
    </comment>
    <comment ref="AN360" authorId="0" shapeId="0" xr:uid="{00000000-0006-0000-1600-0000AC0E0000}">
      <text>
        <r>
          <rPr>
            <sz val="12"/>
            <color rgb="FF000000"/>
            <rFont val="Calibri"/>
            <family val="1"/>
          </rPr>
          <t>Solo venta de corriente</t>
        </r>
      </text>
    </comment>
    <comment ref="AO360" authorId="0" shapeId="0" xr:uid="{00000000-0006-0000-1600-0000AD0E0000}">
      <text>
        <r>
          <rPr>
            <sz val="12"/>
            <color rgb="FF000000"/>
            <rFont val="Calibri"/>
            <family val="1"/>
          </rPr>
          <t>No lo hizo</t>
        </r>
      </text>
    </comment>
    <comment ref="AP360" authorId="0" shapeId="0" xr:uid="{00000000-0006-0000-1600-0000AE0E0000}">
      <text>
        <r>
          <rPr>
            <sz val="12"/>
            <color rgb="FF000000"/>
            <rFont val="Calibri"/>
            <family val="1"/>
          </rPr>
          <t>OFRECE PROMOCION</t>
        </r>
      </text>
    </comment>
    <comment ref="AS360" authorId="0" shapeId="0" xr:uid="{00000000-0006-0000-1600-0000AF0E0000}">
      <text>
        <r>
          <rPr>
            <sz val="12"/>
            <color rgb="FF000000"/>
            <rFont val="Calibri"/>
            <family val="1"/>
          </rPr>
          <t>No lo hizo</t>
        </r>
      </text>
    </comment>
    <comment ref="AT360" authorId="0" shapeId="0" xr:uid="{00000000-0006-0000-1600-0000B00E0000}">
      <text>
        <r>
          <rPr>
            <sz val="12"/>
            <color rgb="FF000000"/>
            <rFont val="Calibri"/>
            <family val="1"/>
          </rPr>
          <t>No lo menciona</t>
        </r>
      </text>
    </comment>
    <comment ref="AW360" authorId="0" shapeId="0" xr:uid="{00000000-0006-0000-1600-0000B10E0000}">
      <text>
        <r>
          <rPr>
            <sz val="12"/>
            <color rgb="FF000000"/>
            <rFont val="Calibri"/>
            <family val="1"/>
          </rPr>
          <t>No lo hizo</t>
        </r>
      </text>
    </comment>
    <comment ref="AX360" authorId="0" shapeId="0" xr:uid="{00000000-0006-0000-1600-0000B20E0000}">
      <text>
        <r>
          <rPr>
            <sz val="12"/>
            <color rgb="FF000000"/>
            <rFont val="Calibri"/>
            <family val="1"/>
          </rPr>
          <t>Se realiza visita en moto</t>
        </r>
      </text>
    </comment>
    <comment ref="BA360" authorId="0" shapeId="0" xr:uid="{00000000-0006-0000-1600-0000B30E0000}">
      <text>
        <r>
          <rPr>
            <sz val="12"/>
            <color rgb="FF000000"/>
            <rFont val="Calibri"/>
            <family val="1"/>
          </rPr>
          <t>Yo lo solicité</t>
        </r>
      </text>
    </comment>
    <comment ref="BE360" authorId="0" shapeId="0" xr:uid="{00000000-0006-0000-1600-0000B40E0000}">
      <text>
        <r>
          <rPr>
            <sz val="12"/>
            <color rgb="FF000000"/>
            <rFont val="Calibri"/>
            <family val="1"/>
          </rPr>
          <t>No lo hizo</t>
        </r>
      </text>
    </comment>
    <comment ref="Y361" authorId="0" shapeId="0" xr:uid="{00000000-0006-0000-1600-0000B50E0000}">
      <text>
        <r>
          <rPr>
            <sz val="12"/>
            <color rgb="FF000000"/>
            <rFont val="Calibri"/>
            <family val="1"/>
          </rPr>
          <t>N/a</t>
        </r>
      </text>
    </comment>
    <comment ref="Z361" authorId="0" shapeId="0" xr:uid="{00000000-0006-0000-1600-0000B60E0000}">
      <text>
        <r>
          <rPr>
            <sz val="12"/>
            <color rgb="FF000000"/>
            <rFont val="Calibri"/>
            <family val="1"/>
          </rPr>
          <t>N/A</t>
        </r>
      </text>
    </comment>
    <comment ref="AA361" authorId="0" shapeId="0" xr:uid="{00000000-0006-0000-1600-0000B70E0000}">
      <text>
        <r>
          <rPr>
            <sz val="12"/>
            <color rgb="FF000000"/>
            <rFont val="Calibri"/>
            <family val="1"/>
          </rPr>
          <t>N/A</t>
        </r>
      </text>
    </comment>
    <comment ref="AB361" authorId="0" shapeId="0" xr:uid="{00000000-0006-0000-1600-0000B80E0000}">
      <text>
        <r>
          <rPr>
            <sz val="12"/>
            <color rgb="FF000000"/>
            <rFont val="Calibri"/>
            <family val="1"/>
          </rPr>
          <t>N/A</t>
        </r>
      </text>
    </comment>
    <comment ref="AE361" authorId="0" shapeId="0" xr:uid="{00000000-0006-0000-1600-0000B90E0000}">
      <text>
        <r>
          <rPr>
            <sz val="12"/>
            <color rgb="FF000000"/>
            <rFont val="Calibri"/>
            <family val="1"/>
          </rPr>
          <t>No me hace señas</t>
        </r>
      </text>
    </comment>
    <comment ref="AI361" authorId="0" shapeId="0" xr:uid="{00000000-0006-0000-1600-0000BA0E0000}">
      <text>
        <r>
          <rPr>
            <sz val="12"/>
            <color rgb="FF000000"/>
            <rFont val="Calibri"/>
            <family val="1"/>
          </rPr>
          <t>No me ofrece o me entrega el código del sorteo Jeep</t>
        </r>
      </text>
    </comment>
    <comment ref="AL361" authorId="0" shapeId="0" xr:uid="{00000000-0006-0000-1600-0000BB0E0000}">
      <text>
        <r>
          <rPr>
            <sz val="12"/>
            <color rgb="FF000000"/>
            <rFont val="Calibri"/>
            <family val="1"/>
          </rPr>
          <t>No me ofrece llenar el tanque dice cuanto amigo</t>
        </r>
      </text>
    </comment>
    <comment ref="AM361" authorId="0" shapeId="0" xr:uid="{00000000-0006-0000-1600-0000BC0E0000}">
      <text>
        <r>
          <rPr>
            <sz val="12"/>
            <color rgb="FF000000"/>
            <rFont val="Calibri"/>
            <family val="1"/>
          </rPr>
          <t>No me ofrece combustible de mayor calidad</t>
        </r>
      </text>
    </comment>
    <comment ref="AN361" authorId="0" shapeId="0" xr:uid="{00000000-0006-0000-1600-0000BD0E0000}">
      <text>
        <r>
          <rPr>
            <sz val="12"/>
            <color rgb="FF000000"/>
            <rFont val="Calibri"/>
            <family val="1"/>
          </rPr>
          <t>No me la ofrece</t>
        </r>
      </text>
    </comment>
    <comment ref="AP361" authorId="0" shapeId="0" xr:uid="{00000000-0006-0000-1600-0000BE0E0000}">
      <text>
        <r>
          <rPr>
            <sz val="12"/>
            <color rgb="FF000000"/>
            <rFont val="Calibri"/>
            <family val="1"/>
          </rPr>
          <t>No me ofrece</t>
        </r>
      </text>
    </comment>
    <comment ref="AT361" authorId="0" shapeId="0" xr:uid="{00000000-0006-0000-1600-0000BF0E0000}">
      <text>
        <r>
          <rPr>
            <sz val="12"/>
            <color rgb="FF000000"/>
            <rFont val="Calibri"/>
            <family val="1"/>
          </rPr>
          <t>No menciona</t>
        </r>
      </text>
    </comment>
    <comment ref="AW361" authorId="0" shapeId="0" xr:uid="{00000000-0006-0000-1600-0000C00E0000}">
      <text>
        <r>
          <rPr>
            <sz val="12"/>
            <color rgb="FF000000"/>
            <rFont val="Calibri"/>
            <family val="1"/>
          </rPr>
          <t>No ofrece servicios</t>
        </r>
      </text>
    </comment>
    <comment ref="AX361" authorId="0" shapeId="0" xr:uid="{00000000-0006-0000-1600-0000C10E0000}">
      <text>
        <r>
          <rPr>
            <sz val="12"/>
            <color rgb="FF000000"/>
            <rFont val="Calibri"/>
            <family val="1"/>
          </rPr>
          <t>No ofrece botar desperdicios</t>
        </r>
      </text>
    </comment>
    <comment ref="BA361" authorId="0" shapeId="0" xr:uid="{00000000-0006-0000-1600-0000C20E0000}">
      <text>
        <r>
          <rPr>
            <sz val="12"/>
            <color rgb="FF000000"/>
            <rFont val="Calibri"/>
            <family val="1"/>
          </rPr>
          <t>No me ofrece la factura espontáneamente, al finalizar se la solicito y me entrega una factura por 35.011 y la compra fue de 25.000</t>
        </r>
      </text>
    </comment>
    <comment ref="BE361" authorId="0" shapeId="0" xr:uid="{00000000-0006-0000-1600-0000C30E0000}">
      <text>
        <r>
          <rPr>
            <sz val="12"/>
            <color rgb="FF000000"/>
            <rFont val="Calibri"/>
            <family val="1"/>
          </rPr>
          <t>No se despide</t>
        </r>
      </text>
    </comment>
    <comment ref="BI361" authorId="0" shapeId="0" xr:uid="{00000000-0006-0000-1600-0000C40E0000}">
      <text>
        <r>
          <rPr>
            <sz val="12"/>
            <color rgb="FF000000"/>
            <rFont val="Calibri"/>
            <family val="1"/>
          </rPr>
          <t>EL PROMOTOR NO FUE MUY AMABLE. NO OFRECE OTROS PRODUCTOS O SERVICIOS NO OFRECE LA FACTURA EXPONTANEAMENTE Y POR ESO SE LE CERRO EL SISTEMA PARA ENTREGARLA</t>
        </r>
      </text>
    </comment>
    <comment ref="Y362" authorId="0" shapeId="0" xr:uid="{00000000-0006-0000-1600-0000C50E0000}">
      <text>
        <r>
          <rPr>
            <sz val="12"/>
            <color rgb="FF000000"/>
            <rFont val="Calibri"/>
            <family val="1"/>
          </rPr>
          <t>No es obligatorio usar tapavocas</t>
        </r>
      </text>
    </comment>
    <comment ref="Z362" authorId="0" shapeId="0" xr:uid="{00000000-0006-0000-1600-0000C60E0000}">
      <text>
        <r>
          <rPr>
            <sz val="12"/>
            <color rgb="FF000000"/>
            <rFont val="Calibri"/>
            <family val="1"/>
          </rPr>
          <t>No es obligatorio usar gafas de seguridad</t>
        </r>
      </text>
    </comment>
    <comment ref="AA362" authorId="0" shapeId="0" xr:uid="{00000000-0006-0000-1600-0000C70E0000}">
      <text>
        <r>
          <rPr>
            <sz val="12"/>
            <color rgb="FF000000"/>
            <rFont val="Calibri"/>
            <family val="1"/>
          </rPr>
          <t>No es obligatorio usar antivacterial</t>
        </r>
      </text>
    </comment>
    <comment ref="AB362" authorId="0" shapeId="0" xr:uid="{00000000-0006-0000-1600-0000C80E0000}">
      <text>
        <r>
          <rPr>
            <sz val="12"/>
            <color rgb="FF000000"/>
            <rFont val="Calibri"/>
            <family val="1"/>
          </rPr>
          <t>No es obligatorio mantener la eistancia</t>
        </r>
      </text>
    </comment>
    <comment ref="AE362" authorId="0" shapeId="0" xr:uid="{00000000-0006-0000-1600-0000C90E0000}">
      <text>
        <r>
          <rPr>
            <sz val="12"/>
            <color rgb="FF000000"/>
            <rFont val="Calibri"/>
            <family val="1"/>
          </rPr>
          <t>No hay ninguna señal</t>
        </r>
      </text>
    </comment>
    <comment ref="AH362" authorId="0" shapeId="0" xr:uid="{00000000-0006-0000-1600-0000CA0E0000}">
      <text>
        <r>
          <rPr>
            <sz val="12"/>
            <color rgb="FF000000"/>
            <rFont val="Calibri"/>
            <family val="1"/>
          </rPr>
          <t>no cumple</t>
        </r>
      </text>
    </comment>
    <comment ref="AI362" authorId="0" shapeId="0" xr:uid="{00000000-0006-0000-1600-0000CB0E0000}">
      <text>
        <r>
          <rPr>
            <sz val="12"/>
            <color rgb="FF000000"/>
            <rFont val="Calibri"/>
            <family val="1"/>
          </rPr>
          <t>No me ofrece la promo</t>
        </r>
      </text>
    </comment>
    <comment ref="AM362" authorId="0" shapeId="0" xr:uid="{00000000-0006-0000-1600-0000CC0E0000}">
      <text>
        <r>
          <rPr>
            <sz val="12"/>
            <color rgb="FF000000"/>
            <rFont val="Calibri"/>
            <family val="1"/>
          </rPr>
          <t>No me ofrece combustible de mayor calidad</t>
        </r>
      </text>
    </comment>
    <comment ref="AN362" authorId="0" shapeId="0" xr:uid="{00000000-0006-0000-1600-0000CD0E0000}">
      <text>
        <r>
          <rPr>
            <sz val="12"/>
            <color rgb="FF000000"/>
            <rFont val="Calibri"/>
            <family val="1"/>
          </rPr>
          <t>No me ofrece mezcla ideal</t>
        </r>
      </text>
    </comment>
    <comment ref="AO362" authorId="0" shapeId="0" xr:uid="{00000000-0006-0000-1600-0000CE0E0000}">
      <text>
        <r>
          <rPr>
            <sz val="12"/>
            <color rgb="FF000000"/>
            <rFont val="Calibri"/>
            <family val="1"/>
          </rPr>
          <t>No me ofrece puntos</t>
        </r>
      </text>
    </comment>
    <comment ref="AP362" authorId="0" shapeId="0" xr:uid="{00000000-0006-0000-1600-0000CF0E0000}">
      <text>
        <r>
          <rPr>
            <sz val="12"/>
            <color rgb="FF000000"/>
            <rFont val="Calibri"/>
            <family val="1"/>
          </rPr>
          <t>No me ofrece aumentar la compra</t>
        </r>
      </text>
    </comment>
    <comment ref="AT362" authorId="0" shapeId="0" xr:uid="{00000000-0006-0000-1600-0000D00E0000}">
      <text>
        <r>
          <rPr>
            <sz val="12"/>
            <color rgb="FF000000"/>
            <rFont val="Calibri"/>
            <family val="1"/>
          </rPr>
          <t>No menciona producto garantizado</t>
        </r>
      </text>
    </comment>
    <comment ref="AW362" authorId="0" shapeId="0" xr:uid="{00000000-0006-0000-1600-0000D10E0000}">
      <text>
        <r>
          <rPr>
            <sz val="12"/>
            <color rgb="FF000000"/>
            <rFont val="Calibri"/>
            <family val="1"/>
          </rPr>
          <t>No me ofrece servicios adicionales</t>
        </r>
      </text>
    </comment>
    <comment ref="AX362" authorId="0" shapeId="0" xr:uid="{00000000-0006-0000-1600-0000D20E0000}">
      <text>
        <r>
          <rPr>
            <sz val="12"/>
            <color rgb="FF000000"/>
            <rFont val="Calibri"/>
            <family val="1"/>
          </rPr>
          <t>No me ofrece botar desperdicios</t>
        </r>
      </text>
    </comment>
    <comment ref="BA362" authorId="0" shapeId="0" xr:uid="{00000000-0006-0000-1600-0000D30E0000}">
      <text>
        <r>
          <rPr>
            <sz val="12"/>
            <color rgb="FF000000"/>
            <rFont val="Calibri"/>
            <family val="1"/>
          </rPr>
          <t>Se lo tuve que sujerir</t>
        </r>
      </text>
    </comment>
    <comment ref="BI362" authorId="0" shapeId="0" xr:uid="{00000000-0006-0000-1600-0000D40E0000}">
      <text>
        <r>
          <rPr>
            <sz val="12"/>
            <color rgb="FF000000"/>
            <rFont val="Calibri"/>
            <family val="1"/>
          </rPr>
          <t>Fue poco amable</t>
        </r>
      </text>
    </comment>
    <comment ref="Y363" authorId="0" shapeId="0" xr:uid="{00000000-0006-0000-1600-0000D50E0000}">
      <text>
        <r>
          <rPr>
            <sz val="12"/>
            <color rgb="FF000000"/>
            <rFont val="Calibri"/>
            <family val="1"/>
          </rPr>
          <t>En estos momentos no es obligatorio el uso de tapabocas</t>
        </r>
      </text>
    </comment>
    <comment ref="Z363" authorId="0" shapeId="0" xr:uid="{00000000-0006-0000-1600-0000D60E0000}">
      <text>
        <r>
          <rPr>
            <sz val="12"/>
            <color rgb="FF000000"/>
            <rFont val="Calibri"/>
            <family val="1"/>
          </rPr>
          <t>En estos momentos no es obligatorio el uso de gafas de seguridad</t>
        </r>
      </text>
    </comment>
    <comment ref="AA363" authorId="0" shapeId="0" xr:uid="{00000000-0006-0000-1600-0000D70E0000}">
      <text>
        <r>
          <rPr>
            <sz val="12"/>
            <color rgb="FF000000"/>
            <rFont val="Calibri"/>
            <family val="1"/>
          </rPr>
          <t>En estos momento no es obligatorio el uso de gel antibacterial</t>
        </r>
      </text>
    </comment>
    <comment ref="AB363" authorId="0" shapeId="0" xr:uid="{00000000-0006-0000-1600-0000D80E0000}">
      <text>
        <r>
          <rPr>
            <sz val="12"/>
            <color rgb="FF000000"/>
            <rFont val="Calibri"/>
            <family val="1"/>
          </rPr>
          <t>En estos momentos no es obligatorio mantener distancia</t>
        </r>
      </text>
    </comment>
    <comment ref="AE363" authorId="0" shapeId="0" xr:uid="{00000000-0006-0000-1600-0000D90E0000}">
      <text>
        <r>
          <rPr>
            <sz val="12"/>
            <color rgb="FF000000"/>
            <rFont val="Calibri"/>
            <family val="1"/>
          </rPr>
          <t>El colaborador se encontraba ocupado atendiendo a otros clientes</t>
        </r>
      </text>
    </comment>
    <comment ref="AH363" authorId="0" shapeId="0" xr:uid="{00000000-0006-0000-1600-0000DA0E0000}">
      <text>
        <r>
          <rPr>
            <sz val="12"/>
            <color rgb="FF000000"/>
            <rFont val="Calibri"/>
            <family val="1"/>
          </rPr>
          <t>no cumple</t>
        </r>
      </text>
    </comment>
    <comment ref="AI363" authorId="0" shapeId="0" xr:uid="{00000000-0006-0000-1600-0000DB0E0000}">
      <text>
        <r>
          <rPr>
            <sz val="12"/>
            <color rgb="FF000000"/>
            <rFont val="Calibri"/>
            <family val="1"/>
          </rPr>
          <t>no la ofrece</t>
        </r>
      </text>
    </comment>
    <comment ref="AL363" authorId="0" shapeId="0" xr:uid="{00000000-0006-0000-1600-0000DC0E0000}">
      <text>
        <r>
          <rPr>
            <sz val="12"/>
            <color rgb="FF000000"/>
            <rFont val="Calibri"/>
            <family val="1"/>
          </rPr>
          <t>no ofrece</t>
        </r>
      </text>
    </comment>
    <comment ref="AM363" authorId="0" shapeId="0" xr:uid="{00000000-0006-0000-1600-0000DD0E0000}">
      <text>
        <r>
          <rPr>
            <sz val="12"/>
            <color rgb="FF000000"/>
            <rFont val="Calibri"/>
            <family val="1"/>
          </rPr>
          <t>La estación de servicio no vende combustible de mayor calidad</t>
        </r>
      </text>
    </comment>
    <comment ref="AN363" authorId="0" shapeId="0" xr:uid="{00000000-0006-0000-1600-0000DE0E0000}">
      <text>
        <r>
          <rPr>
            <sz val="12"/>
            <color rgb="FF000000"/>
            <rFont val="Calibri"/>
            <family val="1"/>
          </rPr>
          <t>La estación de servicio no vende combustible Extra G Prix</t>
        </r>
      </text>
    </comment>
    <comment ref="AO363" authorId="0" shapeId="0" xr:uid="{00000000-0006-0000-1600-0000DF0E0000}">
      <text>
        <r>
          <rPr>
            <sz val="12"/>
            <color rgb="FF000000"/>
            <rFont val="Calibri"/>
            <family val="1"/>
          </rPr>
          <t>no ofrece</t>
        </r>
      </text>
    </comment>
    <comment ref="AP363" authorId="0" shapeId="0" xr:uid="{00000000-0006-0000-1600-0000E00E0000}">
      <text>
        <r>
          <rPr>
            <sz val="12"/>
            <color rgb="FF000000"/>
            <rFont val="Calibri"/>
            <family val="1"/>
          </rPr>
          <t>no ofrece</t>
        </r>
      </text>
    </comment>
    <comment ref="AT363" authorId="0" shapeId="0" xr:uid="{00000000-0006-0000-1600-0000E10E0000}">
      <text>
        <r>
          <rPr>
            <sz val="12"/>
            <color rgb="FF000000"/>
            <rFont val="Calibri"/>
            <family val="1"/>
          </rPr>
          <t>no menciona</t>
        </r>
      </text>
    </comment>
    <comment ref="AW363" authorId="0" shapeId="0" xr:uid="{00000000-0006-0000-1600-0000E20E0000}">
      <text>
        <r>
          <rPr>
            <sz val="12"/>
            <color rgb="FF000000"/>
            <rFont val="Calibri"/>
            <family val="1"/>
          </rPr>
          <t>no ofrece</t>
        </r>
      </text>
    </comment>
    <comment ref="AX363" authorId="0" shapeId="0" xr:uid="{00000000-0006-0000-1600-0000E30E0000}">
      <text>
        <r>
          <rPr>
            <sz val="12"/>
            <color rgb="FF000000"/>
            <rFont val="Calibri"/>
            <family val="1"/>
          </rPr>
          <t>no ofrece</t>
        </r>
      </text>
    </comment>
    <comment ref="BA363" authorId="0" shapeId="0" xr:uid="{00000000-0006-0000-1600-0000E40E0000}">
      <text>
        <r>
          <rPr>
            <sz val="12"/>
            <color rgb="FF000000"/>
            <rFont val="Calibri"/>
            <family val="1"/>
          </rPr>
          <t>me toca solicitarla</t>
        </r>
      </text>
    </comment>
    <comment ref="BE363" authorId="0" shapeId="0" xr:uid="{00000000-0006-0000-1600-0000E50E0000}">
      <text>
        <r>
          <rPr>
            <sz val="12"/>
            <color rgb="FF000000"/>
            <rFont val="Calibri"/>
            <family val="1"/>
          </rPr>
          <t>no cumple</t>
        </r>
      </text>
    </comment>
    <comment ref="Q364" authorId="0" shapeId="0" xr:uid="{00000000-0006-0000-1600-0000E60E0000}">
      <text>
        <r>
          <rPr>
            <sz val="12"/>
            <color rgb="FF000000"/>
            <rFont val="Calibri"/>
            <family val="1"/>
          </rPr>
          <t>Presenta reloj</t>
        </r>
      </text>
    </comment>
    <comment ref="W364" authorId="0" shapeId="0" xr:uid="{00000000-0006-0000-1600-0000E70E0000}">
      <text>
        <r>
          <rPr>
            <sz val="12"/>
            <color rgb="FF000000"/>
            <rFont val="Calibri"/>
            <family val="1"/>
          </rPr>
          <t>No presenta identificación</t>
        </r>
      </text>
    </comment>
    <comment ref="X364" authorId="0" shapeId="0" xr:uid="{00000000-0006-0000-1600-0000E80E0000}">
      <text>
        <r>
          <rPr>
            <sz val="12"/>
            <color rgb="FF000000"/>
            <rFont val="Calibri"/>
            <family val="1"/>
          </rPr>
          <t>Según facturación</t>
        </r>
      </text>
    </comment>
    <comment ref="Y364" authorId="0" shapeId="0" xr:uid="{00000000-0006-0000-1600-0000E90E0000}">
      <text>
        <r>
          <rPr>
            <sz val="12"/>
            <color rgb="FF000000"/>
            <rFont val="Calibri"/>
            <family val="1"/>
          </rPr>
          <t>No aplica</t>
        </r>
      </text>
    </comment>
    <comment ref="Z364" authorId="0" shapeId="0" xr:uid="{00000000-0006-0000-1600-0000EA0E0000}">
      <text>
        <r>
          <rPr>
            <sz val="12"/>
            <color rgb="FF000000"/>
            <rFont val="Calibri"/>
            <family val="1"/>
          </rPr>
          <t>No aplica</t>
        </r>
      </text>
    </comment>
    <comment ref="AA364" authorId="0" shapeId="0" xr:uid="{00000000-0006-0000-1600-0000EB0E0000}">
      <text>
        <r>
          <rPr>
            <sz val="12"/>
            <color rgb="FF000000"/>
            <rFont val="Calibri"/>
            <family val="1"/>
          </rPr>
          <t>No aplica</t>
        </r>
      </text>
    </comment>
    <comment ref="AB364" authorId="0" shapeId="0" xr:uid="{00000000-0006-0000-1600-0000EC0E0000}">
      <text>
        <r>
          <rPr>
            <sz val="12"/>
            <color rgb="FF000000"/>
            <rFont val="Calibri"/>
            <family val="1"/>
          </rPr>
          <t>No aplica</t>
        </r>
      </text>
    </comment>
    <comment ref="AH364" authorId="0" shapeId="0" xr:uid="{00000000-0006-0000-1600-0000ED0E0000}">
      <text>
        <r>
          <rPr>
            <sz val="12"/>
            <color rgb="FF000000"/>
            <rFont val="Calibri"/>
            <family val="1"/>
          </rPr>
          <t>Mencióna "buenas"</t>
        </r>
      </text>
    </comment>
    <comment ref="BE364" authorId="0" shapeId="0" xr:uid="{00000000-0006-0000-1600-0000EE0E0000}">
      <text>
        <r>
          <rPr>
            <sz val="12"/>
            <color rgb="FF000000"/>
            <rFont val="Calibri"/>
            <family val="1"/>
          </rPr>
          <t>No sé despide correspondientemente</t>
        </r>
      </text>
    </comment>
    <comment ref="T365" authorId="0" shapeId="0" xr:uid="{00000000-0006-0000-1600-0000EF0E0000}">
      <text>
        <r>
          <rPr>
            <sz val="12"/>
            <color rgb="FF000000"/>
            <rFont val="Calibri"/>
            <family val="1"/>
          </rPr>
          <t>Tiene chaqueta</t>
        </r>
      </text>
    </comment>
    <comment ref="W365" authorId="0" shapeId="0" xr:uid="{00000000-0006-0000-1600-0000F00E0000}">
      <text>
        <r>
          <rPr>
            <sz val="12"/>
            <color rgb="FF000000"/>
            <rFont val="Calibri"/>
            <family val="1"/>
          </rPr>
          <t>No tiene identificación</t>
        </r>
      </text>
    </comment>
    <comment ref="Y365" authorId="0" shapeId="0" xr:uid="{00000000-0006-0000-1600-0000F10E0000}">
      <text>
        <r>
          <rPr>
            <sz val="12"/>
            <color rgb="FF000000"/>
            <rFont val="Calibri"/>
            <family val="1"/>
          </rPr>
          <t>No aplica</t>
        </r>
      </text>
    </comment>
    <comment ref="Z365" authorId="0" shapeId="0" xr:uid="{00000000-0006-0000-1600-0000F20E0000}">
      <text>
        <r>
          <rPr>
            <sz val="12"/>
            <color rgb="FF000000"/>
            <rFont val="Calibri"/>
            <family val="1"/>
          </rPr>
          <t>No aplica</t>
        </r>
      </text>
    </comment>
    <comment ref="AA365" authorId="0" shapeId="0" xr:uid="{00000000-0006-0000-1600-0000F30E0000}">
      <text>
        <r>
          <rPr>
            <sz val="12"/>
            <color rgb="FF000000"/>
            <rFont val="Calibri"/>
            <family val="1"/>
          </rPr>
          <t>No aplica</t>
        </r>
      </text>
    </comment>
    <comment ref="AB365" authorId="0" shapeId="0" xr:uid="{00000000-0006-0000-1600-0000F40E0000}">
      <text>
        <r>
          <rPr>
            <sz val="12"/>
            <color rgb="FF000000"/>
            <rFont val="Calibri"/>
            <family val="1"/>
          </rPr>
          <t>No aplica</t>
        </r>
      </text>
    </comment>
    <comment ref="AH365" authorId="0" shapeId="0" xr:uid="{00000000-0006-0000-1600-0000F50E0000}">
      <text>
        <r>
          <rPr>
            <sz val="12"/>
            <color rgb="FF000000"/>
            <rFont val="Calibri"/>
            <family val="1"/>
          </rPr>
          <t>No saluda amable</t>
        </r>
      </text>
    </comment>
    <comment ref="AI365" authorId="0" shapeId="0" xr:uid="{00000000-0006-0000-1600-0000F60E0000}">
      <text>
        <r>
          <rPr>
            <sz val="12"/>
            <color rgb="FF000000"/>
            <rFont val="Calibri"/>
            <family val="1"/>
          </rPr>
          <t>No ofrece</t>
        </r>
      </text>
    </comment>
    <comment ref="AN365" authorId="0" shapeId="0" xr:uid="{00000000-0006-0000-1600-0000F70E0000}">
      <text>
        <r>
          <rPr>
            <sz val="12"/>
            <color rgb="FF000000"/>
            <rFont val="Calibri"/>
            <family val="1"/>
          </rPr>
          <t>cargue extra</t>
        </r>
      </text>
    </comment>
    <comment ref="AO365" authorId="0" shapeId="0" xr:uid="{00000000-0006-0000-1600-0000F80E0000}">
      <text>
        <r>
          <rPr>
            <sz val="12"/>
            <color rgb="FF000000"/>
            <rFont val="Calibri"/>
            <family val="1"/>
          </rPr>
          <t>No ofrece</t>
        </r>
      </text>
    </comment>
    <comment ref="AP365" authorId="0" shapeId="0" xr:uid="{00000000-0006-0000-1600-0000F90E0000}">
      <text>
        <r>
          <rPr>
            <sz val="12"/>
            <color rgb="FF000000"/>
            <rFont val="Calibri"/>
            <family val="1"/>
          </rPr>
          <t>No ofrece</t>
        </r>
      </text>
    </comment>
    <comment ref="AT365" authorId="0" shapeId="0" xr:uid="{00000000-0006-0000-1600-0000FA0E0000}">
      <text>
        <r>
          <rPr>
            <sz val="12"/>
            <color rgb="FF000000"/>
            <rFont val="Calibri"/>
            <family val="1"/>
          </rPr>
          <t>No menciona</t>
        </r>
      </text>
    </comment>
    <comment ref="AW365" authorId="0" shapeId="0" xr:uid="{00000000-0006-0000-1600-0000FB0E0000}">
      <text>
        <r>
          <rPr>
            <sz val="12"/>
            <color rgb="FF000000"/>
            <rFont val="Calibri"/>
            <family val="1"/>
          </rPr>
          <t>No ofrece</t>
        </r>
      </text>
    </comment>
    <comment ref="AX365" authorId="0" shapeId="0" xr:uid="{00000000-0006-0000-1600-0000FC0E0000}">
      <text>
        <r>
          <rPr>
            <sz val="12"/>
            <color rgb="FF000000"/>
            <rFont val="Calibri"/>
            <family val="1"/>
          </rPr>
          <t>No ofrece</t>
        </r>
      </text>
    </comment>
    <comment ref="BA365" authorId="0" shapeId="0" xr:uid="{00000000-0006-0000-1600-0000FD0E0000}">
      <text>
        <r>
          <rPr>
            <sz val="12"/>
            <color rgb="FF000000"/>
            <rFont val="Calibri"/>
            <family val="1"/>
          </rPr>
          <t>La solicite</t>
        </r>
      </text>
    </comment>
    <comment ref="BE365" authorId="0" shapeId="0" xr:uid="{00000000-0006-0000-1600-0000FE0E0000}">
      <text>
        <r>
          <rPr>
            <sz val="12"/>
            <color rgb="FF000000"/>
            <rFont val="Calibri"/>
            <family val="1"/>
          </rPr>
          <t>No se despide</t>
        </r>
      </text>
    </comment>
    <comment ref="BI365" authorId="0" shapeId="0" xr:uid="{00000000-0006-0000-1600-0000FF0E0000}">
      <text>
        <r>
          <rPr>
            <sz val="12"/>
            <color rgb="FF000000"/>
            <rFont val="Calibri"/>
            <family val="1"/>
          </rPr>
          <t>No son amables</t>
        </r>
      </text>
    </comment>
    <comment ref="S366" authorId="0" shapeId="0" xr:uid="{00000000-0006-0000-1600-0000000F0000}">
      <text>
        <r>
          <rPr>
            <sz val="12"/>
            <color rgb="FF000000"/>
            <rFont val="Calibri"/>
            <family val="1"/>
          </rPr>
          <t>Utiliza unos tenis</t>
        </r>
      </text>
    </comment>
    <comment ref="W366" authorId="0" shapeId="0" xr:uid="{00000000-0006-0000-1600-0000010F0000}">
      <text>
        <r>
          <rPr>
            <sz val="12"/>
            <color rgb="FF000000"/>
            <rFont val="Calibri"/>
            <family val="1"/>
          </rPr>
          <t>No tiene carnet ni bordado bordado</t>
        </r>
      </text>
    </comment>
    <comment ref="Y366" authorId="0" shapeId="0" xr:uid="{00000000-0006-0000-1600-0000020F0000}">
      <text>
        <r>
          <rPr>
            <sz val="12"/>
            <color rgb="FF000000"/>
            <rFont val="Calibri"/>
            <family val="1"/>
          </rPr>
          <t>No es obligatorio</t>
        </r>
      </text>
    </comment>
    <comment ref="Z366" authorId="0" shapeId="0" xr:uid="{00000000-0006-0000-1600-0000030F0000}">
      <text>
        <r>
          <rPr>
            <sz val="12"/>
            <color rgb="FF000000"/>
            <rFont val="Calibri"/>
            <family val="1"/>
          </rPr>
          <t>No es obligatorio</t>
        </r>
      </text>
    </comment>
    <comment ref="AA366" authorId="0" shapeId="0" xr:uid="{00000000-0006-0000-1600-0000040F0000}">
      <text>
        <r>
          <rPr>
            <sz val="12"/>
            <color rgb="FF000000"/>
            <rFont val="Calibri"/>
            <family val="1"/>
          </rPr>
          <t>No es obligatorio</t>
        </r>
      </text>
    </comment>
    <comment ref="AB366" authorId="0" shapeId="0" xr:uid="{00000000-0006-0000-1600-0000050F0000}">
      <text>
        <r>
          <rPr>
            <sz val="12"/>
            <color rgb="FF000000"/>
            <rFont val="Calibri"/>
            <family val="1"/>
          </rPr>
          <t>No es obligatorio</t>
        </r>
      </text>
    </comment>
    <comment ref="AE366" authorId="0" shapeId="0" xr:uid="{00000000-0006-0000-1600-0000060F0000}">
      <text>
        <r>
          <rPr>
            <sz val="12"/>
            <color rgb="FF000000"/>
            <rFont val="Calibri"/>
            <family val="1"/>
          </rPr>
          <t>Estaba ocupado</t>
        </r>
      </text>
    </comment>
    <comment ref="AH366" authorId="0" shapeId="0" xr:uid="{00000000-0006-0000-1600-0000070F0000}">
      <text>
        <r>
          <rPr>
            <sz val="12"/>
            <color rgb="FF000000"/>
            <rFont val="Calibri"/>
            <family val="1"/>
          </rPr>
          <t>No cumple protocolos</t>
        </r>
      </text>
    </comment>
    <comment ref="AI366" authorId="0" shapeId="0" xr:uid="{00000000-0006-0000-1600-0000080F0000}">
      <text>
        <r>
          <rPr>
            <sz val="12"/>
            <color rgb="FF000000"/>
            <rFont val="Calibri"/>
            <family val="1"/>
          </rPr>
          <t>No ofreció</t>
        </r>
      </text>
    </comment>
    <comment ref="AL366" authorId="0" shapeId="0" xr:uid="{00000000-0006-0000-1600-0000090F0000}">
      <text>
        <r>
          <rPr>
            <sz val="12"/>
            <color rgb="FF000000"/>
            <rFont val="Calibri"/>
            <family val="1"/>
          </rPr>
          <t>No ofreció</t>
        </r>
      </text>
    </comment>
    <comment ref="AM366" authorId="0" shapeId="0" xr:uid="{00000000-0006-0000-1600-00000A0F0000}">
      <text>
        <r>
          <rPr>
            <sz val="12"/>
            <color rgb="FF000000"/>
            <rFont val="Calibri"/>
            <family val="1"/>
          </rPr>
          <t>No ofreció</t>
        </r>
      </text>
    </comment>
    <comment ref="AN366" authorId="0" shapeId="0" xr:uid="{00000000-0006-0000-1600-00000B0F0000}">
      <text>
        <r>
          <rPr>
            <sz val="12"/>
            <color rgb="FF000000"/>
            <rFont val="Calibri"/>
            <family val="1"/>
          </rPr>
          <t>No ofreció</t>
        </r>
      </text>
    </comment>
    <comment ref="AO366" authorId="0" shapeId="0" xr:uid="{00000000-0006-0000-1600-00000C0F0000}">
      <text>
        <r>
          <rPr>
            <sz val="12"/>
            <color rgb="FF000000"/>
            <rFont val="Calibri"/>
            <family val="1"/>
          </rPr>
          <t>No ofreció</t>
        </r>
      </text>
    </comment>
    <comment ref="AP366" authorId="0" shapeId="0" xr:uid="{00000000-0006-0000-1600-00000D0F0000}">
      <text>
        <r>
          <rPr>
            <sz val="12"/>
            <color rgb="FF000000"/>
            <rFont val="Calibri"/>
            <family val="1"/>
          </rPr>
          <t>No ofreció</t>
        </r>
      </text>
    </comment>
    <comment ref="AS366" authorId="0" shapeId="0" xr:uid="{00000000-0006-0000-1600-00000E0F0000}">
      <text>
        <r>
          <rPr>
            <sz val="12"/>
            <color rgb="FF000000"/>
            <rFont val="Calibri"/>
            <family val="1"/>
          </rPr>
          <t>No dijo</t>
        </r>
      </text>
    </comment>
    <comment ref="AT366" authorId="0" shapeId="0" xr:uid="{00000000-0006-0000-1600-00000F0F0000}">
      <text>
        <r>
          <rPr>
            <sz val="12"/>
            <color rgb="FF000000"/>
            <rFont val="Calibri"/>
            <family val="1"/>
          </rPr>
          <t>No dijo</t>
        </r>
      </text>
    </comment>
    <comment ref="AW366" authorId="0" shapeId="0" xr:uid="{00000000-0006-0000-1600-0000100F0000}">
      <text>
        <r>
          <rPr>
            <sz val="12"/>
            <color rgb="FF000000"/>
            <rFont val="Calibri"/>
            <family val="1"/>
          </rPr>
          <t>No ofreció</t>
        </r>
      </text>
    </comment>
    <comment ref="AX366" authorId="0" shapeId="0" xr:uid="{00000000-0006-0000-1600-0000110F0000}">
      <text>
        <r>
          <rPr>
            <sz val="12"/>
            <color rgb="FF000000"/>
            <rFont val="Calibri"/>
            <family val="1"/>
          </rPr>
          <t>Moto</t>
        </r>
      </text>
    </comment>
    <comment ref="BA366" authorId="0" shapeId="0" xr:uid="{00000000-0006-0000-1600-0000120F0000}">
      <text>
        <r>
          <rPr>
            <sz val="12"/>
            <color rgb="FF000000"/>
            <rFont val="Calibri"/>
            <family val="1"/>
          </rPr>
          <t>No ofreció</t>
        </r>
      </text>
    </comment>
    <comment ref="X367" authorId="0" shapeId="0" xr:uid="{00000000-0006-0000-1600-0000130F0000}">
      <text>
        <r>
          <rPr>
            <sz val="12"/>
            <color rgb="FF000000"/>
            <rFont val="Calibri"/>
            <family val="1"/>
          </rPr>
          <t>La factura no tiene el nombre</t>
        </r>
      </text>
    </comment>
    <comment ref="Y367" authorId="0" shapeId="0" xr:uid="{00000000-0006-0000-1600-0000140F0000}">
      <text>
        <r>
          <rPr>
            <sz val="12"/>
            <color rgb="FF000000"/>
            <rFont val="Calibri"/>
            <family val="1"/>
          </rPr>
          <t>No aplica</t>
        </r>
      </text>
    </comment>
    <comment ref="Z367" authorId="0" shapeId="0" xr:uid="{00000000-0006-0000-1600-0000150F0000}">
      <text>
        <r>
          <rPr>
            <sz val="12"/>
            <color rgb="FF000000"/>
            <rFont val="Calibri"/>
            <family val="1"/>
          </rPr>
          <t>No aplica</t>
        </r>
      </text>
    </comment>
    <comment ref="AA367" authorId="0" shapeId="0" xr:uid="{00000000-0006-0000-1600-0000160F0000}">
      <text>
        <r>
          <rPr>
            <sz val="12"/>
            <color rgb="FF000000"/>
            <rFont val="Calibri"/>
            <family val="1"/>
          </rPr>
          <t>No aplica</t>
        </r>
      </text>
    </comment>
    <comment ref="AB367" authorId="0" shapeId="0" xr:uid="{00000000-0006-0000-1600-0000170F0000}">
      <text>
        <r>
          <rPr>
            <sz val="12"/>
            <color rgb="FF000000"/>
            <rFont val="Calibri"/>
            <family val="1"/>
          </rPr>
          <t>No aplica</t>
        </r>
      </text>
    </comment>
    <comment ref="AH367" authorId="0" shapeId="0" xr:uid="{00000000-0006-0000-1600-0000180F0000}">
      <text>
        <r>
          <rPr>
            <sz val="12"/>
            <color rgb="FF000000"/>
            <rFont val="Calibri"/>
            <family val="1"/>
          </rPr>
          <t>Solo dice buenas</t>
        </r>
      </text>
    </comment>
    <comment ref="AI367" authorId="0" shapeId="0" xr:uid="{00000000-0006-0000-1600-0000190F0000}">
      <text>
        <r>
          <rPr>
            <sz val="12"/>
            <color rgb="FF000000"/>
            <rFont val="Calibri"/>
            <family val="1"/>
          </rPr>
          <t>La estación si tiene publicidad de la promoción, pero el joven no me la ofrece</t>
        </r>
      </text>
    </comment>
    <comment ref="AM367" authorId="0" shapeId="0" xr:uid="{00000000-0006-0000-1600-00001A0F0000}">
      <text>
        <r>
          <rPr>
            <sz val="12"/>
            <color rgb="FF000000"/>
            <rFont val="Calibri"/>
            <family val="1"/>
          </rPr>
          <t>No me ofrece Gasolina extra</t>
        </r>
      </text>
    </comment>
    <comment ref="AN367" authorId="0" shapeId="0" xr:uid="{00000000-0006-0000-1600-00001B0F0000}">
      <text>
        <r>
          <rPr>
            <sz val="12"/>
            <color rgb="FF000000"/>
            <rFont val="Calibri"/>
            <family val="1"/>
          </rPr>
          <t>No me ofrece mezclar combustibles</t>
        </r>
      </text>
    </comment>
    <comment ref="AO367" authorId="0" shapeId="0" xr:uid="{00000000-0006-0000-1600-00001C0F0000}">
      <text>
        <r>
          <rPr>
            <sz val="12"/>
            <color rgb="FF000000"/>
            <rFont val="Calibri"/>
            <family val="1"/>
          </rPr>
          <t>No me ofrece acumular puntos ni canjear</t>
        </r>
      </text>
    </comment>
    <comment ref="AP367" authorId="0" shapeId="0" xr:uid="{00000000-0006-0000-1600-00001D0F0000}">
      <text>
        <r>
          <rPr>
            <sz val="12"/>
            <color rgb="FF000000"/>
            <rFont val="Calibri"/>
            <family val="1"/>
          </rPr>
          <t>No me ofrece galón adicional</t>
        </r>
      </text>
    </comment>
    <comment ref="AS367" authorId="0" shapeId="0" xr:uid="{00000000-0006-0000-1600-00001E0F0000}">
      <text>
        <r>
          <rPr>
            <sz val="12"/>
            <color rgb="FF000000"/>
            <rFont val="Calibri"/>
            <family val="1"/>
          </rPr>
          <t>No me dice que el surtidor esta en 0</t>
        </r>
      </text>
    </comment>
    <comment ref="AT367" authorId="0" shapeId="0" xr:uid="{00000000-0006-0000-1600-00001F0F0000}">
      <text>
        <r>
          <rPr>
            <sz val="12"/>
            <color rgb="FF000000"/>
            <rFont val="Calibri"/>
            <family val="1"/>
          </rPr>
          <t>No me dice que es Gasolina confiable o garantizada</t>
        </r>
      </text>
    </comment>
    <comment ref="AW367" authorId="0" shapeId="0" xr:uid="{00000000-0006-0000-1600-0000200F0000}">
      <text>
        <r>
          <rPr>
            <sz val="12"/>
            <color rgb="FF000000"/>
            <rFont val="Calibri"/>
            <family val="1"/>
          </rPr>
          <t>No me ofrece servicios adicionales de la estación</t>
        </r>
      </text>
    </comment>
    <comment ref="AX367" authorId="0" shapeId="0" xr:uid="{00000000-0006-0000-1600-0000210F0000}">
      <text>
        <r>
          <rPr>
            <sz val="12"/>
            <color rgb="FF000000"/>
            <rFont val="Calibri"/>
            <family val="1"/>
          </rPr>
          <t>QA: vino sin respuesta, verificar si es N/A</t>
        </r>
      </text>
    </comment>
    <comment ref="BA367" authorId="0" shapeId="0" xr:uid="{00000000-0006-0000-1600-0000220F0000}">
      <text>
        <r>
          <rPr>
            <sz val="12"/>
            <color rgb="FF000000"/>
            <rFont val="Calibri"/>
            <family val="1"/>
          </rPr>
          <t>No me ofrece factura</t>
        </r>
      </text>
    </comment>
    <comment ref="BE367" authorId="0" shapeId="0" xr:uid="{00000000-0006-0000-1600-0000230F0000}">
      <text>
        <r>
          <rPr>
            <sz val="12"/>
            <color rgb="FF000000"/>
            <rFont val="Calibri"/>
            <family val="1"/>
          </rPr>
          <t>No sé despidió, me entrega la devuelta del pago y se retira</t>
        </r>
      </text>
    </comment>
    <comment ref="BI367" authorId="0" shapeId="0" xr:uid="{00000000-0006-0000-1600-0000240F0000}">
      <text>
        <r>
          <rPr>
            <sz val="12"/>
            <color rgb="FF000000"/>
            <rFont val="Calibri"/>
            <family val="1"/>
          </rPr>
          <t>No me sentí bien atendido, no personaliza la atención, no se despide, no ofrece servicios de la estación, no se le ve buena actitud para atenderme ,</t>
        </r>
      </text>
    </comment>
    <comment ref="S368" authorId="0" shapeId="0" xr:uid="{00000000-0006-0000-1600-0000250F0000}">
      <text>
        <r>
          <rPr>
            <sz val="12"/>
            <color rgb="FF000000"/>
            <rFont val="Calibri"/>
            <family val="1"/>
          </rPr>
          <t>NO TIENE BOTAS DE SEGURIDAD</t>
        </r>
      </text>
    </comment>
    <comment ref="U368" authorId="0" shapeId="0" xr:uid="{00000000-0006-0000-1600-0000260F0000}">
      <text>
        <r>
          <rPr>
            <sz val="12"/>
            <color rgb="FF000000"/>
            <rFont val="Calibri"/>
            <family val="1"/>
          </rPr>
          <t>TIENE JEAN EL COLABORADOR</t>
        </r>
      </text>
    </comment>
    <comment ref="Y368" authorId="0" shapeId="0" xr:uid="{00000000-0006-0000-1600-0000270F0000}">
      <text>
        <r>
          <rPr>
            <sz val="12"/>
            <color rgb="FF000000"/>
            <rFont val="Calibri"/>
            <family val="1"/>
          </rPr>
          <t>NO APLICA</t>
        </r>
      </text>
    </comment>
    <comment ref="Z368" authorId="0" shapeId="0" xr:uid="{00000000-0006-0000-1600-0000280F0000}">
      <text>
        <r>
          <rPr>
            <sz val="12"/>
            <color rgb="FF000000"/>
            <rFont val="Calibri"/>
            <family val="1"/>
          </rPr>
          <t>NO APLICA</t>
        </r>
      </text>
    </comment>
    <comment ref="AA368" authorId="0" shapeId="0" xr:uid="{00000000-0006-0000-1600-0000290F0000}">
      <text>
        <r>
          <rPr>
            <sz val="12"/>
            <color rgb="FF000000"/>
            <rFont val="Calibri"/>
            <family val="1"/>
          </rPr>
          <t>NO APLICA</t>
        </r>
      </text>
    </comment>
    <comment ref="AB368" authorId="0" shapeId="0" xr:uid="{00000000-0006-0000-1600-00002A0F0000}">
      <text>
        <r>
          <rPr>
            <sz val="12"/>
            <color rgb="FF000000"/>
            <rFont val="Calibri"/>
            <family val="1"/>
          </rPr>
          <t>NO APLICA</t>
        </r>
      </text>
    </comment>
    <comment ref="AH368" authorId="0" shapeId="0" xr:uid="{00000000-0006-0000-1600-00002B0F0000}">
      <text>
        <r>
          <rPr>
            <sz val="12"/>
            <color rgb="FF000000"/>
            <rFont val="Calibri"/>
            <family val="1"/>
          </rPr>
          <t>EL COLABORADOR NO SALUDA</t>
        </r>
      </text>
    </comment>
    <comment ref="AI368" authorId="0" shapeId="0" xr:uid="{00000000-0006-0000-1600-00002C0F0000}">
      <text>
        <r>
          <rPr>
            <sz val="12"/>
            <color rgb="FF000000"/>
            <rFont val="Calibri"/>
            <family val="1"/>
          </rPr>
          <t>NO OFRECE</t>
        </r>
      </text>
    </comment>
    <comment ref="AM368" authorId="0" shapeId="0" xr:uid="{00000000-0006-0000-1600-00002D0F0000}">
      <text>
        <r>
          <rPr>
            <sz val="12"/>
            <color rgb="FF000000"/>
            <rFont val="Calibri"/>
            <family val="1"/>
          </rPr>
          <t>ESTACION SIN COMBUSTIBLE DE MEJOR CALIDAD</t>
        </r>
      </text>
    </comment>
    <comment ref="AN368" authorId="0" shapeId="0" xr:uid="{00000000-0006-0000-1600-00002E0F0000}">
      <text>
        <r>
          <rPr>
            <sz val="12"/>
            <color rgb="FF000000"/>
            <rFont val="Calibri"/>
            <family val="1"/>
          </rPr>
          <t>ESTACION SIN COMBUSTIBLE DE MEJOR CALIDAD</t>
        </r>
      </text>
    </comment>
    <comment ref="AP368" authorId="0" shapeId="0" xr:uid="{00000000-0006-0000-1600-00002F0F0000}">
      <text>
        <r>
          <rPr>
            <sz val="12"/>
            <color rgb="FF000000"/>
            <rFont val="Calibri"/>
            <family val="1"/>
          </rPr>
          <t>TANQUE FULL</t>
        </r>
      </text>
    </comment>
    <comment ref="AX368" authorId="0" shapeId="0" xr:uid="{00000000-0006-0000-1600-0000300F0000}">
      <text>
        <r>
          <rPr>
            <sz val="12"/>
            <color rgb="FF000000"/>
            <rFont val="Calibri"/>
            <family val="1"/>
          </rPr>
          <t>N/A</t>
        </r>
      </text>
    </comment>
    <comment ref="Q369" authorId="0" shapeId="0" xr:uid="{00000000-0006-0000-1600-0000310F0000}">
      <text>
        <r>
          <rPr>
            <sz val="12"/>
            <color rgb="FF000000"/>
            <rFont val="Calibri"/>
            <family val="1"/>
          </rPr>
          <t>tiene reloj en la mano min1.01</t>
        </r>
      </text>
    </comment>
    <comment ref="T369" authorId="0" shapeId="0" xr:uid="{00000000-0006-0000-1600-0000320F0000}">
      <text>
        <r>
          <rPr>
            <sz val="12"/>
            <color rgb="FF000000"/>
            <rFont val="Calibri"/>
            <family val="1"/>
          </rPr>
          <t>Usaba chaqueta</t>
        </r>
      </text>
    </comment>
    <comment ref="U369" authorId="0" shapeId="0" xr:uid="{00000000-0006-0000-1600-0000330F0000}">
      <text>
        <r>
          <rPr>
            <sz val="12"/>
            <color rgb="FF000000"/>
            <rFont val="Calibri"/>
            <family val="1"/>
          </rPr>
          <t>Usaba un jean normal</t>
        </r>
      </text>
    </comment>
    <comment ref="W369" authorId="0" shapeId="0" xr:uid="{00000000-0006-0000-1600-0000340F0000}">
      <text>
        <r>
          <rPr>
            <sz val="12"/>
            <color rgb="FF000000"/>
            <rFont val="Calibri"/>
            <family val="1"/>
          </rPr>
          <t>No tenía carnet</t>
        </r>
      </text>
    </comment>
    <comment ref="Y369" authorId="0" shapeId="0" xr:uid="{00000000-0006-0000-1600-0000350F0000}">
      <text>
        <r>
          <rPr>
            <sz val="12"/>
            <color rgb="FF000000"/>
            <rFont val="Calibri"/>
            <family val="1"/>
          </rPr>
          <t>No aplica</t>
        </r>
      </text>
    </comment>
    <comment ref="Z369" authorId="0" shapeId="0" xr:uid="{00000000-0006-0000-1600-0000360F0000}">
      <text>
        <r>
          <rPr>
            <sz val="12"/>
            <color rgb="FF000000"/>
            <rFont val="Calibri"/>
            <family val="1"/>
          </rPr>
          <t>No aplica</t>
        </r>
      </text>
    </comment>
    <comment ref="AA369" authorId="0" shapeId="0" xr:uid="{00000000-0006-0000-1600-0000370F0000}">
      <text>
        <r>
          <rPr>
            <sz val="12"/>
            <color rgb="FF000000"/>
            <rFont val="Calibri"/>
            <family val="1"/>
          </rPr>
          <t>No aplica</t>
        </r>
      </text>
    </comment>
    <comment ref="AB369" authorId="0" shapeId="0" xr:uid="{00000000-0006-0000-1600-0000380F0000}">
      <text>
        <r>
          <rPr>
            <sz val="12"/>
            <color rgb="FF000000"/>
            <rFont val="Calibri"/>
            <family val="1"/>
          </rPr>
          <t>No aplica</t>
        </r>
      </text>
    </comment>
    <comment ref="AE369" authorId="0" shapeId="0" xr:uid="{00000000-0006-0000-1600-0000390F0000}">
      <text>
        <r>
          <rPr>
            <sz val="12"/>
            <color rgb="FF000000"/>
            <rFont val="Calibri"/>
            <family val="1"/>
          </rPr>
          <t>No hizo reconocimiento</t>
        </r>
      </text>
    </comment>
    <comment ref="AH369" authorId="0" shapeId="0" xr:uid="{00000000-0006-0000-1600-00003A0F0000}">
      <text>
        <r>
          <rPr>
            <sz val="12"/>
            <color rgb="FF000000"/>
            <rFont val="Calibri"/>
            <family val="1"/>
          </rPr>
          <t>solo dice buenas</t>
        </r>
      </text>
    </comment>
    <comment ref="AI369" authorId="0" shapeId="0" xr:uid="{00000000-0006-0000-1600-00003B0F0000}">
      <text>
        <r>
          <rPr>
            <sz val="12"/>
            <color rgb="FF000000"/>
            <rFont val="Calibri"/>
            <family val="1"/>
          </rPr>
          <t>estación no aplica promoción</t>
        </r>
      </text>
    </comment>
    <comment ref="AL369" authorId="0" shapeId="0" xr:uid="{00000000-0006-0000-1600-00003C0F0000}">
      <text>
        <r>
          <rPr>
            <sz val="12"/>
            <color rgb="FF000000"/>
            <rFont val="Calibri"/>
            <family val="1"/>
          </rPr>
          <t>No ofreció llenado</t>
        </r>
      </text>
    </comment>
    <comment ref="AM369" authorId="0" shapeId="0" xr:uid="{00000000-0006-0000-1600-00003D0F0000}">
      <text>
        <r>
          <rPr>
            <sz val="12"/>
            <color rgb="FF000000"/>
            <rFont val="Calibri"/>
            <family val="1"/>
          </rPr>
          <t>No ofreció combustible de myor calidad</t>
        </r>
      </text>
    </comment>
    <comment ref="AN369" authorId="0" shapeId="0" xr:uid="{00000000-0006-0000-1600-00003E0F0000}">
      <text>
        <r>
          <rPr>
            <sz val="12"/>
            <color rgb="FF000000"/>
            <rFont val="Calibri"/>
            <family val="1"/>
          </rPr>
          <t>No ofreció mezcla</t>
        </r>
      </text>
    </comment>
    <comment ref="AO369" authorId="0" shapeId="0" xr:uid="{00000000-0006-0000-1600-00003F0F0000}">
      <text>
        <r>
          <rPr>
            <sz val="12"/>
            <color rgb="FF000000"/>
            <rFont val="Calibri"/>
            <family val="1"/>
          </rPr>
          <t>No ofreció.puntos</t>
        </r>
      </text>
    </comment>
    <comment ref="AP369" authorId="0" shapeId="0" xr:uid="{00000000-0006-0000-1600-0000400F0000}">
      <text>
        <r>
          <rPr>
            <sz val="12"/>
            <color rgb="FF000000"/>
            <rFont val="Calibri"/>
            <family val="1"/>
          </rPr>
          <t>No ofreció aumentar comora</t>
        </r>
      </text>
    </comment>
    <comment ref="AT369" authorId="0" shapeId="0" xr:uid="{00000000-0006-0000-1600-0000410F0000}">
      <text>
        <r>
          <rPr>
            <sz val="12"/>
            <color rgb="FF000000"/>
            <rFont val="Calibri"/>
            <family val="1"/>
          </rPr>
          <t>No menciona combustible garantizado y</t>
        </r>
      </text>
    </comment>
    <comment ref="AW369" authorId="0" shapeId="0" xr:uid="{00000000-0006-0000-1600-0000420F0000}">
      <text>
        <r>
          <rPr>
            <sz val="12"/>
            <color rgb="FF000000"/>
            <rFont val="Calibri"/>
            <family val="1"/>
          </rPr>
          <t>No ofrece adicionales</t>
        </r>
      </text>
    </comment>
    <comment ref="AX369" authorId="0" shapeId="0" xr:uid="{00000000-0006-0000-1600-0000430F0000}">
      <text>
        <r>
          <rPr>
            <sz val="12"/>
            <color rgb="FF000000"/>
            <rFont val="Calibri"/>
            <family val="1"/>
          </rPr>
          <t>Se tanqueos en moto</t>
        </r>
      </text>
    </comment>
    <comment ref="BA369" authorId="0" shapeId="0" xr:uid="{00000000-0006-0000-1600-0000440F0000}">
      <text>
        <r>
          <rPr>
            <sz val="12"/>
            <color rgb="FF000000"/>
            <rFont val="Calibri"/>
            <family val="1"/>
          </rPr>
          <t>No ofreció recibo</t>
        </r>
      </text>
    </comment>
    <comment ref="BE369" authorId="0" shapeId="0" xr:uid="{00000000-0006-0000-1600-0000450F0000}">
      <text>
        <r>
          <rPr>
            <sz val="12"/>
            <color rgb="FF000000"/>
            <rFont val="Calibri"/>
            <family val="1"/>
          </rPr>
          <t>Dice con mucho gusto.</t>
        </r>
      </text>
    </comment>
    <comment ref="BH369" authorId="0" shapeId="0" xr:uid="{00000000-0006-0000-1600-0000460F0000}">
      <text>
        <r>
          <rPr>
            <sz val="12"/>
            <color rgb="FF000000"/>
            <rFont val="Calibri"/>
            <family val="1"/>
          </rPr>
          <t>No hizo contacto visual</t>
        </r>
      </text>
    </comment>
    <comment ref="Y370" authorId="0" shapeId="0" xr:uid="{00000000-0006-0000-1600-0000470F0000}">
      <text>
        <r>
          <rPr>
            <sz val="12"/>
            <color rgb="FF000000"/>
            <rFont val="Calibri"/>
            <family val="1"/>
          </rPr>
          <t>No es necesario</t>
        </r>
      </text>
    </comment>
    <comment ref="Z370" authorId="0" shapeId="0" xr:uid="{00000000-0006-0000-1600-0000480F0000}">
      <text>
        <r>
          <rPr>
            <sz val="12"/>
            <color rgb="FF000000"/>
            <rFont val="Calibri"/>
            <family val="1"/>
          </rPr>
          <t>No es necesario</t>
        </r>
      </text>
    </comment>
    <comment ref="AA370" authorId="0" shapeId="0" xr:uid="{00000000-0006-0000-1600-0000490F0000}">
      <text>
        <r>
          <rPr>
            <sz val="12"/>
            <color rgb="FF000000"/>
            <rFont val="Calibri"/>
            <family val="1"/>
          </rPr>
          <t>No es necesario</t>
        </r>
      </text>
    </comment>
    <comment ref="AB370" authorId="0" shapeId="0" xr:uid="{00000000-0006-0000-1600-00004A0F0000}">
      <text>
        <r>
          <rPr>
            <sz val="12"/>
            <color rgb="FF000000"/>
            <rFont val="Calibri"/>
            <family val="1"/>
          </rPr>
          <t>No es necesario</t>
        </r>
      </text>
    </comment>
    <comment ref="AE370" authorId="0" shapeId="0" xr:uid="{00000000-0006-0000-1600-00004B0F0000}">
      <text>
        <r>
          <rPr>
            <sz val="12"/>
            <color rgb="FF000000"/>
            <rFont val="Calibri"/>
            <family val="1"/>
          </rPr>
          <t>No la realizó, a pesar de que me vió</t>
        </r>
      </text>
    </comment>
    <comment ref="AH370" authorId="0" shapeId="0" xr:uid="{00000000-0006-0000-1600-00004C0F0000}">
      <text>
        <r>
          <rPr>
            <sz val="12"/>
            <color rgb="FF000000"/>
            <rFont val="Calibri"/>
            <family val="1"/>
          </rPr>
          <t>No saludó</t>
        </r>
      </text>
    </comment>
    <comment ref="AI370" authorId="0" shapeId="0" xr:uid="{00000000-0006-0000-1600-00004D0F0000}">
      <text>
        <r>
          <rPr>
            <sz val="12"/>
            <color rgb="FF000000"/>
            <rFont val="Calibri"/>
            <family val="1"/>
          </rPr>
          <t>No la ofreció</t>
        </r>
      </text>
    </comment>
    <comment ref="AL370" authorId="0" shapeId="0" xr:uid="{00000000-0006-0000-1600-00004E0F0000}">
      <text>
        <r>
          <rPr>
            <sz val="12"/>
            <color rgb="FF000000"/>
            <rFont val="Calibri"/>
            <family val="1"/>
          </rPr>
          <t>No lo hizo</t>
        </r>
      </text>
    </comment>
    <comment ref="AM370" authorId="0" shapeId="0" xr:uid="{00000000-0006-0000-1600-00004F0F0000}">
      <text>
        <r>
          <rPr>
            <sz val="12"/>
            <color rgb="FF000000"/>
            <rFont val="Calibri"/>
            <family val="1"/>
          </rPr>
          <t>La estación no vende extra gprix.</t>
        </r>
      </text>
    </comment>
    <comment ref="AN370" authorId="0" shapeId="0" xr:uid="{00000000-0006-0000-1600-0000500F0000}">
      <text>
        <r>
          <rPr>
            <sz val="12"/>
            <color rgb="FF000000"/>
            <rFont val="Calibri"/>
            <family val="1"/>
          </rPr>
          <t>No venden extra gprix.</t>
        </r>
      </text>
    </comment>
    <comment ref="AO370" authorId="0" shapeId="0" xr:uid="{00000000-0006-0000-1600-0000510F0000}">
      <text>
        <r>
          <rPr>
            <sz val="12"/>
            <color rgb="FF000000"/>
            <rFont val="Calibri"/>
            <family val="1"/>
          </rPr>
          <t>Yo lo solicité al final del servicio</t>
        </r>
      </text>
    </comment>
    <comment ref="AP370" authorId="0" shapeId="0" xr:uid="{00000000-0006-0000-1600-0000520F0000}">
      <text>
        <r>
          <rPr>
            <sz val="12"/>
            <color rgb="FF000000"/>
            <rFont val="Calibri"/>
            <family val="1"/>
          </rPr>
          <t>No lo hizo</t>
        </r>
      </text>
    </comment>
    <comment ref="AS370" authorId="0" shapeId="0" xr:uid="{00000000-0006-0000-1600-0000530F0000}">
      <text>
        <r>
          <rPr>
            <sz val="12"/>
            <color rgb="FF000000"/>
            <rFont val="Calibri"/>
            <family val="1"/>
          </rPr>
          <t>No lo menciona</t>
        </r>
      </text>
    </comment>
    <comment ref="AT370" authorId="0" shapeId="0" xr:uid="{00000000-0006-0000-1600-0000540F0000}">
      <text>
        <r>
          <rPr>
            <sz val="12"/>
            <color rgb="FF000000"/>
            <rFont val="Calibri"/>
            <family val="1"/>
          </rPr>
          <t>No le escuché mencionarlo</t>
        </r>
      </text>
    </comment>
    <comment ref="AW370" authorId="0" shapeId="0" xr:uid="{00000000-0006-0000-1600-0000550F0000}">
      <text>
        <r>
          <rPr>
            <sz val="12"/>
            <color rgb="FF000000"/>
            <rFont val="Calibri"/>
            <family val="1"/>
          </rPr>
          <t>No lo ofreció</t>
        </r>
      </text>
    </comment>
    <comment ref="AX370" authorId="0" shapeId="0" xr:uid="{00000000-0006-0000-1600-0000560F0000}">
      <text>
        <r>
          <rPr>
            <sz val="12"/>
            <color rgb="FF000000"/>
            <rFont val="Calibri"/>
            <family val="1"/>
          </rPr>
          <t>Se realizó visita en moto</t>
        </r>
      </text>
    </comment>
    <comment ref="BA370" authorId="0" shapeId="0" xr:uid="{00000000-0006-0000-1600-0000570F0000}">
      <text>
        <r>
          <rPr>
            <sz val="12"/>
            <color rgb="FF000000"/>
            <rFont val="Calibri"/>
            <family val="1"/>
          </rPr>
          <t>Yo la solicité</t>
        </r>
      </text>
    </comment>
    <comment ref="BE370" authorId="0" shapeId="0" xr:uid="{00000000-0006-0000-1600-0000580F0000}">
      <text>
        <r>
          <rPr>
            <sz val="12"/>
            <color rgb="FF000000"/>
            <rFont val="Calibri"/>
            <family val="1"/>
          </rPr>
          <t>No lo hizo</t>
        </r>
      </text>
    </comment>
    <comment ref="BI370" authorId="0" shapeId="0" xr:uid="{00000000-0006-0000-1600-0000590F0000}">
      <text>
        <r>
          <rPr>
            <sz val="12"/>
            <color rgb="FF000000"/>
            <rFont val="Calibri"/>
            <family val="1"/>
          </rPr>
          <t>No lo fué</t>
        </r>
      </text>
    </comment>
    <comment ref="I371" authorId="0" shapeId="0" xr:uid="{00000000-0006-0000-1600-00005A0F0000}">
      <text>
        <r>
          <rPr>
            <sz val="12"/>
            <color rgb="FF000000"/>
            <rFont val="Calibri"/>
            <family val="1"/>
          </rPr>
          <t>La Estación Aún No Está En Funcionamiento</t>
        </r>
      </text>
    </comment>
    <comment ref="J371" authorId="0" shapeId="0" xr:uid="{00000000-0006-0000-1600-00005B0F0000}">
      <text>
        <r>
          <rPr>
            <sz val="12"/>
            <color rgb="FF000000"/>
            <rFont val="Calibri"/>
            <family val="1"/>
          </rPr>
          <t>La Bomba Aún No Está En Funcionamiento No Hay Ni Vía De Ingreso</t>
        </r>
      </text>
    </comment>
    <comment ref="O371" authorId="0" shapeId="0" xr:uid="{00000000-0006-0000-1600-00005C0F0000}">
      <text>
        <r>
          <rPr>
            <sz val="12"/>
            <color rgb="FF000000"/>
            <rFont val="Calibri"/>
            <family val="1"/>
          </rPr>
          <t>No Había Nadie Estación No Está En Uso</t>
        </r>
      </text>
    </comment>
    <comment ref="P371" authorId="0" shapeId="0" xr:uid="{00000000-0006-0000-1600-00005D0F0000}">
      <text>
        <r>
          <rPr>
            <sz val="12"/>
            <color rgb="FF000000"/>
            <rFont val="Calibri"/>
            <family val="1"/>
          </rPr>
          <t>La Estación No está En Uso</t>
        </r>
      </text>
    </comment>
    <comment ref="Q371" authorId="0" shapeId="0" xr:uid="{00000000-0006-0000-1600-00005E0F0000}">
      <text>
        <r>
          <rPr>
            <sz val="12"/>
            <color rgb="FF000000"/>
            <rFont val="Calibri"/>
            <family val="1"/>
          </rPr>
          <t>Estación Sin Uso</t>
        </r>
      </text>
    </comment>
    <comment ref="R371" authorId="0" shapeId="0" xr:uid="{00000000-0006-0000-1600-00005F0F0000}">
      <text>
        <r>
          <rPr>
            <sz val="12"/>
            <color rgb="FF000000"/>
            <rFont val="Calibri"/>
            <family val="1"/>
          </rPr>
          <t>No Había Nadie</t>
        </r>
      </text>
    </comment>
    <comment ref="S371" authorId="0" shapeId="0" xr:uid="{00000000-0006-0000-1600-0000600F0000}">
      <text>
        <r>
          <rPr>
            <sz val="12"/>
            <color rgb="FF000000"/>
            <rFont val="Calibri"/>
            <family val="1"/>
          </rPr>
          <t>No Había Nadie En La Estación</t>
        </r>
      </text>
    </comment>
    <comment ref="T371" authorId="0" shapeId="0" xr:uid="{00000000-0006-0000-1600-0000610F0000}">
      <text>
        <r>
          <rPr>
            <sz val="12"/>
            <color rgb="FF000000"/>
            <rFont val="Calibri"/>
            <family val="1"/>
          </rPr>
          <t>La Estación No Está En Uso</t>
        </r>
      </text>
    </comment>
    <comment ref="U371" authorId="0" shapeId="0" xr:uid="{00000000-0006-0000-1600-0000620F0000}">
      <text>
        <r>
          <rPr>
            <sz val="12"/>
            <color rgb="FF000000"/>
            <rFont val="Calibri"/>
            <family val="1"/>
          </rPr>
          <t>La Estación No está En Uso</t>
        </r>
      </text>
    </comment>
    <comment ref="V371" authorId="0" shapeId="0" xr:uid="{00000000-0006-0000-1600-0000630F0000}">
      <text>
        <r>
          <rPr>
            <sz val="12"/>
            <color rgb="FF000000"/>
            <rFont val="Calibri"/>
            <family val="1"/>
          </rPr>
          <t>La Estación No Está En Uso</t>
        </r>
      </text>
    </comment>
    <comment ref="W371" authorId="0" shapeId="0" xr:uid="{00000000-0006-0000-1600-0000640F0000}">
      <text>
        <r>
          <rPr>
            <sz val="12"/>
            <color rgb="FF000000"/>
            <rFont val="Calibri"/>
            <family val="1"/>
          </rPr>
          <t>La Estación No Está En Uso</t>
        </r>
      </text>
    </comment>
    <comment ref="X371" authorId="0" shapeId="0" xr:uid="{00000000-0006-0000-1600-0000650F0000}">
      <text>
        <r>
          <rPr>
            <sz val="12"/>
            <color rgb="FF000000"/>
            <rFont val="Calibri"/>
            <family val="1"/>
          </rPr>
          <t>No Había Nadie Estación No está a En Uso</t>
        </r>
      </text>
    </comment>
    <comment ref="Y371" authorId="0" shapeId="0" xr:uid="{00000000-0006-0000-1600-0000660F0000}">
      <text>
        <r>
          <rPr>
            <sz val="12"/>
            <color rgb="FF000000"/>
            <rFont val="Calibri"/>
            <family val="1"/>
          </rPr>
          <t>La Estación No Está En Funcionamiento</t>
        </r>
      </text>
    </comment>
    <comment ref="Z371" authorId="0" shapeId="0" xr:uid="{00000000-0006-0000-1600-0000670F0000}">
      <text>
        <r>
          <rPr>
            <sz val="12"/>
            <color rgb="FF000000"/>
            <rFont val="Calibri"/>
            <family val="1"/>
          </rPr>
          <t>La Estación No estaba En Funcionamiento</t>
        </r>
      </text>
    </comment>
    <comment ref="AA371" authorId="0" shapeId="0" xr:uid="{00000000-0006-0000-1600-0000680F0000}">
      <text>
        <r>
          <rPr>
            <sz val="12"/>
            <color rgb="FF000000"/>
            <rFont val="Calibri"/>
            <family val="1"/>
          </rPr>
          <t>Estación Aún No Está En Uso</t>
        </r>
      </text>
    </comment>
    <comment ref="AB371" authorId="0" shapeId="0" xr:uid="{00000000-0006-0000-1600-0000690F0000}">
      <text>
        <r>
          <rPr>
            <sz val="12"/>
            <color rgb="FF000000"/>
            <rFont val="Calibri"/>
            <family val="1"/>
          </rPr>
          <t>Estación Aún No Está En Uso</t>
        </r>
      </text>
    </comment>
    <comment ref="AE371" authorId="0" shapeId="0" xr:uid="{00000000-0006-0000-1600-00006A0F0000}">
      <text>
        <r>
          <rPr>
            <sz val="12"/>
            <color rgb="FF000000"/>
            <rFont val="Calibri"/>
            <family val="1"/>
          </rPr>
          <t>La Estación Aún No Está En Uso Al Público</t>
        </r>
      </text>
    </comment>
    <comment ref="AH371" authorId="0" shapeId="0" xr:uid="{00000000-0006-0000-1600-00006B0F0000}">
      <text>
        <r>
          <rPr>
            <sz val="12"/>
            <color rgb="FF000000"/>
            <rFont val="Calibri"/>
            <family val="1"/>
          </rPr>
          <t>La Estación Aún No Está En Uso Al Publico</t>
        </r>
      </text>
    </comment>
    <comment ref="AI371" authorId="0" shapeId="0" xr:uid="{00000000-0006-0000-1600-00006C0F0000}">
      <text>
        <r>
          <rPr>
            <sz val="12"/>
            <color rgb="FF000000"/>
            <rFont val="Calibri"/>
            <family val="1"/>
          </rPr>
          <t>La Estación Aún No Está En Uso Al Publico</t>
        </r>
      </text>
    </comment>
    <comment ref="AL371" authorId="0" shapeId="0" xr:uid="{00000000-0006-0000-1600-00006D0F0000}">
      <text>
        <r>
          <rPr>
            <sz val="12"/>
            <color rgb="FF000000"/>
            <rFont val="Calibri"/>
            <family val="1"/>
          </rPr>
          <t>La Estación Aún No está En Uso Al Publico</t>
        </r>
      </text>
    </comment>
    <comment ref="AM371" authorId="0" shapeId="0" xr:uid="{00000000-0006-0000-1600-00006E0F0000}">
      <text>
        <r>
          <rPr>
            <sz val="12"/>
            <color rgb="FF000000"/>
            <rFont val="Calibri"/>
            <family val="1"/>
          </rPr>
          <t>La Estación Aún No está En Uso Al Publico</t>
        </r>
      </text>
    </comment>
    <comment ref="AN371" authorId="0" shapeId="0" xr:uid="{00000000-0006-0000-1600-00006F0F0000}">
      <text>
        <r>
          <rPr>
            <sz val="12"/>
            <color rgb="FF000000"/>
            <rFont val="Calibri"/>
            <family val="1"/>
          </rPr>
          <t>La Estación Aún No está En Uso Al Publico</t>
        </r>
      </text>
    </comment>
    <comment ref="AO371" authorId="0" shapeId="0" xr:uid="{00000000-0006-0000-1600-0000700F0000}">
      <text>
        <r>
          <rPr>
            <sz val="12"/>
            <color rgb="FF000000"/>
            <rFont val="Calibri"/>
            <family val="1"/>
          </rPr>
          <t>La Estación Aún No está En Uso Al Publico</t>
        </r>
      </text>
    </comment>
    <comment ref="AP371" authorId="0" shapeId="0" xr:uid="{00000000-0006-0000-1600-0000710F0000}">
      <text>
        <r>
          <rPr>
            <sz val="12"/>
            <color rgb="FF000000"/>
            <rFont val="Calibri"/>
            <family val="1"/>
          </rPr>
          <t>La Estación Aún No está En Uso Al Publico</t>
        </r>
      </text>
    </comment>
    <comment ref="AS371" authorId="0" shapeId="0" xr:uid="{00000000-0006-0000-1600-0000720F0000}">
      <text>
        <r>
          <rPr>
            <sz val="12"/>
            <color rgb="FF000000"/>
            <rFont val="Calibri"/>
            <family val="1"/>
          </rPr>
          <t>La Estación Aún No Está En Uso</t>
        </r>
      </text>
    </comment>
    <comment ref="AT371" authorId="0" shapeId="0" xr:uid="{00000000-0006-0000-1600-0000730F0000}">
      <text>
        <r>
          <rPr>
            <sz val="12"/>
            <color rgb="FF000000"/>
            <rFont val="Calibri"/>
            <family val="1"/>
          </rPr>
          <t>La Estación Aún No Está En Uso</t>
        </r>
      </text>
    </comment>
    <comment ref="AW371" authorId="0" shapeId="0" xr:uid="{00000000-0006-0000-1600-0000740F0000}">
      <text>
        <r>
          <rPr>
            <sz val="12"/>
            <color rgb="FF000000"/>
            <rFont val="Calibri"/>
            <family val="1"/>
          </rPr>
          <t>La Estación Aún No está En Uso</t>
        </r>
      </text>
    </comment>
    <comment ref="AX371" authorId="0" shapeId="0" xr:uid="{00000000-0006-0000-1600-0000750F0000}">
      <text>
        <r>
          <rPr>
            <sz val="12"/>
            <color rgb="FF000000"/>
            <rFont val="Calibri"/>
            <family val="1"/>
          </rPr>
          <t>La Estación Aún No está En Uso</t>
        </r>
      </text>
    </comment>
    <comment ref="BA371" authorId="0" shapeId="0" xr:uid="{00000000-0006-0000-1600-0000760F0000}">
      <text>
        <r>
          <rPr>
            <sz val="12"/>
            <color rgb="FF000000"/>
            <rFont val="Calibri"/>
            <family val="1"/>
          </rPr>
          <t>La Estación No Está En Uso</t>
        </r>
      </text>
    </comment>
    <comment ref="BB371" authorId="0" shapeId="0" xr:uid="{00000000-0006-0000-1600-0000770F0000}">
      <text>
        <r>
          <rPr>
            <sz val="12"/>
            <color rgb="FF000000"/>
            <rFont val="Calibri"/>
            <family val="1"/>
          </rPr>
          <t>La Estación No Está En Uso</t>
        </r>
      </text>
    </comment>
    <comment ref="BE371" authorId="0" shapeId="0" xr:uid="{00000000-0006-0000-1600-0000780F0000}">
      <text>
        <r>
          <rPr>
            <sz val="12"/>
            <color rgb="FF000000"/>
            <rFont val="Calibri"/>
            <family val="1"/>
          </rPr>
          <t>La Estación No Está En Uso</t>
        </r>
      </text>
    </comment>
    <comment ref="BH371" authorId="0" shapeId="0" xr:uid="{00000000-0006-0000-1600-0000790F0000}">
      <text>
        <r>
          <rPr>
            <sz val="12"/>
            <color rgb="FF000000"/>
            <rFont val="Calibri"/>
            <family val="1"/>
          </rPr>
          <t>La Estación No Está En Uso</t>
        </r>
      </text>
    </comment>
    <comment ref="BI371" authorId="0" shapeId="0" xr:uid="{00000000-0006-0000-1600-00007A0F0000}">
      <text>
        <r>
          <rPr>
            <sz val="12"/>
            <color rgb="FF000000"/>
            <rFont val="Calibri"/>
            <family val="1"/>
          </rPr>
          <t>La Estación No Está En Uso</t>
        </r>
      </text>
    </comment>
    <comment ref="O372" authorId="0" shapeId="0" xr:uid="{00000000-0006-0000-1600-00007B0F0000}">
      <text>
        <r>
          <rPr>
            <sz val="12"/>
            <color rgb="FF000000"/>
            <rFont val="Calibri"/>
            <family val="1"/>
          </rPr>
          <t>En construcción</t>
        </r>
      </text>
    </comment>
    <comment ref="P372" authorId="0" shapeId="0" xr:uid="{00000000-0006-0000-1600-00007C0F0000}">
      <text>
        <r>
          <rPr>
            <sz val="12"/>
            <color rgb="FF000000"/>
            <rFont val="Calibri"/>
            <family val="1"/>
          </rPr>
          <t>En construcción</t>
        </r>
      </text>
    </comment>
    <comment ref="Q372" authorId="0" shapeId="0" xr:uid="{00000000-0006-0000-1600-00007D0F0000}">
      <text>
        <r>
          <rPr>
            <sz val="12"/>
            <color rgb="FF000000"/>
            <rFont val="Calibri"/>
            <family val="1"/>
          </rPr>
          <t>En construcción</t>
        </r>
      </text>
    </comment>
    <comment ref="R372" authorId="0" shapeId="0" xr:uid="{00000000-0006-0000-1600-00007E0F0000}">
      <text>
        <r>
          <rPr>
            <sz val="12"/>
            <color rgb="FF000000"/>
            <rFont val="Calibri"/>
            <family val="1"/>
          </rPr>
          <t>En construcción</t>
        </r>
      </text>
    </comment>
    <comment ref="S372" authorId="0" shapeId="0" xr:uid="{00000000-0006-0000-1600-00007F0F0000}">
      <text>
        <r>
          <rPr>
            <sz val="12"/>
            <color rgb="FF000000"/>
            <rFont val="Calibri"/>
            <family val="1"/>
          </rPr>
          <t>En construcción</t>
        </r>
      </text>
    </comment>
    <comment ref="T372" authorId="0" shapeId="0" xr:uid="{00000000-0006-0000-1600-0000800F0000}">
      <text>
        <r>
          <rPr>
            <sz val="12"/>
            <color rgb="FF000000"/>
            <rFont val="Calibri"/>
            <family val="1"/>
          </rPr>
          <t>En construcción</t>
        </r>
      </text>
    </comment>
    <comment ref="U372" authorId="0" shapeId="0" xr:uid="{00000000-0006-0000-1600-0000810F0000}">
      <text>
        <r>
          <rPr>
            <sz val="12"/>
            <color rgb="FF000000"/>
            <rFont val="Calibri"/>
            <family val="1"/>
          </rPr>
          <t>En construcción</t>
        </r>
      </text>
    </comment>
    <comment ref="V372" authorId="0" shapeId="0" xr:uid="{00000000-0006-0000-1600-0000820F0000}">
      <text>
        <r>
          <rPr>
            <sz val="12"/>
            <color rgb="FF000000"/>
            <rFont val="Calibri"/>
            <family val="1"/>
          </rPr>
          <t>En construcción</t>
        </r>
      </text>
    </comment>
    <comment ref="W372" authorId="0" shapeId="0" xr:uid="{00000000-0006-0000-1600-0000830F0000}">
      <text>
        <r>
          <rPr>
            <sz val="12"/>
            <color rgb="FF000000"/>
            <rFont val="Calibri"/>
            <family val="1"/>
          </rPr>
          <t>En construcción</t>
        </r>
      </text>
    </comment>
    <comment ref="X372" authorId="0" shapeId="0" xr:uid="{00000000-0006-0000-1600-0000840F0000}">
      <text>
        <r>
          <rPr>
            <sz val="12"/>
            <color rgb="FF000000"/>
            <rFont val="Calibri"/>
            <family val="1"/>
          </rPr>
          <t>En construcción</t>
        </r>
      </text>
    </comment>
    <comment ref="Y372" authorId="0" shapeId="0" xr:uid="{00000000-0006-0000-1600-0000850F0000}">
      <text>
        <r>
          <rPr>
            <sz val="12"/>
            <color rgb="FF000000"/>
            <rFont val="Calibri"/>
            <family val="1"/>
          </rPr>
          <t>En construcción</t>
        </r>
      </text>
    </comment>
    <comment ref="Z372" authorId="0" shapeId="0" xr:uid="{00000000-0006-0000-1600-0000860F0000}">
      <text>
        <r>
          <rPr>
            <sz val="12"/>
            <color rgb="FF000000"/>
            <rFont val="Calibri"/>
            <family val="1"/>
          </rPr>
          <t>En construcción</t>
        </r>
      </text>
    </comment>
    <comment ref="AA372" authorId="0" shapeId="0" xr:uid="{00000000-0006-0000-1600-0000870F0000}">
      <text>
        <r>
          <rPr>
            <sz val="12"/>
            <color rgb="FF000000"/>
            <rFont val="Calibri"/>
            <family val="1"/>
          </rPr>
          <t>En construcción</t>
        </r>
      </text>
    </comment>
    <comment ref="AB372" authorId="0" shapeId="0" xr:uid="{00000000-0006-0000-1600-0000880F0000}">
      <text>
        <r>
          <rPr>
            <sz val="12"/>
            <color rgb="FF000000"/>
            <rFont val="Calibri"/>
            <family val="1"/>
          </rPr>
          <t>En construcción</t>
        </r>
      </text>
    </comment>
    <comment ref="AE372" authorId="0" shapeId="0" xr:uid="{00000000-0006-0000-1600-0000890F0000}">
      <text>
        <r>
          <rPr>
            <sz val="12"/>
            <color rgb="FF000000"/>
            <rFont val="Calibri"/>
            <family val="1"/>
          </rPr>
          <t>En construcción</t>
        </r>
      </text>
    </comment>
    <comment ref="AH372" authorId="0" shapeId="0" xr:uid="{00000000-0006-0000-1600-00008A0F0000}">
      <text>
        <r>
          <rPr>
            <sz val="12"/>
            <color rgb="FF000000"/>
            <rFont val="Calibri"/>
            <family val="1"/>
          </rPr>
          <t>En construcción</t>
        </r>
      </text>
    </comment>
    <comment ref="AI372" authorId="0" shapeId="0" xr:uid="{00000000-0006-0000-1600-00008B0F0000}">
      <text>
        <r>
          <rPr>
            <sz val="12"/>
            <color rgb="FF000000"/>
            <rFont val="Calibri"/>
            <family val="1"/>
          </rPr>
          <t>En construcción</t>
        </r>
      </text>
    </comment>
    <comment ref="AL372" authorId="0" shapeId="0" xr:uid="{00000000-0006-0000-1600-00008C0F0000}">
      <text>
        <r>
          <rPr>
            <sz val="12"/>
            <color rgb="FF000000"/>
            <rFont val="Calibri"/>
            <family val="1"/>
          </rPr>
          <t>En construcción</t>
        </r>
      </text>
    </comment>
    <comment ref="AM372" authorId="0" shapeId="0" xr:uid="{00000000-0006-0000-1600-00008D0F0000}">
      <text>
        <r>
          <rPr>
            <sz val="12"/>
            <color rgb="FF000000"/>
            <rFont val="Calibri"/>
            <family val="1"/>
          </rPr>
          <t>En construcción</t>
        </r>
      </text>
    </comment>
    <comment ref="AN372" authorId="0" shapeId="0" xr:uid="{00000000-0006-0000-1600-00008E0F0000}">
      <text>
        <r>
          <rPr>
            <sz val="12"/>
            <color rgb="FF000000"/>
            <rFont val="Calibri"/>
            <family val="1"/>
          </rPr>
          <t>En construcción</t>
        </r>
      </text>
    </comment>
    <comment ref="AO372" authorId="0" shapeId="0" xr:uid="{00000000-0006-0000-1600-00008F0F0000}">
      <text>
        <r>
          <rPr>
            <sz val="12"/>
            <color rgb="FF000000"/>
            <rFont val="Calibri"/>
            <family val="1"/>
          </rPr>
          <t>En construcción</t>
        </r>
      </text>
    </comment>
    <comment ref="AP372" authorId="0" shapeId="0" xr:uid="{00000000-0006-0000-1600-0000900F0000}">
      <text>
        <r>
          <rPr>
            <sz val="12"/>
            <color rgb="FF000000"/>
            <rFont val="Calibri"/>
            <family val="1"/>
          </rPr>
          <t>En construcción</t>
        </r>
      </text>
    </comment>
    <comment ref="AS372" authorId="0" shapeId="0" xr:uid="{00000000-0006-0000-1600-0000910F0000}">
      <text>
        <r>
          <rPr>
            <sz val="12"/>
            <color rgb="FF000000"/>
            <rFont val="Calibri"/>
            <family val="1"/>
          </rPr>
          <t>En construcción</t>
        </r>
      </text>
    </comment>
    <comment ref="AT372" authorId="0" shapeId="0" xr:uid="{00000000-0006-0000-1600-0000920F0000}">
      <text>
        <r>
          <rPr>
            <sz val="12"/>
            <color rgb="FF000000"/>
            <rFont val="Calibri"/>
            <family val="1"/>
          </rPr>
          <t>En construcción</t>
        </r>
      </text>
    </comment>
    <comment ref="AW372" authorId="0" shapeId="0" xr:uid="{00000000-0006-0000-1600-0000930F0000}">
      <text>
        <r>
          <rPr>
            <sz val="12"/>
            <color rgb="FF000000"/>
            <rFont val="Calibri"/>
            <family val="1"/>
          </rPr>
          <t>En construcción</t>
        </r>
      </text>
    </comment>
    <comment ref="AX372" authorId="0" shapeId="0" xr:uid="{00000000-0006-0000-1600-0000940F0000}">
      <text>
        <r>
          <rPr>
            <sz val="12"/>
            <color rgb="FF000000"/>
            <rFont val="Calibri"/>
            <family val="1"/>
          </rPr>
          <t>En construcción</t>
        </r>
      </text>
    </comment>
    <comment ref="BA372" authorId="0" shapeId="0" xr:uid="{00000000-0006-0000-1600-0000950F0000}">
      <text>
        <r>
          <rPr>
            <sz val="12"/>
            <color rgb="FF000000"/>
            <rFont val="Calibri"/>
            <family val="1"/>
          </rPr>
          <t>En construcción</t>
        </r>
      </text>
    </comment>
    <comment ref="BB372" authorId="0" shapeId="0" xr:uid="{00000000-0006-0000-1600-0000960F0000}">
      <text>
        <r>
          <rPr>
            <sz val="12"/>
            <color rgb="FF000000"/>
            <rFont val="Calibri"/>
            <family val="1"/>
          </rPr>
          <t>En construcción</t>
        </r>
      </text>
    </comment>
    <comment ref="BE372" authorId="0" shapeId="0" xr:uid="{00000000-0006-0000-1600-0000970F0000}">
      <text>
        <r>
          <rPr>
            <sz val="12"/>
            <color rgb="FF000000"/>
            <rFont val="Calibri"/>
            <family val="1"/>
          </rPr>
          <t>En construcción</t>
        </r>
      </text>
    </comment>
    <comment ref="BH372" authorId="0" shapeId="0" xr:uid="{00000000-0006-0000-1600-0000980F0000}">
      <text>
        <r>
          <rPr>
            <sz val="12"/>
            <color rgb="FF000000"/>
            <rFont val="Calibri"/>
            <family val="1"/>
          </rPr>
          <t>En construcción</t>
        </r>
      </text>
    </comment>
    <comment ref="BI372" authorId="0" shapeId="0" xr:uid="{00000000-0006-0000-1600-0000990F0000}">
      <text>
        <r>
          <rPr>
            <sz val="12"/>
            <color rgb="FF000000"/>
            <rFont val="Calibri"/>
            <family val="1"/>
          </rPr>
          <t>En construcción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O4" authorId="0" shapeId="0" xr:uid="{00000000-0006-0000-1700-000001000000}">
      <text>
        <r>
          <rPr>
            <sz val="12"/>
            <color rgb="FF000000"/>
            <rFont val="Calibri"/>
            <family val="1"/>
          </rPr>
          <t>¿El colaborador tenía el cabello Corto o Recogido?
Si alguno de los criterios No se cumple conteste NO y explique con una observación en qué criterio/s no se cumple/n</t>
        </r>
      </text>
    </comment>
    <comment ref="P4" authorId="0" shapeId="0" xr:uid="{00000000-0006-0000-1700-000002000000}">
      <text>
        <r>
          <rPr>
            <sz val="12"/>
            <color rgb="FF000000"/>
            <rFont val="Calibri"/>
            <family val="1"/>
          </rPr>
          <t>¿El colaborador tenía buena presentación personal?
Si alguno de los criterios No se cumple conteste NO y explique con una observación en qué criterio/s no se cumple/n</t>
        </r>
      </text>
    </comment>
    <comment ref="Q4" authorId="0" shapeId="0" xr:uid="{00000000-0006-0000-1700-000003000000}">
      <text>
        <r>
          <rPr>
            <sz val="12"/>
            <color rgb="FF000000"/>
            <rFont val="Calibri"/>
            <family val="1"/>
          </rPr>
          <t>¿El colaborador tenía las manos limpias y libres de relojes, pulseras, manillas y/o anillos?
MARQUE NO APLICA, SI EL COLABORADOR ESTA UTILIZANDO GUANTES.
Si alguno de los criterios No se cumple conteste NO y explique con una observación en qué criterio/s no se cumple/n</t>
        </r>
      </text>
    </comment>
    <comment ref="R4" authorId="0" shapeId="0" xr:uid="{00000000-0006-0000-1700-000004000000}">
      <text>
        <r>
          <rPr>
            <sz val="12"/>
            <color rgb="FF000000"/>
            <rFont val="Calibri"/>
            <family val="1"/>
          </rPr>
          <t>¿El colaborador tenía las uñas limpias, cortas y bien presentadas?
MARQUE NO APLICA, SI EL COLABORADOR ESTA UTILIZANDO GUANTES.
Si alguno de los criterios No se cumple conteste NO y explique con una observación en qué criterio/s no se cumple/n</t>
        </r>
      </text>
    </comment>
    <comment ref="S4" authorId="0" shapeId="0" xr:uid="{00000000-0006-0000-1700-000005000000}">
      <text>
        <r>
          <rPr>
            <sz val="12"/>
            <color rgb="FF000000"/>
            <rFont val="Calibri"/>
            <family val="1"/>
          </rPr>
          <t>¿El colaborador tenía botas de seguridad limpias?
Si la respuesta es NO, justifique con una observación.</t>
        </r>
      </text>
    </comment>
    <comment ref="T4" authorId="0" shapeId="0" xr:uid="{00000000-0006-0000-1700-000006000000}">
      <text>
        <r>
          <rPr>
            <sz val="12"/>
            <color rgb="FF000000"/>
            <rFont val="Calibri"/>
            <family val="1"/>
          </rPr>
          <t>¿El Colaborador tenía una camisa de las Marcas permitidas, bien presentada, limpia y dentro del pantalón?
MARQUE NO APLICA, SI EL COLABORADOR ESTA USANDO CHAQUETA.
Si alguno de los criterios No se cumple conteste NO y explique con una observación en qué criterio/s no se cumple/n</t>
        </r>
      </text>
    </comment>
    <comment ref="U4" authorId="0" shapeId="0" xr:uid="{00000000-0006-0000-1700-000007000000}">
      <text>
        <r>
          <rPr>
            <sz val="12"/>
            <color rgb="FF000000"/>
            <rFont val="Calibri"/>
            <family val="1"/>
          </rPr>
          <t>¿El colaborador tenía con un Pantalón de las Marcas permitidas, bien presentado y limpio?
Si alguno de los criterios No se cumple conteste NO y explique con una observación en qué criterio/s no se cumple/n</t>
        </r>
      </text>
    </comment>
    <comment ref="V4" authorId="0" shapeId="0" xr:uid="{00000000-0006-0000-1700-000008000000}">
      <text>
        <r>
          <rPr>
            <sz val="12"/>
            <color rgb="FF000000"/>
            <rFont val="Calibri"/>
            <family val="1"/>
          </rPr>
          <t>¿El colaborador tenía una Gorra de las Marcas permitidas y estaba limpia?
LAS GORRAS PERMITIDAS DEBEN SER VERIFICADAS EN LA FOTO DE REFERENCIA.
Si la respuesta es NO, justifique con una observación.</t>
        </r>
      </text>
    </comment>
    <comment ref="W4" authorId="0" shapeId="0" xr:uid="{00000000-0006-0000-1700-000009000000}">
      <text>
        <r>
          <rPr>
            <sz val="12"/>
            <color rgb="FF000000"/>
            <rFont val="Calibri"/>
            <family val="1"/>
          </rPr>
          <t>¿El colaborador tenía carnet o nombre bordado en el uniforme?
Si la respuesta es NO, justifique con una observación.</t>
        </r>
      </text>
    </comment>
    <comment ref="Y4" authorId="0" shapeId="0" xr:uid="{00000000-0006-0000-1700-00000A000000}">
      <text>
        <r>
          <rPr>
            <sz val="12"/>
            <color rgb="FF000000"/>
            <rFont val="Calibri"/>
            <family val="1"/>
          </rPr>
          <t>MARQUE ESTA PREGUNTA COMO NO APLICA</t>
        </r>
      </text>
    </comment>
    <comment ref="Z4" authorId="0" shapeId="0" xr:uid="{00000000-0006-0000-1700-00000B000000}">
      <text>
        <r>
          <rPr>
            <sz val="12"/>
            <color rgb="FF000000"/>
            <rFont val="Calibri"/>
            <family val="1"/>
          </rPr>
          <t>MARQUE ESTA PREGUNTA COMO NO APLICA</t>
        </r>
      </text>
    </comment>
    <comment ref="AA4" authorId="0" shapeId="0" xr:uid="{00000000-0006-0000-1700-00000C000000}">
      <text>
        <r>
          <rPr>
            <sz val="12"/>
            <color rgb="FF000000"/>
            <rFont val="Calibri"/>
            <family val="1"/>
          </rPr>
          <t>MARQUE ESTA PREGUNTA COMO NO APLICA</t>
        </r>
      </text>
    </comment>
    <comment ref="AB4" authorId="0" shapeId="0" xr:uid="{00000000-0006-0000-1700-00000D000000}">
      <text>
        <r>
          <rPr>
            <sz val="12"/>
            <color rgb="FF000000"/>
            <rFont val="Calibri"/>
            <family val="1"/>
          </rPr>
          <t>MARQUE ESTA PREGUNTA COMO NO APLICA</t>
        </r>
      </text>
    </comment>
    <comment ref="AE4" authorId="0" shapeId="0" xr:uid="{00000000-0006-0000-1700-00000E000000}">
      <text>
        <r>
          <rPr>
            <sz val="12"/>
            <color rgb="FF000000"/>
            <rFont val="Calibri"/>
            <family val="1"/>
          </rPr>
          <t>¿Antes de iniciar la atención, el Colaborador realiza alguna seña de reconocimiento o indicación para ubicar su vehículo?
MARQUE ESTA PREGUNTA COMO NO APLICA, SI LA ESTACION ESTA LLENA O SI TODOS LOS COLABORADOES SE ENCUENTRAN OCUPADOS.
Si la respuesta es NO, justifique con una observación.</t>
        </r>
      </text>
    </comment>
    <comment ref="AH4" authorId="0" shapeId="0" xr:uid="{00000000-0006-0000-1700-00000F000000}">
      <text>
        <r>
          <rPr>
            <sz val="12"/>
            <color rgb="FF000000"/>
            <rFont val="Calibri"/>
            <family val="1"/>
          </rPr>
          <t>¿El colaborador lo saludó de forma amable?
Si la respuesta es NO, justifique con una observación.</t>
        </r>
      </text>
    </comment>
    <comment ref="AI4" authorId="0" shapeId="0" xr:uid="{00000000-0006-0000-1700-000010000000}">
      <text>
        <r>
          <rPr>
            <sz val="12"/>
            <color rgb="FF000000"/>
            <rFont val="Calibri"/>
            <family val="1"/>
          </rPr>
          <t>¿El colaborador le ofreció y/o entregó el codigo  la Promoción 15 JEEP COMPASS PRIMAX (Sorteo Jeep)?
MARQUE ESTA PREGUNTA COMO NO APLICA SI LA ESTACIÓN NO TIENE PROMOCIÓN DE LA MARCA PRIMAX, COMO SE MUESTRA EN LA FOTO DE REFERENCIA O SI LA ESTACIÓN ES MARCA ESSO O MOBIL.</t>
        </r>
      </text>
    </comment>
    <comment ref="AL4" authorId="0" shapeId="0" xr:uid="{00000000-0006-0000-1700-000011000000}">
      <text>
        <r>
          <rPr>
            <sz val="12"/>
            <color rgb="FF000000"/>
            <rFont val="Calibri"/>
            <family val="1"/>
          </rPr>
          <t>¿El colaborador le ofreció llenar el tanque?
USTED NO DEBE LLEGAR MENCIONANDO LA CANTIDAD NI EL PRODUCTO, SALUDE AL COLABORADOR Y ESPERE A QUE ÉL  LE OFREZCA LLENAR EL TANQUE CON XX COMBUSTIBLE; DE LO CONTRARIO SU MISIÓN SERÁ RECHAZADA.</t>
        </r>
      </text>
    </comment>
    <comment ref="AM4" authorId="0" shapeId="0" xr:uid="{00000000-0006-0000-1700-000012000000}">
      <text>
        <r>
          <rPr>
            <sz val="12"/>
            <color rgb="FF000000"/>
            <rFont val="Calibri"/>
            <family val="1"/>
          </rPr>
          <t>¿El colaborador le ofreció el Combustible de Mayor Calidad (Gasolina Extra, Gasolina Extra GPRIX, Max Pro Diesel o Supreme Diesel)?
MARQUE NO APLICA SI EN EL AVISO DE PRECIOS LA ESTACION NO VENDE COMBUSTIBLE DE MAYOR CALIDAD.</t>
        </r>
      </text>
    </comment>
    <comment ref="AN4" authorId="0" shapeId="0" xr:uid="{00000000-0006-0000-1700-000013000000}">
      <text>
        <r>
          <rPr>
            <sz val="12"/>
            <color rgb="FF000000"/>
            <rFont val="Calibri"/>
            <family val="1"/>
          </rPr>
          <t>¿El colaborador le ofreció la MEZCLA IDEAL entre Gasolina Corriente y Extra GPRIX?
MARQUE NO APLICA SI UD ACEPTA HACER TODO EL TANQUEO CON EXTRA GPRIX,  SI TANQUEA CON DIESEL O SI EN EL AVISO DE PRECIOS LA ESTACION NO VENDE GASOLINA EXTRA GPRIX.</t>
        </r>
      </text>
    </comment>
    <comment ref="AO4" authorId="0" shapeId="0" xr:uid="{00000000-0006-0000-1700-000014000000}">
      <text>
        <r>
          <rPr>
            <sz val="12"/>
            <color rgb="FF000000"/>
            <rFont val="Calibri"/>
            <family val="1"/>
          </rPr>
          <t>¿El colaborador le ofreció Canjear o Acumular Puntos Colombia en cualquier momento de la atención?
MARQUE NO APLICA SI EN EL AVISO DE PRECIOS O EN LA COLUMNA DE LA ISLA NO HAY UN AVISO DE PUNTOS COLOMBIA.</t>
        </r>
      </text>
    </comment>
    <comment ref="AP4" authorId="0" shapeId="0" xr:uid="{00000000-0006-0000-1700-000015000000}">
      <text>
        <r>
          <rPr>
            <sz val="12"/>
            <color rgb="FF000000"/>
            <rFont val="Calibri"/>
            <family val="1"/>
          </rPr>
          <t>¿El colaborador le ofreció Aumentar su compra?
MARQUE NO APLICA SI USTED SE ENCUENTRA EN EL DEPARTAMENTO DE NARIÑO,  EN LA ESTACION "LA MIA", SI SOLICITA LLENAR EL TANQUE FULL, SI POR ERROR  SOLICITA EL TANQUEO EN GALONES O SI LE OFRECEN LA PROMOCION VIGENTE DE JEEP.</t>
        </r>
      </text>
    </comment>
    <comment ref="AS4" authorId="0" shapeId="0" xr:uid="{00000000-0006-0000-1700-000016000000}">
      <text>
        <r>
          <rPr>
            <sz val="12"/>
            <color rgb="FF000000"/>
            <rFont val="Calibri"/>
            <family val="1"/>
          </rPr>
          <t>¿Antes de comenzar el despacho de combustible el colaborador le informó que el dispensador/surtidor estaba en "0" cero?</t>
        </r>
      </text>
    </comment>
    <comment ref="AT4" authorId="0" shapeId="0" xr:uid="{00000000-0006-0000-1700-000017000000}">
      <text>
        <r>
          <rPr>
            <sz val="12"/>
            <color rgb="FF000000"/>
            <rFont val="Calibri"/>
            <family val="1"/>
          </rPr>
          <t>¿El colaborador menciona en algún momento de la atención que el producto es Garantizado o Confiable?</t>
        </r>
      </text>
    </comment>
    <comment ref="AW4" authorId="0" shapeId="0" xr:uid="{00000000-0006-0000-1700-000018000000}">
      <text>
        <r>
          <rPr>
            <sz val="12"/>
            <color rgb="FF000000"/>
            <rFont val="Calibri"/>
            <family val="1"/>
          </rPr>
          <t>¿El colaborador le ofrece ALGUNO de los servicios adicionales?
Servicios Adicionales: Limpieza del Panorámico, Revisión de Niveles de Seguridad (Aceite, Liquido de Frenos, Agua, etc), Oferta de Aditivos, Aceite, Servicio de Tienda y oferta de SOAT, entre otros?</t>
        </r>
      </text>
    </comment>
    <comment ref="AX4" authorId="0" shapeId="0" xr:uid="{00000000-0006-0000-1700-000019000000}">
      <text>
        <r>
          <rPr>
            <sz val="12"/>
            <color rgb="FF000000"/>
            <rFont val="Calibri"/>
            <family val="1"/>
          </rPr>
          <t>¿El colaborador le ofreció botar desperdicios que pueda tener en el vehículo?
MARQUE  NO APLICA SI ESTA REALIZANDO LA VISITA EN MOTO</t>
        </r>
      </text>
    </comment>
    <comment ref="BA4" authorId="0" shapeId="0" xr:uid="{00000000-0006-0000-1700-00001A000000}">
      <text>
        <r>
          <rPr>
            <sz val="12"/>
            <color rgb="FF000000"/>
            <rFont val="Calibri"/>
            <family val="1"/>
          </rPr>
          <t>¿El colaborador le ofreció y entregó recibo o factura de compra?
NO SOLICITE LA FACTURA INMEDIATAMENTE. Si el colaborador NO ofreció factura por iniciativa propia, usted deberá esperar que el colaborador se despida para solicitarla.  LA ENTREGA DE VOUCHER NO ES VALIDO COMO FACTURA, EN ESTOS CASOS CALIFIQUE COMO "NO".</t>
        </r>
      </text>
    </comment>
    <comment ref="BE4" authorId="0" shapeId="0" xr:uid="{00000000-0006-0000-1700-00001B000000}">
      <text>
        <r>
          <rPr>
            <sz val="12"/>
            <color rgb="FF000000"/>
            <rFont val="Calibri"/>
            <family val="1"/>
          </rPr>
          <t>¿El colaborador se despidió amablemente?  
Si la respuesta es NO, justifique con una observación.</t>
        </r>
      </text>
    </comment>
    <comment ref="BH4" authorId="0" shapeId="0" xr:uid="{00000000-0006-0000-1700-00001C000000}">
      <text>
        <r>
          <rPr>
            <sz val="12"/>
            <color rgb="FF000000"/>
            <rFont val="Calibri"/>
            <family val="1"/>
          </rPr>
          <t>¿El colaborador hizo contacto visual con usted en algún momento del servicio?</t>
        </r>
      </text>
    </comment>
    <comment ref="BI4" authorId="0" shapeId="0" xr:uid="{00000000-0006-0000-1700-00001D000000}">
      <text>
        <r>
          <rPr>
            <sz val="12"/>
            <color rgb="FF000000"/>
            <rFont val="Calibri"/>
            <family val="1"/>
          </rPr>
          <t>¿Siente que el colaborador fue amable?
Si la respuesta es NO, justifique con una observación.</t>
        </r>
      </text>
    </comment>
    <comment ref="Y5" authorId="0" shapeId="0" xr:uid="{00000000-0006-0000-1700-00001E000000}">
      <text>
        <r>
          <rPr>
            <sz val="12"/>
            <color rgb="FF000000"/>
            <rFont val="Calibri"/>
            <family val="1"/>
          </rPr>
          <t>No aplica</t>
        </r>
      </text>
    </comment>
    <comment ref="Z5" authorId="0" shapeId="0" xr:uid="{00000000-0006-0000-1700-00001F000000}">
      <text>
        <r>
          <rPr>
            <sz val="12"/>
            <color rgb="FF000000"/>
            <rFont val="Calibri"/>
            <family val="1"/>
          </rPr>
          <t>No aplica</t>
        </r>
      </text>
    </comment>
    <comment ref="AA5" authorId="0" shapeId="0" xr:uid="{00000000-0006-0000-1700-000020000000}">
      <text>
        <r>
          <rPr>
            <sz val="12"/>
            <color rgb="FF000000"/>
            <rFont val="Calibri"/>
            <family val="1"/>
          </rPr>
          <t>No aplica</t>
        </r>
      </text>
    </comment>
    <comment ref="AB5" authorId="0" shapeId="0" xr:uid="{00000000-0006-0000-1700-000021000000}">
      <text>
        <r>
          <rPr>
            <sz val="12"/>
            <color rgb="FF000000"/>
            <rFont val="Calibri"/>
            <family val="1"/>
          </rPr>
          <t>No aplica</t>
        </r>
      </text>
    </comment>
    <comment ref="AP5" authorId="0" shapeId="0" xr:uid="{00000000-0006-0000-1700-000022000000}">
      <text>
        <r>
          <rPr>
            <sz val="12"/>
            <color rgb="FF000000"/>
            <rFont val="Calibri"/>
            <family val="1"/>
          </rPr>
          <t>Ofrece camionetas</t>
        </r>
      </text>
    </comment>
    <comment ref="AX5" authorId="0" shapeId="0" xr:uid="{00000000-0006-0000-1700-000023000000}">
      <text>
        <r>
          <rPr>
            <sz val="12"/>
            <color rgb="FF000000"/>
            <rFont val="Calibri"/>
            <family val="1"/>
          </rPr>
          <t>Visita en moto</t>
        </r>
      </text>
    </comment>
    <comment ref="Q6" authorId="0" shapeId="0" xr:uid="{00000000-0006-0000-1700-000024000000}">
      <text>
        <r>
          <rPr>
            <sz val="12"/>
            <color rgb="FF000000"/>
            <rFont val="Calibri"/>
            <family val="1"/>
          </rPr>
          <t>usa guantes</t>
        </r>
      </text>
    </comment>
    <comment ref="R6" authorId="0" shapeId="0" xr:uid="{00000000-0006-0000-1700-000025000000}">
      <text>
        <r>
          <rPr>
            <sz val="12"/>
            <color rgb="FF000000"/>
            <rFont val="Calibri"/>
            <family val="1"/>
          </rPr>
          <t>guantes</t>
        </r>
      </text>
    </comment>
    <comment ref="T6" authorId="0" shapeId="0" xr:uid="{00000000-0006-0000-1700-000026000000}">
      <text>
        <r>
          <rPr>
            <sz val="12"/>
            <color rgb="FF000000"/>
            <rFont val="Calibri"/>
            <family val="1"/>
          </rPr>
          <t>Utiliza chaqueta</t>
        </r>
      </text>
    </comment>
    <comment ref="Y6" authorId="0" shapeId="0" xr:uid="{00000000-0006-0000-1700-000027000000}">
      <text>
        <r>
          <rPr>
            <sz val="12"/>
            <color rgb="FF000000"/>
            <rFont val="Calibri"/>
            <family val="1"/>
          </rPr>
          <t>No es obligatorio el uso de tapabocas</t>
        </r>
      </text>
    </comment>
    <comment ref="Z6" authorId="0" shapeId="0" xr:uid="{00000000-0006-0000-1700-000028000000}">
      <text>
        <r>
          <rPr>
            <sz val="12"/>
            <color rgb="FF000000"/>
            <rFont val="Calibri"/>
            <family val="1"/>
          </rPr>
          <t>No es obligatorio el uso de gafas</t>
        </r>
      </text>
    </comment>
    <comment ref="AA6" authorId="0" shapeId="0" xr:uid="{00000000-0006-0000-1700-000029000000}">
      <text>
        <r>
          <rPr>
            <sz val="12"/>
            <color rgb="FF000000"/>
            <rFont val="Calibri"/>
            <family val="1"/>
          </rPr>
          <t>No es obligatorio el uso de gel antibacterial</t>
        </r>
      </text>
    </comment>
    <comment ref="AB6" authorId="0" shapeId="0" xr:uid="{00000000-0006-0000-1700-00002A000000}">
      <text>
        <r>
          <rPr>
            <sz val="12"/>
            <color rgb="FF000000"/>
            <rFont val="Calibri"/>
            <family val="1"/>
          </rPr>
          <t>No es obligatorio el distanciamiento</t>
        </r>
      </text>
    </comment>
    <comment ref="AM6" authorId="0" shapeId="0" xr:uid="{00000000-0006-0000-1700-00002B000000}">
      <text>
        <r>
          <rPr>
            <sz val="12"/>
            <color rgb="FF000000"/>
            <rFont val="Calibri"/>
            <family val="1"/>
          </rPr>
          <t>Estación solo maneja combustible regular</t>
        </r>
      </text>
    </comment>
    <comment ref="AN6" authorId="0" shapeId="0" xr:uid="{00000000-0006-0000-1700-00002C000000}">
      <text>
        <r>
          <rPr>
            <sz val="12"/>
            <color rgb="FF000000"/>
            <rFont val="Calibri"/>
            <family val="1"/>
          </rPr>
          <t>Estación solo maneja combustible regular</t>
        </r>
      </text>
    </comment>
    <comment ref="AP6" authorId="0" shapeId="0" xr:uid="{00000000-0006-0000-1700-00002D000000}">
      <text>
        <r>
          <rPr>
            <sz val="12"/>
            <color rgb="FF000000"/>
            <rFont val="Calibri"/>
            <family val="1"/>
          </rPr>
          <t>OFRECEN LA PROMOCION VIGENTE DE JEEP. Y GALÓN EXTRA</t>
        </r>
      </text>
    </comment>
    <comment ref="AX6" authorId="0" shapeId="0" xr:uid="{00000000-0006-0000-1700-00002E000000}">
      <text>
        <r>
          <rPr>
            <sz val="12"/>
            <color rgb="FF000000"/>
            <rFont val="Calibri"/>
            <family val="1"/>
          </rPr>
          <t>No ofrece este servicio.</t>
        </r>
      </text>
    </comment>
    <comment ref="T7" authorId="0" shapeId="0" xr:uid="{00000000-0006-0000-1700-00002F000000}">
      <text>
        <r>
          <rPr>
            <sz val="12"/>
            <color rgb="FF000000"/>
            <rFont val="Calibri"/>
            <family val="1"/>
          </rPr>
          <t>Primax</t>
        </r>
      </text>
    </comment>
    <comment ref="U7" authorId="0" shapeId="0" xr:uid="{00000000-0006-0000-1700-000030000000}">
      <text>
        <r>
          <rPr>
            <sz val="12"/>
            <color rgb="FF000000"/>
            <rFont val="Calibri"/>
            <family val="1"/>
          </rPr>
          <t>Primax</t>
        </r>
      </text>
    </comment>
    <comment ref="V7" authorId="0" shapeId="0" xr:uid="{00000000-0006-0000-1700-000031000000}">
      <text>
        <r>
          <rPr>
            <sz val="12"/>
            <color rgb="FF000000"/>
            <rFont val="Calibri"/>
            <family val="1"/>
          </rPr>
          <t>Gorra Negra Jeep</t>
        </r>
      </text>
    </comment>
    <comment ref="W7" authorId="0" shapeId="0" xr:uid="{00000000-0006-0000-1700-000032000000}">
      <text>
        <r>
          <rPr>
            <sz val="12"/>
            <color rgb="FF000000"/>
            <rFont val="Calibri"/>
            <family val="1"/>
          </rPr>
          <t>Carnet</t>
        </r>
      </text>
    </comment>
    <comment ref="Y7" authorId="0" shapeId="0" xr:uid="{00000000-0006-0000-1700-000033000000}">
      <text>
        <r>
          <rPr>
            <sz val="12"/>
            <color rgb="FF000000"/>
            <rFont val="Calibri"/>
            <family val="1"/>
          </rPr>
          <t>No aplica</t>
        </r>
      </text>
    </comment>
    <comment ref="Z7" authorId="0" shapeId="0" xr:uid="{00000000-0006-0000-1700-000034000000}">
      <text>
        <r>
          <rPr>
            <sz val="12"/>
            <color rgb="FF000000"/>
            <rFont val="Calibri"/>
            <family val="1"/>
          </rPr>
          <t>No aplica</t>
        </r>
      </text>
    </comment>
    <comment ref="AA7" authorId="0" shapeId="0" xr:uid="{00000000-0006-0000-1700-000035000000}">
      <text>
        <r>
          <rPr>
            <sz val="12"/>
            <color rgb="FF000000"/>
            <rFont val="Calibri"/>
            <family val="1"/>
          </rPr>
          <t>No aplica</t>
        </r>
      </text>
    </comment>
    <comment ref="AB7" authorId="0" shapeId="0" xr:uid="{00000000-0006-0000-1700-000036000000}">
      <text>
        <r>
          <rPr>
            <sz val="12"/>
            <color rgb="FF000000"/>
            <rFont val="Calibri"/>
            <family val="1"/>
          </rPr>
          <t>No aplica</t>
        </r>
      </text>
    </comment>
    <comment ref="AM7" authorId="0" shapeId="0" xr:uid="{00000000-0006-0000-1700-000037000000}">
      <text>
        <r>
          <rPr>
            <sz val="12"/>
            <color rgb="FF000000"/>
            <rFont val="Calibri"/>
            <family val="1"/>
          </rPr>
          <t>No vende gasolina Gprix</t>
        </r>
      </text>
    </comment>
    <comment ref="AN7" authorId="0" shapeId="0" xr:uid="{00000000-0006-0000-1700-000038000000}">
      <text>
        <r>
          <rPr>
            <sz val="12"/>
            <color rgb="FF000000"/>
            <rFont val="Calibri"/>
            <family val="1"/>
          </rPr>
          <t>No vende gasolina Gprix</t>
        </r>
      </text>
    </comment>
    <comment ref="AP7" authorId="0" shapeId="0" xr:uid="{00000000-0006-0000-1700-000039000000}">
      <text>
        <r>
          <rPr>
            <sz val="12"/>
            <color rgb="FF000000"/>
            <rFont val="Calibri"/>
            <family val="1"/>
          </rPr>
          <t>Aumentar la compra</t>
        </r>
      </text>
    </comment>
    <comment ref="AW7" authorId="0" shapeId="0" xr:uid="{00000000-0006-0000-1700-00003A000000}">
      <text>
        <r>
          <rPr>
            <sz val="12"/>
            <color rgb="FF000000"/>
            <rFont val="Calibri"/>
            <family val="1"/>
          </rPr>
          <t>Revisar niveles de aceite</t>
        </r>
      </text>
    </comment>
    <comment ref="AX7" authorId="0" shapeId="0" xr:uid="{00000000-0006-0000-1700-00003B000000}">
      <text>
        <r>
          <rPr>
            <sz val="12"/>
            <color rgb="FF000000"/>
            <rFont val="Calibri"/>
            <family val="1"/>
          </rPr>
          <t>No ofrece servicio</t>
        </r>
      </text>
    </comment>
    <comment ref="Y8" authorId="0" shapeId="0" xr:uid="{00000000-0006-0000-1700-00003C000000}">
      <text>
        <r>
          <rPr>
            <sz val="12"/>
            <color rgb="FF000000"/>
            <rFont val="Calibri"/>
            <family val="1"/>
          </rPr>
          <t>No Aplica</t>
        </r>
      </text>
    </comment>
    <comment ref="Z8" authorId="0" shapeId="0" xr:uid="{00000000-0006-0000-1700-00003D000000}">
      <text>
        <r>
          <rPr>
            <sz val="12"/>
            <color rgb="FF000000"/>
            <rFont val="Calibri"/>
            <family val="1"/>
          </rPr>
          <t>No aplica</t>
        </r>
      </text>
    </comment>
    <comment ref="AA8" authorId="0" shapeId="0" xr:uid="{00000000-0006-0000-1700-00003E000000}">
      <text>
        <r>
          <rPr>
            <sz val="12"/>
            <color rgb="FF000000"/>
            <rFont val="Calibri"/>
            <family val="1"/>
          </rPr>
          <t>No aplica</t>
        </r>
      </text>
    </comment>
    <comment ref="AB8" authorId="0" shapeId="0" xr:uid="{00000000-0006-0000-1700-00003F000000}">
      <text>
        <r>
          <rPr>
            <sz val="12"/>
            <color rgb="FF000000"/>
            <rFont val="Calibri"/>
            <family val="1"/>
          </rPr>
          <t>No aplica</t>
        </r>
      </text>
    </comment>
    <comment ref="AN8" authorId="0" shapeId="0" xr:uid="{00000000-0006-0000-1700-000040000000}">
      <text>
        <r>
          <rPr>
            <sz val="12"/>
            <color rgb="FF000000"/>
            <rFont val="Calibri"/>
            <family val="1"/>
          </rPr>
          <t>No ofrece mezcla ideal</t>
        </r>
      </text>
    </comment>
    <comment ref="AP8" authorId="0" shapeId="0" xr:uid="{00000000-0006-0000-1700-000041000000}">
      <text>
        <r>
          <rPr>
            <sz val="12"/>
            <color rgb="FF000000"/>
            <rFont val="Calibri"/>
            <family val="1"/>
          </rPr>
          <t>Solicité la compra en galones</t>
        </r>
      </text>
    </comment>
    <comment ref="AX8" authorId="0" shapeId="0" xr:uid="{00000000-0006-0000-1700-000042000000}">
      <text>
        <r>
          <rPr>
            <sz val="12"/>
            <color rgb="FF000000"/>
            <rFont val="Calibri"/>
            <family val="1"/>
          </rPr>
          <t>Visita en moto</t>
        </r>
      </text>
    </comment>
    <comment ref="T9" authorId="0" shapeId="0" xr:uid="{00000000-0006-0000-1700-000043000000}">
      <text>
        <r>
          <rPr>
            <sz val="12"/>
            <color rgb="FF000000"/>
            <rFont val="Calibri"/>
            <family val="1"/>
          </rPr>
          <t>Primax</t>
        </r>
      </text>
    </comment>
    <comment ref="U9" authorId="0" shapeId="0" xr:uid="{00000000-0006-0000-1700-000044000000}">
      <text>
        <r>
          <rPr>
            <sz val="12"/>
            <color rgb="FF000000"/>
            <rFont val="Calibri"/>
            <family val="1"/>
          </rPr>
          <t>Primax</t>
        </r>
      </text>
    </comment>
    <comment ref="V9" authorId="0" shapeId="0" xr:uid="{00000000-0006-0000-1700-000045000000}">
      <text>
        <r>
          <rPr>
            <sz val="12"/>
            <color rgb="FF000000"/>
            <rFont val="Calibri"/>
            <family val="1"/>
          </rPr>
          <t>Negra Jeep</t>
        </r>
      </text>
    </comment>
    <comment ref="W9" authorId="0" shapeId="0" xr:uid="{00000000-0006-0000-1700-000046000000}">
      <text>
        <r>
          <rPr>
            <sz val="12"/>
            <color rgb="FF000000"/>
            <rFont val="Calibri"/>
            <family val="1"/>
          </rPr>
          <t>Carnet</t>
        </r>
      </text>
    </comment>
    <comment ref="Y9" authorId="0" shapeId="0" xr:uid="{00000000-0006-0000-1700-000047000000}">
      <text>
        <r>
          <rPr>
            <sz val="12"/>
            <color rgb="FF000000"/>
            <rFont val="Calibri"/>
            <family val="1"/>
          </rPr>
          <t>No Aplica</t>
        </r>
      </text>
    </comment>
    <comment ref="Z9" authorId="0" shapeId="0" xr:uid="{00000000-0006-0000-1700-000048000000}">
      <text>
        <r>
          <rPr>
            <sz val="12"/>
            <color rgb="FF000000"/>
            <rFont val="Calibri"/>
            <family val="1"/>
          </rPr>
          <t>No aplica</t>
        </r>
      </text>
    </comment>
    <comment ref="AA9" authorId="0" shapeId="0" xr:uid="{00000000-0006-0000-1700-000049000000}">
      <text>
        <r>
          <rPr>
            <sz val="12"/>
            <color rgb="FF000000"/>
            <rFont val="Calibri"/>
            <family val="1"/>
          </rPr>
          <t>No aplica</t>
        </r>
      </text>
    </comment>
    <comment ref="AB9" authorId="0" shapeId="0" xr:uid="{00000000-0006-0000-1700-00004A000000}">
      <text>
        <r>
          <rPr>
            <sz val="12"/>
            <color rgb="FF000000"/>
            <rFont val="Calibri"/>
            <family val="1"/>
          </rPr>
          <t>No aplica</t>
        </r>
      </text>
    </comment>
    <comment ref="AI9" authorId="0" shapeId="0" xr:uid="{00000000-0006-0000-1700-00004B000000}">
      <text>
        <r>
          <rPr>
            <sz val="12"/>
            <color rgb="FF000000"/>
            <rFont val="Calibri"/>
            <family val="1"/>
          </rPr>
          <t>Promo Jeep</t>
        </r>
      </text>
    </comment>
    <comment ref="AM9" authorId="0" shapeId="0" xr:uid="{00000000-0006-0000-1700-00004C000000}">
      <text>
        <r>
          <rPr>
            <sz val="12"/>
            <color rgb="FF000000"/>
            <rFont val="Calibri"/>
            <family val="1"/>
          </rPr>
          <t>No vende combustible de mayor calidad Gprix</t>
        </r>
      </text>
    </comment>
    <comment ref="AN9" authorId="0" shapeId="0" xr:uid="{00000000-0006-0000-1700-00004D000000}">
      <text>
        <r>
          <rPr>
            <sz val="12"/>
            <color rgb="FF000000"/>
            <rFont val="Calibri"/>
            <family val="1"/>
          </rPr>
          <t>No venden combustible de mayor calidad Gprix</t>
        </r>
      </text>
    </comment>
    <comment ref="AP9" authorId="0" shapeId="0" xr:uid="{00000000-0006-0000-1700-00004E000000}">
      <text>
        <r>
          <rPr>
            <sz val="12"/>
            <color rgb="FF000000"/>
            <rFont val="Calibri"/>
            <family val="1"/>
          </rPr>
          <t>Lo ofreció en la promo del Jeep</t>
        </r>
      </text>
    </comment>
    <comment ref="AW9" authorId="0" shapeId="0" xr:uid="{00000000-0006-0000-1700-00004F000000}">
      <text>
        <r>
          <rPr>
            <sz val="12"/>
            <color rgb="FF000000"/>
            <rFont val="Calibri"/>
            <family val="1"/>
          </rPr>
          <t>Aceite, aditivos</t>
        </r>
      </text>
    </comment>
    <comment ref="AX9" authorId="0" shapeId="0" xr:uid="{00000000-0006-0000-1700-000050000000}">
      <text>
        <r>
          <rPr>
            <sz val="12"/>
            <color rgb="FF000000"/>
            <rFont val="Calibri"/>
            <family val="1"/>
          </rPr>
          <t>No ofrece servicio</t>
        </r>
      </text>
    </comment>
    <comment ref="Y10" authorId="0" shapeId="0" xr:uid="{00000000-0006-0000-1700-000051000000}">
      <text>
        <r>
          <rPr>
            <sz val="12"/>
            <color rgb="FF000000"/>
            <rFont val="Calibri"/>
            <family val="1"/>
          </rPr>
          <t>.</t>
        </r>
      </text>
    </comment>
    <comment ref="Z10" authorId="0" shapeId="0" xr:uid="{00000000-0006-0000-1700-000052000000}">
      <text>
        <r>
          <rPr>
            <sz val="12"/>
            <color rgb="FF000000"/>
            <rFont val="Calibri"/>
            <family val="1"/>
          </rPr>
          <t>.</t>
        </r>
      </text>
    </comment>
    <comment ref="AA10" authorId="0" shapeId="0" xr:uid="{00000000-0006-0000-1700-000053000000}">
      <text>
        <r>
          <rPr>
            <sz val="12"/>
            <color rgb="FF000000"/>
            <rFont val="Calibri"/>
            <family val="1"/>
          </rPr>
          <t>.</t>
        </r>
      </text>
    </comment>
    <comment ref="AB10" authorId="0" shapeId="0" xr:uid="{00000000-0006-0000-1700-000054000000}">
      <text>
        <r>
          <rPr>
            <sz val="12"/>
            <color rgb="FF000000"/>
            <rFont val="Calibri"/>
            <family val="1"/>
          </rPr>
          <t>.</t>
        </r>
      </text>
    </comment>
    <comment ref="AN10" authorId="0" shapeId="0" xr:uid="{00000000-0006-0000-1700-000055000000}">
      <text>
        <r>
          <rPr>
            <sz val="12"/>
            <color rgb="FF000000"/>
            <rFont val="Calibri"/>
            <family val="1"/>
          </rPr>
          <t>No ofrece mezcla ideal</t>
        </r>
      </text>
    </comment>
    <comment ref="AP10" authorId="0" shapeId="0" xr:uid="{00000000-0006-0000-1700-000056000000}">
      <text>
        <r>
          <rPr>
            <sz val="12"/>
            <color rgb="FF000000"/>
            <rFont val="Calibri"/>
            <family val="1"/>
          </rPr>
          <t>n/a</t>
        </r>
      </text>
    </comment>
    <comment ref="AX10" authorId="0" shapeId="0" xr:uid="{00000000-0006-0000-1700-000057000000}">
      <text>
        <r>
          <rPr>
            <sz val="12"/>
            <color rgb="FF000000"/>
            <rFont val="Calibri"/>
            <family val="1"/>
          </rPr>
          <t>No ofrece</t>
        </r>
      </text>
    </comment>
    <comment ref="Y11" authorId="0" shapeId="0" xr:uid="{00000000-0006-0000-1700-000058000000}">
      <text>
        <r>
          <rPr>
            <sz val="12"/>
            <color rgb="FF000000"/>
            <rFont val="Calibri"/>
            <family val="1"/>
          </rPr>
          <t>N/A</t>
        </r>
      </text>
    </comment>
    <comment ref="Z11" authorId="0" shapeId="0" xr:uid="{00000000-0006-0000-1700-000059000000}">
      <text>
        <r>
          <rPr>
            <sz val="12"/>
            <color rgb="FF000000"/>
            <rFont val="Calibri"/>
            <family val="1"/>
          </rPr>
          <t>N/A</t>
        </r>
      </text>
    </comment>
    <comment ref="AA11" authorId="0" shapeId="0" xr:uid="{00000000-0006-0000-1700-00005A000000}">
      <text>
        <r>
          <rPr>
            <sz val="12"/>
            <color rgb="FF000000"/>
            <rFont val="Calibri"/>
            <family val="1"/>
          </rPr>
          <t>N/A</t>
        </r>
      </text>
    </comment>
    <comment ref="AB11" authorId="0" shapeId="0" xr:uid="{00000000-0006-0000-1700-00005B000000}">
      <text>
        <r>
          <rPr>
            <sz val="12"/>
            <color rgb="FF000000"/>
            <rFont val="Calibri"/>
            <family val="1"/>
          </rPr>
          <t>N/A</t>
        </r>
      </text>
    </comment>
    <comment ref="AP11" authorId="0" shapeId="0" xr:uid="{00000000-0006-0000-1700-00005C000000}">
      <text>
        <r>
          <rPr>
            <sz val="12"/>
            <color rgb="FF000000"/>
            <rFont val="Calibri"/>
            <family val="1"/>
          </rPr>
          <t>tanque lleno</t>
        </r>
      </text>
    </comment>
    <comment ref="AX11" authorId="0" shapeId="0" xr:uid="{00000000-0006-0000-1700-00005D000000}">
      <text>
        <r>
          <rPr>
            <sz val="12"/>
            <color rgb="FF000000"/>
            <rFont val="Calibri"/>
            <family val="1"/>
          </rPr>
          <t>N/A Moto</t>
        </r>
      </text>
    </comment>
    <comment ref="W12" authorId="0" shapeId="0" xr:uid="{00000000-0006-0000-1700-00005E000000}">
      <text>
        <r>
          <rPr>
            <sz val="12"/>
            <color rgb="FF000000"/>
            <rFont val="Calibri"/>
            <family val="1"/>
          </rPr>
          <t>No presenta carnet ni bordado</t>
        </r>
      </text>
    </comment>
    <comment ref="X12" authorId="0" shapeId="0" xr:uid="{00000000-0006-0000-1700-00005F000000}">
      <text>
        <r>
          <rPr>
            <sz val="12"/>
            <color rgb="FF000000"/>
            <rFont val="Calibri"/>
            <family val="1"/>
          </rPr>
          <t>Fue el nombre que apareció en la Factura</t>
        </r>
      </text>
    </comment>
    <comment ref="Y12" authorId="0" shapeId="0" xr:uid="{00000000-0006-0000-1700-000060000000}">
      <text>
        <r>
          <rPr>
            <sz val="12"/>
            <color rgb="FF000000"/>
            <rFont val="Calibri"/>
            <family val="1"/>
          </rPr>
          <t>No es obligatorio</t>
        </r>
      </text>
    </comment>
    <comment ref="Z12" authorId="0" shapeId="0" xr:uid="{00000000-0006-0000-1700-000061000000}">
      <text>
        <r>
          <rPr>
            <sz val="12"/>
            <color rgb="FF000000"/>
            <rFont val="Calibri"/>
            <family val="1"/>
          </rPr>
          <t>No es obligatorio</t>
        </r>
      </text>
    </comment>
    <comment ref="AA12" authorId="0" shapeId="0" xr:uid="{00000000-0006-0000-1700-000062000000}">
      <text>
        <r>
          <rPr>
            <sz val="12"/>
            <color rgb="FF000000"/>
            <rFont val="Calibri"/>
            <family val="1"/>
          </rPr>
          <t>No es obligatorio</t>
        </r>
      </text>
    </comment>
    <comment ref="AB12" authorId="0" shapeId="0" xr:uid="{00000000-0006-0000-1700-000063000000}">
      <text>
        <r>
          <rPr>
            <sz val="12"/>
            <color rgb="FF000000"/>
            <rFont val="Calibri"/>
            <family val="1"/>
          </rPr>
          <t>No es obligatorio</t>
        </r>
      </text>
    </comment>
    <comment ref="AE12" authorId="0" shapeId="0" xr:uid="{00000000-0006-0000-1700-000064000000}">
      <text>
        <r>
          <rPr>
            <sz val="12"/>
            <color rgb="FF000000"/>
            <rFont val="Calibri"/>
            <family val="1"/>
          </rPr>
          <t>Los colaboradores se encuentran ocupados</t>
        </r>
      </text>
    </comment>
    <comment ref="AM12" authorId="0" shapeId="0" xr:uid="{00000000-0006-0000-1700-000065000000}">
      <text>
        <r>
          <rPr>
            <sz val="12"/>
            <color rgb="FF000000"/>
            <rFont val="Calibri"/>
            <family val="1"/>
          </rPr>
          <t>La estación no ofrece gasolina extra gprix</t>
        </r>
      </text>
    </comment>
    <comment ref="AN12" authorId="0" shapeId="0" xr:uid="{00000000-0006-0000-1700-000066000000}">
      <text>
        <r>
          <rPr>
            <sz val="12"/>
            <color rgb="FF000000"/>
            <rFont val="Calibri"/>
            <family val="1"/>
          </rPr>
          <t>La estación no vende gasolina extra gprix</t>
        </r>
      </text>
    </comment>
    <comment ref="AP12" authorId="0" shapeId="0" xr:uid="{00000000-0006-0000-1700-000067000000}">
      <text>
        <r>
          <rPr>
            <sz val="12"/>
            <color rgb="FF000000"/>
            <rFont val="Calibri"/>
            <family val="1"/>
          </rPr>
          <t>Ofrecio la promoción Jeep</t>
        </r>
      </text>
    </comment>
    <comment ref="AX12" authorId="0" shapeId="0" xr:uid="{00000000-0006-0000-1700-000068000000}">
      <text>
        <r>
          <rPr>
            <sz val="12"/>
            <color rgb="FF000000"/>
            <rFont val="Calibri"/>
            <family val="1"/>
          </rPr>
          <t>La visita fue realizada en moto</t>
        </r>
      </text>
    </comment>
    <comment ref="Y13" authorId="0" shapeId="0" xr:uid="{00000000-0006-0000-1700-000069000000}">
      <text>
        <r>
          <rPr>
            <sz val="12"/>
            <color rgb="FF000000"/>
            <rFont val="Calibri"/>
            <family val="1"/>
          </rPr>
          <t>No es obligatorio</t>
        </r>
      </text>
    </comment>
    <comment ref="Z13" authorId="0" shapeId="0" xr:uid="{00000000-0006-0000-1700-00006A000000}">
      <text>
        <r>
          <rPr>
            <sz val="12"/>
            <color rgb="FF000000"/>
            <rFont val="Calibri"/>
            <family val="1"/>
          </rPr>
          <t>No es obligatorio</t>
        </r>
      </text>
    </comment>
    <comment ref="AA13" authorId="0" shapeId="0" xr:uid="{00000000-0006-0000-1700-00006B000000}">
      <text>
        <r>
          <rPr>
            <sz val="12"/>
            <color rgb="FF000000"/>
            <rFont val="Calibri"/>
            <family val="1"/>
          </rPr>
          <t>No es obligatorio</t>
        </r>
      </text>
    </comment>
    <comment ref="AB13" authorId="0" shapeId="0" xr:uid="{00000000-0006-0000-1700-00006C000000}">
      <text>
        <r>
          <rPr>
            <sz val="12"/>
            <color rgb="FF000000"/>
            <rFont val="Calibri"/>
            <family val="1"/>
          </rPr>
          <t>No es obligatorio</t>
        </r>
      </text>
    </comment>
    <comment ref="AN13" authorId="0" shapeId="0" xr:uid="{00000000-0006-0000-1700-00006D000000}">
      <text>
        <r>
          <rPr>
            <sz val="12"/>
            <color rgb="FF000000"/>
            <rFont val="Calibri"/>
            <family val="1"/>
          </rPr>
          <t>No ofreció</t>
        </r>
      </text>
    </comment>
    <comment ref="AP13" authorId="0" shapeId="0" xr:uid="{00000000-0006-0000-1700-00006E000000}">
      <text>
        <r>
          <rPr>
            <sz val="12"/>
            <color rgb="FF000000"/>
            <rFont val="Calibri"/>
            <family val="1"/>
          </rPr>
          <t>Promoción</t>
        </r>
      </text>
    </comment>
    <comment ref="AX13" authorId="0" shapeId="0" xr:uid="{00000000-0006-0000-1700-00006F000000}">
      <text>
        <r>
          <rPr>
            <sz val="12"/>
            <color rgb="FF000000"/>
            <rFont val="Calibri"/>
            <family val="1"/>
          </rPr>
          <t>Moto</t>
        </r>
      </text>
    </comment>
    <comment ref="W14" authorId="0" shapeId="0" xr:uid="{00000000-0006-0000-1700-000070000000}">
      <text>
        <r>
          <rPr>
            <sz val="12"/>
            <color rgb="FF000000"/>
            <rFont val="Calibri"/>
            <family val="1"/>
          </rPr>
          <t>Carnet</t>
        </r>
      </text>
    </comment>
    <comment ref="Y14" authorId="0" shapeId="0" xr:uid="{00000000-0006-0000-1700-000071000000}">
      <text>
        <r>
          <rPr>
            <sz val="12"/>
            <color rgb="FF000000"/>
            <rFont val="Calibri"/>
            <family val="1"/>
          </rPr>
          <t>No aplica en este momento</t>
        </r>
      </text>
    </comment>
    <comment ref="Z14" authorId="0" shapeId="0" xr:uid="{00000000-0006-0000-1700-000072000000}">
      <text>
        <r>
          <rPr>
            <sz val="12"/>
            <color rgb="FF000000"/>
            <rFont val="Calibri"/>
            <family val="1"/>
          </rPr>
          <t>No aplica en este momento</t>
        </r>
      </text>
    </comment>
    <comment ref="AA14" authorId="0" shapeId="0" xr:uid="{00000000-0006-0000-1700-000073000000}">
      <text>
        <r>
          <rPr>
            <sz val="12"/>
            <color rgb="FF000000"/>
            <rFont val="Calibri"/>
            <family val="1"/>
          </rPr>
          <t>No aplica en este momento</t>
        </r>
      </text>
    </comment>
    <comment ref="AB14" authorId="0" shapeId="0" xr:uid="{00000000-0006-0000-1700-000074000000}">
      <text>
        <r>
          <rPr>
            <sz val="12"/>
            <color rgb="FF000000"/>
            <rFont val="Calibri"/>
            <family val="1"/>
          </rPr>
          <t>No aplica en este momento</t>
        </r>
      </text>
    </comment>
    <comment ref="AP14" authorId="0" shapeId="0" xr:uid="{00000000-0006-0000-1700-000075000000}">
      <text>
        <r>
          <rPr>
            <sz val="12"/>
            <color rgb="FF000000"/>
            <rFont val="Calibri"/>
            <family val="1"/>
          </rPr>
          <t>OFRECEN LA PROMOCION VIGENTE DE JEEP e igual  INDICA GALÓN ADICIONAL</t>
        </r>
      </text>
    </comment>
    <comment ref="Y15" authorId="0" shapeId="0" xr:uid="{00000000-0006-0000-1700-000076000000}">
      <text>
        <r>
          <rPr>
            <sz val="12"/>
            <color rgb="FF000000"/>
            <rFont val="Calibri"/>
            <family val="1"/>
          </rPr>
          <t>No aplica</t>
        </r>
      </text>
    </comment>
    <comment ref="Z15" authorId="0" shapeId="0" xr:uid="{00000000-0006-0000-1700-000077000000}">
      <text>
        <r>
          <rPr>
            <sz val="12"/>
            <color rgb="FF000000"/>
            <rFont val="Calibri"/>
            <family val="1"/>
          </rPr>
          <t>No aplica</t>
        </r>
      </text>
    </comment>
    <comment ref="AA15" authorId="0" shapeId="0" xr:uid="{00000000-0006-0000-1700-000078000000}">
      <text>
        <r>
          <rPr>
            <sz val="12"/>
            <color rgb="FF000000"/>
            <rFont val="Calibri"/>
            <family val="1"/>
          </rPr>
          <t>No aplica</t>
        </r>
      </text>
    </comment>
    <comment ref="AB15" authorId="0" shapeId="0" xr:uid="{00000000-0006-0000-1700-000079000000}">
      <text>
        <r>
          <rPr>
            <sz val="12"/>
            <color rgb="FF000000"/>
            <rFont val="Calibri"/>
            <family val="1"/>
          </rPr>
          <t>No aplica</t>
        </r>
      </text>
    </comment>
    <comment ref="AM15" authorId="0" shapeId="0" xr:uid="{00000000-0006-0000-1700-00007A000000}">
      <text>
        <r>
          <rPr>
            <sz val="12"/>
            <color rgb="FF000000"/>
            <rFont val="Calibri"/>
            <family val="1"/>
          </rPr>
          <t>Eds no Presenta combustible mayor calidad</t>
        </r>
      </text>
    </comment>
    <comment ref="AN15" authorId="0" shapeId="0" xr:uid="{00000000-0006-0000-1700-00007B000000}">
      <text>
        <r>
          <rPr>
            <sz val="12"/>
            <color rgb="FF000000"/>
            <rFont val="Calibri"/>
            <family val="1"/>
          </rPr>
          <t>Eds no Presenta combustible mayor calidad</t>
        </r>
      </text>
    </comment>
    <comment ref="AP15" authorId="0" shapeId="0" xr:uid="{00000000-0006-0000-1700-00007C000000}">
      <text>
        <r>
          <rPr>
            <sz val="12"/>
            <color rgb="FF000000"/>
            <rFont val="Calibri"/>
            <family val="1"/>
          </rPr>
          <t>Se solicito llenar el tanque, ofreció promoción Jeep</t>
        </r>
      </text>
    </comment>
    <comment ref="AX15" authorId="0" shapeId="0" xr:uid="{00000000-0006-0000-1700-00007D000000}">
      <text>
        <r>
          <rPr>
            <sz val="12"/>
            <color rgb="FF000000"/>
            <rFont val="Calibri"/>
            <family val="1"/>
          </rPr>
          <t>Visita realizado en moto</t>
        </r>
      </text>
    </comment>
    <comment ref="Q16" authorId="0" shapeId="0" xr:uid="{00000000-0006-0000-1700-00007E000000}">
      <text>
        <r>
          <rPr>
            <sz val="12"/>
            <color rgb="FF000000"/>
            <rFont val="Calibri"/>
            <family val="1"/>
          </rPr>
          <t>Usa guantes</t>
        </r>
      </text>
    </comment>
    <comment ref="R16" authorId="0" shapeId="0" xr:uid="{00000000-0006-0000-1700-00007F000000}">
      <text>
        <r>
          <rPr>
            <sz val="12"/>
            <color rgb="FF000000"/>
            <rFont val="Calibri"/>
            <family val="1"/>
          </rPr>
          <t>Usa guantes</t>
        </r>
      </text>
    </comment>
    <comment ref="T16" authorId="0" shapeId="0" xr:uid="{00000000-0006-0000-1700-000080000000}">
      <text>
        <r>
          <rPr>
            <sz val="12"/>
            <color rgb="FF000000"/>
            <rFont val="Calibri"/>
            <family val="1"/>
          </rPr>
          <t>Usa chaqueta</t>
        </r>
      </text>
    </comment>
    <comment ref="Y16" authorId="0" shapeId="0" xr:uid="{00000000-0006-0000-1700-000081000000}">
      <text>
        <r>
          <rPr>
            <sz val="12"/>
            <color rgb="FF000000"/>
            <rFont val="Calibri"/>
            <family val="1"/>
          </rPr>
          <t>No es obligatorio</t>
        </r>
      </text>
    </comment>
    <comment ref="Z16" authorId="0" shapeId="0" xr:uid="{00000000-0006-0000-1700-000082000000}">
      <text>
        <r>
          <rPr>
            <sz val="12"/>
            <color rgb="FF000000"/>
            <rFont val="Calibri"/>
            <family val="1"/>
          </rPr>
          <t>No es obligatorio</t>
        </r>
      </text>
    </comment>
    <comment ref="AA16" authorId="0" shapeId="0" xr:uid="{00000000-0006-0000-1700-000083000000}">
      <text>
        <r>
          <rPr>
            <sz val="12"/>
            <color rgb="FF000000"/>
            <rFont val="Calibri"/>
            <family val="1"/>
          </rPr>
          <t>No es obligatorio</t>
        </r>
      </text>
    </comment>
    <comment ref="AB16" authorId="0" shapeId="0" xr:uid="{00000000-0006-0000-1700-000084000000}">
      <text>
        <r>
          <rPr>
            <sz val="12"/>
            <color rgb="FF000000"/>
            <rFont val="Calibri"/>
            <family val="1"/>
          </rPr>
          <t>No es obligatorio</t>
        </r>
      </text>
    </comment>
    <comment ref="AE16" authorId="0" shapeId="0" xr:uid="{00000000-0006-0000-1700-000085000000}">
      <text>
        <r>
          <rPr>
            <sz val="12"/>
            <color rgb="FF000000"/>
            <rFont val="Calibri"/>
            <family val="1"/>
          </rPr>
          <t>La estación está llena y están ocupados.</t>
        </r>
      </text>
    </comment>
    <comment ref="AM16" authorId="0" shapeId="0" xr:uid="{00000000-0006-0000-1700-000086000000}">
      <text>
        <r>
          <rPr>
            <sz val="12"/>
            <color rgb="FF000000"/>
            <rFont val="Calibri"/>
            <family val="1"/>
          </rPr>
          <t>EDS no vende mayor calidad.</t>
        </r>
      </text>
    </comment>
    <comment ref="AN16" authorId="0" shapeId="0" xr:uid="{00000000-0006-0000-1700-000087000000}">
      <text>
        <r>
          <rPr>
            <sz val="12"/>
            <color rgb="FF000000"/>
            <rFont val="Calibri"/>
            <family val="1"/>
          </rPr>
          <t>EDS no vende mayor calidad</t>
        </r>
      </text>
    </comment>
    <comment ref="AO16" authorId="0" shapeId="0" xr:uid="{00000000-0006-0000-1700-000088000000}">
      <text>
        <r>
          <rPr>
            <sz val="12"/>
            <color rgb="FF000000"/>
            <rFont val="Calibri"/>
            <family val="1"/>
          </rPr>
          <t>EDS no acumula puntos</t>
        </r>
      </text>
    </comment>
    <comment ref="AP16" authorId="0" shapeId="0" xr:uid="{00000000-0006-0000-1700-000089000000}">
      <text>
        <r>
          <rPr>
            <sz val="12"/>
            <color rgb="FF000000"/>
            <rFont val="Calibri"/>
            <family val="1"/>
          </rPr>
          <t>EDS en depto de nariño</t>
        </r>
      </text>
    </comment>
    <comment ref="AX16" authorId="0" shapeId="0" xr:uid="{00000000-0006-0000-1700-00008A000000}">
      <text>
        <r>
          <rPr>
            <sz val="12"/>
            <color rgb="FF000000"/>
            <rFont val="Calibri"/>
            <family val="1"/>
          </rPr>
          <t>Visita en moto</t>
        </r>
      </text>
    </comment>
    <comment ref="Y17" authorId="0" shapeId="0" xr:uid="{00000000-0006-0000-1700-00008B000000}">
      <text>
        <r>
          <rPr>
            <sz val="12"/>
            <color rgb="FF000000"/>
            <rFont val="Calibri"/>
            <family val="1"/>
          </rPr>
          <t>No aplica</t>
        </r>
      </text>
    </comment>
    <comment ref="Z17" authorId="0" shapeId="0" xr:uid="{00000000-0006-0000-1700-00008C000000}">
      <text>
        <r>
          <rPr>
            <sz val="12"/>
            <color rgb="FF000000"/>
            <rFont val="Calibri"/>
            <family val="1"/>
          </rPr>
          <t>No aplica</t>
        </r>
      </text>
    </comment>
    <comment ref="AA17" authorId="0" shapeId="0" xr:uid="{00000000-0006-0000-1700-00008D000000}">
      <text>
        <r>
          <rPr>
            <sz val="12"/>
            <color rgb="FF000000"/>
            <rFont val="Calibri"/>
            <family val="1"/>
          </rPr>
          <t>No aplica</t>
        </r>
      </text>
    </comment>
    <comment ref="AB17" authorId="0" shapeId="0" xr:uid="{00000000-0006-0000-1700-00008E000000}">
      <text>
        <r>
          <rPr>
            <sz val="12"/>
            <color rgb="FF000000"/>
            <rFont val="Calibri"/>
            <family val="1"/>
          </rPr>
          <t>No aplica</t>
        </r>
      </text>
    </comment>
    <comment ref="AN17" authorId="0" shapeId="0" xr:uid="{00000000-0006-0000-1700-00008F000000}">
      <text>
        <r>
          <rPr>
            <sz val="12"/>
            <color rgb="FF000000"/>
            <rFont val="Calibri"/>
            <family val="1"/>
          </rPr>
          <t>NO OFRECE</t>
        </r>
      </text>
    </comment>
    <comment ref="AP17" authorId="0" shapeId="0" xr:uid="{00000000-0006-0000-1700-000090000000}">
      <text>
        <r>
          <rPr>
            <sz val="12"/>
            <color rgb="FF000000"/>
            <rFont val="Calibri"/>
            <family val="1"/>
          </rPr>
          <t>OFRECEN LA PROMOCIÓN VIGENTE DE JEEP. Y EL GALÓN ADICIONAL</t>
        </r>
      </text>
    </comment>
    <comment ref="AW17" authorId="0" shapeId="0" xr:uid="{00000000-0006-0000-1700-000091000000}">
      <text>
        <r>
          <rPr>
            <sz val="12"/>
            <color rgb="FF000000"/>
            <rFont val="Calibri"/>
            <family val="1"/>
          </rPr>
          <t>MIN 1.15</t>
        </r>
      </text>
    </comment>
    <comment ref="AX17" authorId="0" shapeId="0" xr:uid="{00000000-0006-0000-1700-000092000000}">
      <text>
        <r>
          <rPr>
            <sz val="12"/>
            <color rgb="FF000000"/>
            <rFont val="Calibri"/>
            <family val="1"/>
          </rPr>
          <t>Se realiza tarea en moto</t>
        </r>
      </text>
    </comment>
    <comment ref="S18" authorId="0" shapeId="0" xr:uid="{00000000-0006-0000-1700-000093000000}">
      <text>
        <r>
          <rPr>
            <sz val="12"/>
            <color rgb="FF000000"/>
            <rFont val="Calibri"/>
            <family val="1"/>
          </rPr>
          <t>Algo desgastadas</t>
        </r>
      </text>
    </comment>
    <comment ref="Y18" authorId="0" shapeId="0" xr:uid="{00000000-0006-0000-1700-000094000000}">
      <text>
        <r>
          <rPr>
            <sz val="12"/>
            <color rgb="FF000000"/>
            <rFont val="Calibri"/>
            <family val="1"/>
          </rPr>
          <t>N/A</t>
        </r>
      </text>
    </comment>
    <comment ref="Z18" authorId="0" shapeId="0" xr:uid="{00000000-0006-0000-1700-000095000000}">
      <text>
        <r>
          <rPr>
            <sz val="12"/>
            <color rgb="FF000000"/>
            <rFont val="Calibri"/>
            <family val="1"/>
          </rPr>
          <t>N/A</t>
        </r>
      </text>
    </comment>
    <comment ref="AA18" authorId="0" shapeId="0" xr:uid="{00000000-0006-0000-1700-000096000000}">
      <text>
        <r>
          <rPr>
            <sz val="12"/>
            <color rgb="FF000000"/>
            <rFont val="Calibri"/>
            <family val="1"/>
          </rPr>
          <t>N/A</t>
        </r>
      </text>
    </comment>
    <comment ref="AB18" authorId="0" shapeId="0" xr:uid="{00000000-0006-0000-1700-000097000000}">
      <text>
        <r>
          <rPr>
            <sz val="12"/>
            <color rgb="FF000000"/>
            <rFont val="Calibri"/>
            <family val="1"/>
          </rPr>
          <t>N/A</t>
        </r>
      </text>
    </comment>
    <comment ref="AM18" authorId="0" shapeId="0" xr:uid="{00000000-0006-0000-1700-000098000000}">
      <text>
        <r>
          <rPr>
            <sz val="12"/>
            <color rgb="FF000000"/>
            <rFont val="Calibri"/>
            <family val="1"/>
          </rPr>
          <t>no venden extra.</t>
        </r>
      </text>
    </comment>
    <comment ref="AN18" authorId="0" shapeId="0" xr:uid="{00000000-0006-0000-1700-000099000000}">
      <text>
        <r>
          <rPr>
            <sz val="12"/>
            <color rgb="FF000000"/>
            <rFont val="Calibri"/>
            <family val="1"/>
          </rPr>
          <t>no venden</t>
        </r>
      </text>
    </comment>
    <comment ref="AP18" authorId="0" shapeId="0" xr:uid="{00000000-0006-0000-1700-00009A000000}">
      <text>
        <r>
          <rPr>
            <sz val="12"/>
            <color rgb="FF000000"/>
            <rFont val="Calibri"/>
            <family val="1"/>
          </rPr>
          <t>promoción</t>
        </r>
      </text>
    </comment>
    <comment ref="AX18" authorId="0" shapeId="0" xr:uid="{00000000-0006-0000-1700-00009B000000}">
      <text>
        <r>
          <rPr>
            <sz val="12"/>
            <color rgb="FF000000"/>
            <rFont val="Calibri"/>
            <family val="1"/>
          </rPr>
          <t>N/A</t>
        </r>
      </text>
    </comment>
    <comment ref="Y19" authorId="0" shapeId="0" xr:uid="{00000000-0006-0000-1700-00009C000000}">
      <text>
        <r>
          <rPr>
            <sz val="12"/>
            <color rgb="FF000000"/>
            <rFont val="Calibri"/>
            <family val="1"/>
          </rPr>
          <t>no aplica</t>
        </r>
      </text>
    </comment>
    <comment ref="Z19" authorId="0" shapeId="0" xr:uid="{00000000-0006-0000-1700-00009D000000}">
      <text>
        <r>
          <rPr>
            <sz val="12"/>
            <color rgb="FF000000"/>
            <rFont val="Calibri"/>
            <family val="1"/>
          </rPr>
          <t>no aplica</t>
        </r>
      </text>
    </comment>
    <comment ref="AA19" authorId="0" shapeId="0" xr:uid="{00000000-0006-0000-1700-00009E000000}">
      <text>
        <r>
          <rPr>
            <sz val="12"/>
            <color rgb="FF000000"/>
            <rFont val="Calibri"/>
            <family val="1"/>
          </rPr>
          <t>no aplica</t>
        </r>
      </text>
    </comment>
    <comment ref="AB19" authorId="0" shapeId="0" xr:uid="{00000000-0006-0000-1700-00009F000000}">
      <text>
        <r>
          <rPr>
            <sz val="12"/>
            <color rgb="FF000000"/>
            <rFont val="Calibri"/>
            <family val="1"/>
          </rPr>
          <t>no aplica</t>
        </r>
      </text>
    </comment>
    <comment ref="AM19" authorId="0" shapeId="0" xr:uid="{00000000-0006-0000-1700-0000A0000000}">
      <text>
        <r>
          <rPr>
            <sz val="12"/>
            <color rgb="FF000000"/>
            <rFont val="Calibri"/>
            <family val="1"/>
          </rPr>
          <t>no vende</t>
        </r>
      </text>
    </comment>
    <comment ref="AN19" authorId="0" shapeId="0" xr:uid="{00000000-0006-0000-1700-0000A1000000}">
      <text>
        <r>
          <rPr>
            <sz val="12"/>
            <color rgb="FF000000"/>
            <rFont val="Calibri"/>
            <family val="1"/>
          </rPr>
          <t>no vende</t>
        </r>
      </text>
    </comment>
    <comment ref="AO19" authorId="0" shapeId="0" xr:uid="{00000000-0006-0000-1700-0000A2000000}">
      <text>
        <r>
          <rPr>
            <sz val="12"/>
            <color rgb="FF000000"/>
            <rFont val="Calibri"/>
            <family val="1"/>
          </rPr>
          <t>no tiene</t>
        </r>
      </text>
    </comment>
    <comment ref="AP19" authorId="0" shapeId="0" xr:uid="{00000000-0006-0000-1700-0000A3000000}">
      <text>
        <r>
          <rPr>
            <sz val="12"/>
            <color rgb="FF000000"/>
            <rFont val="Calibri"/>
            <family val="1"/>
          </rPr>
          <t>promoción</t>
        </r>
      </text>
    </comment>
    <comment ref="AX19" authorId="0" shapeId="0" xr:uid="{00000000-0006-0000-1700-0000A4000000}">
      <text>
        <r>
          <rPr>
            <sz val="12"/>
            <color rgb="FF000000"/>
            <rFont val="Calibri"/>
            <family val="1"/>
          </rPr>
          <t>realizo visita en moto</t>
        </r>
      </text>
    </comment>
    <comment ref="Y20" authorId="0" shapeId="0" xr:uid="{00000000-0006-0000-1700-0000A5000000}">
      <text>
        <r>
          <rPr>
            <sz val="12"/>
            <color rgb="FF000000"/>
            <rFont val="Calibri"/>
            <family val="1"/>
          </rPr>
          <t>No aplica</t>
        </r>
      </text>
    </comment>
    <comment ref="Z20" authorId="0" shapeId="0" xr:uid="{00000000-0006-0000-1700-0000A6000000}">
      <text>
        <r>
          <rPr>
            <sz val="12"/>
            <color rgb="FF000000"/>
            <rFont val="Calibri"/>
            <family val="1"/>
          </rPr>
          <t>No aplica</t>
        </r>
      </text>
    </comment>
    <comment ref="AA20" authorId="0" shapeId="0" xr:uid="{00000000-0006-0000-1700-0000A7000000}">
      <text>
        <r>
          <rPr>
            <sz val="12"/>
            <color rgb="FF000000"/>
            <rFont val="Calibri"/>
            <family val="1"/>
          </rPr>
          <t>No aplica</t>
        </r>
      </text>
    </comment>
    <comment ref="AB20" authorId="0" shapeId="0" xr:uid="{00000000-0006-0000-1700-0000A8000000}">
      <text>
        <r>
          <rPr>
            <sz val="12"/>
            <color rgb="FF000000"/>
            <rFont val="Calibri"/>
            <family val="1"/>
          </rPr>
          <t>No aplica</t>
        </r>
      </text>
    </comment>
    <comment ref="AM20" authorId="0" shapeId="0" xr:uid="{00000000-0006-0000-1700-0000A9000000}">
      <text>
        <r>
          <rPr>
            <sz val="12"/>
            <color rgb="FF000000"/>
            <rFont val="Calibri"/>
            <family val="1"/>
          </rPr>
          <t>No venden extra</t>
        </r>
      </text>
    </comment>
    <comment ref="AN20" authorId="0" shapeId="0" xr:uid="{00000000-0006-0000-1700-0000AA000000}">
      <text>
        <r>
          <rPr>
            <sz val="12"/>
            <color rgb="FF000000"/>
            <rFont val="Calibri"/>
            <family val="1"/>
          </rPr>
          <t>No vende extra</t>
        </r>
      </text>
    </comment>
    <comment ref="AP20" authorId="0" shapeId="0" xr:uid="{00000000-0006-0000-1700-0000AB000000}">
      <text>
        <r>
          <rPr>
            <sz val="12"/>
            <color rgb="FF000000"/>
            <rFont val="Calibri"/>
            <family val="1"/>
          </rPr>
          <t>ofrece promoción</t>
        </r>
      </text>
    </comment>
    <comment ref="AX20" authorId="0" shapeId="0" xr:uid="{00000000-0006-0000-1700-0000AC000000}">
      <text>
        <r>
          <rPr>
            <sz val="12"/>
            <color rgb="FF000000"/>
            <rFont val="Calibri"/>
            <family val="1"/>
          </rPr>
          <t>Visita en moto</t>
        </r>
      </text>
    </comment>
    <comment ref="Y21" authorId="0" shapeId="0" xr:uid="{00000000-0006-0000-1700-0000AD000000}">
      <text>
        <r>
          <rPr>
            <sz val="12"/>
            <color rgb="FF000000"/>
            <rFont val="Calibri"/>
            <family val="1"/>
          </rPr>
          <t>NO APLICA</t>
        </r>
      </text>
    </comment>
    <comment ref="Z21" authorId="0" shapeId="0" xr:uid="{00000000-0006-0000-1700-0000AE000000}">
      <text>
        <r>
          <rPr>
            <sz val="12"/>
            <color rgb="FF000000"/>
            <rFont val="Calibri"/>
            <family val="1"/>
          </rPr>
          <t>NO APLICA</t>
        </r>
      </text>
    </comment>
    <comment ref="AA21" authorId="0" shapeId="0" xr:uid="{00000000-0006-0000-1700-0000AF000000}">
      <text>
        <r>
          <rPr>
            <sz val="12"/>
            <color rgb="FF000000"/>
            <rFont val="Calibri"/>
            <family val="1"/>
          </rPr>
          <t>NO APLICA</t>
        </r>
      </text>
    </comment>
    <comment ref="AB21" authorId="0" shapeId="0" xr:uid="{00000000-0006-0000-1700-0000B0000000}">
      <text>
        <r>
          <rPr>
            <sz val="12"/>
            <color rgb="FF000000"/>
            <rFont val="Calibri"/>
            <family val="1"/>
          </rPr>
          <t>NO APLICA</t>
        </r>
      </text>
    </comment>
    <comment ref="AM21" authorId="0" shapeId="0" xr:uid="{00000000-0006-0000-1700-0000B1000000}">
      <text>
        <r>
          <rPr>
            <sz val="12"/>
            <color rgb="FF000000"/>
            <rFont val="Calibri"/>
            <family val="1"/>
          </rPr>
          <t>NO APLICA , NO VENDEN COMBUSTIBLE EXTRA PARA VEHÍCULOS PEQUEÑOS</t>
        </r>
      </text>
    </comment>
    <comment ref="AN21" authorId="0" shapeId="0" xr:uid="{00000000-0006-0000-1700-0000B2000000}">
      <text>
        <r>
          <rPr>
            <sz val="12"/>
            <color rgb="FF000000"/>
            <rFont val="Calibri"/>
            <family val="1"/>
          </rPr>
          <t>NO APLICA , NO VENDEN COMBUSTIBLE EXTRA PARA VEHÍCULOS PEQUEÑOS</t>
        </r>
      </text>
    </comment>
    <comment ref="AP21" authorId="0" shapeId="0" xr:uid="{00000000-0006-0000-1700-0000B3000000}">
      <text>
        <r>
          <rPr>
            <sz val="12"/>
            <color rgb="FF000000"/>
            <rFont val="Calibri"/>
            <family val="1"/>
          </rPr>
          <t>promoción</t>
        </r>
      </text>
    </comment>
    <comment ref="AX21" authorId="0" shapeId="0" xr:uid="{00000000-0006-0000-1700-0000B4000000}">
      <text>
        <r>
          <rPr>
            <sz val="12"/>
            <color rgb="FF000000"/>
            <rFont val="Calibri"/>
            <family val="1"/>
          </rPr>
          <t>NO ME OFRECE BOTAR DESPERDICIOS DEL VEHÍCULO</t>
        </r>
      </text>
    </comment>
    <comment ref="Y22" authorId="0" shapeId="0" xr:uid="{00000000-0006-0000-1700-0000B5000000}">
      <text>
        <r>
          <rPr>
            <sz val="12"/>
            <color rgb="FF000000"/>
            <rFont val="Calibri"/>
            <family val="1"/>
          </rPr>
          <t>No aplica</t>
        </r>
      </text>
    </comment>
    <comment ref="Z22" authorId="0" shapeId="0" xr:uid="{00000000-0006-0000-1700-0000B6000000}">
      <text>
        <r>
          <rPr>
            <sz val="12"/>
            <color rgb="FF000000"/>
            <rFont val="Calibri"/>
            <family val="1"/>
          </rPr>
          <t>No aplica</t>
        </r>
      </text>
    </comment>
    <comment ref="AA22" authorId="0" shapeId="0" xr:uid="{00000000-0006-0000-1700-0000B7000000}">
      <text>
        <r>
          <rPr>
            <sz val="12"/>
            <color rgb="FF000000"/>
            <rFont val="Calibri"/>
            <family val="1"/>
          </rPr>
          <t>No aplica</t>
        </r>
      </text>
    </comment>
    <comment ref="AB22" authorId="0" shapeId="0" xr:uid="{00000000-0006-0000-1700-0000B8000000}">
      <text>
        <r>
          <rPr>
            <sz val="12"/>
            <color rgb="FF000000"/>
            <rFont val="Calibri"/>
            <family val="1"/>
          </rPr>
          <t>No aplica</t>
        </r>
      </text>
    </comment>
    <comment ref="AN22" authorId="0" shapeId="0" xr:uid="{00000000-0006-0000-1700-0000B9000000}">
      <text>
        <r>
          <rPr>
            <sz val="12"/>
            <color rgb="FF000000"/>
            <rFont val="Calibri"/>
            <family val="1"/>
          </rPr>
          <t>No ofrece</t>
        </r>
      </text>
    </comment>
    <comment ref="AP22" authorId="0" shapeId="0" xr:uid="{00000000-0006-0000-1700-0000BA000000}">
      <text>
        <r>
          <rPr>
            <sz val="12"/>
            <color rgb="FF000000"/>
            <rFont val="Calibri"/>
            <family val="1"/>
          </rPr>
          <t>ofrece promoción</t>
        </r>
      </text>
    </comment>
    <comment ref="AX22" authorId="0" shapeId="0" xr:uid="{00000000-0006-0000-1700-0000BB000000}">
      <text>
        <r>
          <rPr>
            <sz val="12"/>
            <color rgb="FF000000"/>
            <rFont val="Calibri"/>
            <family val="1"/>
          </rPr>
          <t>Visita en moto</t>
        </r>
      </text>
    </comment>
    <comment ref="Q23" authorId="0" shapeId="0" xr:uid="{00000000-0006-0000-1700-0000BC000000}">
      <text>
        <r>
          <rPr>
            <sz val="12"/>
            <color rgb="FF000000"/>
            <rFont val="Calibri"/>
            <family val="1"/>
          </rPr>
          <t>guantes</t>
        </r>
      </text>
    </comment>
    <comment ref="R23" authorId="0" shapeId="0" xr:uid="{00000000-0006-0000-1700-0000BD000000}">
      <text>
        <r>
          <rPr>
            <sz val="12"/>
            <color rgb="FF000000"/>
            <rFont val="Calibri"/>
            <family val="1"/>
          </rPr>
          <t>usa guantes</t>
        </r>
      </text>
    </comment>
    <comment ref="T23" authorId="0" shapeId="0" xr:uid="{00000000-0006-0000-1700-0000BE000000}">
      <text>
        <r>
          <rPr>
            <sz val="12"/>
            <color rgb="FF000000"/>
            <rFont val="Calibri"/>
            <family val="1"/>
          </rPr>
          <t>Chaqueta</t>
        </r>
      </text>
    </comment>
    <comment ref="Y23" authorId="0" shapeId="0" xr:uid="{00000000-0006-0000-1700-0000BF000000}">
      <text>
        <r>
          <rPr>
            <sz val="12"/>
            <color rgb="FF000000"/>
            <rFont val="Calibri"/>
            <family val="1"/>
          </rPr>
          <t>No aplica</t>
        </r>
      </text>
    </comment>
    <comment ref="Z23" authorId="0" shapeId="0" xr:uid="{00000000-0006-0000-1700-0000C0000000}">
      <text>
        <r>
          <rPr>
            <sz val="12"/>
            <color rgb="FF000000"/>
            <rFont val="Calibri"/>
            <family val="1"/>
          </rPr>
          <t>No aplica</t>
        </r>
      </text>
    </comment>
    <comment ref="AA23" authorId="0" shapeId="0" xr:uid="{00000000-0006-0000-1700-0000C1000000}">
      <text>
        <r>
          <rPr>
            <sz val="12"/>
            <color rgb="FF000000"/>
            <rFont val="Calibri"/>
            <family val="1"/>
          </rPr>
          <t>No aplica</t>
        </r>
      </text>
    </comment>
    <comment ref="AB23" authorId="0" shapeId="0" xr:uid="{00000000-0006-0000-1700-0000C2000000}">
      <text>
        <r>
          <rPr>
            <sz val="12"/>
            <color rgb="FF000000"/>
            <rFont val="Calibri"/>
            <family val="1"/>
          </rPr>
          <t>No aplica</t>
        </r>
      </text>
    </comment>
    <comment ref="AN23" authorId="0" shapeId="0" xr:uid="{00000000-0006-0000-1700-0000C3000000}">
      <text>
        <r>
          <rPr>
            <sz val="12"/>
            <color rgb="FF000000"/>
            <rFont val="Calibri"/>
            <family val="1"/>
          </rPr>
          <t>no ofrece</t>
        </r>
      </text>
    </comment>
    <comment ref="AP23" authorId="0" shapeId="0" xr:uid="{00000000-0006-0000-1700-0000C4000000}">
      <text>
        <r>
          <rPr>
            <sz val="12"/>
            <color rgb="FF000000"/>
            <rFont val="Calibri"/>
            <family val="1"/>
          </rPr>
          <t>promoción</t>
        </r>
      </text>
    </comment>
    <comment ref="Y24" authorId="0" shapeId="0" xr:uid="{00000000-0006-0000-1700-0000C5000000}">
      <text>
        <r>
          <rPr>
            <sz val="12"/>
            <color rgb="FF000000"/>
            <rFont val="Calibri"/>
            <family val="1"/>
          </rPr>
          <t>No es requerido</t>
        </r>
      </text>
    </comment>
    <comment ref="Z24" authorId="0" shapeId="0" xr:uid="{00000000-0006-0000-1700-0000C6000000}">
      <text>
        <r>
          <rPr>
            <sz val="12"/>
            <color rgb="FF000000"/>
            <rFont val="Calibri"/>
            <family val="1"/>
          </rPr>
          <t>No es requerido</t>
        </r>
      </text>
    </comment>
    <comment ref="AA24" authorId="0" shapeId="0" xr:uid="{00000000-0006-0000-1700-0000C7000000}">
      <text>
        <r>
          <rPr>
            <sz val="12"/>
            <color rgb="FF000000"/>
            <rFont val="Calibri"/>
            <family val="1"/>
          </rPr>
          <t>No es requerido</t>
        </r>
      </text>
    </comment>
    <comment ref="AB24" authorId="0" shapeId="0" xr:uid="{00000000-0006-0000-1700-0000C8000000}">
      <text>
        <r>
          <rPr>
            <sz val="12"/>
            <color rgb="FF000000"/>
            <rFont val="Calibri"/>
            <family val="1"/>
          </rPr>
          <t>No es requerido</t>
        </r>
      </text>
    </comment>
    <comment ref="AM24" authorId="0" shapeId="0" xr:uid="{00000000-0006-0000-1700-0000C9000000}">
      <text>
        <r>
          <rPr>
            <sz val="12"/>
            <color rgb="FF000000"/>
            <rFont val="Calibri"/>
            <family val="1"/>
          </rPr>
          <t>N/A</t>
        </r>
      </text>
    </comment>
    <comment ref="AN24" authorId="0" shapeId="0" xr:uid="{00000000-0006-0000-1700-0000CA000000}">
      <text>
        <r>
          <rPr>
            <sz val="12"/>
            <color rgb="FF000000"/>
            <rFont val="Calibri"/>
            <family val="1"/>
          </rPr>
          <t>No está ese servicio</t>
        </r>
      </text>
    </comment>
    <comment ref="AP24" authorId="0" shapeId="0" xr:uid="{00000000-0006-0000-1700-0000CB000000}">
      <text>
        <r>
          <rPr>
            <sz val="12"/>
            <color rgb="FF000000"/>
            <rFont val="Calibri"/>
            <family val="1"/>
          </rPr>
          <t>Ofrece promo Jeep</t>
        </r>
      </text>
    </comment>
    <comment ref="AX24" authorId="0" shapeId="0" xr:uid="{00000000-0006-0000-1700-0000CC000000}">
      <text>
        <r>
          <rPr>
            <sz val="12"/>
            <color rgb="FF000000"/>
            <rFont val="Calibri"/>
            <family val="1"/>
          </rPr>
          <t>Se realiza visita en moto</t>
        </r>
      </text>
    </comment>
    <comment ref="K25" authorId="0" shapeId="0" xr:uid="{00000000-0006-0000-1700-0000CD000000}">
      <text>
        <r>
          <rPr>
            <sz val="12"/>
            <color rgb="FF000000"/>
            <rFont val="Calibri"/>
            <family val="1"/>
          </rPr>
          <t>EDA en mantenimiento</t>
        </r>
      </text>
    </comment>
    <comment ref="L25" authorId="0" shapeId="0" xr:uid="{00000000-0006-0000-1700-0000CE000000}">
      <text>
        <r>
          <rPr>
            <sz val="12"/>
            <color rgb="FF000000"/>
            <rFont val="Calibri"/>
            <family val="1"/>
          </rPr>
          <t>EDS en mantenimiento</t>
        </r>
      </text>
    </comment>
    <comment ref="Y25" authorId="0" shapeId="0" xr:uid="{00000000-0006-0000-1700-0000CF000000}">
      <text>
        <r>
          <rPr>
            <sz val="12"/>
            <color rgb="FF000000"/>
            <rFont val="Calibri"/>
            <family val="1"/>
          </rPr>
          <t>no aplica</t>
        </r>
      </text>
    </comment>
    <comment ref="Z25" authorId="0" shapeId="0" xr:uid="{00000000-0006-0000-1700-0000D0000000}">
      <text>
        <r>
          <rPr>
            <sz val="12"/>
            <color rgb="FF000000"/>
            <rFont val="Calibri"/>
            <family val="1"/>
          </rPr>
          <t>no aplica</t>
        </r>
      </text>
    </comment>
    <comment ref="AA25" authorId="0" shapeId="0" xr:uid="{00000000-0006-0000-1700-0000D1000000}">
      <text>
        <r>
          <rPr>
            <sz val="12"/>
            <color rgb="FF000000"/>
            <rFont val="Calibri"/>
            <family val="1"/>
          </rPr>
          <t>no aplica</t>
        </r>
      </text>
    </comment>
    <comment ref="AB25" authorId="0" shapeId="0" xr:uid="{00000000-0006-0000-1700-0000D2000000}">
      <text>
        <r>
          <rPr>
            <sz val="12"/>
            <color rgb="FF000000"/>
            <rFont val="Calibri"/>
            <family val="1"/>
          </rPr>
          <t>no aplica</t>
        </r>
      </text>
    </comment>
    <comment ref="AE25" authorId="0" shapeId="0" xr:uid="{00000000-0006-0000-1700-0000D3000000}">
      <text>
        <r>
          <rPr>
            <sz val="12"/>
            <color rgb="FF000000"/>
            <rFont val="Calibri"/>
            <family val="1"/>
          </rPr>
          <t>EDS en mantenimiento</t>
        </r>
      </text>
    </comment>
    <comment ref="AH25" authorId="0" shapeId="0" xr:uid="{00000000-0006-0000-1700-0000D4000000}">
      <text>
        <r>
          <rPr>
            <sz val="12"/>
            <color rgb="FF000000"/>
            <rFont val="Calibri"/>
            <family val="1"/>
          </rPr>
          <t>promotor saluda</t>
        </r>
      </text>
    </comment>
    <comment ref="AI25" authorId="0" shapeId="0" xr:uid="{00000000-0006-0000-1700-0000D5000000}">
      <text>
        <r>
          <rPr>
            <sz val="12"/>
            <color rgb="FF000000"/>
            <rFont val="Calibri"/>
            <family val="1"/>
          </rPr>
          <t>EDS en mantenimiento</t>
        </r>
      </text>
    </comment>
    <comment ref="AL25" authorId="0" shapeId="0" xr:uid="{00000000-0006-0000-1700-0000D6000000}">
      <text>
        <r>
          <rPr>
            <sz val="12"/>
            <color rgb="FF000000"/>
            <rFont val="Calibri"/>
            <family val="1"/>
          </rPr>
          <t>EDS enmantenimiento</t>
        </r>
      </text>
    </comment>
    <comment ref="AM25" authorId="0" shapeId="0" xr:uid="{00000000-0006-0000-1700-0000D7000000}">
      <text>
        <r>
          <rPr>
            <sz val="12"/>
            <color rgb="FF000000"/>
            <rFont val="Calibri"/>
            <family val="1"/>
          </rPr>
          <t>EDS enmantenimiento</t>
        </r>
      </text>
    </comment>
    <comment ref="AN25" authorId="0" shapeId="0" xr:uid="{00000000-0006-0000-1700-0000D8000000}">
      <text>
        <r>
          <rPr>
            <sz val="12"/>
            <color rgb="FF000000"/>
            <rFont val="Calibri"/>
            <family val="1"/>
          </rPr>
          <t>EDS enmantenimiento</t>
        </r>
      </text>
    </comment>
    <comment ref="AO25" authorId="0" shapeId="0" xr:uid="{00000000-0006-0000-1700-0000D9000000}">
      <text>
        <r>
          <rPr>
            <sz val="12"/>
            <color rgb="FF000000"/>
            <rFont val="Calibri"/>
            <family val="1"/>
          </rPr>
          <t>EDS enmantenimiento</t>
        </r>
      </text>
    </comment>
    <comment ref="AP25" authorId="0" shapeId="0" xr:uid="{00000000-0006-0000-1700-0000DA000000}">
      <text>
        <r>
          <rPr>
            <sz val="12"/>
            <color rgb="FF000000"/>
            <rFont val="Calibri"/>
            <family val="1"/>
          </rPr>
          <t>EDS enmantenimiento</t>
        </r>
      </text>
    </comment>
    <comment ref="AS25" authorId="0" shapeId="0" xr:uid="{00000000-0006-0000-1700-0000DB000000}">
      <text>
        <r>
          <rPr>
            <sz val="12"/>
            <color rgb="FF000000"/>
            <rFont val="Calibri"/>
            <family val="1"/>
          </rPr>
          <t>EDS en mantenimiento</t>
        </r>
      </text>
    </comment>
    <comment ref="AT25" authorId="0" shapeId="0" xr:uid="{00000000-0006-0000-1700-0000DC000000}">
      <text>
        <r>
          <rPr>
            <sz val="12"/>
            <color rgb="FF000000"/>
            <rFont val="Calibri"/>
            <family val="1"/>
          </rPr>
          <t>EDS en mantenimiento</t>
        </r>
      </text>
    </comment>
    <comment ref="AW25" authorId="0" shapeId="0" xr:uid="{00000000-0006-0000-1700-0000DD000000}">
      <text>
        <r>
          <rPr>
            <sz val="12"/>
            <color rgb="FF000000"/>
            <rFont val="Calibri"/>
            <family val="1"/>
          </rPr>
          <t>EDS en mantenimiento</t>
        </r>
      </text>
    </comment>
    <comment ref="AX25" authorId="0" shapeId="0" xr:uid="{00000000-0006-0000-1700-0000DE000000}">
      <text>
        <r>
          <rPr>
            <sz val="12"/>
            <color rgb="FF000000"/>
            <rFont val="Calibri"/>
            <family val="1"/>
          </rPr>
          <t>EDS en mantenimiento</t>
        </r>
      </text>
    </comment>
    <comment ref="BA25" authorId="0" shapeId="0" xr:uid="{00000000-0006-0000-1700-0000DF000000}">
      <text>
        <r>
          <rPr>
            <sz val="12"/>
            <color rgb="FF000000"/>
            <rFont val="Calibri"/>
            <family val="1"/>
          </rPr>
          <t>EDS en mantenimiento</t>
        </r>
      </text>
    </comment>
    <comment ref="BB25" authorId="0" shapeId="0" xr:uid="{00000000-0006-0000-1700-0000E0000000}">
      <text>
        <r>
          <rPr>
            <sz val="12"/>
            <color rgb="FF000000"/>
            <rFont val="Calibri"/>
            <family val="1"/>
          </rPr>
          <t>EDS en mantenimiento</t>
        </r>
      </text>
    </comment>
    <comment ref="Y26" authorId="0" shapeId="0" xr:uid="{00000000-0006-0000-1700-0000E1000000}">
      <text>
        <r>
          <rPr>
            <sz val="12"/>
            <color rgb="FF000000"/>
            <rFont val="Calibri"/>
            <family val="1"/>
          </rPr>
          <t>.</t>
        </r>
      </text>
    </comment>
    <comment ref="Z26" authorId="0" shapeId="0" xr:uid="{00000000-0006-0000-1700-0000E2000000}">
      <text>
        <r>
          <rPr>
            <sz val="12"/>
            <color rgb="FF000000"/>
            <rFont val="Calibri"/>
            <family val="1"/>
          </rPr>
          <t>.</t>
        </r>
      </text>
    </comment>
    <comment ref="AA26" authorId="0" shapeId="0" xr:uid="{00000000-0006-0000-1700-0000E3000000}">
      <text>
        <r>
          <rPr>
            <sz val="12"/>
            <color rgb="FF000000"/>
            <rFont val="Calibri"/>
            <family val="1"/>
          </rPr>
          <t>.</t>
        </r>
      </text>
    </comment>
    <comment ref="AB26" authorId="0" shapeId="0" xr:uid="{00000000-0006-0000-1700-0000E4000000}">
      <text>
        <r>
          <rPr>
            <sz val="12"/>
            <color rgb="FF000000"/>
            <rFont val="Calibri"/>
            <family val="1"/>
          </rPr>
          <t>.</t>
        </r>
      </text>
    </comment>
    <comment ref="AN26" authorId="0" shapeId="0" xr:uid="{00000000-0006-0000-1700-0000E5000000}">
      <text>
        <r>
          <rPr>
            <sz val="12"/>
            <color rgb="FF000000"/>
            <rFont val="Calibri"/>
            <family val="1"/>
          </rPr>
          <t>Ofreció y tomé extra</t>
        </r>
      </text>
    </comment>
    <comment ref="AP26" authorId="0" shapeId="0" xr:uid="{00000000-0006-0000-1700-0000E6000000}">
      <text>
        <r>
          <rPr>
            <sz val="12"/>
            <color rgb="FF000000"/>
            <rFont val="Calibri"/>
            <family val="1"/>
          </rPr>
          <t>ofrece promoción</t>
        </r>
      </text>
    </comment>
    <comment ref="AX26" authorId="0" shapeId="0" xr:uid="{00000000-0006-0000-1700-0000E7000000}">
      <text>
        <r>
          <rPr>
            <sz val="12"/>
            <color rgb="FF000000"/>
            <rFont val="Calibri"/>
            <family val="1"/>
          </rPr>
          <t>No ofrece botar desperdicios</t>
        </r>
      </text>
    </comment>
    <comment ref="BA26" authorId="0" shapeId="0" xr:uid="{00000000-0006-0000-1700-0000E8000000}">
      <text>
        <r>
          <rPr>
            <sz val="12"/>
            <color rgb="FF000000"/>
            <rFont val="Calibri"/>
            <family val="1"/>
          </rPr>
          <t>Me adelanto a solicitarla</t>
        </r>
      </text>
    </comment>
    <comment ref="Y27" authorId="0" shapeId="0" xr:uid="{00000000-0006-0000-1700-0000E9000000}">
      <text>
        <r>
          <rPr>
            <sz val="12"/>
            <color rgb="FF000000"/>
            <rFont val="Calibri"/>
            <family val="1"/>
          </rPr>
          <t>No es obligatorio</t>
        </r>
      </text>
    </comment>
    <comment ref="Z27" authorId="0" shapeId="0" xr:uid="{00000000-0006-0000-1700-0000EA000000}">
      <text>
        <r>
          <rPr>
            <sz val="12"/>
            <color rgb="FF000000"/>
            <rFont val="Calibri"/>
            <family val="1"/>
          </rPr>
          <t>No es obligatorio</t>
        </r>
      </text>
    </comment>
    <comment ref="AA27" authorId="0" shapeId="0" xr:uid="{00000000-0006-0000-1700-0000EB000000}">
      <text>
        <r>
          <rPr>
            <sz val="12"/>
            <color rgb="FF000000"/>
            <rFont val="Calibri"/>
            <family val="1"/>
          </rPr>
          <t>No es obligatorio</t>
        </r>
      </text>
    </comment>
    <comment ref="AB27" authorId="0" shapeId="0" xr:uid="{00000000-0006-0000-1700-0000EC000000}">
      <text>
        <r>
          <rPr>
            <sz val="12"/>
            <color rgb="FF000000"/>
            <rFont val="Calibri"/>
            <family val="1"/>
          </rPr>
          <t>No es obligatorio</t>
        </r>
      </text>
    </comment>
    <comment ref="AN27" authorId="0" shapeId="0" xr:uid="{00000000-0006-0000-1700-0000ED000000}">
      <text>
        <r>
          <rPr>
            <sz val="12"/>
            <color rgb="FF000000"/>
            <rFont val="Calibri"/>
            <family val="1"/>
          </rPr>
          <t>Elegí hacer el tanqueo con extra</t>
        </r>
      </text>
    </comment>
    <comment ref="AP27" authorId="0" shapeId="0" xr:uid="{00000000-0006-0000-1700-0000EE000000}">
      <text>
        <r>
          <rPr>
            <sz val="12"/>
            <color rgb="FF000000"/>
            <rFont val="Calibri"/>
            <family val="1"/>
          </rPr>
          <t>Ofreció la promo de la Jeep</t>
        </r>
      </text>
    </comment>
    <comment ref="AW27" authorId="0" shapeId="0" xr:uid="{00000000-0006-0000-1700-0000EF000000}">
      <text>
        <r>
          <rPr>
            <sz val="12"/>
            <color rgb="FF000000"/>
            <rFont val="Calibri"/>
            <family val="1"/>
          </rPr>
          <t>Solo ofreció servicio de tienda y baño</t>
        </r>
      </text>
    </comment>
    <comment ref="AX27" authorId="0" shapeId="0" xr:uid="{00000000-0006-0000-1700-0000F0000000}">
      <text>
        <r>
          <rPr>
            <sz val="12"/>
            <color rgb="FF000000"/>
            <rFont val="Calibri"/>
            <family val="1"/>
          </rPr>
          <t>No realizo esta acción</t>
        </r>
      </text>
    </comment>
    <comment ref="Q28" authorId="0" shapeId="0" xr:uid="{00000000-0006-0000-1700-0000F1000000}">
      <text>
        <r>
          <rPr>
            <sz val="12"/>
            <color rgb="FF000000"/>
            <rFont val="Calibri"/>
            <family val="1"/>
          </rPr>
          <t>Usa guantes.</t>
        </r>
      </text>
    </comment>
    <comment ref="R28" authorId="0" shapeId="0" xr:uid="{00000000-0006-0000-1700-0000F2000000}">
      <text>
        <r>
          <rPr>
            <sz val="12"/>
            <color rgb="FF000000"/>
            <rFont val="Calibri"/>
            <family val="1"/>
          </rPr>
          <t>Usa guantes</t>
        </r>
      </text>
    </comment>
    <comment ref="T28" authorId="0" shapeId="0" xr:uid="{00000000-0006-0000-1700-0000F3000000}">
      <text>
        <r>
          <rPr>
            <sz val="12"/>
            <color rgb="FF000000"/>
            <rFont val="Calibri"/>
            <family val="1"/>
          </rPr>
          <t>Usa chaqueta</t>
        </r>
      </text>
    </comment>
    <comment ref="X28" authorId="0" shapeId="0" xr:uid="{00000000-0006-0000-1700-0000F4000000}">
      <text>
        <r>
          <rPr>
            <sz val="12"/>
            <color rgb="FF000000"/>
            <rFont val="Calibri"/>
            <family val="1"/>
          </rPr>
          <t>No pude leer el apellido</t>
        </r>
      </text>
    </comment>
    <comment ref="Y28" authorId="0" shapeId="0" xr:uid="{00000000-0006-0000-1700-0000F5000000}">
      <text>
        <r>
          <rPr>
            <sz val="12"/>
            <color rgb="FF000000"/>
            <rFont val="Calibri"/>
            <family val="1"/>
          </rPr>
          <t>No es obligatorio</t>
        </r>
      </text>
    </comment>
    <comment ref="Z28" authorId="0" shapeId="0" xr:uid="{00000000-0006-0000-1700-0000F6000000}">
      <text>
        <r>
          <rPr>
            <sz val="12"/>
            <color rgb="FF000000"/>
            <rFont val="Calibri"/>
            <family val="1"/>
          </rPr>
          <t>No es obligatorio.</t>
        </r>
      </text>
    </comment>
    <comment ref="AA28" authorId="0" shapeId="0" xr:uid="{00000000-0006-0000-1700-0000F7000000}">
      <text>
        <r>
          <rPr>
            <sz val="12"/>
            <color rgb="FF000000"/>
            <rFont val="Calibri"/>
            <family val="1"/>
          </rPr>
          <t>No es obligatorio</t>
        </r>
      </text>
    </comment>
    <comment ref="AB28" authorId="0" shapeId="0" xr:uid="{00000000-0006-0000-1700-0000F8000000}">
      <text>
        <r>
          <rPr>
            <sz val="12"/>
            <color rgb="FF000000"/>
            <rFont val="Calibri"/>
            <family val="1"/>
          </rPr>
          <t>No es obligatorio.</t>
        </r>
      </text>
    </comment>
    <comment ref="AM28" authorId="0" shapeId="0" xr:uid="{00000000-0006-0000-1700-0000F9000000}">
      <text>
        <r>
          <rPr>
            <sz val="12"/>
            <color rgb="FF000000"/>
            <rFont val="Calibri"/>
            <family val="1"/>
          </rPr>
          <t>EDS no vende mayor calidad.</t>
        </r>
      </text>
    </comment>
    <comment ref="AN28" authorId="0" shapeId="0" xr:uid="{00000000-0006-0000-1700-0000FA000000}">
      <text>
        <r>
          <rPr>
            <sz val="12"/>
            <color rgb="FF000000"/>
            <rFont val="Calibri"/>
            <family val="1"/>
          </rPr>
          <t>EDS no vende mayor calidad.</t>
        </r>
      </text>
    </comment>
    <comment ref="AO28" authorId="0" shapeId="0" xr:uid="{00000000-0006-0000-1700-0000FB000000}">
      <text>
        <r>
          <rPr>
            <sz val="12"/>
            <color rgb="FF000000"/>
            <rFont val="Calibri"/>
            <family val="1"/>
          </rPr>
          <t>EDS no acumula puntos</t>
        </r>
      </text>
    </comment>
    <comment ref="AP28" authorId="0" shapeId="0" xr:uid="{00000000-0006-0000-1700-0000FC000000}">
      <text>
        <r>
          <rPr>
            <sz val="12"/>
            <color rgb="FF000000"/>
            <rFont val="Calibri"/>
            <family val="1"/>
          </rPr>
          <t>EDS en depto de nariño</t>
        </r>
      </text>
    </comment>
    <comment ref="AX28" authorId="0" shapeId="0" xr:uid="{00000000-0006-0000-1700-0000FD000000}">
      <text>
        <r>
          <rPr>
            <sz val="12"/>
            <color rgb="FF000000"/>
            <rFont val="Calibri"/>
            <family val="1"/>
          </rPr>
          <t>Visita en moto</t>
        </r>
      </text>
    </comment>
    <comment ref="BB28" authorId="0" shapeId="0" xr:uid="{00000000-0006-0000-1700-0000FE000000}">
      <text>
        <r>
          <rPr>
            <sz val="12"/>
            <color rgb="FF000000"/>
            <rFont val="Calibri"/>
            <family val="1"/>
          </rPr>
          <t>Impresión de mala calidad.</t>
        </r>
      </text>
    </comment>
    <comment ref="BE28" authorId="0" shapeId="0" xr:uid="{00000000-0006-0000-1700-0000FF000000}">
      <text>
        <r>
          <rPr>
            <sz val="12"/>
            <color rgb="FF000000"/>
            <rFont val="Calibri"/>
            <family val="1"/>
          </rPr>
          <t>No alcance a escuchar, dijo muy suave "con gusto", mientras su voz no estaba al alcance de la cámara.</t>
        </r>
      </text>
    </comment>
    <comment ref="Y29" authorId="0" shapeId="0" xr:uid="{00000000-0006-0000-1700-000000010000}">
      <text>
        <r>
          <rPr>
            <sz val="12"/>
            <color rgb="FF000000"/>
            <rFont val="Calibri"/>
            <family val="1"/>
          </rPr>
          <t>No aplica</t>
        </r>
      </text>
    </comment>
    <comment ref="Z29" authorId="0" shapeId="0" xr:uid="{00000000-0006-0000-1700-000001010000}">
      <text>
        <r>
          <rPr>
            <sz val="12"/>
            <color rgb="FF000000"/>
            <rFont val="Calibri"/>
            <family val="1"/>
          </rPr>
          <t>No aplica</t>
        </r>
      </text>
    </comment>
    <comment ref="AA29" authorId="0" shapeId="0" xr:uid="{00000000-0006-0000-1700-000002010000}">
      <text>
        <r>
          <rPr>
            <sz val="12"/>
            <color rgb="FF000000"/>
            <rFont val="Calibri"/>
            <family val="1"/>
          </rPr>
          <t>No aplica</t>
        </r>
      </text>
    </comment>
    <comment ref="AB29" authorId="0" shapeId="0" xr:uid="{00000000-0006-0000-1700-000003010000}">
      <text>
        <r>
          <rPr>
            <sz val="12"/>
            <color rgb="FF000000"/>
            <rFont val="Calibri"/>
            <family val="1"/>
          </rPr>
          <t>No aplica</t>
        </r>
      </text>
    </comment>
    <comment ref="AM29" authorId="0" shapeId="0" xr:uid="{00000000-0006-0000-1700-000004010000}">
      <text>
        <r>
          <rPr>
            <sz val="12"/>
            <color rgb="FF000000"/>
            <rFont val="Calibri"/>
            <family val="1"/>
          </rPr>
          <t>Sin extra</t>
        </r>
      </text>
    </comment>
    <comment ref="AN29" authorId="0" shapeId="0" xr:uid="{00000000-0006-0000-1700-000005010000}">
      <text>
        <r>
          <rPr>
            <sz val="12"/>
            <color rgb="FF000000"/>
            <rFont val="Calibri"/>
            <family val="1"/>
          </rPr>
          <t>Sin extra</t>
        </r>
      </text>
    </comment>
    <comment ref="AP29" authorId="0" shapeId="0" xr:uid="{00000000-0006-0000-1700-000006010000}">
      <text>
        <r>
          <rPr>
            <sz val="12"/>
            <color rgb="FF000000"/>
            <rFont val="Calibri"/>
            <family val="1"/>
          </rPr>
          <t>Ofrece camionetas</t>
        </r>
      </text>
    </comment>
    <comment ref="AX29" authorId="0" shapeId="0" xr:uid="{00000000-0006-0000-1700-000007010000}">
      <text>
        <r>
          <rPr>
            <sz val="12"/>
            <color rgb="FF000000"/>
            <rFont val="Calibri"/>
            <family val="1"/>
          </rPr>
          <t>Visita en moto</t>
        </r>
      </text>
    </comment>
    <comment ref="Y30" authorId="0" shapeId="0" xr:uid="{00000000-0006-0000-1700-000008010000}">
      <text>
        <r>
          <rPr>
            <sz val="12"/>
            <color rgb="FF000000"/>
            <rFont val="Calibri"/>
            <family val="1"/>
          </rPr>
          <t>No aplica</t>
        </r>
      </text>
    </comment>
    <comment ref="Z30" authorId="0" shapeId="0" xr:uid="{00000000-0006-0000-1700-000009010000}">
      <text>
        <r>
          <rPr>
            <sz val="12"/>
            <color rgb="FF000000"/>
            <rFont val="Calibri"/>
            <family val="1"/>
          </rPr>
          <t>No aplica</t>
        </r>
      </text>
    </comment>
    <comment ref="AA30" authorId="0" shapeId="0" xr:uid="{00000000-0006-0000-1700-00000A010000}">
      <text>
        <r>
          <rPr>
            <sz val="12"/>
            <color rgb="FF000000"/>
            <rFont val="Calibri"/>
            <family val="1"/>
          </rPr>
          <t>No aplica</t>
        </r>
      </text>
    </comment>
    <comment ref="AB30" authorId="0" shapeId="0" xr:uid="{00000000-0006-0000-1700-00000B010000}">
      <text>
        <r>
          <rPr>
            <sz val="12"/>
            <color rgb="FF000000"/>
            <rFont val="Calibri"/>
            <family val="1"/>
          </rPr>
          <t>No aplica</t>
        </r>
      </text>
    </comment>
    <comment ref="AE30" authorId="0" shapeId="0" xr:uid="{00000000-0006-0000-1700-00000C010000}">
      <text>
        <r>
          <rPr>
            <sz val="12"/>
            <color rgb="FF000000"/>
            <rFont val="Calibri"/>
            <family val="1"/>
          </rPr>
          <t>Ocupados</t>
        </r>
      </text>
    </comment>
    <comment ref="AM30" authorId="0" shapeId="0" xr:uid="{00000000-0006-0000-1700-00000D010000}">
      <text>
        <r>
          <rPr>
            <sz val="12"/>
            <color rgb="FF000000"/>
            <rFont val="Calibri"/>
            <family val="1"/>
          </rPr>
          <t>No hay de mayor calidad</t>
        </r>
      </text>
    </comment>
    <comment ref="AN30" authorId="0" shapeId="0" xr:uid="{00000000-0006-0000-1700-00000E010000}">
      <text>
        <r>
          <rPr>
            <sz val="12"/>
            <color rgb="FF000000"/>
            <rFont val="Calibri"/>
            <family val="1"/>
          </rPr>
          <t>No hay de mayor calidad</t>
        </r>
      </text>
    </comment>
    <comment ref="AP30" authorId="0" shapeId="0" xr:uid="{00000000-0006-0000-1700-00000F010000}">
      <text>
        <r>
          <rPr>
            <sz val="12"/>
            <color rgb="FF000000"/>
            <rFont val="Calibri"/>
            <family val="1"/>
          </rPr>
          <t>OFRECEN LA PROMOCION VIGENTE DE JEEP.</t>
        </r>
      </text>
    </comment>
    <comment ref="AX30" authorId="0" shapeId="0" xr:uid="{00000000-0006-0000-1700-000010010000}">
      <text>
        <r>
          <rPr>
            <sz val="12"/>
            <color rgb="FF000000"/>
            <rFont val="Calibri"/>
            <family val="1"/>
          </rPr>
          <t>Visita en moto</t>
        </r>
      </text>
    </comment>
    <comment ref="Y31" authorId="0" shapeId="0" xr:uid="{00000000-0006-0000-1700-000011010000}">
      <text>
        <r>
          <rPr>
            <sz val="12"/>
            <color rgb="FF000000"/>
            <rFont val="Calibri"/>
            <family val="1"/>
          </rPr>
          <t>N/A</t>
        </r>
      </text>
    </comment>
    <comment ref="Z31" authorId="0" shapeId="0" xr:uid="{00000000-0006-0000-1700-000012010000}">
      <text>
        <r>
          <rPr>
            <sz val="12"/>
            <color rgb="FF000000"/>
            <rFont val="Calibri"/>
            <family val="1"/>
          </rPr>
          <t>N/A</t>
        </r>
      </text>
    </comment>
    <comment ref="AA31" authorId="0" shapeId="0" xr:uid="{00000000-0006-0000-1700-000013010000}">
      <text>
        <r>
          <rPr>
            <sz val="12"/>
            <color rgb="FF000000"/>
            <rFont val="Calibri"/>
            <family val="1"/>
          </rPr>
          <t>N/A</t>
        </r>
      </text>
    </comment>
    <comment ref="AB31" authorId="0" shapeId="0" xr:uid="{00000000-0006-0000-1700-000014010000}">
      <text>
        <r>
          <rPr>
            <sz val="12"/>
            <color rgb="FF000000"/>
            <rFont val="Calibri"/>
            <family val="1"/>
          </rPr>
          <t>N/A</t>
        </r>
      </text>
    </comment>
    <comment ref="AN31" authorId="0" shapeId="0" xr:uid="{00000000-0006-0000-1700-000015010000}">
      <text>
        <r>
          <rPr>
            <sz val="12"/>
            <color rgb="FF000000"/>
            <rFont val="Calibri"/>
            <family val="1"/>
          </rPr>
          <t>NO OFRECE</t>
        </r>
      </text>
    </comment>
    <comment ref="Y32" authorId="0" shapeId="0" xr:uid="{00000000-0006-0000-1700-000016010000}">
      <text>
        <r>
          <rPr>
            <sz val="12"/>
            <color rgb="FF000000"/>
            <rFont val="Calibri"/>
            <family val="1"/>
          </rPr>
          <t>No es obligatorio</t>
        </r>
      </text>
    </comment>
    <comment ref="Z32" authorId="0" shapeId="0" xr:uid="{00000000-0006-0000-1700-000017010000}">
      <text>
        <r>
          <rPr>
            <sz val="12"/>
            <color rgb="FF000000"/>
            <rFont val="Calibri"/>
            <family val="1"/>
          </rPr>
          <t>No es obligatorio</t>
        </r>
      </text>
    </comment>
    <comment ref="AA32" authorId="0" shapeId="0" xr:uid="{00000000-0006-0000-1700-000018010000}">
      <text>
        <r>
          <rPr>
            <sz val="12"/>
            <color rgb="FF000000"/>
            <rFont val="Calibri"/>
            <family val="1"/>
          </rPr>
          <t>No es obligatorio</t>
        </r>
      </text>
    </comment>
    <comment ref="AB32" authorId="0" shapeId="0" xr:uid="{00000000-0006-0000-1700-000019010000}">
      <text>
        <r>
          <rPr>
            <sz val="12"/>
            <color rgb="FF000000"/>
            <rFont val="Calibri"/>
            <family val="1"/>
          </rPr>
          <t>No es obligatorio</t>
        </r>
      </text>
    </comment>
    <comment ref="AN32" authorId="0" shapeId="0" xr:uid="{00000000-0006-0000-1700-00001A010000}">
      <text>
        <r>
          <rPr>
            <sz val="12"/>
            <color rgb="FF000000"/>
            <rFont val="Calibri"/>
            <family val="1"/>
          </rPr>
          <t>Isla no cuenta con combustible de mayor calidad</t>
        </r>
      </text>
    </comment>
    <comment ref="AP32" authorId="0" shapeId="0" xr:uid="{00000000-0006-0000-1700-00001B010000}">
      <text>
        <r>
          <rPr>
            <sz val="12"/>
            <color rgb="FF000000"/>
            <rFont val="Calibri"/>
            <family val="1"/>
          </rPr>
          <t>promoción</t>
        </r>
      </text>
    </comment>
    <comment ref="AX32" authorId="0" shapeId="0" xr:uid="{00000000-0006-0000-1700-00001C010000}">
      <text>
        <r>
          <rPr>
            <sz val="12"/>
            <color rgb="FF000000"/>
            <rFont val="Calibri"/>
            <family val="1"/>
          </rPr>
          <t>No ofrece</t>
        </r>
      </text>
    </comment>
    <comment ref="Y33" authorId="0" shapeId="0" xr:uid="{00000000-0006-0000-1700-00001D010000}">
      <text>
        <r>
          <rPr>
            <sz val="12"/>
            <color rgb="FF000000"/>
            <rFont val="Calibri"/>
            <family val="1"/>
          </rPr>
          <t>Na</t>
        </r>
      </text>
    </comment>
    <comment ref="Z33" authorId="0" shapeId="0" xr:uid="{00000000-0006-0000-1700-00001E010000}">
      <text>
        <r>
          <rPr>
            <sz val="12"/>
            <color rgb="FF000000"/>
            <rFont val="Calibri"/>
            <family val="1"/>
          </rPr>
          <t>Na</t>
        </r>
      </text>
    </comment>
    <comment ref="AA33" authorId="0" shapeId="0" xr:uid="{00000000-0006-0000-1700-00001F010000}">
      <text>
        <r>
          <rPr>
            <sz val="12"/>
            <color rgb="FF000000"/>
            <rFont val="Calibri"/>
            <family val="1"/>
          </rPr>
          <t>Na</t>
        </r>
      </text>
    </comment>
    <comment ref="AB33" authorId="0" shapeId="0" xr:uid="{00000000-0006-0000-1700-000020010000}">
      <text>
        <r>
          <rPr>
            <sz val="12"/>
            <color rgb="FF000000"/>
            <rFont val="Calibri"/>
            <family val="1"/>
          </rPr>
          <t>Na</t>
        </r>
      </text>
    </comment>
    <comment ref="AM33" authorId="0" shapeId="0" xr:uid="{00000000-0006-0000-1700-000021010000}">
      <text>
        <r>
          <rPr>
            <sz val="12"/>
            <color rgb="FF000000"/>
            <rFont val="Calibri"/>
            <family val="1"/>
          </rPr>
          <t>No hay combustible de mayor calidad</t>
        </r>
      </text>
    </comment>
    <comment ref="AN33" authorId="0" shapeId="0" xr:uid="{00000000-0006-0000-1700-000022010000}">
      <text>
        <r>
          <rPr>
            <sz val="12"/>
            <color rgb="FF000000"/>
            <rFont val="Calibri"/>
            <family val="1"/>
          </rPr>
          <t>Na</t>
        </r>
      </text>
    </comment>
    <comment ref="AP33" authorId="0" shapeId="0" xr:uid="{00000000-0006-0000-1700-000023010000}">
      <text>
        <r>
          <rPr>
            <sz val="12"/>
            <color rgb="FF000000"/>
            <rFont val="Calibri"/>
            <family val="1"/>
          </rPr>
          <t>promocion</t>
        </r>
      </text>
    </comment>
    <comment ref="AX33" authorId="0" shapeId="0" xr:uid="{00000000-0006-0000-1700-000024010000}">
      <text>
        <r>
          <rPr>
            <sz val="12"/>
            <color rgb="FF000000"/>
            <rFont val="Calibri"/>
            <family val="1"/>
          </rPr>
          <t>Na</t>
        </r>
      </text>
    </comment>
    <comment ref="X34" authorId="0" shapeId="0" xr:uid="{00000000-0006-0000-1700-000025010000}">
      <text>
        <r>
          <rPr>
            <sz val="12"/>
            <color rgb="FF000000"/>
            <rFont val="Calibri"/>
            <family val="1"/>
          </rPr>
          <t>Segun factura</t>
        </r>
      </text>
    </comment>
    <comment ref="Y34" authorId="0" shapeId="0" xr:uid="{00000000-0006-0000-1700-000026010000}">
      <text>
        <r>
          <rPr>
            <sz val="12"/>
            <color rgb="FF000000"/>
            <rFont val="Calibri"/>
            <family val="1"/>
          </rPr>
          <t>No aplica</t>
        </r>
      </text>
    </comment>
    <comment ref="Z34" authorId="0" shapeId="0" xr:uid="{00000000-0006-0000-1700-000027010000}">
      <text>
        <r>
          <rPr>
            <sz val="12"/>
            <color rgb="FF000000"/>
            <rFont val="Calibri"/>
            <family val="1"/>
          </rPr>
          <t>No aplica</t>
        </r>
      </text>
    </comment>
    <comment ref="AA34" authorId="0" shapeId="0" xr:uid="{00000000-0006-0000-1700-000028010000}">
      <text>
        <r>
          <rPr>
            <sz val="12"/>
            <color rgb="FF000000"/>
            <rFont val="Calibri"/>
            <family val="1"/>
          </rPr>
          <t>No aplica</t>
        </r>
      </text>
    </comment>
    <comment ref="AB34" authorId="0" shapeId="0" xr:uid="{00000000-0006-0000-1700-000029010000}">
      <text>
        <r>
          <rPr>
            <sz val="12"/>
            <color rgb="FF000000"/>
            <rFont val="Calibri"/>
            <family val="1"/>
          </rPr>
          <t>No aplica</t>
        </r>
      </text>
    </comment>
    <comment ref="AN34" authorId="0" shapeId="0" xr:uid="{00000000-0006-0000-1700-00002A010000}">
      <text>
        <r>
          <rPr>
            <sz val="12"/>
            <color rgb="FF000000"/>
            <rFont val="Calibri"/>
            <family val="1"/>
          </rPr>
          <t>Solicité combustible extra</t>
        </r>
      </text>
    </comment>
    <comment ref="AP34" authorId="0" shapeId="0" xr:uid="{00000000-0006-0000-1700-00002B010000}">
      <text>
        <r>
          <rPr>
            <sz val="12"/>
            <color rgb="FF000000"/>
            <rFont val="Calibri"/>
            <family val="1"/>
          </rPr>
          <t>Ofreció promoción Jeep</t>
        </r>
      </text>
    </comment>
    <comment ref="Q35" authorId="0" shapeId="0" xr:uid="{00000000-0006-0000-1700-00002C010000}">
      <text>
        <r>
          <rPr>
            <sz val="12"/>
            <color rgb="FF000000"/>
            <rFont val="Calibri"/>
            <family val="1"/>
          </rPr>
          <t>tiene anillo en su mano</t>
        </r>
      </text>
    </comment>
    <comment ref="X35" authorId="0" shapeId="0" xr:uid="{00000000-0006-0000-1700-00002D010000}">
      <text>
        <r>
          <rPr>
            <sz val="12"/>
            <color rgb="FF000000"/>
            <rFont val="Calibri"/>
            <family val="1"/>
          </rPr>
          <t>No se pudo identificar el apellido en el carnet por deterioro</t>
        </r>
      </text>
    </comment>
    <comment ref="Y35" authorId="0" shapeId="0" xr:uid="{00000000-0006-0000-1700-00002E010000}">
      <text>
        <r>
          <rPr>
            <sz val="12"/>
            <color rgb="FF000000"/>
            <rFont val="Calibri"/>
            <family val="1"/>
          </rPr>
          <t>Ya no se usa</t>
        </r>
      </text>
    </comment>
    <comment ref="Z35" authorId="0" shapeId="0" xr:uid="{00000000-0006-0000-1700-00002F010000}">
      <text>
        <r>
          <rPr>
            <sz val="12"/>
            <color rgb="FF000000"/>
            <rFont val="Calibri"/>
            <family val="1"/>
          </rPr>
          <t>Ya no se usa</t>
        </r>
      </text>
    </comment>
    <comment ref="AA35" authorId="0" shapeId="0" xr:uid="{00000000-0006-0000-1700-000030010000}">
      <text>
        <r>
          <rPr>
            <sz val="12"/>
            <color rgb="FF000000"/>
            <rFont val="Calibri"/>
            <family val="1"/>
          </rPr>
          <t>Ya no se usa</t>
        </r>
      </text>
    </comment>
    <comment ref="AB35" authorId="0" shapeId="0" xr:uid="{00000000-0006-0000-1700-000031010000}">
      <text>
        <r>
          <rPr>
            <sz val="12"/>
            <color rgb="FF000000"/>
            <rFont val="Calibri"/>
            <family val="1"/>
          </rPr>
          <t>Visita en moto</t>
        </r>
      </text>
    </comment>
    <comment ref="AM35" authorId="0" shapeId="0" xr:uid="{00000000-0006-0000-1700-000032010000}">
      <text>
        <r>
          <rPr>
            <sz val="12"/>
            <color rgb="FF000000"/>
            <rFont val="Calibri"/>
            <family val="1"/>
          </rPr>
          <t>No hay gasolina de mayor calidad</t>
        </r>
      </text>
    </comment>
    <comment ref="AN35" authorId="0" shapeId="0" xr:uid="{00000000-0006-0000-1700-000033010000}">
      <text>
        <r>
          <rPr>
            <sz val="12"/>
            <color rgb="FF000000"/>
            <rFont val="Calibri"/>
            <family val="1"/>
          </rPr>
          <t>No hay gasolina de mayor calidad</t>
        </r>
      </text>
    </comment>
    <comment ref="AP35" authorId="0" shapeId="0" xr:uid="{00000000-0006-0000-1700-000034010000}">
      <text>
        <r>
          <rPr>
            <sz val="12"/>
            <color rgb="FF000000"/>
            <rFont val="Calibri"/>
            <family val="1"/>
          </rPr>
          <t>Ofrece promoción jeep</t>
        </r>
      </text>
    </comment>
    <comment ref="AX35" authorId="0" shapeId="0" xr:uid="{00000000-0006-0000-1700-000035010000}">
      <text>
        <r>
          <rPr>
            <sz val="12"/>
            <color rgb="FF000000"/>
            <rFont val="Calibri"/>
            <family val="1"/>
          </rPr>
          <t>Visita en moto</t>
        </r>
      </text>
    </comment>
    <comment ref="T36" authorId="0" shapeId="0" xr:uid="{00000000-0006-0000-1700-000036010000}">
      <text>
        <r>
          <rPr>
            <sz val="12"/>
            <color rgb="FF000000"/>
            <rFont val="Calibri"/>
            <family val="1"/>
          </rPr>
          <t>chaqueta</t>
        </r>
      </text>
    </comment>
    <comment ref="Y36" authorId="0" shapeId="0" xr:uid="{00000000-0006-0000-1700-000037010000}">
      <text>
        <r>
          <rPr>
            <sz val="12"/>
            <color rgb="FF000000"/>
            <rFont val="Calibri"/>
            <family val="1"/>
          </rPr>
          <t>no aplica</t>
        </r>
      </text>
    </comment>
    <comment ref="Z36" authorId="0" shapeId="0" xr:uid="{00000000-0006-0000-1700-000038010000}">
      <text>
        <r>
          <rPr>
            <sz val="12"/>
            <color rgb="FF000000"/>
            <rFont val="Calibri"/>
            <family val="1"/>
          </rPr>
          <t>no aplica</t>
        </r>
      </text>
    </comment>
    <comment ref="AA36" authorId="0" shapeId="0" xr:uid="{00000000-0006-0000-1700-000039010000}">
      <text>
        <r>
          <rPr>
            <sz val="12"/>
            <color rgb="FF000000"/>
            <rFont val="Calibri"/>
            <family val="1"/>
          </rPr>
          <t>no aplica</t>
        </r>
      </text>
    </comment>
    <comment ref="AB36" authorId="0" shapeId="0" xr:uid="{00000000-0006-0000-1700-00003A010000}">
      <text>
        <r>
          <rPr>
            <sz val="12"/>
            <color rgb="FF000000"/>
            <rFont val="Calibri"/>
            <family val="1"/>
          </rPr>
          <t>no aplica</t>
        </r>
      </text>
    </comment>
    <comment ref="AN36" authorId="0" shapeId="0" xr:uid="{00000000-0006-0000-1700-00003B010000}">
      <text>
        <r>
          <rPr>
            <sz val="12"/>
            <color rgb="FF000000"/>
            <rFont val="Calibri"/>
            <family val="1"/>
          </rPr>
          <t>extra</t>
        </r>
      </text>
    </comment>
    <comment ref="AP36" authorId="0" shapeId="0" xr:uid="{00000000-0006-0000-1700-00003C010000}">
      <text>
        <r>
          <rPr>
            <sz val="12"/>
            <color rgb="FF000000"/>
            <rFont val="Calibri"/>
            <family val="1"/>
          </rPr>
          <t>promoción</t>
        </r>
      </text>
    </comment>
    <comment ref="AX36" authorId="0" shapeId="0" xr:uid="{00000000-0006-0000-1700-00003D010000}">
      <text>
        <r>
          <rPr>
            <sz val="12"/>
            <color rgb="FF000000"/>
            <rFont val="Calibri"/>
            <family val="1"/>
          </rPr>
          <t>no aplica</t>
        </r>
      </text>
    </comment>
    <comment ref="T37" authorId="0" shapeId="0" xr:uid="{00000000-0006-0000-1700-00003E010000}">
      <text>
        <r>
          <rPr>
            <sz val="12"/>
            <color rgb="FF000000"/>
            <rFont val="Calibri"/>
            <family val="1"/>
          </rPr>
          <t>Primax</t>
        </r>
      </text>
    </comment>
    <comment ref="U37" authorId="0" shapeId="0" xr:uid="{00000000-0006-0000-1700-00003F010000}">
      <text>
        <r>
          <rPr>
            <sz val="12"/>
            <color rgb="FF000000"/>
            <rFont val="Calibri"/>
            <family val="1"/>
          </rPr>
          <t>Primax</t>
        </r>
      </text>
    </comment>
    <comment ref="V37" authorId="0" shapeId="0" xr:uid="{00000000-0006-0000-1700-000040010000}">
      <text>
        <r>
          <rPr>
            <sz val="12"/>
            <color rgb="FF000000"/>
            <rFont val="Calibri"/>
            <family val="1"/>
          </rPr>
          <t>Negra Jeep</t>
        </r>
      </text>
    </comment>
    <comment ref="W37" authorId="0" shapeId="0" xr:uid="{00000000-0006-0000-1700-000041010000}">
      <text>
        <r>
          <rPr>
            <sz val="12"/>
            <color rgb="FF000000"/>
            <rFont val="Calibri"/>
            <family val="1"/>
          </rPr>
          <t>Carnet</t>
        </r>
      </text>
    </comment>
    <comment ref="Y37" authorId="0" shapeId="0" xr:uid="{00000000-0006-0000-1700-000042010000}">
      <text>
        <r>
          <rPr>
            <sz val="12"/>
            <color rgb="FF000000"/>
            <rFont val="Calibri"/>
            <family val="1"/>
          </rPr>
          <t>No Aplica</t>
        </r>
      </text>
    </comment>
    <comment ref="Z37" authorId="0" shapeId="0" xr:uid="{00000000-0006-0000-1700-000043010000}">
      <text>
        <r>
          <rPr>
            <sz val="12"/>
            <color rgb="FF000000"/>
            <rFont val="Calibri"/>
            <family val="1"/>
          </rPr>
          <t>No Aplica</t>
        </r>
      </text>
    </comment>
    <comment ref="AA37" authorId="0" shapeId="0" xr:uid="{00000000-0006-0000-1700-000044010000}">
      <text>
        <r>
          <rPr>
            <sz val="12"/>
            <color rgb="FF000000"/>
            <rFont val="Calibri"/>
            <family val="1"/>
          </rPr>
          <t>No Aplica</t>
        </r>
      </text>
    </comment>
    <comment ref="AB37" authorId="0" shapeId="0" xr:uid="{00000000-0006-0000-1700-000045010000}">
      <text>
        <r>
          <rPr>
            <sz val="12"/>
            <color rgb="FF000000"/>
            <rFont val="Calibri"/>
            <family val="1"/>
          </rPr>
          <t>No Aplica</t>
        </r>
      </text>
    </comment>
    <comment ref="AM37" authorId="0" shapeId="0" xr:uid="{00000000-0006-0000-1700-000046010000}">
      <text>
        <r>
          <rPr>
            <sz val="12"/>
            <color rgb="FF000000"/>
            <rFont val="Calibri"/>
            <family val="1"/>
          </rPr>
          <t>No vende gasolina Gprix</t>
        </r>
      </text>
    </comment>
    <comment ref="AN37" authorId="0" shapeId="0" xr:uid="{00000000-0006-0000-1700-000047010000}">
      <text>
        <r>
          <rPr>
            <sz val="12"/>
            <color rgb="FF000000"/>
            <rFont val="Calibri"/>
            <family val="1"/>
          </rPr>
          <t>No vende gasolina Gprix</t>
        </r>
      </text>
    </comment>
    <comment ref="AP37" authorId="0" shapeId="0" xr:uid="{00000000-0006-0000-1700-000048010000}">
      <text>
        <r>
          <rPr>
            <sz val="12"/>
            <color rgb="FF000000"/>
            <rFont val="Calibri"/>
            <family val="1"/>
          </rPr>
          <t>promoción</t>
        </r>
      </text>
    </comment>
    <comment ref="AW37" authorId="0" shapeId="0" xr:uid="{00000000-0006-0000-1700-000049010000}">
      <text>
        <r>
          <rPr>
            <sz val="12"/>
            <color rgb="FF000000"/>
            <rFont val="Calibri"/>
            <family val="1"/>
          </rPr>
          <t>Cambio de aceite</t>
        </r>
      </text>
    </comment>
    <comment ref="AX37" authorId="0" shapeId="0" xr:uid="{00000000-0006-0000-1700-00004A010000}">
      <text>
        <r>
          <rPr>
            <sz val="12"/>
            <color rgb="FF000000"/>
            <rFont val="Calibri"/>
            <family val="1"/>
          </rPr>
          <t>No ofrece servicio</t>
        </r>
      </text>
    </comment>
    <comment ref="Y38" authorId="0" shapeId="0" xr:uid="{00000000-0006-0000-1700-00004B010000}">
      <text>
        <r>
          <rPr>
            <sz val="12"/>
            <color rgb="FF000000"/>
            <rFont val="Calibri"/>
            <family val="1"/>
          </rPr>
          <t>No aplica</t>
        </r>
      </text>
    </comment>
    <comment ref="Z38" authorId="0" shapeId="0" xr:uid="{00000000-0006-0000-1700-00004C010000}">
      <text>
        <r>
          <rPr>
            <sz val="12"/>
            <color rgb="FF000000"/>
            <rFont val="Calibri"/>
            <family val="1"/>
          </rPr>
          <t>No aplica</t>
        </r>
      </text>
    </comment>
    <comment ref="AA38" authorId="0" shapeId="0" xr:uid="{00000000-0006-0000-1700-00004D010000}">
      <text>
        <r>
          <rPr>
            <sz val="12"/>
            <color rgb="FF000000"/>
            <rFont val="Calibri"/>
            <family val="1"/>
          </rPr>
          <t>No aplica</t>
        </r>
      </text>
    </comment>
    <comment ref="AB38" authorId="0" shapeId="0" xr:uid="{00000000-0006-0000-1700-00004E010000}">
      <text>
        <r>
          <rPr>
            <sz val="12"/>
            <color rgb="FF000000"/>
            <rFont val="Calibri"/>
            <family val="1"/>
          </rPr>
          <t>No aplica</t>
        </r>
      </text>
    </comment>
    <comment ref="AM38" authorId="0" shapeId="0" xr:uid="{00000000-0006-0000-1700-00004F010000}">
      <text>
        <r>
          <rPr>
            <sz val="12"/>
            <color rgb="FF000000"/>
            <rFont val="Calibri"/>
            <family val="1"/>
          </rPr>
          <t>Sin éxtra</t>
        </r>
      </text>
    </comment>
    <comment ref="AN38" authorId="0" shapeId="0" xr:uid="{00000000-0006-0000-1700-000050010000}">
      <text>
        <r>
          <rPr>
            <sz val="12"/>
            <color rgb="FF000000"/>
            <rFont val="Calibri"/>
            <family val="1"/>
          </rPr>
          <t>Sin extra</t>
        </r>
      </text>
    </comment>
    <comment ref="AP38" authorId="0" shapeId="0" xr:uid="{00000000-0006-0000-1700-000051010000}">
      <text>
        <r>
          <rPr>
            <sz val="12"/>
            <color rgb="FF000000"/>
            <rFont val="Calibri"/>
            <family val="1"/>
          </rPr>
          <t>Ofrece camionetas</t>
        </r>
      </text>
    </comment>
    <comment ref="AX38" authorId="0" shapeId="0" xr:uid="{00000000-0006-0000-1700-000052010000}">
      <text>
        <r>
          <rPr>
            <sz val="12"/>
            <color rgb="FF000000"/>
            <rFont val="Calibri"/>
            <family val="1"/>
          </rPr>
          <t>Visita en moto</t>
        </r>
      </text>
    </comment>
    <comment ref="W39" authorId="0" shapeId="0" xr:uid="{00000000-0006-0000-1700-000053010000}">
      <text>
        <r>
          <rPr>
            <sz val="12"/>
            <color rgb="FF000000"/>
            <rFont val="Calibri"/>
            <family val="1"/>
          </rPr>
          <t>Bordado</t>
        </r>
      </text>
    </comment>
    <comment ref="Y39" authorId="0" shapeId="0" xr:uid="{00000000-0006-0000-1700-000054010000}">
      <text>
        <r>
          <rPr>
            <sz val="12"/>
            <color rgb="FF000000"/>
            <rFont val="Calibri"/>
            <family val="1"/>
          </rPr>
          <t>No aplica en este momento</t>
        </r>
      </text>
    </comment>
    <comment ref="Z39" authorId="0" shapeId="0" xr:uid="{00000000-0006-0000-1700-000055010000}">
      <text>
        <r>
          <rPr>
            <sz val="12"/>
            <color rgb="FF000000"/>
            <rFont val="Calibri"/>
            <family val="1"/>
          </rPr>
          <t>No aplica en este momento</t>
        </r>
      </text>
    </comment>
    <comment ref="AA39" authorId="0" shapeId="0" xr:uid="{00000000-0006-0000-1700-000056010000}">
      <text>
        <r>
          <rPr>
            <sz val="12"/>
            <color rgb="FF000000"/>
            <rFont val="Calibri"/>
            <family val="1"/>
          </rPr>
          <t>No aplica en este momento</t>
        </r>
      </text>
    </comment>
    <comment ref="AB39" authorId="0" shapeId="0" xr:uid="{00000000-0006-0000-1700-000057010000}">
      <text>
        <r>
          <rPr>
            <sz val="12"/>
            <color rgb="FF000000"/>
            <rFont val="Calibri"/>
            <family val="1"/>
          </rPr>
          <t>No aplica en este momento</t>
        </r>
      </text>
    </comment>
    <comment ref="AP39" authorId="0" shapeId="0" xr:uid="{00000000-0006-0000-1700-000058010000}">
      <text>
        <r>
          <rPr>
            <sz val="12"/>
            <color rgb="FF000000"/>
            <rFont val="Calibri"/>
            <family val="1"/>
          </rPr>
          <t>PROMOCION JEEP</t>
        </r>
      </text>
    </comment>
    <comment ref="Y40" authorId="0" shapeId="0" xr:uid="{00000000-0006-0000-1700-000059010000}">
      <text>
        <r>
          <rPr>
            <sz val="12"/>
            <color rgb="FF000000"/>
            <rFont val="Calibri"/>
            <family val="1"/>
          </rPr>
          <t>No aplica</t>
        </r>
      </text>
    </comment>
    <comment ref="Z40" authorId="0" shapeId="0" xr:uid="{00000000-0006-0000-1700-00005A010000}">
      <text>
        <r>
          <rPr>
            <sz val="12"/>
            <color rgb="FF000000"/>
            <rFont val="Calibri"/>
            <family val="1"/>
          </rPr>
          <t>No aplica</t>
        </r>
      </text>
    </comment>
    <comment ref="AA40" authorId="0" shapeId="0" xr:uid="{00000000-0006-0000-1700-00005B010000}">
      <text>
        <r>
          <rPr>
            <sz val="12"/>
            <color rgb="FF000000"/>
            <rFont val="Calibri"/>
            <family val="1"/>
          </rPr>
          <t>No aplica</t>
        </r>
      </text>
    </comment>
    <comment ref="AB40" authorId="0" shapeId="0" xr:uid="{00000000-0006-0000-1700-00005C010000}">
      <text>
        <r>
          <rPr>
            <sz val="12"/>
            <color rgb="FF000000"/>
            <rFont val="Calibri"/>
            <family val="1"/>
          </rPr>
          <t>No aplica</t>
        </r>
      </text>
    </comment>
    <comment ref="AN40" authorId="0" shapeId="0" xr:uid="{00000000-0006-0000-1700-00005D010000}">
      <text>
        <r>
          <rPr>
            <sz val="12"/>
            <color rgb="FF000000"/>
            <rFont val="Calibri"/>
            <family val="1"/>
          </rPr>
          <t>NO OFRECE</t>
        </r>
      </text>
    </comment>
    <comment ref="AP40" authorId="0" shapeId="0" xr:uid="{00000000-0006-0000-1700-00005E010000}">
      <text>
        <r>
          <rPr>
            <sz val="12"/>
            <color rgb="FF000000"/>
            <rFont val="Calibri"/>
            <family val="1"/>
          </rPr>
          <t>LE OFRECEN LA PROMOCION VIGENTE DE JEEP. Y OFRECE GALÓN EXTRA</t>
        </r>
      </text>
    </comment>
    <comment ref="AX40" authorId="0" shapeId="0" xr:uid="{00000000-0006-0000-1700-00005F010000}">
      <text>
        <r>
          <rPr>
            <sz val="12"/>
            <color rgb="FF000000"/>
            <rFont val="Calibri"/>
            <family val="1"/>
          </rPr>
          <t>Se realiza tarea en moto</t>
        </r>
      </text>
    </comment>
    <comment ref="Y41" authorId="0" shapeId="0" xr:uid="{00000000-0006-0000-1700-000060010000}">
      <text>
        <r>
          <rPr>
            <sz val="12"/>
            <color rgb="FF000000"/>
            <rFont val="Calibri"/>
            <family val="1"/>
          </rPr>
          <t>No aplica</t>
        </r>
      </text>
    </comment>
    <comment ref="Z41" authorId="0" shapeId="0" xr:uid="{00000000-0006-0000-1700-000061010000}">
      <text>
        <r>
          <rPr>
            <sz val="12"/>
            <color rgb="FF000000"/>
            <rFont val="Calibri"/>
            <family val="1"/>
          </rPr>
          <t>No aplica</t>
        </r>
      </text>
    </comment>
    <comment ref="AA41" authorId="0" shapeId="0" xr:uid="{00000000-0006-0000-1700-000062010000}">
      <text>
        <r>
          <rPr>
            <sz val="12"/>
            <color rgb="FF000000"/>
            <rFont val="Calibri"/>
            <family val="1"/>
          </rPr>
          <t>No aplica</t>
        </r>
      </text>
    </comment>
    <comment ref="AB41" authorId="0" shapeId="0" xr:uid="{00000000-0006-0000-1700-000063010000}">
      <text>
        <r>
          <rPr>
            <sz val="12"/>
            <color rgb="FF000000"/>
            <rFont val="Calibri"/>
            <family val="1"/>
          </rPr>
          <t>No aplica</t>
        </r>
      </text>
    </comment>
    <comment ref="AP41" authorId="0" shapeId="0" xr:uid="{00000000-0006-0000-1700-000064010000}">
      <text>
        <r>
          <rPr>
            <sz val="12"/>
            <color rgb="FF000000"/>
            <rFont val="Calibri"/>
            <family val="1"/>
          </rPr>
          <t>Ofrece camionetas</t>
        </r>
      </text>
    </comment>
    <comment ref="AX41" authorId="0" shapeId="0" xr:uid="{00000000-0006-0000-1700-000065010000}">
      <text>
        <r>
          <rPr>
            <sz val="12"/>
            <color rgb="FF000000"/>
            <rFont val="Calibri"/>
            <family val="1"/>
          </rPr>
          <t>Visita en moto</t>
        </r>
      </text>
    </comment>
    <comment ref="Y42" authorId="0" shapeId="0" xr:uid="{00000000-0006-0000-1700-000066010000}">
      <text>
        <r>
          <rPr>
            <sz val="12"/>
            <color rgb="FF000000"/>
            <rFont val="Calibri"/>
            <family val="1"/>
          </rPr>
          <t>No aplica</t>
        </r>
      </text>
    </comment>
    <comment ref="Z42" authorId="0" shapeId="0" xr:uid="{00000000-0006-0000-1700-000067010000}">
      <text>
        <r>
          <rPr>
            <sz val="12"/>
            <color rgb="FF000000"/>
            <rFont val="Calibri"/>
            <family val="1"/>
          </rPr>
          <t>No aplica</t>
        </r>
      </text>
    </comment>
    <comment ref="AA42" authorId="0" shapeId="0" xr:uid="{00000000-0006-0000-1700-000068010000}">
      <text>
        <r>
          <rPr>
            <sz val="12"/>
            <color rgb="FF000000"/>
            <rFont val="Calibri"/>
            <family val="1"/>
          </rPr>
          <t>No aplica</t>
        </r>
      </text>
    </comment>
    <comment ref="AB42" authorId="0" shapeId="0" xr:uid="{00000000-0006-0000-1700-000069010000}">
      <text>
        <r>
          <rPr>
            <sz val="12"/>
            <color rgb="FF000000"/>
            <rFont val="Calibri"/>
            <family val="1"/>
          </rPr>
          <t>No aplica</t>
        </r>
      </text>
    </comment>
    <comment ref="AE42" authorId="0" shapeId="0" xr:uid="{00000000-0006-0000-1700-00006A010000}">
      <text>
        <r>
          <rPr>
            <sz val="12"/>
            <color rgb="FF000000"/>
            <rFont val="Calibri"/>
            <family val="1"/>
          </rPr>
          <t>Llego inmediatamente a la zona de tanqueo</t>
        </r>
      </text>
    </comment>
    <comment ref="AN42" authorId="0" shapeId="0" xr:uid="{00000000-0006-0000-1700-00006B010000}">
      <text>
        <r>
          <rPr>
            <sz val="12"/>
            <color rgb="FF000000"/>
            <rFont val="Calibri"/>
            <family val="1"/>
          </rPr>
          <t>No ofrece</t>
        </r>
      </text>
    </comment>
    <comment ref="AP42" authorId="0" shapeId="0" xr:uid="{00000000-0006-0000-1700-00006C010000}">
      <text>
        <r>
          <rPr>
            <sz val="12"/>
            <color rgb="FF000000"/>
            <rFont val="Calibri"/>
            <family val="1"/>
          </rPr>
          <t>Me ofrece la promoción</t>
        </r>
      </text>
    </comment>
    <comment ref="AX42" authorId="0" shapeId="0" xr:uid="{00000000-0006-0000-1700-00006D010000}">
      <text>
        <r>
          <rPr>
            <sz val="12"/>
            <color rgb="FF000000"/>
            <rFont val="Calibri"/>
            <family val="1"/>
          </rPr>
          <t>Visita en moto</t>
        </r>
      </text>
    </comment>
    <comment ref="Y43" authorId="0" shapeId="0" xr:uid="{00000000-0006-0000-1700-00006E010000}">
      <text>
        <r>
          <rPr>
            <sz val="12"/>
            <color rgb="FF000000"/>
            <rFont val="Calibri"/>
            <family val="1"/>
          </rPr>
          <t>No aplica</t>
        </r>
      </text>
    </comment>
    <comment ref="Z43" authorId="0" shapeId="0" xr:uid="{00000000-0006-0000-1700-00006F010000}">
      <text>
        <r>
          <rPr>
            <sz val="12"/>
            <color rgb="FF000000"/>
            <rFont val="Calibri"/>
            <family val="1"/>
          </rPr>
          <t>No aplica</t>
        </r>
      </text>
    </comment>
    <comment ref="AA43" authorId="0" shapeId="0" xr:uid="{00000000-0006-0000-1700-000070010000}">
      <text>
        <r>
          <rPr>
            <sz val="12"/>
            <color rgb="FF000000"/>
            <rFont val="Calibri"/>
            <family val="1"/>
          </rPr>
          <t>No aplica</t>
        </r>
      </text>
    </comment>
    <comment ref="AB43" authorId="0" shapeId="0" xr:uid="{00000000-0006-0000-1700-000071010000}">
      <text>
        <r>
          <rPr>
            <sz val="12"/>
            <color rgb="FF000000"/>
            <rFont val="Calibri"/>
            <family val="1"/>
          </rPr>
          <t>No aplica</t>
        </r>
      </text>
    </comment>
    <comment ref="AN43" authorId="0" shapeId="0" xr:uid="{00000000-0006-0000-1700-000072010000}">
      <text>
        <r>
          <rPr>
            <sz val="12"/>
            <color rgb="FF000000"/>
            <rFont val="Calibri"/>
            <family val="1"/>
          </rPr>
          <t>se solicita extra</t>
        </r>
      </text>
    </comment>
    <comment ref="AP43" authorId="0" shapeId="0" xr:uid="{00000000-0006-0000-1700-000073010000}">
      <text>
        <r>
          <rPr>
            <sz val="12"/>
            <color rgb="FF000000"/>
            <rFont val="Calibri"/>
            <family val="1"/>
          </rPr>
          <t>ofrece promoción</t>
        </r>
      </text>
    </comment>
    <comment ref="X44" authorId="0" shapeId="0" xr:uid="{00000000-0006-0000-1700-000074010000}">
      <text>
        <r>
          <rPr>
            <sz val="12"/>
            <color rgb="FF000000"/>
            <rFont val="Calibri"/>
            <family val="1"/>
          </rPr>
          <t>No se pudo identificar nombre completo. Debido a que portaba su carnet en la parte inferior del uniforme ( Pantalón)</t>
        </r>
      </text>
    </comment>
    <comment ref="Y44" authorId="0" shapeId="0" xr:uid="{00000000-0006-0000-1700-000075010000}">
      <text>
        <r>
          <rPr>
            <sz val="12"/>
            <color rgb="FF000000"/>
            <rFont val="Calibri"/>
            <family val="1"/>
          </rPr>
          <t>Ya no se usa</t>
        </r>
      </text>
    </comment>
    <comment ref="Z44" authorId="0" shapeId="0" xr:uid="{00000000-0006-0000-1700-000076010000}">
      <text>
        <r>
          <rPr>
            <sz val="12"/>
            <color rgb="FF000000"/>
            <rFont val="Calibri"/>
            <family val="1"/>
          </rPr>
          <t>Ya no se usa</t>
        </r>
      </text>
    </comment>
    <comment ref="AA44" authorId="0" shapeId="0" xr:uid="{00000000-0006-0000-1700-000077010000}">
      <text>
        <r>
          <rPr>
            <sz val="12"/>
            <color rgb="FF000000"/>
            <rFont val="Calibri"/>
            <family val="1"/>
          </rPr>
          <t>Ya no se usa</t>
        </r>
      </text>
    </comment>
    <comment ref="AB44" authorId="0" shapeId="0" xr:uid="{00000000-0006-0000-1700-000078010000}">
      <text>
        <r>
          <rPr>
            <sz val="12"/>
            <color rgb="FF000000"/>
            <rFont val="Calibri"/>
            <family val="1"/>
          </rPr>
          <t>Visita en moto</t>
        </r>
      </text>
    </comment>
    <comment ref="AM44" authorId="0" shapeId="0" xr:uid="{00000000-0006-0000-1700-000079010000}">
      <text>
        <r>
          <rPr>
            <sz val="12"/>
            <color rgb="FF000000"/>
            <rFont val="Calibri"/>
            <family val="1"/>
          </rPr>
          <t>No hay gasolina de mayor calidad</t>
        </r>
      </text>
    </comment>
    <comment ref="AN44" authorId="0" shapeId="0" xr:uid="{00000000-0006-0000-1700-00007A010000}">
      <text>
        <r>
          <rPr>
            <sz val="12"/>
            <color rgb="FF000000"/>
            <rFont val="Calibri"/>
            <family val="1"/>
          </rPr>
          <t>No hay gasolina de mayor calidad</t>
        </r>
      </text>
    </comment>
    <comment ref="AP44" authorId="0" shapeId="0" xr:uid="{00000000-0006-0000-1700-00007B010000}">
      <text>
        <r>
          <rPr>
            <sz val="12"/>
            <color rgb="FF000000"/>
            <rFont val="Calibri"/>
            <family val="1"/>
          </rPr>
          <t>Ofrece promoción jeep</t>
        </r>
      </text>
    </comment>
    <comment ref="AX44" authorId="0" shapeId="0" xr:uid="{00000000-0006-0000-1700-00007C010000}">
      <text>
        <r>
          <rPr>
            <sz val="12"/>
            <color rgb="FF000000"/>
            <rFont val="Calibri"/>
            <family val="1"/>
          </rPr>
          <t>Visita en moto</t>
        </r>
      </text>
    </comment>
    <comment ref="Y45" authorId="0" shapeId="0" xr:uid="{00000000-0006-0000-1700-00007D010000}">
      <text>
        <r>
          <rPr>
            <sz val="12"/>
            <color rgb="FF000000"/>
            <rFont val="Calibri"/>
            <family val="1"/>
          </rPr>
          <t>No es obligatorio</t>
        </r>
      </text>
    </comment>
    <comment ref="Z45" authorId="0" shapeId="0" xr:uid="{00000000-0006-0000-1700-00007E010000}">
      <text>
        <r>
          <rPr>
            <sz val="12"/>
            <color rgb="FF000000"/>
            <rFont val="Calibri"/>
            <family val="1"/>
          </rPr>
          <t>No es obligatorio</t>
        </r>
      </text>
    </comment>
    <comment ref="AA45" authorId="0" shapeId="0" xr:uid="{00000000-0006-0000-1700-00007F010000}">
      <text>
        <r>
          <rPr>
            <sz val="12"/>
            <color rgb="FF000000"/>
            <rFont val="Calibri"/>
            <family val="1"/>
          </rPr>
          <t>No es obligatorio</t>
        </r>
      </text>
    </comment>
    <comment ref="AB45" authorId="0" shapeId="0" xr:uid="{00000000-0006-0000-1700-000080010000}">
      <text>
        <r>
          <rPr>
            <sz val="12"/>
            <color rgb="FF000000"/>
            <rFont val="Calibri"/>
            <family val="1"/>
          </rPr>
          <t>No es obligatorio</t>
        </r>
      </text>
    </comment>
    <comment ref="AN45" authorId="0" shapeId="0" xr:uid="{00000000-0006-0000-1700-000081010000}">
      <text>
        <r>
          <rPr>
            <sz val="12"/>
            <color rgb="FF000000"/>
            <rFont val="Calibri"/>
            <family val="1"/>
          </rPr>
          <t>No menciono esto</t>
        </r>
      </text>
    </comment>
    <comment ref="AP45" authorId="0" shapeId="0" xr:uid="{00000000-0006-0000-1700-000082010000}">
      <text>
        <r>
          <rPr>
            <sz val="12"/>
            <color rgb="FF000000"/>
            <rFont val="Calibri"/>
            <family val="1"/>
          </rPr>
          <t>Ofrece promo Jeep</t>
        </r>
      </text>
    </comment>
    <comment ref="AX45" authorId="0" shapeId="0" xr:uid="{00000000-0006-0000-1700-000083010000}">
      <text>
        <r>
          <rPr>
            <sz val="12"/>
            <color rgb="FF000000"/>
            <rFont val="Calibri"/>
            <family val="1"/>
          </rPr>
          <t>Esto no lo menciono en ningún nomento</t>
        </r>
      </text>
    </comment>
    <comment ref="Q46" authorId="0" shapeId="0" xr:uid="{00000000-0006-0000-1700-000084010000}">
      <text>
        <r>
          <rPr>
            <sz val="12"/>
            <color rgb="FF000000"/>
            <rFont val="Calibri"/>
            <family val="1"/>
          </rPr>
          <t>La colaboradora tiene guantes</t>
        </r>
      </text>
    </comment>
    <comment ref="R46" authorId="0" shapeId="0" xr:uid="{00000000-0006-0000-1700-000085010000}">
      <text>
        <r>
          <rPr>
            <sz val="12"/>
            <color rgb="FF000000"/>
            <rFont val="Calibri"/>
            <family val="1"/>
          </rPr>
          <t>La colaboradora tiene guantes</t>
        </r>
      </text>
    </comment>
    <comment ref="Y46" authorId="0" shapeId="0" xr:uid="{00000000-0006-0000-1700-000086010000}">
      <text>
        <r>
          <rPr>
            <sz val="12"/>
            <color rgb="FF000000"/>
            <rFont val="Calibri"/>
            <family val="1"/>
          </rPr>
          <t>No aplica</t>
        </r>
      </text>
    </comment>
    <comment ref="Z46" authorId="0" shapeId="0" xr:uid="{00000000-0006-0000-1700-000087010000}">
      <text>
        <r>
          <rPr>
            <sz val="12"/>
            <color rgb="FF000000"/>
            <rFont val="Calibri"/>
            <family val="1"/>
          </rPr>
          <t>No aplica</t>
        </r>
      </text>
    </comment>
    <comment ref="AA46" authorId="0" shapeId="0" xr:uid="{00000000-0006-0000-1700-000088010000}">
      <text>
        <r>
          <rPr>
            <sz val="12"/>
            <color rgb="FF000000"/>
            <rFont val="Calibri"/>
            <family val="1"/>
          </rPr>
          <t>No aplica</t>
        </r>
      </text>
    </comment>
    <comment ref="AB46" authorId="0" shapeId="0" xr:uid="{00000000-0006-0000-1700-000089010000}">
      <text>
        <r>
          <rPr>
            <sz val="12"/>
            <color rgb="FF000000"/>
            <rFont val="Calibri"/>
            <family val="1"/>
          </rPr>
          <t>No aplica</t>
        </r>
      </text>
    </comment>
    <comment ref="AM46" authorId="0" shapeId="0" xr:uid="{00000000-0006-0000-1700-00008A010000}">
      <text>
        <r>
          <rPr>
            <sz val="12"/>
            <color rgb="FF000000"/>
            <rFont val="Calibri"/>
            <family val="1"/>
          </rPr>
          <t>No vende gasolina extra</t>
        </r>
      </text>
    </comment>
    <comment ref="AN46" authorId="0" shapeId="0" xr:uid="{00000000-0006-0000-1700-00008B010000}">
      <text>
        <r>
          <rPr>
            <sz val="12"/>
            <color rgb="FF000000"/>
            <rFont val="Calibri"/>
            <family val="1"/>
          </rPr>
          <t>No vende gasolina extra</t>
        </r>
      </text>
    </comment>
    <comment ref="AP46" authorId="0" shapeId="0" xr:uid="{00000000-0006-0000-1700-00008C010000}">
      <text>
        <r>
          <rPr>
            <sz val="12"/>
            <color rgb="FF000000"/>
            <rFont val="Calibri"/>
            <family val="1"/>
          </rPr>
          <t>Me ofrecen la promoción de las camionetas</t>
        </r>
      </text>
    </comment>
    <comment ref="AW46" authorId="0" shapeId="0" xr:uid="{00000000-0006-0000-1700-00008D010000}">
      <text>
        <r>
          <rPr>
            <sz val="12"/>
            <color rgb="FF000000"/>
            <rFont val="Calibri"/>
            <family val="1"/>
          </rPr>
          <t>limpia el panorámico</t>
        </r>
      </text>
    </comment>
    <comment ref="Y47" authorId="0" shapeId="0" xr:uid="{00000000-0006-0000-1700-00008E010000}">
      <text>
        <r>
          <rPr>
            <sz val="12"/>
            <color rgb="FF000000"/>
            <rFont val="Calibri"/>
            <family val="1"/>
          </rPr>
          <t>Na</t>
        </r>
      </text>
    </comment>
    <comment ref="Z47" authorId="0" shapeId="0" xr:uid="{00000000-0006-0000-1700-00008F010000}">
      <text>
        <r>
          <rPr>
            <sz val="12"/>
            <color rgb="FF000000"/>
            <rFont val="Calibri"/>
            <family val="1"/>
          </rPr>
          <t>Na</t>
        </r>
      </text>
    </comment>
    <comment ref="AA47" authorId="0" shapeId="0" xr:uid="{00000000-0006-0000-1700-000090010000}">
      <text>
        <r>
          <rPr>
            <sz val="12"/>
            <color rgb="FF000000"/>
            <rFont val="Calibri"/>
            <family val="1"/>
          </rPr>
          <t>Na</t>
        </r>
      </text>
    </comment>
    <comment ref="AB47" authorId="0" shapeId="0" xr:uid="{00000000-0006-0000-1700-000091010000}">
      <text>
        <r>
          <rPr>
            <sz val="12"/>
            <color rgb="FF000000"/>
            <rFont val="Calibri"/>
            <family val="1"/>
          </rPr>
          <t>Na</t>
        </r>
      </text>
    </comment>
    <comment ref="AM47" authorId="0" shapeId="0" xr:uid="{00000000-0006-0000-1700-000092010000}">
      <text>
        <r>
          <rPr>
            <sz val="12"/>
            <color rgb="FF000000"/>
            <rFont val="Calibri"/>
            <family val="1"/>
          </rPr>
          <t>no hay</t>
        </r>
      </text>
    </comment>
    <comment ref="AN47" authorId="0" shapeId="0" xr:uid="{00000000-0006-0000-1700-000093010000}">
      <text>
        <r>
          <rPr>
            <sz val="12"/>
            <color rgb="FF000000"/>
            <rFont val="Calibri"/>
            <family val="1"/>
          </rPr>
          <t>no hay combustible de mayor calidad</t>
        </r>
      </text>
    </comment>
    <comment ref="AP47" authorId="0" shapeId="0" xr:uid="{00000000-0006-0000-1700-000094010000}">
      <text>
        <r>
          <rPr>
            <sz val="12"/>
            <color rgb="FF000000"/>
            <rFont val="Calibri"/>
            <family val="1"/>
          </rPr>
          <t>promoción</t>
        </r>
      </text>
    </comment>
    <comment ref="AX47" authorId="0" shapeId="0" xr:uid="{00000000-0006-0000-1700-000095010000}">
      <text>
        <r>
          <rPr>
            <sz val="12"/>
            <color rgb="FF000000"/>
            <rFont val="Calibri"/>
            <family val="1"/>
          </rPr>
          <t>Na</t>
        </r>
      </text>
    </comment>
    <comment ref="Y48" authorId="0" shapeId="0" xr:uid="{00000000-0006-0000-1700-000096010000}">
      <text>
        <r>
          <rPr>
            <sz val="12"/>
            <color rgb="FF000000"/>
            <rFont val="Calibri"/>
            <family val="1"/>
          </rPr>
          <t>No aplica</t>
        </r>
      </text>
    </comment>
    <comment ref="Z48" authorId="0" shapeId="0" xr:uid="{00000000-0006-0000-1700-000097010000}">
      <text>
        <r>
          <rPr>
            <sz val="12"/>
            <color rgb="FF000000"/>
            <rFont val="Calibri"/>
            <family val="1"/>
          </rPr>
          <t>No aplica</t>
        </r>
      </text>
    </comment>
    <comment ref="AA48" authorId="0" shapeId="0" xr:uid="{00000000-0006-0000-1700-000098010000}">
      <text>
        <r>
          <rPr>
            <sz val="12"/>
            <color rgb="FF000000"/>
            <rFont val="Calibri"/>
            <family val="1"/>
          </rPr>
          <t>No aplica</t>
        </r>
      </text>
    </comment>
    <comment ref="AB48" authorId="0" shapeId="0" xr:uid="{00000000-0006-0000-1700-000099010000}">
      <text>
        <r>
          <rPr>
            <sz val="12"/>
            <color rgb="FF000000"/>
            <rFont val="Calibri"/>
            <family val="1"/>
          </rPr>
          <t>No aplica</t>
        </r>
      </text>
    </comment>
    <comment ref="AN48" authorId="0" shapeId="0" xr:uid="{00000000-0006-0000-1700-00009A010000}">
      <text>
        <r>
          <rPr>
            <sz val="12"/>
            <color rgb="FF000000"/>
            <rFont val="Calibri"/>
            <family val="1"/>
          </rPr>
          <t>No me ofreció mezcla ideal</t>
        </r>
      </text>
    </comment>
    <comment ref="AP48" authorId="0" shapeId="0" xr:uid="{00000000-0006-0000-1700-00009B010000}">
      <text>
        <r>
          <rPr>
            <sz val="12"/>
            <color rgb="FF000000"/>
            <rFont val="Calibri"/>
            <family val="1"/>
          </rPr>
          <t>solicito lleno por lo cual o aplica el adicional</t>
        </r>
      </text>
    </comment>
    <comment ref="AW48" authorId="0" shapeId="0" xr:uid="{00000000-0006-0000-1700-00009C010000}">
      <text>
        <r>
          <rPr>
            <sz val="12"/>
            <color rgb="FF000000"/>
            <rFont val="Calibri"/>
            <family val="1"/>
          </rPr>
          <t>Me ofreció aditivos y productos de nevera.</t>
        </r>
      </text>
    </comment>
    <comment ref="AX48" authorId="0" shapeId="0" xr:uid="{00000000-0006-0000-1700-00009D010000}">
      <text>
        <r>
          <rPr>
            <sz val="12"/>
            <color rgb="FF000000"/>
            <rFont val="Calibri"/>
            <family val="1"/>
          </rPr>
          <t>Visita en moto</t>
        </r>
      </text>
    </comment>
    <comment ref="T49" authorId="0" shapeId="0" xr:uid="{00000000-0006-0000-1700-00009E010000}">
      <text>
        <r>
          <rPr>
            <sz val="12"/>
            <color rgb="FF000000"/>
            <rFont val="Calibri"/>
            <family val="1"/>
          </rPr>
          <t>Usa chaqueta</t>
        </r>
      </text>
    </comment>
    <comment ref="Y49" authorId="0" shapeId="0" xr:uid="{00000000-0006-0000-1700-00009F010000}">
      <text>
        <r>
          <rPr>
            <sz val="12"/>
            <color rgb="FF000000"/>
            <rFont val="Calibri"/>
            <family val="1"/>
          </rPr>
          <t>No es obligatorio</t>
        </r>
      </text>
    </comment>
    <comment ref="Z49" authorId="0" shapeId="0" xr:uid="{00000000-0006-0000-1700-0000A0010000}">
      <text>
        <r>
          <rPr>
            <sz val="12"/>
            <color rgb="FF000000"/>
            <rFont val="Calibri"/>
            <family val="1"/>
          </rPr>
          <t>No es obligatorio</t>
        </r>
      </text>
    </comment>
    <comment ref="AA49" authorId="0" shapeId="0" xr:uid="{00000000-0006-0000-1700-0000A1010000}">
      <text>
        <r>
          <rPr>
            <sz val="12"/>
            <color rgb="FF000000"/>
            <rFont val="Calibri"/>
            <family val="1"/>
          </rPr>
          <t>No es oblugatorio</t>
        </r>
      </text>
    </comment>
    <comment ref="AB49" authorId="0" shapeId="0" xr:uid="{00000000-0006-0000-1700-0000A2010000}">
      <text>
        <r>
          <rPr>
            <sz val="12"/>
            <color rgb="FF000000"/>
            <rFont val="Calibri"/>
            <family val="1"/>
          </rPr>
          <t>No es obligatorio</t>
        </r>
      </text>
    </comment>
    <comment ref="AP49" authorId="0" shapeId="0" xr:uid="{00000000-0006-0000-1700-0000A3010000}">
      <text>
        <r>
          <rPr>
            <sz val="12"/>
            <color rgb="FF000000"/>
            <rFont val="Calibri"/>
            <family val="1"/>
          </rPr>
          <t>EDS en depto de Nariño.</t>
        </r>
      </text>
    </comment>
    <comment ref="AX49" authorId="0" shapeId="0" xr:uid="{00000000-0006-0000-1700-0000A4010000}">
      <text>
        <r>
          <rPr>
            <sz val="12"/>
            <color rgb="FF000000"/>
            <rFont val="Calibri"/>
            <family val="1"/>
          </rPr>
          <t>Visita en moto</t>
        </r>
      </text>
    </comment>
    <comment ref="Q50" authorId="0" shapeId="0" xr:uid="{00000000-0006-0000-1700-0000A5010000}">
      <text>
        <r>
          <rPr>
            <sz val="12"/>
            <color rgb="FF000000"/>
            <rFont val="Calibri"/>
            <family val="1"/>
          </rPr>
          <t>Usa guantes</t>
        </r>
      </text>
    </comment>
    <comment ref="R50" authorId="0" shapeId="0" xr:uid="{00000000-0006-0000-1700-0000A6010000}">
      <text>
        <r>
          <rPr>
            <sz val="12"/>
            <color rgb="FF000000"/>
            <rFont val="Calibri"/>
            <family val="1"/>
          </rPr>
          <t>Usa guantes</t>
        </r>
      </text>
    </comment>
    <comment ref="Y50" authorId="0" shapeId="0" xr:uid="{00000000-0006-0000-1700-0000A7010000}">
      <text>
        <r>
          <rPr>
            <sz val="12"/>
            <color rgb="FF000000"/>
            <rFont val="Calibri"/>
            <family val="1"/>
          </rPr>
          <t>No aplica</t>
        </r>
      </text>
    </comment>
    <comment ref="Z50" authorId="0" shapeId="0" xr:uid="{00000000-0006-0000-1700-0000A8010000}">
      <text>
        <r>
          <rPr>
            <sz val="12"/>
            <color rgb="FF000000"/>
            <rFont val="Calibri"/>
            <family val="1"/>
          </rPr>
          <t>No aplica</t>
        </r>
      </text>
    </comment>
    <comment ref="AA50" authorId="0" shapeId="0" xr:uid="{00000000-0006-0000-1700-0000A9010000}">
      <text>
        <r>
          <rPr>
            <sz val="12"/>
            <color rgb="FF000000"/>
            <rFont val="Calibri"/>
            <family val="1"/>
          </rPr>
          <t>No aplica</t>
        </r>
      </text>
    </comment>
    <comment ref="AB50" authorId="0" shapeId="0" xr:uid="{00000000-0006-0000-1700-0000AA010000}">
      <text>
        <r>
          <rPr>
            <sz val="12"/>
            <color rgb="FF000000"/>
            <rFont val="Calibri"/>
            <family val="1"/>
          </rPr>
          <t>No aplica</t>
        </r>
      </text>
    </comment>
    <comment ref="AN50" authorId="0" shapeId="0" xr:uid="{00000000-0006-0000-1700-0000AB010000}">
      <text>
        <r>
          <rPr>
            <sz val="12"/>
            <color rgb="FF000000"/>
            <rFont val="Calibri"/>
            <family val="1"/>
          </rPr>
          <t>No ofrece</t>
        </r>
      </text>
    </comment>
    <comment ref="AP50" authorId="0" shapeId="0" xr:uid="{00000000-0006-0000-1700-0000AC010000}">
      <text>
        <r>
          <rPr>
            <sz val="12"/>
            <color rgb="FF000000"/>
            <rFont val="Calibri"/>
            <family val="1"/>
          </rPr>
          <t>Ofrece promo Jeep</t>
        </r>
      </text>
    </comment>
    <comment ref="AX50" authorId="0" shapeId="0" xr:uid="{00000000-0006-0000-1700-0000AD010000}">
      <text>
        <r>
          <rPr>
            <sz val="12"/>
            <color rgb="FF000000"/>
            <rFont val="Calibri"/>
            <family val="1"/>
          </rPr>
          <t>No aplica</t>
        </r>
      </text>
    </comment>
    <comment ref="Y51" authorId="0" shapeId="0" xr:uid="{00000000-0006-0000-1700-0000AE010000}">
      <text>
        <r>
          <rPr>
            <sz val="12"/>
            <color rgb="FF000000"/>
            <rFont val="Calibri"/>
            <family val="1"/>
          </rPr>
          <t>no aplica</t>
        </r>
      </text>
    </comment>
    <comment ref="Z51" authorId="0" shapeId="0" xr:uid="{00000000-0006-0000-1700-0000AF010000}">
      <text>
        <r>
          <rPr>
            <sz val="12"/>
            <color rgb="FF000000"/>
            <rFont val="Calibri"/>
            <family val="1"/>
          </rPr>
          <t>no aplica</t>
        </r>
      </text>
    </comment>
    <comment ref="AA51" authorId="0" shapeId="0" xr:uid="{00000000-0006-0000-1700-0000B0010000}">
      <text>
        <r>
          <rPr>
            <sz val="12"/>
            <color rgb="FF000000"/>
            <rFont val="Calibri"/>
            <family val="1"/>
          </rPr>
          <t>no aplica</t>
        </r>
      </text>
    </comment>
    <comment ref="AB51" authorId="0" shapeId="0" xr:uid="{00000000-0006-0000-1700-0000B1010000}">
      <text>
        <r>
          <rPr>
            <sz val="12"/>
            <color rgb="FF000000"/>
            <rFont val="Calibri"/>
            <family val="1"/>
          </rPr>
          <t>no aplica</t>
        </r>
      </text>
    </comment>
    <comment ref="AN51" authorId="0" shapeId="0" xr:uid="{00000000-0006-0000-1700-0000B2010000}">
      <text>
        <r>
          <rPr>
            <sz val="12"/>
            <color rgb="FF000000"/>
            <rFont val="Calibri"/>
            <family val="1"/>
          </rPr>
          <t>N/A</t>
        </r>
      </text>
    </comment>
    <comment ref="AP51" authorId="0" shapeId="0" xr:uid="{00000000-0006-0000-1700-0000B3010000}">
      <text>
        <r>
          <rPr>
            <sz val="12"/>
            <color rgb="FF000000"/>
            <rFont val="Calibri"/>
            <family val="1"/>
          </rPr>
          <t>Ofrece promo Jeep</t>
        </r>
      </text>
    </comment>
    <comment ref="AX51" authorId="0" shapeId="0" xr:uid="{00000000-0006-0000-1700-0000B4010000}">
      <text>
        <r>
          <rPr>
            <sz val="12"/>
            <color rgb="FF000000"/>
            <rFont val="Calibri"/>
            <family val="1"/>
          </rPr>
          <t>no aplica</t>
        </r>
      </text>
    </comment>
    <comment ref="Y52" authorId="0" shapeId="0" xr:uid="{00000000-0006-0000-1700-0000B5010000}">
      <text>
        <r>
          <rPr>
            <sz val="12"/>
            <color rgb="FF000000"/>
            <rFont val="Calibri"/>
            <family val="1"/>
          </rPr>
          <t>No es obligatorio</t>
        </r>
      </text>
    </comment>
    <comment ref="Z52" authorId="0" shapeId="0" xr:uid="{00000000-0006-0000-1700-0000B6010000}">
      <text>
        <r>
          <rPr>
            <sz val="12"/>
            <color rgb="FF000000"/>
            <rFont val="Calibri"/>
            <family val="1"/>
          </rPr>
          <t>No es obligatorio</t>
        </r>
      </text>
    </comment>
    <comment ref="AA52" authorId="0" shapeId="0" xr:uid="{00000000-0006-0000-1700-0000B7010000}">
      <text>
        <r>
          <rPr>
            <sz val="12"/>
            <color rgb="FF000000"/>
            <rFont val="Calibri"/>
            <family val="1"/>
          </rPr>
          <t>No es obligatorio</t>
        </r>
      </text>
    </comment>
    <comment ref="AB52" authorId="0" shapeId="0" xr:uid="{00000000-0006-0000-1700-0000B8010000}">
      <text>
        <r>
          <rPr>
            <sz val="12"/>
            <color rgb="FF000000"/>
            <rFont val="Calibri"/>
            <family val="1"/>
          </rPr>
          <t>No es obligatorio</t>
        </r>
      </text>
    </comment>
    <comment ref="AM52" authorId="0" shapeId="0" xr:uid="{00000000-0006-0000-1700-0000B9010000}">
      <text>
        <r>
          <rPr>
            <sz val="12"/>
            <color rgb="FF000000"/>
            <rFont val="Calibri"/>
            <family val="1"/>
          </rPr>
          <t>No venden este producto</t>
        </r>
      </text>
    </comment>
    <comment ref="AN52" authorId="0" shapeId="0" xr:uid="{00000000-0006-0000-1700-0000BA010000}">
      <text>
        <r>
          <rPr>
            <sz val="12"/>
            <color rgb="FF000000"/>
            <rFont val="Calibri"/>
            <family val="1"/>
          </rPr>
          <t>No tienen este producto</t>
        </r>
      </text>
    </comment>
    <comment ref="AP52" authorId="0" shapeId="0" xr:uid="{00000000-0006-0000-1700-0000BB010000}">
      <text>
        <r>
          <rPr>
            <sz val="12"/>
            <color rgb="FF000000"/>
            <rFont val="Calibri"/>
            <family val="1"/>
          </rPr>
          <t>n/a</t>
        </r>
      </text>
    </comment>
    <comment ref="AX52" authorId="0" shapeId="0" xr:uid="{00000000-0006-0000-1700-0000BC010000}">
      <text>
        <r>
          <rPr>
            <sz val="12"/>
            <color rgb="FF000000"/>
            <rFont val="Calibri"/>
            <family val="1"/>
          </rPr>
          <t>Esto no lo realizó</t>
        </r>
      </text>
    </comment>
    <comment ref="Y53" authorId="0" shapeId="0" xr:uid="{00000000-0006-0000-1700-0000BD010000}">
      <text>
        <r>
          <rPr>
            <sz val="12"/>
            <color rgb="FF000000"/>
            <rFont val="Calibri"/>
            <family val="1"/>
          </rPr>
          <t>No aplica</t>
        </r>
      </text>
    </comment>
    <comment ref="Z53" authorId="0" shapeId="0" xr:uid="{00000000-0006-0000-1700-0000BE010000}">
      <text>
        <r>
          <rPr>
            <sz val="12"/>
            <color rgb="FF000000"/>
            <rFont val="Calibri"/>
            <family val="1"/>
          </rPr>
          <t>No aplica</t>
        </r>
      </text>
    </comment>
    <comment ref="AA53" authorId="0" shapeId="0" xr:uid="{00000000-0006-0000-1700-0000BF010000}">
      <text>
        <r>
          <rPr>
            <sz val="12"/>
            <color rgb="FF000000"/>
            <rFont val="Calibri"/>
            <family val="1"/>
          </rPr>
          <t>No aplica</t>
        </r>
      </text>
    </comment>
    <comment ref="AB53" authorId="0" shapeId="0" xr:uid="{00000000-0006-0000-1700-0000C0010000}">
      <text>
        <r>
          <rPr>
            <sz val="12"/>
            <color rgb="FF000000"/>
            <rFont val="Calibri"/>
            <family val="1"/>
          </rPr>
          <t>No aplica</t>
        </r>
      </text>
    </comment>
    <comment ref="AM53" authorId="0" shapeId="0" xr:uid="{00000000-0006-0000-1700-0000C1010000}">
      <text>
        <r>
          <rPr>
            <sz val="12"/>
            <color rgb="FF000000"/>
            <rFont val="Calibri"/>
            <family val="1"/>
          </rPr>
          <t>Eds no Presenta combustible mayor calidad</t>
        </r>
      </text>
    </comment>
    <comment ref="AN53" authorId="0" shapeId="0" xr:uid="{00000000-0006-0000-1700-0000C2010000}">
      <text>
        <r>
          <rPr>
            <sz val="12"/>
            <color rgb="FF000000"/>
            <rFont val="Calibri"/>
            <family val="1"/>
          </rPr>
          <t>Eds no Presenta combustible mayor calidad</t>
        </r>
      </text>
    </comment>
    <comment ref="AO53" authorId="0" shapeId="0" xr:uid="{00000000-0006-0000-1700-0000C3010000}">
      <text>
        <r>
          <rPr>
            <sz val="12"/>
            <color rgb="FF000000"/>
            <rFont val="Calibri"/>
            <family val="1"/>
          </rPr>
          <t>Eds no Presenta aviso puntos Colombia</t>
        </r>
      </text>
    </comment>
    <comment ref="AP53" authorId="0" shapeId="0" xr:uid="{00000000-0006-0000-1700-0000C4010000}">
      <text>
        <r>
          <rPr>
            <sz val="12"/>
            <color rgb="FF000000"/>
            <rFont val="Calibri"/>
            <family val="1"/>
          </rPr>
          <t>Ofrece promoción Jeep</t>
        </r>
      </text>
    </comment>
    <comment ref="Y54" authorId="0" shapeId="0" xr:uid="{00000000-0006-0000-1700-0000C5010000}">
      <text>
        <r>
          <rPr>
            <sz val="12"/>
            <color rgb="FF000000"/>
            <rFont val="Calibri"/>
            <family val="1"/>
          </rPr>
          <t>No aplica</t>
        </r>
      </text>
    </comment>
    <comment ref="Z54" authorId="0" shapeId="0" xr:uid="{00000000-0006-0000-1700-0000C6010000}">
      <text>
        <r>
          <rPr>
            <sz val="12"/>
            <color rgb="FF000000"/>
            <rFont val="Calibri"/>
            <family val="1"/>
          </rPr>
          <t>No aplica</t>
        </r>
      </text>
    </comment>
    <comment ref="AA54" authorId="0" shapeId="0" xr:uid="{00000000-0006-0000-1700-0000C7010000}">
      <text>
        <r>
          <rPr>
            <sz val="12"/>
            <color rgb="FF000000"/>
            <rFont val="Calibri"/>
            <family val="1"/>
          </rPr>
          <t>No aplica</t>
        </r>
      </text>
    </comment>
    <comment ref="AB54" authorId="0" shapeId="0" xr:uid="{00000000-0006-0000-1700-0000C8010000}">
      <text>
        <r>
          <rPr>
            <sz val="12"/>
            <color rgb="FF000000"/>
            <rFont val="Calibri"/>
            <family val="1"/>
          </rPr>
          <t>No aplica</t>
        </r>
      </text>
    </comment>
    <comment ref="AN54" authorId="0" shapeId="0" xr:uid="{00000000-0006-0000-1700-0000C9010000}">
      <text>
        <r>
          <rPr>
            <sz val="12"/>
            <color rgb="FF000000"/>
            <rFont val="Calibri"/>
            <family val="1"/>
          </rPr>
          <t>No aplica</t>
        </r>
      </text>
    </comment>
    <comment ref="AP54" authorId="0" shapeId="0" xr:uid="{00000000-0006-0000-1700-0000CA010000}">
      <text>
        <r>
          <rPr>
            <sz val="12"/>
            <color rgb="FF000000"/>
            <rFont val="Calibri"/>
            <family val="1"/>
          </rPr>
          <t>ofrece promocion</t>
        </r>
      </text>
    </comment>
    <comment ref="AX54" authorId="0" shapeId="0" xr:uid="{00000000-0006-0000-1700-0000CB010000}">
      <text>
        <r>
          <rPr>
            <sz val="12"/>
            <color rgb="FF000000"/>
            <rFont val="Calibri"/>
            <family val="1"/>
          </rPr>
          <t>no ofreció botar</t>
        </r>
      </text>
    </comment>
    <comment ref="Y55" authorId="0" shapeId="0" xr:uid="{00000000-0006-0000-1700-0000CC010000}">
      <text>
        <r>
          <rPr>
            <sz val="12"/>
            <color rgb="FF000000"/>
            <rFont val="Calibri"/>
            <family val="1"/>
          </rPr>
          <t>No aplica</t>
        </r>
      </text>
    </comment>
    <comment ref="Z55" authorId="0" shapeId="0" xr:uid="{00000000-0006-0000-1700-0000CD010000}">
      <text>
        <r>
          <rPr>
            <sz val="12"/>
            <color rgb="FF000000"/>
            <rFont val="Calibri"/>
            <family val="1"/>
          </rPr>
          <t>No aplica</t>
        </r>
      </text>
    </comment>
    <comment ref="AA55" authorId="0" shapeId="0" xr:uid="{00000000-0006-0000-1700-0000CE010000}">
      <text>
        <r>
          <rPr>
            <sz val="12"/>
            <color rgb="FF000000"/>
            <rFont val="Calibri"/>
            <family val="1"/>
          </rPr>
          <t>No aplica</t>
        </r>
      </text>
    </comment>
    <comment ref="AB55" authorId="0" shapeId="0" xr:uid="{00000000-0006-0000-1700-0000CF010000}">
      <text>
        <r>
          <rPr>
            <sz val="12"/>
            <color rgb="FF000000"/>
            <rFont val="Calibri"/>
            <family val="1"/>
          </rPr>
          <t>No aplica</t>
        </r>
      </text>
    </comment>
    <comment ref="AM55" authorId="0" shapeId="0" xr:uid="{00000000-0006-0000-1700-0000D0010000}">
      <text>
        <r>
          <rPr>
            <sz val="12"/>
            <color rgb="FF000000"/>
            <rFont val="Calibri"/>
            <family val="1"/>
          </rPr>
          <t>No hay extra</t>
        </r>
      </text>
    </comment>
    <comment ref="AN55" authorId="0" shapeId="0" xr:uid="{00000000-0006-0000-1700-0000D1010000}">
      <text>
        <r>
          <rPr>
            <sz val="12"/>
            <color rgb="FF000000"/>
            <rFont val="Calibri"/>
            <family val="1"/>
          </rPr>
          <t>No hay extra</t>
        </r>
      </text>
    </comment>
    <comment ref="AP55" authorId="0" shapeId="0" xr:uid="{00000000-0006-0000-1700-0000D2010000}">
      <text>
        <r>
          <rPr>
            <sz val="12"/>
            <color rgb="FF000000"/>
            <rFont val="Calibri"/>
            <family val="1"/>
          </rPr>
          <t>Ofrece la promo Jeep</t>
        </r>
      </text>
    </comment>
    <comment ref="AX55" authorId="0" shapeId="0" xr:uid="{00000000-0006-0000-1700-0000D3010000}">
      <text>
        <r>
          <rPr>
            <sz val="12"/>
            <color rgb="FF000000"/>
            <rFont val="Calibri"/>
            <family val="1"/>
          </rPr>
          <t>No ofrece</t>
        </r>
      </text>
    </comment>
    <comment ref="X56" authorId="0" shapeId="0" xr:uid="{00000000-0006-0000-1700-0000D4010000}">
      <text>
        <r>
          <rPr>
            <sz val="12"/>
            <color rgb="FF000000"/>
            <rFont val="Calibri"/>
            <family val="1"/>
          </rPr>
          <t>No lo alcance a ver, según factura</t>
        </r>
      </text>
    </comment>
    <comment ref="Y56" authorId="0" shapeId="0" xr:uid="{00000000-0006-0000-1700-0000D5010000}">
      <text>
        <r>
          <rPr>
            <sz val="12"/>
            <color rgb="FF000000"/>
            <rFont val="Calibri"/>
            <family val="1"/>
          </rPr>
          <t>No es obligatorio</t>
        </r>
      </text>
    </comment>
    <comment ref="Z56" authorId="0" shapeId="0" xr:uid="{00000000-0006-0000-1700-0000D6010000}">
      <text>
        <r>
          <rPr>
            <sz val="12"/>
            <color rgb="FF000000"/>
            <rFont val="Calibri"/>
            <family val="1"/>
          </rPr>
          <t>No es obligatorio</t>
        </r>
      </text>
    </comment>
    <comment ref="AA56" authorId="0" shapeId="0" xr:uid="{00000000-0006-0000-1700-0000D7010000}">
      <text>
        <r>
          <rPr>
            <sz val="12"/>
            <color rgb="FF000000"/>
            <rFont val="Calibri"/>
            <family val="1"/>
          </rPr>
          <t>No es obligatorio</t>
        </r>
      </text>
    </comment>
    <comment ref="AB56" authorId="0" shapeId="0" xr:uid="{00000000-0006-0000-1700-0000D8010000}">
      <text>
        <r>
          <rPr>
            <sz val="12"/>
            <color rgb="FF000000"/>
            <rFont val="Calibri"/>
            <family val="1"/>
          </rPr>
          <t>No es obligatorio</t>
        </r>
      </text>
    </comment>
    <comment ref="AL56" authorId="0" shapeId="0" xr:uid="{00000000-0006-0000-1700-0000D9010000}">
      <text>
        <r>
          <rPr>
            <sz val="12"/>
            <color rgb="FF000000"/>
            <rFont val="Calibri"/>
            <family val="1"/>
          </rPr>
          <t>no menciona tanque lleno, solo dice le tanqueamos con extra g-prix</t>
        </r>
      </text>
    </comment>
    <comment ref="AN56" authorId="0" shapeId="0" xr:uid="{00000000-0006-0000-1700-0000DA010000}">
      <text>
        <r>
          <rPr>
            <sz val="12"/>
            <color rgb="FF000000"/>
            <rFont val="Calibri"/>
            <family val="1"/>
          </rPr>
          <t>No la ofreció</t>
        </r>
      </text>
    </comment>
    <comment ref="AP56" authorId="0" shapeId="0" xr:uid="{00000000-0006-0000-1700-0000DB010000}">
      <text>
        <r>
          <rPr>
            <sz val="12"/>
            <color rgb="FF000000"/>
            <rFont val="Calibri"/>
            <family val="1"/>
          </rPr>
          <t>Ofrece la promo Jeep</t>
        </r>
      </text>
    </comment>
    <comment ref="AX56" authorId="0" shapeId="0" xr:uid="{00000000-0006-0000-1700-0000DC010000}">
      <text>
        <r>
          <rPr>
            <sz val="12"/>
            <color rgb="FF000000"/>
            <rFont val="Calibri"/>
            <family val="1"/>
          </rPr>
          <t>No ofreció</t>
        </r>
      </text>
    </comment>
    <comment ref="X57" authorId="0" shapeId="0" xr:uid="{00000000-0006-0000-1700-0000DD010000}">
      <text>
        <r>
          <rPr>
            <sz val="12"/>
            <color rgb="FF000000"/>
            <rFont val="Calibri"/>
            <family val="1"/>
          </rPr>
          <t>No tenía carnet</t>
        </r>
      </text>
    </comment>
    <comment ref="Y57" authorId="0" shapeId="0" xr:uid="{00000000-0006-0000-1700-0000DE010000}">
      <text>
        <r>
          <rPr>
            <sz val="12"/>
            <color rgb="FF000000"/>
            <rFont val="Calibri"/>
            <family val="1"/>
          </rPr>
          <t>Ya no se usa</t>
        </r>
      </text>
    </comment>
    <comment ref="Z57" authorId="0" shapeId="0" xr:uid="{00000000-0006-0000-1700-0000DF010000}">
      <text>
        <r>
          <rPr>
            <sz val="12"/>
            <color rgb="FF000000"/>
            <rFont val="Calibri"/>
            <family val="1"/>
          </rPr>
          <t>Ya no se usa</t>
        </r>
      </text>
    </comment>
    <comment ref="AA57" authorId="0" shapeId="0" xr:uid="{00000000-0006-0000-1700-0000E0010000}">
      <text>
        <r>
          <rPr>
            <sz val="12"/>
            <color rgb="FF000000"/>
            <rFont val="Calibri"/>
            <family val="1"/>
          </rPr>
          <t>Ya no se usa</t>
        </r>
      </text>
    </comment>
    <comment ref="AB57" authorId="0" shapeId="0" xr:uid="{00000000-0006-0000-1700-0000E1010000}">
      <text>
        <r>
          <rPr>
            <sz val="12"/>
            <color rgb="FF000000"/>
            <rFont val="Calibri"/>
            <family val="1"/>
          </rPr>
          <t>Visita en moto</t>
        </r>
      </text>
    </comment>
    <comment ref="AM57" authorId="0" shapeId="0" xr:uid="{00000000-0006-0000-1700-0000E2010000}">
      <text>
        <r>
          <rPr>
            <sz val="12"/>
            <color rgb="FF000000"/>
            <rFont val="Calibri"/>
            <family val="1"/>
          </rPr>
          <t>No hay gasolina de mayor calidad</t>
        </r>
      </text>
    </comment>
    <comment ref="AN57" authorId="0" shapeId="0" xr:uid="{00000000-0006-0000-1700-0000E3010000}">
      <text>
        <r>
          <rPr>
            <sz val="12"/>
            <color rgb="FF000000"/>
            <rFont val="Calibri"/>
            <family val="1"/>
          </rPr>
          <t>No hay gasolina de mayor calidad</t>
        </r>
      </text>
    </comment>
    <comment ref="AP57" authorId="0" shapeId="0" xr:uid="{00000000-0006-0000-1700-0000E4010000}">
      <text>
        <r>
          <rPr>
            <sz val="12"/>
            <color rgb="FF000000"/>
            <rFont val="Calibri"/>
            <family val="1"/>
          </rPr>
          <t>Pedí tanque full y ofrece promoción jeep</t>
        </r>
      </text>
    </comment>
    <comment ref="AX57" authorId="0" shapeId="0" xr:uid="{00000000-0006-0000-1700-0000E5010000}">
      <text>
        <r>
          <rPr>
            <sz val="12"/>
            <color rgb="FF000000"/>
            <rFont val="Calibri"/>
            <family val="1"/>
          </rPr>
          <t>Visita en moto</t>
        </r>
      </text>
    </comment>
    <comment ref="Y58" authorId="0" shapeId="0" xr:uid="{00000000-0006-0000-1700-0000E6010000}">
      <text>
        <r>
          <rPr>
            <sz val="12"/>
            <color rgb="FF000000"/>
            <rFont val="Calibri"/>
            <family val="1"/>
          </rPr>
          <t>N/A</t>
        </r>
      </text>
    </comment>
    <comment ref="Z58" authorId="0" shapeId="0" xr:uid="{00000000-0006-0000-1700-0000E7010000}">
      <text>
        <r>
          <rPr>
            <sz val="12"/>
            <color rgb="FF000000"/>
            <rFont val="Calibri"/>
            <family val="1"/>
          </rPr>
          <t>N/A</t>
        </r>
      </text>
    </comment>
    <comment ref="AA58" authorId="0" shapeId="0" xr:uid="{00000000-0006-0000-1700-0000E8010000}">
      <text>
        <r>
          <rPr>
            <sz val="12"/>
            <color rgb="FF000000"/>
            <rFont val="Calibri"/>
            <family val="1"/>
          </rPr>
          <t>N/A</t>
        </r>
      </text>
    </comment>
    <comment ref="AB58" authorId="0" shapeId="0" xr:uid="{00000000-0006-0000-1700-0000E9010000}">
      <text>
        <r>
          <rPr>
            <sz val="12"/>
            <color rgb="FF000000"/>
            <rFont val="Calibri"/>
            <family val="1"/>
          </rPr>
          <t>N/A</t>
        </r>
      </text>
    </comment>
    <comment ref="AN58" authorId="0" shapeId="0" xr:uid="{00000000-0006-0000-1700-0000EA010000}">
      <text>
        <r>
          <rPr>
            <sz val="12"/>
            <color rgb="FF000000"/>
            <rFont val="Calibri"/>
            <family val="1"/>
          </rPr>
          <t>NO OFRECE</t>
        </r>
      </text>
    </comment>
    <comment ref="AP58" authorId="0" shapeId="0" xr:uid="{00000000-0006-0000-1700-0000EB010000}">
      <text>
        <r>
          <rPr>
            <sz val="12"/>
            <color rgb="FF000000"/>
            <rFont val="Calibri"/>
            <family val="1"/>
          </rPr>
          <t>ofrece promoción</t>
        </r>
      </text>
    </comment>
    <comment ref="AX58" authorId="0" shapeId="0" xr:uid="{00000000-0006-0000-1700-0000EC010000}">
      <text>
        <r>
          <rPr>
            <sz val="12"/>
            <color rgb="FF000000"/>
            <rFont val="Calibri"/>
            <family val="1"/>
          </rPr>
          <t>NO OFRECE</t>
        </r>
      </text>
    </comment>
    <comment ref="Y59" authorId="0" shapeId="0" xr:uid="{00000000-0006-0000-1700-0000ED010000}">
      <text>
        <r>
          <rPr>
            <sz val="12"/>
            <color rgb="FF000000"/>
            <rFont val="Calibri"/>
            <family val="1"/>
          </rPr>
          <t>no aplica</t>
        </r>
      </text>
    </comment>
    <comment ref="Z59" authorId="0" shapeId="0" xr:uid="{00000000-0006-0000-1700-0000EE010000}">
      <text>
        <r>
          <rPr>
            <sz val="12"/>
            <color rgb="FF000000"/>
            <rFont val="Calibri"/>
            <family val="1"/>
          </rPr>
          <t>no aplica</t>
        </r>
      </text>
    </comment>
    <comment ref="AA59" authorId="0" shapeId="0" xr:uid="{00000000-0006-0000-1700-0000EF010000}">
      <text>
        <r>
          <rPr>
            <sz val="12"/>
            <color rgb="FF000000"/>
            <rFont val="Calibri"/>
            <family val="1"/>
          </rPr>
          <t>no aplica</t>
        </r>
      </text>
    </comment>
    <comment ref="AB59" authorId="0" shapeId="0" xr:uid="{00000000-0006-0000-1700-0000F0010000}">
      <text>
        <r>
          <rPr>
            <sz val="12"/>
            <color rgb="FF000000"/>
            <rFont val="Calibri"/>
            <family val="1"/>
          </rPr>
          <t>no aplica</t>
        </r>
      </text>
    </comment>
    <comment ref="AN59" authorId="0" shapeId="0" xr:uid="{00000000-0006-0000-1700-0000F1010000}">
      <text>
        <r>
          <rPr>
            <sz val="12"/>
            <color rgb="FF000000"/>
            <rFont val="Calibri"/>
            <family val="1"/>
          </rPr>
          <t>N/A</t>
        </r>
      </text>
    </comment>
    <comment ref="AP59" authorId="0" shapeId="0" xr:uid="{00000000-0006-0000-1700-0000F2010000}">
      <text>
        <r>
          <rPr>
            <sz val="12"/>
            <color rgb="FF000000"/>
            <rFont val="Calibri"/>
            <family val="1"/>
          </rPr>
          <t>Ofrece promo Jeep</t>
        </r>
      </text>
    </comment>
    <comment ref="AX59" authorId="0" shapeId="0" xr:uid="{00000000-0006-0000-1700-0000F3010000}">
      <text>
        <r>
          <rPr>
            <sz val="12"/>
            <color rgb="FF000000"/>
            <rFont val="Calibri"/>
            <family val="1"/>
          </rPr>
          <t>no aplica</t>
        </r>
      </text>
    </comment>
    <comment ref="Y60" authorId="0" shapeId="0" xr:uid="{00000000-0006-0000-1700-0000F4010000}">
      <text>
        <r>
          <rPr>
            <sz val="12"/>
            <color rgb="FF000000"/>
            <rFont val="Calibri"/>
            <family val="1"/>
          </rPr>
          <t>no aplica</t>
        </r>
      </text>
    </comment>
    <comment ref="Z60" authorId="0" shapeId="0" xr:uid="{00000000-0006-0000-1700-0000F5010000}">
      <text>
        <r>
          <rPr>
            <sz val="12"/>
            <color rgb="FF000000"/>
            <rFont val="Calibri"/>
            <family val="1"/>
          </rPr>
          <t>no aplica</t>
        </r>
      </text>
    </comment>
    <comment ref="AA60" authorId="0" shapeId="0" xr:uid="{00000000-0006-0000-1700-0000F6010000}">
      <text>
        <r>
          <rPr>
            <sz val="12"/>
            <color rgb="FF000000"/>
            <rFont val="Calibri"/>
            <family val="1"/>
          </rPr>
          <t>no aplica</t>
        </r>
      </text>
    </comment>
    <comment ref="AB60" authorId="0" shapeId="0" xr:uid="{00000000-0006-0000-1700-0000F7010000}">
      <text>
        <r>
          <rPr>
            <sz val="12"/>
            <color rgb="FF000000"/>
            <rFont val="Calibri"/>
            <family val="1"/>
          </rPr>
          <t>no aplica</t>
        </r>
      </text>
    </comment>
    <comment ref="AN60" authorId="0" shapeId="0" xr:uid="{00000000-0006-0000-1700-0000F8010000}">
      <text>
        <r>
          <rPr>
            <sz val="12"/>
            <color rgb="FF000000"/>
            <rFont val="Calibri"/>
            <family val="1"/>
          </rPr>
          <t>no la menciona</t>
        </r>
      </text>
    </comment>
    <comment ref="AP60" authorId="0" shapeId="0" xr:uid="{00000000-0006-0000-1700-0000F9010000}">
      <text>
        <r>
          <rPr>
            <sz val="12"/>
            <color rgb="FF000000"/>
            <rFont val="Calibri"/>
            <family val="1"/>
          </rPr>
          <t>promocion</t>
        </r>
      </text>
    </comment>
    <comment ref="AX60" authorId="0" shapeId="0" xr:uid="{00000000-0006-0000-1700-0000FA010000}">
      <text>
        <r>
          <rPr>
            <sz val="12"/>
            <color rgb="FF000000"/>
            <rFont val="Calibri"/>
            <family val="1"/>
          </rPr>
          <t>moto</t>
        </r>
      </text>
    </comment>
    <comment ref="Y61" authorId="0" shapeId="0" xr:uid="{00000000-0006-0000-1700-0000FB010000}">
      <text>
        <r>
          <rPr>
            <sz val="12"/>
            <color rgb="FF000000"/>
            <rFont val="Calibri"/>
            <family val="1"/>
          </rPr>
          <t>No aplica</t>
        </r>
      </text>
    </comment>
    <comment ref="Z61" authorId="0" shapeId="0" xr:uid="{00000000-0006-0000-1700-0000FC010000}">
      <text>
        <r>
          <rPr>
            <sz val="12"/>
            <color rgb="FF000000"/>
            <rFont val="Calibri"/>
            <family val="1"/>
          </rPr>
          <t>No aplica</t>
        </r>
      </text>
    </comment>
    <comment ref="AA61" authorId="0" shapeId="0" xr:uid="{00000000-0006-0000-1700-0000FD010000}">
      <text>
        <r>
          <rPr>
            <sz val="12"/>
            <color rgb="FF000000"/>
            <rFont val="Calibri"/>
            <family val="1"/>
          </rPr>
          <t>No aplica</t>
        </r>
      </text>
    </comment>
    <comment ref="AB61" authorId="0" shapeId="0" xr:uid="{00000000-0006-0000-1700-0000FE010000}">
      <text>
        <r>
          <rPr>
            <sz val="12"/>
            <color rgb="FF000000"/>
            <rFont val="Calibri"/>
            <family val="1"/>
          </rPr>
          <t>No aplica</t>
        </r>
      </text>
    </comment>
    <comment ref="AO61" authorId="0" shapeId="0" xr:uid="{00000000-0006-0000-1700-0000FF010000}">
      <text>
        <r>
          <rPr>
            <sz val="12"/>
            <color rgb="FF000000"/>
            <rFont val="Calibri"/>
            <family val="1"/>
          </rPr>
          <t>Pero no los dió</t>
        </r>
      </text>
    </comment>
    <comment ref="AP61" authorId="0" shapeId="0" xr:uid="{00000000-0006-0000-1700-000000020000}">
      <text>
        <r>
          <rPr>
            <sz val="12"/>
            <color rgb="FF000000"/>
            <rFont val="Calibri"/>
            <family val="1"/>
          </rPr>
          <t>promoción</t>
        </r>
      </text>
    </comment>
    <comment ref="AX61" authorId="0" shapeId="0" xr:uid="{00000000-0006-0000-1700-000001020000}">
      <text>
        <r>
          <rPr>
            <sz val="12"/>
            <color rgb="FF000000"/>
            <rFont val="Calibri"/>
            <family val="1"/>
          </rPr>
          <t>Se realizó en moto</t>
        </r>
      </text>
    </comment>
    <comment ref="Y62" authorId="0" shapeId="0" xr:uid="{00000000-0006-0000-1700-000002020000}">
      <text>
        <r>
          <rPr>
            <sz val="12"/>
            <color rgb="FF000000"/>
            <rFont val="Calibri"/>
            <family val="1"/>
          </rPr>
          <t>No es necesario</t>
        </r>
      </text>
    </comment>
    <comment ref="Z62" authorId="0" shapeId="0" xr:uid="{00000000-0006-0000-1700-000003020000}">
      <text>
        <r>
          <rPr>
            <sz val="12"/>
            <color rgb="FF000000"/>
            <rFont val="Calibri"/>
            <family val="1"/>
          </rPr>
          <t>No es necesario</t>
        </r>
      </text>
    </comment>
    <comment ref="AA62" authorId="0" shapeId="0" xr:uid="{00000000-0006-0000-1700-000004020000}">
      <text>
        <r>
          <rPr>
            <sz val="12"/>
            <color rgb="FF000000"/>
            <rFont val="Calibri"/>
            <family val="1"/>
          </rPr>
          <t>No es necesario</t>
        </r>
      </text>
    </comment>
    <comment ref="AB62" authorId="0" shapeId="0" xr:uid="{00000000-0006-0000-1700-000005020000}">
      <text>
        <r>
          <rPr>
            <sz val="12"/>
            <color rgb="FF000000"/>
            <rFont val="Calibri"/>
            <family val="1"/>
          </rPr>
          <t>No es necesario</t>
        </r>
      </text>
    </comment>
    <comment ref="AM62" authorId="0" shapeId="0" xr:uid="{00000000-0006-0000-1700-000006020000}">
      <text>
        <r>
          <rPr>
            <sz val="12"/>
            <color rgb="FF000000"/>
            <rFont val="Calibri"/>
            <family val="1"/>
          </rPr>
          <t>Solo venden corriente</t>
        </r>
      </text>
    </comment>
    <comment ref="AN62" authorId="0" shapeId="0" xr:uid="{00000000-0006-0000-1700-000007020000}">
      <text>
        <r>
          <rPr>
            <sz val="12"/>
            <color rgb="FF000000"/>
            <rFont val="Calibri"/>
            <family val="1"/>
          </rPr>
          <t>Solo venden corriente</t>
        </r>
      </text>
    </comment>
    <comment ref="AP62" authorId="0" shapeId="0" xr:uid="{00000000-0006-0000-1700-000008020000}">
      <text>
        <r>
          <rPr>
            <sz val="12"/>
            <color rgb="FF000000"/>
            <rFont val="Calibri"/>
            <family val="1"/>
          </rPr>
          <t>ofrece promoción, y galón adicional</t>
        </r>
      </text>
    </comment>
    <comment ref="AX62" authorId="0" shapeId="0" xr:uid="{00000000-0006-0000-1700-000009020000}">
      <text>
        <r>
          <rPr>
            <sz val="12"/>
            <color rgb="FF000000"/>
            <rFont val="Calibri"/>
            <family val="1"/>
          </rPr>
          <t>Se realizó visita en moto</t>
        </r>
      </text>
    </comment>
    <comment ref="W63" authorId="0" shapeId="0" xr:uid="{00000000-0006-0000-1700-00000A020000}">
      <text>
        <r>
          <rPr>
            <sz val="12"/>
            <color rgb="FF000000"/>
            <rFont val="Calibri"/>
            <family val="1"/>
          </rPr>
          <t>Carnet</t>
        </r>
      </text>
    </comment>
    <comment ref="Y63" authorId="0" shapeId="0" xr:uid="{00000000-0006-0000-1700-00000B020000}">
      <text>
        <r>
          <rPr>
            <sz val="12"/>
            <color rgb="FF000000"/>
            <rFont val="Calibri"/>
            <family val="1"/>
          </rPr>
          <t>No aplica en este momento</t>
        </r>
      </text>
    </comment>
    <comment ref="Z63" authorId="0" shapeId="0" xr:uid="{00000000-0006-0000-1700-00000C020000}">
      <text>
        <r>
          <rPr>
            <sz val="12"/>
            <color rgb="FF000000"/>
            <rFont val="Calibri"/>
            <family val="1"/>
          </rPr>
          <t>No aplica en este momento</t>
        </r>
      </text>
    </comment>
    <comment ref="AA63" authorId="0" shapeId="0" xr:uid="{00000000-0006-0000-1700-00000D020000}">
      <text>
        <r>
          <rPr>
            <sz val="12"/>
            <color rgb="FF000000"/>
            <rFont val="Calibri"/>
            <family val="1"/>
          </rPr>
          <t>No aplica en este momento</t>
        </r>
      </text>
    </comment>
    <comment ref="AB63" authorId="0" shapeId="0" xr:uid="{00000000-0006-0000-1700-00000E020000}">
      <text>
        <r>
          <rPr>
            <sz val="12"/>
            <color rgb="FF000000"/>
            <rFont val="Calibri"/>
            <family val="1"/>
          </rPr>
          <t>No aplica en este momento</t>
        </r>
      </text>
    </comment>
    <comment ref="AP63" authorId="0" shapeId="0" xr:uid="{00000000-0006-0000-1700-00000F020000}">
      <text>
        <r>
          <rPr>
            <sz val="12"/>
            <color rgb="FF000000"/>
            <rFont val="Calibri"/>
            <family val="1"/>
          </rPr>
          <t>promocion jeep</t>
        </r>
      </text>
    </comment>
    <comment ref="Y64" authorId="0" shapeId="0" xr:uid="{00000000-0006-0000-1700-000010020000}">
      <text>
        <r>
          <rPr>
            <sz val="12"/>
            <color rgb="FF000000"/>
            <rFont val="Calibri"/>
            <family val="1"/>
          </rPr>
          <t>No es obligatorio</t>
        </r>
      </text>
    </comment>
    <comment ref="Z64" authorId="0" shapeId="0" xr:uid="{00000000-0006-0000-1700-000011020000}">
      <text>
        <r>
          <rPr>
            <sz val="12"/>
            <color rgb="FF000000"/>
            <rFont val="Calibri"/>
            <family val="1"/>
          </rPr>
          <t>No es obligatorio</t>
        </r>
      </text>
    </comment>
    <comment ref="AA64" authorId="0" shapeId="0" xr:uid="{00000000-0006-0000-1700-000012020000}">
      <text>
        <r>
          <rPr>
            <sz val="12"/>
            <color rgb="FF000000"/>
            <rFont val="Calibri"/>
            <family val="1"/>
          </rPr>
          <t>No es obligatorio</t>
        </r>
      </text>
    </comment>
    <comment ref="AB64" authorId="0" shapeId="0" xr:uid="{00000000-0006-0000-1700-000013020000}">
      <text>
        <r>
          <rPr>
            <sz val="12"/>
            <color rgb="FF000000"/>
            <rFont val="Calibri"/>
            <family val="1"/>
          </rPr>
          <t>No es obligatorio</t>
        </r>
      </text>
    </comment>
    <comment ref="AN64" authorId="0" shapeId="0" xr:uid="{00000000-0006-0000-1700-000014020000}">
      <text>
        <r>
          <rPr>
            <sz val="12"/>
            <color rgb="FF000000"/>
            <rFont val="Calibri"/>
            <family val="1"/>
          </rPr>
          <t>No la ofreció</t>
        </r>
      </text>
    </comment>
    <comment ref="AP64" authorId="0" shapeId="0" xr:uid="{00000000-0006-0000-1700-000015020000}">
      <text>
        <r>
          <rPr>
            <sz val="12"/>
            <color rgb="FF000000"/>
            <rFont val="Calibri"/>
            <family val="1"/>
          </rPr>
          <t>Ofrece promoción jeep.</t>
        </r>
      </text>
    </comment>
    <comment ref="AX64" authorId="0" shapeId="0" xr:uid="{00000000-0006-0000-1700-000016020000}">
      <text>
        <r>
          <rPr>
            <sz val="12"/>
            <color rgb="FF000000"/>
            <rFont val="Calibri"/>
            <family val="1"/>
          </rPr>
          <t>No ofreció</t>
        </r>
      </text>
    </comment>
    <comment ref="Y65" authorId="0" shapeId="0" xr:uid="{00000000-0006-0000-1700-000017020000}">
      <text>
        <r>
          <rPr>
            <sz val="12"/>
            <color rgb="FF000000"/>
            <rFont val="Calibri"/>
            <family val="1"/>
          </rPr>
          <t>No aplica</t>
        </r>
      </text>
    </comment>
    <comment ref="Z65" authorId="0" shapeId="0" xr:uid="{00000000-0006-0000-1700-000018020000}">
      <text>
        <r>
          <rPr>
            <sz val="12"/>
            <color rgb="FF000000"/>
            <rFont val="Calibri"/>
            <family val="1"/>
          </rPr>
          <t>No aplica</t>
        </r>
      </text>
    </comment>
    <comment ref="AA65" authorId="0" shapeId="0" xr:uid="{00000000-0006-0000-1700-000019020000}">
      <text>
        <r>
          <rPr>
            <sz val="12"/>
            <color rgb="FF000000"/>
            <rFont val="Calibri"/>
            <family val="1"/>
          </rPr>
          <t>No aplica</t>
        </r>
      </text>
    </comment>
    <comment ref="AB65" authorId="0" shapeId="0" xr:uid="{00000000-0006-0000-1700-00001A020000}">
      <text>
        <r>
          <rPr>
            <sz val="12"/>
            <color rgb="FF000000"/>
            <rFont val="Calibri"/>
            <family val="1"/>
          </rPr>
          <t>No aplica</t>
        </r>
      </text>
    </comment>
    <comment ref="AN65" authorId="0" shapeId="0" xr:uid="{00000000-0006-0000-1700-00001B020000}">
      <text>
        <r>
          <rPr>
            <sz val="12"/>
            <color rgb="FF000000"/>
            <rFont val="Calibri"/>
            <family val="1"/>
          </rPr>
          <t>No ofrece</t>
        </r>
      </text>
    </comment>
    <comment ref="AP65" authorId="0" shapeId="0" xr:uid="{00000000-0006-0000-1700-00001C020000}">
      <text>
        <r>
          <rPr>
            <sz val="12"/>
            <color rgb="FF000000"/>
            <rFont val="Calibri"/>
            <family val="1"/>
          </rPr>
          <t>ofrece promoción</t>
        </r>
      </text>
    </comment>
    <comment ref="AX65" authorId="0" shapeId="0" xr:uid="{00000000-0006-0000-1700-00001D020000}">
      <text>
        <r>
          <rPr>
            <sz val="12"/>
            <color rgb="FF000000"/>
            <rFont val="Calibri"/>
            <family val="1"/>
          </rPr>
          <t>Visita en moto</t>
        </r>
      </text>
    </comment>
    <comment ref="Y66" authorId="0" shapeId="0" xr:uid="{00000000-0006-0000-1700-00001E020000}">
      <text>
        <r>
          <rPr>
            <sz val="12"/>
            <color rgb="FF000000"/>
            <rFont val="Calibri"/>
            <family val="1"/>
          </rPr>
          <t>No aplica</t>
        </r>
      </text>
    </comment>
    <comment ref="Z66" authorId="0" shapeId="0" xr:uid="{00000000-0006-0000-1700-00001F020000}">
      <text>
        <r>
          <rPr>
            <sz val="12"/>
            <color rgb="FF000000"/>
            <rFont val="Calibri"/>
            <family val="1"/>
          </rPr>
          <t>No aplica</t>
        </r>
      </text>
    </comment>
    <comment ref="AA66" authorId="0" shapeId="0" xr:uid="{00000000-0006-0000-1700-000020020000}">
      <text>
        <r>
          <rPr>
            <sz val="12"/>
            <color rgb="FF000000"/>
            <rFont val="Calibri"/>
            <family val="1"/>
          </rPr>
          <t>No aplica</t>
        </r>
      </text>
    </comment>
    <comment ref="AB66" authorId="0" shapeId="0" xr:uid="{00000000-0006-0000-1700-000021020000}">
      <text>
        <r>
          <rPr>
            <sz val="12"/>
            <color rgb="FF000000"/>
            <rFont val="Calibri"/>
            <family val="1"/>
          </rPr>
          <t>No aplica</t>
        </r>
      </text>
    </comment>
    <comment ref="AN66" authorId="0" shapeId="0" xr:uid="{00000000-0006-0000-1700-000022020000}">
      <text>
        <r>
          <rPr>
            <sz val="12"/>
            <color rgb="FF000000"/>
            <rFont val="Calibri"/>
            <family val="1"/>
          </rPr>
          <t>Solo extra compre</t>
        </r>
      </text>
    </comment>
    <comment ref="AP66" authorId="0" shapeId="0" xr:uid="{00000000-0006-0000-1700-000023020000}">
      <text>
        <r>
          <rPr>
            <sz val="12"/>
            <color rgb="FF000000"/>
            <rFont val="Calibri"/>
            <family val="1"/>
          </rPr>
          <t>Promoción jeep</t>
        </r>
      </text>
    </comment>
    <comment ref="AX66" authorId="0" shapeId="0" xr:uid="{00000000-0006-0000-1700-000024020000}">
      <text>
        <r>
          <rPr>
            <sz val="12"/>
            <color rgb="FF000000"/>
            <rFont val="Calibri"/>
            <family val="1"/>
          </rPr>
          <t>No aplica visita moto</t>
        </r>
      </text>
    </comment>
    <comment ref="Q67" authorId="0" shapeId="0" xr:uid="{00000000-0006-0000-1700-000025020000}">
      <text>
        <r>
          <rPr>
            <sz val="12"/>
            <color rgb="FF000000"/>
            <rFont val="Calibri"/>
            <family val="1"/>
          </rPr>
          <t>Usa guantes</t>
        </r>
      </text>
    </comment>
    <comment ref="R67" authorId="0" shapeId="0" xr:uid="{00000000-0006-0000-1700-000026020000}">
      <text>
        <r>
          <rPr>
            <sz val="12"/>
            <color rgb="FF000000"/>
            <rFont val="Calibri"/>
            <family val="1"/>
          </rPr>
          <t>Usa guantes</t>
        </r>
      </text>
    </comment>
    <comment ref="Y67" authorId="0" shapeId="0" xr:uid="{00000000-0006-0000-1700-000027020000}">
      <text>
        <r>
          <rPr>
            <sz val="12"/>
            <color rgb="FF000000"/>
            <rFont val="Calibri"/>
            <family val="1"/>
          </rPr>
          <t>No es obligatorio</t>
        </r>
      </text>
    </comment>
    <comment ref="Z67" authorId="0" shapeId="0" xr:uid="{00000000-0006-0000-1700-000028020000}">
      <text>
        <r>
          <rPr>
            <sz val="12"/>
            <color rgb="FF000000"/>
            <rFont val="Calibri"/>
            <family val="1"/>
          </rPr>
          <t>No es obligatorio.</t>
        </r>
      </text>
    </comment>
    <comment ref="AA67" authorId="0" shapeId="0" xr:uid="{00000000-0006-0000-1700-000029020000}">
      <text>
        <r>
          <rPr>
            <sz val="12"/>
            <color rgb="FF000000"/>
            <rFont val="Calibri"/>
            <family val="1"/>
          </rPr>
          <t>No es obligatorio</t>
        </r>
      </text>
    </comment>
    <comment ref="AB67" authorId="0" shapeId="0" xr:uid="{00000000-0006-0000-1700-00002A020000}">
      <text>
        <r>
          <rPr>
            <sz val="12"/>
            <color rgb="FF000000"/>
            <rFont val="Calibri"/>
            <family val="1"/>
          </rPr>
          <t>No es obligatorio</t>
        </r>
      </text>
    </comment>
    <comment ref="AM67" authorId="0" shapeId="0" xr:uid="{00000000-0006-0000-1700-00002B020000}">
      <text>
        <r>
          <rPr>
            <sz val="12"/>
            <color rgb="FF000000"/>
            <rFont val="Calibri"/>
            <family val="1"/>
          </rPr>
          <t>EDS no vende mayor calidad</t>
        </r>
      </text>
    </comment>
    <comment ref="AN67" authorId="0" shapeId="0" xr:uid="{00000000-0006-0000-1700-00002C020000}">
      <text>
        <r>
          <rPr>
            <sz val="12"/>
            <color rgb="FF000000"/>
            <rFont val="Calibri"/>
            <family val="1"/>
          </rPr>
          <t>EDS no vende mayor calidad</t>
        </r>
      </text>
    </comment>
    <comment ref="AO67" authorId="0" shapeId="0" xr:uid="{00000000-0006-0000-1700-00002D020000}">
      <text>
        <r>
          <rPr>
            <sz val="12"/>
            <color rgb="FF000000"/>
            <rFont val="Calibri"/>
            <family val="1"/>
          </rPr>
          <t>EDS no acumula puntos</t>
        </r>
      </text>
    </comment>
    <comment ref="AP67" authorId="0" shapeId="0" xr:uid="{00000000-0006-0000-1700-00002E020000}">
      <text>
        <r>
          <rPr>
            <sz val="12"/>
            <color rgb="FF000000"/>
            <rFont val="Calibri"/>
            <family val="1"/>
          </rPr>
          <t>EDS en depto de nariño</t>
        </r>
      </text>
    </comment>
    <comment ref="AX67" authorId="0" shapeId="0" xr:uid="{00000000-0006-0000-1700-00002F020000}">
      <text>
        <r>
          <rPr>
            <sz val="12"/>
            <color rgb="FF000000"/>
            <rFont val="Calibri"/>
            <family val="1"/>
          </rPr>
          <t>Visita en moto.</t>
        </r>
      </text>
    </comment>
    <comment ref="BA67" authorId="0" shapeId="0" xr:uid="{00000000-0006-0000-1700-000030020000}">
      <text>
        <r>
          <rPr>
            <sz val="12"/>
            <color rgb="FF000000"/>
            <rFont val="Calibri"/>
            <family val="1"/>
          </rPr>
          <t>Pero no tienen facturación en línea, ellos envían la factura al email</t>
        </r>
      </text>
    </comment>
    <comment ref="BB67" authorId="0" shapeId="0" xr:uid="{00000000-0006-0000-1700-000031020000}">
      <text>
        <r>
          <rPr>
            <sz val="12"/>
            <color rgb="FF000000"/>
            <rFont val="Calibri"/>
            <family val="1"/>
          </rPr>
          <t>No tienen facturación en línea, la EDS envía la factura al email al día siguiente</t>
        </r>
      </text>
    </comment>
    <comment ref="Y68" authorId="0" shapeId="0" xr:uid="{00000000-0006-0000-1700-000032020000}">
      <text>
        <r>
          <rPr>
            <sz val="12"/>
            <color rgb="FF000000"/>
            <rFont val="Calibri"/>
            <family val="1"/>
          </rPr>
          <t>no aplica</t>
        </r>
      </text>
    </comment>
    <comment ref="Z68" authorId="0" shapeId="0" xr:uid="{00000000-0006-0000-1700-000033020000}">
      <text>
        <r>
          <rPr>
            <sz val="12"/>
            <color rgb="FF000000"/>
            <rFont val="Calibri"/>
            <family val="1"/>
          </rPr>
          <t>no aplica</t>
        </r>
      </text>
    </comment>
    <comment ref="AA68" authorId="0" shapeId="0" xr:uid="{00000000-0006-0000-1700-000034020000}">
      <text>
        <r>
          <rPr>
            <sz val="12"/>
            <color rgb="FF000000"/>
            <rFont val="Calibri"/>
            <family val="1"/>
          </rPr>
          <t>no aplica</t>
        </r>
      </text>
    </comment>
    <comment ref="AB68" authorId="0" shapeId="0" xr:uid="{00000000-0006-0000-1700-000035020000}">
      <text>
        <r>
          <rPr>
            <sz val="12"/>
            <color rgb="FF000000"/>
            <rFont val="Calibri"/>
            <family val="1"/>
          </rPr>
          <t>no aplica</t>
        </r>
      </text>
    </comment>
    <comment ref="AM68" authorId="0" shapeId="0" xr:uid="{00000000-0006-0000-1700-000036020000}">
      <text>
        <r>
          <rPr>
            <sz val="12"/>
            <color rgb="FF000000"/>
            <rFont val="Calibri"/>
            <family val="1"/>
          </rPr>
          <t>no venden</t>
        </r>
      </text>
    </comment>
    <comment ref="AN68" authorId="0" shapeId="0" xr:uid="{00000000-0006-0000-1700-000037020000}">
      <text>
        <r>
          <rPr>
            <sz val="12"/>
            <color rgb="FF000000"/>
            <rFont val="Calibri"/>
            <family val="1"/>
          </rPr>
          <t>no venden</t>
        </r>
      </text>
    </comment>
    <comment ref="AP68" authorId="0" shapeId="0" xr:uid="{00000000-0006-0000-1700-000038020000}">
      <text>
        <r>
          <rPr>
            <sz val="12"/>
            <color rgb="FF000000"/>
            <rFont val="Calibri"/>
            <family val="1"/>
          </rPr>
          <t>promoción</t>
        </r>
      </text>
    </comment>
    <comment ref="AX68" authorId="0" shapeId="0" xr:uid="{00000000-0006-0000-1700-000039020000}">
      <text>
        <r>
          <rPr>
            <sz val="12"/>
            <color rgb="FF000000"/>
            <rFont val="Calibri"/>
            <family val="1"/>
          </rPr>
          <t>No ofrece</t>
        </r>
      </text>
    </comment>
    <comment ref="Y69" authorId="0" shapeId="0" xr:uid="{00000000-0006-0000-1700-00003A020000}">
      <text>
        <r>
          <rPr>
            <sz val="12"/>
            <color rgb="FF000000"/>
            <rFont val="Calibri"/>
            <family val="1"/>
          </rPr>
          <t>No aplica</t>
        </r>
      </text>
    </comment>
    <comment ref="Z69" authorId="0" shapeId="0" xr:uid="{00000000-0006-0000-1700-00003B020000}">
      <text>
        <r>
          <rPr>
            <sz val="12"/>
            <color rgb="FF000000"/>
            <rFont val="Calibri"/>
            <family val="1"/>
          </rPr>
          <t>No aplica</t>
        </r>
      </text>
    </comment>
    <comment ref="AA69" authorId="0" shapeId="0" xr:uid="{00000000-0006-0000-1700-00003C020000}">
      <text>
        <r>
          <rPr>
            <sz val="12"/>
            <color rgb="FF000000"/>
            <rFont val="Calibri"/>
            <family val="1"/>
          </rPr>
          <t>No aplica</t>
        </r>
      </text>
    </comment>
    <comment ref="AB69" authorId="0" shapeId="0" xr:uid="{00000000-0006-0000-1700-00003D020000}">
      <text>
        <r>
          <rPr>
            <sz val="12"/>
            <color rgb="FF000000"/>
            <rFont val="Calibri"/>
            <family val="1"/>
          </rPr>
          <t>No aplica</t>
        </r>
      </text>
    </comment>
    <comment ref="AE69" authorId="0" shapeId="0" xr:uid="{00000000-0006-0000-1700-00003E020000}">
      <text>
        <r>
          <rPr>
            <sz val="12"/>
            <color rgb="FF000000"/>
            <rFont val="Calibri"/>
            <family val="1"/>
          </rPr>
          <t>colaborador ocupado</t>
        </r>
      </text>
    </comment>
    <comment ref="AN69" authorId="0" shapeId="0" xr:uid="{00000000-0006-0000-1700-00003F020000}">
      <text>
        <r>
          <rPr>
            <sz val="12"/>
            <color rgb="FF000000"/>
            <rFont val="Calibri"/>
            <family val="1"/>
          </rPr>
          <t>No ofrece</t>
        </r>
      </text>
    </comment>
    <comment ref="AO69" authorId="0" shapeId="0" xr:uid="{00000000-0006-0000-1700-000040020000}">
      <text>
        <r>
          <rPr>
            <sz val="12"/>
            <color rgb="FF000000"/>
            <rFont val="Calibri"/>
            <family val="1"/>
          </rPr>
          <t>EDS no utiliza puntos colombia</t>
        </r>
      </text>
    </comment>
    <comment ref="AX69" authorId="0" shapeId="0" xr:uid="{00000000-0006-0000-1700-000041020000}">
      <text>
        <r>
          <rPr>
            <sz val="12"/>
            <color rgb="FF000000"/>
            <rFont val="Calibri"/>
            <family val="1"/>
          </rPr>
          <t>No aplica</t>
        </r>
      </text>
    </comment>
    <comment ref="Q70" authorId="0" shapeId="0" xr:uid="{00000000-0006-0000-1700-000042020000}">
      <text>
        <r>
          <rPr>
            <sz val="12"/>
            <color rgb="FF000000"/>
            <rFont val="Calibri"/>
            <family val="1"/>
          </rPr>
          <t>Usa guantes</t>
        </r>
      </text>
    </comment>
    <comment ref="R70" authorId="0" shapeId="0" xr:uid="{00000000-0006-0000-1700-000043020000}">
      <text>
        <r>
          <rPr>
            <sz val="12"/>
            <color rgb="FF000000"/>
            <rFont val="Calibri"/>
            <family val="1"/>
          </rPr>
          <t>Usa guantes</t>
        </r>
      </text>
    </comment>
    <comment ref="T70" authorId="0" shapeId="0" xr:uid="{00000000-0006-0000-1700-000044020000}">
      <text>
        <r>
          <rPr>
            <sz val="12"/>
            <color rgb="FF000000"/>
            <rFont val="Calibri"/>
            <family val="1"/>
          </rPr>
          <t>Usa chaqueta</t>
        </r>
      </text>
    </comment>
    <comment ref="Y70" authorId="0" shapeId="0" xr:uid="{00000000-0006-0000-1700-000045020000}">
      <text>
        <r>
          <rPr>
            <sz val="12"/>
            <color rgb="FF000000"/>
            <rFont val="Calibri"/>
            <family val="1"/>
          </rPr>
          <t>No es oblugatorio</t>
        </r>
      </text>
    </comment>
    <comment ref="Z70" authorId="0" shapeId="0" xr:uid="{00000000-0006-0000-1700-000046020000}">
      <text>
        <r>
          <rPr>
            <sz val="12"/>
            <color rgb="FF000000"/>
            <rFont val="Calibri"/>
            <family val="1"/>
          </rPr>
          <t>No es obligatorio</t>
        </r>
      </text>
    </comment>
    <comment ref="AA70" authorId="0" shapeId="0" xr:uid="{00000000-0006-0000-1700-000047020000}">
      <text>
        <r>
          <rPr>
            <sz val="12"/>
            <color rgb="FF000000"/>
            <rFont val="Calibri"/>
            <family val="1"/>
          </rPr>
          <t>No es obligatorio</t>
        </r>
      </text>
    </comment>
    <comment ref="AB70" authorId="0" shapeId="0" xr:uid="{00000000-0006-0000-1700-000048020000}">
      <text>
        <r>
          <rPr>
            <sz val="12"/>
            <color rgb="FF000000"/>
            <rFont val="Calibri"/>
            <family val="1"/>
          </rPr>
          <t>No es obligatorio</t>
        </r>
      </text>
    </comment>
    <comment ref="AE70" authorId="0" shapeId="0" xr:uid="{00000000-0006-0000-1700-000049020000}">
      <text>
        <r>
          <rPr>
            <sz val="12"/>
            <color rgb="FF000000"/>
            <rFont val="Calibri"/>
            <family val="1"/>
          </rPr>
          <t>COLABORADOR OCUPADO</t>
        </r>
      </text>
    </comment>
    <comment ref="AM70" authorId="0" shapeId="0" xr:uid="{00000000-0006-0000-1700-00004A020000}">
      <text>
        <r>
          <rPr>
            <sz val="12"/>
            <color rgb="FF000000"/>
            <rFont val="Calibri"/>
            <family val="1"/>
          </rPr>
          <t>EDS no vende mayor calidad.</t>
        </r>
      </text>
    </comment>
    <comment ref="AN70" authorId="0" shapeId="0" xr:uid="{00000000-0006-0000-1700-00004B020000}">
      <text>
        <r>
          <rPr>
            <sz val="12"/>
            <color rgb="FF000000"/>
            <rFont val="Calibri"/>
            <family val="1"/>
          </rPr>
          <t>EDS no vende mayor calidad</t>
        </r>
      </text>
    </comment>
    <comment ref="AP70" authorId="0" shapeId="0" xr:uid="{00000000-0006-0000-1700-00004C020000}">
      <text>
        <r>
          <rPr>
            <sz val="12"/>
            <color rgb="FF000000"/>
            <rFont val="Calibri"/>
            <family val="1"/>
          </rPr>
          <t>EDS en depto de Nariño.</t>
        </r>
      </text>
    </comment>
    <comment ref="AX70" authorId="0" shapeId="0" xr:uid="{00000000-0006-0000-1700-00004D020000}">
      <text>
        <r>
          <rPr>
            <sz val="12"/>
            <color rgb="FF000000"/>
            <rFont val="Calibri"/>
            <family val="1"/>
          </rPr>
          <t>Visita en moto</t>
        </r>
      </text>
    </comment>
    <comment ref="Y71" authorId="0" shapeId="0" xr:uid="{00000000-0006-0000-1700-00004E020000}">
      <text>
        <r>
          <rPr>
            <sz val="12"/>
            <color rgb="FF000000"/>
            <rFont val="Calibri"/>
            <family val="1"/>
          </rPr>
          <t>No aplica</t>
        </r>
      </text>
    </comment>
    <comment ref="Z71" authorId="0" shapeId="0" xr:uid="{00000000-0006-0000-1700-00004F020000}">
      <text>
        <r>
          <rPr>
            <sz val="12"/>
            <color rgb="FF000000"/>
            <rFont val="Calibri"/>
            <family val="1"/>
          </rPr>
          <t>No aplica</t>
        </r>
      </text>
    </comment>
    <comment ref="AA71" authorId="0" shapeId="0" xr:uid="{00000000-0006-0000-1700-000050020000}">
      <text>
        <r>
          <rPr>
            <sz val="12"/>
            <color rgb="FF000000"/>
            <rFont val="Calibri"/>
            <family val="1"/>
          </rPr>
          <t>No aplica</t>
        </r>
      </text>
    </comment>
    <comment ref="AB71" authorId="0" shapeId="0" xr:uid="{00000000-0006-0000-1700-000051020000}">
      <text>
        <r>
          <rPr>
            <sz val="12"/>
            <color rgb="FF000000"/>
            <rFont val="Calibri"/>
            <family val="1"/>
          </rPr>
          <t>No aplica</t>
        </r>
      </text>
    </comment>
    <comment ref="AN71" authorId="0" shapeId="0" xr:uid="{00000000-0006-0000-1700-000052020000}">
      <text>
        <r>
          <rPr>
            <sz val="12"/>
            <color rgb="FF000000"/>
            <rFont val="Calibri"/>
            <family val="1"/>
          </rPr>
          <t>Se solicito combustible extra</t>
        </r>
      </text>
    </comment>
    <comment ref="AP71" authorId="0" shapeId="0" xr:uid="{00000000-0006-0000-1700-000053020000}">
      <text>
        <r>
          <rPr>
            <sz val="12"/>
            <color rgb="FF000000"/>
            <rFont val="Calibri"/>
            <family val="1"/>
          </rPr>
          <t>Ofreció promoción Jeep</t>
        </r>
      </text>
    </comment>
    <comment ref="AX71" authorId="0" shapeId="0" xr:uid="{00000000-0006-0000-1700-000054020000}">
      <text>
        <r>
          <rPr>
            <sz val="12"/>
            <color rgb="FF000000"/>
            <rFont val="Calibri"/>
            <family val="1"/>
          </rPr>
          <t>Visita realizado en moto</t>
        </r>
      </text>
    </comment>
    <comment ref="Y72" authorId="0" shapeId="0" xr:uid="{00000000-0006-0000-1700-000055020000}">
      <text>
        <r>
          <rPr>
            <sz val="12"/>
            <color rgb="FF000000"/>
            <rFont val="Calibri"/>
            <family val="1"/>
          </rPr>
          <t>Na</t>
        </r>
      </text>
    </comment>
    <comment ref="Z72" authorId="0" shapeId="0" xr:uid="{00000000-0006-0000-1700-000056020000}">
      <text>
        <r>
          <rPr>
            <sz val="12"/>
            <color rgb="FF000000"/>
            <rFont val="Calibri"/>
            <family val="1"/>
          </rPr>
          <t>Na</t>
        </r>
      </text>
    </comment>
    <comment ref="AA72" authorId="0" shapeId="0" xr:uid="{00000000-0006-0000-1700-000057020000}">
      <text>
        <r>
          <rPr>
            <sz val="12"/>
            <color rgb="FF000000"/>
            <rFont val="Calibri"/>
            <family val="1"/>
          </rPr>
          <t>Na</t>
        </r>
      </text>
    </comment>
    <comment ref="AB72" authorId="0" shapeId="0" xr:uid="{00000000-0006-0000-1700-000058020000}">
      <text>
        <r>
          <rPr>
            <sz val="12"/>
            <color rgb="FF000000"/>
            <rFont val="Calibri"/>
            <family val="1"/>
          </rPr>
          <t>Na</t>
        </r>
      </text>
    </comment>
    <comment ref="AE72" authorId="0" shapeId="0" xr:uid="{00000000-0006-0000-1700-000059020000}">
      <text>
        <r>
          <rPr>
            <sz val="12"/>
            <color rgb="FF000000"/>
            <rFont val="Calibri"/>
            <family val="1"/>
          </rPr>
          <t>Está llena</t>
        </r>
      </text>
    </comment>
    <comment ref="AM72" authorId="0" shapeId="0" xr:uid="{00000000-0006-0000-1700-00005A020000}">
      <text>
        <r>
          <rPr>
            <sz val="12"/>
            <color rgb="FF000000"/>
            <rFont val="Calibri"/>
            <family val="1"/>
          </rPr>
          <t>N/A</t>
        </r>
      </text>
    </comment>
    <comment ref="AN72" authorId="0" shapeId="0" xr:uid="{00000000-0006-0000-1700-00005B020000}">
      <text>
        <r>
          <rPr>
            <sz val="12"/>
            <color rgb="FF000000"/>
            <rFont val="Calibri"/>
            <family val="1"/>
          </rPr>
          <t>N/A</t>
        </r>
      </text>
    </comment>
    <comment ref="AP72" authorId="0" shapeId="0" xr:uid="{00000000-0006-0000-1700-00005C020000}">
      <text>
        <r>
          <rPr>
            <sz val="12"/>
            <color rgb="FF000000"/>
            <rFont val="Calibri"/>
            <family val="1"/>
          </rPr>
          <t>No tengo</t>
        </r>
      </text>
    </comment>
    <comment ref="AX72" authorId="0" shapeId="0" xr:uid="{00000000-0006-0000-1700-00005D020000}">
      <text>
        <r>
          <rPr>
            <sz val="12"/>
            <color rgb="FF000000"/>
            <rFont val="Calibri"/>
            <family val="1"/>
          </rPr>
          <t>No dijo</t>
        </r>
      </text>
    </comment>
    <comment ref="T73" authorId="0" shapeId="0" xr:uid="{00000000-0006-0000-1700-00005E020000}">
      <text>
        <r>
          <rPr>
            <sz val="12"/>
            <color rgb="FF000000"/>
            <rFont val="Calibri"/>
            <family val="1"/>
          </rPr>
          <t>Usa chaqueta</t>
        </r>
      </text>
    </comment>
    <comment ref="Y73" authorId="0" shapeId="0" xr:uid="{00000000-0006-0000-1700-00005F020000}">
      <text>
        <r>
          <rPr>
            <sz val="12"/>
            <color rgb="FF000000"/>
            <rFont val="Calibri"/>
            <family val="1"/>
          </rPr>
          <t>No es obligatorio</t>
        </r>
      </text>
    </comment>
    <comment ref="Z73" authorId="0" shapeId="0" xr:uid="{00000000-0006-0000-1700-000060020000}">
      <text>
        <r>
          <rPr>
            <sz val="12"/>
            <color rgb="FF000000"/>
            <rFont val="Calibri"/>
            <family val="1"/>
          </rPr>
          <t>No es obligatorio</t>
        </r>
      </text>
    </comment>
    <comment ref="AA73" authorId="0" shapeId="0" xr:uid="{00000000-0006-0000-1700-000061020000}">
      <text>
        <r>
          <rPr>
            <sz val="12"/>
            <color rgb="FF000000"/>
            <rFont val="Calibri"/>
            <family val="1"/>
          </rPr>
          <t>No es obligatorio</t>
        </r>
      </text>
    </comment>
    <comment ref="AB73" authorId="0" shapeId="0" xr:uid="{00000000-0006-0000-1700-000062020000}">
      <text>
        <r>
          <rPr>
            <sz val="12"/>
            <color rgb="FF000000"/>
            <rFont val="Calibri"/>
            <family val="1"/>
          </rPr>
          <t>No es obligatorio</t>
        </r>
      </text>
    </comment>
    <comment ref="AI73" authorId="0" shapeId="0" xr:uid="{00000000-0006-0000-1700-000063020000}">
      <text>
        <r>
          <rPr>
            <sz val="12"/>
            <color rgb="FF000000"/>
            <rFont val="Calibri"/>
            <family val="1"/>
          </rPr>
          <t>EDS no tiene esta promoción</t>
        </r>
      </text>
    </comment>
    <comment ref="AM73" authorId="0" shapeId="0" xr:uid="{00000000-0006-0000-1700-000064020000}">
      <text>
        <r>
          <rPr>
            <sz val="12"/>
            <color rgb="FF000000"/>
            <rFont val="Calibri"/>
            <family val="1"/>
          </rPr>
          <t>EDS no vende mayor calidad</t>
        </r>
      </text>
    </comment>
    <comment ref="AN73" authorId="0" shapeId="0" xr:uid="{00000000-0006-0000-1700-000065020000}">
      <text>
        <r>
          <rPr>
            <sz val="12"/>
            <color rgb="FF000000"/>
            <rFont val="Calibri"/>
            <family val="1"/>
          </rPr>
          <t>EDS no vende mayor calidad</t>
        </r>
      </text>
    </comment>
    <comment ref="AO73" authorId="0" shapeId="0" xr:uid="{00000000-0006-0000-1700-000066020000}">
      <text>
        <r>
          <rPr>
            <sz val="12"/>
            <color rgb="FF000000"/>
            <rFont val="Calibri"/>
            <family val="1"/>
          </rPr>
          <t>EDS no acumula puntos</t>
        </r>
      </text>
    </comment>
    <comment ref="AP73" authorId="0" shapeId="0" xr:uid="{00000000-0006-0000-1700-000067020000}">
      <text>
        <r>
          <rPr>
            <sz val="12"/>
            <color rgb="FF000000"/>
            <rFont val="Calibri"/>
            <family val="1"/>
          </rPr>
          <t>EDS en depto de Nariño.</t>
        </r>
      </text>
    </comment>
    <comment ref="AX73" authorId="0" shapeId="0" xr:uid="{00000000-0006-0000-1700-000068020000}">
      <text>
        <r>
          <rPr>
            <sz val="12"/>
            <color rgb="FF000000"/>
            <rFont val="Calibri"/>
            <family val="1"/>
          </rPr>
          <t>Visita en moto</t>
        </r>
      </text>
    </comment>
    <comment ref="Y74" authorId="0" shapeId="0" xr:uid="{00000000-0006-0000-1700-000069020000}">
      <text>
        <r>
          <rPr>
            <sz val="12"/>
            <color rgb="FF000000"/>
            <rFont val="Calibri"/>
            <family val="1"/>
          </rPr>
          <t>mo aplica</t>
        </r>
      </text>
    </comment>
    <comment ref="Z74" authorId="0" shapeId="0" xr:uid="{00000000-0006-0000-1700-00006A020000}">
      <text>
        <r>
          <rPr>
            <sz val="12"/>
            <color rgb="FF000000"/>
            <rFont val="Calibri"/>
            <family val="1"/>
          </rPr>
          <t>no aplica</t>
        </r>
      </text>
    </comment>
    <comment ref="AA74" authorId="0" shapeId="0" xr:uid="{00000000-0006-0000-1700-00006B020000}">
      <text>
        <r>
          <rPr>
            <sz val="12"/>
            <color rgb="FF000000"/>
            <rFont val="Calibri"/>
            <family val="1"/>
          </rPr>
          <t>no aplica</t>
        </r>
      </text>
    </comment>
    <comment ref="AB74" authorId="0" shapeId="0" xr:uid="{00000000-0006-0000-1700-00006C020000}">
      <text>
        <r>
          <rPr>
            <sz val="12"/>
            <color rgb="FF000000"/>
            <rFont val="Calibri"/>
            <family val="1"/>
          </rPr>
          <t>no aplica</t>
        </r>
      </text>
    </comment>
    <comment ref="AN74" authorId="0" shapeId="0" xr:uid="{00000000-0006-0000-1700-00006D020000}">
      <text>
        <r>
          <rPr>
            <sz val="12"/>
            <color rgb="FF000000"/>
            <rFont val="Calibri"/>
            <family val="1"/>
          </rPr>
          <t>No ofrece</t>
        </r>
      </text>
    </comment>
    <comment ref="AP74" authorId="0" shapeId="0" xr:uid="{00000000-0006-0000-1700-00006E020000}">
      <text>
        <r>
          <rPr>
            <sz val="12"/>
            <color rgb="FF000000"/>
            <rFont val="Calibri"/>
            <family val="1"/>
          </rPr>
          <t>ofrece promocion jeep</t>
        </r>
      </text>
    </comment>
    <comment ref="AX74" authorId="0" shapeId="0" xr:uid="{00000000-0006-0000-1700-00006F020000}">
      <text>
        <r>
          <rPr>
            <sz val="12"/>
            <color rgb="FF000000"/>
            <rFont val="Calibri"/>
            <family val="1"/>
          </rPr>
          <t>No lo ofrece</t>
        </r>
      </text>
    </comment>
    <comment ref="I75" authorId="0" shapeId="0" xr:uid="{00000000-0006-0000-1700-000070020000}">
      <text>
        <r>
          <rPr>
            <sz val="12"/>
            <color rgb="FF000000"/>
            <rFont val="Calibri"/>
            <family val="1"/>
          </rPr>
          <t>Estación de servicio primax Bucaramanga</t>
        </r>
      </text>
    </comment>
    <comment ref="K75" authorId="0" shapeId="0" xr:uid="{00000000-0006-0000-1700-000071020000}">
      <text>
        <r>
          <rPr>
            <sz val="12"/>
            <color rgb="FF000000"/>
            <rFont val="Calibri"/>
            <family val="1"/>
          </rPr>
          <t>Entrando a la estación de servicio</t>
        </r>
      </text>
    </comment>
    <comment ref="O75" authorId="0" shapeId="0" xr:uid="{00000000-0006-0000-1700-000072020000}">
      <text>
        <r>
          <rPr>
            <sz val="12"/>
            <color rgb="FF000000"/>
            <rFont val="Calibri"/>
            <family val="1"/>
          </rPr>
          <t>Recogido</t>
        </r>
      </text>
    </comment>
    <comment ref="P75" authorId="0" shapeId="0" xr:uid="{00000000-0006-0000-1700-000073020000}">
      <text>
        <r>
          <rPr>
            <sz val="12"/>
            <color rgb="FF000000"/>
            <rFont val="Calibri"/>
            <family val="1"/>
          </rPr>
          <t>Si tenía</t>
        </r>
      </text>
    </comment>
    <comment ref="T75" authorId="0" shapeId="0" xr:uid="{00000000-0006-0000-1700-000074020000}">
      <text>
        <r>
          <rPr>
            <sz val="12"/>
            <color rgb="FF000000"/>
            <rFont val="Calibri"/>
            <family val="1"/>
          </rPr>
          <t>Si tenía</t>
        </r>
      </text>
    </comment>
    <comment ref="U75" authorId="0" shapeId="0" xr:uid="{00000000-0006-0000-1700-000075020000}">
      <text>
        <r>
          <rPr>
            <sz val="12"/>
            <color rgb="FF000000"/>
            <rFont val="Calibri"/>
            <family val="1"/>
          </rPr>
          <t>Si</t>
        </r>
      </text>
    </comment>
    <comment ref="V75" authorId="0" shapeId="0" xr:uid="{00000000-0006-0000-1700-000076020000}">
      <text>
        <r>
          <rPr>
            <sz val="12"/>
            <color rgb="FF000000"/>
            <rFont val="Calibri"/>
            <family val="1"/>
          </rPr>
          <t>Si</t>
        </r>
      </text>
    </comment>
    <comment ref="W75" authorId="0" shapeId="0" xr:uid="{00000000-0006-0000-1700-000077020000}">
      <text>
        <r>
          <rPr>
            <sz val="12"/>
            <color rgb="FF000000"/>
            <rFont val="Calibri"/>
            <family val="1"/>
          </rPr>
          <t>Si pero no se le alcanzó a ver el nombre por que lo tenía al revés</t>
        </r>
      </text>
    </comment>
    <comment ref="Y75" authorId="0" shapeId="0" xr:uid="{00000000-0006-0000-1700-000078020000}">
      <text>
        <r>
          <rPr>
            <sz val="12"/>
            <color rgb="FF000000"/>
            <rFont val="Calibri"/>
            <family val="1"/>
          </rPr>
          <t>Na</t>
        </r>
      </text>
    </comment>
    <comment ref="Z75" authorId="0" shapeId="0" xr:uid="{00000000-0006-0000-1700-000079020000}">
      <text>
        <r>
          <rPr>
            <sz val="12"/>
            <color rgb="FF000000"/>
            <rFont val="Calibri"/>
            <family val="1"/>
          </rPr>
          <t>Na</t>
        </r>
      </text>
    </comment>
    <comment ref="AA75" authorId="0" shapeId="0" xr:uid="{00000000-0006-0000-1700-00007A020000}">
      <text>
        <r>
          <rPr>
            <sz val="12"/>
            <color rgb="FF000000"/>
            <rFont val="Calibri"/>
            <family val="1"/>
          </rPr>
          <t>Na</t>
        </r>
      </text>
    </comment>
    <comment ref="AB75" authorId="0" shapeId="0" xr:uid="{00000000-0006-0000-1700-00007B020000}">
      <text>
        <r>
          <rPr>
            <sz val="12"/>
            <color rgb="FF000000"/>
            <rFont val="Calibri"/>
            <family val="1"/>
          </rPr>
          <t>Na</t>
        </r>
      </text>
    </comment>
    <comment ref="AE75" authorId="0" shapeId="0" xr:uid="{00000000-0006-0000-1700-00007C020000}">
      <text>
        <r>
          <rPr>
            <sz val="12"/>
            <color rgb="FF000000"/>
            <rFont val="Calibri"/>
            <family val="1"/>
          </rPr>
          <t>Me ISO el llamado</t>
        </r>
      </text>
    </comment>
    <comment ref="AI75" authorId="0" shapeId="0" xr:uid="{00000000-0006-0000-1700-00007D020000}">
      <text>
        <r>
          <rPr>
            <sz val="12"/>
            <color rgb="FF000000"/>
            <rFont val="Calibri"/>
            <family val="1"/>
          </rPr>
          <t>Si lo realizó y me entrego unos volantes</t>
        </r>
      </text>
    </comment>
    <comment ref="AM75" authorId="0" shapeId="0" xr:uid="{00000000-0006-0000-1700-00007E020000}">
      <text>
        <r>
          <rPr>
            <sz val="12"/>
            <color rgb="FF000000"/>
            <rFont val="Calibri"/>
            <family val="1"/>
          </rPr>
          <t>No hay</t>
        </r>
      </text>
    </comment>
    <comment ref="AN75" authorId="0" shapeId="0" xr:uid="{00000000-0006-0000-1700-00007F020000}">
      <text>
        <r>
          <rPr>
            <sz val="12"/>
            <color rgb="FF000000"/>
            <rFont val="Calibri"/>
            <family val="1"/>
          </rPr>
          <t>No hay</t>
        </r>
      </text>
    </comment>
    <comment ref="AP75" authorId="0" shapeId="0" xr:uid="{00000000-0006-0000-1700-000080020000}">
      <text>
        <r>
          <rPr>
            <sz val="12"/>
            <color rgb="FF000000"/>
            <rFont val="Calibri"/>
            <family val="1"/>
          </rPr>
          <t>promocion jeep</t>
        </r>
      </text>
    </comment>
    <comment ref="AX75" authorId="0" shapeId="0" xr:uid="{00000000-0006-0000-1700-000081020000}">
      <text>
        <r>
          <rPr>
            <sz val="12"/>
            <color rgb="FF000000"/>
            <rFont val="Calibri"/>
            <family val="1"/>
          </rPr>
          <t>Na</t>
        </r>
      </text>
    </comment>
    <comment ref="BB75" authorId="0" shapeId="0" xr:uid="{00000000-0006-0000-1700-000082020000}">
      <text>
        <r>
          <rPr>
            <sz val="12"/>
            <color rgb="FF000000"/>
            <rFont val="Calibri"/>
            <family val="1"/>
          </rPr>
          <t>20000</t>
        </r>
      </text>
    </comment>
    <comment ref="BH75" authorId="0" shapeId="0" xr:uid="{00000000-0006-0000-1700-000083020000}">
      <text>
        <r>
          <rPr>
            <sz val="12"/>
            <color rgb="FF000000"/>
            <rFont val="Calibri"/>
            <family val="1"/>
          </rPr>
          <t>I</t>
        </r>
      </text>
    </comment>
    <comment ref="BI75" authorId="0" shapeId="0" xr:uid="{00000000-0006-0000-1700-000084020000}">
      <text>
        <r>
          <rPr>
            <sz val="12"/>
            <color rgb="FF000000"/>
            <rFont val="Calibri"/>
            <family val="1"/>
          </rPr>
          <t>Muy amable</t>
        </r>
      </text>
    </comment>
    <comment ref="Y76" authorId="0" shapeId="0" xr:uid="{00000000-0006-0000-1700-000085020000}">
      <text>
        <r>
          <rPr>
            <sz val="12"/>
            <color rgb="FF000000"/>
            <rFont val="Calibri"/>
            <family val="1"/>
          </rPr>
          <t>NO APLICA</t>
        </r>
      </text>
    </comment>
    <comment ref="Z76" authorId="0" shapeId="0" xr:uid="{00000000-0006-0000-1700-000086020000}">
      <text>
        <r>
          <rPr>
            <sz val="12"/>
            <color rgb="FF000000"/>
            <rFont val="Calibri"/>
            <family val="1"/>
          </rPr>
          <t>NO APLICA</t>
        </r>
      </text>
    </comment>
    <comment ref="AA76" authorId="0" shapeId="0" xr:uid="{00000000-0006-0000-1700-000087020000}">
      <text>
        <r>
          <rPr>
            <sz val="12"/>
            <color rgb="FF000000"/>
            <rFont val="Calibri"/>
            <family val="1"/>
          </rPr>
          <t>NO APLICA</t>
        </r>
      </text>
    </comment>
    <comment ref="AB76" authorId="0" shapeId="0" xr:uid="{00000000-0006-0000-1700-000088020000}">
      <text>
        <r>
          <rPr>
            <sz val="12"/>
            <color rgb="FF000000"/>
            <rFont val="Calibri"/>
            <family val="1"/>
          </rPr>
          <t>NO APLICA</t>
        </r>
      </text>
    </comment>
    <comment ref="AN76" authorId="0" shapeId="0" xr:uid="{00000000-0006-0000-1700-000089020000}">
      <text>
        <r>
          <rPr>
            <sz val="12"/>
            <color rgb="FF000000"/>
            <rFont val="Calibri"/>
            <family val="1"/>
          </rPr>
          <t>NO OFRECE</t>
        </r>
      </text>
    </comment>
    <comment ref="AX76" authorId="0" shapeId="0" xr:uid="{00000000-0006-0000-1700-00008A020000}">
      <text>
        <r>
          <rPr>
            <sz val="12"/>
            <color rgb="FF000000"/>
            <rFont val="Calibri"/>
            <family val="1"/>
          </rPr>
          <t>NO APLICA</t>
        </r>
      </text>
    </comment>
    <comment ref="T77" authorId="0" shapeId="0" xr:uid="{00000000-0006-0000-1700-00008B020000}">
      <text>
        <r>
          <rPr>
            <sz val="12"/>
            <color rgb="FF000000"/>
            <rFont val="Calibri"/>
            <family val="1"/>
          </rPr>
          <t>Sin camisa de la estación</t>
        </r>
      </text>
    </comment>
    <comment ref="U77" authorId="0" shapeId="0" xr:uid="{00000000-0006-0000-1700-00008C020000}">
      <text>
        <r>
          <rPr>
            <sz val="12"/>
            <color rgb="FF000000"/>
            <rFont val="Calibri"/>
            <family val="1"/>
          </rPr>
          <t>Sin pantalón de la estación</t>
        </r>
      </text>
    </comment>
    <comment ref="Y77" authorId="0" shapeId="0" xr:uid="{00000000-0006-0000-1700-00008D020000}">
      <text>
        <r>
          <rPr>
            <sz val="12"/>
            <color rgb="FF000000"/>
            <rFont val="Calibri"/>
            <family val="1"/>
          </rPr>
          <t>No aplica</t>
        </r>
      </text>
    </comment>
    <comment ref="Z77" authorId="0" shapeId="0" xr:uid="{00000000-0006-0000-1700-00008E020000}">
      <text>
        <r>
          <rPr>
            <sz val="12"/>
            <color rgb="FF000000"/>
            <rFont val="Calibri"/>
            <family val="1"/>
          </rPr>
          <t>No aplica</t>
        </r>
      </text>
    </comment>
    <comment ref="AA77" authorId="0" shapeId="0" xr:uid="{00000000-0006-0000-1700-00008F020000}">
      <text>
        <r>
          <rPr>
            <sz val="12"/>
            <color rgb="FF000000"/>
            <rFont val="Calibri"/>
            <family val="1"/>
          </rPr>
          <t>No aplica</t>
        </r>
      </text>
    </comment>
    <comment ref="AB77" authorId="0" shapeId="0" xr:uid="{00000000-0006-0000-1700-000090020000}">
      <text>
        <r>
          <rPr>
            <sz val="12"/>
            <color rgb="FF000000"/>
            <rFont val="Calibri"/>
            <family val="1"/>
          </rPr>
          <t>No aplica</t>
        </r>
      </text>
    </comment>
    <comment ref="AM77" authorId="0" shapeId="0" xr:uid="{00000000-0006-0000-1700-000091020000}">
      <text>
        <r>
          <rPr>
            <sz val="12"/>
            <color rgb="FF000000"/>
            <rFont val="Calibri"/>
            <family val="1"/>
          </rPr>
          <t>Sin extra</t>
        </r>
      </text>
    </comment>
    <comment ref="AN77" authorId="0" shapeId="0" xr:uid="{00000000-0006-0000-1700-000092020000}">
      <text>
        <r>
          <rPr>
            <sz val="12"/>
            <color rgb="FF000000"/>
            <rFont val="Calibri"/>
            <family val="1"/>
          </rPr>
          <t>Sin extra</t>
        </r>
      </text>
    </comment>
    <comment ref="AP77" authorId="0" shapeId="0" xr:uid="{00000000-0006-0000-1700-000093020000}">
      <text>
        <r>
          <rPr>
            <sz val="12"/>
            <color rgb="FF000000"/>
            <rFont val="Calibri"/>
            <family val="1"/>
          </rPr>
          <t>promocion jeep</t>
        </r>
      </text>
    </comment>
    <comment ref="AX77" authorId="0" shapeId="0" xr:uid="{00000000-0006-0000-1700-000094020000}">
      <text>
        <r>
          <rPr>
            <sz val="12"/>
            <color rgb="FF000000"/>
            <rFont val="Calibri"/>
            <family val="1"/>
          </rPr>
          <t>Visita en moto</t>
        </r>
      </text>
    </comment>
    <comment ref="I78" authorId="0" shapeId="0" xr:uid="{00000000-0006-0000-1700-000095020000}">
      <text>
        <r>
          <rPr>
            <sz val="12"/>
            <color rgb="FF000000"/>
            <rFont val="Calibri"/>
            <family val="1"/>
          </rPr>
          <t>Estación de servicio Luis Carlos galan</t>
        </r>
      </text>
    </comment>
    <comment ref="K78" authorId="0" shapeId="0" xr:uid="{00000000-0006-0000-1700-000096020000}">
      <text>
        <r>
          <rPr>
            <sz val="12"/>
            <color rgb="FF000000"/>
            <rFont val="Calibri"/>
            <family val="1"/>
          </rPr>
          <t>Exelente atención y amabilidad</t>
        </r>
      </text>
    </comment>
    <comment ref="O78" authorId="0" shapeId="0" xr:uid="{00000000-0006-0000-1700-000097020000}">
      <text>
        <r>
          <rPr>
            <sz val="12"/>
            <color rgb="FF000000"/>
            <rFont val="Calibri"/>
            <family val="1"/>
          </rPr>
          <t>Recogido cabello</t>
        </r>
      </text>
    </comment>
    <comment ref="Q78" authorId="0" shapeId="0" xr:uid="{00000000-0006-0000-1700-000098020000}">
      <text>
        <r>
          <rPr>
            <sz val="12"/>
            <color rgb="FF000000"/>
            <rFont val="Calibri"/>
            <family val="1"/>
          </rPr>
          <t>utiliza guantes</t>
        </r>
      </text>
    </comment>
    <comment ref="S78" authorId="0" shapeId="0" xr:uid="{00000000-0006-0000-1700-000099020000}">
      <text>
        <r>
          <rPr>
            <sz val="12"/>
            <color rgb="FF000000"/>
            <rFont val="Calibri"/>
            <family val="1"/>
          </rPr>
          <t>Si</t>
        </r>
      </text>
    </comment>
    <comment ref="W78" authorId="0" shapeId="0" xr:uid="{00000000-0006-0000-1700-00009A020000}">
      <text>
        <r>
          <rPr>
            <sz val="12"/>
            <color rgb="FF000000"/>
            <rFont val="Calibri"/>
            <family val="1"/>
          </rPr>
          <t>Tenía carnet pero estaba al revés no se pudo identificar el nombre</t>
        </r>
      </text>
    </comment>
    <comment ref="Y78" authorId="0" shapeId="0" xr:uid="{00000000-0006-0000-1700-00009B020000}">
      <text>
        <r>
          <rPr>
            <sz val="12"/>
            <color rgb="FF000000"/>
            <rFont val="Calibri"/>
            <family val="1"/>
          </rPr>
          <t>n/a</t>
        </r>
      </text>
    </comment>
    <comment ref="Z78" authorId="0" shapeId="0" xr:uid="{00000000-0006-0000-1700-00009C020000}">
      <text>
        <r>
          <rPr>
            <sz val="12"/>
            <color rgb="FF000000"/>
            <rFont val="Calibri"/>
            <family val="1"/>
          </rPr>
          <t>n/a</t>
        </r>
      </text>
    </comment>
    <comment ref="AA78" authorId="0" shapeId="0" xr:uid="{00000000-0006-0000-1700-00009D020000}">
      <text>
        <r>
          <rPr>
            <sz val="12"/>
            <color rgb="FF000000"/>
            <rFont val="Calibri"/>
            <family val="1"/>
          </rPr>
          <t>N/a</t>
        </r>
      </text>
    </comment>
    <comment ref="AB78" authorId="0" shapeId="0" xr:uid="{00000000-0006-0000-1700-00009E020000}">
      <text>
        <r>
          <rPr>
            <sz val="12"/>
            <color rgb="FF000000"/>
            <rFont val="Calibri"/>
            <family val="1"/>
          </rPr>
          <t>n/a</t>
        </r>
      </text>
    </comment>
    <comment ref="AE78" authorId="0" shapeId="0" xr:uid="{00000000-0006-0000-1700-00009F020000}">
      <text>
        <r>
          <rPr>
            <sz val="12"/>
            <color rgb="FF000000"/>
            <rFont val="Calibri"/>
            <family val="1"/>
          </rPr>
          <t>estan ocupados</t>
        </r>
      </text>
    </comment>
    <comment ref="AM78" authorId="0" shapeId="0" xr:uid="{00000000-0006-0000-1700-0000A0020000}">
      <text>
        <r>
          <rPr>
            <sz val="12"/>
            <color rgb="FF000000"/>
            <rFont val="Calibri"/>
            <family val="1"/>
          </rPr>
          <t>n/a</t>
        </r>
      </text>
    </comment>
    <comment ref="AN78" authorId="0" shapeId="0" xr:uid="{00000000-0006-0000-1700-0000A1020000}">
      <text>
        <r>
          <rPr>
            <sz val="12"/>
            <color rgb="FF000000"/>
            <rFont val="Calibri"/>
            <family val="1"/>
          </rPr>
          <t>n/a</t>
        </r>
      </text>
    </comment>
    <comment ref="AP78" authorId="0" shapeId="0" xr:uid="{00000000-0006-0000-1700-0000A2020000}">
      <text>
        <r>
          <rPr>
            <sz val="12"/>
            <color rgb="FF000000"/>
            <rFont val="Calibri"/>
            <family val="1"/>
          </rPr>
          <t>n/a</t>
        </r>
      </text>
    </comment>
    <comment ref="AX78" authorId="0" shapeId="0" xr:uid="{00000000-0006-0000-1700-0000A3020000}">
      <text>
        <r>
          <rPr>
            <sz val="12"/>
            <color rgb="FF000000"/>
            <rFont val="Calibri"/>
            <family val="1"/>
          </rPr>
          <t>No aplica</t>
        </r>
      </text>
    </comment>
    <comment ref="X79" authorId="0" shapeId="0" xr:uid="{00000000-0006-0000-1700-0000A4020000}">
      <text>
        <r>
          <rPr>
            <sz val="12"/>
            <color rgb="FF000000"/>
            <rFont val="Calibri"/>
            <family val="1"/>
          </rPr>
          <t>Tenía el carnet volteado</t>
        </r>
      </text>
    </comment>
    <comment ref="Y79" authorId="0" shapeId="0" xr:uid="{00000000-0006-0000-1700-0000A5020000}">
      <text>
        <r>
          <rPr>
            <sz val="12"/>
            <color rgb="FF000000"/>
            <rFont val="Calibri"/>
            <family val="1"/>
          </rPr>
          <t>Ya no se usa</t>
        </r>
      </text>
    </comment>
    <comment ref="Z79" authorId="0" shapeId="0" xr:uid="{00000000-0006-0000-1700-0000A6020000}">
      <text>
        <r>
          <rPr>
            <sz val="12"/>
            <color rgb="FF000000"/>
            <rFont val="Calibri"/>
            <family val="1"/>
          </rPr>
          <t>Ya no se usa</t>
        </r>
      </text>
    </comment>
    <comment ref="AA79" authorId="0" shapeId="0" xr:uid="{00000000-0006-0000-1700-0000A7020000}">
      <text>
        <r>
          <rPr>
            <sz val="12"/>
            <color rgb="FF000000"/>
            <rFont val="Calibri"/>
            <family val="1"/>
          </rPr>
          <t>Ya no se usa</t>
        </r>
      </text>
    </comment>
    <comment ref="AB79" authorId="0" shapeId="0" xr:uid="{00000000-0006-0000-1700-0000A8020000}">
      <text>
        <r>
          <rPr>
            <sz val="12"/>
            <color rgb="FF000000"/>
            <rFont val="Calibri"/>
            <family val="1"/>
          </rPr>
          <t>Visita en moto</t>
        </r>
      </text>
    </comment>
    <comment ref="AE79" authorId="0" shapeId="0" xr:uid="{00000000-0006-0000-1700-0000A9020000}">
      <text>
        <r>
          <rPr>
            <sz val="12"/>
            <color rgb="FF000000"/>
            <rFont val="Calibri"/>
            <family val="1"/>
          </rPr>
          <t>Estación llena</t>
        </r>
      </text>
    </comment>
    <comment ref="AM79" authorId="0" shapeId="0" xr:uid="{00000000-0006-0000-1700-0000AA020000}">
      <text>
        <r>
          <rPr>
            <sz val="12"/>
            <color rgb="FF000000"/>
            <rFont val="Calibri"/>
            <family val="1"/>
          </rPr>
          <t>No hay gasolina de mayor calidad</t>
        </r>
      </text>
    </comment>
    <comment ref="AN79" authorId="0" shapeId="0" xr:uid="{00000000-0006-0000-1700-0000AB020000}">
      <text>
        <r>
          <rPr>
            <sz val="12"/>
            <color rgb="FF000000"/>
            <rFont val="Calibri"/>
            <family val="1"/>
          </rPr>
          <t>No hay gasolina de mayor calidad</t>
        </r>
      </text>
    </comment>
    <comment ref="AP79" authorId="0" shapeId="0" xr:uid="{00000000-0006-0000-1700-0000AC020000}">
      <text>
        <r>
          <rPr>
            <sz val="12"/>
            <color rgb="FF000000"/>
            <rFont val="Calibri"/>
            <family val="1"/>
          </rPr>
          <t>Ofrecen promoción jeep</t>
        </r>
      </text>
    </comment>
    <comment ref="AX79" authorId="0" shapeId="0" xr:uid="{00000000-0006-0000-1700-0000AD020000}">
      <text>
        <r>
          <rPr>
            <sz val="12"/>
            <color rgb="FF000000"/>
            <rFont val="Calibri"/>
            <family val="1"/>
          </rPr>
          <t>Visita en moto</t>
        </r>
      </text>
    </comment>
    <comment ref="Y80" authorId="0" shapeId="0" xr:uid="{00000000-0006-0000-1700-0000AE020000}">
      <text>
        <r>
          <rPr>
            <sz val="12"/>
            <color rgb="FF000000"/>
            <rFont val="Calibri"/>
            <family val="1"/>
          </rPr>
          <t>No aplica</t>
        </r>
      </text>
    </comment>
    <comment ref="Z80" authorId="0" shapeId="0" xr:uid="{00000000-0006-0000-1700-0000AF020000}">
      <text>
        <r>
          <rPr>
            <sz val="12"/>
            <color rgb="FF000000"/>
            <rFont val="Calibri"/>
            <family val="1"/>
          </rPr>
          <t>No aplica</t>
        </r>
      </text>
    </comment>
    <comment ref="AA80" authorId="0" shapeId="0" xr:uid="{00000000-0006-0000-1700-0000B0020000}">
      <text>
        <r>
          <rPr>
            <sz val="12"/>
            <color rgb="FF000000"/>
            <rFont val="Calibri"/>
            <family val="1"/>
          </rPr>
          <t>No aplica</t>
        </r>
      </text>
    </comment>
    <comment ref="AB80" authorId="0" shapeId="0" xr:uid="{00000000-0006-0000-1700-0000B1020000}">
      <text>
        <r>
          <rPr>
            <sz val="12"/>
            <color rgb="FF000000"/>
            <rFont val="Calibri"/>
            <family val="1"/>
          </rPr>
          <t>No aplica</t>
        </r>
      </text>
    </comment>
    <comment ref="AM80" authorId="0" shapeId="0" xr:uid="{00000000-0006-0000-1700-0000B2020000}">
      <text>
        <r>
          <rPr>
            <sz val="12"/>
            <color rgb="FF000000"/>
            <rFont val="Calibri"/>
            <family val="1"/>
          </rPr>
          <t>Eds no Presenta combustible mayor calidad</t>
        </r>
      </text>
    </comment>
    <comment ref="AN80" authorId="0" shapeId="0" xr:uid="{00000000-0006-0000-1700-0000B3020000}">
      <text>
        <r>
          <rPr>
            <sz val="12"/>
            <color rgb="FF000000"/>
            <rFont val="Calibri"/>
            <family val="1"/>
          </rPr>
          <t>Eds no Presenta combustible mayor calidad</t>
        </r>
      </text>
    </comment>
    <comment ref="AP80" authorId="0" shapeId="0" xr:uid="{00000000-0006-0000-1700-0000B4020000}">
      <text>
        <r>
          <rPr>
            <sz val="12"/>
            <color rgb="FF000000"/>
            <rFont val="Calibri"/>
            <family val="1"/>
          </rPr>
          <t>Ofreció promoción Jeep</t>
        </r>
      </text>
    </comment>
    <comment ref="AX80" authorId="0" shapeId="0" xr:uid="{00000000-0006-0000-1700-0000B5020000}">
      <text>
        <r>
          <rPr>
            <sz val="12"/>
            <color rgb="FF000000"/>
            <rFont val="Calibri"/>
            <family val="1"/>
          </rPr>
          <t>Visita realizado en moto</t>
        </r>
      </text>
    </comment>
    <comment ref="Y81" authorId="0" shapeId="0" xr:uid="{00000000-0006-0000-1700-0000B6020000}">
      <text>
        <r>
          <rPr>
            <sz val="12"/>
            <color rgb="FF000000"/>
            <rFont val="Calibri"/>
            <family val="1"/>
          </rPr>
          <t>No aplica</t>
        </r>
      </text>
    </comment>
    <comment ref="Z81" authorId="0" shapeId="0" xr:uid="{00000000-0006-0000-1700-0000B7020000}">
      <text>
        <r>
          <rPr>
            <sz val="12"/>
            <color rgb="FF000000"/>
            <rFont val="Calibri"/>
            <family val="1"/>
          </rPr>
          <t>No aplica</t>
        </r>
      </text>
    </comment>
    <comment ref="AA81" authorId="0" shapeId="0" xr:uid="{00000000-0006-0000-1700-0000B8020000}">
      <text>
        <r>
          <rPr>
            <sz val="12"/>
            <color rgb="FF000000"/>
            <rFont val="Calibri"/>
            <family val="1"/>
          </rPr>
          <t>No aplica</t>
        </r>
      </text>
    </comment>
    <comment ref="AB81" authorId="0" shapeId="0" xr:uid="{00000000-0006-0000-1700-0000B9020000}">
      <text>
        <r>
          <rPr>
            <sz val="12"/>
            <color rgb="FF000000"/>
            <rFont val="Calibri"/>
            <family val="1"/>
          </rPr>
          <t>No aplica</t>
        </r>
      </text>
    </comment>
    <comment ref="AM81" authorId="0" shapeId="0" xr:uid="{00000000-0006-0000-1700-0000BA020000}">
      <text>
        <r>
          <rPr>
            <sz val="12"/>
            <color rgb="FF000000"/>
            <rFont val="Calibri"/>
            <family val="1"/>
          </rPr>
          <t>Eds no Presenta combustible mayor calidad</t>
        </r>
      </text>
    </comment>
    <comment ref="AN81" authorId="0" shapeId="0" xr:uid="{00000000-0006-0000-1700-0000BB020000}">
      <text>
        <r>
          <rPr>
            <sz val="12"/>
            <color rgb="FF000000"/>
            <rFont val="Calibri"/>
            <family val="1"/>
          </rPr>
          <t>Eds no Presenta combustible mayor calidad</t>
        </r>
      </text>
    </comment>
    <comment ref="AP81" authorId="0" shapeId="0" xr:uid="{00000000-0006-0000-1700-0000BC020000}">
      <text>
        <r>
          <rPr>
            <sz val="12"/>
            <color rgb="FF000000"/>
            <rFont val="Calibri"/>
            <family val="1"/>
          </rPr>
          <t>Ofreció promoción Jeep</t>
        </r>
      </text>
    </comment>
    <comment ref="AX81" authorId="0" shapeId="0" xr:uid="{00000000-0006-0000-1700-0000BD020000}">
      <text>
        <r>
          <rPr>
            <sz val="12"/>
            <color rgb="FF000000"/>
            <rFont val="Calibri"/>
            <family val="1"/>
          </rPr>
          <t>Visita en moto</t>
        </r>
      </text>
    </comment>
    <comment ref="W82" authorId="0" shapeId="0" xr:uid="{00000000-0006-0000-1700-0000BE020000}">
      <text>
        <r>
          <rPr>
            <sz val="12"/>
            <color rgb="FF000000"/>
            <rFont val="Calibri"/>
            <family val="1"/>
          </rPr>
          <t>estación coesco</t>
        </r>
      </text>
    </comment>
    <comment ref="Y82" authorId="0" shapeId="0" xr:uid="{00000000-0006-0000-1700-0000BF020000}">
      <text>
        <r>
          <rPr>
            <sz val="12"/>
            <color rgb="FF000000"/>
            <rFont val="Calibri"/>
            <family val="1"/>
          </rPr>
          <t>No aplica</t>
        </r>
      </text>
    </comment>
    <comment ref="Z82" authorId="0" shapeId="0" xr:uid="{00000000-0006-0000-1700-0000C0020000}">
      <text>
        <r>
          <rPr>
            <sz val="12"/>
            <color rgb="FF000000"/>
            <rFont val="Calibri"/>
            <family val="1"/>
          </rPr>
          <t>No aplica</t>
        </r>
      </text>
    </comment>
    <comment ref="AA82" authorId="0" shapeId="0" xr:uid="{00000000-0006-0000-1700-0000C1020000}">
      <text>
        <r>
          <rPr>
            <sz val="12"/>
            <color rgb="FF000000"/>
            <rFont val="Calibri"/>
            <family val="1"/>
          </rPr>
          <t>No aplica</t>
        </r>
      </text>
    </comment>
    <comment ref="AB82" authorId="0" shapeId="0" xr:uid="{00000000-0006-0000-1700-0000C2020000}">
      <text>
        <r>
          <rPr>
            <sz val="12"/>
            <color rgb="FF000000"/>
            <rFont val="Calibri"/>
            <family val="1"/>
          </rPr>
          <t>No aplica</t>
        </r>
      </text>
    </comment>
    <comment ref="AM82" authorId="0" shapeId="0" xr:uid="{00000000-0006-0000-1700-0000C3020000}">
      <text>
        <r>
          <rPr>
            <sz val="12"/>
            <color rgb="FF000000"/>
            <rFont val="Calibri"/>
            <family val="1"/>
          </rPr>
          <t>Sin extra</t>
        </r>
      </text>
    </comment>
    <comment ref="AN82" authorId="0" shapeId="0" xr:uid="{00000000-0006-0000-1700-0000C4020000}">
      <text>
        <r>
          <rPr>
            <sz val="12"/>
            <color rgb="FF000000"/>
            <rFont val="Calibri"/>
            <family val="1"/>
          </rPr>
          <t>Sin extra</t>
        </r>
      </text>
    </comment>
    <comment ref="AP82" authorId="0" shapeId="0" xr:uid="{00000000-0006-0000-1700-0000C5020000}">
      <text>
        <r>
          <rPr>
            <sz val="12"/>
            <color rgb="FF000000"/>
            <rFont val="Calibri"/>
            <family val="1"/>
          </rPr>
          <t>Ofrece camionetas</t>
        </r>
      </text>
    </comment>
    <comment ref="AX82" authorId="0" shapeId="0" xr:uid="{00000000-0006-0000-1700-0000C6020000}">
      <text>
        <r>
          <rPr>
            <sz val="12"/>
            <color rgb="FF000000"/>
            <rFont val="Calibri"/>
            <family val="1"/>
          </rPr>
          <t>Visita en moto</t>
        </r>
      </text>
    </comment>
    <comment ref="Y83" authorId="0" shapeId="0" xr:uid="{00000000-0006-0000-1700-0000C7020000}">
      <text>
        <r>
          <rPr>
            <sz val="12"/>
            <color rgb="FF000000"/>
            <rFont val="Calibri"/>
            <family val="1"/>
          </rPr>
          <t>N/A</t>
        </r>
      </text>
    </comment>
    <comment ref="Z83" authorId="0" shapeId="0" xr:uid="{00000000-0006-0000-1700-0000C8020000}">
      <text>
        <r>
          <rPr>
            <sz val="12"/>
            <color rgb="FF000000"/>
            <rFont val="Calibri"/>
            <family val="1"/>
          </rPr>
          <t>N/A</t>
        </r>
      </text>
    </comment>
    <comment ref="AA83" authorId="0" shapeId="0" xr:uid="{00000000-0006-0000-1700-0000C9020000}">
      <text>
        <r>
          <rPr>
            <sz val="12"/>
            <color rgb="FF000000"/>
            <rFont val="Calibri"/>
            <family val="1"/>
          </rPr>
          <t>N/A</t>
        </r>
      </text>
    </comment>
    <comment ref="AB83" authorId="0" shapeId="0" xr:uid="{00000000-0006-0000-1700-0000CA020000}">
      <text>
        <r>
          <rPr>
            <sz val="12"/>
            <color rgb="FF000000"/>
            <rFont val="Calibri"/>
            <family val="1"/>
          </rPr>
          <t>N/A</t>
        </r>
      </text>
    </comment>
    <comment ref="AM83" authorId="0" shapeId="0" xr:uid="{00000000-0006-0000-1700-0000CB020000}">
      <text>
        <r>
          <rPr>
            <sz val="12"/>
            <color rgb="FF000000"/>
            <rFont val="Calibri"/>
            <family val="1"/>
          </rPr>
          <t>no venden</t>
        </r>
      </text>
    </comment>
    <comment ref="AN83" authorId="0" shapeId="0" xr:uid="{00000000-0006-0000-1700-0000CC020000}">
      <text>
        <r>
          <rPr>
            <sz val="12"/>
            <color rgb="FF000000"/>
            <rFont val="Calibri"/>
            <family val="1"/>
          </rPr>
          <t>no venden</t>
        </r>
      </text>
    </comment>
    <comment ref="AP83" authorId="0" shapeId="0" xr:uid="{00000000-0006-0000-1700-0000CD020000}">
      <text>
        <r>
          <rPr>
            <sz val="12"/>
            <color rgb="FF000000"/>
            <rFont val="Calibri"/>
            <family val="1"/>
          </rPr>
          <t>me ofrece la promoción</t>
        </r>
      </text>
    </comment>
    <comment ref="AX83" authorId="0" shapeId="0" xr:uid="{00000000-0006-0000-1700-0000CE020000}">
      <text>
        <r>
          <rPr>
            <sz val="12"/>
            <color rgb="FF000000"/>
            <rFont val="Calibri"/>
            <family val="1"/>
          </rPr>
          <t>No menciona</t>
        </r>
      </text>
    </comment>
    <comment ref="T84" authorId="0" shapeId="0" xr:uid="{00000000-0006-0000-1700-0000CF020000}">
      <text>
        <r>
          <rPr>
            <sz val="12"/>
            <color rgb="FF000000"/>
            <rFont val="Calibri"/>
            <family val="1"/>
          </rPr>
          <t>chaqueta</t>
        </r>
      </text>
    </comment>
    <comment ref="Y84" authorId="0" shapeId="0" xr:uid="{00000000-0006-0000-1700-0000D0020000}">
      <text>
        <r>
          <rPr>
            <sz val="12"/>
            <color rgb="FF000000"/>
            <rFont val="Calibri"/>
            <family val="1"/>
          </rPr>
          <t>No es obligatorio</t>
        </r>
      </text>
    </comment>
    <comment ref="Z84" authorId="0" shapeId="0" xr:uid="{00000000-0006-0000-1700-0000D1020000}">
      <text>
        <r>
          <rPr>
            <sz val="12"/>
            <color rgb="FF000000"/>
            <rFont val="Calibri"/>
            <family val="1"/>
          </rPr>
          <t>No es obligatorio</t>
        </r>
      </text>
    </comment>
    <comment ref="AA84" authorId="0" shapeId="0" xr:uid="{00000000-0006-0000-1700-0000D2020000}">
      <text>
        <r>
          <rPr>
            <sz val="12"/>
            <color rgb="FF000000"/>
            <rFont val="Calibri"/>
            <family val="1"/>
          </rPr>
          <t>No es obligatorio</t>
        </r>
      </text>
    </comment>
    <comment ref="AB84" authorId="0" shapeId="0" xr:uid="{00000000-0006-0000-1700-0000D3020000}">
      <text>
        <r>
          <rPr>
            <sz val="12"/>
            <color rgb="FF000000"/>
            <rFont val="Calibri"/>
            <family val="1"/>
          </rPr>
          <t>No es obligatorip</t>
        </r>
      </text>
    </comment>
    <comment ref="AE84" authorId="0" shapeId="0" xr:uid="{00000000-0006-0000-1700-0000D4020000}">
      <text>
        <r>
          <rPr>
            <sz val="12"/>
            <color rgb="FF000000"/>
            <rFont val="Calibri"/>
            <family val="1"/>
          </rPr>
          <t>estaba ocupado con otro cliente</t>
        </r>
      </text>
    </comment>
    <comment ref="AM84" authorId="0" shapeId="0" xr:uid="{00000000-0006-0000-1700-0000D5020000}">
      <text>
        <r>
          <rPr>
            <sz val="12"/>
            <color rgb="FF000000"/>
            <rFont val="Calibri"/>
            <family val="1"/>
          </rPr>
          <t>EDS no vende mayor calidad.</t>
        </r>
      </text>
    </comment>
    <comment ref="AN84" authorId="0" shapeId="0" xr:uid="{00000000-0006-0000-1700-0000D6020000}">
      <text>
        <r>
          <rPr>
            <sz val="12"/>
            <color rgb="FF000000"/>
            <rFont val="Calibri"/>
            <family val="1"/>
          </rPr>
          <t>EDS no vende mayor calidad.</t>
        </r>
      </text>
    </comment>
    <comment ref="AP84" authorId="0" shapeId="0" xr:uid="{00000000-0006-0000-1700-0000D7020000}">
      <text>
        <r>
          <rPr>
            <sz val="12"/>
            <color rgb="FF000000"/>
            <rFont val="Calibri"/>
            <family val="1"/>
          </rPr>
          <t>EDS en depto de Nariño.</t>
        </r>
      </text>
    </comment>
    <comment ref="AX84" authorId="0" shapeId="0" xr:uid="{00000000-0006-0000-1700-0000D8020000}">
      <text>
        <r>
          <rPr>
            <sz val="12"/>
            <color rgb="FF000000"/>
            <rFont val="Calibri"/>
            <family val="1"/>
          </rPr>
          <t>Visita en moto</t>
        </r>
      </text>
    </comment>
    <comment ref="W85" authorId="0" shapeId="0" xr:uid="{00000000-0006-0000-1700-0000D9020000}">
      <text>
        <r>
          <rPr>
            <sz val="12"/>
            <color rgb="FF000000"/>
            <rFont val="Calibri"/>
            <family val="1"/>
          </rPr>
          <t>Presenta identificación en brazo</t>
        </r>
      </text>
    </comment>
    <comment ref="X85" authorId="0" shapeId="0" xr:uid="{00000000-0006-0000-1700-0000DA020000}">
      <text>
        <r>
          <rPr>
            <sz val="12"/>
            <color rgb="FF000000"/>
            <rFont val="Calibri"/>
            <family val="1"/>
          </rPr>
          <t>presenta identificación en el brazo, es difícil de visualizar</t>
        </r>
      </text>
    </comment>
    <comment ref="Y85" authorId="0" shapeId="0" xr:uid="{00000000-0006-0000-1700-0000DB020000}">
      <text>
        <r>
          <rPr>
            <sz val="12"/>
            <color rgb="FF000000"/>
            <rFont val="Calibri"/>
            <family val="1"/>
          </rPr>
          <t>No aplica</t>
        </r>
      </text>
    </comment>
    <comment ref="Z85" authorId="0" shapeId="0" xr:uid="{00000000-0006-0000-1700-0000DC020000}">
      <text>
        <r>
          <rPr>
            <sz val="12"/>
            <color rgb="FF000000"/>
            <rFont val="Calibri"/>
            <family val="1"/>
          </rPr>
          <t>No aplica</t>
        </r>
      </text>
    </comment>
    <comment ref="AA85" authorId="0" shapeId="0" xr:uid="{00000000-0006-0000-1700-0000DD020000}">
      <text>
        <r>
          <rPr>
            <sz val="12"/>
            <color rgb="FF000000"/>
            <rFont val="Calibri"/>
            <family val="1"/>
          </rPr>
          <t>No aplica</t>
        </r>
      </text>
    </comment>
    <comment ref="AB85" authorId="0" shapeId="0" xr:uid="{00000000-0006-0000-1700-0000DE020000}">
      <text>
        <r>
          <rPr>
            <sz val="12"/>
            <color rgb="FF000000"/>
            <rFont val="Calibri"/>
            <family val="1"/>
          </rPr>
          <t>No</t>
        </r>
      </text>
    </comment>
    <comment ref="AE85" authorId="0" shapeId="0" xr:uid="{00000000-0006-0000-1700-0000DF020000}">
      <text>
        <r>
          <rPr>
            <sz val="12"/>
            <color rgb="FF000000"/>
            <rFont val="Calibri"/>
            <family val="1"/>
          </rPr>
          <t>Colaboradores estaban ocupados</t>
        </r>
      </text>
    </comment>
    <comment ref="AN85" authorId="0" shapeId="0" xr:uid="{00000000-0006-0000-1700-0000E0020000}">
      <text>
        <r>
          <rPr>
            <sz val="12"/>
            <color rgb="FF000000"/>
            <rFont val="Calibri"/>
            <family val="1"/>
          </rPr>
          <t>Solicité combustible mayor calidad</t>
        </r>
      </text>
    </comment>
    <comment ref="AP85" authorId="0" shapeId="0" xr:uid="{00000000-0006-0000-1700-0000E1020000}">
      <text>
        <r>
          <rPr>
            <sz val="12"/>
            <color rgb="FF000000"/>
            <rFont val="Calibri"/>
            <family val="1"/>
          </rPr>
          <t>Ofrece promoción Jeep</t>
        </r>
      </text>
    </comment>
    <comment ref="Y86" authorId="0" shapeId="0" xr:uid="{00000000-0006-0000-1700-0000E2020000}">
      <text>
        <r>
          <rPr>
            <sz val="12"/>
            <color rgb="FF000000"/>
            <rFont val="Calibri"/>
            <family val="1"/>
          </rPr>
          <t>No aplica</t>
        </r>
      </text>
    </comment>
    <comment ref="Z86" authorId="0" shapeId="0" xr:uid="{00000000-0006-0000-1700-0000E3020000}">
      <text>
        <r>
          <rPr>
            <sz val="12"/>
            <color rgb="FF000000"/>
            <rFont val="Calibri"/>
            <family val="1"/>
          </rPr>
          <t>No aplica</t>
        </r>
      </text>
    </comment>
    <comment ref="AA86" authorId="0" shapeId="0" xr:uid="{00000000-0006-0000-1700-0000E4020000}">
      <text>
        <r>
          <rPr>
            <sz val="12"/>
            <color rgb="FF000000"/>
            <rFont val="Calibri"/>
            <family val="1"/>
          </rPr>
          <t>No aplica</t>
        </r>
      </text>
    </comment>
    <comment ref="AB86" authorId="0" shapeId="0" xr:uid="{00000000-0006-0000-1700-0000E5020000}">
      <text>
        <r>
          <rPr>
            <sz val="12"/>
            <color rgb="FF000000"/>
            <rFont val="Calibri"/>
            <family val="1"/>
          </rPr>
          <t>No aplica</t>
        </r>
      </text>
    </comment>
    <comment ref="AP86" authorId="0" shapeId="0" xr:uid="{00000000-0006-0000-1700-0000E6020000}">
      <text>
        <r>
          <rPr>
            <sz val="12"/>
            <color rgb="FF000000"/>
            <rFont val="Calibri"/>
            <family val="1"/>
          </rPr>
          <t>ofrece promoción jeep</t>
        </r>
      </text>
    </comment>
    <comment ref="AX86" authorId="0" shapeId="0" xr:uid="{00000000-0006-0000-1700-0000E7020000}">
      <text>
        <r>
          <rPr>
            <sz val="12"/>
            <color rgb="FF000000"/>
            <rFont val="Calibri"/>
            <family val="1"/>
          </rPr>
          <t>No aplica</t>
        </r>
      </text>
    </comment>
    <comment ref="Y87" authorId="0" shapeId="0" xr:uid="{00000000-0006-0000-1700-0000E8020000}">
      <text>
        <r>
          <rPr>
            <sz val="12"/>
            <color rgb="FF000000"/>
            <rFont val="Calibri"/>
            <family val="1"/>
          </rPr>
          <t>no aplica</t>
        </r>
      </text>
    </comment>
    <comment ref="Z87" authorId="0" shapeId="0" xr:uid="{00000000-0006-0000-1700-0000E9020000}">
      <text>
        <r>
          <rPr>
            <sz val="12"/>
            <color rgb="FF000000"/>
            <rFont val="Calibri"/>
            <family val="1"/>
          </rPr>
          <t>no aplica</t>
        </r>
      </text>
    </comment>
    <comment ref="AA87" authorId="0" shapeId="0" xr:uid="{00000000-0006-0000-1700-0000EA020000}">
      <text>
        <r>
          <rPr>
            <sz val="12"/>
            <color rgb="FF000000"/>
            <rFont val="Calibri"/>
            <family val="1"/>
          </rPr>
          <t>no aplica</t>
        </r>
      </text>
    </comment>
    <comment ref="AB87" authorId="0" shapeId="0" xr:uid="{00000000-0006-0000-1700-0000EB020000}">
      <text>
        <r>
          <rPr>
            <sz val="12"/>
            <color rgb="FF000000"/>
            <rFont val="Calibri"/>
            <family val="1"/>
          </rPr>
          <t>no aplica</t>
        </r>
      </text>
    </comment>
    <comment ref="AM87" authorId="0" shapeId="0" xr:uid="{00000000-0006-0000-1700-0000EC020000}">
      <text>
        <r>
          <rPr>
            <sz val="12"/>
            <color rgb="FF000000"/>
            <rFont val="Calibri"/>
            <family val="1"/>
          </rPr>
          <t>no aplica</t>
        </r>
      </text>
    </comment>
    <comment ref="AN87" authorId="0" shapeId="0" xr:uid="{00000000-0006-0000-1700-0000ED020000}">
      <text>
        <r>
          <rPr>
            <sz val="12"/>
            <color rgb="FF000000"/>
            <rFont val="Calibri"/>
            <family val="1"/>
          </rPr>
          <t>no aplica</t>
        </r>
      </text>
    </comment>
    <comment ref="AP87" authorId="0" shapeId="0" xr:uid="{00000000-0006-0000-1700-0000EE020000}">
      <text>
        <r>
          <rPr>
            <sz val="12"/>
            <color rgb="FF000000"/>
            <rFont val="Calibri"/>
            <family val="1"/>
          </rPr>
          <t>N/A</t>
        </r>
      </text>
    </comment>
    <comment ref="AX87" authorId="0" shapeId="0" xr:uid="{00000000-0006-0000-1700-0000EF020000}">
      <text>
        <r>
          <rPr>
            <sz val="12"/>
            <color rgb="FF000000"/>
            <rFont val="Calibri"/>
            <family val="1"/>
          </rPr>
          <t>no aplica</t>
        </r>
      </text>
    </comment>
    <comment ref="T88" authorId="0" shapeId="0" xr:uid="{00000000-0006-0000-1700-0000F0020000}">
      <text>
        <r>
          <rPr>
            <sz val="12"/>
            <color rgb="FF000000"/>
            <rFont val="Calibri"/>
            <family val="1"/>
          </rPr>
          <t>Tiene chaqueta</t>
        </r>
      </text>
    </comment>
    <comment ref="Y88" authorId="0" shapeId="0" xr:uid="{00000000-0006-0000-1700-0000F1020000}">
      <text>
        <r>
          <rPr>
            <sz val="12"/>
            <color rgb="FF000000"/>
            <rFont val="Calibri"/>
            <family val="1"/>
          </rPr>
          <t>No aplica</t>
        </r>
      </text>
    </comment>
    <comment ref="Z88" authorId="0" shapeId="0" xr:uid="{00000000-0006-0000-1700-0000F2020000}">
      <text>
        <r>
          <rPr>
            <sz val="12"/>
            <color rgb="FF000000"/>
            <rFont val="Calibri"/>
            <family val="1"/>
          </rPr>
          <t>No aplica</t>
        </r>
      </text>
    </comment>
    <comment ref="AA88" authorId="0" shapeId="0" xr:uid="{00000000-0006-0000-1700-0000F3020000}">
      <text>
        <r>
          <rPr>
            <sz val="12"/>
            <color rgb="FF000000"/>
            <rFont val="Calibri"/>
            <family val="1"/>
          </rPr>
          <t>No aplica</t>
        </r>
      </text>
    </comment>
    <comment ref="AB88" authorId="0" shapeId="0" xr:uid="{00000000-0006-0000-1700-0000F4020000}">
      <text>
        <r>
          <rPr>
            <sz val="12"/>
            <color rgb="FF000000"/>
            <rFont val="Calibri"/>
            <family val="1"/>
          </rPr>
          <t>No aplica</t>
        </r>
      </text>
    </comment>
    <comment ref="AM88" authorId="0" shapeId="0" xr:uid="{00000000-0006-0000-1700-0000F5020000}">
      <text>
        <r>
          <rPr>
            <sz val="12"/>
            <color rgb="FF000000"/>
            <rFont val="Calibri"/>
            <family val="1"/>
          </rPr>
          <t>Estación sin gprix</t>
        </r>
      </text>
    </comment>
    <comment ref="AN88" authorId="0" shapeId="0" xr:uid="{00000000-0006-0000-1700-0000F6020000}">
      <text>
        <r>
          <rPr>
            <sz val="12"/>
            <color rgb="FF000000"/>
            <rFont val="Calibri"/>
            <family val="1"/>
          </rPr>
          <t>Estación sin gprix</t>
        </r>
      </text>
    </comment>
    <comment ref="AP88" authorId="0" shapeId="0" xr:uid="{00000000-0006-0000-1700-0000F7020000}">
      <text>
        <r>
          <rPr>
            <sz val="12"/>
            <color rgb="FF000000"/>
            <rFont val="Calibri"/>
            <family val="1"/>
          </rPr>
          <t>Promoción jeep y también ofrece galón adicional</t>
        </r>
      </text>
    </comment>
    <comment ref="AX88" authorId="0" shapeId="0" xr:uid="{00000000-0006-0000-1700-0000F8020000}">
      <text>
        <r>
          <rPr>
            <sz val="12"/>
            <color rgb="FF000000"/>
            <rFont val="Calibri"/>
            <family val="1"/>
          </rPr>
          <t>Visita moto</t>
        </r>
      </text>
    </comment>
    <comment ref="Y89" authorId="0" shapeId="0" xr:uid="{00000000-0006-0000-1700-0000F9020000}">
      <text>
        <r>
          <rPr>
            <sz val="12"/>
            <color rgb="FF000000"/>
            <rFont val="Calibri"/>
            <family val="1"/>
          </rPr>
          <t>No palica</t>
        </r>
      </text>
    </comment>
    <comment ref="Z89" authorId="0" shapeId="0" xr:uid="{00000000-0006-0000-1700-0000FA020000}">
      <text>
        <r>
          <rPr>
            <sz val="12"/>
            <color rgb="FF000000"/>
            <rFont val="Calibri"/>
            <family val="1"/>
          </rPr>
          <t>No aplica</t>
        </r>
      </text>
    </comment>
    <comment ref="AA89" authorId="0" shapeId="0" xr:uid="{00000000-0006-0000-1700-0000FB020000}">
      <text>
        <r>
          <rPr>
            <sz val="12"/>
            <color rgb="FF000000"/>
            <rFont val="Calibri"/>
            <family val="1"/>
          </rPr>
          <t>No aplica</t>
        </r>
      </text>
    </comment>
    <comment ref="AB89" authorId="0" shapeId="0" xr:uid="{00000000-0006-0000-1700-0000FC020000}">
      <text>
        <r>
          <rPr>
            <sz val="12"/>
            <color rgb="FF000000"/>
            <rFont val="Calibri"/>
            <family val="1"/>
          </rPr>
          <t>No aplica</t>
        </r>
      </text>
    </comment>
    <comment ref="AM89" authorId="0" shapeId="0" xr:uid="{00000000-0006-0000-1700-0000FD020000}">
      <text>
        <r>
          <rPr>
            <sz val="12"/>
            <color rgb="FF000000"/>
            <rFont val="Calibri"/>
            <family val="1"/>
          </rPr>
          <t>N/A</t>
        </r>
      </text>
    </comment>
    <comment ref="AN89" authorId="0" shapeId="0" xr:uid="{00000000-0006-0000-1700-0000FE020000}">
      <text>
        <r>
          <rPr>
            <sz val="12"/>
            <color rgb="FF000000"/>
            <rFont val="Calibri"/>
            <family val="1"/>
          </rPr>
          <t>No ofrece</t>
        </r>
      </text>
    </comment>
    <comment ref="AP89" authorId="0" shapeId="0" xr:uid="{00000000-0006-0000-1700-0000FF020000}">
      <text>
        <r>
          <rPr>
            <sz val="12"/>
            <color rgb="FF000000"/>
            <rFont val="Calibri"/>
            <family val="1"/>
          </rPr>
          <t>N/A</t>
        </r>
      </text>
    </comment>
    <comment ref="AX89" authorId="0" shapeId="0" xr:uid="{00000000-0006-0000-1700-000000030000}">
      <text>
        <r>
          <rPr>
            <sz val="12"/>
            <color rgb="FF000000"/>
            <rFont val="Calibri"/>
            <family val="1"/>
          </rPr>
          <t>No ofrece</t>
        </r>
      </text>
    </comment>
    <comment ref="Y90" authorId="0" shapeId="0" xr:uid="{00000000-0006-0000-1700-000001030000}">
      <text>
        <r>
          <rPr>
            <sz val="12"/>
            <color rgb="FF000000"/>
            <rFont val="Calibri"/>
            <family val="1"/>
          </rPr>
          <t>En estos momentos no es obligatorio el uso de tapabocas</t>
        </r>
      </text>
    </comment>
    <comment ref="Z90" authorId="0" shapeId="0" xr:uid="{00000000-0006-0000-1700-000002030000}">
      <text>
        <r>
          <rPr>
            <sz val="12"/>
            <color rgb="FF000000"/>
            <rFont val="Calibri"/>
            <family val="1"/>
          </rPr>
          <t>En estos momentos no es obligatorio el uso de gafas de seguridad</t>
        </r>
      </text>
    </comment>
    <comment ref="AA90" authorId="0" shapeId="0" xr:uid="{00000000-0006-0000-1700-000003030000}">
      <text>
        <r>
          <rPr>
            <sz val="12"/>
            <color rgb="FF000000"/>
            <rFont val="Calibri"/>
            <family val="1"/>
          </rPr>
          <t>En estos momentos no es obligatorio el uso de gel antibacterial</t>
        </r>
      </text>
    </comment>
    <comment ref="AB90" authorId="0" shapeId="0" xr:uid="{00000000-0006-0000-1700-000004030000}">
      <text>
        <r>
          <rPr>
            <sz val="12"/>
            <color rgb="FF000000"/>
            <rFont val="Calibri"/>
            <family val="1"/>
          </rPr>
          <t>En estos momentos no es obligatorio no es obligatorio mantener distancia</t>
        </r>
      </text>
    </comment>
    <comment ref="AM90" authorId="0" shapeId="0" xr:uid="{00000000-0006-0000-1700-000005030000}">
      <text>
        <r>
          <rPr>
            <sz val="12"/>
            <color rgb="FF000000"/>
            <rFont val="Calibri"/>
            <family val="1"/>
          </rPr>
          <t>Le estación de servicio no vende combustible de mayor calidad</t>
        </r>
      </text>
    </comment>
    <comment ref="AN90" authorId="0" shapeId="0" xr:uid="{00000000-0006-0000-1700-000006030000}">
      <text>
        <r>
          <rPr>
            <sz val="12"/>
            <color rgb="FF000000"/>
            <rFont val="Calibri"/>
            <family val="1"/>
          </rPr>
          <t>La estación de servicio no vende combustible Extra G Prix</t>
        </r>
      </text>
    </comment>
    <comment ref="AP90" authorId="0" shapeId="0" xr:uid="{00000000-0006-0000-1700-000007030000}">
      <text>
        <r>
          <rPr>
            <sz val="12"/>
            <color rgb="FF000000"/>
            <rFont val="Calibri"/>
            <family val="1"/>
          </rPr>
          <t>promoción</t>
        </r>
      </text>
    </comment>
    <comment ref="Y91" authorId="0" shapeId="0" xr:uid="{00000000-0006-0000-1700-000008030000}">
      <text>
        <r>
          <rPr>
            <sz val="12"/>
            <color rgb="FF000000"/>
            <rFont val="Calibri"/>
            <family val="1"/>
          </rPr>
          <t>No aplica</t>
        </r>
      </text>
    </comment>
    <comment ref="Z91" authorId="0" shapeId="0" xr:uid="{00000000-0006-0000-1700-000009030000}">
      <text>
        <r>
          <rPr>
            <sz val="12"/>
            <color rgb="FF000000"/>
            <rFont val="Calibri"/>
            <family val="1"/>
          </rPr>
          <t>No aplica</t>
        </r>
      </text>
    </comment>
    <comment ref="AA91" authorId="0" shapeId="0" xr:uid="{00000000-0006-0000-1700-00000A030000}">
      <text>
        <r>
          <rPr>
            <sz val="12"/>
            <color rgb="FF000000"/>
            <rFont val="Calibri"/>
            <family val="1"/>
          </rPr>
          <t>No aplica</t>
        </r>
      </text>
    </comment>
    <comment ref="AB91" authorId="0" shapeId="0" xr:uid="{00000000-0006-0000-1700-00000B030000}">
      <text>
        <r>
          <rPr>
            <sz val="12"/>
            <color rgb="FF000000"/>
            <rFont val="Calibri"/>
            <family val="1"/>
          </rPr>
          <t>No aplica</t>
        </r>
      </text>
    </comment>
    <comment ref="AP91" authorId="0" shapeId="0" xr:uid="{00000000-0006-0000-1700-00000C030000}">
      <text>
        <r>
          <rPr>
            <sz val="12"/>
            <color rgb="FF000000"/>
            <rFont val="Calibri"/>
            <family val="1"/>
          </rPr>
          <t>Ofrece promo Jeep</t>
        </r>
      </text>
    </comment>
    <comment ref="AX91" authorId="0" shapeId="0" xr:uid="{00000000-0006-0000-1700-00000D030000}">
      <text>
        <r>
          <rPr>
            <sz val="12"/>
            <color rgb="FF000000"/>
            <rFont val="Calibri"/>
            <family val="1"/>
          </rPr>
          <t>La visita fue en moto</t>
        </r>
      </text>
    </comment>
    <comment ref="Y92" authorId="0" shapeId="0" xr:uid="{00000000-0006-0000-1700-00000E030000}">
      <text>
        <r>
          <rPr>
            <sz val="12"/>
            <color rgb="FF000000"/>
            <rFont val="Calibri"/>
            <family val="1"/>
          </rPr>
          <t>No aplica</t>
        </r>
      </text>
    </comment>
    <comment ref="Z92" authorId="0" shapeId="0" xr:uid="{00000000-0006-0000-1700-00000F030000}">
      <text>
        <r>
          <rPr>
            <sz val="12"/>
            <color rgb="FF000000"/>
            <rFont val="Calibri"/>
            <family val="1"/>
          </rPr>
          <t>No aplica</t>
        </r>
      </text>
    </comment>
    <comment ref="AA92" authorId="0" shapeId="0" xr:uid="{00000000-0006-0000-1700-000010030000}">
      <text>
        <r>
          <rPr>
            <sz val="12"/>
            <color rgb="FF000000"/>
            <rFont val="Calibri"/>
            <family val="1"/>
          </rPr>
          <t>No aplica</t>
        </r>
      </text>
    </comment>
    <comment ref="AB92" authorId="0" shapeId="0" xr:uid="{00000000-0006-0000-1700-000011030000}">
      <text>
        <r>
          <rPr>
            <sz val="12"/>
            <color rgb="FF000000"/>
            <rFont val="Calibri"/>
            <family val="1"/>
          </rPr>
          <t>No aplica</t>
        </r>
      </text>
    </comment>
    <comment ref="AE92" authorId="0" shapeId="0" xr:uid="{00000000-0006-0000-1700-000012030000}">
      <text>
        <r>
          <rPr>
            <sz val="12"/>
            <color rgb="FF000000"/>
            <rFont val="Calibri"/>
            <family val="1"/>
          </rPr>
          <t>Colaboradores ocupados</t>
        </r>
      </text>
    </comment>
    <comment ref="AM92" authorId="0" shapeId="0" xr:uid="{00000000-0006-0000-1700-000013030000}">
      <text>
        <r>
          <rPr>
            <sz val="12"/>
            <color rgb="FF000000"/>
            <rFont val="Calibri"/>
            <family val="1"/>
          </rPr>
          <t>No cuenta con extra</t>
        </r>
      </text>
    </comment>
    <comment ref="AN92" authorId="0" shapeId="0" xr:uid="{00000000-0006-0000-1700-000014030000}">
      <text>
        <r>
          <rPr>
            <sz val="12"/>
            <color rgb="FF000000"/>
            <rFont val="Calibri"/>
            <family val="1"/>
          </rPr>
          <t>No cuenta con extra</t>
        </r>
      </text>
    </comment>
    <comment ref="AP92" authorId="0" shapeId="0" xr:uid="{00000000-0006-0000-1700-000015030000}">
      <text>
        <r>
          <rPr>
            <sz val="12"/>
            <color rgb="FF000000"/>
            <rFont val="Calibri"/>
            <family val="1"/>
          </rPr>
          <t>OFRECEN LA PROMOCION VIGENTE DE JEEP. Y SI OFRECE  GALÓN ADICIONAL</t>
        </r>
      </text>
    </comment>
    <comment ref="AX92" authorId="0" shapeId="0" xr:uid="{00000000-0006-0000-1700-000016030000}">
      <text>
        <r>
          <rPr>
            <sz val="12"/>
            <color rgb="FF000000"/>
            <rFont val="Calibri"/>
            <family val="1"/>
          </rPr>
          <t>Visita en moto</t>
        </r>
      </text>
    </comment>
    <comment ref="Y93" authorId="0" shapeId="0" xr:uid="{00000000-0006-0000-1700-000017030000}">
      <text>
        <r>
          <rPr>
            <sz val="12"/>
            <color rgb="FF000000"/>
            <rFont val="Calibri"/>
            <family val="1"/>
          </rPr>
          <t>No aplica</t>
        </r>
      </text>
    </comment>
    <comment ref="Z93" authorId="0" shapeId="0" xr:uid="{00000000-0006-0000-1700-000018030000}">
      <text>
        <r>
          <rPr>
            <sz val="12"/>
            <color rgb="FF000000"/>
            <rFont val="Calibri"/>
            <family val="1"/>
          </rPr>
          <t>No aplica</t>
        </r>
      </text>
    </comment>
    <comment ref="AA93" authorId="0" shapeId="0" xr:uid="{00000000-0006-0000-1700-000019030000}">
      <text>
        <r>
          <rPr>
            <sz val="12"/>
            <color rgb="FF000000"/>
            <rFont val="Calibri"/>
            <family val="1"/>
          </rPr>
          <t>No aplica</t>
        </r>
      </text>
    </comment>
    <comment ref="AB93" authorId="0" shapeId="0" xr:uid="{00000000-0006-0000-1700-00001A030000}">
      <text>
        <r>
          <rPr>
            <sz val="12"/>
            <color rgb="FF000000"/>
            <rFont val="Calibri"/>
            <family val="1"/>
          </rPr>
          <t>No aplica</t>
        </r>
      </text>
    </comment>
    <comment ref="AM93" authorId="0" shapeId="0" xr:uid="{00000000-0006-0000-1700-00001B030000}">
      <text>
        <r>
          <rPr>
            <sz val="12"/>
            <color rgb="FF000000"/>
            <rFont val="Calibri"/>
            <family val="1"/>
          </rPr>
          <t>No cuenta con extra</t>
        </r>
      </text>
    </comment>
    <comment ref="AN93" authorId="0" shapeId="0" xr:uid="{00000000-0006-0000-1700-00001C030000}">
      <text>
        <r>
          <rPr>
            <sz val="12"/>
            <color rgb="FF000000"/>
            <rFont val="Calibri"/>
            <family val="1"/>
          </rPr>
          <t>No cuenta con extra</t>
        </r>
      </text>
    </comment>
    <comment ref="AP93" authorId="0" shapeId="0" xr:uid="{00000000-0006-0000-1700-00001D030000}">
      <text>
        <r>
          <rPr>
            <sz val="12"/>
            <color rgb="FF000000"/>
            <rFont val="Calibri"/>
            <family val="1"/>
          </rPr>
          <t>promocion de jeep</t>
        </r>
      </text>
    </comment>
    <comment ref="AX93" authorId="0" shapeId="0" xr:uid="{00000000-0006-0000-1700-00001E030000}">
      <text>
        <r>
          <rPr>
            <sz val="12"/>
            <color rgb="FF000000"/>
            <rFont val="Calibri"/>
            <family val="1"/>
          </rPr>
          <t>Visita en moto</t>
        </r>
      </text>
    </comment>
    <comment ref="T94" authorId="0" shapeId="0" xr:uid="{00000000-0006-0000-1700-00001F030000}">
      <text>
        <r>
          <rPr>
            <sz val="12"/>
            <color rgb="FF000000"/>
            <rFont val="Calibri"/>
            <family val="1"/>
          </rPr>
          <t>Tiene chaqueta</t>
        </r>
      </text>
    </comment>
    <comment ref="Y94" authorId="0" shapeId="0" xr:uid="{00000000-0006-0000-1700-000020030000}">
      <text>
        <r>
          <rPr>
            <sz val="12"/>
            <color rgb="FF000000"/>
            <rFont val="Calibri"/>
            <family val="1"/>
          </rPr>
          <t>No aplica</t>
        </r>
      </text>
    </comment>
    <comment ref="Z94" authorId="0" shapeId="0" xr:uid="{00000000-0006-0000-1700-000021030000}">
      <text>
        <r>
          <rPr>
            <sz val="12"/>
            <color rgb="FF000000"/>
            <rFont val="Calibri"/>
            <family val="1"/>
          </rPr>
          <t>No aplica</t>
        </r>
      </text>
    </comment>
    <comment ref="AA94" authorId="0" shapeId="0" xr:uid="{00000000-0006-0000-1700-000022030000}">
      <text>
        <r>
          <rPr>
            <sz val="12"/>
            <color rgb="FF000000"/>
            <rFont val="Calibri"/>
            <family val="1"/>
          </rPr>
          <t>No aplica</t>
        </r>
      </text>
    </comment>
    <comment ref="AB94" authorId="0" shapeId="0" xr:uid="{00000000-0006-0000-1700-000023030000}">
      <text>
        <r>
          <rPr>
            <sz val="12"/>
            <color rgb="FF000000"/>
            <rFont val="Calibri"/>
            <family val="1"/>
          </rPr>
          <t>No aplica</t>
        </r>
      </text>
    </comment>
    <comment ref="AN94" authorId="0" shapeId="0" xr:uid="{00000000-0006-0000-1700-000024030000}">
      <text>
        <r>
          <rPr>
            <sz val="12"/>
            <color rgb="FF000000"/>
            <rFont val="Calibri"/>
            <family val="1"/>
          </rPr>
          <t>Pedí solo extra</t>
        </r>
      </text>
    </comment>
    <comment ref="AO94" authorId="0" shapeId="0" xr:uid="{00000000-0006-0000-1700-000025030000}">
      <text>
        <r>
          <rPr>
            <sz val="12"/>
            <color rgb="FF000000"/>
            <rFont val="Calibri"/>
            <family val="1"/>
          </rPr>
          <t>La estación no cuenta con puntos Colombia</t>
        </r>
      </text>
    </comment>
    <comment ref="AP94" authorId="0" shapeId="0" xr:uid="{00000000-0006-0000-1700-000026030000}">
      <text>
        <r>
          <rPr>
            <sz val="12"/>
            <color rgb="FF000000"/>
            <rFont val="Calibri"/>
            <family val="1"/>
          </rPr>
          <t>Promoción jeep</t>
        </r>
      </text>
    </comment>
    <comment ref="AX94" authorId="0" shapeId="0" xr:uid="{00000000-0006-0000-1700-000027030000}">
      <text>
        <r>
          <rPr>
            <sz val="12"/>
            <color rgb="FF000000"/>
            <rFont val="Calibri"/>
            <family val="1"/>
          </rPr>
          <t>Visita en moto</t>
        </r>
      </text>
    </comment>
    <comment ref="Y95" authorId="0" shapeId="0" xr:uid="{00000000-0006-0000-1700-000028030000}">
      <text>
        <r>
          <rPr>
            <sz val="12"/>
            <color rgb="FF000000"/>
            <rFont val="Calibri"/>
            <family val="1"/>
          </rPr>
          <t>No aplica</t>
        </r>
      </text>
    </comment>
    <comment ref="Z95" authorId="0" shapeId="0" xr:uid="{00000000-0006-0000-1700-000029030000}">
      <text>
        <r>
          <rPr>
            <sz val="12"/>
            <color rgb="FF000000"/>
            <rFont val="Calibri"/>
            <family val="1"/>
          </rPr>
          <t>La app la marca como no aplica</t>
        </r>
      </text>
    </comment>
    <comment ref="AA95" authorId="0" shapeId="0" xr:uid="{00000000-0006-0000-1700-00002A030000}">
      <text>
        <r>
          <rPr>
            <sz val="12"/>
            <color rgb="FF000000"/>
            <rFont val="Calibri"/>
            <family val="1"/>
          </rPr>
          <t>La app la marca como no aplica</t>
        </r>
      </text>
    </comment>
    <comment ref="AB95" authorId="0" shapeId="0" xr:uid="{00000000-0006-0000-1700-00002B030000}">
      <text>
        <r>
          <rPr>
            <sz val="12"/>
            <color rgb="FF000000"/>
            <rFont val="Calibri"/>
            <family val="1"/>
          </rPr>
          <t>La app la marca como no aplica</t>
        </r>
      </text>
    </comment>
    <comment ref="AM95" authorId="0" shapeId="0" xr:uid="{00000000-0006-0000-1700-00002C030000}">
      <text>
        <r>
          <rPr>
            <sz val="12"/>
            <color rgb="FF000000"/>
            <rFont val="Calibri"/>
            <family val="1"/>
          </rPr>
          <t>La estación no vende combustible de mayor calidad</t>
        </r>
      </text>
    </comment>
    <comment ref="AN95" authorId="0" shapeId="0" xr:uid="{00000000-0006-0000-1700-00002D030000}">
      <text>
        <r>
          <rPr>
            <sz val="12"/>
            <color rgb="FF000000"/>
            <rFont val="Calibri"/>
            <family val="1"/>
          </rPr>
          <t>La estación no vende gasolina de mayor calidad</t>
        </r>
      </text>
    </comment>
    <comment ref="AP95" authorId="0" shapeId="0" xr:uid="{00000000-0006-0000-1700-00002E030000}">
      <text>
        <r>
          <rPr>
            <sz val="12"/>
            <color rgb="FF000000"/>
            <rFont val="Calibri"/>
            <family val="1"/>
          </rPr>
          <t>ofrece promoción</t>
        </r>
      </text>
    </comment>
    <comment ref="AX95" authorId="0" shapeId="0" xr:uid="{00000000-0006-0000-1700-00002F030000}">
      <text>
        <r>
          <rPr>
            <sz val="12"/>
            <color rgb="FF000000"/>
            <rFont val="Calibri"/>
            <family val="1"/>
          </rPr>
          <t>Compra en moto, no aplica recogida de residuos de vehículos</t>
        </r>
      </text>
    </comment>
    <comment ref="Y96" authorId="0" shapeId="0" xr:uid="{00000000-0006-0000-1700-000030030000}">
      <text>
        <r>
          <rPr>
            <sz val="12"/>
            <color rgb="FF000000"/>
            <rFont val="Calibri"/>
            <family val="1"/>
          </rPr>
          <t>.</t>
        </r>
      </text>
    </comment>
    <comment ref="Z96" authorId="0" shapeId="0" xr:uid="{00000000-0006-0000-1700-000031030000}">
      <text>
        <r>
          <rPr>
            <sz val="12"/>
            <color rgb="FF000000"/>
            <rFont val="Calibri"/>
            <family val="1"/>
          </rPr>
          <t>.</t>
        </r>
      </text>
    </comment>
    <comment ref="AA96" authorId="0" shapeId="0" xr:uid="{00000000-0006-0000-1700-000032030000}">
      <text>
        <r>
          <rPr>
            <sz val="12"/>
            <color rgb="FF000000"/>
            <rFont val="Calibri"/>
            <family val="1"/>
          </rPr>
          <t>.</t>
        </r>
      </text>
    </comment>
    <comment ref="AB96" authorId="0" shapeId="0" xr:uid="{00000000-0006-0000-1700-000033030000}">
      <text>
        <r>
          <rPr>
            <sz val="12"/>
            <color rgb="FF000000"/>
            <rFont val="Calibri"/>
            <family val="1"/>
          </rPr>
          <t>.</t>
        </r>
      </text>
    </comment>
    <comment ref="AE96" authorId="0" shapeId="0" xr:uid="{00000000-0006-0000-1700-000034030000}">
      <text>
        <r>
          <rPr>
            <sz val="12"/>
            <color rgb="FF000000"/>
            <rFont val="Calibri"/>
            <family val="1"/>
          </rPr>
          <t>N/A esta ocupado atendiendo mas personas</t>
        </r>
      </text>
    </comment>
    <comment ref="AN96" authorId="0" shapeId="0" xr:uid="{00000000-0006-0000-1700-000035030000}">
      <text>
        <r>
          <rPr>
            <sz val="12"/>
            <color rgb="FF000000"/>
            <rFont val="Calibri"/>
            <family val="1"/>
          </rPr>
          <t>No ofreció</t>
        </r>
      </text>
    </comment>
    <comment ref="AP96" authorId="0" shapeId="0" xr:uid="{00000000-0006-0000-1700-000036030000}">
      <text>
        <r>
          <rPr>
            <sz val="12"/>
            <color rgb="FF000000"/>
            <rFont val="Calibri"/>
            <family val="1"/>
          </rPr>
          <t>ofrece promoción</t>
        </r>
      </text>
    </comment>
    <comment ref="AX96" authorId="0" shapeId="0" xr:uid="{00000000-0006-0000-1700-000037030000}">
      <text>
        <r>
          <rPr>
            <sz val="12"/>
            <color rgb="FF000000"/>
            <rFont val="Calibri"/>
            <family val="1"/>
          </rPr>
          <t>No ofreció</t>
        </r>
      </text>
    </comment>
    <comment ref="T97" authorId="0" shapeId="0" xr:uid="{00000000-0006-0000-1700-000038030000}">
      <text>
        <r>
          <rPr>
            <sz val="12"/>
            <color rgb="FF000000"/>
            <rFont val="Calibri"/>
            <family val="1"/>
          </rPr>
          <t>Usa una chaqueta negra que no es primax pero se observa debajo esta la camisa del uniforme</t>
        </r>
      </text>
    </comment>
    <comment ref="Y97" authorId="0" shapeId="0" xr:uid="{00000000-0006-0000-1700-000039030000}">
      <text>
        <r>
          <rPr>
            <sz val="12"/>
            <color rgb="FF000000"/>
            <rFont val="Calibri"/>
            <family val="1"/>
          </rPr>
          <t>Na</t>
        </r>
      </text>
    </comment>
    <comment ref="Z97" authorId="0" shapeId="0" xr:uid="{00000000-0006-0000-1700-00003A030000}">
      <text>
        <r>
          <rPr>
            <sz val="12"/>
            <color rgb="FF000000"/>
            <rFont val="Calibri"/>
            <family val="1"/>
          </rPr>
          <t>Na</t>
        </r>
      </text>
    </comment>
    <comment ref="AA97" authorId="0" shapeId="0" xr:uid="{00000000-0006-0000-1700-00003B030000}">
      <text>
        <r>
          <rPr>
            <sz val="12"/>
            <color rgb="FF000000"/>
            <rFont val="Calibri"/>
            <family val="1"/>
          </rPr>
          <t>Na</t>
        </r>
      </text>
    </comment>
    <comment ref="AB97" authorId="0" shapeId="0" xr:uid="{00000000-0006-0000-1700-00003C030000}">
      <text>
        <r>
          <rPr>
            <sz val="12"/>
            <color rgb="FF000000"/>
            <rFont val="Calibri"/>
            <family val="1"/>
          </rPr>
          <t>Na</t>
        </r>
      </text>
    </comment>
    <comment ref="AM97" authorId="0" shapeId="0" xr:uid="{00000000-0006-0000-1700-00003D030000}">
      <text>
        <r>
          <rPr>
            <sz val="12"/>
            <color rgb="FF000000"/>
            <rFont val="Calibri"/>
            <family val="1"/>
          </rPr>
          <t>Na</t>
        </r>
      </text>
    </comment>
    <comment ref="AN97" authorId="0" shapeId="0" xr:uid="{00000000-0006-0000-1700-00003E030000}">
      <text>
        <r>
          <rPr>
            <sz val="12"/>
            <color rgb="FF000000"/>
            <rFont val="Calibri"/>
            <family val="1"/>
          </rPr>
          <t>Na</t>
        </r>
      </text>
    </comment>
    <comment ref="AP97" authorId="0" shapeId="0" xr:uid="{00000000-0006-0000-1700-00003F030000}">
      <text>
        <r>
          <rPr>
            <sz val="12"/>
            <color rgb="FF000000"/>
            <rFont val="Calibri"/>
            <family val="1"/>
          </rPr>
          <t>Ofreció promoción jeep</t>
        </r>
      </text>
    </comment>
    <comment ref="AX97" authorId="0" shapeId="0" xr:uid="{00000000-0006-0000-1700-000040030000}">
      <text>
        <r>
          <rPr>
            <sz val="12"/>
            <color rgb="FF000000"/>
            <rFont val="Calibri"/>
            <family val="1"/>
          </rPr>
          <t>No ofrece</t>
        </r>
      </text>
    </comment>
    <comment ref="W98" authorId="0" shapeId="0" xr:uid="{00000000-0006-0000-1700-000041030000}">
      <text>
        <r>
          <rPr>
            <sz val="12"/>
            <color rgb="FF000000"/>
            <rFont val="Calibri"/>
            <family val="1"/>
          </rPr>
          <t>tiene el nombre bordado min 2.42</t>
        </r>
      </text>
    </comment>
    <comment ref="X98" authorId="0" shapeId="0" xr:uid="{00000000-0006-0000-1700-000042030000}">
      <text>
        <r>
          <rPr>
            <sz val="12"/>
            <color rgb="FF000000"/>
            <rFont val="Calibri"/>
            <family val="1"/>
          </rPr>
          <t>nombre según factura</t>
        </r>
      </text>
    </comment>
    <comment ref="Y98" authorId="0" shapeId="0" xr:uid="{00000000-0006-0000-1700-000043030000}">
      <text>
        <r>
          <rPr>
            <sz val="12"/>
            <color rgb="FF000000"/>
            <rFont val="Calibri"/>
            <family val="1"/>
          </rPr>
          <t>no aplica</t>
        </r>
      </text>
    </comment>
    <comment ref="Z98" authorId="0" shapeId="0" xr:uid="{00000000-0006-0000-1700-000044030000}">
      <text>
        <r>
          <rPr>
            <sz val="12"/>
            <color rgb="FF000000"/>
            <rFont val="Calibri"/>
            <family val="1"/>
          </rPr>
          <t>no aplica</t>
        </r>
      </text>
    </comment>
    <comment ref="AA98" authorId="0" shapeId="0" xr:uid="{00000000-0006-0000-1700-000045030000}">
      <text>
        <r>
          <rPr>
            <sz val="12"/>
            <color rgb="FF000000"/>
            <rFont val="Calibri"/>
            <family val="1"/>
          </rPr>
          <t>no aplica</t>
        </r>
      </text>
    </comment>
    <comment ref="AB98" authorId="0" shapeId="0" xr:uid="{00000000-0006-0000-1700-000046030000}">
      <text>
        <r>
          <rPr>
            <sz val="12"/>
            <color rgb="FF000000"/>
            <rFont val="Calibri"/>
            <family val="1"/>
          </rPr>
          <t>no aplica</t>
        </r>
      </text>
    </comment>
    <comment ref="AM98" authorId="0" shapeId="0" xr:uid="{00000000-0006-0000-1700-000047030000}">
      <text>
        <r>
          <rPr>
            <sz val="12"/>
            <color rgb="FF000000"/>
            <rFont val="Calibri"/>
            <family val="1"/>
          </rPr>
          <t>no aplica</t>
        </r>
      </text>
    </comment>
    <comment ref="AN98" authorId="0" shapeId="0" xr:uid="{00000000-0006-0000-1700-000048030000}">
      <text>
        <r>
          <rPr>
            <sz val="12"/>
            <color rgb="FF000000"/>
            <rFont val="Calibri"/>
            <family val="1"/>
          </rPr>
          <t>no aplica</t>
        </r>
      </text>
    </comment>
    <comment ref="AP98" authorId="0" shapeId="0" xr:uid="{00000000-0006-0000-1700-000049030000}">
      <text>
        <r>
          <rPr>
            <sz val="12"/>
            <color rgb="FF000000"/>
            <rFont val="Calibri"/>
            <family val="1"/>
          </rPr>
          <t>promocion jeep</t>
        </r>
      </text>
    </comment>
    <comment ref="AX98" authorId="0" shapeId="0" xr:uid="{00000000-0006-0000-1700-00004A030000}">
      <text>
        <r>
          <rPr>
            <sz val="12"/>
            <color rgb="FF000000"/>
            <rFont val="Calibri"/>
            <family val="1"/>
          </rPr>
          <t>no aplica</t>
        </r>
      </text>
    </comment>
    <comment ref="T99" authorId="0" shapeId="0" xr:uid="{00000000-0006-0000-1700-00004B030000}">
      <text>
        <r>
          <rPr>
            <sz val="12"/>
            <color rgb="FF000000"/>
            <rFont val="Calibri"/>
            <family val="1"/>
          </rPr>
          <t>Primax</t>
        </r>
      </text>
    </comment>
    <comment ref="U99" authorId="0" shapeId="0" xr:uid="{00000000-0006-0000-1700-00004C030000}">
      <text>
        <r>
          <rPr>
            <sz val="12"/>
            <color rgb="FF000000"/>
            <rFont val="Calibri"/>
            <family val="1"/>
          </rPr>
          <t>Primax</t>
        </r>
      </text>
    </comment>
    <comment ref="V99" authorId="0" shapeId="0" xr:uid="{00000000-0006-0000-1700-00004D030000}">
      <text>
        <r>
          <rPr>
            <sz val="12"/>
            <color rgb="FF000000"/>
            <rFont val="Calibri"/>
            <family val="1"/>
          </rPr>
          <t>Gorra Negra Jeep</t>
        </r>
      </text>
    </comment>
    <comment ref="W99" authorId="0" shapeId="0" xr:uid="{00000000-0006-0000-1700-00004E030000}">
      <text>
        <r>
          <rPr>
            <sz val="12"/>
            <color rgb="FF000000"/>
            <rFont val="Calibri"/>
            <family val="1"/>
          </rPr>
          <t>Bordado</t>
        </r>
      </text>
    </comment>
    <comment ref="Y99" authorId="0" shapeId="0" xr:uid="{00000000-0006-0000-1700-00004F030000}">
      <text>
        <r>
          <rPr>
            <sz val="12"/>
            <color rgb="FF000000"/>
            <rFont val="Calibri"/>
            <family val="1"/>
          </rPr>
          <t>No aplica</t>
        </r>
      </text>
    </comment>
    <comment ref="Z99" authorId="0" shapeId="0" xr:uid="{00000000-0006-0000-1700-000050030000}">
      <text>
        <r>
          <rPr>
            <sz val="12"/>
            <color rgb="FF000000"/>
            <rFont val="Calibri"/>
            <family val="1"/>
          </rPr>
          <t>No aplica</t>
        </r>
      </text>
    </comment>
    <comment ref="AA99" authorId="0" shapeId="0" xr:uid="{00000000-0006-0000-1700-000051030000}">
      <text>
        <r>
          <rPr>
            <sz val="12"/>
            <color rgb="FF000000"/>
            <rFont val="Calibri"/>
            <family val="1"/>
          </rPr>
          <t>No aplica</t>
        </r>
      </text>
    </comment>
    <comment ref="AB99" authorId="0" shapeId="0" xr:uid="{00000000-0006-0000-1700-000052030000}">
      <text>
        <r>
          <rPr>
            <sz val="12"/>
            <color rgb="FF000000"/>
            <rFont val="Calibri"/>
            <family val="1"/>
          </rPr>
          <t>No aplica</t>
        </r>
      </text>
    </comment>
    <comment ref="AH99" authorId="0" shapeId="0" xr:uid="{00000000-0006-0000-1700-000053030000}">
      <text>
        <r>
          <rPr>
            <sz val="12"/>
            <color rgb="FF000000"/>
            <rFont val="Calibri"/>
            <family val="1"/>
          </rPr>
          <t>Bienvenido a Primax</t>
        </r>
      </text>
    </comment>
    <comment ref="AI99" authorId="0" shapeId="0" xr:uid="{00000000-0006-0000-1700-000054030000}">
      <text>
        <r>
          <rPr>
            <sz val="12"/>
            <color rgb="FF000000"/>
            <rFont val="Calibri"/>
            <family val="1"/>
          </rPr>
          <t>Sorteo Jeep</t>
        </r>
      </text>
    </comment>
    <comment ref="AM99" authorId="0" shapeId="0" xr:uid="{00000000-0006-0000-1700-000055030000}">
      <text>
        <r>
          <rPr>
            <sz val="12"/>
            <color rgb="FF000000"/>
            <rFont val="Calibri"/>
            <family val="1"/>
          </rPr>
          <t>No venden gasolina Gprix</t>
        </r>
      </text>
    </comment>
    <comment ref="AN99" authorId="0" shapeId="0" xr:uid="{00000000-0006-0000-1700-000056030000}">
      <text>
        <r>
          <rPr>
            <sz val="12"/>
            <color rgb="FF000000"/>
            <rFont val="Calibri"/>
            <family val="1"/>
          </rPr>
          <t>No vende gasolina Gprix</t>
        </r>
      </text>
    </comment>
    <comment ref="AP99" authorId="0" shapeId="0" xr:uid="{00000000-0006-0000-1700-000057030000}">
      <text>
        <r>
          <rPr>
            <sz val="12"/>
            <color rgb="FF000000"/>
            <rFont val="Calibri"/>
            <family val="1"/>
          </rPr>
          <t>Con la promosion de Jeep me ofreció galón adicional</t>
        </r>
      </text>
    </comment>
    <comment ref="AW99" authorId="0" shapeId="0" xr:uid="{00000000-0006-0000-1700-000058030000}">
      <text>
        <r>
          <rPr>
            <sz val="12"/>
            <color rgb="FF000000"/>
            <rFont val="Calibri"/>
            <family val="1"/>
          </rPr>
          <t>Restaurante, bañó</t>
        </r>
      </text>
    </comment>
    <comment ref="AX99" authorId="0" shapeId="0" xr:uid="{00000000-0006-0000-1700-000059030000}">
      <text>
        <r>
          <rPr>
            <sz val="12"/>
            <color rgb="FF000000"/>
            <rFont val="Calibri"/>
            <family val="1"/>
          </rPr>
          <t>No ofrece servicio</t>
        </r>
      </text>
    </comment>
    <comment ref="T100" authorId="0" shapeId="0" xr:uid="{00000000-0006-0000-1700-00005A030000}">
      <text>
        <r>
          <rPr>
            <sz val="12"/>
            <color rgb="FF000000"/>
            <rFont val="Calibri"/>
            <family val="1"/>
          </rPr>
          <t>Colaborador inicial si presenta camisa.</t>
        </r>
      </text>
    </comment>
    <comment ref="W100" authorId="0" shapeId="0" xr:uid="{00000000-0006-0000-1700-00005B030000}">
      <text>
        <r>
          <rPr>
            <sz val="12"/>
            <color rgb="FF000000"/>
            <rFont val="Calibri"/>
            <family val="1"/>
          </rPr>
          <t>No fue posible visualizar el nombre , colaborador inicial si presenta carnet.</t>
        </r>
      </text>
    </comment>
    <comment ref="X100" authorId="0" shapeId="0" xr:uid="{00000000-0006-0000-1700-00005C030000}">
      <text>
        <r>
          <rPr>
            <sz val="12"/>
            <color rgb="FF000000"/>
            <rFont val="Calibri"/>
            <family val="1"/>
          </rPr>
          <t>Fue el colaborador que inicio la atención pero no despacho la cantidad de combustible solicitado</t>
        </r>
      </text>
    </comment>
    <comment ref="Y100" authorId="0" shapeId="0" xr:uid="{00000000-0006-0000-1700-00005D030000}">
      <text>
        <r>
          <rPr>
            <sz val="12"/>
            <color rgb="FF000000"/>
            <rFont val="Calibri"/>
            <family val="1"/>
          </rPr>
          <t>No es obligatorio</t>
        </r>
      </text>
    </comment>
    <comment ref="Z100" authorId="0" shapeId="0" xr:uid="{00000000-0006-0000-1700-00005E030000}">
      <text>
        <r>
          <rPr>
            <sz val="12"/>
            <color rgb="FF000000"/>
            <rFont val="Calibri"/>
            <family val="1"/>
          </rPr>
          <t>No es obligatorio</t>
        </r>
      </text>
    </comment>
    <comment ref="AA100" authorId="0" shapeId="0" xr:uid="{00000000-0006-0000-1700-00005F030000}">
      <text>
        <r>
          <rPr>
            <sz val="12"/>
            <color rgb="FF000000"/>
            <rFont val="Calibri"/>
            <family val="1"/>
          </rPr>
          <t>No es obligatorio</t>
        </r>
      </text>
    </comment>
    <comment ref="AB100" authorId="0" shapeId="0" xr:uid="{00000000-0006-0000-1700-000060030000}">
      <text>
        <r>
          <rPr>
            <sz val="12"/>
            <color rgb="FF000000"/>
            <rFont val="Calibri"/>
            <family val="1"/>
          </rPr>
          <t>No es obligatorio</t>
        </r>
      </text>
    </comment>
    <comment ref="AM100" authorId="0" shapeId="0" xr:uid="{00000000-0006-0000-1700-000061030000}">
      <text>
        <r>
          <rPr>
            <sz val="12"/>
            <color rgb="FF000000"/>
            <rFont val="Calibri"/>
            <family val="1"/>
          </rPr>
          <t>La estación no fue cuenta con el producto</t>
        </r>
      </text>
    </comment>
    <comment ref="AN100" authorId="0" shapeId="0" xr:uid="{00000000-0006-0000-1700-000062030000}">
      <text>
        <r>
          <rPr>
            <sz val="12"/>
            <color rgb="FF000000"/>
            <rFont val="Calibri"/>
            <family val="1"/>
          </rPr>
          <t>La estación no cuenta con el combustible Extra GPRIX</t>
        </r>
      </text>
    </comment>
    <comment ref="AP100" authorId="0" shapeId="0" xr:uid="{00000000-0006-0000-1700-000063030000}">
      <text>
        <r>
          <rPr>
            <sz val="12"/>
            <color rgb="FF000000"/>
            <rFont val="Calibri"/>
            <family val="1"/>
          </rPr>
          <t>Colaborador ofrecio promoción Jeep.</t>
        </r>
      </text>
    </comment>
    <comment ref="AX100" authorId="0" shapeId="0" xr:uid="{00000000-0006-0000-1700-000064030000}">
      <text>
        <r>
          <rPr>
            <sz val="12"/>
            <color rgb="FF000000"/>
            <rFont val="Calibri"/>
            <family val="1"/>
          </rPr>
          <t>No ofreció botar desperdicios</t>
        </r>
      </text>
    </comment>
    <comment ref="T101" authorId="0" shapeId="0" xr:uid="{00000000-0006-0000-1700-000065030000}">
      <text>
        <r>
          <rPr>
            <sz val="12"/>
            <color rgb="FF000000"/>
            <rFont val="Calibri"/>
            <family val="1"/>
          </rPr>
          <t>Primax</t>
        </r>
      </text>
    </comment>
    <comment ref="U101" authorId="0" shapeId="0" xr:uid="{00000000-0006-0000-1700-000066030000}">
      <text>
        <r>
          <rPr>
            <sz val="12"/>
            <color rgb="FF000000"/>
            <rFont val="Calibri"/>
            <family val="1"/>
          </rPr>
          <t>Primax</t>
        </r>
      </text>
    </comment>
    <comment ref="V101" authorId="0" shapeId="0" xr:uid="{00000000-0006-0000-1700-000067030000}">
      <text>
        <r>
          <rPr>
            <sz val="12"/>
            <color rgb="FF000000"/>
            <rFont val="Calibri"/>
            <family val="1"/>
          </rPr>
          <t>Gorra negra promoción Jeep</t>
        </r>
      </text>
    </comment>
    <comment ref="W101" authorId="0" shapeId="0" xr:uid="{00000000-0006-0000-1700-000068030000}">
      <text>
        <r>
          <rPr>
            <sz val="12"/>
            <color rgb="FF000000"/>
            <rFont val="Calibri"/>
            <family val="1"/>
          </rPr>
          <t>Carnet</t>
        </r>
      </text>
    </comment>
    <comment ref="Y101" authorId="0" shapeId="0" xr:uid="{00000000-0006-0000-1700-000069030000}">
      <text>
        <r>
          <rPr>
            <sz val="12"/>
            <color rgb="FF000000"/>
            <rFont val="Calibri"/>
            <family val="1"/>
          </rPr>
          <t>No aplica</t>
        </r>
      </text>
    </comment>
    <comment ref="Z101" authorId="0" shapeId="0" xr:uid="{00000000-0006-0000-1700-00006A030000}">
      <text>
        <r>
          <rPr>
            <sz val="12"/>
            <color rgb="FF000000"/>
            <rFont val="Calibri"/>
            <family val="1"/>
          </rPr>
          <t>No aplica</t>
        </r>
      </text>
    </comment>
    <comment ref="AA101" authorId="0" shapeId="0" xr:uid="{00000000-0006-0000-1700-00006B030000}">
      <text>
        <r>
          <rPr>
            <sz val="12"/>
            <color rgb="FF000000"/>
            <rFont val="Calibri"/>
            <family val="1"/>
          </rPr>
          <t>No aplica</t>
        </r>
      </text>
    </comment>
    <comment ref="AB101" authorId="0" shapeId="0" xr:uid="{00000000-0006-0000-1700-00006C030000}">
      <text>
        <r>
          <rPr>
            <sz val="12"/>
            <color rgb="FF000000"/>
            <rFont val="Calibri"/>
            <family val="1"/>
          </rPr>
          <t>No aplica</t>
        </r>
      </text>
    </comment>
    <comment ref="AE101" authorId="0" shapeId="0" xr:uid="{00000000-0006-0000-1700-00006D030000}">
      <text>
        <r>
          <rPr>
            <sz val="12"/>
            <color rgb="FF000000"/>
            <rFont val="Calibri"/>
            <family val="1"/>
          </rPr>
          <t>ocupados</t>
        </r>
      </text>
    </comment>
    <comment ref="AM101" authorId="0" shapeId="0" xr:uid="{00000000-0006-0000-1700-00006E030000}">
      <text>
        <r>
          <rPr>
            <sz val="12"/>
            <color rgb="FF000000"/>
            <rFont val="Calibri"/>
            <family val="1"/>
          </rPr>
          <t>No vende gasolina Gprix</t>
        </r>
      </text>
    </comment>
    <comment ref="AN101" authorId="0" shapeId="0" xr:uid="{00000000-0006-0000-1700-00006F030000}">
      <text>
        <r>
          <rPr>
            <sz val="12"/>
            <color rgb="FF000000"/>
            <rFont val="Calibri"/>
            <family val="1"/>
          </rPr>
          <t>No vende gasolina Gprix</t>
        </r>
      </text>
    </comment>
    <comment ref="AP101" authorId="0" shapeId="0" xr:uid="{00000000-0006-0000-1700-000070030000}">
      <text>
        <r>
          <rPr>
            <sz val="12"/>
            <color rgb="FF000000"/>
            <rFont val="Calibri"/>
            <family val="1"/>
          </rPr>
          <t>Ofreció con la promo del Jeep</t>
        </r>
      </text>
    </comment>
    <comment ref="AW101" authorId="0" shapeId="0" xr:uid="{00000000-0006-0000-1700-000071030000}">
      <text>
        <r>
          <rPr>
            <sz val="12"/>
            <color rgb="FF000000"/>
            <rFont val="Calibri"/>
            <family val="1"/>
          </rPr>
          <t>Aceite, agua, aditivos, limpieza de parabrisas</t>
        </r>
      </text>
    </comment>
    <comment ref="AX101" authorId="0" shapeId="0" xr:uid="{00000000-0006-0000-1700-000072030000}">
      <text>
        <r>
          <rPr>
            <sz val="12"/>
            <color rgb="FF000000"/>
            <rFont val="Calibri"/>
            <family val="1"/>
          </rPr>
          <t>No ofrece servicio</t>
        </r>
      </text>
    </comment>
    <comment ref="BA101" authorId="0" shapeId="0" xr:uid="{00000000-0006-0000-1700-000073030000}">
      <text>
        <r>
          <rPr>
            <sz val="12"/>
            <color rgb="FF000000"/>
            <rFont val="Calibri"/>
            <family val="1"/>
          </rPr>
          <t>No aplica.</t>
        </r>
      </text>
    </comment>
    <comment ref="Y102" authorId="0" shapeId="0" xr:uid="{00000000-0006-0000-1700-000074030000}">
      <text>
        <r>
          <rPr>
            <sz val="12"/>
            <color rgb="FF000000"/>
            <rFont val="Calibri"/>
            <family val="1"/>
          </rPr>
          <t>Na</t>
        </r>
      </text>
    </comment>
    <comment ref="Z102" authorId="0" shapeId="0" xr:uid="{00000000-0006-0000-1700-000075030000}">
      <text>
        <r>
          <rPr>
            <sz val="12"/>
            <color rgb="FF000000"/>
            <rFont val="Calibri"/>
            <family val="1"/>
          </rPr>
          <t>Na</t>
        </r>
      </text>
    </comment>
    <comment ref="AA102" authorId="0" shapeId="0" xr:uid="{00000000-0006-0000-1700-000076030000}">
      <text>
        <r>
          <rPr>
            <sz val="12"/>
            <color rgb="FF000000"/>
            <rFont val="Calibri"/>
            <family val="1"/>
          </rPr>
          <t>Na</t>
        </r>
      </text>
    </comment>
    <comment ref="AB102" authorId="0" shapeId="0" xr:uid="{00000000-0006-0000-1700-000077030000}">
      <text>
        <r>
          <rPr>
            <sz val="12"/>
            <color rgb="FF000000"/>
            <rFont val="Calibri"/>
            <family val="1"/>
          </rPr>
          <t>Na</t>
        </r>
      </text>
    </comment>
    <comment ref="AM102" authorId="0" shapeId="0" xr:uid="{00000000-0006-0000-1700-000078030000}">
      <text>
        <r>
          <rPr>
            <sz val="12"/>
            <color rgb="FF000000"/>
            <rFont val="Calibri"/>
            <family val="1"/>
          </rPr>
          <t>Na</t>
        </r>
      </text>
    </comment>
    <comment ref="AN102" authorId="0" shapeId="0" xr:uid="{00000000-0006-0000-1700-000079030000}">
      <text>
        <r>
          <rPr>
            <sz val="12"/>
            <color rgb="FF000000"/>
            <rFont val="Calibri"/>
            <family val="1"/>
          </rPr>
          <t>Na</t>
        </r>
      </text>
    </comment>
    <comment ref="AP102" authorId="0" shapeId="0" xr:uid="{00000000-0006-0000-1700-00007A030000}">
      <text>
        <r>
          <rPr>
            <sz val="12"/>
            <color rgb="FF000000"/>
            <rFont val="Calibri"/>
            <family val="1"/>
          </rPr>
          <t>Pedí tanque lleno</t>
        </r>
      </text>
    </comment>
    <comment ref="AX102" authorId="0" shapeId="0" xr:uid="{00000000-0006-0000-1700-00007B030000}">
      <text>
        <r>
          <rPr>
            <sz val="12"/>
            <color rgb="FF000000"/>
            <rFont val="Calibri"/>
            <family val="1"/>
          </rPr>
          <t>Na</t>
        </r>
      </text>
    </comment>
    <comment ref="T103" authorId="0" shapeId="0" xr:uid="{00000000-0006-0000-1700-00007C030000}">
      <text>
        <r>
          <rPr>
            <sz val="12"/>
            <color rgb="FF000000"/>
            <rFont val="Calibri"/>
            <family val="1"/>
          </rPr>
          <t>Usaba chaqueta</t>
        </r>
      </text>
    </comment>
    <comment ref="U103" authorId="0" shapeId="0" xr:uid="{00000000-0006-0000-1700-00007D030000}">
      <text>
        <r>
          <rPr>
            <sz val="12"/>
            <color rgb="FF000000"/>
            <rFont val="Calibri"/>
            <family val="1"/>
          </rPr>
          <t>Estaba sucio el pantalon</t>
        </r>
      </text>
    </comment>
    <comment ref="Y103" authorId="0" shapeId="0" xr:uid="{00000000-0006-0000-1700-00007E030000}">
      <text>
        <r>
          <rPr>
            <sz val="12"/>
            <color rgb="FF000000"/>
            <rFont val="Calibri"/>
            <family val="1"/>
          </rPr>
          <t>No aplica</t>
        </r>
      </text>
    </comment>
    <comment ref="Z103" authorId="0" shapeId="0" xr:uid="{00000000-0006-0000-1700-00007F030000}">
      <text>
        <r>
          <rPr>
            <sz val="12"/>
            <color rgb="FF000000"/>
            <rFont val="Calibri"/>
            <family val="1"/>
          </rPr>
          <t>No aplica</t>
        </r>
      </text>
    </comment>
    <comment ref="AA103" authorId="0" shapeId="0" xr:uid="{00000000-0006-0000-1700-000080030000}">
      <text>
        <r>
          <rPr>
            <sz val="12"/>
            <color rgb="FF000000"/>
            <rFont val="Calibri"/>
            <family val="1"/>
          </rPr>
          <t>No aplica</t>
        </r>
      </text>
    </comment>
    <comment ref="AB103" authorId="0" shapeId="0" xr:uid="{00000000-0006-0000-1700-000081030000}">
      <text>
        <r>
          <rPr>
            <sz val="12"/>
            <color rgb="FF000000"/>
            <rFont val="Calibri"/>
            <family val="1"/>
          </rPr>
          <t>No aplica</t>
        </r>
      </text>
    </comment>
    <comment ref="AM103" authorId="0" shapeId="0" xr:uid="{00000000-0006-0000-1700-000082030000}">
      <text>
        <r>
          <rPr>
            <sz val="12"/>
            <color rgb="FF000000"/>
            <rFont val="Calibri"/>
            <family val="1"/>
          </rPr>
          <t>No aplica</t>
        </r>
      </text>
    </comment>
    <comment ref="AN103" authorId="0" shapeId="0" xr:uid="{00000000-0006-0000-1700-000083030000}">
      <text>
        <r>
          <rPr>
            <sz val="12"/>
            <color rgb="FF000000"/>
            <rFont val="Calibri"/>
            <family val="1"/>
          </rPr>
          <t>No aplica</t>
        </r>
      </text>
    </comment>
    <comment ref="AP103" authorId="0" shapeId="0" xr:uid="{00000000-0006-0000-1700-000084030000}">
      <text>
        <r>
          <rPr>
            <sz val="12"/>
            <color rgb="FF000000"/>
            <rFont val="Calibri"/>
            <family val="1"/>
          </rPr>
          <t>No aplica</t>
        </r>
      </text>
    </comment>
    <comment ref="AX103" authorId="0" shapeId="0" xr:uid="{00000000-0006-0000-1700-000085030000}">
      <text>
        <r>
          <rPr>
            <sz val="12"/>
            <color rgb="FF000000"/>
            <rFont val="Calibri"/>
            <family val="1"/>
          </rPr>
          <t>No aplican</t>
        </r>
      </text>
    </comment>
    <comment ref="Y104" authorId="0" shapeId="0" xr:uid="{00000000-0006-0000-1700-000086030000}">
      <text>
        <r>
          <rPr>
            <sz val="12"/>
            <color rgb="FF000000"/>
            <rFont val="Calibri"/>
            <family val="1"/>
          </rPr>
          <t>Ya no se usa</t>
        </r>
      </text>
    </comment>
    <comment ref="Z104" authorId="0" shapeId="0" xr:uid="{00000000-0006-0000-1700-000087030000}">
      <text>
        <r>
          <rPr>
            <sz val="12"/>
            <color rgb="FF000000"/>
            <rFont val="Calibri"/>
            <family val="1"/>
          </rPr>
          <t>Ya no se usa</t>
        </r>
      </text>
    </comment>
    <comment ref="AA104" authorId="0" shapeId="0" xr:uid="{00000000-0006-0000-1700-000088030000}">
      <text>
        <r>
          <rPr>
            <sz val="12"/>
            <color rgb="FF000000"/>
            <rFont val="Calibri"/>
            <family val="1"/>
          </rPr>
          <t>Ya no se usa</t>
        </r>
      </text>
    </comment>
    <comment ref="AB104" authorId="0" shapeId="0" xr:uid="{00000000-0006-0000-1700-000089030000}">
      <text>
        <r>
          <rPr>
            <sz val="12"/>
            <color rgb="FF000000"/>
            <rFont val="Calibri"/>
            <family val="1"/>
          </rPr>
          <t>Visita en moto</t>
        </r>
      </text>
    </comment>
    <comment ref="AM104" authorId="0" shapeId="0" xr:uid="{00000000-0006-0000-1700-00008A030000}">
      <text>
        <r>
          <rPr>
            <sz val="12"/>
            <color rgb="FF000000"/>
            <rFont val="Calibri"/>
            <family val="1"/>
          </rPr>
          <t>No hay gasolina de mayor calidad</t>
        </r>
      </text>
    </comment>
    <comment ref="AN104" authorId="0" shapeId="0" xr:uid="{00000000-0006-0000-1700-00008B030000}">
      <text>
        <r>
          <rPr>
            <sz val="12"/>
            <color rgb="FF000000"/>
            <rFont val="Calibri"/>
            <family val="1"/>
          </rPr>
          <t>No hay gasolina de mayor calidad</t>
        </r>
      </text>
    </comment>
    <comment ref="AP104" authorId="0" shapeId="0" xr:uid="{00000000-0006-0000-1700-00008C030000}">
      <text>
        <r>
          <rPr>
            <sz val="12"/>
            <color rgb="FF000000"/>
            <rFont val="Calibri"/>
            <family val="1"/>
          </rPr>
          <t>Ofrece promoción jeep. Pero si ofrece aumentar compra</t>
        </r>
      </text>
    </comment>
    <comment ref="AX104" authorId="0" shapeId="0" xr:uid="{00000000-0006-0000-1700-00008D030000}">
      <text>
        <r>
          <rPr>
            <sz val="12"/>
            <color rgb="FF000000"/>
            <rFont val="Calibri"/>
            <family val="1"/>
          </rPr>
          <t>Visita en moto</t>
        </r>
      </text>
    </comment>
    <comment ref="Y105" authorId="0" shapeId="0" xr:uid="{00000000-0006-0000-1700-00008E030000}">
      <text>
        <r>
          <rPr>
            <sz val="12"/>
            <color rgb="FF000000"/>
            <rFont val="Calibri"/>
            <family val="1"/>
          </rPr>
          <t>No aplica</t>
        </r>
      </text>
    </comment>
    <comment ref="Z105" authorId="0" shapeId="0" xr:uid="{00000000-0006-0000-1700-00008F030000}">
      <text>
        <r>
          <rPr>
            <sz val="12"/>
            <color rgb="FF000000"/>
            <rFont val="Calibri"/>
            <family val="1"/>
          </rPr>
          <t>No aplica</t>
        </r>
      </text>
    </comment>
    <comment ref="AA105" authorId="0" shapeId="0" xr:uid="{00000000-0006-0000-1700-000090030000}">
      <text>
        <r>
          <rPr>
            <sz val="12"/>
            <color rgb="FF000000"/>
            <rFont val="Calibri"/>
            <family val="1"/>
          </rPr>
          <t>No aplica</t>
        </r>
      </text>
    </comment>
    <comment ref="AB105" authorId="0" shapeId="0" xr:uid="{00000000-0006-0000-1700-000091030000}">
      <text>
        <r>
          <rPr>
            <sz val="12"/>
            <color rgb="FF000000"/>
            <rFont val="Calibri"/>
            <family val="1"/>
          </rPr>
          <t>No aplica</t>
        </r>
      </text>
    </comment>
    <comment ref="AE105" authorId="0" shapeId="0" xr:uid="{00000000-0006-0000-1700-000092030000}">
      <text>
        <r>
          <rPr>
            <sz val="12"/>
            <color rgb="FF000000"/>
            <rFont val="Calibri"/>
            <family val="1"/>
          </rPr>
          <t>No me hace la señal, estaba atendiendo a otro cliente</t>
        </r>
      </text>
    </comment>
    <comment ref="AN105" authorId="0" shapeId="0" xr:uid="{00000000-0006-0000-1700-000093030000}">
      <text>
        <r>
          <rPr>
            <sz val="12"/>
            <color rgb="FF000000"/>
            <rFont val="Calibri"/>
            <family val="1"/>
          </rPr>
          <t>No me la ofrece</t>
        </r>
      </text>
    </comment>
    <comment ref="AP105" authorId="0" shapeId="0" xr:uid="{00000000-0006-0000-1700-000094030000}">
      <text>
        <r>
          <rPr>
            <sz val="12"/>
            <color rgb="FF000000"/>
            <rFont val="Calibri"/>
            <family val="1"/>
          </rPr>
          <t>promoción</t>
        </r>
      </text>
    </comment>
    <comment ref="AX105" authorId="0" shapeId="0" xr:uid="{00000000-0006-0000-1700-000095030000}">
      <text>
        <r>
          <rPr>
            <sz val="12"/>
            <color rgb="FF000000"/>
            <rFont val="Calibri"/>
            <family val="1"/>
          </rPr>
          <t>Vista en moto</t>
        </r>
      </text>
    </comment>
    <comment ref="T106" authorId="0" shapeId="0" xr:uid="{00000000-0006-0000-1700-000096030000}">
      <text>
        <r>
          <rPr>
            <sz val="12"/>
            <color rgb="FF000000"/>
            <rFont val="Calibri"/>
            <family val="1"/>
          </rPr>
          <t>usa chaqueta</t>
        </r>
      </text>
    </comment>
    <comment ref="Y106" authorId="0" shapeId="0" xr:uid="{00000000-0006-0000-1700-000097030000}">
      <text>
        <r>
          <rPr>
            <sz val="12"/>
            <color rgb="FF000000"/>
            <rFont val="Calibri"/>
            <family val="1"/>
          </rPr>
          <t>No aplica</t>
        </r>
      </text>
    </comment>
    <comment ref="Z106" authorId="0" shapeId="0" xr:uid="{00000000-0006-0000-1700-000098030000}">
      <text>
        <r>
          <rPr>
            <sz val="12"/>
            <color rgb="FF000000"/>
            <rFont val="Calibri"/>
            <family val="1"/>
          </rPr>
          <t>No aplica</t>
        </r>
      </text>
    </comment>
    <comment ref="AA106" authorId="0" shapeId="0" xr:uid="{00000000-0006-0000-1700-000099030000}">
      <text>
        <r>
          <rPr>
            <sz val="12"/>
            <color rgb="FF000000"/>
            <rFont val="Calibri"/>
            <family val="1"/>
          </rPr>
          <t>No aplica</t>
        </r>
      </text>
    </comment>
    <comment ref="AB106" authorId="0" shapeId="0" xr:uid="{00000000-0006-0000-1700-00009A030000}">
      <text>
        <r>
          <rPr>
            <sz val="12"/>
            <color rgb="FF000000"/>
            <rFont val="Calibri"/>
            <family val="1"/>
          </rPr>
          <t>No aplica</t>
        </r>
      </text>
    </comment>
    <comment ref="AN106" authorId="0" shapeId="0" xr:uid="{00000000-0006-0000-1700-00009B030000}">
      <text>
        <r>
          <rPr>
            <sz val="12"/>
            <color rgb="FF000000"/>
            <rFont val="Calibri"/>
            <family val="1"/>
          </rPr>
          <t>No ofreció mezcla de combustible</t>
        </r>
      </text>
    </comment>
    <comment ref="AP106" authorId="0" shapeId="0" xr:uid="{00000000-0006-0000-1700-00009C030000}">
      <text>
        <r>
          <rPr>
            <sz val="12"/>
            <color rgb="FF000000"/>
            <rFont val="Calibri"/>
            <family val="1"/>
          </rPr>
          <t>ofrece promocion</t>
        </r>
      </text>
    </comment>
    <comment ref="AX106" authorId="0" shapeId="0" xr:uid="{00000000-0006-0000-1700-00009D030000}">
      <text>
        <r>
          <rPr>
            <sz val="12"/>
            <color rgb="FF000000"/>
            <rFont val="Calibri"/>
            <family val="1"/>
          </rPr>
          <t>No aplica</t>
        </r>
      </text>
    </comment>
    <comment ref="Y107" authorId="0" shapeId="0" xr:uid="{00000000-0006-0000-1700-00009E030000}">
      <text>
        <r>
          <rPr>
            <sz val="12"/>
            <color rgb="FF000000"/>
            <rFont val="Calibri"/>
            <family val="1"/>
          </rPr>
          <t>No aplica</t>
        </r>
      </text>
    </comment>
    <comment ref="Z107" authorId="0" shapeId="0" xr:uid="{00000000-0006-0000-1700-00009F030000}">
      <text>
        <r>
          <rPr>
            <sz val="12"/>
            <color rgb="FF000000"/>
            <rFont val="Calibri"/>
            <family val="1"/>
          </rPr>
          <t>No aplic</t>
        </r>
      </text>
    </comment>
    <comment ref="AA107" authorId="0" shapeId="0" xr:uid="{00000000-0006-0000-1700-0000A0030000}">
      <text>
        <r>
          <rPr>
            <sz val="12"/>
            <color rgb="FF000000"/>
            <rFont val="Calibri"/>
            <family val="1"/>
          </rPr>
          <t>No aplica</t>
        </r>
      </text>
    </comment>
    <comment ref="AB107" authorId="0" shapeId="0" xr:uid="{00000000-0006-0000-1700-0000A1030000}">
      <text>
        <r>
          <rPr>
            <sz val="12"/>
            <color rgb="FF000000"/>
            <rFont val="Calibri"/>
            <family val="1"/>
          </rPr>
          <t>No aplica</t>
        </r>
      </text>
    </comment>
    <comment ref="AM107" authorId="0" shapeId="0" xr:uid="{00000000-0006-0000-1700-0000A2030000}">
      <text>
        <r>
          <rPr>
            <sz val="12"/>
            <color rgb="FF000000"/>
            <rFont val="Calibri"/>
            <family val="1"/>
          </rPr>
          <t>No hay</t>
        </r>
      </text>
    </comment>
    <comment ref="AN107" authorId="0" shapeId="0" xr:uid="{00000000-0006-0000-1700-0000A3030000}">
      <text>
        <r>
          <rPr>
            <sz val="12"/>
            <color rgb="FF000000"/>
            <rFont val="Calibri"/>
            <family val="1"/>
          </rPr>
          <t>No hay</t>
        </r>
      </text>
    </comment>
    <comment ref="AP107" authorId="0" shapeId="0" xr:uid="{00000000-0006-0000-1700-0000A4030000}">
      <text>
        <r>
          <rPr>
            <sz val="12"/>
            <color rgb="FF000000"/>
            <rFont val="Calibri"/>
            <family val="1"/>
          </rPr>
          <t>promoción</t>
        </r>
      </text>
    </comment>
    <comment ref="AX107" authorId="0" shapeId="0" xr:uid="{00000000-0006-0000-1700-0000A5030000}">
      <text>
        <r>
          <rPr>
            <sz val="12"/>
            <color rgb="FF000000"/>
            <rFont val="Calibri"/>
            <family val="1"/>
          </rPr>
          <t>No ofrece</t>
        </r>
      </text>
    </comment>
    <comment ref="Y108" authorId="0" shapeId="0" xr:uid="{00000000-0006-0000-1700-0000A6030000}">
      <text>
        <r>
          <rPr>
            <sz val="12"/>
            <color rgb="FF000000"/>
            <rFont val="Calibri"/>
            <family val="1"/>
          </rPr>
          <t>No</t>
        </r>
      </text>
    </comment>
    <comment ref="Z108" authorId="0" shapeId="0" xr:uid="{00000000-0006-0000-1700-0000A7030000}">
      <text>
        <r>
          <rPr>
            <sz val="12"/>
            <color rgb="FF000000"/>
            <rFont val="Calibri"/>
            <family val="1"/>
          </rPr>
          <t>No</t>
        </r>
      </text>
    </comment>
    <comment ref="AA108" authorId="0" shapeId="0" xr:uid="{00000000-0006-0000-1700-0000A8030000}">
      <text>
        <r>
          <rPr>
            <sz val="12"/>
            <color rgb="FF000000"/>
            <rFont val="Calibri"/>
            <family val="1"/>
          </rPr>
          <t>No</t>
        </r>
      </text>
    </comment>
    <comment ref="AB108" authorId="0" shapeId="0" xr:uid="{00000000-0006-0000-1700-0000A9030000}">
      <text>
        <r>
          <rPr>
            <sz val="12"/>
            <color rgb="FF000000"/>
            <rFont val="Calibri"/>
            <family val="1"/>
          </rPr>
          <t>O</t>
        </r>
      </text>
    </comment>
    <comment ref="AM108" authorId="0" shapeId="0" xr:uid="{00000000-0006-0000-1700-0000AA030000}">
      <text>
        <r>
          <rPr>
            <sz val="12"/>
            <color rgb="FF000000"/>
            <rFont val="Calibri"/>
            <family val="1"/>
          </rPr>
          <t>Sin mayor calidad</t>
        </r>
      </text>
    </comment>
    <comment ref="AN108" authorId="0" shapeId="0" xr:uid="{00000000-0006-0000-1700-0000AB030000}">
      <text>
        <r>
          <rPr>
            <sz val="12"/>
            <color rgb="FF000000"/>
            <rFont val="Calibri"/>
            <family val="1"/>
          </rPr>
          <t>Sin mayor calidad</t>
        </r>
      </text>
    </comment>
    <comment ref="AP108" authorId="0" shapeId="0" xr:uid="{00000000-0006-0000-1700-0000AC030000}">
      <text>
        <r>
          <rPr>
            <sz val="12"/>
            <color rgb="FF000000"/>
            <rFont val="Calibri"/>
            <family val="1"/>
          </rPr>
          <t>ofrece promoción</t>
        </r>
      </text>
    </comment>
    <comment ref="AX108" authorId="0" shapeId="0" xr:uid="{00000000-0006-0000-1700-0000AD030000}">
      <text>
        <r>
          <rPr>
            <sz val="12"/>
            <color rgb="FF000000"/>
            <rFont val="Calibri"/>
            <family val="1"/>
          </rPr>
          <t>No ofreció</t>
        </r>
      </text>
    </comment>
    <comment ref="Y109" authorId="0" shapeId="0" xr:uid="{00000000-0006-0000-1700-0000AE030000}">
      <text>
        <r>
          <rPr>
            <sz val="12"/>
            <color rgb="FF000000"/>
            <rFont val="Calibri"/>
            <family val="1"/>
          </rPr>
          <t>No aplica</t>
        </r>
      </text>
    </comment>
    <comment ref="Z109" authorId="0" shapeId="0" xr:uid="{00000000-0006-0000-1700-0000AF030000}">
      <text>
        <r>
          <rPr>
            <sz val="12"/>
            <color rgb="FF000000"/>
            <rFont val="Calibri"/>
            <family val="1"/>
          </rPr>
          <t>No aplica</t>
        </r>
      </text>
    </comment>
    <comment ref="AA109" authorId="0" shapeId="0" xr:uid="{00000000-0006-0000-1700-0000B0030000}">
      <text>
        <r>
          <rPr>
            <sz val="12"/>
            <color rgb="FF000000"/>
            <rFont val="Calibri"/>
            <family val="1"/>
          </rPr>
          <t>No aplica</t>
        </r>
      </text>
    </comment>
    <comment ref="AB109" authorId="0" shapeId="0" xr:uid="{00000000-0006-0000-1700-0000B1030000}">
      <text>
        <r>
          <rPr>
            <sz val="12"/>
            <color rgb="FF000000"/>
            <rFont val="Calibri"/>
            <family val="1"/>
          </rPr>
          <t>No aplica</t>
        </r>
      </text>
    </comment>
    <comment ref="AM109" authorId="0" shapeId="0" xr:uid="{00000000-0006-0000-1700-0000B2030000}">
      <text>
        <r>
          <rPr>
            <sz val="12"/>
            <color rgb="FF000000"/>
            <rFont val="Calibri"/>
            <family val="1"/>
          </rPr>
          <t>No hay extra</t>
        </r>
      </text>
    </comment>
    <comment ref="AN109" authorId="0" shapeId="0" xr:uid="{00000000-0006-0000-1700-0000B3030000}">
      <text>
        <r>
          <rPr>
            <sz val="12"/>
            <color rgb="FF000000"/>
            <rFont val="Calibri"/>
            <family val="1"/>
          </rPr>
          <t>No hay extra</t>
        </r>
      </text>
    </comment>
    <comment ref="AP109" authorId="0" shapeId="0" xr:uid="{00000000-0006-0000-1700-0000B4030000}">
      <text>
        <r>
          <rPr>
            <sz val="12"/>
            <color rgb="FF000000"/>
            <rFont val="Calibri"/>
            <family val="1"/>
          </rPr>
          <t>promoción</t>
        </r>
      </text>
    </comment>
    <comment ref="AX109" authorId="0" shapeId="0" xr:uid="{00000000-0006-0000-1700-0000B5030000}">
      <text>
        <r>
          <rPr>
            <sz val="12"/>
            <color rgb="FF000000"/>
            <rFont val="Calibri"/>
            <family val="1"/>
          </rPr>
          <t>No ofrece</t>
        </r>
      </text>
    </comment>
    <comment ref="W110" authorId="0" shapeId="0" xr:uid="{00000000-0006-0000-1700-0000B6030000}">
      <text>
        <r>
          <rPr>
            <sz val="12"/>
            <color rgb="FF000000"/>
            <rFont val="Calibri"/>
            <family val="1"/>
          </rPr>
          <t>Carnet</t>
        </r>
      </text>
    </comment>
    <comment ref="Y110" authorId="0" shapeId="0" xr:uid="{00000000-0006-0000-1700-0000B7030000}">
      <text>
        <r>
          <rPr>
            <sz val="12"/>
            <color rgb="FF000000"/>
            <rFont val="Calibri"/>
            <family val="1"/>
          </rPr>
          <t>No aplica en este momento</t>
        </r>
      </text>
    </comment>
    <comment ref="Z110" authorId="0" shapeId="0" xr:uid="{00000000-0006-0000-1700-0000B8030000}">
      <text>
        <r>
          <rPr>
            <sz val="12"/>
            <color rgb="FF000000"/>
            <rFont val="Calibri"/>
            <family val="1"/>
          </rPr>
          <t>No aplica en este momento</t>
        </r>
      </text>
    </comment>
    <comment ref="AA110" authorId="0" shapeId="0" xr:uid="{00000000-0006-0000-1700-0000B9030000}">
      <text>
        <r>
          <rPr>
            <sz val="12"/>
            <color rgb="FF000000"/>
            <rFont val="Calibri"/>
            <family val="1"/>
          </rPr>
          <t>No aplica en este momento</t>
        </r>
      </text>
    </comment>
    <comment ref="AB110" authorId="0" shapeId="0" xr:uid="{00000000-0006-0000-1700-0000BA030000}">
      <text>
        <r>
          <rPr>
            <sz val="12"/>
            <color rgb="FF000000"/>
            <rFont val="Calibri"/>
            <family val="1"/>
          </rPr>
          <t>No aplica en este momento</t>
        </r>
      </text>
    </comment>
    <comment ref="AM110" authorId="0" shapeId="0" xr:uid="{00000000-0006-0000-1700-0000BB030000}">
      <text>
        <r>
          <rPr>
            <sz val="12"/>
            <color rgb="FF000000"/>
            <rFont val="Calibri"/>
            <family val="1"/>
          </rPr>
          <t>No tienen de mayor calidad</t>
        </r>
      </text>
    </comment>
    <comment ref="AN110" authorId="0" shapeId="0" xr:uid="{00000000-0006-0000-1700-0000BC030000}">
      <text>
        <r>
          <rPr>
            <sz val="12"/>
            <color rgb="FF000000"/>
            <rFont val="Calibri"/>
            <family val="1"/>
          </rPr>
          <t>No tienen de mayor calidad</t>
        </r>
      </text>
    </comment>
    <comment ref="AP110" authorId="0" shapeId="0" xr:uid="{00000000-0006-0000-1700-0000BD030000}">
      <text>
        <r>
          <rPr>
            <sz val="12"/>
            <color rgb="FF000000"/>
            <rFont val="Calibri"/>
            <family val="1"/>
          </rPr>
          <t>promocion jeep</t>
        </r>
      </text>
    </comment>
    <comment ref="Y111" authorId="0" shapeId="0" xr:uid="{00000000-0006-0000-1700-0000BE030000}">
      <text>
        <r>
          <rPr>
            <sz val="12"/>
            <color rgb="FF000000"/>
            <rFont val="Calibri"/>
            <family val="1"/>
          </rPr>
          <t>Na</t>
        </r>
      </text>
    </comment>
    <comment ref="Z111" authorId="0" shapeId="0" xr:uid="{00000000-0006-0000-1700-0000BF030000}">
      <text>
        <r>
          <rPr>
            <sz val="12"/>
            <color rgb="FF000000"/>
            <rFont val="Calibri"/>
            <family val="1"/>
          </rPr>
          <t>Na</t>
        </r>
      </text>
    </comment>
    <comment ref="AA111" authorId="0" shapeId="0" xr:uid="{00000000-0006-0000-1700-0000C0030000}">
      <text>
        <r>
          <rPr>
            <sz val="12"/>
            <color rgb="FF000000"/>
            <rFont val="Calibri"/>
            <family val="1"/>
          </rPr>
          <t>Na</t>
        </r>
      </text>
    </comment>
    <comment ref="AB111" authorId="0" shapeId="0" xr:uid="{00000000-0006-0000-1700-0000C1030000}">
      <text>
        <r>
          <rPr>
            <sz val="12"/>
            <color rgb="FF000000"/>
            <rFont val="Calibri"/>
            <family val="1"/>
          </rPr>
          <t>Na</t>
        </r>
      </text>
    </comment>
    <comment ref="AM111" authorId="0" shapeId="0" xr:uid="{00000000-0006-0000-1700-0000C2030000}">
      <text>
        <r>
          <rPr>
            <sz val="12"/>
            <color rgb="FF000000"/>
            <rFont val="Calibri"/>
            <family val="1"/>
          </rPr>
          <t>n/a</t>
        </r>
      </text>
    </comment>
    <comment ref="AN111" authorId="0" shapeId="0" xr:uid="{00000000-0006-0000-1700-0000C3030000}">
      <text>
        <r>
          <rPr>
            <sz val="12"/>
            <color rgb="FF000000"/>
            <rFont val="Calibri"/>
            <family val="1"/>
          </rPr>
          <t>n/a</t>
        </r>
      </text>
    </comment>
    <comment ref="AX111" authorId="0" shapeId="0" xr:uid="{00000000-0006-0000-1700-0000C4030000}">
      <text>
        <r>
          <rPr>
            <sz val="12"/>
            <color rgb="FF000000"/>
            <rFont val="Calibri"/>
            <family val="1"/>
          </rPr>
          <t>Ns</t>
        </r>
      </text>
    </comment>
    <comment ref="Y112" authorId="0" shapeId="0" xr:uid="{00000000-0006-0000-1700-0000C5030000}">
      <text>
        <r>
          <rPr>
            <sz val="12"/>
            <color rgb="FF000000"/>
            <rFont val="Calibri"/>
            <family val="1"/>
          </rPr>
          <t>No es obligatorio</t>
        </r>
      </text>
    </comment>
    <comment ref="Z112" authorId="0" shapeId="0" xr:uid="{00000000-0006-0000-1700-0000C6030000}">
      <text>
        <r>
          <rPr>
            <sz val="12"/>
            <color rgb="FF000000"/>
            <rFont val="Calibri"/>
            <family val="1"/>
          </rPr>
          <t>No es obligatorio</t>
        </r>
      </text>
    </comment>
    <comment ref="AA112" authorId="0" shapeId="0" xr:uid="{00000000-0006-0000-1700-0000C7030000}">
      <text>
        <r>
          <rPr>
            <sz val="12"/>
            <color rgb="FF000000"/>
            <rFont val="Calibri"/>
            <family val="1"/>
          </rPr>
          <t>No es obligatorio</t>
        </r>
      </text>
    </comment>
    <comment ref="AB112" authorId="0" shapeId="0" xr:uid="{00000000-0006-0000-1700-0000C8030000}">
      <text>
        <r>
          <rPr>
            <sz val="12"/>
            <color rgb="FF000000"/>
            <rFont val="Calibri"/>
            <family val="1"/>
          </rPr>
          <t>No es obligatorio</t>
        </r>
      </text>
    </comment>
    <comment ref="AM112" authorId="0" shapeId="0" xr:uid="{00000000-0006-0000-1700-0000C9030000}">
      <text>
        <r>
          <rPr>
            <sz val="12"/>
            <color rgb="FF000000"/>
            <rFont val="Calibri"/>
            <family val="1"/>
          </rPr>
          <t>N/A</t>
        </r>
      </text>
    </comment>
    <comment ref="AN112" authorId="0" shapeId="0" xr:uid="{00000000-0006-0000-1700-0000CA030000}">
      <text>
        <r>
          <rPr>
            <sz val="12"/>
            <color rgb="FF000000"/>
            <rFont val="Calibri"/>
            <family val="1"/>
          </rPr>
          <t>No tienen este producto</t>
        </r>
      </text>
    </comment>
    <comment ref="AP112" authorId="0" shapeId="0" xr:uid="{00000000-0006-0000-1700-0000CB030000}">
      <text>
        <r>
          <rPr>
            <sz val="12"/>
            <color rgb="FF000000"/>
            <rFont val="Calibri"/>
            <family val="1"/>
          </rPr>
          <t>promoción</t>
        </r>
      </text>
    </comment>
    <comment ref="AX112" authorId="0" shapeId="0" xr:uid="{00000000-0006-0000-1700-0000CC030000}">
      <text>
        <r>
          <rPr>
            <sz val="12"/>
            <color rgb="FF000000"/>
            <rFont val="Calibri"/>
            <family val="1"/>
          </rPr>
          <t>Esto no lo menciono</t>
        </r>
      </text>
    </comment>
    <comment ref="Y113" authorId="0" shapeId="0" xr:uid="{00000000-0006-0000-1700-0000CD030000}">
      <text>
        <r>
          <rPr>
            <sz val="12"/>
            <color rgb="FF000000"/>
            <rFont val="Calibri"/>
            <family val="1"/>
          </rPr>
          <t>Ya no es uso obligatorio</t>
        </r>
      </text>
    </comment>
    <comment ref="Z113" authorId="0" shapeId="0" xr:uid="{00000000-0006-0000-1700-0000CE030000}">
      <text>
        <r>
          <rPr>
            <sz val="12"/>
            <color rgb="FF000000"/>
            <rFont val="Calibri"/>
            <family val="1"/>
          </rPr>
          <t>no aplica</t>
        </r>
      </text>
    </comment>
    <comment ref="AA113" authorId="0" shapeId="0" xr:uid="{00000000-0006-0000-1700-0000CF030000}">
      <text>
        <r>
          <rPr>
            <sz val="12"/>
            <color rgb="FF000000"/>
            <rFont val="Calibri"/>
            <family val="1"/>
          </rPr>
          <t>no aplica</t>
        </r>
      </text>
    </comment>
    <comment ref="AB113" authorId="0" shapeId="0" xr:uid="{00000000-0006-0000-1700-0000D0030000}">
      <text>
        <r>
          <rPr>
            <sz val="12"/>
            <color rgb="FF000000"/>
            <rFont val="Calibri"/>
            <family val="1"/>
          </rPr>
          <t>no aplica</t>
        </r>
      </text>
    </comment>
    <comment ref="AN113" authorId="0" shapeId="0" xr:uid="{00000000-0006-0000-1700-0000D1030000}">
      <text>
        <r>
          <rPr>
            <sz val="12"/>
            <color rgb="FF000000"/>
            <rFont val="Calibri"/>
            <family val="1"/>
          </rPr>
          <t>no ofrece</t>
        </r>
      </text>
    </comment>
    <comment ref="AP113" authorId="0" shapeId="0" xr:uid="{00000000-0006-0000-1700-0000D2030000}">
      <text>
        <r>
          <rPr>
            <sz val="12"/>
            <color rgb="FF000000"/>
            <rFont val="Calibri"/>
            <family val="1"/>
          </rPr>
          <t>ofrece promoción</t>
        </r>
      </text>
    </comment>
    <comment ref="AW113" authorId="0" shapeId="0" xr:uid="{00000000-0006-0000-1700-0000D3030000}">
      <text>
        <r>
          <rPr>
            <sz val="12"/>
            <color rgb="FF000000"/>
            <rFont val="Calibri"/>
            <family val="1"/>
          </rPr>
          <t>Había combustible</t>
        </r>
      </text>
    </comment>
    <comment ref="AX113" authorId="0" shapeId="0" xr:uid="{00000000-0006-0000-1700-0000D4030000}">
      <text>
        <r>
          <rPr>
            <sz val="12"/>
            <color rgb="FF000000"/>
            <rFont val="Calibri"/>
            <family val="1"/>
          </rPr>
          <t>Había combustible</t>
        </r>
      </text>
    </comment>
    <comment ref="BH113" authorId="0" shapeId="0" xr:uid="{00000000-0006-0000-1700-0000D5030000}">
      <text>
        <r>
          <rPr>
            <sz val="12"/>
            <color rgb="FF000000"/>
            <rFont val="Calibri"/>
            <family val="1"/>
          </rPr>
          <t>Si había combustible</t>
        </r>
      </text>
    </comment>
    <comment ref="BI113" authorId="0" shapeId="0" xr:uid="{00000000-0006-0000-1700-0000D6030000}">
      <text>
        <r>
          <rPr>
            <sz val="12"/>
            <color rgb="FF000000"/>
            <rFont val="Calibri"/>
            <family val="1"/>
          </rPr>
          <t>Si había combustible</t>
        </r>
      </text>
    </comment>
    <comment ref="X114" authorId="0" shapeId="0" xr:uid="{00000000-0006-0000-1700-0000D7030000}">
      <text>
        <r>
          <rPr>
            <sz val="12"/>
            <color rgb="FF000000"/>
            <rFont val="Calibri"/>
            <family val="1"/>
          </rPr>
          <t>carnet de identificación volteado</t>
        </r>
      </text>
    </comment>
    <comment ref="Y114" authorId="0" shapeId="0" xr:uid="{00000000-0006-0000-1700-0000D8030000}">
      <text>
        <r>
          <rPr>
            <sz val="12"/>
            <color rgb="FF000000"/>
            <rFont val="Calibri"/>
            <family val="1"/>
          </rPr>
          <t>No aplica</t>
        </r>
      </text>
    </comment>
    <comment ref="Z114" authorId="0" shapeId="0" xr:uid="{00000000-0006-0000-1700-0000D9030000}">
      <text>
        <r>
          <rPr>
            <sz val="12"/>
            <color rgb="FF000000"/>
            <rFont val="Calibri"/>
            <family val="1"/>
          </rPr>
          <t>No aplica</t>
        </r>
      </text>
    </comment>
    <comment ref="AA114" authorId="0" shapeId="0" xr:uid="{00000000-0006-0000-1700-0000DA030000}">
      <text>
        <r>
          <rPr>
            <sz val="12"/>
            <color rgb="FF000000"/>
            <rFont val="Calibri"/>
            <family val="1"/>
          </rPr>
          <t>No aplica</t>
        </r>
      </text>
    </comment>
    <comment ref="AB114" authorId="0" shapeId="0" xr:uid="{00000000-0006-0000-1700-0000DB030000}">
      <text>
        <r>
          <rPr>
            <sz val="12"/>
            <color rgb="FF000000"/>
            <rFont val="Calibri"/>
            <family val="1"/>
          </rPr>
          <t>No aplica</t>
        </r>
      </text>
    </comment>
    <comment ref="AM114" authorId="0" shapeId="0" xr:uid="{00000000-0006-0000-1700-0000DC030000}">
      <text>
        <r>
          <rPr>
            <sz val="12"/>
            <color rgb="FF000000"/>
            <rFont val="Calibri"/>
            <family val="1"/>
          </rPr>
          <t>Eds no Presenta combustible mayor calidad</t>
        </r>
      </text>
    </comment>
    <comment ref="AN114" authorId="0" shapeId="0" xr:uid="{00000000-0006-0000-1700-0000DD030000}">
      <text>
        <r>
          <rPr>
            <sz val="12"/>
            <color rgb="FF000000"/>
            <rFont val="Calibri"/>
            <family val="1"/>
          </rPr>
          <t>Eds no Presenta combustible mayor calidad</t>
        </r>
      </text>
    </comment>
    <comment ref="AP114" authorId="0" shapeId="0" xr:uid="{00000000-0006-0000-1700-0000DE030000}">
      <text>
        <r>
          <rPr>
            <sz val="12"/>
            <color rgb="FF000000"/>
            <rFont val="Calibri"/>
            <family val="1"/>
          </rPr>
          <t>Ofreció promoción Jeep</t>
        </r>
      </text>
    </comment>
    <comment ref="AX114" authorId="0" shapeId="0" xr:uid="{00000000-0006-0000-1700-0000DF030000}">
      <text>
        <r>
          <rPr>
            <sz val="12"/>
            <color rgb="FF000000"/>
            <rFont val="Calibri"/>
            <family val="1"/>
          </rPr>
          <t>Visita realizado en moto</t>
        </r>
      </text>
    </comment>
    <comment ref="Y115" authorId="0" shapeId="0" xr:uid="{00000000-0006-0000-1700-0000E0030000}">
      <text>
        <r>
          <rPr>
            <sz val="12"/>
            <color rgb="FF000000"/>
            <rFont val="Calibri"/>
            <family val="1"/>
          </rPr>
          <t>NA</t>
        </r>
      </text>
    </comment>
    <comment ref="Z115" authorId="0" shapeId="0" xr:uid="{00000000-0006-0000-1700-0000E1030000}">
      <text>
        <r>
          <rPr>
            <sz val="12"/>
            <color rgb="FF000000"/>
            <rFont val="Calibri"/>
            <family val="1"/>
          </rPr>
          <t>Na</t>
        </r>
      </text>
    </comment>
    <comment ref="AA115" authorId="0" shapeId="0" xr:uid="{00000000-0006-0000-1700-0000E2030000}">
      <text>
        <r>
          <rPr>
            <sz val="12"/>
            <color rgb="FF000000"/>
            <rFont val="Calibri"/>
            <family val="1"/>
          </rPr>
          <t>Na</t>
        </r>
      </text>
    </comment>
    <comment ref="AB115" authorId="0" shapeId="0" xr:uid="{00000000-0006-0000-1700-0000E3030000}">
      <text>
        <r>
          <rPr>
            <sz val="12"/>
            <color rgb="FF000000"/>
            <rFont val="Calibri"/>
            <family val="1"/>
          </rPr>
          <t>Na</t>
        </r>
      </text>
    </comment>
    <comment ref="AP115" authorId="0" shapeId="0" xr:uid="{00000000-0006-0000-1700-0000E4030000}">
      <text>
        <r>
          <rPr>
            <sz val="12"/>
            <color rgb="FF000000"/>
            <rFont val="Calibri"/>
            <family val="1"/>
          </rPr>
          <t>ME OFRECEN PROMOCIÓN</t>
        </r>
      </text>
    </comment>
    <comment ref="AX115" authorId="0" shapeId="0" xr:uid="{00000000-0006-0000-1700-0000E5030000}">
      <text>
        <r>
          <rPr>
            <sz val="12"/>
            <color rgb="FF000000"/>
            <rFont val="Calibri"/>
            <family val="1"/>
          </rPr>
          <t>No dijo</t>
        </r>
      </text>
    </comment>
    <comment ref="R116" authorId="0" shapeId="0" xr:uid="{00000000-0006-0000-1700-0000E6030000}">
      <text>
        <r>
          <rPr>
            <sz val="12"/>
            <color rgb="FF000000"/>
            <rFont val="Calibri"/>
            <family val="1"/>
          </rPr>
          <t>uñas de color oscuro min 1.14</t>
        </r>
      </text>
    </comment>
    <comment ref="T116" authorId="0" shapeId="0" xr:uid="{00000000-0006-0000-1700-0000E7030000}">
      <text>
        <r>
          <rPr>
            <sz val="12"/>
            <color rgb="FF000000"/>
            <rFont val="Calibri"/>
            <family val="1"/>
          </rPr>
          <t>usa chaqueta</t>
        </r>
      </text>
    </comment>
    <comment ref="W116" authorId="0" shapeId="0" xr:uid="{00000000-0006-0000-1700-0000E8030000}">
      <text>
        <r>
          <rPr>
            <sz val="12"/>
            <color rgb="FF000000"/>
            <rFont val="Calibri"/>
            <family val="1"/>
          </rPr>
          <t>estación coesco</t>
        </r>
      </text>
    </comment>
    <comment ref="Y116" authorId="0" shapeId="0" xr:uid="{00000000-0006-0000-1700-0000E9030000}">
      <text>
        <r>
          <rPr>
            <sz val="12"/>
            <color rgb="FF000000"/>
            <rFont val="Calibri"/>
            <family val="1"/>
          </rPr>
          <t>NO APLICA</t>
        </r>
      </text>
    </comment>
    <comment ref="Z116" authorId="0" shapeId="0" xr:uid="{00000000-0006-0000-1700-0000EA030000}">
      <text>
        <r>
          <rPr>
            <sz val="12"/>
            <color rgb="FF000000"/>
            <rFont val="Calibri"/>
            <family val="1"/>
          </rPr>
          <t>NO APLICA</t>
        </r>
      </text>
    </comment>
    <comment ref="AA116" authorId="0" shapeId="0" xr:uid="{00000000-0006-0000-1700-0000EB030000}">
      <text>
        <r>
          <rPr>
            <sz val="12"/>
            <color rgb="FF000000"/>
            <rFont val="Calibri"/>
            <family val="1"/>
          </rPr>
          <t>NO APLICA</t>
        </r>
      </text>
    </comment>
    <comment ref="AB116" authorId="0" shapeId="0" xr:uid="{00000000-0006-0000-1700-0000EC030000}">
      <text>
        <r>
          <rPr>
            <sz val="12"/>
            <color rgb="FF000000"/>
            <rFont val="Calibri"/>
            <family val="1"/>
          </rPr>
          <t>NO APLICA</t>
        </r>
      </text>
    </comment>
    <comment ref="AM116" authorId="0" shapeId="0" xr:uid="{00000000-0006-0000-1700-0000ED030000}">
      <text>
        <r>
          <rPr>
            <sz val="12"/>
            <color rgb="FF000000"/>
            <rFont val="Calibri"/>
            <family val="1"/>
          </rPr>
          <t>NO APLICA , NO HAY COMBUSTIBLE EXTRA PARA VEHÍCULOS PEQUEÑOS</t>
        </r>
      </text>
    </comment>
    <comment ref="AN116" authorId="0" shapeId="0" xr:uid="{00000000-0006-0000-1700-0000EE030000}">
      <text>
        <r>
          <rPr>
            <sz val="12"/>
            <color rgb="FF000000"/>
            <rFont val="Calibri"/>
            <family val="1"/>
          </rPr>
          <t>NO APLICA , NO HAY COMBUSTIBLE EXTRA PARA VEHÍCULOS PEQUEÑOS</t>
        </r>
      </text>
    </comment>
    <comment ref="AP116" authorId="0" shapeId="0" xr:uid="{00000000-0006-0000-1700-0000EF030000}">
      <text>
        <r>
          <rPr>
            <sz val="12"/>
            <color rgb="FF000000"/>
            <rFont val="Calibri"/>
            <family val="1"/>
          </rPr>
          <t>ofrece promoción y galón adicional</t>
        </r>
      </text>
    </comment>
    <comment ref="AX116" authorId="0" shapeId="0" xr:uid="{00000000-0006-0000-1700-0000F0030000}">
      <text>
        <r>
          <rPr>
            <sz val="12"/>
            <color rgb="FF000000"/>
            <rFont val="Calibri"/>
            <family val="1"/>
          </rPr>
          <t>NO ME OFRECE BOTAR DESPERDICIOS DEL VEHÍCULO</t>
        </r>
      </text>
    </comment>
    <comment ref="Y117" authorId="0" shapeId="0" xr:uid="{00000000-0006-0000-1700-0000F1030000}">
      <text>
        <r>
          <rPr>
            <sz val="12"/>
            <color rgb="FF000000"/>
            <rFont val="Calibri"/>
            <family val="1"/>
          </rPr>
          <t>No es obligatorio</t>
        </r>
      </text>
    </comment>
    <comment ref="Z117" authorId="0" shapeId="0" xr:uid="{00000000-0006-0000-1700-0000F2030000}">
      <text>
        <r>
          <rPr>
            <sz val="12"/>
            <color rgb="FF000000"/>
            <rFont val="Calibri"/>
            <family val="1"/>
          </rPr>
          <t>No es obligatorio</t>
        </r>
      </text>
    </comment>
    <comment ref="AA117" authorId="0" shapeId="0" xr:uid="{00000000-0006-0000-1700-0000F3030000}">
      <text>
        <r>
          <rPr>
            <sz val="12"/>
            <color rgb="FF000000"/>
            <rFont val="Calibri"/>
            <family val="1"/>
          </rPr>
          <t>No es obligatorio</t>
        </r>
      </text>
    </comment>
    <comment ref="AB117" authorId="0" shapeId="0" xr:uid="{00000000-0006-0000-1700-0000F4030000}">
      <text>
        <r>
          <rPr>
            <sz val="12"/>
            <color rgb="FF000000"/>
            <rFont val="Calibri"/>
            <family val="1"/>
          </rPr>
          <t>No es obligatorio</t>
        </r>
      </text>
    </comment>
    <comment ref="AN117" authorId="0" shapeId="0" xr:uid="{00000000-0006-0000-1700-0000F5030000}">
      <text>
        <r>
          <rPr>
            <sz val="12"/>
            <color rgb="FF000000"/>
            <rFont val="Calibri"/>
            <family val="1"/>
          </rPr>
          <t>No ofrecio la mezcla Ideal</t>
        </r>
      </text>
    </comment>
    <comment ref="AP117" authorId="0" shapeId="0" xr:uid="{00000000-0006-0000-1700-0000F6030000}">
      <text>
        <r>
          <rPr>
            <sz val="12"/>
            <color rgb="FF000000"/>
            <rFont val="Calibri"/>
            <family val="1"/>
          </rPr>
          <t>ofrece promo jeep</t>
        </r>
      </text>
    </comment>
    <comment ref="AX117" authorId="0" shapeId="0" xr:uid="{00000000-0006-0000-1700-0000F7030000}">
      <text>
        <r>
          <rPr>
            <sz val="12"/>
            <color rgb="FF000000"/>
            <rFont val="Calibri"/>
            <family val="1"/>
          </rPr>
          <t>No ofreció botar desperdicios</t>
        </r>
      </text>
    </comment>
    <comment ref="Y118" authorId="0" shapeId="0" xr:uid="{00000000-0006-0000-1700-0000F8030000}">
      <text>
        <r>
          <rPr>
            <sz val="12"/>
            <color rgb="FF000000"/>
            <rFont val="Calibri"/>
            <family val="1"/>
          </rPr>
          <t>No es necesario</t>
        </r>
      </text>
    </comment>
    <comment ref="Z118" authorId="0" shapeId="0" xr:uid="{00000000-0006-0000-1700-0000F9030000}">
      <text>
        <r>
          <rPr>
            <sz val="12"/>
            <color rgb="FF000000"/>
            <rFont val="Calibri"/>
            <family val="1"/>
          </rPr>
          <t>No es necesario</t>
        </r>
      </text>
    </comment>
    <comment ref="AA118" authorId="0" shapeId="0" xr:uid="{00000000-0006-0000-1700-0000FA030000}">
      <text>
        <r>
          <rPr>
            <sz val="12"/>
            <color rgb="FF000000"/>
            <rFont val="Calibri"/>
            <family val="1"/>
          </rPr>
          <t>No es necesario</t>
        </r>
      </text>
    </comment>
    <comment ref="AB118" authorId="0" shapeId="0" xr:uid="{00000000-0006-0000-1700-0000FB030000}">
      <text>
        <r>
          <rPr>
            <sz val="12"/>
            <color rgb="FF000000"/>
            <rFont val="Calibri"/>
            <family val="1"/>
          </rPr>
          <t>No es necesario</t>
        </r>
      </text>
    </comment>
    <comment ref="AM118" authorId="0" shapeId="0" xr:uid="{00000000-0006-0000-1700-0000FC030000}">
      <text>
        <r>
          <rPr>
            <sz val="12"/>
            <color rgb="FF000000"/>
            <rFont val="Calibri"/>
            <family val="1"/>
          </rPr>
          <t>Solo venden corriente</t>
        </r>
      </text>
    </comment>
    <comment ref="AN118" authorId="0" shapeId="0" xr:uid="{00000000-0006-0000-1700-0000FD030000}">
      <text>
        <r>
          <rPr>
            <sz val="12"/>
            <color rgb="FF000000"/>
            <rFont val="Calibri"/>
            <family val="1"/>
          </rPr>
          <t>Solo venden corriente</t>
        </r>
      </text>
    </comment>
    <comment ref="AP118" authorId="0" shapeId="0" xr:uid="{00000000-0006-0000-1700-0000FE030000}">
      <text>
        <r>
          <rPr>
            <sz val="12"/>
            <color rgb="FF000000"/>
            <rFont val="Calibri"/>
            <family val="1"/>
          </rPr>
          <t>n/a</t>
        </r>
      </text>
    </comment>
    <comment ref="AX118" authorId="0" shapeId="0" xr:uid="{00000000-0006-0000-1700-0000FF030000}">
      <text>
        <r>
          <rPr>
            <sz val="12"/>
            <color rgb="FF000000"/>
            <rFont val="Calibri"/>
            <family val="1"/>
          </rPr>
          <t>Se está realizando visita en moto</t>
        </r>
      </text>
    </comment>
    <comment ref="Q119" authorId="0" shapeId="0" xr:uid="{00000000-0006-0000-1700-000000040000}">
      <text>
        <r>
          <rPr>
            <sz val="12"/>
            <color rgb="FF000000"/>
            <rFont val="Calibri"/>
            <family val="1"/>
          </rPr>
          <t>Usa guantes</t>
        </r>
      </text>
    </comment>
    <comment ref="R119" authorId="0" shapeId="0" xr:uid="{00000000-0006-0000-1700-000001040000}">
      <text>
        <r>
          <rPr>
            <sz val="12"/>
            <color rgb="FF000000"/>
            <rFont val="Calibri"/>
            <family val="1"/>
          </rPr>
          <t>Usa guantes</t>
        </r>
      </text>
    </comment>
    <comment ref="T119" authorId="0" shapeId="0" xr:uid="{00000000-0006-0000-1700-000002040000}">
      <text>
        <r>
          <rPr>
            <sz val="12"/>
            <color rgb="FF000000"/>
            <rFont val="Calibri"/>
            <family val="1"/>
          </rPr>
          <t>Usa chaqueta</t>
        </r>
      </text>
    </comment>
    <comment ref="Y119" authorId="0" shapeId="0" xr:uid="{00000000-0006-0000-1700-000003040000}">
      <text>
        <r>
          <rPr>
            <sz val="12"/>
            <color rgb="FF000000"/>
            <rFont val="Calibri"/>
            <family val="1"/>
          </rPr>
          <t>No es obligatorio.</t>
        </r>
      </text>
    </comment>
    <comment ref="Z119" authorId="0" shapeId="0" xr:uid="{00000000-0006-0000-1700-000004040000}">
      <text>
        <r>
          <rPr>
            <sz val="12"/>
            <color rgb="FF000000"/>
            <rFont val="Calibri"/>
            <family val="1"/>
          </rPr>
          <t>No es obligatorio</t>
        </r>
      </text>
    </comment>
    <comment ref="AA119" authorId="0" shapeId="0" xr:uid="{00000000-0006-0000-1700-000005040000}">
      <text>
        <r>
          <rPr>
            <sz val="12"/>
            <color rgb="FF000000"/>
            <rFont val="Calibri"/>
            <family val="1"/>
          </rPr>
          <t>No es obligatorio</t>
        </r>
      </text>
    </comment>
    <comment ref="AB119" authorId="0" shapeId="0" xr:uid="{00000000-0006-0000-1700-000006040000}">
      <text>
        <r>
          <rPr>
            <sz val="12"/>
            <color rgb="FF000000"/>
            <rFont val="Calibri"/>
            <family val="1"/>
          </rPr>
          <t>No es obligatorio</t>
        </r>
      </text>
    </comment>
    <comment ref="AE119" authorId="0" shapeId="0" xr:uid="{00000000-0006-0000-1700-000007040000}">
      <text>
        <r>
          <rPr>
            <sz val="12"/>
            <color rgb="FF000000"/>
            <rFont val="Calibri"/>
            <family val="1"/>
          </rPr>
          <t>EDS cerrada sin combustible.</t>
        </r>
      </text>
    </comment>
    <comment ref="AH119" authorId="0" shapeId="0" xr:uid="{00000000-0006-0000-1700-000008040000}">
      <text>
        <r>
          <rPr>
            <sz val="12"/>
            <color rgb="FF000000"/>
            <rFont val="Calibri"/>
            <family val="1"/>
          </rPr>
          <t>EDS cerrada sin combustible.</t>
        </r>
      </text>
    </comment>
    <comment ref="AI119" authorId="0" shapeId="0" xr:uid="{00000000-0006-0000-1700-000009040000}">
      <text>
        <r>
          <rPr>
            <sz val="12"/>
            <color rgb="FF000000"/>
            <rFont val="Calibri"/>
            <family val="1"/>
          </rPr>
          <t>EDS cerrada sin combustible.</t>
        </r>
      </text>
    </comment>
    <comment ref="AL119" authorId="0" shapeId="0" xr:uid="{00000000-0006-0000-1700-00000A040000}">
      <text>
        <r>
          <rPr>
            <sz val="12"/>
            <color rgb="FF000000"/>
            <rFont val="Calibri"/>
            <family val="1"/>
          </rPr>
          <t>EDS cerrada sin combustible.</t>
        </r>
      </text>
    </comment>
    <comment ref="AM119" authorId="0" shapeId="0" xr:uid="{00000000-0006-0000-1700-00000B040000}">
      <text>
        <r>
          <rPr>
            <sz val="12"/>
            <color rgb="FF000000"/>
            <rFont val="Calibri"/>
            <family val="1"/>
          </rPr>
          <t>EDS cerrada sin combustible.</t>
        </r>
      </text>
    </comment>
    <comment ref="AN119" authorId="0" shapeId="0" xr:uid="{00000000-0006-0000-1700-00000C040000}">
      <text>
        <r>
          <rPr>
            <sz val="12"/>
            <color rgb="FF000000"/>
            <rFont val="Calibri"/>
            <family val="1"/>
          </rPr>
          <t>EDS cerrada sin combustible.</t>
        </r>
      </text>
    </comment>
    <comment ref="AO119" authorId="0" shapeId="0" xr:uid="{00000000-0006-0000-1700-00000D040000}">
      <text>
        <r>
          <rPr>
            <sz val="12"/>
            <color rgb="FF000000"/>
            <rFont val="Calibri"/>
            <family val="1"/>
          </rPr>
          <t>EDS cerrada sin combustible.</t>
        </r>
      </text>
    </comment>
    <comment ref="AP119" authorId="0" shapeId="0" xr:uid="{00000000-0006-0000-1700-00000E040000}">
      <text>
        <r>
          <rPr>
            <sz val="12"/>
            <color rgb="FF000000"/>
            <rFont val="Calibri"/>
            <family val="1"/>
          </rPr>
          <t>EDS cerrada sin combustible.</t>
        </r>
      </text>
    </comment>
    <comment ref="AS119" authorId="0" shapeId="0" xr:uid="{00000000-0006-0000-1700-00000F040000}">
      <text>
        <r>
          <rPr>
            <sz val="12"/>
            <color rgb="FF000000"/>
            <rFont val="Calibri"/>
            <family val="1"/>
          </rPr>
          <t>EDS cerrada sin combustible</t>
        </r>
      </text>
    </comment>
    <comment ref="AT119" authorId="0" shapeId="0" xr:uid="{00000000-0006-0000-1700-000010040000}">
      <text>
        <r>
          <rPr>
            <sz val="12"/>
            <color rgb="FF000000"/>
            <rFont val="Calibri"/>
            <family val="1"/>
          </rPr>
          <t>EDS cerrada sin combustible</t>
        </r>
      </text>
    </comment>
    <comment ref="AW119" authorId="0" shapeId="0" xr:uid="{00000000-0006-0000-1700-000011040000}">
      <text>
        <r>
          <rPr>
            <sz val="12"/>
            <color rgb="FF000000"/>
            <rFont val="Calibri"/>
            <family val="1"/>
          </rPr>
          <t>EDS cerrada sin combustible.</t>
        </r>
      </text>
    </comment>
    <comment ref="AX119" authorId="0" shapeId="0" xr:uid="{00000000-0006-0000-1700-000012040000}">
      <text>
        <r>
          <rPr>
            <sz val="12"/>
            <color rgb="FF000000"/>
            <rFont val="Calibri"/>
            <family val="1"/>
          </rPr>
          <t>EDS cerrada sin combustible.</t>
        </r>
      </text>
    </comment>
    <comment ref="BA119" authorId="0" shapeId="0" xr:uid="{00000000-0006-0000-1700-000013040000}">
      <text>
        <r>
          <rPr>
            <sz val="12"/>
            <color rgb="FF000000"/>
            <rFont val="Calibri"/>
            <family val="1"/>
          </rPr>
          <t>EDS cerrada sin combustible.</t>
        </r>
      </text>
    </comment>
    <comment ref="BB119" authorId="0" shapeId="0" xr:uid="{00000000-0006-0000-1700-000014040000}">
      <text>
        <r>
          <rPr>
            <sz val="12"/>
            <color rgb="FF000000"/>
            <rFont val="Calibri"/>
            <family val="1"/>
          </rPr>
          <t>EDS cerrada sin combustible.</t>
        </r>
      </text>
    </comment>
    <comment ref="BE119" authorId="0" shapeId="0" xr:uid="{00000000-0006-0000-1700-000015040000}">
      <text>
        <r>
          <rPr>
            <sz val="12"/>
            <color rgb="FF000000"/>
            <rFont val="Calibri"/>
            <family val="1"/>
          </rPr>
          <t>EDS cerrada sin combustible.</t>
        </r>
      </text>
    </comment>
    <comment ref="BH119" authorId="0" shapeId="0" xr:uid="{00000000-0006-0000-1700-000016040000}">
      <text>
        <r>
          <rPr>
            <sz val="12"/>
            <color rgb="FF000000"/>
            <rFont val="Calibri"/>
            <family val="1"/>
          </rPr>
          <t>EDS cerrada sin combustible.</t>
        </r>
      </text>
    </comment>
    <comment ref="BI119" authorId="0" shapeId="0" xr:uid="{00000000-0006-0000-1700-000017040000}">
      <text>
        <r>
          <rPr>
            <sz val="12"/>
            <color rgb="FF000000"/>
            <rFont val="Calibri"/>
            <family val="1"/>
          </rPr>
          <t>EDS cerrada sin combustible.</t>
        </r>
      </text>
    </comment>
    <comment ref="Y120" authorId="0" shapeId="0" xr:uid="{00000000-0006-0000-1700-000018040000}">
      <text>
        <r>
          <rPr>
            <sz val="12"/>
            <color rgb="FF000000"/>
            <rFont val="Calibri"/>
            <family val="1"/>
          </rPr>
          <t>No aplica</t>
        </r>
      </text>
    </comment>
    <comment ref="Z120" authorId="0" shapeId="0" xr:uid="{00000000-0006-0000-1700-000019040000}">
      <text>
        <r>
          <rPr>
            <sz val="12"/>
            <color rgb="FF000000"/>
            <rFont val="Calibri"/>
            <family val="1"/>
          </rPr>
          <t>No aplica</t>
        </r>
      </text>
    </comment>
    <comment ref="AA120" authorId="0" shapeId="0" xr:uid="{00000000-0006-0000-1700-00001A040000}">
      <text>
        <r>
          <rPr>
            <sz val="12"/>
            <color rgb="FF000000"/>
            <rFont val="Calibri"/>
            <family val="1"/>
          </rPr>
          <t>No aplica</t>
        </r>
      </text>
    </comment>
    <comment ref="AB120" authorId="0" shapeId="0" xr:uid="{00000000-0006-0000-1700-00001B040000}">
      <text>
        <r>
          <rPr>
            <sz val="12"/>
            <color rgb="FF000000"/>
            <rFont val="Calibri"/>
            <family val="1"/>
          </rPr>
          <t>No aplica</t>
        </r>
      </text>
    </comment>
    <comment ref="AP120" authorId="0" shapeId="0" xr:uid="{00000000-0006-0000-1700-00001C040000}">
      <text>
        <r>
          <rPr>
            <sz val="12"/>
            <color rgb="FF000000"/>
            <rFont val="Calibri"/>
            <family val="1"/>
          </rPr>
          <t>Ofrece promo Jeep</t>
        </r>
      </text>
    </comment>
    <comment ref="AX120" authorId="0" shapeId="0" xr:uid="{00000000-0006-0000-1700-00001D040000}">
      <text>
        <r>
          <rPr>
            <sz val="12"/>
            <color rgb="FF000000"/>
            <rFont val="Calibri"/>
            <family val="1"/>
          </rPr>
          <t>Moto</t>
        </r>
      </text>
    </comment>
    <comment ref="T121" authorId="0" shapeId="0" xr:uid="{00000000-0006-0000-1700-00001E040000}">
      <text>
        <r>
          <rPr>
            <sz val="12"/>
            <color rgb="FF000000"/>
            <rFont val="Calibri"/>
            <family val="1"/>
          </rPr>
          <t>Tenía un buso salmón alusivo a los colores, pero no son los uniformes ordianrios</t>
        </r>
      </text>
    </comment>
    <comment ref="W121" authorId="0" shapeId="0" xr:uid="{00000000-0006-0000-1700-00001F040000}">
      <text>
        <r>
          <rPr>
            <sz val="12"/>
            <color rgb="FF000000"/>
            <rFont val="Calibri"/>
            <family val="1"/>
          </rPr>
          <t>boton con su nombre min 5.14</t>
        </r>
      </text>
    </comment>
    <comment ref="Y121" authorId="0" shapeId="0" xr:uid="{00000000-0006-0000-1700-000020040000}">
      <text>
        <r>
          <rPr>
            <sz val="12"/>
            <color rgb="FF000000"/>
            <rFont val="Calibri"/>
            <family val="1"/>
          </rPr>
          <t>No es necesario</t>
        </r>
      </text>
    </comment>
    <comment ref="Z121" authorId="0" shapeId="0" xr:uid="{00000000-0006-0000-1700-000021040000}">
      <text>
        <r>
          <rPr>
            <sz val="12"/>
            <color rgb="FF000000"/>
            <rFont val="Calibri"/>
            <family val="1"/>
          </rPr>
          <t>No es necesario</t>
        </r>
      </text>
    </comment>
    <comment ref="AA121" authorId="0" shapeId="0" xr:uid="{00000000-0006-0000-1700-000022040000}">
      <text>
        <r>
          <rPr>
            <sz val="12"/>
            <color rgb="FF000000"/>
            <rFont val="Calibri"/>
            <family val="1"/>
          </rPr>
          <t>No es necesario</t>
        </r>
      </text>
    </comment>
    <comment ref="AB121" authorId="0" shapeId="0" xr:uid="{00000000-0006-0000-1700-000023040000}">
      <text>
        <r>
          <rPr>
            <sz val="12"/>
            <color rgb="FF000000"/>
            <rFont val="Calibri"/>
            <family val="1"/>
          </rPr>
          <t>No es necesario</t>
        </r>
      </text>
    </comment>
    <comment ref="AN121" authorId="0" shapeId="0" xr:uid="{00000000-0006-0000-1700-000024040000}">
      <text>
        <r>
          <rPr>
            <sz val="12"/>
            <color rgb="FF000000"/>
            <rFont val="Calibri"/>
            <family val="1"/>
          </rPr>
          <t>acepto extra</t>
        </r>
      </text>
    </comment>
    <comment ref="AP121" authorId="0" shapeId="0" xr:uid="{00000000-0006-0000-1700-000025040000}">
      <text>
        <r>
          <rPr>
            <sz val="12"/>
            <color rgb="FF000000"/>
            <rFont val="Calibri"/>
            <family val="1"/>
          </rPr>
          <t>se pide llenar tanque</t>
        </r>
      </text>
    </comment>
    <comment ref="AX121" authorId="0" shapeId="0" xr:uid="{00000000-0006-0000-1700-000026040000}">
      <text>
        <r>
          <rPr>
            <sz val="12"/>
            <color rgb="FF000000"/>
            <rFont val="Calibri"/>
            <family val="1"/>
          </rPr>
          <t>Se realizó visita en moto</t>
        </r>
      </text>
    </comment>
    <comment ref="Y122" authorId="0" shapeId="0" xr:uid="{00000000-0006-0000-1700-000027040000}">
      <text>
        <r>
          <rPr>
            <sz val="12"/>
            <color rgb="FF000000"/>
            <rFont val="Calibri"/>
            <family val="1"/>
          </rPr>
          <t>No es obligatorio</t>
        </r>
      </text>
    </comment>
    <comment ref="Z122" authorId="0" shapeId="0" xr:uid="{00000000-0006-0000-1700-000028040000}">
      <text>
        <r>
          <rPr>
            <sz val="12"/>
            <color rgb="FF000000"/>
            <rFont val="Calibri"/>
            <family val="1"/>
          </rPr>
          <t>No es obligatorio</t>
        </r>
      </text>
    </comment>
    <comment ref="AA122" authorId="0" shapeId="0" xr:uid="{00000000-0006-0000-1700-000029040000}">
      <text>
        <r>
          <rPr>
            <sz val="12"/>
            <color rgb="FF000000"/>
            <rFont val="Calibri"/>
            <family val="1"/>
          </rPr>
          <t>No es obligatorio</t>
        </r>
      </text>
    </comment>
    <comment ref="AB122" authorId="0" shapeId="0" xr:uid="{00000000-0006-0000-1700-00002A040000}">
      <text>
        <r>
          <rPr>
            <sz val="12"/>
            <color rgb="FF000000"/>
            <rFont val="Calibri"/>
            <family val="1"/>
          </rPr>
          <t>No es obligatorio</t>
        </r>
      </text>
    </comment>
    <comment ref="AN122" authorId="0" shapeId="0" xr:uid="{00000000-0006-0000-1700-00002B040000}">
      <text>
        <r>
          <rPr>
            <sz val="12"/>
            <color rgb="FF000000"/>
            <rFont val="Calibri"/>
            <family val="1"/>
          </rPr>
          <t>Esto no lo menciono en ningún momento</t>
        </r>
      </text>
    </comment>
    <comment ref="AP122" authorId="0" shapeId="0" xr:uid="{00000000-0006-0000-1700-00002C040000}">
      <text>
        <r>
          <rPr>
            <sz val="12"/>
            <color rgb="FF000000"/>
            <rFont val="Calibri"/>
            <family val="1"/>
          </rPr>
          <t>promocion jeep</t>
        </r>
      </text>
    </comment>
    <comment ref="AW122" authorId="0" shapeId="0" xr:uid="{00000000-0006-0000-1700-00002D040000}">
      <text>
        <r>
          <rPr>
            <sz val="12"/>
            <color rgb="FF000000"/>
            <rFont val="Calibri"/>
            <family val="1"/>
          </rPr>
          <t>No menciono esto en ningún momento</t>
        </r>
      </text>
    </comment>
    <comment ref="AX122" authorId="0" shapeId="0" xr:uid="{00000000-0006-0000-1700-00002E040000}">
      <text>
        <r>
          <rPr>
            <sz val="12"/>
            <color rgb="FF000000"/>
            <rFont val="Calibri"/>
            <family val="1"/>
          </rPr>
          <t>No menciono esto en ningún momento</t>
        </r>
      </text>
    </comment>
    <comment ref="BB122" authorId="0" shapeId="0" xr:uid="{00000000-0006-0000-1700-00002F040000}">
      <text>
        <r>
          <rPr>
            <sz val="12"/>
            <color rgb="FF000000"/>
            <rFont val="Calibri"/>
            <family val="1"/>
          </rPr>
          <t>Me entregaron el recibo faltándole una parte al lado lateral</t>
        </r>
      </text>
    </comment>
    <comment ref="Y123" authorId="0" shapeId="0" xr:uid="{00000000-0006-0000-1700-000030040000}">
      <text>
        <r>
          <rPr>
            <sz val="12"/>
            <color rgb="FF000000"/>
            <rFont val="Calibri"/>
            <family val="1"/>
          </rPr>
          <t>No aplica</t>
        </r>
      </text>
    </comment>
    <comment ref="Z123" authorId="0" shapeId="0" xr:uid="{00000000-0006-0000-1700-000031040000}">
      <text>
        <r>
          <rPr>
            <sz val="12"/>
            <color rgb="FF000000"/>
            <rFont val="Calibri"/>
            <family val="1"/>
          </rPr>
          <t>No aplica</t>
        </r>
      </text>
    </comment>
    <comment ref="AA123" authorId="0" shapeId="0" xr:uid="{00000000-0006-0000-1700-000032040000}">
      <text>
        <r>
          <rPr>
            <sz val="12"/>
            <color rgb="FF000000"/>
            <rFont val="Calibri"/>
            <family val="1"/>
          </rPr>
          <t>No aplica</t>
        </r>
      </text>
    </comment>
    <comment ref="AB123" authorId="0" shapeId="0" xr:uid="{00000000-0006-0000-1700-000033040000}">
      <text>
        <r>
          <rPr>
            <sz val="12"/>
            <color rgb="FF000000"/>
            <rFont val="Calibri"/>
            <family val="1"/>
          </rPr>
          <t>No aplica</t>
        </r>
      </text>
    </comment>
    <comment ref="AM123" authorId="0" shapeId="0" xr:uid="{00000000-0006-0000-1700-000034040000}">
      <text>
        <r>
          <rPr>
            <sz val="12"/>
            <color rgb="FF000000"/>
            <rFont val="Calibri"/>
            <family val="1"/>
          </rPr>
          <t>Eds no Presenta combustible mayor calidad</t>
        </r>
      </text>
    </comment>
    <comment ref="AN123" authorId="0" shapeId="0" xr:uid="{00000000-0006-0000-1700-000035040000}">
      <text>
        <r>
          <rPr>
            <sz val="12"/>
            <color rgb="FF000000"/>
            <rFont val="Calibri"/>
            <family val="1"/>
          </rPr>
          <t>Eds no Presenta combustible mayor calidad</t>
        </r>
      </text>
    </comment>
    <comment ref="AO123" authorId="0" shapeId="0" xr:uid="{00000000-0006-0000-1700-000036040000}">
      <text>
        <r>
          <rPr>
            <sz val="12"/>
            <color rgb="FF000000"/>
            <rFont val="Calibri"/>
            <family val="1"/>
          </rPr>
          <t>no los ofrecio</t>
        </r>
      </text>
    </comment>
    <comment ref="AP123" authorId="0" shapeId="0" xr:uid="{00000000-0006-0000-1700-000037040000}">
      <text>
        <r>
          <rPr>
            <sz val="12"/>
            <color rgb="FF000000"/>
            <rFont val="Calibri"/>
            <family val="1"/>
          </rPr>
          <t>Ofreció promoción Jeep</t>
        </r>
      </text>
    </comment>
    <comment ref="AW123" authorId="0" shapeId="0" xr:uid="{00000000-0006-0000-1700-000038040000}">
      <text>
        <r>
          <rPr>
            <sz val="12"/>
            <color rgb="FF000000"/>
            <rFont val="Calibri"/>
            <family val="1"/>
          </rPr>
          <t>No ofrceio servicio adicional</t>
        </r>
      </text>
    </comment>
    <comment ref="AX123" authorId="0" shapeId="0" xr:uid="{00000000-0006-0000-1700-000039040000}">
      <text>
        <r>
          <rPr>
            <sz val="12"/>
            <color rgb="FF000000"/>
            <rFont val="Calibri"/>
            <family val="1"/>
          </rPr>
          <t>Visita realizado en moto</t>
        </r>
      </text>
    </comment>
    <comment ref="Y124" authorId="0" shapeId="0" xr:uid="{00000000-0006-0000-1700-00003A040000}">
      <text>
        <r>
          <rPr>
            <sz val="12"/>
            <color rgb="FF000000"/>
            <rFont val="Calibri"/>
            <family val="1"/>
          </rPr>
          <t>No es obligatorio</t>
        </r>
      </text>
    </comment>
    <comment ref="Z124" authorId="0" shapeId="0" xr:uid="{00000000-0006-0000-1700-00003B040000}">
      <text>
        <r>
          <rPr>
            <sz val="12"/>
            <color rgb="FF000000"/>
            <rFont val="Calibri"/>
            <family val="1"/>
          </rPr>
          <t>No es obligatorio</t>
        </r>
      </text>
    </comment>
    <comment ref="AA124" authorId="0" shapeId="0" xr:uid="{00000000-0006-0000-1700-00003C040000}">
      <text>
        <r>
          <rPr>
            <sz val="12"/>
            <color rgb="FF000000"/>
            <rFont val="Calibri"/>
            <family val="1"/>
          </rPr>
          <t>No es obligatorio</t>
        </r>
      </text>
    </comment>
    <comment ref="AB124" authorId="0" shapeId="0" xr:uid="{00000000-0006-0000-1700-00003D040000}">
      <text>
        <r>
          <rPr>
            <sz val="12"/>
            <color rgb="FF000000"/>
            <rFont val="Calibri"/>
            <family val="1"/>
          </rPr>
          <t>No es obligatorio</t>
        </r>
      </text>
    </comment>
    <comment ref="AM124" authorId="0" shapeId="0" xr:uid="{00000000-0006-0000-1700-00003E040000}">
      <text>
        <r>
          <rPr>
            <sz val="12"/>
            <color rgb="FF000000"/>
            <rFont val="Calibri"/>
            <family val="1"/>
          </rPr>
          <t>No hay este producto</t>
        </r>
      </text>
    </comment>
    <comment ref="AN124" authorId="0" shapeId="0" xr:uid="{00000000-0006-0000-1700-00003F040000}">
      <text>
        <r>
          <rPr>
            <sz val="12"/>
            <color rgb="FF000000"/>
            <rFont val="Calibri"/>
            <family val="1"/>
          </rPr>
          <t>No hay este producto</t>
        </r>
      </text>
    </comment>
    <comment ref="AP124" authorId="0" shapeId="0" xr:uid="{00000000-0006-0000-1700-000040040000}">
      <text>
        <r>
          <rPr>
            <sz val="12"/>
            <color rgb="FF000000"/>
            <rFont val="Calibri"/>
            <family val="1"/>
          </rPr>
          <t>n/a</t>
        </r>
      </text>
    </comment>
    <comment ref="AW124" authorId="0" shapeId="0" xr:uid="{00000000-0006-0000-1700-000041040000}">
      <text>
        <r>
          <rPr>
            <sz val="12"/>
            <color rgb="FF000000"/>
            <rFont val="Calibri"/>
            <family val="1"/>
          </rPr>
          <t>No ofrece estos servicios</t>
        </r>
      </text>
    </comment>
    <comment ref="AX124" authorId="0" shapeId="0" xr:uid="{00000000-0006-0000-1700-000042040000}">
      <text>
        <r>
          <rPr>
            <sz val="12"/>
            <color rgb="FF000000"/>
            <rFont val="Calibri"/>
            <family val="1"/>
          </rPr>
          <t>No ofrece este servicio</t>
        </r>
      </text>
    </comment>
    <comment ref="Y125" authorId="0" shapeId="0" xr:uid="{00000000-0006-0000-1700-000043040000}">
      <text>
        <r>
          <rPr>
            <sz val="12"/>
            <color rgb="FF000000"/>
            <rFont val="Calibri"/>
            <family val="1"/>
          </rPr>
          <t>No es obligatorio</t>
        </r>
      </text>
    </comment>
    <comment ref="Z125" authorId="0" shapeId="0" xr:uid="{00000000-0006-0000-1700-000044040000}">
      <text>
        <r>
          <rPr>
            <sz val="12"/>
            <color rgb="FF000000"/>
            <rFont val="Calibri"/>
            <family val="1"/>
          </rPr>
          <t>No es obligatorio</t>
        </r>
      </text>
    </comment>
    <comment ref="AA125" authorId="0" shapeId="0" xr:uid="{00000000-0006-0000-1700-000045040000}">
      <text>
        <r>
          <rPr>
            <sz val="12"/>
            <color rgb="FF000000"/>
            <rFont val="Calibri"/>
            <family val="1"/>
          </rPr>
          <t>No es obligatorio</t>
        </r>
      </text>
    </comment>
    <comment ref="AB125" authorId="0" shapeId="0" xr:uid="{00000000-0006-0000-1700-000046040000}">
      <text>
        <r>
          <rPr>
            <sz val="12"/>
            <color rgb="FF000000"/>
            <rFont val="Calibri"/>
            <family val="1"/>
          </rPr>
          <t>No es obligatorio</t>
        </r>
      </text>
    </comment>
    <comment ref="AN125" authorId="0" shapeId="0" xr:uid="{00000000-0006-0000-1700-000047040000}">
      <text>
        <r>
          <rPr>
            <sz val="12"/>
            <color rgb="FF000000"/>
            <rFont val="Calibri"/>
            <family val="1"/>
          </rPr>
          <t>No la ofrece</t>
        </r>
      </text>
    </comment>
    <comment ref="AO125" authorId="0" shapeId="0" xr:uid="{00000000-0006-0000-1700-000048040000}">
      <text>
        <r>
          <rPr>
            <sz val="12"/>
            <color rgb="FF000000"/>
            <rFont val="Calibri"/>
            <family val="1"/>
          </rPr>
          <t>No tiene puntos</t>
        </r>
      </text>
    </comment>
    <comment ref="AP125" authorId="0" shapeId="0" xr:uid="{00000000-0006-0000-1700-000049040000}">
      <text>
        <r>
          <rPr>
            <sz val="12"/>
            <color rgb="FF000000"/>
            <rFont val="Calibri"/>
            <family val="1"/>
          </rPr>
          <t>ofrece promoción</t>
        </r>
      </text>
    </comment>
    <comment ref="AW125" authorId="0" shapeId="0" xr:uid="{00000000-0006-0000-1700-00004A040000}">
      <text>
        <r>
          <rPr>
            <sz val="12"/>
            <color rgb="FF000000"/>
            <rFont val="Calibri"/>
            <family val="1"/>
          </rPr>
          <t>No ofrece</t>
        </r>
      </text>
    </comment>
    <comment ref="AX125" authorId="0" shapeId="0" xr:uid="{00000000-0006-0000-1700-00004B040000}">
      <text>
        <r>
          <rPr>
            <sz val="12"/>
            <color rgb="FF000000"/>
            <rFont val="Calibri"/>
            <family val="1"/>
          </rPr>
          <t>No ofrece</t>
        </r>
      </text>
    </comment>
    <comment ref="T126" authorId="0" shapeId="0" xr:uid="{00000000-0006-0000-1700-00004C040000}">
      <text>
        <r>
          <rPr>
            <sz val="12"/>
            <color rgb="FF000000"/>
            <rFont val="Calibri"/>
            <family val="1"/>
          </rPr>
          <t>Usa Chaqueta</t>
        </r>
      </text>
    </comment>
    <comment ref="X126" authorId="0" shapeId="0" xr:uid="{00000000-0006-0000-1700-00004D040000}">
      <text>
        <r>
          <rPr>
            <sz val="12"/>
            <color rgb="FF000000"/>
            <rFont val="Calibri"/>
            <family val="1"/>
          </rPr>
          <t>Nombre en factura</t>
        </r>
      </text>
    </comment>
    <comment ref="Y126" authorId="0" shapeId="0" xr:uid="{00000000-0006-0000-1700-00004E040000}">
      <text>
        <r>
          <rPr>
            <sz val="12"/>
            <color rgb="FF000000"/>
            <rFont val="Calibri"/>
            <family val="1"/>
          </rPr>
          <t>No es obligatorio</t>
        </r>
      </text>
    </comment>
    <comment ref="Z126" authorId="0" shapeId="0" xr:uid="{00000000-0006-0000-1700-00004F040000}">
      <text>
        <r>
          <rPr>
            <sz val="12"/>
            <color rgb="FF000000"/>
            <rFont val="Calibri"/>
            <family val="1"/>
          </rPr>
          <t>No es obligatorio</t>
        </r>
      </text>
    </comment>
    <comment ref="AA126" authorId="0" shapeId="0" xr:uid="{00000000-0006-0000-1700-000050040000}">
      <text>
        <r>
          <rPr>
            <sz val="12"/>
            <color rgb="FF000000"/>
            <rFont val="Calibri"/>
            <family val="1"/>
          </rPr>
          <t>No es obligatorio</t>
        </r>
      </text>
    </comment>
    <comment ref="AB126" authorId="0" shapeId="0" xr:uid="{00000000-0006-0000-1700-000051040000}">
      <text>
        <r>
          <rPr>
            <sz val="12"/>
            <color rgb="FF000000"/>
            <rFont val="Calibri"/>
            <family val="1"/>
          </rPr>
          <t>No es obligatorio</t>
        </r>
      </text>
    </comment>
    <comment ref="AM126" authorId="0" shapeId="0" xr:uid="{00000000-0006-0000-1700-000052040000}">
      <text>
        <r>
          <rPr>
            <sz val="12"/>
            <color rgb="FF000000"/>
            <rFont val="Calibri"/>
            <family val="1"/>
          </rPr>
          <t>N/A</t>
        </r>
      </text>
    </comment>
    <comment ref="AN126" authorId="0" shapeId="0" xr:uid="{00000000-0006-0000-1700-000053040000}">
      <text>
        <r>
          <rPr>
            <sz val="12"/>
            <color rgb="FF000000"/>
            <rFont val="Calibri"/>
            <family val="1"/>
          </rPr>
          <t>Eds no cuenta con combustible de mayor calidad</t>
        </r>
      </text>
    </comment>
    <comment ref="AP126" authorId="0" shapeId="0" xr:uid="{00000000-0006-0000-1700-000054040000}">
      <text>
        <r>
          <rPr>
            <sz val="12"/>
            <color rgb="FF000000"/>
            <rFont val="Calibri"/>
            <family val="1"/>
          </rPr>
          <t>promoción</t>
        </r>
      </text>
    </comment>
    <comment ref="AX126" authorId="0" shapeId="0" xr:uid="{00000000-0006-0000-1700-000055040000}">
      <text>
        <r>
          <rPr>
            <sz val="12"/>
            <color rgb="FF000000"/>
            <rFont val="Calibri"/>
            <family val="1"/>
          </rPr>
          <t>No ofrece botar desperdicios</t>
        </r>
      </text>
    </comment>
    <comment ref="Y127" authorId="0" shapeId="0" xr:uid="{00000000-0006-0000-1700-000056040000}">
      <text>
        <r>
          <rPr>
            <sz val="12"/>
            <color rgb="FF000000"/>
            <rFont val="Calibri"/>
            <family val="1"/>
          </rPr>
          <t>No</t>
        </r>
      </text>
    </comment>
    <comment ref="Z127" authorId="0" shapeId="0" xr:uid="{00000000-0006-0000-1700-000057040000}">
      <text>
        <r>
          <rPr>
            <sz val="12"/>
            <color rgb="FF000000"/>
            <rFont val="Calibri"/>
            <family val="1"/>
          </rPr>
          <t>No</t>
        </r>
      </text>
    </comment>
    <comment ref="AA127" authorId="0" shapeId="0" xr:uid="{00000000-0006-0000-1700-000058040000}">
      <text>
        <r>
          <rPr>
            <sz val="12"/>
            <color rgb="FF000000"/>
            <rFont val="Calibri"/>
            <family val="1"/>
          </rPr>
          <t>No</t>
        </r>
      </text>
    </comment>
    <comment ref="AB127" authorId="0" shapeId="0" xr:uid="{00000000-0006-0000-1700-000059040000}">
      <text>
        <r>
          <rPr>
            <sz val="12"/>
            <color rgb="FF000000"/>
            <rFont val="Calibri"/>
            <family val="1"/>
          </rPr>
          <t>No</t>
        </r>
      </text>
    </comment>
    <comment ref="AI127" authorId="0" shapeId="0" xr:uid="{00000000-0006-0000-1700-00005A040000}">
      <text>
        <r>
          <rPr>
            <sz val="12"/>
            <color rgb="FF000000"/>
            <rFont val="Calibri"/>
            <family val="1"/>
          </rPr>
          <t>Sin promoción</t>
        </r>
      </text>
    </comment>
    <comment ref="AM127" authorId="0" shapeId="0" xr:uid="{00000000-0006-0000-1700-00005B040000}">
      <text>
        <r>
          <rPr>
            <sz val="12"/>
            <color rgb="FF000000"/>
            <rFont val="Calibri"/>
            <family val="1"/>
          </rPr>
          <t>Sin mayor calidad</t>
        </r>
      </text>
    </comment>
    <comment ref="AN127" authorId="0" shapeId="0" xr:uid="{00000000-0006-0000-1700-00005C040000}">
      <text>
        <r>
          <rPr>
            <sz val="12"/>
            <color rgb="FF000000"/>
            <rFont val="Calibri"/>
            <family val="1"/>
          </rPr>
          <t>No</t>
        </r>
      </text>
    </comment>
    <comment ref="AP127" authorId="0" shapeId="0" xr:uid="{00000000-0006-0000-1700-00005D040000}">
      <text>
        <r>
          <rPr>
            <sz val="12"/>
            <color rgb="FF000000"/>
            <rFont val="Calibri"/>
            <family val="1"/>
          </rPr>
          <t>No ofreció</t>
        </r>
      </text>
    </comment>
    <comment ref="AX127" authorId="0" shapeId="0" xr:uid="{00000000-0006-0000-1700-00005E040000}">
      <text>
        <r>
          <rPr>
            <sz val="12"/>
            <color rgb="FF000000"/>
            <rFont val="Calibri"/>
            <family val="1"/>
          </rPr>
          <t>No ofreció</t>
        </r>
      </text>
    </comment>
    <comment ref="T128" authorId="0" shapeId="0" xr:uid="{00000000-0006-0000-1700-00005F040000}">
      <text>
        <r>
          <rPr>
            <sz val="12"/>
            <color rgb="FF000000"/>
            <rFont val="Calibri"/>
            <family val="1"/>
          </rPr>
          <t>presenta chaqueta.</t>
        </r>
      </text>
    </comment>
    <comment ref="Y128" authorId="0" shapeId="0" xr:uid="{00000000-0006-0000-1700-000060040000}">
      <text>
        <r>
          <rPr>
            <sz val="12"/>
            <color rgb="FF000000"/>
            <rFont val="Calibri"/>
            <family val="1"/>
          </rPr>
          <t>No es obligatorio</t>
        </r>
      </text>
    </comment>
    <comment ref="Z128" authorId="0" shapeId="0" xr:uid="{00000000-0006-0000-1700-000061040000}">
      <text>
        <r>
          <rPr>
            <sz val="12"/>
            <color rgb="FF000000"/>
            <rFont val="Calibri"/>
            <family val="1"/>
          </rPr>
          <t>No es obligatorio</t>
        </r>
      </text>
    </comment>
    <comment ref="AA128" authorId="0" shapeId="0" xr:uid="{00000000-0006-0000-1700-000062040000}">
      <text>
        <r>
          <rPr>
            <sz val="12"/>
            <color rgb="FF000000"/>
            <rFont val="Calibri"/>
            <family val="1"/>
          </rPr>
          <t>No es obligatorio</t>
        </r>
      </text>
    </comment>
    <comment ref="AB128" authorId="0" shapeId="0" xr:uid="{00000000-0006-0000-1700-000063040000}">
      <text>
        <r>
          <rPr>
            <sz val="12"/>
            <color rgb="FF000000"/>
            <rFont val="Calibri"/>
            <family val="1"/>
          </rPr>
          <t>No es obligatorio</t>
        </r>
      </text>
    </comment>
    <comment ref="AI128" authorId="0" shapeId="0" xr:uid="{00000000-0006-0000-1700-000064040000}">
      <text>
        <r>
          <rPr>
            <sz val="12"/>
            <color rgb="FF000000"/>
            <rFont val="Calibri"/>
            <family val="1"/>
          </rPr>
          <t>No presenta publicidad promocion.</t>
        </r>
      </text>
    </comment>
    <comment ref="AM128" authorId="0" shapeId="0" xr:uid="{00000000-0006-0000-1700-000065040000}">
      <text>
        <r>
          <rPr>
            <sz val="12"/>
            <color rgb="FF000000"/>
            <rFont val="Calibri"/>
            <family val="1"/>
          </rPr>
          <t>La estación no cuenta con este producto</t>
        </r>
      </text>
    </comment>
    <comment ref="AN128" authorId="0" shapeId="0" xr:uid="{00000000-0006-0000-1700-000066040000}">
      <text>
        <r>
          <rPr>
            <sz val="12"/>
            <color rgb="FF000000"/>
            <rFont val="Calibri"/>
            <family val="1"/>
          </rPr>
          <t>La estación no ofrece gasolina Extra GPRIX</t>
        </r>
      </text>
    </comment>
    <comment ref="AP128" authorId="0" shapeId="0" xr:uid="{00000000-0006-0000-1700-000067040000}">
      <text>
        <r>
          <rPr>
            <sz val="12"/>
            <color rgb="FF000000"/>
            <rFont val="Calibri"/>
            <family val="1"/>
          </rPr>
          <t>No ofreció aumentar la compra</t>
        </r>
      </text>
    </comment>
    <comment ref="AX128" authorId="0" shapeId="0" xr:uid="{00000000-0006-0000-1700-000068040000}">
      <text>
        <r>
          <rPr>
            <sz val="12"/>
            <color rgb="FF000000"/>
            <rFont val="Calibri"/>
            <family val="1"/>
          </rPr>
          <t>No ofrece botar desperdicios</t>
        </r>
      </text>
    </comment>
    <comment ref="T129" authorId="0" shapeId="0" xr:uid="{00000000-0006-0000-1700-000069040000}">
      <text>
        <r>
          <rPr>
            <sz val="12"/>
            <color rgb="FF000000"/>
            <rFont val="Calibri"/>
            <family val="1"/>
          </rPr>
          <t>Tiene overol xon marca propia Transipiales</t>
        </r>
      </text>
    </comment>
    <comment ref="U129" authorId="0" shapeId="0" xr:uid="{00000000-0006-0000-1700-00006A040000}">
      <text>
        <r>
          <rPr>
            <sz val="12"/>
            <color rgb="FF000000"/>
            <rFont val="Calibri"/>
            <family val="1"/>
          </rPr>
          <t>Tiene overol con marca propia Transipiales</t>
        </r>
      </text>
    </comment>
    <comment ref="Y129" authorId="0" shapeId="0" xr:uid="{00000000-0006-0000-1700-00006B040000}">
      <text>
        <r>
          <rPr>
            <sz val="12"/>
            <color rgb="FF000000"/>
            <rFont val="Calibri"/>
            <family val="1"/>
          </rPr>
          <t>No es oblugatorio</t>
        </r>
      </text>
    </comment>
    <comment ref="Z129" authorId="0" shapeId="0" xr:uid="{00000000-0006-0000-1700-00006C040000}">
      <text>
        <r>
          <rPr>
            <sz val="12"/>
            <color rgb="FF000000"/>
            <rFont val="Calibri"/>
            <family val="1"/>
          </rPr>
          <t>No es obligatorio</t>
        </r>
      </text>
    </comment>
    <comment ref="AA129" authorId="0" shapeId="0" xr:uid="{00000000-0006-0000-1700-00006D040000}">
      <text>
        <r>
          <rPr>
            <sz val="12"/>
            <color rgb="FF000000"/>
            <rFont val="Calibri"/>
            <family val="1"/>
          </rPr>
          <t>No es obligatorio</t>
        </r>
      </text>
    </comment>
    <comment ref="AB129" authorId="0" shapeId="0" xr:uid="{00000000-0006-0000-1700-00006E040000}">
      <text>
        <r>
          <rPr>
            <sz val="12"/>
            <color rgb="FF000000"/>
            <rFont val="Calibri"/>
            <family val="1"/>
          </rPr>
          <t>No es obligatorio</t>
        </r>
      </text>
    </comment>
    <comment ref="AM129" authorId="0" shapeId="0" xr:uid="{00000000-0006-0000-1700-00006F040000}">
      <text>
        <r>
          <rPr>
            <sz val="12"/>
            <color rgb="FF000000"/>
            <rFont val="Calibri"/>
            <family val="1"/>
          </rPr>
          <t>EDS no vende mayor calidad</t>
        </r>
      </text>
    </comment>
    <comment ref="AN129" authorId="0" shapeId="0" xr:uid="{00000000-0006-0000-1700-000070040000}">
      <text>
        <r>
          <rPr>
            <sz val="12"/>
            <color rgb="FF000000"/>
            <rFont val="Calibri"/>
            <family val="1"/>
          </rPr>
          <t>EDS no vende mayor calidad</t>
        </r>
      </text>
    </comment>
    <comment ref="AO129" authorId="0" shapeId="0" xr:uid="{00000000-0006-0000-1700-000071040000}">
      <text>
        <r>
          <rPr>
            <sz val="12"/>
            <color rgb="FF000000"/>
            <rFont val="Calibri"/>
            <family val="1"/>
          </rPr>
          <t>EDS no acumula puntos</t>
        </r>
      </text>
    </comment>
    <comment ref="AP129" authorId="0" shapeId="0" xr:uid="{00000000-0006-0000-1700-000072040000}">
      <text>
        <r>
          <rPr>
            <sz val="12"/>
            <color rgb="FF000000"/>
            <rFont val="Calibri"/>
            <family val="1"/>
          </rPr>
          <t>EDS en depto de nariño</t>
        </r>
      </text>
    </comment>
    <comment ref="AW129" authorId="0" shapeId="0" xr:uid="{00000000-0006-0000-1700-000073040000}">
      <text>
        <r>
          <rPr>
            <sz val="12"/>
            <color rgb="FF000000"/>
            <rFont val="Calibri"/>
            <family val="1"/>
          </rPr>
          <t>No ofreció otros servicios</t>
        </r>
      </text>
    </comment>
    <comment ref="AX129" authorId="0" shapeId="0" xr:uid="{00000000-0006-0000-1700-000074040000}">
      <text>
        <r>
          <rPr>
            <sz val="12"/>
            <color rgb="FF000000"/>
            <rFont val="Calibri"/>
            <family val="1"/>
          </rPr>
          <t>Visita en moto.</t>
        </r>
      </text>
    </comment>
    <comment ref="BI129" authorId="0" shapeId="0" xr:uid="{00000000-0006-0000-1700-000075040000}">
      <text>
        <r>
          <rPr>
            <sz val="12"/>
            <color rgb="FF000000"/>
            <rFont val="Calibri"/>
            <family val="1"/>
          </rPr>
          <t>Se le notaba que soportaba frío, pero fue amable</t>
        </r>
      </text>
    </comment>
    <comment ref="Y130" authorId="0" shapeId="0" xr:uid="{00000000-0006-0000-1700-000076040000}">
      <text>
        <r>
          <rPr>
            <sz val="12"/>
            <color rgb="FF000000"/>
            <rFont val="Calibri"/>
            <family val="1"/>
          </rPr>
          <t>No aplica</t>
        </r>
      </text>
    </comment>
    <comment ref="Z130" authorId="0" shapeId="0" xr:uid="{00000000-0006-0000-1700-000077040000}">
      <text>
        <r>
          <rPr>
            <sz val="12"/>
            <color rgb="FF000000"/>
            <rFont val="Calibri"/>
            <family val="1"/>
          </rPr>
          <t>No aplica</t>
        </r>
      </text>
    </comment>
    <comment ref="AA130" authorId="0" shapeId="0" xr:uid="{00000000-0006-0000-1700-000078040000}">
      <text>
        <r>
          <rPr>
            <sz val="12"/>
            <color rgb="FF000000"/>
            <rFont val="Calibri"/>
            <family val="1"/>
          </rPr>
          <t>No aplica</t>
        </r>
      </text>
    </comment>
    <comment ref="AB130" authorId="0" shapeId="0" xr:uid="{00000000-0006-0000-1700-000079040000}">
      <text>
        <r>
          <rPr>
            <sz val="12"/>
            <color rgb="FF000000"/>
            <rFont val="Calibri"/>
            <family val="1"/>
          </rPr>
          <t>No aplica</t>
        </r>
      </text>
    </comment>
    <comment ref="AI130" authorId="0" shapeId="0" xr:uid="{00000000-0006-0000-1700-00007A040000}">
      <text>
        <r>
          <rPr>
            <sz val="12"/>
            <color rgb="FF000000"/>
            <rFont val="Calibri"/>
            <family val="1"/>
          </rPr>
          <t>Eds no presenta publicidad jeep</t>
        </r>
      </text>
    </comment>
    <comment ref="AM130" authorId="0" shapeId="0" xr:uid="{00000000-0006-0000-1700-00007B040000}">
      <text>
        <r>
          <rPr>
            <sz val="12"/>
            <color rgb="FF000000"/>
            <rFont val="Calibri"/>
            <family val="1"/>
          </rPr>
          <t>Eds no Presenta combustible mayor calidad</t>
        </r>
      </text>
    </comment>
    <comment ref="AN130" authorId="0" shapeId="0" xr:uid="{00000000-0006-0000-1700-00007C040000}">
      <text>
        <r>
          <rPr>
            <sz val="12"/>
            <color rgb="FF000000"/>
            <rFont val="Calibri"/>
            <family val="1"/>
          </rPr>
          <t>Eds no Presenta combustible mayor calidad</t>
        </r>
      </text>
    </comment>
    <comment ref="AO130" authorId="0" shapeId="0" xr:uid="{00000000-0006-0000-1700-00007D040000}">
      <text>
        <r>
          <rPr>
            <sz val="12"/>
            <color rgb="FF000000"/>
            <rFont val="Calibri"/>
            <family val="1"/>
          </rPr>
          <t>Eds no Presenta aviso puntos Colombia</t>
        </r>
      </text>
    </comment>
    <comment ref="Q131" authorId="0" shapeId="0" xr:uid="{00000000-0006-0000-1700-00007E040000}">
      <text>
        <r>
          <rPr>
            <sz val="12"/>
            <color rgb="FF000000"/>
            <rFont val="Calibri"/>
            <family val="1"/>
          </rPr>
          <t>Tiene guantes</t>
        </r>
      </text>
    </comment>
    <comment ref="R131" authorId="0" shapeId="0" xr:uid="{00000000-0006-0000-1700-00007F040000}">
      <text>
        <r>
          <rPr>
            <sz val="12"/>
            <color rgb="FF000000"/>
            <rFont val="Calibri"/>
            <family val="1"/>
          </rPr>
          <t>Tiene guantes</t>
        </r>
      </text>
    </comment>
    <comment ref="T131" authorId="0" shapeId="0" xr:uid="{00000000-0006-0000-1700-000080040000}">
      <text>
        <r>
          <rPr>
            <sz val="12"/>
            <color rgb="FF000000"/>
            <rFont val="Calibri"/>
            <family val="1"/>
          </rPr>
          <t>Tiene chaqueta</t>
        </r>
      </text>
    </comment>
    <comment ref="Y131" authorId="0" shapeId="0" xr:uid="{00000000-0006-0000-1700-000081040000}">
      <text>
        <r>
          <rPr>
            <sz val="12"/>
            <color rgb="FF000000"/>
            <rFont val="Calibri"/>
            <family val="1"/>
          </rPr>
          <t>No aplica</t>
        </r>
      </text>
    </comment>
    <comment ref="Z131" authorId="0" shapeId="0" xr:uid="{00000000-0006-0000-1700-000082040000}">
      <text>
        <r>
          <rPr>
            <sz val="12"/>
            <color rgb="FF000000"/>
            <rFont val="Calibri"/>
            <family val="1"/>
          </rPr>
          <t>No aplica</t>
        </r>
      </text>
    </comment>
    <comment ref="AA131" authorId="0" shapeId="0" xr:uid="{00000000-0006-0000-1700-000083040000}">
      <text>
        <r>
          <rPr>
            <sz val="12"/>
            <color rgb="FF000000"/>
            <rFont val="Calibri"/>
            <family val="1"/>
          </rPr>
          <t>No aplica</t>
        </r>
      </text>
    </comment>
    <comment ref="AB131" authorId="0" shapeId="0" xr:uid="{00000000-0006-0000-1700-000084040000}">
      <text>
        <r>
          <rPr>
            <sz val="12"/>
            <color rgb="FF000000"/>
            <rFont val="Calibri"/>
            <family val="1"/>
          </rPr>
          <t>No aplica</t>
        </r>
      </text>
    </comment>
    <comment ref="AM131" authorId="0" shapeId="0" xr:uid="{00000000-0006-0000-1700-000085040000}">
      <text>
        <r>
          <rPr>
            <sz val="12"/>
            <color rgb="FF000000"/>
            <rFont val="Calibri"/>
            <family val="1"/>
          </rPr>
          <t>Estación sin gprix</t>
        </r>
      </text>
    </comment>
    <comment ref="AN131" authorId="0" shapeId="0" xr:uid="{00000000-0006-0000-1700-000086040000}">
      <text>
        <r>
          <rPr>
            <sz val="12"/>
            <color rgb="FF000000"/>
            <rFont val="Calibri"/>
            <family val="1"/>
          </rPr>
          <t>Estación sin gprix</t>
        </r>
      </text>
    </comment>
    <comment ref="AO131" authorId="0" shapeId="0" xr:uid="{00000000-0006-0000-1700-000087040000}">
      <text>
        <r>
          <rPr>
            <sz val="12"/>
            <color rgb="FF000000"/>
            <rFont val="Calibri"/>
            <family val="1"/>
          </rPr>
          <t>Estación sin puntos Colombia</t>
        </r>
      </text>
    </comment>
    <comment ref="AP131" authorId="0" shapeId="0" xr:uid="{00000000-0006-0000-1700-000088040000}">
      <text>
        <r>
          <rPr>
            <sz val="12"/>
            <color rgb="FF000000"/>
            <rFont val="Calibri"/>
            <family val="1"/>
          </rPr>
          <t>Promoción jeep</t>
        </r>
      </text>
    </comment>
    <comment ref="AW131" authorId="0" shapeId="0" xr:uid="{00000000-0006-0000-1700-000089040000}">
      <text>
        <r>
          <rPr>
            <sz val="12"/>
            <color rgb="FF000000"/>
            <rFont val="Calibri"/>
            <family val="1"/>
          </rPr>
          <t>No me ofreció adicionales</t>
        </r>
      </text>
    </comment>
    <comment ref="AX131" authorId="0" shapeId="0" xr:uid="{00000000-0006-0000-1700-00008A040000}">
      <text>
        <r>
          <rPr>
            <sz val="12"/>
            <color rgb="FF000000"/>
            <rFont val="Calibri"/>
            <family val="1"/>
          </rPr>
          <t>Visita en moto</t>
        </r>
      </text>
    </comment>
    <comment ref="Y132" authorId="0" shapeId="0" xr:uid="{00000000-0006-0000-1700-00008B040000}">
      <text>
        <r>
          <rPr>
            <sz val="12"/>
            <color rgb="FF000000"/>
            <rFont val="Calibri"/>
            <family val="1"/>
          </rPr>
          <t>No aplica</t>
        </r>
      </text>
    </comment>
    <comment ref="Z132" authorId="0" shapeId="0" xr:uid="{00000000-0006-0000-1700-00008C040000}">
      <text>
        <r>
          <rPr>
            <sz val="12"/>
            <color rgb="FF000000"/>
            <rFont val="Calibri"/>
            <family val="1"/>
          </rPr>
          <t>No aplica</t>
        </r>
      </text>
    </comment>
    <comment ref="AA132" authorId="0" shapeId="0" xr:uid="{00000000-0006-0000-1700-00008D040000}">
      <text>
        <r>
          <rPr>
            <sz val="12"/>
            <color rgb="FF000000"/>
            <rFont val="Calibri"/>
            <family val="1"/>
          </rPr>
          <t>No aplica</t>
        </r>
      </text>
    </comment>
    <comment ref="AB132" authorId="0" shapeId="0" xr:uid="{00000000-0006-0000-1700-00008E040000}">
      <text>
        <r>
          <rPr>
            <sz val="12"/>
            <color rgb="FF000000"/>
            <rFont val="Calibri"/>
            <family val="1"/>
          </rPr>
          <t>No aplica</t>
        </r>
      </text>
    </comment>
    <comment ref="AE132" authorId="0" shapeId="0" xr:uid="{00000000-0006-0000-1700-00008F040000}">
      <text>
        <r>
          <rPr>
            <sz val="12"/>
            <color rgb="FF000000"/>
            <rFont val="Calibri"/>
            <family val="1"/>
          </rPr>
          <t>Estación llena</t>
        </r>
      </text>
    </comment>
    <comment ref="AI132" authorId="0" shapeId="0" xr:uid="{00000000-0006-0000-1700-000090040000}">
      <text>
        <r>
          <rPr>
            <sz val="12"/>
            <color rgb="FF000000"/>
            <rFont val="Calibri"/>
            <family val="1"/>
          </rPr>
          <t>La estación no tiene la promoción</t>
        </r>
      </text>
    </comment>
    <comment ref="AN132" authorId="0" shapeId="0" xr:uid="{00000000-0006-0000-1700-000091040000}">
      <text>
        <r>
          <rPr>
            <sz val="12"/>
            <color rgb="FF000000"/>
            <rFont val="Calibri"/>
            <family val="1"/>
          </rPr>
          <t>No me ofrecio la mezcla</t>
        </r>
      </text>
    </comment>
    <comment ref="AP132" authorId="0" shapeId="0" xr:uid="{00000000-0006-0000-1700-000092040000}">
      <text>
        <r>
          <rPr>
            <sz val="12"/>
            <color rgb="FF000000"/>
            <rFont val="Calibri"/>
            <family val="1"/>
          </rPr>
          <t>No me ofrecio aumentar mi compra</t>
        </r>
      </text>
    </comment>
    <comment ref="AX132" authorId="0" shapeId="0" xr:uid="{00000000-0006-0000-1700-000093040000}">
      <text>
        <r>
          <rPr>
            <sz val="12"/>
            <color rgb="FF000000"/>
            <rFont val="Calibri"/>
            <family val="1"/>
          </rPr>
          <t>Visita en moto</t>
        </r>
      </text>
    </comment>
    <comment ref="Y133" authorId="0" shapeId="0" xr:uid="{00000000-0006-0000-1700-000094040000}">
      <text>
        <r>
          <rPr>
            <sz val="12"/>
            <color rgb="FF000000"/>
            <rFont val="Calibri"/>
            <family val="1"/>
          </rPr>
          <t>no aplica</t>
        </r>
      </text>
    </comment>
    <comment ref="Z133" authorId="0" shapeId="0" xr:uid="{00000000-0006-0000-1700-000095040000}">
      <text>
        <r>
          <rPr>
            <sz val="12"/>
            <color rgb="FF000000"/>
            <rFont val="Calibri"/>
            <family val="1"/>
          </rPr>
          <t>no aplica</t>
        </r>
      </text>
    </comment>
    <comment ref="AA133" authorId="0" shapeId="0" xr:uid="{00000000-0006-0000-1700-000096040000}">
      <text>
        <r>
          <rPr>
            <sz val="12"/>
            <color rgb="FF000000"/>
            <rFont val="Calibri"/>
            <family val="1"/>
          </rPr>
          <t>no aplica</t>
        </r>
      </text>
    </comment>
    <comment ref="AB133" authorId="0" shapeId="0" xr:uid="{00000000-0006-0000-1700-000097040000}">
      <text>
        <r>
          <rPr>
            <sz val="12"/>
            <color rgb="FF000000"/>
            <rFont val="Calibri"/>
            <family val="1"/>
          </rPr>
          <t>no aplica</t>
        </r>
      </text>
    </comment>
    <comment ref="AM133" authorId="0" shapeId="0" xr:uid="{00000000-0006-0000-1700-000098040000}">
      <text>
        <r>
          <rPr>
            <sz val="12"/>
            <color rgb="FF000000"/>
            <rFont val="Calibri"/>
            <family val="1"/>
          </rPr>
          <t>Solo me dice de corriente</t>
        </r>
      </text>
    </comment>
    <comment ref="AN133" authorId="0" shapeId="0" xr:uid="{00000000-0006-0000-1700-000099040000}">
      <text>
        <r>
          <rPr>
            <sz val="12"/>
            <color rgb="FF000000"/>
            <rFont val="Calibri"/>
            <family val="1"/>
          </rPr>
          <t>No ofrece</t>
        </r>
      </text>
    </comment>
    <comment ref="AP133" authorId="0" shapeId="0" xr:uid="{00000000-0006-0000-1700-00009A040000}">
      <text>
        <r>
          <rPr>
            <sz val="12"/>
            <color rgb="FF000000"/>
            <rFont val="Calibri"/>
            <family val="1"/>
          </rPr>
          <t>Ofrece promo Jeep</t>
        </r>
      </text>
    </comment>
    <comment ref="AX133" authorId="0" shapeId="0" xr:uid="{00000000-0006-0000-1700-00009B040000}">
      <text>
        <r>
          <rPr>
            <sz val="12"/>
            <color rgb="FF000000"/>
            <rFont val="Calibri"/>
            <family val="1"/>
          </rPr>
          <t>No lo hace</t>
        </r>
      </text>
    </comment>
    <comment ref="Y134" authorId="0" shapeId="0" xr:uid="{00000000-0006-0000-1700-00009C040000}">
      <text>
        <r>
          <rPr>
            <sz val="12"/>
            <color rgb="FF000000"/>
            <rFont val="Calibri"/>
            <family val="1"/>
          </rPr>
          <t>No aplica</t>
        </r>
      </text>
    </comment>
    <comment ref="Z134" authorId="0" shapeId="0" xr:uid="{00000000-0006-0000-1700-00009D040000}">
      <text>
        <r>
          <rPr>
            <sz val="12"/>
            <color rgb="FF000000"/>
            <rFont val="Calibri"/>
            <family val="1"/>
          </rPr>
          <t>No aplica</t>
        </r>
      </text>
    </comment>
    <comment ref="AA134" authorId="0" shapeId="0" xr:uid="{00000000-0006-0000-1700-00009E040000}">
      <text>
        <r>
          <rPr>
            <sz val="12"/>
            <color rgb="FF000000"/>
            <rFont val="Calibri"/>
            <family val="1"/>
          </rPr>
          <t>No aplica</t>
        </r>
      </text>
    </comment>
    <comment ref="AB134" authorId="0" shapeId="0" xr:uid="{00000000-0006-0000-1700-00009F040000}">
      <text>
        <r>
          <rPr>
            <sz val="12"/>
            <color rgb="FF000000"/>
            <rFont val="Calibri"/>
            <family val="1"/>
          </rPr>
          <t>No aplica</t>
        </r>
      </text>
    </comment>
    <comment ref="AN134" authorId="0" shapeId="0" xr:uid="{00000000-0006-0000-1700-0000A0040000}">
      <text>
        <r>
          <rPr>
            <sz val="12"/>
            <color rgb="FF000000"/>
            <rFont val="Calibri"/>
            <family val="1"/>
          </rPr>
          <t>Solicité extra</t>
        </r>
      </text>
    </comment>
    <comment ref="AP134" authorId="0" shapeId="0" xr:uid="{00000000-0006-0000-1700-0000A1040000}">
      <text>
        <r>
          <rPr>
            <sz val="12"/>
            <color rgb="FF000000"/>
            <rFont val="Calibri"/>
            <family val="1"/>
          </rPr>
          <t>Entrega camionetas</t>
        </r>
      </text>
    </comment>
    <comment ref="AX134" authorId="0" shapeId="0" xr:uid="{00000000-0006-0000-1700-0000A2040000}">
      <text>
        <r>
          <rPr>
            <sz val="12"/>
            <color rgb="FF000000"/>
            <rFont val="Calibri"/>
            <family val="1"/>
          </rPr>
          <t>Visita en moto</t>
        </r>
      </text>
    </comment>
    <comment ref="Y135" authorId="0" shapeId="0" xr:uid="{00000000-0006-0000-1700-0000A3040000}">
      <text>
        <r>
          <rPr>
            <sz val="12"/>
            <color rgb="FF000000"/>
            <rFont val="Calibri"/>
            <family val="1"/>
          </rPr>
          <t>No aplica</t>
        </r>
      </text>
    </comment>
    <comment ref="Z135" authorId="0" shapeId="0" xr:uid="{00000000-0006-0000-1700-0000A4040000}">
      <text>
        <r>
          <rPr>
            <sz val="12"/>
            <color rgb="FF000000"/>
            <rFont val="Calibri"/>
            <family val="1"/>
          </rPr>
          <t>No aplica</t>
        </r>
      </text>
    </comment>
    <comment ref="AA135" authorId="0" shapeId="0" xr:uid="{00000000-0006-0000-1700-0000A5040000}">
      <text>
        <r>
          <rPr>
            <sz val="12"/>
            <color rgb="FF000000"/>
            <rFont val="Calibri"/>
            <family val="1"/>
          </rPr>
          <t>No aplica</t>
        </r>
      </text>
    </comment>
    <comment ref="AB135" authorId="0" shapeId="0" xr:uid="{00000000-0006-0000-1700-0000A6040000}">
      <text>
        <r>
          <rPr>
            <sz val="12"/>
            <color rgb="FF000000"/>
            <rFont val="Calibri"/>
            <family val="1"/>
          </rPr>
          <t>No aplica</t>
        </r>
      </text>
    </comment>
    <comment ref="AM135" authorId="0" shapeId="0" xr:uid="{00000000-0006-0000-1700-0000A7040000}">
      <text>
        <r>
          <rPr>
            <sz val="12"/>
            <color rgb="FF000000"/>
            <rFont val="Calibri"/>
            <family val="1"/>
          </rPr>
          <t>No ofrece</t>
        </r>
      </text>
    </comment>
    <comment ref="AN135" authorId="0" shapeId="0" xr:uid="{00000000-0006-0000-1700-0000A8040000}">
      <text>
        <r>
          <rPr>
            <sz val="12"/>
            <color rgb="FF000000"/>
            <rFont val="Calibri"/>
            <family val="1"/>
          </rPr>
          <t>No ofrece</t>
        </r>
      </text>
    </comment>
    <comment ref="AP135" authorId="0" shapeId="0" xr:uid="{00000000-0006-0000-1700-0000A9040000}">
      <text>
        <r>
          <rPr>
            <sz val="12"/>
            <color rgb="FF000000"/>
            <rFont val="Calibri"/>
            <family val="1"/>
          </rPr>
          <t>Ofrece promoción de Jeep</t>
        </r>
      </text>
    </comment>
    <comment ref="AX135" authorId="0" shapeId="0" xr:uid="{00000000-0006-0000-1700-0000AA040000}">
      <text>
        <r>
          <rPr>
            <sz val="12"/>
            <color rgb="FF000000"/>
            <rFont val="Calibri"/>
            <family val="1"/>
          </rPr>
          <t>No ofrece</t>
        </r>
      </text>
    </comment>
    <comment ref="BA135" authorId="0" shapeId="0" xr:uid="{00000000-0006-0000-1700-0000AB040000}">
      <text>
        <r>
          <rPr>
            <sz val="12"/>
            <color rgb="FF000000"/>
            <rFont val="Calibri"/>
            <family val="1"/>
          </rPr>
          <t>me adelanto a solicitar la factura</t>
        </r>
      </text>
    </comment>
    <comment ref="T136" authorId="0" shapeId="0" xr:uid="{00000000-0006-0000-1700-0000AC040000}">
      <text>
        <r>
          <rPr>
            <sz val="12"/>
            <color rgb="FF000000"/>
            <rFont val="Calibri"/>
            <family val="1"/>
          </rPr>
          <t>Presenta chaqueta</t>
        </r>
      </text>
    </comment>
    <comment ref="Y136" authorId="0" shapeId="0" xr:uid="{00000000-0006-0000-1700-0000AD040000}">
      <text>
        <r>
          <rPr>
            <sz val="12"/>
            <color rgb="FF000000"/>
            <rFont val="Calibri"/>
            <family val="1"/>
          </rPr>
          <t>No t</t>
        </r>
      </text>
    </comment>
    <comment ref="Z136" authorId="0" shapeId="0" xr:uid="{00000000-0006-0000-1700-0000AE040000}">
      <text>
        <r>
          <rPr>
            <sz val="12"/>
            <color rgb="FF000000"/>
            <rFont val="Calibri"/>
            <family val="1"/>
          </rPr>
          <t>No aplica</t>
        </r>
      </text>
    </comment>
    <comment ref="AA136" authorId="0" shapeId="0" xr:uid="{00000000-0006-0000-1700-0000AF040000}">
      <text>
        <r>
          <rPr>
            <sz val="12"/>
            <color rgb="FF000000"/>
            <rFont val="Calibri"/>
            <family val="1"/>
          </rPr>
          <t>No aplica</t>
        </r>
      </text>
    </comment>
    <comment ref="AB136" authorId="0" shapeId="0" xr:uid="{00000000-0006-0000-1700-0000B0040000}">
      <text>
        <r>
          <rPr>
            <sz val="12"/>
            <color rgb="FF000000"/>
            <rFont val="Calibri"/>
            <family val="1"/>
          </rPr>
          <t>No aplica</t>
        </r>
      </text>
    </comment>
    <comment ref="AN136" authorId="0" shapeId="0" xr:uid="{00000000-0006-0000-1700-0000B1040000}">
      <text>
        <r>
          <rPr>
            <sz val="12"/>
            <color rgb="FF000000"/>
            <rFont val="Calibri"/>
            <family val="1"/>
          </rPr>
          <t>Se solicito combustible extra</t>
        </r>
      </text>
    </comment>
    <comment ref="AP136" authorId="0" shapeId="0" xr:uid="{00000000-0006-0000-1700-0000B2040000}">
      <text>
        <r>
          <rPr>
            <sz val="12"/>
            <color rgb="FF000000"/>
            <rFont val="Calibri"/>
            <family val="1"/>
          </rPr>
          <t>Ofreció promoción Jeep</t>
        </r>
      </text>
    </comment>
    <comment ref="Y137" authorId="0" shapeId="0" xr:uid="{00000000-0006-0000-1700-0000B3040000}">
      <text>
        <r>
          <rPr>
            <sz val="12"/>
            <color rgb="FF000000"/>
            <rFont val="Calibri"/>
            <family val="1"/>
          </rPr>
          <t>No aplica</t>
        </r>
      </text>
    </comment>
    <comment ref="Z137" authorId="0" shapeId="0" xr:uid="{00000000-0006-0000-1700-0000B4040000}">
      <text>
        <r>
          <rPr>
            <sz val="12"/>
            <color rgb="FF000000"/>
            <rFont val="Calibri"/>
            <family val="1"/>
          </rPr>
          <t>No aplica</t>
        </r>
      </text>
    </comment>
    <comment ref="AA137" authorId="0" shapeId="0" xr:uid="{00000000-0006-0000-1700-0000B5040000}">
      <text>
        <r>
          <rPr>
            <sz val="12"/>
            <color rgb="FF000000"/>
            <rFont val="Calibri"/>
            <family val="1"/>
          </rPr>
          <t>No aplica</t>
        </r>
      </text>
    </comment>
    <comment ref="AB137" authorId="0" shapeId="0" xr:uid="{00000000-0006-0000-1700-0000B6040000}">
      <text>
        <r>
          <rPr>
            <sz val="12"/>
            <color rgb="FF000000"/>
            <rFont val="Calibri"/>
            <family val="1"/>
          </rPr>
          <t>No aplica</t>
        </r>
      </text>
    </comment>
    <comment ref="AI137" authorId="0" shapeId="0" xr:uid="{00000000-0006-0000-1700-0000B7040000}">
      <text>
        <r>
          <rPr>
            <sz val="12"/>
            <color rgb="FF000000"/>
            <rFont val="Calibri"/>
            <family val="1"/>
          </rPr>
          <t>No tiene</t>
        </r>
      </text>
    </comment>
    <comment ref="AM137" authorId="0" shapeId="0" xr:uid="{00000000-0006-0000-1700-0000B8040000}">
      <text>
        <r>
          <rPr>
            <sz val="12"/>
            <color rgb="FF000000"/>
            <rFont val="Calibri"/>
            <family val="1"/>
          </rPr>
          <t>Después del tanqueo</t>
        </r>
      </text>
    </comment>
    <comment ref="AN137" authorId="0" shapeId="0" xr:uid="{00000000-0006-0000-1700-0000B9040000}">
      <text>
        <r>
          <rPr>
            <sz val="12"/>
            <color rgb="FF000000"/>
            <rFont val="Calibri"/>
            <family val="1"/>
          </rPr>
          <t>No ofrece</t>
        </r>
      </text>
    </comment>
    <comment ref="Q138" authorId="0" shapeId="0" xr:uid="{00000000-0006-0000-1700-0000BA040000}">
      <text>
        <r>
          <rPr>
            <sz val="12"/>
            <color rgb="FF000000"/>
            <rFont val="Calibri"/>
            <family val="1"/>
          </rPr>
          <t>tiene reloj</t>
        </r>
      </text>
    </comment>
    <comment ref="Y138" authorId="0" shapeId="0" xr:uid="{00000000-0006-0000-1700-0000BB040000}">
      <text>
        <r>
          <rPr>
            <sz val="12"/>
            <color rgb="FF000000"/>
            <rFont val="Calibri"/>
            <family val="1"/>
          </rPr>
          <t>No aplica</t>
        </r>
      </text>
    </comment>
    <comment ref="Z138" authorId="0" shapeId="0" xr:uid="{00000000-0006-0000-1700-0000BC040000}">
      <text>
        <r>
          <rPr>
            <sz val="12"/>
            <color rgb="FF000000"/>
            <rFont val="Calibri"/>
            <family val="1"/>
          </rPr>
          <t>No aplica</t>
        </r>
      </text>
    </comment>
    <comment ref="AA138" authorId="0" shapeId="0" xr:uid="{00000000-0006-0000-1700-0000BD040000}">
      <text>
        <r>
          <rPr>
            <sz val="12"/>
            <color rgb="FF000000"/>
            <rFont val="Calibri"/>
            <family val="1"/>
          </rPr>
          <t>No aplica</t>
        </r>
      </text>
    </comment>
    <comment ref="AB138" authorId="0" shapeId="0" xr:uid="{00000000-0006-0000-1700-0000BE040000}">
      <text>
        <r>
          <rPr>
            <sz val="12"/>
            <color rgb="FF000000"/>
            <rFont val="Calibri"/>
            <family val="1"/>
          </rPr>
          <t>No aplica</t>
        </r>
      </text>
    </comment>
    <comment ref="AM138" authorId="0" shapeId="0" xr:uid="{00000000-0006-0000-1700-0000BF040000}">
      <text>
        <r>
          <rPr>
            <sz val="12"/>
            <color rgb="FF000000"/>
            <rFont val="Calibri"/>
            <family val="1"/>
          </rPr>
          <t>No cuenta con extra</t>
        </r>
      </text>
    </comment>
    <comment ref="AN138" authorId="0" shapeId="0" xr:uid="{00000000-0006-0000-1700-0000C0040000}">
      <text>
        <r>
          <rPr>
            <sz val="12"/>
            <color rgb="FF000000"/>
            <rFont val="Calibri"/>
            <family val="1"/>
          </rPr>
          <t>No cuenta con extra</t>
        </r>
      </text>
    </comment>
    <comment ref="AP138" authorId="0" shapeId="0" xr:uid="{00000000-0006-0000-1700-0000C1040000}">
      <text>
        <r>
          <rPr>
            <sz val="12"/>
            <color rgb="FF000000"/>
            <rFont val="Calibri"/>
            <family val="1"/>
          </rPr>
          <t>Tanque lleno</t>
        </r>
      </text>
    </comment>
    <comment ref="AX138" authorId="0" shapeId="0" xr:uid="{00000000-0006-0000-1700-0000C2040000}">
      <text>
        <r>
          <rPr>
            <sz val="12"/>
            <color rgb="FF000000"/>
            <rFont val="Calibri"/>
            <family val="1"/>
          </rPr>
          <t>Visita en moto</t>
        </r>
      </text>
    </comment>
    <comment ref="W139" authorId="0" shapeId="0" xr:uid="{00000000-0006-0000-1700-0000C3040000}">
      <text>
        <r>
          <rPr>
            <sz val="12"/>
            <color rgb="FF000000"/>
            <rFont val="Calibri"/>
            <family val="1"/>
          </rPr>
          <t>Bordado.</t>
        </r>
      </text>
    </comment>
    <comment ref="Y139" authorId="0" shapeId="0" xr:uid="{00000000-0006-0000-1700-0000C4040000}">
      <text>
        <r>
          <rPr>
            <sz val="12"/>
            <color rgb="FF000000"/>
            <rFont val="Calibri"/>
            <family val="1"/>
          </rPr>
          <t>No aplica en este momento</t>
        </r>
      </text>
    </comment>
    <comment ref="Z139" authorId="0" shapeId="0" xr:uid="{00000000-0006-0000-1700-0000C5040000}">
      <text>
        <r>
          <rPr>
            <sz val="12"/>
            <color rgb="FF000000"/>
            <rFont val="Calibri"/>
            <family val="1"/>
          </rPr>
          <t>No aplica en este momento</t>
        </r>
      </text>
    </comment>
    <comment ref="AA139" authorId="0" shapeId="0" xr:uid="{00000000-0006-0000-1700-0000C6040000}">
      <text>
        <r>
          <rPr>
            <sz val="12"/>
            <color rgb="FF000000"/>
            <rFont val="Calibri"/>
            <family val="1"/>
          </rPr>
          <t>No aplica en este momento</t>
        </r>
      </text>
    </comment>
    <comment ref="AB139" authorId="0" shapeId="0" xr:uid="{00000000-0006-0000-1700-0000C7040000}">
      <text>
        <r>
          <rPr>
            <sz val="12"/>
            <color rgb="FF000000"/>
            <rFont val="Calibri"/>
            <family val="1"/>
          </rPr>
          <t>No aplica en este momento</t>
        </r>
      </text>
    </comment>
    <comment ref="V140" authorId="0" shapeId="0" xr:uid="{00000000-0006-0000-1700-0000C8040000}">
      <text>
        <r>
          <rPr>
            <sz val="12"/>
            <color rgb="FF000000"/>
            <rFont val="Calibri"/>
            <family val="1"/>
          </rPr>
          <t>No tenía gorra</t>
        </r>
      </text>
    </comment>
    <comment ref="Y140" authorId="0" shapeId="0" xr:uid="{00000000-0006-0000-1700-0000C9040000}">
      <text>
        <r>
          <rPr>
            <sz val="12"/>
            <color rgb="FF000000"/>
            <rFont val="Calibri"/>
            <family val="1"/>
          </rPr>
          <t>No aplica</t>
        </r>
      </text>
    </comment>
    <comment ref="Z140" authorId="0" shapeId="0" xr:uid="{00000000-0006-0000-1700-0000CA040000}">
      <text>
        <r>
          <rPr>
            <sz val="12"/>
            <color rgb="FF000000"/>
            <rFont val="Calibri"/>
            <family val="1"/>
          </rPr>
          <t>No aplica</t>
        </r>
      </text>
    </comment>
    <comment ref="AA140" authorId="0" shapeId="0" xr:uid="{00000000-0006-0000-1700-0000CB040000}">
      <text>
        <r>
          <rPr>
            <sz val="12"/>
            <color rgb="FF000000"/>
            <rFont val="Calibri"/>
            <family val="1"/>
          </rPr>
          <t>No aplica</t>
        </r>
      </text>
    </comment>
    <comment ref="AB140" authorId="0" shapeId="0" xr:uid="{00000000-0006-0000-1700-0000CC040000}">
      <text>
        <r>
          <rPr>
            <sz val="12"/>
            <color rgb="FF000000"/>
            <rFont val="Calibri"/>
            <family val="1"/>
          </rPr>
          <t>No aplica</t>
        </r>
      </text>
    </comment>
    <comment ref="AN140" authorId="0" shapeId="0" xr:uid="{00000000-0006-0000-1700-0000CD040000}">
      <text>
        <r>
          <rPr>
            <sz val="12"/>
            <color rgb="FF000000"/>
            <rFont val="Calibri"/>
            <family val="1"/>
          </rPr>
          <t>No aplica</t>
        </r>
      </text>
    </comment>
    <comment ref="AW140" authorId="0" shapeId="0" xr:uid="{00000000-0006-0000-1700-0000CE040000}">
      <text>
        <r>
          <rPr>
            <sz val="12"/>
            <color rgb="FF000000"/>
            <rFont val="Calibri"/>
            <family val="1"/>
          </rPr>
          <t>No ofece</t>
        </r>
      </text>
    </comment>
    <comment ref="AX140" authorId="0" shapeId="0" xr:uid="{00000000-0006-0000-1700-0000CF040000}">
      <text>
        <r>
          <rPr>
            <sz val="12"/>
            <color rgb="FF000000"/>
            <rFont val="Calibri"/>
            <family val="1"/>
          </rPr>
          <t>No ofrece</t>
        </r>
      </text>
    </comment>
    <comment ref="Y141" authorId="0" shapeId="0" xr:uid="{00000000-0006-0000-1700-0000D0040000}">
      <text>
        <r>
          <rPr>
            <sz val="12"/>
            <color rgb="FF000000"/>
            <rFont val="Calibri"/>
            <family val="1"/>
          </rPr>
          <t>No aplica</t>
        </r>
      </text>
    </comment>
    <comment ref="Z141" authorId="0" shapeId="0" xr:uid="{00000000-0006-0000-1700-0000D1040000}">
      <text>
        <r>
          <rPr>
            <sz val="12"/>
            <color rgb="FF000000"/>
            <rFont val="Calibri"/>
            <family val="1"/>
          </rPr>
          <t>No aplica</t>
        </r>
      </text>
    </comment>
    <comment ref="AA141" authorId="0" shapeId="0" xr:uid="{00000000-0006-0000-1700-0000D2040000}">
      <text>
        <r>
          <rPr>
            <sz val="12"/>
            <color rgb="FF000000"/>
            <rFont val="Calibri"/>
            <family val="1"/>
          </rPr>
          <t>No aplica</t>
        </r>
      </text>
    </comment>
    <comment ref="AB141" authorId="0" shapeId="0" xr:uid="{00000000-0006-0000-1700-0000D3040000}">
      <text>
        <r>
          <rPr>
            <sz val="12"/>
            <color rgb="FF000000"/>
            <rFont val="Calibri"/>
            <family val="1"/>
          </rPr>
          <t>No aplica</t>
        </r>
      </text>
    </comment>
    <comment ref="AN141" authorId="0" shapeId="0" xr:uid="{00000000-0006-0000-1700-0000D4040000}">
      <text>
        <r>
          <rPr>
            <sz val="12"/>
            <color rgb="FF000000"/>
            <rFont val="Calibri"/>
            <family val="1"/>
          </rPr>
          <t>No aplica</t>
        </r>
      </text>
    </comment>
    <comment ref="AX141" authorId="0" shapeId="0" xr:uid="{00000000-0006-0000-1700-0000D5040000}">
      <text>
        <r>
          <rPr>
            <sz val="12"/>
            <color rgb="FF000000"/>
            <rFont val="Calibri"/>
            <family val="1"/>
          </rPr>
          <t>Voy en carro</t>
        </r>
      </text>
    </comment>
    <comment ref="W142" authorId="0" shapeId="0" xr:uid="{00000000-0006-0000-1700-0000D6040000}">
      <text>
        <r>
          <rPr>
            <sz val="12"/>
            <color rgb="FF000000"/>
            <rFont val="Calibri"/>
            <family val="1"/>
          </rPr>
          <t>No tenía carnet</t>
        </r>
      </text>
    </comment>
    <comment ref="X142" authorId="0" shapeId="0" xr:uid="{00000000-0006-0000-1700-0000D7040000}">
      <text>
        <r>
          <rPr>
            <sz val="12"/>
            <color rgb="FF000000"/>
            <rFont val="Calibri"/>
            <family val="1"/>
          </rPr>
          <t>según factura</t>
        </r>
      </text>
    </comment>
    <comment ref="Y142" authorId="0" shapeId="0" xr:uid="{00000000-0006-0000-1700-0000D8040000}">
      <text>
        <r>
          <rPr>
            <sz val="12"/>
            <color rgb="FF000000"/>
            <rFont val="Calibri"/>
            <family val="1"/>
          </rPr>
          <t>No es obligatorio</t>
        </r>
      </text>
    </comment>
    <comment ref="Z142" authorId="0" shapeId="0" xr:uid="{00000000-0006-0000-1700-0000D9040000}">
      <text>
        <r>
          <rPr>
            <sz val="12"/>
            <color rgb="FF000000"/>
            <rFont val="Calibri"/>
            <family val="1"/>
          </rPr>
          <t>No es obligatorio</t>
        </r>
      </text>
    </comment>
    <comment ref="AA142" authorId="0" shapeId="0" xr:uid="{00000000-0006-0000-1700-0000DA040000}">
      <text>
        <r>
          <rPr>
            <sz val="12"/>
            <color rgb="FF000000"/>
            <rFont val="Calibri"/>
            <family val="1"/>
          </rPr>
          <t>No es obligatorio</t>
        </r>
      </text>
    </comment>
    <comment ref="AB142" authorId="0" shapeId="0" xr:uid="{00000000-0006-0000-1700-0000DB040000}">
      <text>
        <r>
          <rPr>
            <sz val="12"/>
            <color rgb="FF000000"/>
            <rFont val="Calibri"/>
            <family val="1"/>
          </rPr>
          <t>No es obligatorio</t>
        </r>
      </text>
    </comment>
    <comment ref="AN142" authorId="0" shapeId="0" xr:uid="{00000000-0006-0000-1700-0000DC040000}">
      <text>
        <r>
          <rPr>
            <sz val="12"/>
            <color rgb="FF000000"/>
            <rFont val="Calibri"/>
            <family val="1"/>
          </rPr>
          <t>No ofrece</t>
        </r>
      </text>
    </comment>
    <comment ref="AP142" authorId="0" shapeId="0" xr:uid="{00000000-0006-0000-1700-0000DD040000}">
      <text>
        <r>
          <rPr>
            <sz val="12"/>
            <color rgb="FF000000"/>
            <rFont val="Calibri"/>
            <family val="1"/>
          </rPr>
          <t>n/a</t>
        </r>
      </text>
    </comment>
    <comment ref="W143" authorId="0" shapeId="0" xr:uid="{00000000-0006-0000-1700-0000DE040000}">
      <text>
        <r>
          <rPr>
            <sz val="12"/>
            <color rgb="FF000000"/>
            <rFont val="Calibri"/>
            <family val="1"/>
          </rPr>
          <t>No le ví algún distintivo con su nombre</t>
        </r>
      </text>
    </comment>
    <comment ref="Y143" authorId="0" shapeId="0" xr:uid="{00000000-0006-0000-1700-0000DF040000}">
      <text>
        <r>
          <rPr>
            <sz val="12"/>
            <color rgb="FF000000"/>
            <rFont val="Calibri"/>
            <family val="1"/>
          </rPr>
          <t>Na</t>
        </r>
      </text>
    </comment>
    <comment ref="Z143" authorId="0" shapeId="0" xr:uid="{00000000-0006-0000-1700-0000E0040000}">
      <text>
        <r>
          <rPr>
            <sz val="12"/>
            <color rgb="FF000000"/>
            <rFont val="Calibri"/>
            <family val="1"/>
          </rPr>
          <t>Na</t>
        </r>
      </text>
    </comment>
    <comment ref="AA143" authorId="0" shapeId="0" xr:uid="{00000000-0006-0000-1700-0000E1040000}">
      <text>
        <r>
          <rPr>
            <sz val="12"/>
            <color rgb="FF000000"/>
            <rFont val="Calibri"/>
            <family val="1"/>
          </rPr>
          <t>Na</t>
        </r>
      </text>
    </comment>
    <comment ref="AB143" authorId="0" shapeId="0" xr:uid="{00000000-0006-0000-1700-0000E2040000}">
      <text>
        <r>
          <rPr>
            <sz val="12"/>
            <color rgb="FF000000"/>
            <rFont val="Calibri"/>
            <family val="1"/>
          </rPr>
          <t>Na</t>
        </r>
      </text>
    </comment>
    <comment ref="AN143" authorId="0" shapeId="0" xr:uid="{00000000-0006-0000-1700-0000E3040000}">
      <text>
        <r>
          <rPr>
            <sz val="12"/>
            <color rgb="FF000000"/>
            <rFont val="Calibri"/>
            <family val="1"/>
          </rPr>
          <t>Pregunto si deseaba tanquear con extra</t>
        </r>
      </text>
    </comment>
    <comment ref="AP143" authorId="0" shapeId="0" xr:uid="{00000000-0006-0000-1700-0000E4040000}">
      <text>
        <r>
          <rPr>
            <sz val="12"/>
            <color rgb="FF000000"/>
            <rFont val="Calibri"/>
            <family val="1"/>
          </rPr>
          <t>No tengo</t>
        </r>
      </text>
    </comment>
    <comment ref="AX143" authorId="0" shapeId="0" xr:uid="{00000000-0006-0000-1700-0000E5040000}">
      <text>
        <r>
          <rPr>
            <sz val="12"/>
            <color rgb="FF000000"/>
            <rFont val="Calibri"/>
            <family val="1"/>
          </rPr>
          <t>No dijo</t>
        </r>
      </text>
    </comment>
    <comment ref="I144" authorId="0" shapeId="0" xr:uid="{00000000-0006-0000-1700-0000E6040000}">
      <text>
        <r>
          <rPr>
            <sz val="12"/>
            <color rgb="FF000000"/>
            <rFont val="Calibri"/>
            <family val="1"/>
          </rPr>
          <t>.</t>
        </r>
      </text>
    </comment>
    <comment ref="Y144" authorId="0" shapeId="0" xr:uid="{00000000-0006-0000-1700-0000E7040000}">
      <text>
        <r>
          <rPr>
            <sz val="12"/>
            <color rgb="FF000000"/>
            <rFont val="Calibri"/>
            <family val="1"/>
          </rPr>
          <t>No aplica</t>
        </r>
      </text>
    </comment>
    <comment ref="Z144" authorId="0" shapeId="0" xr:uid="{00000000-0006-0000-1700-0000E8040000}">
      <text>
        <r>
          <rPr>
            <sz val="12"/>
            <color rgb="FF000000"/>
            <rFont val="Calibri"/>
            <family val="1"/>
          </rPr>
          <t>No aplica</t>
        </r>
      </text>
    </comment>
    <comment ref="AA144" authorId="0" shapeId="0" xr:uid="{00000000-0006-0000-1700-0000E9040000}">
      <text>
        <r>
          <rPr>
            <sz val="12"/>
            <color rgb="FF000000"/>
            <rFont val="Calibri"/>
            <family val="1"/>
          </rPr>
          <t>No aplica</t>
        </r>
      </text>
    </comment>
    <comment ref="AB144" authorId="0" shapeId="0" xr:uid="{00000000-0006-0000-1700-0000EA040000}">
      <text>
        <r>
          <rPr>
            <sz val="12"/>
            <color rgb="FF000000"/>
            <rFont val="Calibri"/>
            <family val="1"/>
          </rPr>
          <t>No aplica</t>
        </r>
      </text>
    </comment>
    <comment ref="AN144" authorId="0" shapeId="0" xr:uid="{00000000-0006-0000-1700-0000EB040000}">
      <text>
        <r>
          <rPr>
            <sz val="12"/>
            <color rgb="FF000000"/>
            <rFont val="Calibri"/>
            <family val="1"/>
          </rPr>
          <t>Se solicito combustible extra</t>
        </r>
      </text>
    </comment>
    <comment ref="AP144" authorId="0" shapeId="0" xr:uid="{00000000-0006-0000-1700-0000EC040000}">
      <text>
        <r>
          <rPr>
            <sz val="12"/>
            <color rgb="FF000000"/>
            <rFont val="Calibri"/>
            <family val="1"/>
          </rPr>
          <t>Ofreció promoción Jeep</t>
        </r>
      </text>
    </comment>
    <comment ref="Y145" authorId="0" shapeId="0" xr:uid="{00000000-0006-0000-1700-0000ED040000}">
      <text>
        <r>
          <rPr>
            <sz val="12"/>
            <color rgb="FF000000"/>
            <rFont val="Calibri"/>
            <family val="1"/>
          </rPr>
          <t>No aplica</t>
        </r>
      </text>
    </comment>
    <comment ref="Z145" authorId="0" shapeId="0" xr:uid="{00000000-0006-0000-1700-0000EE040000}">
      <text>
        <r>
          <rPr>
            <sz val="12"/>
            <color rgb="FF000000"/>
            <rFont val="Calibri"/>
            <family val="1"/>
          </rPr>
          <t>No aplica</t>
        </r>
      </text>
    </comment>
    <comment ref="AA145" authorId="0" shapeId="0" xr:uid="{00000000-0006-0000-1700-0000EF040000}">
      <text>
        <r>
          <rPr>
            <sz val="12"/>
            <color rgb="FF000000"/>
            <rFont val="Calibri"/>
            <family val="1"/>
          </rPr>
          <t>No aplica</t>
        </r>
      </text>
    </comment>
    <comment ref="AB145" authorId="0" shapeId="0" xr:uid="{00000000-0006-0000-1700-0000F0040000}">
      <text>
        <r>
          <rPr>
            <sz val="12"/>
            <color rgb="FF000000"/>
            <rFont val="Calibri"/>
            <family val="1"/>
          </rPr>
          <t>No aplica</t>
        </r>
      </text>
    </comment>
    <comment ref="AN145" authorId="0" shapeId="0" xr:uid="{00000000-0006-0000-1700-0000F1040000}">
      <text>
        <r>
          <rPr>
            <sz val="12"/>
            <color rgb="FF000000"/>
            <rFont val="Calibri"/>
            <family val="1"/>
          </rPr>
          <t>extra</t>
        </r>
      </text>
    </comment>
    <comment ref="AP145" authorId="0" shapeId="0" xr:uid="{00000000-0006-0000-1700-0000F2040000}">
      <text>
        <r>
          <rPr>
            <sz val="12"/>
            <color rgb="FF000000"/>
            <rFont val="Calibri"/>
            <family val="1"/>
          </rPr>
          <t>promoción</t>
        </r>
      </text>
    </comment>
    <comment ref="AW145" authorId="0" shapeId="0" xr:uid="{00000000-0006-0000-1700-0000F3040000}">
      <text>
        <r>
          <rPr>
            <sz val="12"/>
            <color rgb="FF000000"/>
            <rFont val="Calibri"/>
            <family val="1"/>
          </rPr>
          <t>No me ofreció servicios adicionales</t>
        </r>
      </text>
    </comment>
    <comment ref="AX145" authorId="0" shapeId="0" xr:uid="{00000000-0006-0000-1700-0000F4040000}">
      <text>
        <r>
          <rPr>
            <sz val="12"/>
            <color rgb="FF000000"/>
            <rFont val="Calibri"/>
            <family val="1"/>
          </rPr>
          <t>No me ofreció botar desperdicios</t>
        </r>
      </text>
    </comment>
    <comment ref="Y146" authorId="0" shapeId="0" xr:uid="{00000000-0006-0000-1700-0000F5040000}">
      <text>
        <r>
          <rPr>
            <sz val="12"/>
            <color rgb="FF000000"/>
            <rFont val="Calibri"/>
            <family val="1"/>
          </rPr>
          <t>No aplica</t>
        </r>
      </text>
    </comment>
    <comment ref="Z146" authorId="0" shapeId="0" xr:uid="{00000000-0006-0000-1700-0000F6040000}">
      <text>
        <r>
          <rPr>
            <sz val="12"/>
            <color rgb="FF000000"/>
            <rFont val="Calibri"/>
            <family val="1"/>
          </rPr>
          <t>No aplica</t>
        </r>
      </text>
    </comment>
    <comment ref="AA146" authorId="0" shapeId="0" xr:uid="{00000000-0006-0000-1700-0000F7040000}">
      <text>
        <r>
          <rPr>
            <sz val="12"/>
            <color rgb="FF000000"/>
            <rFont val="Calibri"/>
            <family val="1"/>
          </rPr>
          <t>No aplica</t>
        </r>
      </text>
    </comment>
    <comment ref="AB146" authorId="0" shapeId="0" xr:uid="{00000000-0006-0000-1700-0000F8040000}">
      <text>
        <r>
          <rPr>
            <sz val="12"/>
            <color rgb="FF000000"/>
            <rFont val="Calibri"/>
            <family val="1"/>
          </rPr>
          <t>No aplica</t>
        </r>
      </text>
    </comment>
    <comment ref="AI146" authorId="0" shapeId="0" xr:uid="{00000000-0006-0000-1700-0000F9040000}">
      <text>
        <r>
          <rPr>
            <sz val="12"/>
            <color rgb="FF000000"/>
            <rFont val="Calibri"/>
            <family val="1"/>
          </rPr>
          <t>No me ofreció ni le entrego códigos</t>
        </r>
      </text>
    </comment>
    <comment ref="AN146" authorId="0" shapeId="0" xr:uid="{00000000-0006-0000-1700-0000FA040000}">
      <text>
        <r>
          <rPr>
            <sz val="12"/>
            <color rgb="FF000000"/>
            <rFont val="Calibri"/>
            <family val="1"/>
          </rPr>
          <t>NO OFRECE</t>
        </r>
      </text>
    </comment>
    <comment ref="AP146" authorId="0" shapeId="0" xr:uid="{00000000-0006-0000-1700-0000FB040000}">
      <text>
        <r>
          <rPr>
            <sz val="12"/>
            <color rgb="FF000000"/>
            <rFont val="Calibri"/>
            <family val="1"/>
          </rPr>
          <t>Se solicita llenar el tanque</t>
        </r>
      </text>
    </comment>
    <comment ref="AX146" authorId="0" shapeId="0" xr:uid="{00000000-0006-0000-1700-0000FC040000}">
      <text>
        <r>
          <rPr>
            <sz val="12"/>
            <color rgb="FF000000"/>
            <rFont val="Calibri"/>
            <family val="1"/>
          </rPr>
          <t>no ofrece</t>
        </r>
      </text>
    </comment>
    <comment ref="Y147" authorId="0" shapeId="0" xr:uid="{00000000-0006-0000-1700-0000FD040000}">
      <text>
        <r>
          <rPr>
            <sz val="12"/>
            <color rgb="FF000000"/>
            <rFont val="Calibri"/>
            <family val="1"/>
          </rPr>
          <t>NA</t>
        </r>
      </text>
    </comment>
    <comment ref="Z147" authorId="0" shapeId="0" xr:uid="{00000000-0006-0000-1700-0000FE040000}">
      <text>
        <r>
          <rPr>
            <sz val="12"/>
            <color rgb="FF000000"/>
            <rFont val="Calibri"/>
            <family val="1"/>
          </rPr>
          <t>NA</t>
        </r>
      </text>
    </comment>
    <comment ref="AA147" authorId="0" shapeId="0" xr:uid="{00000000-0006-0000-1700-0000FF040000}">
      <text>
        <r>
          <rPr>
            <sz val="12"/>
            <color rgb="FF000000"/>
            <rFont val="Calibri"/>
            <family val="1"/>
          </rPr>
          <t>NA</t>
        </r>
      </text>
    </comment>
    <comment ref="AB147" authorId="0" shapeId="0" xr:uid="{00000000-0006-0000-1700-000000050000}">
      <text>
        <r>
          <rPr>
            <sz val="12"/>
            <color rgb="FF000000"/>
            <rFont val="Calibri"/>
            <family val="1"/>
          </rPr>
          <t>NA</t>
        </r>
      </text>
    </comment>
    <comment ref="AN147" authorId="0" shapeId="0" xr:uid="{00000000-0006-0000-1700-000001050000}">
      <text>
        <r>
          <rPr>
            <sz val="12"/>
            <color rgb="FF000000"/>
            <rFont val="Calibri"/>
            <family val="1"/>
          </rPr>
          <t>No la ofrece</t>
        </r>
      </text>
    </comment>
    <comment ref="AP147" authorId="0" shapeId="0" xr:uid="{00000000-0006-0000-1700-000002050000}">
      <text>
        <r>
          <rPr>
            <sz val="12"/>
            <color rgb="FF000000"/>
            <rFont val="Calibri"/>
            <family val="1"/>
          </rPr>
          <t>ofrece promoción</t>
        </r>
      </text>
    </comment>
    <comment ref="AT147" authorId="0" shapeId="0" xr:uid="{00000000-0006-0000-1700-000003050000}">
      <text>
        <r>
          <rPr>
            <sz val="12"/>
            <color rgb="FF000000"/>
            <rFont val="Calibri"/>
            <family val="1"/>
          </rPr>
          <t>No lo menciona</t>
        </r>
      </text>
    </comment>
    <comment ref="AX147" authorId="0" shapeId="0" xr:uid="{00000000-0006-0000-1700-000004050000}">
      <text>
        <r>
          <rPr>
            <sz val="12"/>
            <color rgb="FF000000"/>
            <rFont val="Calibri"/>
            <family val="1"/>
          </rPr>
          <t>moto</t>
        </r>
      </text>
    </comment>
    <comment ref="Y148" authorId="0" shapeId="0" xr:uid="{00000000-0006-0000-1700-000005050000}">
      <text>
        <r>
          <rPr>
            <sz val="12"/>
            <color rgb="FF000000"/>
            <rFont val="Calibri"/>
            <family val="1"/>
          </rPr>
          <t>No aplica</t>
        </r>
      </text>
    </comment>
    <comment ref="Z148" authorId="0" shapeId="0" xr:uid="{00000000-0006-0000-1700-000006050000}">
      <text>
        <r>
          <rPr>
            <sz val="12"/>
            <color rgb="FF000000"/>
            <rFont val="Calibri"/>
            <family val="1"/>
          </rPr>
          <t>No aplica</t>
        </r>
      </text>
    </comment>
    <comment ref="AA148" authorId="0" shapeId="0" xr:uid="{00000000-0006-0000-1700-000007050000}">
      <text>
        <r>
          <rPr>
            <sz val="12"/>
            <color rgb="FF000000"/>
            <rFont val="Calibri"/>
            <family val="1"/>
          </rPr>
          <t>No aplica</t>
        </r>
      </text>
    </comment>
    <comment ref="AB148" authorId="0" shapeId="0" xr:uid="{00000000-0006-0000-1700-000008050000}">
      <text>
        <r>
          <rPr>
            <sz val="12"/>
            <color rgb="FF000000"/>
            <rFont val="Calibri"/>
            <family val="1"/>
          </rPr>
          <t>No aplica</t>
        </r>
      </text>
    </comment>
    <comment ref="AN148" authorId="0" shapeId="0" xr:uid="{00000000-0006-0000-1700-000009050000}">
      <text>
        <r>
          <rPr>
            <sz val="12"/>
            <color rgb="FF000000"/>
            <rFont val="Calibri"/>
            <family val="1"/>
          </rPr>
          <t>No ofrece</t>
        </r>
      </text>
    </comment>
    <comment ref="AP148" authorId="0" shapeId="0" xr:uid="{00000000-0006-0000-1700-00000A050000}">
      <text>
        <r>
          <rPr>
            <sz val="12"/>
            <color rgb="FF000000"/>
            <rFont val="Calibri"/>
            <family val="1"/>
          </rPr>
          <t>Ofrece la promo jeep.</t>
        </r>
      </text>
    </comment>
    <comment ref="AT148" authorId="0" shapeId="0" xr:uid="{00000000-0006-0000-1700-00000B050000}">
      <text>
        <r>
          <rPr>
            <sz val="12"/>
            <color rgb="FF000000"/>
            <rFont val="Calibri"/>
            <family val="1"/>
          </rPr>
          <t>No menciona la frase</t>
        </r>
      </text>
    </comment>
    <comment ref="AX148" authorId="0" shapeId="0" xr:uid="{00000000-0006-0000-1700-00000C050000}">
      <text>
        <r>
          <rPr>
            <sz val="12"/>
            <color rgb="FF000000"/>
            <rFont val="Calibri"/>
            <family val="1"/>
          </rPr>
          <t>Visita en mtoo</t>
        </r>
      </text>
    </comment>
    <comment ref="Y149" authorId="0" shapeId="0" xr:uid="{00000000-0006-0000-1700-00000D050000}">
      <text>
        <r>
          <rPr>
            <sz val="12"/>
            <color rgb="FF000000"/>
            <rFont val="Calibri"/>
            <family val="1"/>
          </rPr>
          <t>N/A</t>
        </r>
      </text>
    </comment>
    <comment ref="Z149" authorId="0" shapeId="0" xr:uid="{00000000-0006-0000-1700-00000E050000}">
      <text>
        <r>
          <rPr>
            <sz val="12"/>
            <color rgb="FF000000"/>
            <rFont val="Calibri"/>
            <family val="1"/>
          </rPr>
          <t>N/A</t>
        </r>
      </text>
    </comment>
    <comment ref="AA149" authorId="0" shapeId="0" xr:uid="{00000000-0006-0000-1700-00000F050000}">
      <text>
        <r>
          <rPr>
            <sz val="12"/>
            <color rgb="FF000000"/>
            <rFont val="Calibri"/>
            <family val="1"/>
          </rPr>
          <t>N/A</t>
        </r>
      </text>
    </comment>
    <comment ref="AB149" authorId="0" shapeId="0" xr:uid="{00000000-0006-0000-1700-000010050000}">
      <text>
        <r>
          <rPr>
            <sz val="12"/>
            <color rgb="FF000000"/>
            <rFont val="Calibri"/>
            <family val="1"/>
          </rPr>
          <t>N/A</t>
        </r>
      </text>
    </comment>
    <comment ref="AP149" authorId="0" shapeId="0" xr:uid="{00000000-0006-0000-1700-000011050000}">
      <text>
        <r>
          <rPr>
            <sz val="12"/>
            <color rgb="FF000000"/>
            <rFont val="Calibri"/>
            <family val="1"/>
          </rPr>
          <t>ofrece promoción-.</t>
        </r>
      </text>
    </comment>
    <comment ref="AT149" authorId="0" shapeId="0" xr:uid="{00000000-0006-0000-1700-000012050000}">
      <text>
        <r>
          <rPr>
            <sz val="12"/>
            <color rgb="FF000000"/>
            <rFont val="Calibri"/>
            <family val="1"/>
          </rPr>
          <t>no menciona confiable.</t>
        </r>
      </text>
    </comment>
    <comment ref="AX149" authorId="0" shapeId="0" xr:uid="{00000000-0006-0000-1700-000013050000}">
      <text>
        <r>
          <rPr>
            <sz val="12"/>
            <color rgb="FF000000"/>
            <rFont val="Calibri"/>
            <family val="1"/>
          </rPr>
          <t>visita en moto.</t>
        </r>
      </text>
    </comment>
    <comment ref="W150" authorId="0" shapeId="0" xr:uid="{00000000-0006-0000-1700-000014050000}">
      <text>
        <r>
          <rPr>
            <sz val="12"/>
            <color rgb="FF000000"/>
            <rFont val="Calibri"/>
            <family val="1"/>
          </rPr>
          <t>Carnet</t>
        </r>
      </text>
    </comment>
    <comment ref="Y150" authorId="0" shapeId="0" xr:uid="{00000000-0006-0000-1700-000015050000}">
      <text>
        <r>
          <rPr>
            <sz val="12"/>
            <color rgb="FF000000"/>
            <rFont val="Calibri"/>
            <family val="1"/>
          </rPr>
          <t>No aplica en este momento</t>
        </r>
      </text>
    </comment>
    <comment ref="Z150" authorId="0" shapeId="0" xr:uid="{00000000-0006-0000-1700-000016050000}">
      <text>
        <r>
          <rPr>
            <sz val="12"/>
            <color rgb="FF000000"/>
            <rFont val="Calibri"/>
            <family val="1"/>
          </rPr>
          <t>No aplica en este momento</t>
        </r>
      </text>
    </comment>
    <comment ref="AA150" authorId="0" shapeId="0" xr:uid="{00000000-0006-0000-1700-000017050000}">
      <text>
        <r>
          <rPr>
            <sz val="12"/>
            <color rgb="FF000000"/>
            <rFont val="Calibri"/>
            <family val="1"/>
          </rPr>
          <t>No aplica en este momento</t>
        </r>
      </text>
    </comment>
    <comment ref="AB150" authorId="0" shapeId="0" xr:uid="{00000000-0006-0000-1700-000018050000}">
      <text>
        <r>
          <rPr>
            <sz val="12"/>
            <color rgb="FF000000"/>
            <rFont val="Calibri"/>
            <family val="1"/>
          </rPr>
          <t>No aplica en este momento</t>
        </r>
      </text>
    </comment>
    <comment ref="AI150" authorId="0" shapeId="0" xr:uid="{00000000-0006-0000-1700-000019050000}">
      <text>
        <r>
          <rPr>
            <sz val="12"/>
            <color rgb="FF000000"/>
            <rFont val="Calibri"/>
            <family val="1"/>
          </rPr>
          <t>No explico la promoción</t>
        </r>
      </text>
    </comment>
    <comment ref="AM150" authorId="0" shapeId="0" xr:uid="{00000000-0006-0000-1700-00001A050000}">
      <text>
        <r>
          <rPr>
            <sz val="12"/>
            <color rgb="FF000000"/>
            <rFont val="Calibri"/>
            <family val="1"/>
          </rPr>
          <t>No hay de mayor calidad</t>
        </r>
      </text>
    </comment>
    <comment ref="AN150" authorId="0" shapeId="0" xr:uid="{00000000-0006-0000-1700-00001B050000}">
      <text>
        <r>
          <rPr>
            <sz val="12"/>
            <color rgb="FF000000"/>
            <rFont val="Calibri"/>
            <family val="1"/>
          </rPr>
          <t>No hay de mayor calidad</t>
        </r>
      </text>
    </comment>
    <comment ref="Y151" authorId="0" shapeId="0" xr:uid="{00000000-0006-0000-1700-00001C050000}">
      <text>
        <r>
          <rPr>
            <sz val="12"/>
            <color rgb="FF000000"/>
            <rFont val="Calibri"/>
            <family val="1"/>
          </rPr>
          <t>No aplica</t>
        </r>
      </text>
    </comment>
    <comment ref="Z151" authorId="0" shapeId="0" xr:uid="{00000000-0006-0000-1700-00001D050000}">
      <text>
        <r>
          <rPr>
            <sz val="12"/>
            <color rgb="FF000000"/>
            <rFont val="Calibri"/>
            <family val="1"/>
          </rPr>
          <t>No aplica</t>
        </r>
      </text>
    </comment>
    <comment ref="AA151" authorId="0" shapeId="0" xr:uid="{00000000-0006-0000-1700-00001E050000}">
      <text>
        <r>
          <rPr>
            <sz val="12"/>
            <color rgb="FF000000"/>
            <rFont val="Calibri"/>
            <family val="1"/>
          </rPr>
          <t>No aplica</t>
        </r>
      </text>
    </comment>
    <comment ref="AB151" authorId="0" shapeId="0" xr:uid="{00000000-0006-0000-1700-00001F050000}">
      <text>
        <r>
          <rPr>
            <sz val="12"/>
            <color rgb="FF000000"/>
            <rFont val="Calibri"/>
            <family val="1"/>
          </rPr>
          <t>No aplica</t>
        </r>
      </text>
    </comment>
    <comment ref="AM151" authorId="0" shapeId="0" xr:uid="{00000000-0006-0000-1700-000020050000}">
      <text>
        <r>
          <rPr>
            <sz val="12"/>
            <color rgb="FF000000"/>
            <rFont val="Calibri"/>
            <family val="1"/>
          </rPr>
          <t>No aplica estación sin gprix</t>
        </r>
      </text>
    </comment>
    <comment ref="AN151" authorId="0" shapeId="0" xr:uid="{00000000-0006-0000-1700-000021050000}">
      <text>
        <r>
          <rPr>
            <sz val="12"/>
            <color rgb="FF000000"/>
            <rFont val="Calibri"/>
            <family val="1"/>
          </rPr>
          <t>Estación sin gprix</t>
        </r>
      </text>
    </comment>
    <comment ref="AX151" authorId="0" shapeId="0" xr:uid="{00000000-0006-0000-1700-000022050000}">
      <text>
        <r>
          <rPr>
            <sz val="12"/>
            <color rgb="FF000000"/>
            <rFont val="Calibri"/>
            <family val="1"/>
          </rPr>
          <t>Visita moto</t>
        </r>
      </text>
    </comment>
    <comment ref="T152" authorId="0" shapeId="0" xr:uid="{00000000-0006-0000-1700-000023050000}">
      <text>
        <r>
          <rPr>
            <sz val="12"/>
            <color rgb="FF000000"/>
            <rFont val="Calibri"/>
            <family val="1"/>
          </rPr>
          <t>la camisa no es de las marcas permitidas</t>
        </r>
      </text>
    </comment>
    <comment ref="V152" authorId="0" shapeId="0" xr:uid="{00000000-0006-0000-1700-000024050000}">
      <text>
        <r>
          <rPr>
            <sz val="12"/>
            <color rgb="FF000000"/>
            <rFont val="Calibri"/>
            <family val="1"/>
          </rPr>
          <t>la gorra no es de laas marcas permitidas</t>
        </r>
      </text>
    </comment>
    <comment ref="Y152" authorId="0" shapeId="0" xr:uid="{00000000-0006-0000-1700-000025050000}">
      <text>
        <r>
          <rPr>
            <sz val="12"/>
            <color rgb="FF000000"/>
            <rFont val="Calibri"/>
            <family val="1"/>
          </rPr>
          <t>No es obligatorio</t>
        </r>
      </text>
    </comment>
    <comment ref="Z152" authorId="0" shapeId="0" xr:uid="{00000000-0006-0000-1700-000026050000}">
      <text>
        <r>
          <rPr>
            <sz val="12"/>
            <color rgb="FF000000"/>
            <rFont val="Calibri"/>
            <family val="1"/>
          </rPr>
          <t>No es obligatorio</t>
        </r>
      </text>
    </comment>
    <comment ref="AA152" authorId="0" shapeId="0" xr:uid="{00000000-0006-0000-1700-000027050000}">
      <text>
        <r>
          <rPr>
            <sz val="12"/>
            <color rgb="FF000000"/>
            <rFont val="Calibri"/>
            <family val="1"/>
          </rPr>
          <t>No es obligatorio</t>
        </r>
      </text>
    </comment>
    <comment ref="AB152" authorId="0" shapeId="0" xr:uid="{00000000-0006-0000-1700-000028050000}">
      <text>
        <r>
          <rPr>
            <sz val="12"/>
            <color rgb="FF000000"/>
            <rFont val="Calibri"/>
            <family val="1"/>
          </rPr>
          <t>No es obligatorio</t>
        </r>
      </text>
    </comment>
    <comment ref="AI152" authorId="0" shapeId="0" xr:uid="{00000000-0006-0000-1700-000029050000}">
      <text>
        <r>
          <rPr>
            <sz val="12"/>
            <color rgb="FF000000"/>
            <rFont val="Calibri"/>
            <family val="1"/>
          </rPr>
          <t>No ofrece</t>
        </r>
      </text>
    </comment>
    <comment ref="AN152" authorId="0" shapeId="0" xr:uid="{00000000-0006-0000-1700-00002A050000}">
      <text>
        <r>
          <rPr>
            <sz val="12"/>
            <color rgb="FF000000"/>
            <rFont val="Calibri"/>
            <family val="1"/>
          </rPr>
          <t>No la ofrece</t>
        </r>
      </text>
    </comment>
    <comment ref="AX152" authorId="0" shapeId="0" xr:uid="{00000000-0006-0000-1700-00002B050000}">
      <text>
        <r>
          <rPr>
            <sz val="12"/>
            <color rgb="FF000000"/>
            <rFont val="Calibri"/>
            <family val="1"/>
          </rPr>
          <t>No ofrece</t>
        </r>
      </text>
    </comment>
    <comment ref="Y153" authorId="0" shapeId="0" xr:uid="{00000000-0006-0000-1700-00002C050000}">
      <text>
        <r>
          <rPr>
            <sz val="12"/>
            <color rgb="FF000000"/>
            <rFont val="Calibri"/>
            <family val="1"/>
          </rPr>
          <t>Ya no se usa</t>
        </r>
      </text>
    </comment>
    <comment ref="Z153" authorId="0" shapeId="0" xr:uid="{00000000-0006-0000-1700-00002D050000}">
      <text>
        <r>
          <rPr>
            <sz val="12"/>
            <color rgb="FF000000"/>
            <rFont val="Calibri"/>
            <family val="1"/>
          </rPr>
          <t>Ya no se usa</t>
        </r>
      </text>
    </comment>
    <comment ref="AA153" authorId="0" shapeId="0" xr:uid="{00000000-0006-0000-1700-00002E050000}">
      <text>
        <r>
          <rPr>
            <sz val="12"/>
            <color rgb="FF000000"/>
            <rFont val="Calibri"/>
            <family val="1"/>
          </rPr>
          <t>Ya no se usa</t>
        </r>
      </text>
    </comment>
    <comment ref="AB153" authorId="0" shapeId="0" xr:uid="{00000000-0006-0000-1700-00002F050000}">
      <text>
        <r>
          <rPr>
            <sz val="12"/>
            <color rgb="FF000000"/>
            <rFont val="Calibri"/>
            <family val="1"/>
          </rPr>
          <t>Visita en moto</t>
        </r>
      </text>
    </comment>
    <comment ref="AM153" authorId="0" shapeId="0" xr:uid="{00000000-0006-0000-1700-000030050000}">
      <text>
        <r>
          <rPr>
            <sz val="12"/>
            <color rgb="FF000000"/>
            <rFont val="Calibri"/>
            <family val="1"/>
          </rPr>
          <t>No hay gasolina de mayor calidad</t>
        </r>
      </text>
    </comment>
    <comment ref="AN153" authorId="0" shapeId="0" xr:uid="{00000000-0006-0000-1700-000031050000}">
      <text>
        <r>
          <rPr>
            <sz val="12"/>
            <color rgb="FF000000"/>
            <rFont val="Calibri"/>
            <family val="1"/>
          </rPr>
          <t>No hay gasolina de mayor calidad</t>
        </r>
      </text>
    </comment>
    <comment ref="AP153" authorId="0" shapeId="0" xr:uid="{00000000-0006-0000-1700-000032050000}">
      <text>
        <r>
          <rPr>
            <sz val="12"/>
            <color rgb="FF000000"/>
            <rFont val="Calibri"/>
            <family val="1"/>
          </rPr>
          <t>Ofrece promoción jeep pero también ofrece aumentar compra</t>
        </r>
      </text>
    </comment>
    <comment ref="AX153" authorId="0" shapeId="0" xr:uid="{00000000-0006-0000-1700-000033050000}">
      <text>
        <r>
          <rPr>
            <sz val="12"/>
            <color rgb="FF000000"/>
            <rFont val="Calibri"/>
            <family val="1"/>
          </rPr>
          <t>Visita en moto</t>
        </r>
      </text>
    </comment>
    <comment ref="T154" authorId="0" shapeId="0" xr:uid="{00000000-0006-0000-1700-000034050000}">
      <text>
        <r>
          <rPr>
            <sz val="12"/>
            <color rgb="FF000000"/>
            <rFont val="Calibri"/>
            <family val="1"/>
          </rPr>
          <t>colaborador con chaqueta</t>
        </r>
      </text>
    </comment>
    <comment ref="X154" authorId="0" shapeId="0" xr:uid="{00000000-0006-0000-1700-000035050000}">
      <text>
        <r>
          <rPr>
            <sz val="12"/>
            <color rgb="FF000000"/>
            <rFont val="Calibri"/>
            <family val="1"/>
          </rPr>
          <t>Según factura</t>
        </r>
      </text>
    </comment>
    <comment ref="Y154" authorId="0" shapeId="0" xr:uid="{00000000-0006-0000-1700-000036050000}">
      <text>
        <r>
          <rPr>
            <sz val="12"/>
            <color rgb="FF000000"/>
            <rFont val="Calibri"/>
            <family val="1"/>
          </rPr>
          <t>Ya no se usa</t>
        </r>
      </text>
    </comment>
    <comment ref="Z154" authorId="0" shapeId="0" xr:uid="{00000000-0006-0000-1700-000037050000}">
      <text>
        <r>
          <rPr>
            <sz val="12"/>
            <color rgb="FF000000"/>
            <rFont val="Calibri"/>
            <family val="1"/>
          </rPr>
          <t>Ya no se usa</t>
        </r>
      </text>
    </comment>
    <comment ref="AA154" authorId="0" shapeId="0" xr:uid="{00000000-0006-0000-1700-000038050000}">
      <text>
        <r>
          <rPr>
            <sz val="12"/>
            <color rgb="FF000000"/>
            <rFont val="Calibri"/>
            <family val="1"/>
          </rPr>
          <t>Ya no se usa</t>
        </r>
      </text>
    </comment>
    <comment ref="AB154" authorId="0" shapeId="0" xr:uid="{00000000-0006-0000-1700-000039050000}">
      <text>
        <r>
          <rPr>
            <sz val="12"/>
            <color rgb="FF000000"/>
            <rFont val="Calibri"/>
            <family val="1"/>
          </rPr>
          <t>Visita en moto</t>
        </r>
      </text>
    </comment>
    <comment ref="AM154" authorId="0" shapeId="0" xr:uid="{00000000-0006-0000-1700-00003A050000}">
      <text>
        <r>
          <rPr>
            <sz val="12"/>
            <color rgb="FF000000"/>
            <rFont val="Calibri"/>
            <family val="1"/>
          </rPr>
          <t>No hay gasolina de mayor calidad</t>
        </r>
      </text>
    </comment>
    <comment ref="AN154" authorId="0" shapeId="0" xr:uid="{00000000-0006-0000-1700-00003B050000}">
      <text>
        <r>
          <rPr>
            <sz val="12"/>
            <color rgb="FF000000"/>
            <rFont val="Calibri"/>
            <family val="1"/>
          </rPr>
          <t>No hay gasolina de mayor calidad</t>
        </r>
      </text>
    </comment>
    <comment ref="AP154" authorId="0" shapeId="0" xr:uid="{00000000-0006-0000-1700-00003C050000}">
      <text>
        <r>
          <rPr>
            <sz val="12"/>
            <color rgb="FF000000"/>
            <rFont val="Calibri"/>
            <family val="1"/>
          </rPr>
          <t>Ofrece promoción jeep</t>
        </r>
      </text>
    </comment>
    <comment ref="AX154" authorId="0" shapeId="0" xr:uid="{00000000-0006-0000-1700-00003D050000}">
      <text>
        <r>
          <rPr>
            <sz val="12"/>
            <color rgb="FF000000"/>
            <rFont val="Calibri"/>
            <family val="1"/>
          </rPr>
          <t>Visita en moto</t>
        </r>
      </text>
    </comment>
    <comment ref="T155" authorId="0" shapeId="0" xr:uid="{00000000-0006-0000-1700-00003E050000}">
      <text>
        <r>
          <rPr>
            <sz val="12"/>
            <color rgb="FF000000"/>
            <rFont val="Calibri"/>
            <family val="1"/>
          </rPr>
          <t>Usaba chaqueta</t>
        </r>
      </text>
    </comment>
    <comment ref="Y155" authorId="0" shapeId="0" xr:uid="{00000000-0006-0000-1700-00003F050000}">
      <text>
        <r>
          <rPr>
            <sz val="12"/>
            <color rgb="FF000000"/>
            <rFont val="Calibri"/>
            <family val="1"/>
          </rPr>
          <t>No aplica</t>
        </r>
      </text>
    </comment>
    <comment ref="Z155" authorId="0" shapeId="0" xr:uid="{00000000-0006-0000-1700-000040050000}">
      <text>
        <r>
          <rPr>
            <sz val="12"/>
            <color rgb="FF000000"/>
            <rFont val="Calibri"/>
            <family val="1"/>
          </rPr>
          <t>No aplica</t>
        </r>
      </text>
    </comment>
    <comment ref="AA155" authorId="0" shapeId="0" xr:uid="{00000000-0006-0000-1700-000041050000}">
      <text>
        <r>
          <rPr>
            <sz val="12"/>
            <color rgb="FF000000"/>
            <rFont val="Calibri"/>
            <family val="1"/>
          </rPr>
          <t>No aplica</t>
        </r>
      </text>
    </comment>
    <comment ref="AB155" authorId="0" shapeId="0" xr:uid="{00000000-0006-0000-1700-000042050000}">
      <text>
        <r>
          <rPr>
            <sz val="12"/>
            <color rgb="FF000000"/>
            <rFont val="Calibri"/>
            <family val="1"/>
          </rPr>
          <t>Nada aplica</t>
        </r>
      </text>
    </comment>
    <comment ref="AM155" authorId="0" shapeId="0" xr:uid="{00000000-0006-0000-1700-000043050000}">
      <text>
        <r>
          <rPr>
            <sz val="12"/>
            <color rgb="FF000000"/>
            <rFont val="Calibri"/>
            <family val="1"/>
          </rPr>
          <t>No aplica</t>
        </r>
      </text>
    </comment>
    <comment ref="AN155" authorId="0" shapeId="0" xr:uid="{00000000-0006-0000-1700-000044050000}">
      <text>
        <r>
          <rPr>
            <sz val="12"/>
            <color rgb="FF000000"/>
            <rFont val="Calibri"/>
            <family val="1"/>
          </rPr>
          <t>No aplica</t>
        </r>
      </text>
    </comment>
    <comment ref="AP155" authorId="0" shapeId="0" xr:uid="{00000000-0006-0000-1700-000045050000}">
      <text>
        <r>
          <rPr>
            <sz val="12"/>
            <color rgb="FF000000"/>
            <rFont val="Calibri"/>
            <family val="1"/>
          </rPr>
          <t>promoción</t>
        </r>
      </text>
    </comment>
    <comment ref="AX155" authorId="0" shapeId="0" xr:uid="{00000000-0006-0000-1700-000046050000}">
      <text>
        <r>
          <rPr>
            <sz val="12"/>
            <color rgb="FF000000"/>
            <rFont val="Calibri"/>
            <family val="1"/>
          </rPr>
          <t>No aplica</t>
        </r>
      </text>
    </comment>
    <comment ref="T156" authorId="0" shapeId="0" xr:uid="{00000000-0006-0000-1700-000047050000}">
      <text>
        <r>
          <rPr>
            <sz val="12"/>
            <color rgb="FF000000"/>
            <rFont val="Calibri"/>
            <family val="1"/>
          </rPr>
          <t>Primax</t>
        </r>
      </text>
    </comment>
    <comment ref="U156" authorId="0" shapeId="0" xr:uid="{00000000-0006-0000-1700-000048050000}">
      <text>
        <r>
          <rPr>
            <sz val="12"/>
            <color rgb="FF000000"/>
            <rFont val="Calibri"/>
            <family val="1"/>
          </rPr>
          <t>Primax</t>
        </r>
      </text>
    </comment>
    <comment ref="V156" authorId="0" shapeId="0" xr:uid="{00000000-0006-0000-1700-000049050000}">
      <text>
        <r>
          <rPr>
            <sz val="12"/>
            <color rgb="FF000000"/>
            <rFont val="Calibri"/>
            <family val="1"/>
          </rPr>
          <t>Color Naranja</t>
        </r>
      </text>
    </comment>
    <comment ref="W156" authorId="0" shapeId="0" xr:uid="{00000000-0006-0000-1700-00004A050000}">
      <text>
        <r>
          <rPr>
            <sz val="12"/>
            <color rgb="FF000000"/>
            <rFont val="Calibri"/>
            <family val="1"/>
          </rPr>
          <t>Carnet</t>
        </r>
      </text>
    </comment>
    <comment ref="Y156" authorId="0" shapeId="0" xr:uid="{00000000-0006-0000-1700-00004B050000}">
      <text>
        <r>
          <rPr>
            <sz val="12"/>
            <color rgb="FF000000"/>
            <rFont val="Calibri"/>
            <family val="1"/>
          </rPr>
          <t>No aplica</t>
        </r>
      </text>
    </comment>
    <comment ref="Z156" authorId="0" shapeId="0" xr:uid="{00000000-0006-0000-1700-00004C050000}">
      <text>
        <r>
          <rPr>
            <sz val="12"/>
            <color rgb="FF000000"/>
            <rFont val="Calibri"/>
            <family val="1"/>
          </rPr>
          <t>No aplica</t>
        </r>
      </text>
    </comment>
    <comment ref="AA156" authorId="0" shapeId="0" xr:uid="{00000000-0006-0000-1700-00004D050000}">
      <text>
        <r>
          <rPr>
            <sz val="12"/>
            <color rgb="FF000000"/>
            <rFont val="Calibri"/>
            <family val="1"/>
          </rPr>
          <t>No aplica</t>
        </r>
      </text>
    </comment>
    <comment ref="AB156" authorId="0" shapeId="0" xr:uid="{00000000-0006-0000-1700-00004E050000}">
      <text>
        <r>
          <rPr>
            <sz val="12"/>
            <color rgb="FF000000"/>
            <rFont val="Calibri"/>
            <family val="1"/>
          </rPr>
          <t>No aplica</t>
        </r>
      </text>
    </comment>
    <comment ref="AI156" authorId="0" shapeId="0" xr:uid="{00000000-0006-0000-1700-00004F050000}">
      <text>
        <r>
          <rPr>
            <sz val="12"/>
            <color rgb="FF000000"/>
            <rFont val="Calibri"/>
            <family val="1"/>
          </rPr>
          <t>No tiene promoción de las camionetas</t>
        </r>
      </text>
    </comment>
    <comment ref="AM156" authorId="0" shapeId="0" xr:uid="{00000000-0006-0000-1700-000050050000}">
      <text>
        <r>
          <rPr>
            <sz val="12"/>
            <color rgb="FF000000"/>
            <rFont val="Calibri"/>
            <family val="1"/>
          </rPr>
          <t>No venden combustible de mayor calidad</t>
        </r>
      </text>
    </comment>
    <comment ref="AN156" authorId="0" shapeId="0" xr:uid="{00000000-0006-0000-1700-000051050000}">
      <text>
        <r>
          <rPr>
            <sz val="12"/>
            <color rgb="FF000000"/>
            <rFont val="Calibri"/>
            <family val="1"/>
          </rPr>
          <t>No venden combustible de mayor calidad Gprix</t>
        </r>
      </text>
    </comment>
    <comment ref="AP156" authorId="0" shapeId="0" xr:uid="{00000000-0006-0000-1700-000052050000}">
      <text>
        <r>
          <rPr>
            <sz val="12"/>
            <color rgb="FF000000"/>
            <rFont val="Calibri"/>
            <family val="1"/>
          </rPr>
          <t>No ofreció aumentar la compra</t>
        </r>
      </text>
    </comment>
    <comment ref="AW156" authorId="0" shapeId="0" xr:uid="{00000000-0006-0000-1700-000053050000}">
      <text>
        <r>
          <rPr>
            <sz val="12"/>
            <color rgb="FF000000"/>
            <rFont val="Calibri"/>
            <family val="1"/>
          </rPr>
          <t>No ofrece servicio de la estación</t>
        </r>
      </text>
    </comment>
    <comment ref="AX156" authorId="0" shapeId="0" xr:uid="{00000000-0006-0000-1700-000054050000}">
      <text>
        <r>
          <rPr>
            <sz val="12"/>
            <color rgb="FF000000"/>
            <rFont val="Calibri"/>
            <family val="1"/>
          </rPr>
          <t>No ofrece servicio</t>
        </r>
      </text>
    </comment>
    <comment ref="T157" authorId="0" shapeId="0" xr:uid="{00000000-0006-0000-1700-000055050000}">
      <text>
        <r>
          <rPr>
            <sz val="12"/>
            <color rgb="FF000000"/>
            <rFont val="Calibri"/>
            <family val="1"/>
          </rPr>
          <t>El colaborador que más atendió y dio el servicio estaba sin chaqueta, mientras que otro que participó solo un poco  si la tenia. Sin embargo se evalúa al colaborador que más atendió el servicio prestado</t>
        </r>
      </text>
    </comment>
    <comment ref="W157" authorId="0" shapeId="0" xr:uid="{00000000-0006-0000-1700-000056050000}">
      <text>
        <r>
          <rPr>
            <sz val="12"/>
            <color rgb="FF000000"/>
            <rFont val="Calibri"/>
            <family val="1"/>
          </rPr>
          <t>Sin bordado ni carnet</t>
        </r>
      </text>
    </comment>
    <comment ref="Y157" authorId="0" shapeId="0" xr:uid="{00000000-0006-0000-1700-000057050000}">
      <text>
        <r>
          <rPr>
            <sz val="12"/>
            <color rgb="FF000000"/>
            <rFont val="Calibri"/>
            <family val="1"/>
          </rPr>
          <t>Na</t>
        </r>
      </text>
    </comment>
    <comment ref="Z157" authorId="0" shapeId="0" xr:uid="{00000000-0006-0000-1700-000058050000}">
      <text>
        <r>
          <rPr>
            <sz val="12"/>
            <color rgb="FF000000"/>
            <rFont val="Calibri"/>
            <family val="1"/>
          </rPr>
          <t>Na</t>
        </r>
      </text>
    </comment>
    <comment ref="AA157" authorId="0" shapeId="0" xr:uid="{00000000-0006-0000-1700-000059050000}">
      <text>
        <r>
          <rPr>
            <sz val="12"/>
            <color rgb="FF000000"/>
            <rFont val="Calibri"/>
            <family val="1"/>
          </rPr>
          <t>Na</t>
        </r>
      </text>
    </comment>
    <comment ref="AB157" authorId="0" shapeId="0" xr:uid="{00000000-0006-0000-1700-00005A050000}">
      <text>
        <r>
          <rPr>
            <sz val="12"/>
            <color rgb="FF000000"/>
            <rFont val="Calibri"/>
            <family val="1"/>
          </rPr>
          <t>Na</t>
        </r>
      </text>
    </comment>
    <comment ref="AM157" authorId="0" shapeId="0" xr:uid="{00000000-0006-0000-1700-00005B050000}">
      <text>
        <r>
          <rPr>
            <sz val="12"/>
            <color rgb="FF000000"/>
            <rFont val="Calibri"/>
            <family val="1"/>
          </rPr>
          <t>No vende extra</t>
        </r>
      </text>
    </comment>
    <comment ref="AN157" authorId="0" shapeId="0" xr:uid="{00000000-0006-0000-1700-00005C050000}">
      <text>
        <r>
          <rPr>
            <sz val="12"/>
            <color rgb="FF000000"/>
            <rFont val="Calibri"/>
            <family val="1"/>
          </rPr>
          <t>No vende extra</t>
        </r>
      </text>
    </comment>
    <comment ref="AO157" authorId="0" shapeId="0" xr:uid="{00000000-0006-0000-1700-00005D050000}">
      <text>
        <r>
          <rPr>
            <sz val="12"/>
            <color rgb="FF000000"/>
            <rFont val="Calibri"/>
            <family val="1"/>
          </rPr>
          <t>No trabajan con puntos colombia</t>
        </r>
      </text>
    </comment>
    <comment ref="AP157" authorId="0" shapeId="0" xr:uid="{00000000-0006-0000-1700-00005E050000}">
      <text>
        <r>
          <rPr>
            <sz val="12"/>
            <color rgb="FF000000"/>
            <rFont val="Calibri"/>
            <family val="1"/>
          </rPr>
          <t>Ofrece promoción y se pide en galones</t>
        </r>
      </text>
    </comment>
    <comment ref="AX157" authorId="0" shapeId="0" xr:uid="{00000000-0006-0000-1700-00005F050000}">
      <text>
        <r>
          <rPr>
            <sz val="12"/>
            <color rgb="FF000000"/>
            <rFont val="Calibri"/>
            <family val="1"/>
          </rPr>
          <t>No ofrece</t>
        </r>
      </text>
    </comment>
    <comment ref="W158" authorId="0" shapeId="0" xr:uid="{00000000-0006-0000-1700-000060050000}">
      <text>
        <r>
          <rPr>
            <sz val="12"/>
            <color rgb="FF000000"/>
            <rFont val="Calibri"/>
            <family val="1"/>
          </rPr>
          <t>No tenía carnet y tampoco nombre gravado en camisa</t>
        </r>
      </text>
    </comment>
    <comment ref="Y158" authorId="0" shapeId="0" xr:uid="{00000000-0006-0000-1700-000061050000}">
      <text>
        <r>
          <rPr>
            <sz val="12"/>
            <color rgb="FF000000"/>
            <rFont val="Calibri"/>
            <family val="1"/>
          </rPr>
          <t>No es requerido</t>
        </r>
      </text>
    </comment>
    <comment ref="Z158" authorId="0" shapeId="0" xr:uid="{00000000-0006-0000-1700-000062050000}">
      <text>
        <r>
          <rPr>
            <sz val="12"/>
            <color rgb="FF000000"/>
            <rFont val="Calibri"/>
            <family val="1"/>
          </rPr>
          <t>No son requeridas</t>
        </r>
      </text>
    </comment>
    <comment ref="AA158" authorId="0" shapeId="0" xr:uid="{00000000-0006-0000-1700-000063050000}">
      <text>
        <r>
          <rPr>
            <sz val="12"/>
            <color rgb="FF000000"/>
            <rFont val="Calibri"/>
            <family val="1"/>
          </rPr>
          <t>No es requerido</t>
        </r>
      </text>
    </comment>
    <comment ref="AB158" authorId="0" shapeId="0" xr:uid="{00000000-0006-0000-1700-000064050000}">
      <text>
        <r>
          <rPr>
            <sz val="12"/>
            <color rgb="FF000000"/>
            <rFont val="Calibri"/>
            <family val="1"/>
          </rPr>
          <t>No es requerida</t>
        </r>
      </text>
    </comment>
    <comment ref="AM158" authorId="0" shapeId="0" xr:uid="{00000000-0006-0000-1700-000065050000}">
      <text>
        <r>
          <rPr>
            <sz val="12"/>
            <color rgb="FF000000"/>
            <rFont val="Calibri"/>
            <family val="1"/>
          </rPr>
          <t>Solo venden de menor calidad</t>
        </r>
      </text>
    </comment>
    <comment ref="AN158" authorId="0" shapeId="0" xr:uid="{00000000-0006-0000-1700-000066050000}">
      <text>
        <r>
          <rPr>
            <sz val="12"/>
            <color rgb="FF000000"/>
            <rFont val="Calibri"/>
            <family val="1"/>
          </rPr>
          <t>Solo hay de menor calidad</t>
        </r>
      </text>
    </comment>
    <comment ref="AO158" authorId="0" shapeId="0" xr:uid="{00000000-0006-0000-1700-000067050000}">
      <text>
        <r>
          <rPr>
            <sz val="12"/>
            <color rgb="FF000000"/>
            <rFont val="Calibri"/>
            <family val="1"/>
          </rPr>
          <t>N/A</t>
        </r>
      </text>
    </comment>
    <comment ref="AP158" authorId="0" shapeId="0" xr:uid="{00000000-0006-0000-1700-000068050000}">
      <text>
        <r>
          <rPr>
            <sz val="12"/>
            <color rgb="FF000000"/>
            <rFont val="Calibri"/>
            <family val="1"/>
          </rPr>
          <t>Me ofreció llenar tanque</t>
        </r>
      </text>
    </comment>
    <comment ref="AW158" authorId="0" shapeId="0" xr:uid="{00000000-0006-0000-1700-000069050000}">
      <text>
        <r>
          <rPr>
            <sz val="12"/>
            <color rgb="FF000000"/>
            <rFont val="Calibri"/>
            <family val="1"/>
          </rPr>
          <t>No cuenta con servicios adicionales</t>
        </r>
      </text>
    </comment>
    <comment ref="AX158" authorId="0" shapeId="0" xr:uid="{00000000-0006-0000-1700-00006A050000}">
      <text>
        <r>
          <rPr>
            <sz val="12"/>
            <color rgb="FF000000"/>
            <rFont val="Calibri"/>
            <family val="1"/>
          </rPr>
          <t>Realizó la misión en moto</t>
        </r>
      </text>
    </comment>
    <comment ref="T159" authorId="0" shapeId="0" xr:uid="{00000000-0006-0000-1700-00006B050000}">
      <text>
        <r>
          <rPr>
            <sz val="12"/>
            <color rgb="FF000000"/>
            <rFont val="Calibri"/>
            <family val="1"/>
          </rPr>
          <t>Usa chaqueta</t>
        </r>
      </text>
    </comment>
    <comment ref="Y159" authorId="0" shapeId="0" xr:uid="{00000000-0006-0000-1700-00006C050000}">
      <text>
        <r>
          <rPr>
            <sz val="12"/>
            <color rgb="FF000000"/>
            <rFont val="Calibri"/>
            <family val="1"/>
          </rPr>
          <t>No es oblugatorio</t>
        </r>
      </text>
    </comment>
    <comment ref="Z159" authorId="0" shapeId="0" xr:uid="{00000000-0006-0000-1700-00006D050000}">
      <text>
        <r>
          <rPr>
            <sz val="12"/>
            <color rgb="FF000000"/>
            <rFont val="Calibri"/>
            <family val="1"/>
          </rPr>
          <t>No es oblugatorio</t>
        </r>
      </text>
    </comment>
    <comment ref="AA159" authorId="0" shapeId="0" xr:uid="{00000000-0006-0000-1700-00006E050000}">
      <text>
        <r>
          <rPr>
            <sz val="12"/>
            <color rgb="FF000000"/>
            <rFont val="Calibri"/>
            <family val="1"/>
          </rPr>
          <t>No es oblugatorio</t>
        </r>
      </text>
    </comment>
    <comment ref="AB159" authorId="0" shapeId="0" xr:uid="{00000000-0006-0000-1700-00006F050000}">
      <text>
        <r>
          <rPr>
            <sz val="12"/>
            <color rgb="FF000000"/>
            <rFont val="Calibri"/>
            <family val="1"/>
          </rPr>
          <t>No es obligatorio</t>
        </r>
      </text>
    </comment>
    <comment ref="AI159" authorId="0" shapeId="0" xr:uid="{00000000-0006-0000-1700-000070050000}">
      <text>
        <r>
          <rPr>
            <sz val="12"/>
            <color rgb="FF000000"/>
            <rFont val="Calibri"/>
            <family val="1"/>
          </rPr>
          <t>Pero solo me entrego uno y eran dos porque en depto de Nariño para motos por cada 5000 es un codigo</t>
        </r>
      </text>
    </comment>
    <comment ref="AM159" authorId="0" shapeId="0" xr:uid="{00000000-0006-0000-1700-000071050000}">
      <text>
        <r>
          <rPr>
            <sz val="12"/>
            <color rgb="FF000000"/>
            <rFont val="Calibri"/>
            <family val="1"/>
          </rPr>
          <t>EDS no vende mayor calidad.</t>
        </r>
      </text>
    </comment>
    <comment ref="AN159" authorId="0" shapeId="0" xr:uid="{00000000-0006-0000-1700-000072050000}">
      <text>
        <r>
          <rPr>
            <sz val="12"/>
            <color rgb="FF000000"/>
            <rFont val="Calibri"/>
            <family val="1"/>
          </rPr>
          <t>EDS no vende mayor calidad.</t>
        </r>
      </text>
    </comment>
    <comment ref="AO159" authorId="0" shapeId="0" xr:uid="{00000000-0006-0000-1700-000073050000}">
      <text>
        <r>
          <rPr>
            <sz val="12"/>
            <color rgb="FF000000"/>
            <rFont val="Calibri"/>
            <family val="1"/>
          </rPr>
          <t>EDS no acumula puntos</t>
        </r>
      </text>
    </comment>
    <comment ref="AP159" authorId="0" shapeId="0" xr:uid="{00000000-0006-0000-1700-000074050000}">
      <text>
        <r>
          <rPr>
            <sz val="12"/>
            <color rgb="FF000000"/>
            <rFont val="Calibri"/>
            <family val="1"/>
          </rPr>
          <t>EDS en depto de nariño</t>
        </r>
      </text>
    </comment>
    <comment ref="AT159" authorId="0" shapeId="0" xr:uid="{00000000-0006-0000-1700-000075050000}">
      <text>
        <r>
          <rPr>
            <sz val="12"/>
            <color rgb="FF000000"/>
            <rFont val="Calibri"/>
            <family val="1"/>
          </rPr>
          <t>No mencino nada relacionado a la calidad</t>
        </r>
      </text>
    </comment>
    <comment ref="AW159" authorId="0" shapeId="0" xr:uid="{00000000-0006-0000-1700-000076050000}">
      <text>
        <r>
          <rPr>
            <sz val="12"/>
            <color rgb="FF000000"/>
            <rFont val="Calibri"/>
            <family val="1"/>
          </rPr>
          <t>min 1.59</t>
        </r>
      </text>
    </comment>
    <comment ref="AX159" authorId="0" shapeId="0" xr:uid="{00000000-0006-0000-1700-000077050000}">
      <text>
        <r>
          <rPr>
            <sz val="12"/>
            <color rgb="FF000000"/>
            <rFont val="Calibri"/>
            <family val="1"/>
          </rPr>
          <t>Visita en moto</t>
        </r>
      </text>
    </comment>
    <comment ref="W160" authorId="0" shapeId="0" xr:uid="{00000000-0006-0000-1700-000078050000}">
      <text>
        <r>
          <rPr>
            <sz val="12"/>
            <color rgb="FF000000"/>
            <rFont val="Calibri"/>
            <family val="1"/>
          </rPr>
          <t>No tiene</t>
        </r>
      </text>
    </comment>
    <comment ref="X160" authorId="0" shapeId="0" xr:uid="{00000000-0006-0000-1700-000079050000}">
      <text>
        <r>
          <rPr>
            <sz val="12"/>
            <color rgb="FF000000"/>
            <rFont val="Calibri"/>
            <family val="1"/>
          </rPr>
          <t>Según factura</t>
        </r>
      </text>
    </comment>
    <comment ref="Y160" authorId="0" shapeId="0" xr:uid="{00000000-0006-0000-1700-00007A050000}">
      <text>
        <r>
          <rPr>
            <sz val="12"/>
            <color rgb="FF000000"/>
            <rFont val="Calibri"/>
            <family val="1"/>
          </rPr>
          <t>No es necesario</t>
        </r>
      </text>
    </comment>
    <comment ref="Z160" authorId="0" shapeId="0" xr:uid="{00000000-0006-0000-1700-00007B050000}">
      <text>
        <r>
          <rPr>
            <sz val="12"/>
            <color rgb="FF000000"/>
            <rFont val="Calibri"/>
            <family val="1"/>
          </rPr>
          <t>No es necesario</t>
        </r>
      </text>
    </comment>
    <comment ref="AA160" authorId="0" shapeId="0" xr:uid="{00000000-0006-0000-1700-00007C050000}">
      <text>
        <r>
          <rPr>
            <sz val="12"/>
            <color rgb="FF000000"/>
            <rFont val="Calibri"/>
            <family val="1"/>
          </rPr>
          <t>No es necesario</t>
        </r>
      </text>
    </comment>
    <comment ref="AB160" authorId="0" shapeId="0" xr:uid="{00000000-0006-0000-1700-00007D050000}">
      <text>
        <r>
          <rPr>
            <sz val="12"/>
            <color rgb="FF000000"/>
            <rFont val="Calibri"/>
            <family val="1"/>
          </rPr>
          <t>No es necesario</t>
        </r>
      </text>
    </comment>
    <comment ref="AE160" authorId="0" shapeId="0" xr:uid="{00000000-0006-0000-1700-00007E050000}">
      <text>
        <r>
          <rPr>
            <sz val="12"/>
            <color rgb="FF000000"/>
            <rFont val="Calibri"/>
            <family val="1"/>
          </rPr>
          <t>estaba ocupado con otro cliente</t>
        </r>
      </text>
    </comment>
    <comment ref="AM160" authorId="0" shapeId="0" xr:uid="{00000000-0006-0000-1700-00007F050000}">
      <text>
        <r>
          <rPr>
            <sz val="12"/>
            <color rgb="FF000000"/>
            <rFont val="Calibri"/>
            <family val="1"/>
          </rPr>
          <t>no venden</t>
        </r>
      </text>
    </comment>
    <comment ref="AN160" authorId="0" shapeId="0" xr:uid="{00000000-0006-0000-1700-000080050000}">
      <text>
        <r>
          <rPr>
            <sz val="12"/>
            <color rgb="FF000000"/>
            <rFont val="Calibri"/>
            <family val="1"/>
          </rPr>
          <t>no venden</t>
        </r>
      </text>
    </comment>
    <comment ref="AP160" authorId="0" shapeId="0" xr:uid="{00000000-0006-0000-1700-000081050000}">
      <text>
        <r>
          <rPr>
            <sz val="12"/>
            <color rgb="FF000000"/>
            <rFont val="Calibri"/>
            <family val="1"/>
          </rPr>
          <t>promoción</t>
        </r>
      </text>
    </comment>
    <comment ref="AX160" authorId="0" shapeId="0" xr:uid="{00000000-0006-0000-1700-000082050000}">
      <text>
        <r>
          <rPr>
            <sz val="12"/>
            <color rgb="FF000000"/>
            <rFont val="Calibri"/>
            <family val="1"/>
          </rPr>
          <t>Se realizó visita en moto</t>
        </r>
      </text>
    </comment>
    <comment ref="R161" authorId="0" shapeId="0" xr:uid="{00000000-0006-0000-1700-000083050000}">
      <text>
        <r>
          <rPr>
            <sz val="12"/>
            <color rgb="FF000000"/>
            <rFont val="Calibri"/>
            <family val="1"/>
          </rPr>
          <t>Largas y pintadas de varios colores</t>
        </r>
      </text>
    </comment>
    <comment ref="Y161" authorId="0" shapeId="0" xr:uid="{00000000-0006-0000-1700-000084050000}">
      <text>
        <r>
          <rPr>
            <sz val="12"/>
            <color rgb="FF000000"/>
            <rFont val="Calibri"/>
            <family val="1"/>
          </rPr>
          <t>.</t>
        </r>
      </text>
    </comment>
    <comment ref="Z161" authorId="0" shapeId="0" xr:uid="{00000000-0006-0000-1700-000085050000}">
      <text>
        <r>
          <rPr>
            <sz val="12"/>
            <color rgb="FF000000"/>
            <rFont val="Calibri"/>
            <family val="1"/>
          </rPr>
          <t>.</t>
        </r>
      </text>
    </comment>
    <comment ref="AA161" authorId="0" shapeId="0" xr:uid="{00000000-0006-0000-1700-000086050000}">
      <text>
        <r>
          <rPr>
            <sz val="12"/>
            <color rgb="FF000000"/>
            <rFont val="Calibri"/>
            <family val="1"/>
          </rPr>
          <t>.</t>
        </r>
      </text>
    </comment>
    <comment ref="AB161" authorId="0" shapeId="0" xr:uid="{00000000-0006-0000-1700-000087050000}">
      <text>
        <r>
          <rPr>
            <sz val="12"/>
            <color rgb="FF000000"/>
            <rFont val="Calibri"/>
            <family val="1"/>
          </rPr>
          <t>.</t>
        </r>
      </text>
    </comment>
    <comment ref="AI161" authorId="0" shapeId="0" xr:uid="{00000000-0006-0000-1700-000088050000}">
      <text>
        <r>
          <rPr>
            <sz val="12"/>
            <color rgb="FF000000"/>
            <rFont val="Calibri"/>
            <family val="1"/>
          </rPr>
          <t>No menciono la promoción</t>
        </r>
      </text>
    </comment>
    <comment ref="AX161" authorId="0" shapeId="0" xr:uid="{00000000-0006-0000-1700-000089050000}">
      <text>
        <r>
          <rPr>
            <sz val="12"/>
            <color rgb="FF000000"/>
            <rFont val="Calibri"/>
            <family val="1"/>
          </rPr>
          <t>No ofrece</t>
        </r>
      </text>
    </comment>
    <comment ref="Y162" authorId="0" shapeId="0" xr:uid="{00000000-0006-0000-1700-00008A050000}">
      <text>
        <r>
          <rPr>
            <sz val="12"/>
            <color rgb="FF000000"/>
            <rFont val="Calibri"/>
            <family val="1"/>
          </rPr>
          <t>NO APLICA</t>
        </r>
      </text>
    </comment>
    <comment ref="Z162" authorId="0" shapeId="0" xr:uid="{00000000-0006-0000-1700-00008B050000}">
      <text>
        <r>
          <rPr>
            <sz val="12"/>
            <color rgb="FF000000"/>
            <rFont val="Calibri"/>
            <family val="1"/>
          </rPr>
          <t>NO APLICA</t>
        </r>
      </text>
    </comment>
    <comment ref="AA162" authorId="0" shapeId="0" xr:uid="{00000000-0006-0000-1700-00008C050000}">
      <text>
        <r>
          <rPr>
            <sz val="12"/>
            <color rgb="FF000000"/>
            <rFont val="Calibri"/>
            <family val="1"/>
          </rPr>
          <t>NO APLICA</t>
        </r>
      </text>
    </comment>
    <comment ref="AB162" authorId="0" shapeId="0" xr:uid="{00000000-0006-0000-1700-00008D050000}">
      <text>
        <r>
          <rPr>
            <sz val="12"/>
            <color rgb="FF000000"/>
            <rFont val="Calibri"/>
            <family val="1"/>
          </rPr>
          <t>NO APLICA</t>
        </r>
      </text>
    </comment>
    <comment ref="AP162" authorId="0" shapeId="0" xr:uid="{00000000-0006-0000-1700-00008E050000}">
      <text>
        <r>
          <rPr>
            <sz val="12"/>
            <color rgb="FF000000"/>
            <rFont val="Calibri"/>
            <family val="1"/>
          </rPr>
          <t>ofrece la promocion jeep</t>
        </r>
      </text>
    </comment>
    <comment ref="BA162" authorId="0" shapeId="0" xr:uid="{00000000-0006-0000-1700-00008F050000}">
      <text>
        <r>
          <rPr>
            <sz val="12"/>
            <color rgb="FF000000"/>
            <rFont val="Calibri"/>
            <family val="1"/>
          </rPr>
          <t>la factura se solicito justo despues de la despedida</t>
        </r>
      </text>
    </comment>
    <comment ref="Y163" authorId="0" shapeId="0" xr:uid="{00000000-0006-0000-1700-000090050000}">
      <text>
        <r>
          <rPr>
            <sz val="12"/>
            <color rgb="FF000000"/>
            <rFont val="Calibri"/>
            <family val="1"/>
          </rPr>
          <t>No aplica</t>
        </r>
      </text>
    </comment>
    <comment ref="Z163" authorId="0" shapeId="0" xr:uid="{00000000-0006-0000-1700-000091050000}">
      <text>
        <r>
          <rPr>
            <sz val="12"/>
            <color rgb="FF000000"/>
            <rFont val="Calibri"/>
            <family val="1"/>
          </rPr>
          <t>No aplica</t>
        </r>
      </text>
    </comment>
    <comment ref="AA163" authorId="0" shapeId="0" xr:uid="{00000000-0006-0000-1700-000092050000}">
      <text>
        <r>
          <rPr>
            <sz val="12"/>
            <color rgb="FF000000"/>
            <rFont val="Calibri"/>
            <family val="1"/>
          </rPr>
          <t>No aplica</t>
        </r>
      </text>
    </comment>
    <comment ref="AB163" authorId="0" shapeId="0" xr:uid="{00000000-0006-0000-1700-000093050000}">
      <text>
        <r>
          <rPr>
            <sz val="12"/>
            <color rgb="FF000000"/>
            <rFont val="Calibri"/>
            <family val="1"/>
          </rPr>
          <t>No aplica</t>
        </r>
      </text>
    </comment>
    <comment ref="AL163" authorId="0" shapeId="0" xr:uid="{00000000-0006-0000-1700-000094050000}">
      <text>
        <r>
          <rPr>
            <sz val="12"/>
            <color rgb="FF000000"/>
            <rFont val="Calibri"/>
            <family val="1"/>
          </rPr>
          <t>Le solicité la cantidad cuando lo estaba ofreciendo</t>
        </r>
      </text>
    </comment>
    <comment ref="AP163" authorId="0" shapeId="0" xr:uid="{00000000-0006-0000-1700-000095050000}">
      <text>
        <r>
          <rPr>
            <sz val="12"/>
            <color rgb="FF000000"/>
            <rFont val="Calibri"/>
            <family val="1"/>
          </rPr>
          <t>Ofrece promo Jeep</t>
        </r>
      </text>
    </comment>
    <comment ref="T164" authorId="0" shapeId="0" xr:uid="{00000000-0006-0000-1700-000096050000}">
      <text>
        <r>
          <rPr>
            <sz val="12"/>
            <color rgb="FF000000"/>
            <rFont val="Calibri"/>
            <family val="1"/>
          </rPr>
          <t>Presenta chaqueta</t>
        </r>
      </text>
    </comment>
    <comment ref="Y164" authorId="0" shapeId="0" xr:uid="{00000000-0006-0000-1700-000097050000}">
      <text>
        <r>
          <rPr>
            <sz val="12"/>
            <color rgb="FF000000"/>
            <rFont val="Calibri"/>
            <family val="1"/>
          </rPr>
          <t>No aplica</t>
        </r>
      </text>
    </comment>
    <comment ref="Z164" authorId="0" shapeId="0" xr:uid="{00000000-0006-0000-1700-000098050000}">
      <text>
        <r>
          <rPr>
            <sz val="12"/>
            <color rgb="FF000000"/>
            <rFont val="Calibri"/>
            <family val="1"/>
          </rPr>
          <t>No aplica</t>
        </r>
      </text>
    </comment>
    <comment ref="AA164" authorId="0" shapeId="0" xr:uid="{00000000-0006-0000-1700-000099050000}">
      <text>
        <r>
          <rPr>
            <sz val="12"/>
            <color rgb="FF000000"/>
            <rFont val="Calibri"/>
            <family val="1"/>
          </rPr>
          <t>No aplica</t>
        </r>
      </text>
    </comment>
    <comment ref="AB164" authorId="0" shapeId="0" xr:uid="{00000000-0006-0000-1700-00009A050000}">
      <text>
        <r>
          <rPr>
            <sz val="12"/>
            <color rgb="FF000000"/>
            <rFont val="Calibri"/>
            <family val="1"/>
          </rPr>
          <t>No aplica</t>
        </r>
      </text>
    </comment>
    <comment ref="AN164" authorId="0" shapeId="0" xr:uid="{00000000-0006-0000-1700-00009B050000}">
      <text>
        <r>
          <rPr>
            <sz val="12"/>
            <color rgb="FF000000"/>
            <rFont val="Calibri"/>
            <family val="1"/>
          </rPr>
          <t>Se solicito combustible extra</t>
        </r>
      </text>
    </comment>
    <comment ref="AP164" authorId="0" shapeId="0" xr:uid="{00000000-0006-0000-1700-00009C050000}">
      <text>
        <r>
          <rPr>
            <sz val="12"/>
            <color rgb="FF000000"/>
            <rFont val="Calibri"/>
            <family val="1"/>
          </rPr>
          <t>Ofrece promoción Jeep</t>
        </r>
      </text>
    </comment>
    <comment ref="T165" authorId="0" shapeId="0" xr:uid="{00000000-0006-0000-1700-00009D050000}">
      <text>
        <r>
          <rPr>
            <sz val="12"/>
            <color rgb="FF000000"/>
            <rFont val="Calibri"/>
            <family val="1"/>
          </rPr>
          <t>usa cahqueta</t>
        </r>
      </text>
    </comment>
    <comment ref="Y165" authorId="0" shapeId="0" xr:uid="{00000000-0006-0000-1700-00009E050000}">
      <text>
        <r>
          <rPr>
            <sz val="12"/>
            <color rgb="FF000000"/>
            <rFont val="Calibri"/>
            <family val="1"/>
          </rPr>
          <t>no almica</t>
        </r>
      </text>
    </comment>
    <comment ref="Z165" authorId="0" shapeId="0" xr:uid="{00000000-0006-0000-1700-00009F050000}">
      <text>
        <r>
          <rPr>
            <sz val="12"/>
            <color rgb="FF000000"/>
            <rFont val="Calibri"/>
            <family val="1"/>
          </rPr>
          <t>noballica</t>
        </r>
      </text>
    </comment>
    <comment ref="AA165" authorId="0" shapeId="0" xr:uid="{00000000-0006-0000-1700-0000A0050000}">
      <text>
        <r>
          <rPr>
            <sz val="12"/>
            <color rgb="FF000000"/>
            <rFont val="Calibri"/>
            <family val="1"/>
          </rPr>
          <t>no aplica</t>
        </r>
      </text>
    </comment>
    <comment ref="AB165" authorId="0" shapeId="0" xr:uid="{00000000-0006-0000-1700-0000A1050000}">
      <text>
        <r>
          <rPr>
            <sz val="12"/>
            <color rgb="FF000000"/>
            <rFont val="Calibri"/>
            <family val="1"/>
          </rPr>
          <t>no allica</t>
        </r>
      </text>
    </comment>
    <comment ref="AM165" authorId="0" shapeId="0" xr:uid="{00000000-0006-0000-1700-0000A2050000}">
      <text>
        <r>
          <rPr>
            <sz val="12"/>
            <color rgb="FF000000"/>
            <rFont val="Calibri"/>
            <family val="1"/>
          </rPr>
          <t>Solo dice corriente</t>
        </r>
      </text>
    </comment>
    <comment ref="AN165" authorId="0" shapeId="0" xr:uid="{00000000-0006-0000-1700-0000A3050000}">
      <text>
        <r>
          <rPr>
            <sz val="12"/>
            <color rgb="FF000000"/>
            <rFont val="Calibri"/>
            <family val="1"/>
          </rPr>
          <t>Se solicita extra</t>
        </r>
      </text>
    </comment>
    <comment ref="AP165" authorId="0" shapeId="0" xr:uid="{00000000-0006-0000-1700-0000A4050000}">
      <text>
        <r>
          <rPr>
            <sz val="12"/>
            <color rgb="FF000000"/>
            <rFont val="Calibri"/>
            <family val="1"/>
          </rPr>
          <t>ofrece promocion</t>
        </r>
      </text>
    </comment>
    <comment ref="AW165" authorId="0" shapeId="0" xr:uid="{00000000-0006-0000-1700-0000A5050000}">
      <text>
        <r>
          <rPr>
            <sz val="12"/>
            <color rgb="FF000000"/>
            <rFont val="Calibri"/>
            <family val="1"/>
          </rPr>
          <t>No ofrece</t>
        </r>
      </text>
    </comment>
    <comment ref="AX165" authorId="0" shapeId="0" xr:uid="{00000000-0006-0000-1700-0000A6050000}">
      <text>
        <r>
          <rPr>
            <sz val="12"/>
            <color rgb="FF000000"/>
            <rFont val="Calibri"/>
            <family val="1"/>
          </rPr>
          <t>No lo realiza</t>
        </r>
      </text>
    </comment>
    <comment ref="T166" authorId="0" shapeId="0" xr:uid="{00000000-0006-0000-1700-0000A7050000}">
      <text>
        <r>
          <rPr>
            <sz val="12"/>
            <color rgb="FF000000"/>
            <rFont val="Calibri"/>
            <family val="1"/>
          </rPr>
          <t>usa chaqueta</t>
        </r>
      </text>
    </comment>
    <comment ref="W166" authorId="0" shapeId="0" xr:uid="{00000000-0006-0000-1700-0000A8050000}">
      <text>
        <r>
          <rPr>
            <sz val="12"/>
            <color rgb="FF000000"/>
            <rFont val="Calibri"/>
            <family val="1"/>
          </rPr>
          <t>Está girado</t>
        </r>
      </text>
    </comment>
    <comment ref="Y166" authorId="0" shapeId="0" xr:uid="{00000000-0006-0000-1700-0000A9050000}">
      <text>
        <r>
          <rPr>
            <sz val="12"/>
            <color rgb="FF000000"/>
            <rFont val="Calibri"/>
            <family val="1"/>
          </rPr>
          <t>Na</t>
        </r>
      </text>
    </comment>
    <comment ref="Z166" authorId="0" shapeId="0" xr:uid="{00000000-0006-0000-1700-0000AA050000}">
      <text>
        <r>
          <rPr>
            <sz val="12"/>
            <color rgb="FF000000"/>
            <rFont val="Calibri"/>
            <family val="1"/>
          </rPr>
          <t>Na</t>
        </r>
      </text>
    </comment>
    <comment ref="AA166" authorId="0" shapeId="0" xr:uid="{00000000-0006-0000-1700-0000AB050000}">
      <text>
        <r>
          <rPr>
            <sz val="12"/>
            <color rgb="FF000000"/>
            <rFont val="Calibri"/>
            <family val="1"/>
          </rPr>
          <t>Na</t>
        </r>
      </text>
    </comment>
    <comment ref="AB166" authorId="0" shapeId="0" xr:uid="{00000000-0006-0000-1700-0000AC050000}">
      <text>
        <r>
          <rPr>
            <sz val="12"/>
            <color rgb="FF000000"/>
            <rFont val="Calibri"/>
            <family val="1"/>
          </rPr>
          <t>Na</t>
        </r>
      </text>
    </comment>
    <comment ref="AM166" authorId="0" shapeId="0" xr:uid="{00000000-0006-0000-1700-0000AD050000}">
      <text>
        <r>
          <rPr>
            <sz val="12"/>
            <color rgb="FF000000"/>
            <rFont val="Calibri"/>
            <family val="1"/>
          </rPr>
          <t>no ofrece , dice 20 gasolina corriente min 1.10 velocidad reproducción 0.75</t>
        </r>
      </text>
    </comment>
    <comment ref="AN166" authorId="0" shapeId="0" xr:uid="{00000000-0006-0000-1700-0000AE050000}">
      <text>
        <r>
          <rPr>
            <sz val="12"/>
            <color rgb="FF000000"/>
            <rFont val="Calibri"/>
            <family val="1"/>
          </rPr>
          <t>No ofrece</t>
        </r>
      </text>
    </comment>
    <comment ref="AP166" authorId="0" shapeId="0" xr:uid="{00000000-0006-0000-1700-0000AF050000}">
      <text>
        <r>
          <rPr>
            <sz val="12"/>
            <color rgb="FF000000"/>
            <rFont val="Calibri"/>
            <family val="1"/>
          </rPr>
          <t>ofrece promoción jeep</t>
        </r>
      </text>
    </comment>
    <comment ref="AX166" authorId="0" shapeId="0" xr:uid="{00000000-0006-0000-1700-0000B0050000}">
      <text>
        <r>
          <rPr>
            <sz val="12"/>
            <color rgb="FF000000"/>
            <rFont val="Calibri"/>
            <family val="1"/>
          </rPr>
          <t>Na</t>
        </r>
      </text>
    </comment>
    <comment ref="BA166" authorId="0" shapeId="0" xr:uid="{00000000-0006-0000-1700-0000B1050000}">
      <text>
        <r>
          <rPr>
            <sz val="12"/>
            <color rgb="FF000000"/>
            <rFont val="Calibri"/>
            <family val="1"/>
          </rPr>
          <t>Se solicita</t>
        </r>
      </text>
    </comment>
    <comment ref="T167" authorId="0" shapeId="0" xr:uid="{00000000-0006-0000-1700-0000B2050000}">
      <text>
        <r>
          <rPr>
            <sz val="12"/>
            <color rgb="FF000000"/>
            <rFont val="Calibri"/>
            <family val="1"/>
          </rPr>
          <t>tiene un buzo sobre la camisa que no es de la marca</t>
        </r>
      </text>
    </comment>
    <comment ref="Y167" authorId="0" shapeId="0" xr:uid="{00000000-0006-0000-1700-0000B3050000}">
      <text>
        <r>
          <rPr>
            <sz val="12"/>
            <color rgb="FF000000"/>
            <rFont val="Calibri"/>
            <family val="1"/>
          </rPr>
          <t>No aplica</t>
        </r>
      </text>
    </comment>
    <comment ref="Z167" authorId="0" shapeId="0" xr:uid="{00000000-0006-0000-1700-0000B4050000}">
      <text>
        <r>
          <rPr>
            <sz val="12"/>
            <color rgb="FF000000"/>
            <rFont val="Calibri"/>
            <family val="1"/>
          </rPr>
          <t>No aplica</t>
        </r>
      </text>
    </comment>
    <comment ref="AA167" authorId="0" shapeId="0" xr:uid="{00000000-0006-0000-1700-0000B5050000}">
      <text>
        <r>
          <rPr>
            <sz val="12"/>
            <color rgb="FF000000"/>
            <rFont val="Calibri"/>
            <family val="1"/>
          </rPr>
          <t>No aplica</t>
        </r>
      </text>
    </comment>
    <comment ref="AB167" authorId="0" shapeId="0" xr:uid="{00000000-0006-0000-1700-0000B6050000}">
      <text>
        <r>
          <rPr>
            <sz val="12"/>
            <color rgb="FF000000"/>
            <rFont val="Calibri"/>
            <family val="1"/>
          </rPr>
          <t>No aplica</t>
        </r>
      </text>
    </comment>
    <comment ref="AM167" authorId="0" shapeId="0" xr:uid="{00000000-0006-0000-1700-0000B7050000}">
      <text>
        <r>
          <rPr>
            <sz val="12"/>
            <color rgb="FF000000"/>
            <rFont val="Calibri"/>
            <family val="1"/>
          </rPr>
          <t>No ofrecio nada</t>
        </r>
      </text>
    </comment>
    <comment ref="AN167" authorId="0" shapeId="0" xr:uid="{00000000-0006-0000-1700-0000B8050000}">
      <text>
        <r>
          <rPr>
            <sz val="12"/>
            <color rgb="FF000000"/>
            <rFont val="Calibri"/>
            <family val="1"/>
          </rPr>
          <t>No ofrecio nada</t>
        </r>
      </text>
    </comment>
    <comment ref="AO167" authorId="0" shapeId="0" xr:uid="{00000000-0006-0000-1700-0000B9050000}">
      <text>
        <r>
          <rPr>
            <sz val="12"/>
            <color rgb="FF000000"/>
            <rFont val="Calibri"/>
            <family val="1"/>
          </rPr>
          <t>No hay este servicio en la estacion</t>
        </r>
      </text>
    </comment>
    <comment ref="AP167" authorId="0" shapeId="0" xr:uid="{00000000-0006-0000-1700-0000BA050000}">
      <text>
        <r>
          <rPr>
            <sz val="12"/>
            <color rgb="FF000000"/>
            <rFont val="Calibri"/>
            <family val="1"/>
          </rPr>
          <t>n/a</t>
        </r>
      </text>
    </comment>
    <comment ref="AX167" authorId="0" shapeId="0" xr:uid="{00000000-0006-0000-1700-0000BB050000}">
      <text>
        <r>
          <rPr>
            <sz val="12"/>
            <color rgb="FF000000"/>
            <rFont val="Calibri"/>
            <family val="1"/>
          </rPr>
          <t>La visita es en moto</t>
        </r>
      </text>
    </comment>
    <comment ref="I168" authorId="0" shapeId="0" xr:uid="{00000000-0006-0000-1700-0000BC050000}">
      <text>
        <r>
          <rPr>
            <sz val="12"/>
            <color rgb="FF000000"/>
            <rFont val="Calibri"/>
            <family val="1"/>
          </rPr>
          <t>No se puede tomar más cerca porque evidencia la mision</t>
        </r>
      </text>
    </comment>
    <comment ref="Q168" authorId="0" shapeId="0" xr:uid="{00000000-0006-0000-1700-0000BD050000}">
      <text>
        <r>
          <rPr>
            <sz val="12"/>
            <color rgb="FF000000"/>
            <rFont val="Calibri"/>
            <family val="1"/>
          </rPr>
          <t>Usa guantes</t>
        </r>
      </text>
    </comment>
    <comment ref="R168" authorId="0" shapeId="0" xr:uid="{00000000-0006-0000-1700-0000BE050000}">
      <text>
        <r>
          <rPr>
            <sz val="12"/>
            <color rgb="FF000000"/>
            <rFont val="Calibri"/>
            <family val="1"/>
          </rPr>
          <t>Usa guantes</t>
        </r>
      </text>
    </comment>
    <comment ref="T168" authorId="0" shapeId="0" xr:uid="{00000000-0006-0000-1700-0000BF050000}">
      <text>
        <r>
          <rPr>
            <sz val="12"/>
            <color rgb="FF000000"/>
            <rFont val="Calibri"/>
            <family val="1"/>
          </rPr>
          <t>Usa chaqueta</t>
        </r>
      </text>
    </comment>
    <comment ref="Y168" authorId="0" shapeId="0" xr:uid="{00000000-0006-0000-1700-0000C0050000}">
      <text>
        <r>
          <rPr>
            <sz val="12"/>
            <color rgb="FF000000"/>
            <rFont val="Calibri"/>
            <family val="1"/>
          </rPr>
          <t>No es obligatorio</t>
        </r>
      </text>
    </comment>
    <comment ref="Z168" authorId="0" shapeId="0" xr:uid="{00000000-0006-0000-1700-0000C1050000}">
      <text>
        <r>
          <rPr>
            <sz val="12"/>
            <color rgb="FF000000"/>
            <rFont val="Calibri"/>
            <family val="1"/>
          </rPr>
          <t>No es obligatorio</t>
        </r>
      </text>
    </comment>
    <comment ref="AA168" authorId="0" shapeId="0" xr:uid="{00000000-0006-0000-1700-0000C2050000}">
      <text>
        <r>
          <rPr>
            <sz val="12"/>
            <color rgb="FF000000"/>
            <rFont val="Calibri"/>
            <family val="1"/>
          </rPr>
          <t>No es obligatorio</t>
        </r>
      </text>
    </comment>
    <comment ref="AB168" authorId="0" shapeId="0" xr:uid="{00000000-0006-0000-1700-0000C3050000}">
      <text>
        <r>
          <rPr>
            <sz val="12"/>
            <color rgb="FF000000"/>
            <rFont val="Calibri"/>
            <family val="1"/>
          </rPr>
          <t>No es obligatorio</t>
        </r>
      </text>
    </comment>
    <comment ref="AE168" authorId="0" shapeId="0" xr:uid="{00000000-0006-0000-1700-0000C4050000}">
      <text>
        <r>
          <rPr>
            <sz val="12"/>
            <color rgb="FF000000"/>
            <rFont val="Calibri"/>
            <family val="1"/>
          </rPr>
          <t>Está atendiendo por el costado opuesto de la isla y no se percata de mi presencia, atiende a otra moto que llega por ese costado</t>
        </r>
      </text>
    </comment>
    <comment ref="AH168" authorId="0" shapeId="0" xr:uid="{00000000-0006-0000-1700-0000C5050000}">
      <text>
        <r>
          <rPr>
            <sz val="12"/>
            <color rgb="FF000000"/>
            <rFont val="Calibri"/>
            <family val="1"/>
          </rPr>
          <t>Pero en tono muy bajo</t>
        </r>
      </text>
    </comment>
    <comment ref="AI168" authorId="0" shapeId="0" xr:uid="{00000000-0006-0000-1700-0000C6050000}">
      <text>
        <r>
          <rPr>
            <sz val="12"/>
            <color rgb="FF000000"/>
            <rFont val="Calibri"/>
            <family val="1"/>
          </rPr>
          <t>Tuve que solicitarlas</t>
        </r>
      </text>
    </comment>
    <comment ref="AM168" authorId="0" shapeId="0" xr:uid="{00000000-0006-0000-1700-0000C7050000}">
      <text>
        <r>
          <rPr>
            <sz val="12"/>
            <color rgb="FF000000"/>
            <rFont val="Calibri"/>
            <family val="1"/>
          </rPr>
          <t>EDS no vende mayor calidad.</t>
        </r>
      </text>
    </comment>
    <comment ref="AN168" authorId="0" shapeId="0" xr:uid="{00000000-0006-0000-1700-0000C8050000}">
      <text>
        <r>
          <rPr>
            <sz val="12"/>
            <color rgb="FF000000"/>
            <rFont val="Calibri"/>
            <family val="1"/>
          </rPr>
          <t>EDS no vende mayor calidad.</t>
        </r>
      </text>
    </comment>
    <comment ref="AO168" authorId="0" shapeId="0" xr:uid="{00000000-0006-0000-1700-0000C9050000}">
      <text>
        <r>
          <rPr>
            <sz val="12"/>
            <color rgb="FF000000"/>
            <rFont val="Calibri"/>
            <family val="1"/>
          </rPr>
          <t>EDS no acumula puntos</t>
        </r>
      </text>
    </comment>
    <comment ref="AP168" authorId="0" shapeId="0" xr:uid="{00000000-0006-0000-1700-0000CA050000}">
      <text>
        <r>
          <rPr>
            <sz val="12"/>
            <color rgb="FF000000"/>
            <rFont val="Calibri"/>
            <family val="1"/>
          </rPr>
          <t>EDS en depto de nariño</t>
        </r>
      </text>
    </comment>
    <comment ref="AX168" authorId="0" shapeId="0" xr:uid="{00000000-0006-0000-1700-0000CB050000}">
      <text>
        <r>
          <rPr>
            <sz val="12"/>
            <color rgb="FF000000"/>
            <rFont val="Calibri"/>
            <family val="1"/>
          </rPr>
          <t>Visita en moto</t>
        </r>
      </text>
    </comment>
    <comment ref="Y169" authorId="0" shapeId="0" xr:uid="{00000000-0006-0000-1700-0000CC050000}">
      <text>
        <r>
          <rPr>
            <sz val="12"/>
            <color rgb="FF000000"/>
            <rFont val="Calibri"/>
            <family val="1"/>
          </rPr>
          <t>.</t>
        </r>
      </text>
    </comment>
    <comment ref="Z169" authorId="0" shapeId="0" xr:uid="{00000000-0006-0000-1700-0000CD050000}">
      <text>
        <r>
          <rPr>
            <sz val="12"/>
            <color rgb="FF000000"/>
            <rFont val="Calibri"/>
            <family val="1"/>
          </rPr>
          <t>.</t>
        </r>
      </text>
    </comment>
    <comment ref="AA169" authorId="0" shapeId="0" xr:uid="{00000000-0006-0000-1700-0000CE050000}">
      <text>
        <r>
          <rPr>
            <sz val="12"/>
            <color rgb="FF000000"/>
            <rFont val="Calibri"/>
            <family val="1"/>
          </rPr>
          <t>.</t>
        </r>
      </text>
    </comment>
    <comment ref="AB169" authorId="0" shapeId="0" xr:uid="{00000000-0006-0000-1700-0000CF050000}">
      <text>
        <r>
          <rPr>
            <sz val="12"/>
            <color rgb="FF000000"/>
            <rFont val="Calibri"/>
            <family val="1"/>
          </rPr>
          <t>.</t>
        </r>
      </text>
    </comment>
    <comment ref="AE169" authorId="0" shapeId="0" xr:uid="{00000000-0006-0000-1700-0000D0050000}">
      <text>
        <r>
          <rPr>
            <sz val="12"/>
            <color rgb="FF000000"/>
            <rFont val="Calibri"/>
            <family val="1"/>
          </rPr>
          <t>N/A alto flujo de vehiculos</t>
        </r>
      </text>
    </comment>
    <comment ref="AH169" authorId="0" shapeId="0" xr:uid="{00000000-0006-0000-1700-0000D1050000}">
      <text>
        <r>
          <rPr>
            <sz val="12"/>
            <color rgb="FF000000"/>
            <rFont val="Calibri"/>
            <family val="1"/>
          </rPr>
          <t>Aunque sin energía</t>
        </r>
      </text>
    </comment>
    <comment ref="AN169" authorId="0" shapeId="0" xr:uid="{00000000-0006-0000-1700-0000D2050000}">
      <text>
        <r>
          <rPr>
            <sz val="12"/>
            <color rgb="FF000000"/>
            <rFont val="Calibri"/>
            <family val="1"/>
          </rPr>
          <t>No ofrece mezcla</t>
        </r>
      </text>
    </comment>
    <comment ref="AP169" authorId="0" shapeId="0" xr:uid="{00000000-0006-0000-1700-0000D3050000}">
      <text>
        <r>
          <rPr>
            <sz val="12"/>
            <color rgb="FF000000"/>
            <rFont val="Calibri"/>
            <family val="1"/>
          </rPr>
          <t>Solo ofreció l promoción</t>
        </r>
      </text>
    </comment>
    <comment ref="AS169" authorId="0" shapeId="0" xr:uid="{00000000-0006-0000-1700-0000D4050000}">
      <text>
        <r>
          <rPr>
            <sz val="12"/>
            <color rgb="FF000000"/>
            <rFont val="Calibri"/>
            <family val="1"/>
          </rPr>
          <t>No indica ceros</t>
        </r>
      </text>
    </comment>
    <comment ref="AX169" authorId="0" shapeId="0" xr:uid="{00000000-0006-0000-1700-0000D5050000}">
      <text>
        <r>
          <rPr>
            <sz val="12"/>
            <color rgb="FF000000"/>
            <rFont val="Calibri"/>
            <family val="1"/>
          </rPr>
          <t>No ofrece</t>
        </r>
      </text>
    </comment>
    <comment ref="Y170" authorId="0" shapeId="0" xr:uid="{00000000-0006-0000-1700-0000D6050000}">
      <text>
        <r>
          <rPr>
            <sz val="12"/>
            <color rgb="FF000000"/>
            <rFont val="Calibri"/>
            <family val="1"/>
          </rPr>
          <t>.</t>
        </r>
      </text>
    </comment>
    <comment ref="Z170" authorId="0" shapeId="0" xr:uid="{00000000-0006-0000-1700-0000D7050000}">
      <text>
        <r>
          <rPr>
            <sz val="12"/>
            <color rgb="FF000000"/>
            <rFont val="Calibri"/>
            <family val="1"/>
          </rPr>
          <t>.</t>
        </r>
      </text>
    </comment>
    <comment ref="AA170" authorId="0" shapeId="0" xr:uid="{00000000-0006-0000-1700-0000D8050000}">
      <text>
        <r>
          <rPr>
            <sz val="12"/>
            <color rgb="FF000000"/>
            <rFont val="Calibri"/>
            <family val="1"/>
          </rPr>
          <t>.</t>
        </r>
      </text>
    </comment>
    <comment ref="AB170" authorId="0" shapeId="0" xr:uid="{00000000-0006-0000-1700-0000D9050000}">
      <text>
        <r>
          <rPr>
            <sz val="12"/>
            <color rgb="FF000000"/>
            <rFont val="Calibri"/>
            <family val="1"/>
          </rPr>
          <t>.</t>
        </r>
      </text>
    </comment>
    <comment ref="AI170" authorId="0" shapeId="0" xr:uid="{00000000-0006-0000-1700-0000DA050000}">
      <text>
        <r>
          <rPr>
            <sz val="12"/>
            <color rgb="FF000000"/>
            <rFont val="Calibri"/>
            <family val="1"/>
          </rPr>
          <t>No ofrece</t>
        </r>
      </text>
    </comment>
    <comment ref="AN170" authorId="0" shapeId="0" xr:uid="{00000000-0006-0000-1700-0000DB050000}">
      <text>
        <r>
          <rPr>
            <sz val="12"/>
            <color rgb="FF000000"/>
            <rFont val="Calibri"/>
            <family val="1"/>
          </rPr>
          <t>No ofrece</t>
        </r>
      </text>
    </comment>
    <comment ref="AP170" authorId="0" shapeId="0" xr:uid="{00000000-0006-0000-1700-0000DC050000}">
      <text>
        <r>
          <rPr>
            <sz val="12"/>
            <color rgb="FF000000"/>
            <rFont val="Calibri"/>
            <family val="1"/>
          </rPr>
          <t>No lo ofrece</t>
        </r>
      </text>
    </comment>
    <comment ref="AX170" authorId="0" shapeId="0" xr:uid="{00000000-0006-0000-1700-0000DD050000}">
      <text>
        <r>
          <rPr>
            <sz val="12"/>
            <color rgb="FF000000"/>
            <rFont val="Calibri"/>
            <family val="1"/>
          </rPr>
          <t>No ofrece</t>
        </r>
      </text>
    </comment>
    <comment ref="W171" authorId="0" shapeId="0" xr:uid="{00000000-0006-0000-1700-0000DE050000}">
      <text>
        <r>
          <rPr>
            <sz val="12"/>
            <color rgb="FF000000"/>
            <rFont val="Calibri"/>
            <family val="1"/>
          </rPr>
          <t>No carnet , ni bordado</t>
        </r>
      </text>
    </comment>
    <comment ref="Y171" authorId="0" shapeId="0" xr:uid="{00000000-0006-0000-1700-0000DF050000}">
      <text>
        <r>
          <rPr>
            <sz val="12"/>
            <color rgb="FF000000"/>
            <rFont val="Calibri"/>
            <family val="1"/>
          </rPr>
          <t>No aplica en este momento</t>
        </r>
      </text>
    </comment>
    <comment ref="Z171" authorId="0" shapeId="0" xr:uid="{00000000-0006-0000-1700-0000E0050000}">
      <text>
        <r>
          <rPr>
            <sz val="12"/>
            <color rgb="FF000000"/>
            <rFont val="Calibri"/>
            <family val="1"/>
          </rPr>
          <t>No aplica en este momento</t>
        </r>
      </text>
    </comment>
    <comment ref="AA171" authorId="0" shapeId="0" xr:uid="{00000000-0006-0000-1700-0000E1050000}">
      <text>
        <r>
          <rPr>
            <sz val="12"/>
            <color rgb="FF000000"/>
            <rFont val="Calibri"/>
            <family val="1"/>
          </rPr>
          <t>No aplica en este momento</t>
        </r>
      </text>
    </comment>
    <comment ref="AB171" authorId="0" shapeId="0" xr:uid="{00000000-0006-0000-1700-0000E2050000}">
      <text>
        <r>
          <rPr>
            <sz val="12"/>
            <color rgb="FF000000"/>
            <rFont val="Calibri"/>
            <family val="1"/>
          </rPr>
          <t>No aplica en este momento</t>
        </r>
      </text>
    </comment>
    <comment ref="AO171" authorId="0" shapeId="0" xr:uid="{00000000-0006-0000-1700-0000E3050000}">
      <text>
        <r>
          <rPr>
            <sz val="12"/>
            <color rgb="FF000000"/>
            <rFont val="Calibri"/>
            <family val="1"/>
          </rPr>
          <t>Explico que tiene no servicio aun .</t>
        </r>
      </text>
    </comment>
    <comment ref="AP171" authorId="0" shapeId="0" xr:uid="{00000000-0006-0000-1700-0000E4050000}">
      <text>
        <r>
          <rPr>
            <sz val="12"/>
            <color rgb="FF000000"/>
            <rFont val="Calibri"/>
            <family val="1"/>
          </rPr>
          <t>promoción</t>
        </r>
      </text>
    </comment>
    <comment ref="AW171" authorId="0" shapeId="0" xr:uid="{00000000-0006-0000-1700-0000E5050000}">
      <text>
        <r>
          <rPr>
            <sz val="12"/>
            <color rgb="FF000000"/>
            <rFont val="Calibri"/>
            <family val="1"/>
          </rPr>
          <t>No tiene servicios adicinales</t>
        </r>
      </text>
    </comment>
    <comment ref="W172" authorId="0" shapeId="0" xr:uid="{00000000-0006-0000-1700-0000E6050000}">
      <text>
        <r>
          <rPr>
            <sz val="12"/>
            <color rgb="FF000000"/>
            <rFont val="Calibri"/>
            <family val="1"/>
          </rPr>
          <t>No se pudo identificar que la colaboradora portara carnet ni nombre bordado</t>
        </r>
      </text>
    </comment>
    <comment ref="X172" authorId="0" shapeId="0" xr:uid="{00000000-0006-0000-1700-0000E7050000}">
      <text>
        <r>
          <rPr>
            <sz val="12"/>
            <color rgb="FF000000"/>
            <rFont val="Calibri"/>
            <family val="1"/>
          </rPr>
          <t>Según factura</t>
        </r>
      </text>
    </comment>
    <comment ref="Y172" authorId="0" shapeId="0" xr:uid="{00000000-0006-0000-1700-0000E8050000}">
      <text>
        <r>
          <rPr>
            <sz val="12"/>
            <color rgb="FF000000"/>
            <rFont val="Calibri"/>
            <family val="1"/>
          </rPr>
          <t>Ya no se usa</t>
        </r>
      </text>
    </comment>
    <comment ref="Z172" authorId="0" shapeId="0" xr:uid="{00000000-0006-0000-1700-0000E9050000}">
      <text>
        <r>
          <rPr>
            <sz val="12"/>
            <color rgb="FF000000"/>
            <rFont val="Calibri"/>
            <family val="1"/>
          </rPr>
          <t>Ya no se usa</t>
        </r>
      </text>
    </comment>
    <comment ref="AA172" authorId="0" shapeId="0" xr:uid="{00000000-0006-0000-1700-0000EA050000}">
      <text>
        <r>
          <rPr>
            <sz val="12"/>
            <color rgb="FF000000"/>
            <rFont val="Calibri"/>
            <family val="1"/>
          </rPr>
          <t>Ya no se usa</t>
        </r>
      </text>
    </comment>
    <comment ref="AB172" authorId="0" shapeId="0" xr:uid="{00000000-0006-0000-1700-0000EB050000}">
      <text>
        <r>
          <rPr>
            <sz val="12"/>
            <color rgb="FF000000"/>
            <rFont val="Calibri"/>
            <family val="1"/>
          </rPr>
          <t>Visita en moto</t>
        </r>
      </text>
    </comment>
    <comment ref="AN172" authorId="0" shapeId="0" xr:uid="{00000000-0006-0000-1700-0000EC050000}">
      <text>
        <r>
          <rPr>
            <sz val="12"/>
            <color rgb="FF000000"/>
            <rFont val="Calibri"/>
            <family val="1"/>
          </rPr>
          <t>Solicite tanquear con extra</t>
        </r>
      </text>
    </comment>
    <comment ref="AP172" authorId="0" shapeId="0" xr:uid="{00000000-0006-0000-1700-0000ED050000}">
      <text>
        <r>
          <rPr>
            <sz val="12"/>
            <color rgb="FF000000"/>
            <rFont val="Calibri"/>
            <family val="1"/>
          </rPr>
          <t>Ofrece promoción de jeep</t>
        </r>
      </text>
    </comment>
    <comment ref="AX172" authorId="0" shapeId="0" xr:uid="{00000000-0006-0000-1700-0000EE050000}">
      <text>
        <r>
          <rPr>
            <sz val="12"/>
            <color rgb="FF000000"/>
            <rFont val="Calibri"/>
            <family val="1"/>
          </rPr>
          <t>Visita en moto</t>
        </r>
      </text>
    </comment>
    <comment ref="Y173" authorId="0" shapeId="0" xr:uid="{00000000-0006-0000-1700-0000EF050000}">
      <text>
        <r>
          <rPr>
            <sz val="12"/>
            <color rgb="FF000000"/>
            <rFont val="Calibri"/>
            <family val="1"/>
          </rPr>
          <t>No aplica</t>
        </r>
      </text>
    </comment>
    <comment ref="Z173" authorId="0" shapeId="0" xr:uid="{00000000-0006-0000-1700-0000F0050000}">
      <text>
        <r>
          <rPr>
            <sz val="12"/>
            <color rgb="FF000000"/>
            <rFont val="Calibri"/>
            <family val="1"/>
          </rPr>
          <t>No aplica</t>
        </r>
      </text>
    </comment>
    <comment ref="AA173" authorId="0" shapeId="0" xr:uid="{00000000-0006-0000-1700-0000F1050000}">
      <text>
        <r>
          <rPr>
            <sz val="12"/>
            <color rgb="FF000000"/>
            <rFont val="Calibri"/>
            <family val="1"/>
          </rPr>
          <t>No aplica</t>
        </r>
      </text>
    </comment>
    <comment ref="AB173" authorId="0" shapeId="0" xr:uid="{00000000-0006-0000-1700-0000F2050000}">
      <text>
        <r>
          <rPr>
            <sz val="12"/>
            <color rgb="FF000000"/>
            <rFont val="Calibri"/>
            <family val="1"/>
          </rPr>
          <t>No aplica</t>
        </r>
      </text>
    </comment>
    <comment ref="AN173" authorId="0" shapeId="0" xr:uid="{00000000-0006-0000-1700-0000F3050000}">
      <text>
        <r>
          <rPr>
            <sz val="12"/>
            <color rgb="FF000000"/>
            <rFont val="Calibri"/>
            <family val="1"/>
          </rPr>
          <t>Solicité extra</t>
        </r>
      </text>
    </comment>
    <comment ref="AP173" authorId="0" shapeId="0" xr:uid="{00000000-0006-0000-1700-0000F4050000}">
      <text>
        <r>
          <rPr>
            <sz val="12"/>
            <color rgb="FF000000"/>
            <rFont val="Calibri"/>
            <family val="1"/>
          </rPr>
          <t>Ofrece promo Jeep</t>
        </r>
      </text>
    </comment>
    <comment ref="AT173" authorId="0" shapeId="0" xr:uid="{00000000-0006-0000-1700-0000F5050000}">
      <text>
        <r>
          <rPr>
            <sz val="12"/>
            <color rgb="FF000000"/>
            <rFont val="Calibri"/>
            <family val="1"/>
          </rPr>
          <t>No lo menciona</t>
        </r>
      </text>
    </comment>
    <comment ref="AW173" authorId="0" shapeId="0" xr:uid="{00000000-0006-0000-1700-0000F6050000}">
      <text>
        <r>
          <rPr>
            <sz val="12"/>
            <color rgb="FF000000"/>
            <rFont val="Calibri"/>
            <family val="1"/>
          </rPr>
          <t>No me ofreció ningún servicio adicional</t>
        </r>
      </text>
    </comment>
    <comment ref="AX173" authorId="0" shapeId="0" xr:uid="{00000000-0006-0000-1700-0000F7050000}">
      <text>
        <r>
          <rPr>
            <sz val="12"/>
            <color rgb="FF000000"/>
            <rFont val="Calibri"/>
            <family val="1"/>
          </rPr>
          <t>Visita en moto</t>
        </r>
      </text>
    </comment>
    <comment ref="Y174" authorId="0" shapeId="0" xr:uid="{00000000-0006-0000-1700-0000F8050000}">
      <text>
        <r>
          <rPr>
            <sz val="12"/>
            <color rgb="FF000000"/>
            <rFont val="Calibri"/>
            <family val="1"/>
          </rPr>
          <t>No aplica</t>
        </r>
      </text>
    </comment>
    <comment ref="Z174" authorId="0" shapeId="0" xr:uid="{00000000-0006-0000-1700-0000F9050000}">
      <text>
        <r>
          <rPr>
            <sz val="12"/>
            <color rgb="FF000000"/>
            <rFont val="Calibri"/>
            <family val="1"/>
          </rPr>
          <t>No aplica</t>
        </r>
      </text>
    </comment>
    <comment ref="AA174" authorId="0" shapeId="0" xr:uid="{00000000-0006-0000-1700-0000FA050000}">
      <text>
        <r>
          <rPr>
            <sz val="12"/>
            <color rgb="FF000000"/>
            <rFont val="Calibri"/>
            <family val="1"/>
          </rPr>
          <t>No aplica</t>
        </r>
      </text>
    </comment>
    <comment ref="AB174" authorId="0" shapeId="0" xr:uid="{00000000-0006-0000-1700-0000FB050000}">
      <text>
        <r>
          <rPr>
            <sz val="12"/>
            <color rgb="FF000000"/>
            <rFont val="Calibri"/>
            <family val="1"/>
          </rPr>
          <t>No aplica</t>
        </r>
      </text>
    </comment>
    <comment ref="AP174" authorId="0" shapeId="0" xr:uid="{00000000-0006-0000-1700-0000FC050000}">
      <text>
        <r>
          <rPr>
            <sz val="12"/>
            <color rgb="FF000000"/>
            <rFont val="Calibri"/>
            <family val="1"/>
          </rPr>
          <t>Ofrece camionetas</t>
        </r>
      </text>
    </comment>
    <comment ref="AT174" authorId="0" shapeId="0" xr:uid="{00000000-0006-0000-1700-0000FD050000}">
      <text>
        <r>
          <rPr>
            <sz val="12"/>
            <color rgb="FF000000"/>
            <rFont val="Calibri"/>
            <family val="1"/>
          </rPr>
          <t>No dice la frase</t>
        </r>
      </text>
    </comment>
    <comment ref="AX174" authorId="0" shapeId="0" xr:uid="{00000000-0006-0000-1700-0000FE050000}">
      <text>
        <r>
          <rPr>
            <sz val="12"/>
            <color rgb="FF000000"/>
            <rFont val="Calibri"/>
            <family val="1"/>
          </rPr>
          <t>Visita en moto</t>
        </r>
      </text>
    </comment>
    <comment ref="Y175" authorId="0" shapeId="0" xr:uid="{00000000-0006-0000-1700-0000FF050000}">
      <text>
        <r>
          <rPr>
            <sz val="12"/>
            <color rgb="FF000000"/>
            <rFont val="Calibri"/>
            <family val="1"/>
          </rPr>
          <t>No aplica</t>
        </r>
      </text>
    </comment>
    <comment ref="Z175" authorId="0" shapeId="0" xr:uid="{00000000-0006-0000-1700-000000060000}">
      <text>
        <r>
          <rPr>
            <sz val="12"/>
            <color rgb="FF000000"/>
            <rFont val="Calibri"/>
            <family val="1"/>
          </rPr>
          <t>No aplica</t>
        </r>
      </text>
    </comment>
    <comment ref="AA175" authorId="0" shapeId="0" xr:uid="{00000000-0006-0000-1700-000001060000}">
      <text>
        <r>
          <rPr>
            <sz val="12"/>
            <color rgb="FF000000"/>
            <rFont val="Calibri"/>
            <family val="1"/>
          </rPr>
          <t>No aplica</t>
        </r>
      </text>
    </comment>
    <comment ref="AB175" authorId="0" shapeId="0" xr:uid="{00000000-0006-0000-1700-000002060000}">
      <text>
        <r>
          <rPr>
            <sz val="12"/>
            <color rgb="FF000000"/>
            <rFont val="Calibri"/>
            <family val="1"/>
          </rPr>
          <t>No aplics</t>
        </r>
      </text>
    </comment>
    <comment ref="AI175" authorId="0" shapeId="0" xr:uid="{00000000-0006-0000-1700-000003060000}">
      <text>
        <r>
          <rPr>
            <sz val="12"/>
            <color rgb="FF000000"/>
            <rFont val="Calibri"/>
            <family val="1"/>
          </rPr>
          <t>No las ofrece</t>
        </r>
      </text>
    </comment>
    <comment ref="AM175" authorId="0" shapeId="0" xr:uid="{00000000-0006-0000-1700-000004060000}">
      <text>
        <r>
          <rPr>
            <sz val="12"/>
            <color rgb="FF000000"/>
            <rFont val="Calibri"/>
            <family val="1"/>
          </rPr>
          <t>No hay de mayor calidad</t>
        </r>
      </text>
    </comment>
    <comment ref="AN175" authorId="0" shapeId="0" xr:uid="{00000000-0006-0000-1700-000005060000}">
      <text>
        <r>
          <rPr>
            <sz val="12"/>
            <color rgb="FF000000"/>
            <rFont val="Calibri"/>
            <family val="1"/>
          </rPr>
          <t>No hay de mayor de calidad</t>
        </r>
      </text>
    </comment>
    <comment ref="AP175" authorId="0" shapeId="0" xr:uid="{00000000-0006-0000-1700-000006060000}">
      <text>
        <r>
          <rPr>
            <sz val="12"/>
            <color rgb="FF000000"/>
            <rFont val="Calibri"/>
            <family val="1"/>
          </rPr>
          <t>.</t>
        </r>
      </text>
    </comment>
    <comment ref="AW175" authorId="0" shapeId="0" xr:uid="{00000000-0006-0000-1700-000007060000}">
      <text>
        <r>
          <rPr>
            <sz val="12"/>
            <color rgb="FF000000"/>
            <rFont val="Calibri"/>
            <family val="1"/>
          </rPr>
          <t>Ninguno</t>
        </r>
      </text>
    </comment>
    <comment ref="AX175" authorId="0" shapeId="0" xr:uid="{00000000-0006-0000-1700-000008060000}">
      <text>
        <r>
          <rPr>
            <sz val="12"/>
            <color rgb="FF000000"/>
            <rFont val="Calibri"/>
            <family val="1"/>
          </rPr>
          <t>Visita en moto</t>
        </r>
      </text>
    </comment>
    <comment ref="Y176" authorId="0" shapeId="0" xr:uid="{00000000-0006-0000-1700-000009060000}">
      <text>
        <r>
          <rPr>
            <sz val="12"/>
            <color rgb="FF000000"/>
            <rFont val="Calibri"/>
            <family val="1"/>
          </rPr>
          <t>No aplica</t>
        </r>
      </text>
    </comment>
    <comment ref="Z176" authorId="0" shapeId="0" xr:uid="{00000000-0006-0000-1700-00000A060000}">
      <text>
        <r>
          <rPr>
            <sz val="12"/>
            <color rgb="FF000000"/>
            <rFont val="Calibri"/>
            <family val="1"/>
          </rPr>
          <t>No aplica</t>
        </r>
      </text>
    </comment>
    <comment ref="AA176" authorId="0" shapeId="0" xr:uid="{00000000-0006-0000-1700-00000B060000}">
      <text>
        <r>
          <rPr>
            <sz val="12"/>
            <color rgb="FF000000"/>
            <rFont val="Calibri"/>
            <family val="1"/>
          </rPr>
          <t>No aplica</t>
        </r>
      </text>
    </comment>
    <comment ref="AB176" authorId="0" shapeId="0" xr:uid="{00000000-0006-0000-1700-00000C060000}">
      <text>
        <r>
          <rPr>
            <sz val="12"/>
            <color rgb="FF000000"/>
            <rFont val="Calibri"/>
            <family val="1"/>
          </rPr>
          <t>No aplica</t>
        </r>
      </text>
    </comment>
    <comment ref="AI176" authorId="0" shapeId="0" xr:uid="{00000000-0006-0000-1700-00000D060000}">
      <text>
        <r>
          <rPr>
            <sz val="12"/>
            <color rgb="FF000000"/>
            <rFont val="Calibri"/>
            <family val="1"/>
          </rPr>
          <t>No ofrece</t>
        </r>
      </text>
    </comment>
    <comment ref="AM176" authorId="0" shapeId="0" xr:uid="{00000000-0006-0000-1700-00000E060000}">
      <text>
        <r>
          <rPr>
            <sz val="12"/>
            <color rgb="FF000000"/>
            <rFont val="Calibri"/>
            <family val="1"/>
          </rPr>
          <t>Sin extra</t>
        </r>
      </text>
    </comment>
    <comment ref="AN176" authorId="0" shapeId="0" xr:uid="{00000000-0006-0000-1700-00000F060000}">
      <text>
        <r>
          <rPr>
            <sz val="12"/>
            <color rgb="FF000000"/>
            <rFont val="Calibri"/>
            <family val="1"/>
          </rPr>
          <t>Sin extra</t>
        </r>
      </text>
    </comment>
    <comment ref="AX176" authorId="0" shapeId="0" xr:uid="{00000000-0006-0000-1700-000010060000}">
      <text>
        <r>
          <rPr>
            <sz val="12"/>
            <color rgb="FF000000"/>
            <rFont val="Calibri"/>
            <family val="1"/>
          </rPr>
          <t>Visita en moto</t>
        </r>
      </text>
    </comment>
    <comment ref="Y177" authorId="0" shapeId="0" xr:uid="{00000000-0006-0000-1700-000011060000}">
      <text>
        <r>
          <rPr>
            <sz val="12"/>
            <color rgb="FF000000"/>
            <rFont val="Calibri"/>
            <family val="1"/>
          </rPr>
          <t>No es obligatorio</t>
        </r>
      </text>
    </comment>
    <comment ref="Z177" authorId="0" shapeId="0" xr:uid="{00000000-0006-0000-1700-000012060000}">
      <text>
        <r>
          <rPr>
            <sz val="12"/>
            <color rgb="FF000000"/>
            <rFont val="Calibri"/>
            <family val="1"/>
          </rPr>
          <t>No es obligatorio</t>
        </r>
      </text>
    </comment>
    <comment ref="AA177" authorId="0" shapeId="0" xr:uid="{00000000-0006-0000-1700-000013060000}">
      <text>
        <r>
          <rPr>
            <sz val="12"/>
            <color rgb="FF000000"/>
            <rFont val="Calibri"/>
            <family val="1"/>
          </rPr>
          <t>No es obligatorio</t>
        </r>
      </text>
    </comment>
    <comment ref="AB177" authorId="0" shapeId="0" xr:uid="{00000000-0006-0000-1700-000014060000}">
      <text>
        <r>
          <rPr>
            <sz val="12"/>
            <color rgb="FF000000"/>
            <rFont val="Calibri"/>
            <family val="1"/>
          </rPr>
          <t>No es obligatorio</t>
        </r>
      </text>
    </comment>
    <comment ref="AI177" authorId="0" shapeId="0" xr:uid="{00000000-0006-0000-1700-000015060000}">
      <text>
        <r>
          <rPr>
            <sz val="12"/>
            <color rgb="FF000000"/>
            <rFont val="Calibri"/>
            <family val="1"/>
          </rPr>
          <t>No ofreció esta promoción</t>
        </r>
      </text>
    </comment>
    <comment ref="AM177" authorId="0" shapeId="0" xr:uid="{00000000-0006-0000-1700-000016060000}">
      <text>
        <r>
          <rPr>
            <sz val="12"/>
            <color rgb="FF000000"/>
            <rFont val="Calibri"/>
            <family val="1"/>
          </rPr>
          <t>No hay este producto</t>
        </r>
      </text>
    </comment>
    <comment ref="AN177" authorId="0" shapeId="0" xr:uid="{00000000-0006-0000-1700-000017060000}">
      <text>
        <r>
          <rPr>
            <sz val="12"/>
            <color rgb="FF000000"/>
            <rFont val="Calibri"/>
            <family val="1"/>
          </rPr>
          <t>No hay este producto</t>
        </r>
      </text>
    </comment>
    <comment ref="AW177" authorId="0" shapeId="0" xr:uid="{00000000-0006-0000-1700-000018060000}">
      <text>
        <r>
          <rPr>
            <sz val="12"/>
            <color rgb="FF000000"/>
            <rFont val="Calibri"/>
            <family val="1"/>
          </rPr>
          <t>Esto no lo menciono en ningún momento</t>
        </r>
      </text>
    </comment>
    <comment ref="AX177" authorId="0" shapeId="0" xr:uid="{00000000-0006-0000-1700-000019060000}">
      <text>
        <r>
          <rPr>
            <sz val="12"/>
            <color rgb="FF000000"/>
            <rFont val="Calibri"/>
            <family val="1"/>
          </rPr>
          <t>No realizo esta acción</t>
        </r>
      </text>
    </comment>
    <comment ref="Y178" authorId="0" shapeId="0" xr:uid="{00000000-0006-0000-1700-00001A060000}">
      <text>
        <r>
          <rPr>
            <sz val="12"/>
            <color rgb="FF000000"/>
            <rFont val="Calibri"/>
            <family val="1"/>
          </rPr>
          <t>Na</t>
        </r>
      </text>
    </comment>
    <comment ref="Z178" authorId="0" shapeId="0" xr:uid="{00000000-0006-0000-1700-00001B060000}">
      <text>
        <r>
          <rPr>
            <sz val="12"/>
            <color rgb="FF000000"/>
            <rFont val="Calibri"/>
            <family val="1"/>
          </rPr>
          <t>Na</t>
        </r>
      </text>
    </comment>
    <comment ref="AA178" authorId="0" shapeId="0" xr:uid="{00000000-0006-0000-1700-00001C060000}">
      <text>
        <r>
          <rPr>
            <sz val="12"/>
            <color rgb="FF000000"/>
            <rFont val="Calibri"/>
            <family val="1"/>
          </rPr>
          <t>Na</t>
        </r>
      </text>
    </comment>
    <comment ref="AB178" authorId="0" shapeId="0" xr:uid="{00000000-0006-0000-1700-00001D060000}">
      <text>
        <r>
          <rPr>
            <sz val="12"/>
            <color rgb="FF000000"/>
            <rFont val="Calibri"/>
            <family val="1"/>
          </rPr>
          <t>Na</t>
        </r>
      </text>
    </comment>
    <comment ref="AM178" authorId="0" shapeId="0" xr:uid="{00000000-0006-0000-1700-00001E060000}">
      <text>
        <r>
          <rPr>
            <sz val="12"/>
            <color rgb="FF000000"/>
            <rFont val="Calibri"/>
            <family val="1"/>
          </rPr>
          <t>Na</t>
        </r>
      </text>
    </comment>
    <comment ref="AN178" authorId="0" shapeId="0" xr:uid="{00000000-0006-0000-1700-00001F060000}">
      <text>
        <r>
          <rPr>
            <sz val="12"/>
            <color rgb="FF000000"/>
            <rFont val="Calibri"/>
            <family val="1"/>
          </rPr>
          <t>Na</t>
        </r>
      </text>
    </comment>
    <comment ref="AP178" authorId="0" shapeId="0" xr:uid="{00000000-0006-0000-1700-000020060000}">
      <text>
        <r>
          <rPr>
            <sz val="12"/>
            <color rgb="FF000000"/>
            <rFont val="Calibri"/>
            <family val="1"/>
          </rPr>
          <t>no menciona esto</t>
        </r>
      </text>
    </comment>
    <comment ref="AX178" authorId="0" shapeId="0" xr:uid="{00000000-0006-0000-1700-000021060000}">
      <text>
        <r>
          <rPr>
            <sz val="12"/>
            <color rgb="FF000000"/>
            <rFont val="Calibri"/>
            <family val="1"/>
          </rPr>
          <t>Na</t>
        </r>
      </text>
    </comment>
    <comment ref="Y179" authorId="0" shapeId="0" xr:uid="{00000000-0006-0000-1700-000022060000}">
      <text>
        <r>
          <rPr>
            <sz val="12"/>
            <color rgb="FF000000"/>
            <rFont val="Calibri"/>
            <family val="1"/>
          </rPr>
          <t>No es obligatorio</t>
        </r>
      </text>
    </comment>
    <comment ref="Z179" authorId="0" shapeId="0" xr:uid="{00000000-0006-0000-1700-000023060000}">
      <text>
        <r>
          <rPr>
            <sz val="12"/>
            <color rgb="FF000000"/>
            <rFont val="Calibri"/>
            <family val="1"/>
          </rPr>
          <t>No es obligatorio</t>
        </r>
      </text>
    </comment>
    <comment ref="AA179" authorId="0" shapeId="0" xr:uid="{00000000-0006-0000-1700-000024060000}">
      <text>
        <r>
          <rPr>
            <sz val="12"/>
            <color rgb="FF000000"/>
            <rFont val="Calibri"/>
            <family val="1"/>
          </rPr>
          <t>No es obligatorio</t>
        </r>
      </text>
    </comment>
    <comment ref="AB179" authorId="0" shapeId="0" xr:uid="{00000000-0006-0000-1700-000025060000}">
      <text>
        <r>
          <rPr>
            <sz val="12"/>
            <color rgb="FF000000"/>
            <rFont val="Calibri"/>
            <family val="1"/>
          </rPr>
          <t>No es obligatorio</t>
        </r>
      </text>
    </comment>
    <comment ref="AI179" authorId="0" shapeId="0" xr:uid="{00000000-0006-0000-1700-000026060000}">
      <text>
        <r>
          <rPr>
            <sz val="12"/>
            <color rgb="FF000000"/>
            <rFont val="Calibri"/>
            <family val="1"/>
          </rPr>
          <t>No menciono esto en ningún momento</t>
        </r>
      </text>
    </comment>
    <comment ref="AM179" authorId="0" shapeId="0" xr:uid="{00000000-0006-0000-1700-000027060000}">
      <text>
        <r>
          <rPr>
            <sz val="12"/>
            <color rgb="FF000000"/>
            <rFont val="Calibri"/>
            <family val="1"/>
          </rPr>
          <t>No hay este producto</t>
        </r>
      </text>
    </comment>
    <comment ref="AN179" authorId="0" shapeId="0" xr:uid="{00000000-0006-0000-1700-000028060000}">
      <text>
        <r>
          <rPr>
            <sz val="12"/>
            <color rgb="FF000000"/>
            <rFont val="Calibri"/>
            <family val="1"/>
          </rPr>
          <t>No hay este producto</t>
        </r>
      </text>
    </comment>
    <comment ref="AP179" authorId="0" shapeId="0" xr:uid="{00000000-0006-0000-1700-000029060000}">
      <text>
        <r>
          <rPr>
            <sz val="12"/>
            <color rgb="FF000000"/>
            <rFont val="Calibri"/>
            <family val="1"/>
          </rPr>
          <t>No menciono esto en ningún momento</t>
        </r>
      </text>
    </comment>
    <comment ref="AX179" authorId="0" shapeId="0" xr:uid="{00000000-0006-0000-1700-00002A060000}">
      <text>
        <r>
          <rPr>
            <sz val="12"/>
            <color rgb="FF000000"/>
            <rFont val="Calibri"/>
            <family val="1"/>
          </rPr>
          <t>No realizo esta acción</t>
        </r>
      </text>
    </comment>
    <comment ref="T180" authorId="0" shapeId="0" xr:uid="{00000000-0006-0000-1700-00002B060000}">
      <text>
        <r>
          <rPr>
            <sz val="12"/>
            <color rgb="FF000000"/>
            <rFont val="Calibri"/>
            <family val="1"/>
          </rPr>
          <t>chaqueta</t>
        </r>
      </text>
    </comment>
    <comment ref="W180" authorId="0" shapeId="0" xr:uid="{00000000-0006-0000-1700-00002C060000}">
      <text>
        <r>
          <rPr>
            <sz val="12"/>
            <color rgb="FF000000"/>
            <rFont val="Calibri"/>
            <family val="1"/>
          </rPr>
          <t>Sin carnet</t>
        </r>
      </text>
    </comment>
    <comment ref="Y180" authorId="0" shapeId="0" xr:uid="{00000000-0006-0000-1700-00002D060000}">
      <text>
        <r>
          <rPr>
            <sz val="12"/>
            <color rgb="FF000000"/>
            <rFont val="Calibri"/>
            <family val="1"/>
          </rPr>
          <t>.</t>
        </r>
      </text>
    </comment>
    <comment ref="Z180" authorId="0" shapeId="0" xr:uid="{00000000-0006-0000-1700-00002E060000}">
      <text>
        <r>
          <rPr>
            <sz val="12"/>
            <color rgb="FF000000"/>
            <rFont val="Calibri"/>
            <family val="1"/>
          </rPr>
          <t>.</t>
        </r>
      </text>
    </comment>
    <comment ref="AA180" authorId="0" shapeId="0" xr:uid="{00000000-0006-0000-1700-00002F060000}">
      <text>
        <r>
          <rPr>
            <sz val="12"/>
            <color rgb="FF000000"/>
            <rFont val="Calibri"/>
            <family val="1"/>
          </rPr>
          <t>.</t>
        </r>
      </text>
    </comment>
    <comment ref="AB180" authorId="0" shapeId="0" xr:uid="{00000000-0006-0000-1700-000030060000}">
      <text>
        <r>
          <rPr>
            <sz val="12"/>
            <color rgb="FF000000"/>
            <rFont val="Calibri"/>
            <family val="1"/>
          </rPr>
          <t>..</t>
        </r>
      </text>
    </comment>
    <comment ref="AN180" authorId="0" shapeId="0" xr:uid="{00000000-0006-0000-1700-000031060000}">
      <text>
        <r>
          <rPr>
            <sz val="12"/>
            <color rgb="FF000000"/>
            <rFont val="Calibri"/>
            <family val="1"/>
          </rPr>
          <t>No ofrece mezcla ideal</t>
        </r>
      </text>
    </comment>
    <comment ref="AP180" authorId="0" shapeId="0" xr:uid="{00000000-0006-0000-1700-000032060000}">
      <text>
        <r>
          <rPr>
            <sz val="12"/>
            <color rgb="FF000000"/>
            <rFont val="Calibri"/>
            <family val="1"/>
          </rPr>
          <t>promoción</t>
        </r>
      </text>
    </comment>
    <comment ref="AW180" authorId="0" shapeId="0" xr:uid="{00000000-0006-0000-1700-000033060000}">
      <text>
        <r>
          <rPr>
            <sz val="12"/>
            <color rgb="FF000000"/>
            <rFont val="Calibri"/>
            <family val="1"/>
          </rPr>
          <t>No ofrece niveles</t>
        </r>
      </text>
    </comment>
    <comment ref="AX180" authorId="0" shapeId="0" xr:uid="{00000000-0006-0000-1700-000034060000}">
      <text>
        <r>
          <rPr>
            <sz val="12"/>
            <color rgb="FF000000"/>
            <rFont val="Calibri"/>
            <family val="1"/>
          </rPr>
          <t>No ofreció</t>
        </r>
      </text>
    </comment>
    <comment ref="T181" authorId="0" shapeId="0" xr:uid="{00000000-0006-0000-1700-000035060000}">
      <text>
        <r>
          <rPr>
            <sz val="12"/>
            <color rgb="FF000000"/>
            <rFont val="Calibri"/>
            <family val="1"/>
          </rPr>
          <t>usa chaqueta</t>
        </r>
      </text>
    </comment>
    <comment ref="Y181" authorId="0" shapeId="0" xr:uid="{00000000-0006-0000-1700-000036060000}">
      <text>
        <r>
          <rPr>
            <sz val="12"/>
            <color rgb="FF000000"/>
            <rFont val="Calibri"/>
            <family val="1"/>
          </rPr>
          <t>bi</t>
        </r>
      </text>
    </comment>
    <comment ref="Z181" authorId="0" shapeId="0" xr:uid="{00000000-0006-0000-1700-000037060000}">
      <text>
        <r>
          <rPr>
            <sz val="12"/>
            <color rgb="FF000000"/>
            <rFont val="Calibri"/>
            <family val="1"/>
          </rPr>
          <t>no</t>
        </r>
      </text>
    </comment>
    <comment ref="AA181" authorId="0" shapeId="0" xr:uid="{00000000-0006-0000-1700-000038060000}">
      <text>
        <r>
          <rPr>
            <sz val="12"/>
            <color rgb="FF000000"/>
            <rFont val="Calibri"/>
            <family val="1"/>
          </rPr>
          <t>no</t>
        </r>
      </text>
    </comment>
    <comment ref="AB181" authorId="0" shapeId="0" xr:uid="{00000000-0006-0000-1700-000039060000}">
      <text>
        <r>
          <rPr>
            <sz val="12"/>
            <color rgb="FF000000"/>
            <rFont val="Calibri"/>
            <family val="1"/>
          </rPr>
          <t>no</t>
        </r>
      </text>
    </comment>
    <comment ref="AI181" authorId="0" shapeId="0" xr:uid="{00000000-0006-0000-1700-00003A060000}">
      <text>
        <r>
          <rPr>
            <sz val="12"/>
            <color rgb="FF000000"/>
            <rFont val="Calibri"/>
            <family val="1"/>
          </rPr>
          <t>No ofrece</t>
        </r>
      </text>
    </comment>
    <comment ref="AM181" authorId="0" shapeId="0" xr:uid="{00000000-0006-0000-1700-00003B060000}">
      <text>
        <r>
          <rPr>
            <sz val="12"/>
            <color rgb="FF000000"/>
            <rFont val="Calibri"/>
            <family val="1"/>
          </rPr>
          <t>no venden</t>
        </r>
      </text>
    </comment>
    <comment ref="AN181" authorId="0" shapeId="0" xr:uid="{00000000-0006-0000-1700-00003C060000}">
      <text>
        <r>
          <rPr>
            <sz val="12"/>
            <color rgb="FF000000"/>
            <rFont val="Calibri"/>
            <family val="1"/>
          </rPr>
          <t>no cenden extra</t>
        </r>
      </text>
    </comment>
    <comment ref="AP181" authorId="0" shapeId="0" xr:uid="{00000000-0006-0000-1700-00003D060000}">
      <text>
        <r>
          <rPr>
            <sz val="12"/>
            <color rgb="FF000000"/>
            <rFont val="Calibri"/>
            <family val="1"/>
          </rPr>
          <t>No ofrece</t>
        </r>
      </text>
    </comment>
    <comment ref="AX181" authorId="0" shapeId="0" xr:uid="{00000000-0006-0000-1700-00003E060000}">
      <text>
        <r>
          <rPr>
            <sz val="12"/>
            <color rgb="FF000000"/>
            <rFont val="Calibri"/>
            <family val="1"/>
          </rPr>
          <t>No ofrece</t>
        </r>
      </text>
    </comment>
    <comment ref="T182" authorId="0" shapeId="0" xr:uid="{00000000-0006-0000-1700-00003F060000}">
      <text>
        <r>
          <rPr>
            <sz val="12"/>
            <color rgb="FF000000"/>
            <rFont val="Calibri"/>
            <family val="1"/>
          </rPr>
          <t>Tiene saco</t>
        </r>
      </text>
    </comment>
    <comment ref="W182" authorId="0" shapeId="0" xr:uid="{00000000-0006-0000-1700-000040060000}">
      <text>
        <r>
          <rPr>
            <sz val="12"/>
            <color rgb="FF000000"/>
            <rFont val="Calibri"/>
            <family val="1"/>
          </rPr>
          <t>No se ve por el saco</t>
        </r>
      </text>
    </comment>
    <comment ref="Y182" authorId="0" shapeId="0" xr:uid="{00000000-0006-0000-1700-000041060000}">
      <text>
        <r>
          <rPr>
            <sz val="12"/>
            <color rgb="FF000000"/>
            <rFont val="Calibri"/>
            <family val="1"/>
          </rPr>
          <t>No es obligatorio</t>
        </r>
      </text>
    </comment>
    <comment ref="Z182" authorId="0" shapeId="0" xr:uid="{00000000-0006-0000-1700-000042060000}">
      <text>
        <r>
          <rPr>
            <sz val="12"/>
            <color rgb="FF000000"/>
            <rFont val="Calibri"/>
            <family val="1"/>
          </rPr>
          <t>No es obligatorio</t>
        </r>
      </text>
    </comment>
    <comment ref="AA182" authorId="0" shapeId="0" xr:uid="{00000000-0006-0000-1700-000043060000}">
      <text>
        <r>
          <rPr>
            <sz val="12"/>
            <color rgb="FF000000"/>
            <rFont val="Calibri"/>
            <family val="1"/>
          </rPr>
          <t>No es obligatorio</t>
        </r>
      </text>
    </comment>
    <comment ref="AB182" authorId="0" shapeId="0" xr:uid="{00000000-0006-0000-1700-000044060000}">
      <text>
        <r>
          <rPr>
            <sz val="12"/>
            <color rgb="FF000000"/>
            <rFont val="Calibri"/>
            <family val="1"/>
          </rPr>
          <t>No es obligatorio</t>
        </r>
      </text>
    </comment>
    <comment ref="AM182" authorId="0" shapeId="0" xr:uid="{00000000-0006-0000-1700-000045060000}">
      <text>
        <r>
          <rPr>
            <sz val="12"/>
            <color rgb="FF000000"/>
            <rFont val="Calibri"/>
            <family val="1"/>
          </rPr>
          <t>No hay de mayor calidad</t>
        </r>
      </text>
    </comment>
    <comment ref="AN182" authorId="0" shapeId="0" xr:uid="{00000000-0006-0000-1700-000046060000}">
      <text>
        <r>
          <rPr>
            <sz val="12"/>
            <color rgb="FF000000"/>
            <rFont val="Calibri"/>
            <family val="1"/>
          </rPr>
          <t>No hay de mayor calidad</t>
        </r>
      </text>
    </comment>
    <comment ref="AP182" authorId="0" shapeId="0" xr:uid="{00000000-0006-0000-1700-000047060000}">
      <text>
        <r>
          <rPr>
            <sz val="12"/>
            <color rgb="FF000000"/>
            <rFont val="Calibri"/>
            <family val="1"/>
          </rPr>
          <t>Ofrece promoción</t>
        </r>
      </text>
    </comment>
    <comment ref="AX182" authorId="0" shapeId="0" xr:uid="{00000000-0006-0000-1700-000048060000}">
      <text>
        <r>
          <rPr>
            <sz val="12"/>
            <color rgb="FF000000"/>
            <rFont val="Calibri"/>
            <family val="1"/>
          </rPr>
          <t>No ofrece</t>
        </r>
      </text>
    </comment>
    <comment ref="BA182" authorId="0" shapeId="0" xr:uid="{00000000-0006-0000-1700-000049060000}">
      <text>
        <r>
          <rPr>
            <sz val="12"/>
            <color rgb="FF000000"/>
            <rFont val="Calibri"/>
            <family val="1"/>
          </rPr>
          <t>No tiene factura</t>
        </r>
      </text>
    </comment>
    <comment ref="Y183" authorId="0" shapeId="0" xr:uid="{00000000-0006-0000-1700-00004A060000}">
      <text>
        <r>
          <rPr>
            <sz val="12"/>
            <color rgb="FF000000"/>
            <rFont val="Calibri"/>
            <family val="1"/>
          </rPr>
          <t>NO APLICA</t>
        </r>
      </text>
    </comment>
    <comment ref="Z183" authorId="0" shapeId="0" xr:uid="{00000000-0006-0000-1700-00004B060000}">
      <text>
        <r>
          <rPr>
            <sz val="12"/>
            <color rgb="FF000000"/>
            <rFont val="Calibri"/>
            <family val="1"/>
          </rPr>
          <t>NO APLICA</t>
        </r>
      </text>
    </comment>
    <comment ref="AA183" authorId="0" shapeId="0" xr:uid="{00000000-0006-0000-1700-00004C060000}">
      <text>
        <r>
          <rPr>
            <sz val="12"/>
            <color rgb="FF000000"/>
            <rFont val="Calibri"/>
            <family val="1"/>
          </rPr>
          <t>NO APLICA</t>
        </r>
      </text>
    </comment>
    <comment ref="AB183" authorId="0" shapeId="0" xr:uid="{00000000-0006-0000-1700-00004D060000}">
      <text>
        <r>
          <rPr>
            <sz val="12"/>
            <color rgb="FF000000"/>
            <rFont val="Calibri"/>
            <family val="1"/>
          </rPr>
          <t>NO APLICA</t>
        </r>
      </text>
    </comment>
    <comment ref="AI183" authorId="0" shapeId="0" xr:uid="{00000000-0006-0000-1700-00004E060000}">
      <text>
        <r>
          <rPr>
            <sz val="12"/>
            <color rgb="FF000000"/>
            <rFont val="Calibri"/>
            <family val="1"/>
          </rPr>
          <t>LA ESTACIÓN NO TIENE PROMOCIÓN DE LA MARCA PRIMAX</t>
        </r>
      </text>
    </comment>
    <comment ref="AM183" authorId="0" shapeId="0" xr:uid="{00000000-0006-0000-1700-00004F060000}">
      <text>
        <r>
          <rPr>
            <sz val="12"/>
            <color rgb="FF000000"/>
            <rFont val="Calibri"/>
            <family val="1"/>
          </rPr>
          <t>EN EL AVISO DE PRECIOS LA ESTACION NO VENDE COMBUSTIBLE DE MAYOR CALIDAD.</t>
        </r>
      </text>
    </comment>
    <comment ref="AN183" authorId="0" shapeId="0" xr:uid="{00000000-0006-0000-1700-000050060000}">
      <text>
        <r>
          <rPr>
            <sz val="12"/>
            <color rgb="FF000000"/>
            <rFont val="Calibri"/>
            <family val="1"/>
          </rPr>
          <t>EN EL AVISO DE PRECIOS LA ESTACION NO VENDE GASOLINA EXTRA GPRIX</t>
        </r>
      </text>
    </comment>
    <comment ref="BA183" authorId="0" shapeId="0" xr:uid="{00000000-0006-0000-1700-000051060000}">
      <text>
        <r>
          <rPr>
            <sz val="12"/>
            <color rgb="FF000000"/>
            <rFont val="Calibri"/>
            <family val="1"/>
          </rPr>
          <t>ENTREGA VOUCHER Y ESTO NO ES VALIDO COMO FACTURA</t>
        </r>
      </text>
    </comment>
    <comment ref="T184" authorId="0" shapeId="0" xr:uid="{00000000-0006-0000-1700-000052060000}">
      <text>
        <r>
          <rPr>
            <sz val="12"/>
            <color rgb="FF000000"/>
            <rFont val="Calibri"/>
            <family val="1"/>
          </rPr>
          <t>usa chaqueta</t>
        </r>
      </text>
    </comment>
    <comment ref="Y184" authorId="0" shapeId="0" xr:uid="{00000000-0006-0000-1700-000053060000}">
      <text>
        <r>
          <rPr>
            <sz val="12"/>
            <color rgb="FF000000"/>
            <rFont val="Calibri"/>
            <family val="1"/>
          </rPr>
          <t>Na</t>
        </r>
      </text>
    </comment>
    <comment ref="Z184" authorId="0" shapeId="0" xr:uid="{00000000-0006-0000-1700-000054060000}">
      <text>
        <r>
          <rPr>
            <sz val="12"/>
            <color rgb="FF000000"/>
            <rFont val="Calibri"/>
            <family val="1"/>
          </rPr>
          <t>Na</t>
        </r>
      </text>
    </comment>
    <comment ref="AA184" authorId="0" shapeId="0" xr:uid="{00000000-0006-0000-1700-000055060000}">
      <text>
        <r>
          <rPr>
            <sz val="12"/>
            <color rgb="FF000000"/>
            <rFont val="Calibri"/>
            <family val="1"/>
          </rPr>
          <t>Na</t>
        </r>
      </text>
    </comment>
    <comment ref="AB184" authorId="0" shapeId="0" xr:uid="{00000000-0006-0000-1700-000056060000}">
      <text>
        <r>
          <rPr>
            <sz val="12"/>
            <color rgb="FF000000"/>
            <rFont val="Calibri"/>
            <family val="1"/>
          </rPr>
          <t>Na</t>
        </r>
      </text>
    </comment>
    <comment ref="AI184" authorId="0" shapeId="0" xr:uid="{00000000-0006-0000-1700-000057060000}">
      <text>
        <r>
          <rPr>
            <sz val="12"/>
            <color rgb="FF000000"/>
            <rFont val="Calibri"/>
            <family val="1"/>
          </rPr>
          <t>Na</t>
        </r>
      </text>
    </comment>
    <comment ref="AM184" authorId="0" shapeId="0" xr:uid="{00000000-0006-0000-1700-000058060000}">
      <text>
        <r>
          <rPr>
            <sz val="12"/>
            <color rgb="FF000000"/>
            <rFont val="Calibri"/>
            <family val="1"/>
          </rPr>
          <t>Na</t>
        </r>
      </text>
    </comment>
    <comment ref="AN184" authorId="0" shapeId="0" xr:uid="{00000000-0006-0000-1700-000059060000}">
      <text>
        <r>
          <rPr>
            <sz val="12"/>
            <color rgb="FF000000"/>
            <rFont val="Calibri"/>
            <family val="1"/>
          </rPr>
          <t>Na</t>
        </r>
      </text>
    </comment>
    <comment ref="AT184" authorId="0" shapeId="0" xr:uid="{00000000-0006-0000-1700-00005A060000}">
      <text>
        <r>
          <rPr>
            <sz val="12"/>
            <color rgb="FF000000"/>
            <rFont val="Calibri"/>
            <family val="1"/>
          </rPr>
          <t>No menciona frases</t>
        </r>
      </text>
    </comment>
    <comment ref="AX184" authorId="0" shapeId="0" xr:uid="{00000000-0006-0000-1700-00005B060000}">
      <text>
        <r>
          <rPr>
            <sz val="12"/>
            <color rgb="FF000000"/>
            <rFont val="Calibri"/>
            <family val="1"/>
          </rPr>
          <t>Na</t>
        </r>
      </text>
    </comment>
    <comment ref="BA184" authorId="0" shapeId="0" xr:uid="{00000000-0006-0000-1700-00005C060000}">
      <text>
        <r>
          <rPr>
            <sz val="12"/>
            <color rgb="FF000000"/>
            <rFont val="Calibri"/>
            <family val="1"/>
          </rPr>
          <t>No ofreció factura</t>
        </r>
      </text>
    </comment>
    <comment ref="Y185" authorId="0" shapeId="0" xr:uid="{00000000-0006-0000-1700-00005D060000}">
      <text>
        <r>
          <rPr>
            <sz val="12"/>
            <color rgb="FF000000"/>
            <rFont val="Calibri"/>
            <family val="1"/>
          </rPr>
          <t>No aplica</t>
        </r>
      </text>
    </comment>
    <comment ref="Z185" authorId="0" shapeId="0" xr:uid="{00000000-0006-0000-1700-00005E060000}">
      <text>
        <r>
          <rPr>
            <sz val="12"/>
            <color rgb="FF000000"/>
            <rFont val="Calibri"/>
            <family val="1"/>
          </rPr>
          <t>No aplica</t>
        </r>
      </text>
    </comment>
    <comment ref="AA185" authorId="0" shapeId="0" xr:uid="{00000000-0006-0000-1700-00005F060000}">
      <text>
        <r>
          <rPr>
            <sz val="12"/>
            <color rgb="FF000000"/>
            <rFont val="Calibri"/>
            <family val="1"/>
          </rPr>
          <t>No aplica</t>
        </r>
      </text>
    </comment>
    <comment ref="AB185" authorId="0" shapeId="0" xr:uid="{00000000-0006-0000-1700-000060060000}">
      <text>
        <r>
          <rPr>
            <sz val="12"/>
            <color rgb="FF000000"/>
            <rFont val="Calibri"/>
            <family val="1"/>
          </rPr>
          <t>No aplica</t>
        </r>
      </text>
    </comment>
    <comment ref="AE185" authorId="0" shapeId="0" xr:uid="{00000000-0006-0000-1700-000061060000}">
      <text>
        <r>
          <rPr>
            <sz val="12"/>
            <color rgb="FF000000"/>
            <rFont val="Calibri"/>
            <family val="1"/>
          </rPr>
          <t>La estación está llena</t>
        </r>
      </text>
    </comment>
    <comment ref="AI185" authorId="0" shapeId="0" xr:uid="{00000000-0006-0000-1700-000062060000}">
      <text>
        <r>
          <rPr>
            <sz val="12"/>
            <color rgb="FF000000"/>
            <rFont val="Calibri"/>
            <family val="1"/>
          </rPr>
          <t>No me ofrece la promoción vigente</t>
        </r>
      </text>
    </comment>
    <comment ref="AN185" authorId="0" shapeId="0" xr:uid="{00000000-0006-0000-1700-000063060000}">
      <text>
        <r>
          <rPr>
            <sz val="12"/>
            <color rgb="FF000000"/>
            <rFont val="Calibri"/>
            <family val="1"/>
          </rPr>
          <t>No me ofrece mezclar combustibles</t>
        </r>
      </text>
    </comment>
    <comment ref="AP185" authorId="0" shapeId="0" xr:uid="{00000000-0006-0000-1700-000064060000}">
      <text>
        <r>
          <rPr>
            <sz val="12"/>
            <color rgb="FF000000"/>
            <rFont val="Calibri"/>
            <family val="1"/>
          </rPr>
          <t>No me ofrece galón adicional</t>
        </r>
      </text>
    </comment>
    <comment ref="BI185" authorId="0" shapeId="0" xr:uid="{00000000-0006-0000-1700-000065060000}">
      <text>
        <r>
          <rPr>
            <sz val="12"/>
            <color rgb="FF000000"/>
            <rFont val="Calibri"/>
            <family val="1"/>
          </rPr>
          <t>Muy amable</t>
        </r>
      </text>
    </comment>
    <comment ref="Y186" authorId="0" shapeId="0" xr:uid="{00000000-0006-0000-1700-000066060000}">
      <text>
        <r>
          <rPr>
            <sz val="12"/>
            <color rgb="FF000000"/>
            <rFont val="Calibri"/>
            <family val="1"/>
          </rPr>
          <t>No es obligatorio</t>
        </r>
      </text>
    </comment>
    <comment ref="Z186" authorId="0" shapeId="0" xr:uid="{00000000-0006-0000-1700-000067060000}">
      <text>
        <r>
          <rPr>
            <sz val="12"/>
            <color rgb="FF000000"/>
            <rFont val="Calibri"/>
            <family val="1"/>
          </rPr>
          <t>No es obligatorio</t>
        </r>
      </text>
    </comment>
    <comment ref="AA186" authorId="0" shapeId="0" xr:uid="{00000000-0006-0000-1700-000068060000}">
      <text>
        <r>
          <rPr>
            <sz val="12"/>
            <color rgb="FF000000"/>
            <rFont val="Calibri"/>
            <family val="1"/>
          </rPr>
          <t>No es obligatorio</t>
        </r>
      </text>
    </comment>
    <comment ref="AB186" authorId="0" shapeId="0" xr:uid="{00000000-0006-0000-1700-000069060000}">
      <text>
        <r>
          <rPr>
            <sz val="12"/>
            <color rgb="FF000000"/>
            <rFont val="Calibri"/>
            <family val="1"/>
          </rPr>
          <t>No es obligatorio</t>
        </r>
      </text>
    </comment>
    <comment ref="AE186" authorId="0" shapeId="0" xr:uid="{00000000-0006-0000-1700-00006A060000}">
      <text>
        <r>
          <rPr>
            <sz val="12"/>
            <color rgb="FF000000"/>
            <rFont val="Calibri"/>
            <family val="1"/>
          </rPr>
          <t>Están ocupados</t>
        </r>
      </text>
    </comment>
    <comment ref="AN186" authorId="0" shapeId="0" xr:uid="{00000000-0006-0000-1700-00006B060000}">
      <text>
        <r>
          <rPr>
            <sz val="12"/>
            <color rgb="FF000000"/>
            <rFont val="Calibri"/>
            <family val="1"/>
          </rPr>
          <t>N/A</t>
        </r>
      </text>
    </comment>
    <comment ref="AP186" authorId="0" shapeId="0" xr:uid="{00000000-0006-0000-1700-00006C060000}">
      <text>
        <r>
          <rPr>
            <sz val="12"/>
            <color rgb="FF000000"/>
            <rFont val="Calibri"/>
            <family val="1"/>
          </rPr>
          <t>Ofrece promo Jeep</t>
        </r>
      </text>
    </comment>
    <comment ref="AT186" authorId="0" shapeId="0" xr:uid="{00000000-0006-0000-1700-00006D060000}">
      <text>
        <r>
          <rPr>
            <sz val="12"/>
            <color rgb="FF000000"/>
            <rFont val="Calibri"/>
            <family val="1"/>
          </rPr>
          <t>Esto no lo menciono en ningún momento</t>
        </r>
      </text>
    </comment>
    <comment ref="AW186" authorId="0" shapeId="0" xr:uid="{00000000-0006-0000-1700-00006E060000}">
      <text>
        <r>
          <rPr>
            <sz val="12"/>
            <color rgb="FF000000"/>
            <rFont val="Calibri"/>
            <family val="1"/>
          </rPr>
          <t>Estos servicios no los ofrece</t>
        </r>
      </text>
    </comment>
    <comment ref="AX186" authorId="0" shapeId="0" xr:uid="{00000000-0006-0000-1700-00006F060000}">
      <text>
        <r>
          <rPr>
            <sz val="12"/>
            <color rgb="FF000000"/>
            <rFont val="Calibri"/>
            <family val="1"/>
          </rPr>
          <t>No realiza esta acción</t>
        </r>
      </text>
    </comment>
    <comment ref="Y187" authorId="0" shapeId="0" xr:uid="{00000000-0006-0000-1700-000070060000}">
      <text>
        <r>
          <rPr>
            <sz val="12"/>
            <color rgb="FF000000"/>
            <rFont val="Calibri"/>
            <family val="1"/>
          </rPr>
          <t>mo aplica</t>
        </r>
      </text>
    </comment>
    <comment ref="Z187" authorId="0" shapeId="0" xr:uid="{00000000-0006-0000-1700-000071060000}">
      <text>
        <r>
          <rPr>
            <sz val="12"/>
            <color rgb="FF000000"/>
            <rFont val="Calibri"/>
            <family val="1"/>
          </rPr>
          <t>no aplica</t>
        </r>
      </text>
    </comment>
    <comment ref="AA187" authorId="0" shapeId="0" xr:uid="{00000000-0006-0000-1700-000072060000}">
      <text>
        <r>
          <rPr>
            <sz val="12"/>
            <color rgb="FF000000"/>
            <rFont val="Calibri"/>
            <family val="1"/>
          </rPr>
          <t>no aplica</t>
        </r>
      </text>
    </comment>
    <comment ref="AB187" authorId="0" shapeId="0" xr:uid="{00000000-0006-0000-1700-000073060000}">
      <text>
        <r>
          <rPr>
            <sz val="12"/>
            <color rgb="FF000000"/>
            <rFont val="Calibri"/>
            <family val="1"/>
          </rPr>
          <t>no aplica</t>
        </r>
      </text>
    </comment>
    <comment ref="AI187" authorId="0" shapeId="0" xr:uid="{00000000-0006-0000-1700-000074060000}">
      <text>
        <r>
          <rPr>
            <sz val="12"/>
            <color rgb="FF000000"/>
            <rFont val="Calibri"/>
            <family val="1"/>
          </rPr>
          <t>No ofrece</t>
        </r>
      </text>
    </comment>
    <comment ref="AL187" authorId="0" shapeId="0" xr:uid="{00000000-0006-0000-1700-000075060000}">
      <text>
        <r>
          <rPr>
            <sz val="12"/>
            <color rgb="FF000000"/>
            <rFont val="Calibri"/>
            <family val="1"/>
          </rPr>
          <t>Me dice cuanto le hechamos</t>
        </r>
      </text>
    </comment>
    <comment ref="AN187" authorId="0" shapeId="0" xr:uid="{00000000-0006-0000-1700-000076060000}">
      <text>
        <r>
          <rPr>
            <sz val="12"/>
            <color rgb="FF000000"/>
            <rFont val="Calibri"/>
            <family val="1"/>
          </rPr>
          <t>No ofrece</t>
        </r>
      </text>
    </comment>
    <comment ref="AX187" authorId="0" shapeId="0" xr:uid="{00000000-0006-0000-1700-000077060000}">
      <text>
        <r>
          <rPr>
            <sz val="12"/>
            <color rgb="FF000000"/>
            <rFont val="Calibri"/>
            <family val="1"/>
          </rPr>
          <t>moto</t>
        </r>
      </text>
    </comment>
    <comment ref="BA187" authorId="0" shapeId="0" xr:uid="{00000000-0006-0000-1700-000078060000}">
      <text>
        <r>
          <rPr>
            <sz val="12"/>
            <color rgb="FF000000"/>
            <rFont val="Calibri"/>
            <family val="1"/>
          </rPr>
          <t>Pero me la da por un valor q lo es ya q se le disparó en 9 y después me hecho el resto</t>
        </r>
      </text>
    </comment>
    <comment ref="Y188" authorId="0" shapeId="0" xr:uid="{00000000-0006-0000-1700-000079060000}">
      <text>
        <r>
          <rPr>
            <sz val="12"/>
            <color rgb="FF000000"/>
            <rFont val="Calibri"/>
            <family val="1"/>
          </rPr>
          <t>No aplica</t>
        </r>
      </text>
    </comment>
    <comment ref="Z188" authorId="0" shapeId="0" xr:uid="{00000000-0006-0000-1700-00007A060000}">
      <text>
        <r>
          <rPr>
            <sz val="12"/>
            <color rgb="FF000000"/>
            <rFont val="Calibri"/>
            <family val="1"/>
          </rPr>
          <t>No aplica</t>
        </r>
      </text>
    </comment>
    <comment ref="AA188" authorId="0" shapeId="0" xr:uid="{00000000-0006-0000-1700-00007B060000}">
      <text>
        <r>
          <rPr>
            <sz val="12"/>
            <color rgb="FF000000"/>
            <rFont val="Calibri"/>
            <family val="1"/>
          </rPr>
          <t>No aplica</t>
        </r>
      </text>
    </comment>
    <comment ref="AB188" authorId="0" shapeId="0" xr:uid="{00000000-0006-0000-1700-00007C060000}">
      <text>
        <r>
          <rPr>
            <sz val="12"/>
            <color rgb="FF000000"/>
            <rFont val="Calibri"/>
            <family val="1"/>
          </rPr>
          <t>No aplica</t>
        </r>
      </text>
    </comment>
    <comment ref="AE188" authorId="0" shapeId="0" xr:uid="{00000000-0006-0000-1700-00007D060000}">
      <text>
        <r>
          <rPr>
            <sz val="12"/>
            <color rgb="FF000000"/>
            <rFont val="Calibri"/>
            <family val="1"/>
          </rPr>
          <t>Todos ocupados</t>
        </r>
      </text>
    </comment>
    <comment ref="AM188" authorId="0" shapeId="0" xr:uid="{00000000-0006-0000-1700-00007E060000}">
      <text>
        <r>
          <rPr>
            <sz val="12"/>
            <color rgb="FF000000"/>
            <rFont val="Calibri"/>
            <family val="1"/>
          </rPr>
          <t>Sin extra</t>
        </r>
      </text>
    </comment>
    <comment ref="AN188" authorId="0" shapeId="0" xr:uid="{00000000-0006-0000-1700-00007F060000}">
      <text>
        <r>
          <rPr>
            <sz val="12"/>
            <color rgb="FF000000"/>
            <rFont val="Calibri"/>
            <family val="1"/>
          </rPr>
          <t>Sin extra</t>
        </r>
      </text>
    </comment>
    <comment ref="AX188" authorId="0" shapeId="0" xr:uid="{00000000-0006-0000-1700-000080060000}">
      <text>
        <r>
          <rPr>
            <sz val="12"/>
            <color rgb="FF000000"/>
            <rFont val="Calibri"/>
            <family val="1"/>
          </rPr>
          <t>Visita en moto</t>
        </r>
      </text>
    </comment>
    <comment ref="Y189" authorId="0" shapeId="0" xr:uid="{00000000-0006-0000-1700-000081060000}">
      <text>
        <r>
          <rPr>
            <sz val="12"/>
            <color rgb="FF000000"/>
            <rFont val="Calibri"/>
            <family val="1"/>
          </rPr>
          <t>No es obligatorio</t>
        </r>
      </text>
    </comment>
    <comment ref="Z189" authorId="0" shapeId="0" xr:uid="{00000000-0006-0000-1700-000082060000}">
      <text>
        <r>
          <rPr>
            <sz val="12"/>
            <color rgb="FF000000"/>
            <rFont val="Calibri"/>
            <family val="1"/>
          </rPr>
          <t>No es obligatorio</t>
        </r>
      </text>
    </comment>
    <comment ref="AA189" authorId="0" shapeId="0" xr:uid="{00000000-0006-0000-1700-000083060000}">
      <text>
        <r>
          <rPr>
            <sz val="12"/>
            <color rgb="FF000000"/>
            <rFont val="Calibri"/>
            <family val="1"/>
          </rPr>
          <t>No es obligatorio</t>
        </r>
      </text>
    </comment>
    <comment ref="AB189" authorId="0" shapeId="0" xr:uid="{00000000-0006-0000-1700-000084060000}">
      <text>
        <r>
          <rPr>
            <sz val="12"/>
            <color rgb="FF000000"/>
            <rFont val="Calibri"/>
            <family val="1"/>
          </rPr>
          <t>No es obligatorio</t>
        </r>
      </text>
    </comment>
    <comment ref="AM189" authorId="0" shapeId="0" xr:uid="{00000000-0006-0000-1700-000085060000}">
      <text>
        <r>
          <rPr>
            <sz val="12"/>
            <color rgb="FF000000"/>
            <rFont val="Calibri"/>
            <family val="1"/>
          </rPr>
          <t>No ofreció</t>
        </r>
      </text>
    </comment>
    <comment ref="AN189" authorId="0" shapeId="0" xr:uid="{00000000-0006-0000-1700-000086060000}">
      <text>
        <r>
          <rPr>
            <sz val="12"/>
            <color rgb="FF000000"/>
            <rFont val="Calibri"/>
            <family val="1"/>
          </rPr>
          <t>No ofreció</t>
        </r>
      </text>
    </comment>
    <comment ref="AP189" authorId="0" shapeId="0" xr:uid="{00000000-0006-0000-1700-000087060000}">
      <text>
        <r>
          <rPr>
            <sz val="12"/>
            <color rgb="FF000000"/>
            <rFont val="Calibri"/>
            <family val="1"/>
          </rPr>
          <t>Promoción</t>
        </r>
      </text>
    </comment>
    <comment ref="AT189" authorId="0" shapeId="0" xr:uid="{00000000-0006-0000-1700-000088060000}">
      <text>
        <r>
          <rPr>
            <sz val="12"/>
            <color rgb="FF000000"/>
            <rFont val="Calibri"/>
            <family val="1"/>
          </rPr>
          <t>No menciona</t>
        </r>
      </text>
    </comment>
    <comment ref="AX189" authorId="0" shapeId="0" xr:uid="{00000000-0006-0000-1700-000089060000}">
      <text>
        <r>
          <rPr>
            <sz val="12"/>
            <color rgb="FF000000"/>
            <rFont val="Calibri"/>
            <family val="1"/>
          </rPr>
          <t>Moto</t>
        </r>
      </text>
    </comment>
    <comment ref="Y190" authorId="0" shapeId="0" xr:uid="{00000000-0006-0000-1700-00008A060000}">
      <text>
        <r>
          <rPr>
            <sz val="12"/>
            <color rgb="FF000000"/>
            <rFont val="Calibri"/>
            <family val="1"/>
          </rPr>
          <t>No aplica</t>
        </r>
      </text>
    </comment>
    <comment ref="Z190" authorId="0" shapeId="0" xr:uid="{00000000-0006-0000-1700-00008B060000}">
      <text>
        <r>
          <rPr>
            <sz val="12"/>
            <color rgb="FF000000"/>
            <rFont val="Calibri"/>
            <family val="1"/>
          </rPr>
          <t>No aplica</t>
        </r>
      </text>
    </comment>
    <comment ref="AA190" authorId="0" shapeId="0" xr:uid="{00000000-0006-0000-1700-00008C060000}">
      <text>
        <r>
          <rPr>
            <sz val="12"/>
            <color rgb="FF000000"/>
            <rFont val="Calibri"/>
            <family val="1"/>
          </rPr>
          <t>No aplica</t>
        </r>
      </text>
    </comment>
    <comment ref="AB190" authorId="0" shapeId="0" xr:uid="{00000000-0006-0000-1700-00008D060000}">
      <text>
        <r>
          <rPr>
            <sz val="12"/>
            <color rgb="FF000000"/>
            <rFont val="Calibri"/>
            <family val="1"/>
          </rPr>
          <t>No aplica</t>
        </r>
      </text>
    </comment>
    <comment ref="AM190" authorId="0" shapeId="0" xr:uid="{00000000-0006-0000-1700-00008E060000}">
      <text>
        <r>
          <rPr>
            <sz val="12"/>
            <color rgb="FF000000"/>
            <rFont val="Calibri"/>
            <family val="1"/>
          </rPr>
          <t>No ofrece</t>
        </r>
      </text>
    </comment>
    <comment ref="AN190" authorId="0" shapeId="0" xr:uid="{00000000-0006-0000-1700-00008F060000}">
      <text>
        <r>
          <rPr>
            <sz val="12"/>
            <color rgb="FF000000"/>
            <rFont val="Calibri"/>
            <family val="1"/>
          </rPr>
          <t>No ofrece</t>
        </r>
      </text>
    </comment>
    <comment ref="AP190" authorId="0" shapeId="0" xr:uid="{00000000-0006-0000-1700-000090060000}">
      <text>
        <r>
          <rPr>
            <sz val="12"/>
            <color rgb="FF000000"/>
            <rFont val="Calibri"/>
            <family val="1"/>
          </rPr>
          <t>Ofrece promo Jeep</t>
        </r>
      </text>
    </comment>
    <comment ref="AX190" authorId="0" shapeId="0" xr:uid="{00000000-0006-0000-1700-000091060000}">
      <text>
        <r>
          <rPr>
            <sz val="12"/>
            <color rgb="FF000000"/>
            <rFont val="Calibri"/>
            <family val="1"/>
          </rPr>
          <t>No ofrece</t>
        </r>
      </text>
    </comment>
    <comment ref="Y191" authorId="0" shapeId="0" xr:uid="{00000000-0006-0000-1700-000092060000}">
      <text>
        <r>
          <rPr>
            <sz val="12"/>
            <color rgb="FF000000"/>
            <rFont val="Calibri"/>
            <family val="1"/>
          </rPr>
          <t>No es obligatorio el uso de tapabocas</t>
        </r>
      </text>
    </comment>
    <comment ref="Z191" authorId="0" shapeId="0" xr:uid="{00000000-0006-0000-1700-000093060000}">
      <text>
        <r>
          <rPr>
            <sz val="12"/>
            <color rgb="FF000000"/>
            <rFont val="Calibri"/>
            <family val="1"/>
          </rPr>
          <t>No es obligatorio el uso de gafas</t>
        </r>
      </text>
    </comment>
    <comment ref="AA191" authorId="0" shapeId="0" xr:uid="{00000000-0006-0000-1700-000094060000}">
      <text>
        <r>
          <rPr>
            <sz val="12"/>
            <color rgb="FF000000"/>
            <rFont val="Calibri"/>
            <family val="1"/>
          </rPr>
          <t>No es obligatorio el uso de gel antibacterial</t>
        </r>
      </text>
    </comment>
    <comment ref="AB191" authorId="0" shapeId="0" xr:uid="{00000000-0006-0000-1700-000095060000}">
      <text>
        <r>
          <rPr>
            <sz val="12"/>
            <color rgb="FF000000"/>
            <rFont val="Calibri"/>
            <family val="1"/>
          </rPr>
          <t>No es obligatorio el distanciamiento</t>
        </r>
      </text>
    </comment>
    <comment ref="AN191" authorId="0" shapeId="0" xr:uid="{00000000-0006-0000-1700-000096060000}">
      <text>
        <r>
          <rPr>
            <sz val="12"/>
            <color rgb="FF000000"/>
            <rFont val="Calibri"/>
            <family val="1"/>
          </rPr>
          <t>Se le solicita combustible extra.</t>
        </r>
      </text>
    </comment>
    <comment ref="AP191" authorId="0" shapeId="0" xr:uid="{00000000-0006-0000-1700-000097060000}">
      <text>
        <r>
          <rPr>
            <sz val="12"/>
            <color rgb="FF000000"/>
            <rFont val="Calibri"/>
            <family val="1"/>
          </rPr>
          <t>promoción</t>
        </r>
      </text>
    </comment>
    <comment ref="AS191" authorId="0" shapeId="0" xr:uid="{00000000-0006-0000-1700-000098060000}">
      <text>
        <r>
          <rPr>
            <sz val="12"/>
            <color rgb="FF000000"/>
            <rFont val="Calibri"/>
            <family val="1"/>
          </rPr>
          <t>No dice surtidor en ceros.</t>
        </r>
      </text>
    </comment>
    <comment ref="AT191" authorId="0" shapeId="0" xr:uid="{00000000-0006-0000-1700-000099060000}">
      <text>
        <r>
          <rPr>
            <sz val="12"/>
            <color rgb="FF000000"/>
            <rFont val="Calibri"/>
            <family val="1"/>
          </rPr>
          <t>Después del despacho menciona confiable.</t>
        </r>
      </text>
    </comment>
    <comment ref="AW191" authorId="0" shapeId="0" xr:uid="{00000000-0006-0000-1700-00009A060000}">
      <text>
        <r>
          <rPr>
            <sz val="12"/>
            <color rgb="FF000000"/>
            <rFont val="Calibri"/>
            <family val="1"/>
          </rPr>
          <t>No ofrece servicios adicionales.</t>
        </r>
      </text>
    </comment>
    <comment ref="AX191" authorId="0" shapeId="0" xr:uid="{00000000-0006-0000-1700-00009B060000}">
      <text>
        <r>
          <rPr>
            <sz val="12"/>
            <color rgb="FF000000"/>
            <rFont val="Calibri"/>
            <family val="1"/>
          </rPr>
          <t>Visita en moto</t>
        </r>
      </text>
    </comment>
    <comment ref="Y192" authorId="0" shapeId="0" xr:uid="{00000000-0006-0000-1700-00009C060000}">
      <text>
        <r>
          <rPr>
            <sz val="12"/>
            <color rgb="FF000000"/>
            <rFont val="Calibri"/>
            <family val="1"/>
          </rPr>
          <t>No aplica</t>
        </r>
      </text>
    </comment>
    <comment ref="Z192" authorId="0" shapeId="0" xr:uid="{00000000-0006-0000-1700-00009D060000}">
      <text>
        <r>
          <rPr>
            <sz val="12"/>
            <color rgb="FF000000"/>
            <rFont val="Calibri"/>
            <family val="1"/>
          </rPr>
          <t>No aplica</t>
        </r>
      </text>
    </comment>
    <comment ref="AA192" authorId="0" shapeId="0" xr:uid="{00000000-0006-0000-1700-00009E060000}">
      <text>
        <r>
          <rPr>
            <sz val="12"/>
            <color rgb="FF000000"/>
            <rFont val="Calibri"/>
            <family val="1"/>
          </rPr>
          <t>No aplica</t>
        </r>
      </text>
    </comment>
    <comment ref="AB192" authorId="0" shapeId="0" xr:uid="{00000000-0006-0000-1700-00009F060000}">
      <text>
        <r>
          <rPr>
            <sz val="12"/>
            <color rgb="FF000000"/>
            <rFont val="Calibri"/>
            <family val="1"/>
          </rPr>
          <t>No aplica</t>
        </r>
      </text>
    </comment>
    <comment ref="AL192" authorId="0" shapeId="0" xr:uid="{00000000-0006-0000-1700-0000A0060000}">
      <text>
        <r>
          <rPr>
            <sz val="12"/>
            <color rgb="FF000000"/>
            <rFont val="Calibri"/>
            <family val="1"/>
          </rPr>
          <t>No ofrece</t>
        </r>
      </text>
    </comment>
    <comment ref="AN192" authorId="0" shapeId="0" xr:uid="{00000000-0006-0000-1700-0000A1060000}">
      <text>
        <r>
          <rPr>
            <sz val="12"/>
            <color rgb="FF000000"/>
            <rFont val="Calibri"/>
            <family val="1"/>
          </rPr>
          <t>No ofrece</t>
        </r>
      </text>
    </comment>
    <comment ref="AP192" authorId="0" shapeId="0" xr:uid="{00000000-0006-0000-1700-0000A2060000}">
      <text>
        <r>
          <rPr>
            <sz val="12"/>
            <color rgb="FF000000"/>
            <rFont val="Calibri"/>
            <family val="1"/>
          </rPr>
          <t>promocion jeep</t>
        </r>
      </text>
    </comment>
    <comment ref="AX192" authorId="0" shapeId="0" xr:uid="{00000000-0006-0000-1700-0000A3060000}">
      <text>
        <r>
          <rPr>
            <sz val="12"/>
            <color rgb="FF000000"/>
            <rFont val="Calibri"/>
            <family val="1"/>
          </rPr>
          <t>Voy en carro</t>
        </r>
      </text>
    </comment>
    <comment ref="Q193" authorId="0" shapeId="0" xr:uid="{00000000-0006-0000-1700-0000A4060000}">
      <text>
        <r>
          <rPr>
            <sz val="12"/>
            <color rgb="FF000000"/>
            <rFont val="Calibri"/>
            <family val="1"/>
          </rPr>
          <t>Usa reloj</t>
        </r>
      </text>
    </comment>
    <comment ref="Y193" authorId="0" shapeId="0" xr:uid="{00000000-0006-0000-1700-0000A5060000}">
      <text>
        <r>
          <rPr>
            <sz val="12"/>
            <color rgb="FF000000"/>
            <rFont val="Calibri"/>
            <family val="1"/>
          </rPr>
          <t>Na</t>
        </r>
      </text>
    </comment>
    <comment ref="Z193" authorId="0" shapeId="0" xr:uid="{00000000-0006-0000-1700-0000A6060000}">
      <text>
        <r>
          <rPr>
            <sz val="12"/>
            <color rgb="FF000000"/>
            <rFont val="Calibri"/>
            <family val="1"/>
          </rPr>
          <t>Na</t>
        </r>
      </text>
    </comment>
    <comment ref="AA193" authorId="0" shapeId="0" xr:uid="{00000000-0006-0000-1700-0000A7060000}">
      <text>
        <r>
          <rPr>
            <sz val="12"/>
            <color rgb="FF000000"/>
            <rFont val="Calibri"/>
            <family val="1"/>
          </rPr>
          <t>Na</t>
        </r>
      </text>
    </comment>
    <comment ref="AB193" authorId="0" shapeId="0" xr:uid="{00000000-0006-0000-1700-0000A8060000}">
      <text>
        <r>
          <rPr>
            <sz val="12"/>
            <color rgb="FF000000"/>
            <rFont val="Calibri"/>
            <family val="1"/>
          </rPr>
          <t>Na</t>
        </r>
      </text>
    </comment>
    <comment ref="AI193" authorId="0" shapeId="0" xr:uid="{00000000-0006-0000-1700-0000A9060000}">
      <text>
        <r>
          <rPr>
            <sz val="12"/>
            <color rgb="FF000000"/>
            <rFont val="Calibri"/>
            <family val="1"/>
          </rPr>
          <t>No ofrece</t>
        </r>
      </text>
    </comment>
    <comment ref="AM193" authorId="0" shapeId="0" xr:uid="{00000000-0006-0000-1700-0000AA060000}">
      <text>
        <r>
          <rPr>
            <sz val="12"/>
            <color rgb="FF000000"/>
            <rFont val="Calibri"/>
            <family val="1"/>
          </rPr>
          <t>No hay</t>
        </r>
      </text>
    </comment>
    <comment ref="AN193" authorId="0" shapeId="0" xr:uid="{00000000-0006-0000-1700-0000AB060000}">
      <text>
        <r>
          <rPr>
            <sz val="12"/>
            <color rgb="FF000000"/>
            <rFont val="Calibri"/>
            <family val="1"/>
          </rPr>
          <t>Na</t>
        </r>
      </text>
    </comment>
    <comment ref="AP193" authorId="0" shapeId="0" xr:uid="{00000000-0006-0000-1700-0000AC060000}">
      <text>
        <r>
          <rPr>
            <sz val="12"/>
            <color rgb="FF000000"/>
            <rFont val="Calibri"/>
            <family val="1"/>
          </rPr>
          <t>No ofrece</t>
        </r>
      </text>
    </comment>
    <comment ref="AX193" authorId="0" shapeId="0" xr:uid="{00000000-0006-0000-1700-0000AD060000}">
      <text>
        <r>
          <rPr>
            <sz val="12"/>
            <color rgb="FF000000"/>
            <rFont val="Calibri"/>
            <family val="1"/>
          </rPr>
          <t>No ofrece</t>
        </r>
      </text>
    </comment>
    <comment ref="T194" authorId="0" shapeId="0" xr:uid="{00000000-0006-0000-1700-0000AE060000}">
      <text>
        <r>
          <rPr>
            <sz val="12"/>
            <color rgb="FF000000"/>
            <rFont val="Calibri"/>
            <family val="1"/>
          </rPr>
          <t>N/A</t>
        </r>
      </text>
    </comment>
    <comment ref="X194" authorId="0" shapeId="0" xr:uid="{00000000-0006-0000-1700-0000AF060000}">
      <text>
        <r>
          <rPr>
            <sz val="12"/>
            <color rgb="FF000000"/>
            <rFont val="Calibri"/>
            <family val="1"/>
          </rPr>
          <t>No es visible.</t>
        </r>
      </text>
    </comment>
    <comment ref="Y194" authorId="0" shapeId="0" xr:uid="{00000000-0006-0000-1700-0000B0060000}">
      <text>
        <r>
          <rPr>
            <sz val="12"/>
            <color rgb="FF000000"/>
            <rFont val="Calibri"/>
            <family val="1"/>
          </rPr>
          <t>Na</t>
        </r>
      </text>
    </comment>
    <comment ref="Z194" authorId="0" shapeId="0" xr:uid="{00000000-0006-0000-1700-0000B1060000}">
      <text>
        <r>
          <rPr>
            <sz val="12"/>
            <color rgb="FF000000"/>
            <rFont val="Calibri"/>
            <family val="1"/>
          </rPr>
          <t>Na</t>
        </r>
      </text>
    </comment>
    <comment ref="AA194" authorId="0" shapeId="0" xr:uid="{00000000-0006-0000-1700-0000B2060000}">
      <text>
        <r>
          <rPr>
            <sz val="12"/>
            <color rgb="FF000000"/>
            <rFont val="Calibri"/>
            <family val="1"/>
          </rPr>
          <t>Na</t>
        </r>
      </text>
    </comment>
    <comment ref="AB194" authorId="0" shapeId="0" xr:uid="{00000000-0006-0000-1700-0000B3060000}">
      <text>
        <r>
          <rPr>
            <sz val="12"/>
            <color rgb="FF000000"/>
            <rFont val="Calibri"/>
            <family val="1"/>
          </rPr>
          <t>Na</t>
        </r>
      </text>
    </comment>
    <comment ref="AL194" authorId="0" shapeId="0" xr:uid="{00000000-0006-0000-1700-0000B4060000}">
      <text>
        <r>
          <rPr>
            <sz val="12"/>
            <color rgb="FF000000"/>
            <rFont val="Calibri"/>
            <family val="1"/>
          </rPr>
          <t>No oferta llenado.</t>
        </r>
      </text>
    </comment>
    <comment ref="AN194" authorId="0" shapeId="0" xr:uid="{00000000-0006-0000-1700-0000B5060000}">
      <text>
        <r>
          <rPr>
            <sz val="12"/>
            <color rgb="FF000000"/>
            <rFont val="Calibri"/>
            <family val="1"/>
          </rPr>
          <t>Se solicito Diesel.</t>
        </r>
      </text>
    </comment>
    <comment ref="AP194" authorId="0" shapeId="0" xr:uid="{00000000-0006-0000-1700-0000B6060000}">
      <text>
        <r>
          <rPr>
            <sz val="12"/>
            <color rgb="FF000000"/>
            <rFont val="Calibri"/>
            <family val="1"/>
          </rPr>
          <t>Ofrecio promocion Jepp</t>
        </r>
      </text>
    </comment>
    <comment ref="AT194" authorId="0" shapeId="0" xr:uid="{00000000-0006-0000-1700-0000B7060000}">
      <text>
        <r>
          <rPr>
            <sz val="12"/>
            <color rgb="FF000000"/>
            <rFont val="Calibri"/>
            <family val="1"/>
          </rPr>
          <t>No menciona.</t>
        </r>
      </text>
    </comment>
    <comment ref="AX194" authorId="0" shapeId="0" xr:uid="{00000000-0006-0000-1700-0000B8060000}">
      <text>
        <r>
          <rPr>
            <sz val="12"/>
            <color rgb="FF000000"/>
            <rFont val="Calibri"/>
            <family val="1"/>
          </rPr>
          <t>No, pero  si ofreció servicios adicionales</t>
        </r>
      </text>
    </comment>
    <comment ref="R195" authorId="0" shapeId="0" xr:uid="{00000000-0006-0000-1700-0000B9060000}">
      <text>
        <r>
          <rPr>
            <sz val="12"/>
            <color rgb="FF000000"/>
            <rFont val="Calibri"/>
            <family val="1"/>
          </rPr>
          <t>Estaban sucias</t>
        </r>
      </text>
    </comment>
    <comment ref="T195" authorId="0" shapeId="0" xr:uid="{00000000-0006-0000-1700-0000BA060000}">
      <text>
        <r>
          <rPr>
            <sz val="12"/>
            <color rgb="FF000000"/>
            <rFont val="Calibri"/>
            <family val="1"/>
          </rPr>
          <t>usa chaqueta</t>
        </r>
      </text>
    </comment>
    <comment ref="W195" authorId="0" shapeId="0" xr:uid="{00000000-0006-0000-1700-0000BB060000}">
      <text>
        <r>
          <rPr>
            <sz val="12"/>
            <color rgb="FF000000"/>
            <rFont val="Calibri"/>
            <family val="1"/>
          </rPr>
          <t>No tenía</t>
        </r>
      </text>
    </comment>
    <comment ref="X195" authorId="0" shapeId="0" xr:uid="{00000000-0006-0000-1700-0000BC060000}">
      <text>
        <r>
          <rPr>
            <sz val="12"/>
            <color rgb="FF000000"/>
            <rFont val="Calibri"/>
            <family val="1"/>
          </rPr>
          <t>nombre según factura</t>
        </r>
      </text>
    </comment>
    <comment ref="Y195" authorId="0" shapeId="0" xr:uid="{00000000-0006-0000-1700-0000BD060000}">
      <text>
        <r>
          <rPr>
            <sz val="12"/>
            <color rgb="FF000000"/>
            <rFont val="Calibri"/>
            <family val="1"/>
          </rPr>
          <t>NA</t>
        </r>
      </text>
    </comment>
    <comment ref="Z195" authorId="0" shapeId="0" xr:uid="{00000000-0006-0000-1700-0000BE060000}">
      <text>
        <r>
          <rPr>
            <sz val="12"/>
            <color rgb="FF000000"/>
            <rFont val="Calibri"/>
            <family val="1"/>
          </rPr>
          <t>NA</t>
        </r>
      </text>
    </comment>
    <comment ref="AA195" authorId="0" shapeId="0" xr:uid="{00000000-0006-0000-1700-0000BF060000}">
      <text>
        <r>
          <rPr>
            <sz val="12"/>
            <color rgb="FF000000"/>
            <rFont val="Calibri"/>
            <family val="1"/>
          </rPr>
          <t>NA</t>
        </r>
      </text>
    </comment>
    <comment ref="AB195" authorId="0" shapeId="0" xr:uid="{00000000-0006-0000-1700-0000C0060000}">
      <text>
        <r>
          <rPr>
            <sz val="12"/>
            <color rgb="FF000000"/>
            <rFont val="Calibri"/>
            <family val="1"/>
          </rPr>
          <t>NA</t>
        </r>
      </text>
    </comment>
    <comment ref="AN195" authorId="0" shapeId="0" xr:uid="{00000000-0006-0000-1700-0000C1060000}">
      <text>
        <r>
          <rPr>
            <sz val="12"/>
            <color rgb="FF000000"/>
            <rFont val="Calibri"/>
            <family val="1"/>
          </rPr>
          <t>No ofrece.</t>
        </r>
      </text>
    </comment>
    <comment ref="AO195" authorId="0" shapeId="0" xr:uid="{00000000-0006-0000-1700-0000C2060000}">
      <text>
        <r>
          <rPr>
            <sz val="12"/>
            <color rgb="FF000000"/>
            <rFont val="Calibri"/>
            <family val="1"/>
          </rPr>
          <t>Acumular, no ofrece canje.</t>
        </r>
      </text>
    </comment>
    <comment ref="AP195" authorId="0" shapeId="0" xr:uid="{00000000-0006-0000-1700-0000C3060000}">
      <text>
        <r>
          <rPr>
            <sz val="12"/>
            <color rgb="FF000000"/>
            <rFont val="Calibri"/>
            <family val="1"/>
          </rPr>
          <t>n/a</t>
        </r>
      </text>
    </comment>
    <comment ref="AW195" authorId="0" shapeId="0" xr:uid="{00000000-0006-0000-1700-0000C4060000}">
      <text>
        <r>
          <rPr>
            <sz val="12"/>
            <color rgb="FF000000"/>
            <rFont val="Calibri"/>
            <family val="1"/>
          </rPr>
          <t>solo dice algún producto adicional , no especifica que</t>
        </r>
      </text>
    </comment>
    <comment ref="AX195" authorId="0" shapeId="0" xr:uid="{00000000-0006-0000-1700-0000C5060000}">
      <text>
        <r>
          <rPr>
            <sz val="12"/>
            <color rgb="FF000000"/>
            <rFont val="Calibri"/>
            <family val="1"/>
          </rPr>
          <t>No ofrece</t>
        </r>
      </text>
    </comment>
    <comment ref="Q196" authorId="0" shapeId="0" xr:uid="{00000000-0006-0000-1700-0000C6060000}">
      <text>
        <r>
          <rPr>
            <sz val="12"/>
            <color rgb="FF000000"/>
            <rFont val="Calibri"/>
            <family val="1"/>
          </rPr>
          <t>usa guantes</t>
        </r>
      </text>
    </comment>
    <comment ref="R196" authorId="0" shapeId="0" xr:uid="{00000000-0006-0000-1700-0000C7060000}">
      <text>
        <r>
          <rPr>
            <sz val="12"/>
            <color rgb="FF000000"/>
            <rFont val="Calibri"/>
            <family val="1"/>
          </rPr>
          <t>usa guantes</t>
        </r>
      </text>
    </comment>
    <comment ref="T196" authorId="0" shapeId="0" xr:uid="{00000000-0006-0000-1700-0000C8060000}">
      <text>
        <r>
          <rPr>
            <sz val="12"/>
            <color rgb="FF000000"/>
            <rFont val="Calibri"/>
            <family val="1"/>
          </rPr>
          <t>usa chaqueta</t>
        </r>
      </text>
    </comment>
    <comment ref="X196" authorId="0" shapeId="0" xr:uid="{00000000-0006-0000-1700-0000C9060000}">
      <text>
        <r>
          <rPr>
            <sz val="12"/>
            <color rgb="FF000000"/>
            <rFont val="Calibri"/>
            <family val="1"/>
          </rPr>
          <t>Nombre del segundo colaborador</t>
        </r>
      </text>
    </comment>
    <comment ref="Y196" authorId="0" shapeId="0" xr:uid="{00000000-0006-0000-1700-0000CA060000}">
      <text>
        <r>
          <rPr>
            <sz val="12"/>
            <color rgb="FF000000"/>
            <rFont val="Calibri"/>
            <family val="1"/>
          </rPr>
          <t>N/A</t>
        </r>
      </text>
    </comment>
    <comment ref="Z196" authorId="0" shapeId="0" xr:uid="{00000000-0006-0000-1700-0000CB060000}">
      <text>
        <r>
          <rPr>
            <sz val="12"/>
            <color rgb="FF000000"/>
            <rFont val="Calibri"/>
            <family val="1"/>
          </rPr>
          <t>N/A</t>
        </r>
      </text>
    </comment>
    <comment ref="AA196" authorId="0" shapeId="0" xr:uid="{00000000-0006-0000-1700-0000CC060000}">
      <text>
        <r>
          <rPr>
            <sz val="12"/>
            <color rgb="FF000000"/>
            <rFont val="Calibri"/>
            <family val="1"/>
          </rPr>
          <t>N/A</t>
        </r>
      </text>
    </comment>
    <comment ref="AB196" authorId="0" shapeId="0" xr:uid="{00000000-0006-0000-1700-0000CD060000}">
      <text>
        <r>
          <rPr>
            <sz val="12"/>
            <color rgb="FF000000"/>
            <rFont val="Calibri"/>
            <family val="1"/>
          </rPr>
          <t>N/A</t>
        </r>
      </text>
    </comment>
    <comment ref="AI196" authorId="0" shapeId="0" xr:uid="{00000000-0006-0000-1700-0000CE060000}">
      <text>
        <r>
          <rPr>
            <sz val="12"/>
            <color rgb="FF000000"/>
            <rFont val="Calibri"/>
            <family val="1"/>
          </rPr>
          <t>No me ofrece</t>
        </r>
      </text>
    </comment>
    <comment ref="AM196" authorId="0" shapeId="0" xr:uid="{00000000-0006-0000-1700-0000CF060000}">
      <text>
        <r>
          <rPr>
            <sz val="12"/>
            <color rgb="FF000000"/>
            <rFont val="Calibri"/>
            <family val="1"/>
          </rPr>
          <t>No me ofrece servicio de mayor calidad</t>
        </r>
      </text>
    </comment>
    <comment ref="AN196" authorId="0" shapeId="0" xr:uid="{00000000-0006-0000-1700-0000D0060000}">
      <text>
        <r>
          <rPr>
            <sz val="12"/>
            <color rgb="FF000000"/>
            <rFont val="Calibri"/>
            <family val="1"/>
          </rPr>
          <t>No me ofrece mezcla ideal</t>
        </r>
      </text>
    </comment>
    <comment ref="AX196" authorId="0" shapeId="0" xr:uid="{00000000-0006-0000-1700-0000D1060000}">
      <text>
        <r>
          <rPr>
            <sz val="12"/>
            <color rgb="FF000000"/>
            <rFont val="Calibri"/>
            <family val="1"/>
          </rPr>
          <t>No me ofrece botar desperdicios</t>
        </r>
      </text>
    </comment>
    <comment ref="BB196" authorId="0" shapeId="0" xr:uid="{00000000-0006-0000-1700-0000D2060000}">
      <text>
        <r>
          <rPr>
            <sz val="12"/>
            <color rgb="FF000000"/>
            <rFont val="Calibri"/>
            <family val="1"/>
          </rPr>
          <t>Pistero me da factura con la fecha del dia anterior</t>
        </r>
      </text>
    </comment>
    <comment ref="Q197" authorId="0" shapeId="0" xr:uid="{00000000-0006-0000-1700-0000D3060000}">
      <text>
        <r>
          <rPr>
            <sz val="12"/>
            <color rgb="FF000000"/>
            <rFont val="Calibri"/>
            <family val="1"/>
          </rPr>
          <t>guantes</t>
        </r>
      </text>
    </comment>
    <comment ref="R197" authorId="0" shapeId="0" xr:uid="{00000000-0006-0000-1700-0000D4060000}">
      <text>
        <r>
          <rPr>
            <sz val="12"/>
            <color rgb="FF000000"/>
            <rFont val="Calibri"/>
            <family val="1"/>
          </rPr>
          <t>guantes</t>
        </r>
      </text>
    </comment>
    <comment ref="T197" authorId="0" shapeId="0" xr:uid="{00000000-0006-0000-1700-0000D5060000}">
      <text>
        <r>
          <rPr>
            <sz val="12"/>
            <color rgb="FF000000"/>
            <rFont val="Calibri"/>
            <family val="1"/>
          </rPr>
          <t>chaqueta</t>
        </r>
      </text>
    </comment>
    <comment ref="Y197" authorId="0" shapeId="0" xr:uid="{00000000-0006-0000-1700-0000D6060000}">
      <text>
        <r>
          <rPr>
            <sz val="12"/>
            <color rgb="FF000000"/>
            <rFont val="Calibri"/>
            <family val="1"/>
          </rPr>
          <t>no aplica</t>
        </r>
      </text>
    </comment>
    <comment ref="Z197" authorId="0" shapeId="0" xr:uid="{00000000-0006-0000-1700-0000D7060000}">
      <text>
        <r>
          <rPr>
            <sz val="12"/>
            <color rgb="FF000000"/>
            <rFont val="Calibri"/>
            <family val="1"/>
          </rPr>
          <t>no aplica</t>
        </r>
      </text>
    </comment>
    <comment ref="AA197" authorId="0" shapeId="0" xr:uid="{00000000-0006-0000-1700-0000D8060000}">
      <text>
        <r>
          <rPr>
            <sz val="12"/>
            <color rgb="FF000000"/>
            <rFont val="Calibri"/>
            <family val="1"/>
          </rPr>
          <t>no aplica</t>
        </r>
      </text>
    </comment>
    <comment ref="AB197" authorId="0" shapeId="0" xr:uid="{00000000-0006-0000-1700-0000D9060000}">
      <text>
        <r>
          <rPr>
            <sz val="12"/>
            <color rgb="FF000000"/>
            <rFont val="Calibri"/>
            <family val="1"/>
          </rPr>
          <t>no aplica</t>
        </r>
      </text>
    </comment>
    <comment ref="AI197" authorId="0" shapeId="0" xr:uid="{00000000-0006-0000-1700-0000DA060000}">
      <text>
        <r>
          <rPr>
            <sz val="12"/>
            <color rgb="FF000000"/>
            <rFont val="Calibri"/>
            <family val="1"/>
          </rPr>
          <t>Si lo ofreció por 15 mil pesos más</t>
        </r>
      </text>
    </comment>
    <comment ref="AM197" authorId="0" shapeId="0" xr:uid="{00000000-0006-0000-1700-0000DB060000}">
      <text>
        <r>
          <rPr>
            <sz val="12"/>
            <color rgb="FF000000"/>
            <rFont val="Calibri"/>
            <family val="1"/>
          </rPr>
          <t>No ofreció</t>
        </r>
      </text>
    </comment>
    <comment ref="AN197" authorId="0" shapeId="0" xr:uid="{00000000-0006-0000-1700-0000DC060000}">
      <text>
        <r>
          <rPr>
            <sz val="12"/>
            <color rgb="FF000000"/>
            <rFont val="Calibri"/>
            <family val="1"/>
          </rPr>
          <t>No ofreció</t>
        </r>
      </text>
    </comment>
    <comment ref="AP197" authorId="0" shapeId="0" xr:uid="{00000000-0006-0000-1700-0000DD060000}">
      <text>
        <r>
          <rPr>
            <sz val="12"/>
            <color rgb="FF000000"/>
            <rFont val="Calibri"/>
            <family val="1"/>
          </rPr>
          <t>ofrece promo de jeep</t>
        </r>
      </text>
    </comment>
    <comment ref="AT197" authorId="0" shapeId="0" xr:uid="{00000000-0006-0000-1700-0000DE060000}">
      <text>
        <r>
          <rPr>
            <sz val="12"/>
            <color rgb="FF000000"/>
            <rFont val="Calibri"/>
            <family val="1"/>
          </rPr>
          <t>No menciona</t>
        </r>
      </text>
    </comment>
    <comment ref="AX197" authorId="0" shapeId="0" xr:uid="{00000000-0006-0000-1700-0000DF060000}">
      <text>
        <r>
          <rPr>
            <sz val="12"/>
            <color rgb="FF000000"/>
            <rFont val="Calibri"/>
            <family val="1"/>
          </rPr>
          <t>No ofreció botar basura</t>
        </r>
      </text>
    </comment>
    <comment ref="Y198" authorId="0" shapeId="0" xr:uid="{00000000-0006-0000-1700-0000E0060000}">
      <text>
        <r>
          <rPr>
            <sz val="12"/>
            <color rgb="FF000000"/>
            <rFont val="Calibri"/>
            <family val="1"/>
          </rPr>
          <t>No aplica</t>
        </r>
      </text>
    </comment>
    <comment ref="Z198" authorId="0" shapeId="0" xr:uid="{00000000-0006-0000-1700-0000E1060000}">
      <text>
        <r>
          <rPr>
            <sz val="12"/>
            <color rgb="FF000000"/>
            <rFont val="Calibri"/>
            <family val="1"/>
          </rPr>
          <t>No aplica</t>
        </r>
      </text>
    </comment>
    <comment ref="AA198" authorId="0" shapeId="0" xr:uid="{00000000-0006-0000-1700-0000E2060000}">
      <text>
        <r>
          <rPr>
            <sz val="12"/>
            <color rgb="FF000000"/>
            <rFont val="Calibri"/>
            <family val="1"/>
          </rPr>
          <t>No aplica</t>
        </r>
      </text>
    </comment>
    <comment ref="AB198" authorId="0" shapeId="0" xr:uid="{00000000-0006-0000-1700-0000E3060000}">
      <text>
        <r>
          <rPr>
            <sz val="12"/>
            <color rgb="FF000000"/>
            <rFont val="Calibri"/>
            <family val="1"/>
          </rPr>
          <t>No aplica</t>
        </r>
      </text>
    </comment>
    <comment ref="AO198" authorId="0" shapeId="0" xr:uid="{00000000-0006-0000-1700-0000E4060000}">
      <text>
        <r>
          <rPr>
            <sz val="12"/>
            <color rgb="FF000000"/>
            <rFont val="Calibri"/>
            <family val="1"/>
          </rPr>
          <t>Eds no Presenta aviso puntos Colombia</t>
        </r>
      </text>
    </comment>
    <comment ref="AP198" authorId="0" shapeId="0" xr:uid="{00000000-0006-0000-1700-0000E5060000}">
      <text>
        <r>
          <rPr>
            <sz val="12"/>
            <color rgb="FF000000"/>
            <rFont val="Calibri"/>
            <family val="1"/>
          </rPr>
          <t>Ofreció promoción Jeep</t>
        </r>
      </text>
    </comment>
    <comment ref="AX198" authorId="0" shapeId="0" xr:uid="{00000000-0006-0000-1700-0000E6060000}">
      <text>
        <r>
          <rPr>
            <sz val="12"/>
            <color rgb="FF000000"/>
            <rFont val="Calibri"/>
            <family val="1"/>
          </rPr>
          <t>Visita realizado en moto</t>
        </r>
      </text>
    </comment>
    <comment ref="X199" authorId="0" shapeId="0" xr:uid="{00000000-0006-0000-1700-0000E7060000}">
      <text>
        <r>
          <rPr>
            <sz val="12"/>
            <color rgb="FF000000"/>
            <rFont val="Calibri"/>
            <family val="1"/>
          </rPr>
          <t>bordado en la camisa</t>
        </r>
      </text>
    </comment>
    <comment ref="Y199" authorId="0" shapeId="0" xr:uid="{00000000-0006-0000-1700-0000E8060000}">
      <text>
        <r>
          <rPr>
            <sz val="12"/>
            <color rgb="FF000000"/>
            <rFont val="Calibri"/>
            <family val="1"/>
          </rPr>
          <t>No aplica</t>
        </r>
      </text>
    </comment>
    <comment ref="Z199" authorId="0" shapeId="0" xr:uid="{00000000-0006-0000-1700-0000E9060000}">
      <text>
        <r>
          <rPr>
            <sz val="12"/>
            <color rgb="FF000000"/>
            <rFont val="Calibri"/>
            <family val="1"/>
          </rPr>
          <t>No aplica</t>
        </r>
      </text>
    </comment>
    <comment ref="AA199" authorId="0" shapeId="0" xr:uid="{00000000-0006-0000-1700-0000EA060000}">
      <text>
        <r>
          <rPr>
            <sz val="12"/>
            <color rgb="FF000000"/>
            <rFont val="Calibri"/>
            <family val="1"/>
          </rPr>
          <t>No aplica</t>
        </r>
      </text>
    </comment>
    <comment ref="AB199" authorId="0" shapeId="0" xr:uid="{00000000-0006-0000-1700-0000EB060000}">
      <text>
        <r>
          <rPr>
            <sz val="12"/>
            <color rgb="FF000000"/>
            <rFont val="Calibri"/>
            <family val="1"/>
          </rPr>
          <t>No aplica</t>
        </r>
      </text>
    </comment>
    <comment ref="AI199" authorId="0" shapeId="0" xr:uid="{00000000-0006-0000-1700-0000EC060000}">
      <text>
        <r>
          <rPr>
            <sz val="12"/>
            <color rgb="FF000000"/>
            <rFont val="Calibri"/>
            <family val="1"/>
          </rPr>
          <t>No ofrece</t>
        </r>
      </text>
    </comment>
    <comment ref="AN199" authorId="0" shapeId="0" xr:uid="{00000000-0006-0000-1700-0000ED060000}">
      <text>
        <r>
          <rPr>
            <sz val="12"/>
            <color rgb="FF000000"/>
            <rFont val="Calibri"/>
            <family val="1"/>
          </rPr>
          <t>No ofrece</t>
        </r>
      </text>
    </comment>
    <comment ref="AP199" authorId="0" shapeId="0" xr:uid="{00000000-0006-0000-1700-0000EE060000}">
      <text>
        <r>
          <rPr>
            <sz val="12"/>
            <color rgb="FF000000"/>
            <rFont val="Calibri"/>
            <family val="1"/>
          </rPr>
          <t>No ofrece</t>
        </r>
      </text>
    </comment>
    <comment ref="AW199" authorId="0" shapeId="0" xr:uid="{00000000-0006-0000-1700-0000EF060000}">
      <text>
        <r>
          <rPr>
            <sz val="12"/>
            <color rgb="FF000000"/>
            <rFont val="Calibri"/>
            <family val="1"/>
          </rPr>
          <t>No ofrece</t>
        </r>
      </text>
    </comment>
    <comment ref="AX199" authorId="0" shapeId="0" xr:uid="{00000000-0006-0000-1700-0000F0060000}">
      <text>
        <r>
          <rPr>
            <sz val="12"/>
            <color rgb="FF000000"/>
            <rFont val="Calibri"/>
            <family val="1"/>
          </rPr>
          <t>No ofrece</t>
        </r>
      </text>
    </comment>
    <comment ref="Y200" authorId="0" shapeId="0" xr:uid="{00000000-0006-0000-1700-0000F1060000}">
      <text>
        <r>
          <rPr>
            <sz val="12"/>
            <color rgb="FF000000"/>
            <rFont val="Calibri"/>
            <family val="1"/>
          </rPr>
          <t>No sé exige</t>
        </r>
      </text>
    </comment>
    <comment ref="Z200" authorId="0" shapeId="0" xr:uid="{00000000-0006-0000-1700-0000F2060000}">
      <text>
        <r>
          <rPr>
            <sz val="12"/>
            <color rgb="FF000000"/>
            <rFont val="Calibri"/>
            <family val="1"/>
          </rPr>
          <t>No sé exige</t>
        </r>
      </text>
    </comment>
    <comment ref="AA200" authorId="0" shapeId="0" xr:uid="{00000000-0006-0000-1700-0000F3060000}">
      <text>
        <r>
          <rPr>
            <sz val="12"/>
            <color rgb="FF000000"/>
            <rFont val="Calibri"/>
            <family val="1"/>
          </rPr>
          <t>No sé exige</t>
        </r>
      </text>
    </comment>
    <comment ref="AB200" authorId="0" shapeId="0" xr:uid="{00000000-0006-0000-1700-0000F4060000}">
      <text>
        <r>
          <rPr>
            <sz val="12"/>
            <color rgb="FF000000"/>
            <rFont val="Calibri"/>
            <family val="1"/>
          </rPr>
          <t>No sé exige</t>
        </r>
      </text>
    </comment>
    <comment ref="AI200" authorId="0" shapeId="0" xr:uid="{00000000-0006-0000-1700-0000F5060000}">
      <text>
        <r>
          <rPr>
            <sz val="12"/>
            <color rgb="FF000000"/>
            <rFont val="Calibri"/>
            <family val="1"/>
          </rPr>
          <t>No ofreció la promoción</t>
        </r>
      </text>
    </comment>
    <comment ref="AN200" authorId="0" shapeId="0" xr:uid="{00000000-0006-0000-1700-0000F6060000}">
      <text>
        <r>
          <rPr>
            <sz val="12"/>
            <color rgb="FF000000"/>
            <rFont val="Calibri"/>
            <family val="1"/>
          </rPr>
          <t>No ofreció</t>
        </r>
      </text>
    </comment>
    <comment ref="AP200" authorId="0" shapeId="0" xr:uid="{00000000-0006-0000-1700-0000F7060000}">
      <text>
        <r>
          <rPr>
            <sz val="12"/>
            <color rgb="FF000000"/>
            <rFont val="Calibri"/>
            <family val="1"/>
          </rPr>
          <t>No ofreció aumento</t>
        </r>
      </text>
    </comment>
    <comment ref="AW200" authorId="0" shapeId="0" xr:uid="{00000000-0006-0000-1700-0000F8060000}">
      <text>
        <r>
          <rPr>
            <sz val="12"/>
            <color rgb="FF000000"/>
            <rFont val="Calibri"/>
            <family val="1"/>
          </rPr>
          <t>No ofreció adicionales</t>
        </r>
      </text>
    </comment>
    <comment ref="AX200" authorId="0" shapeId="0" xr:uid="{00000000-0006-0000-1700-0000F9060000}">
      <text>
        <r>
          <rPr>
            <sz val="12"/>
            <color rgb="FF000000"/>
            <rFont val="Calibri"/>
            <family val="1"/>
          </rPr>
          <t>No ofreció este servicio</t>
        </r>
      </text>
    </comment>
    <comment ref="T201" authorId="0" shapeId="0" xr:uid="{00000000-0006-0000-1700-0000FA060000}">
      <text>
        <r>
          <rPr>
            <sz val="12"/>
            <color rgb="FF000000"/>
            <rFont val="Calibri"/>
            <family val="1"/>
          </rPr>
          <t>Tenía una camisa negra normal</t>
        </r>
      </text>
    </comment>
    <comment ref="U201" authorId="0" shapeId="0" xr:uid="{00000000-0006-0000-1700-0000FB060000}">
      <text>
        <r>
          <rPr>
            <sz val="12"/>
            <color rgb="FF000000"/>
            <rFont val="Calibri"/>
            <family val="1"/>
          </rPr>
          <t>Tenía un jean</t>
        </r>
      </text>
    </comment>
    <comment ref="W201" authorId="0" shapeId="0" xr:uid="{00000000-0006-0000-1700-0000FC060000}">
      <text>
        <r>
          <rPr>
            <sz val="12"/>
            <color rgb="FF000000"/>
            <rFont val="Calibri"/>
            <family val="1"/>
          </rPr>
          <t>No tiene identificación</t>
        </r>
      </text>
    </comment>
    <comment ref="Y201" authorId="0" shapeId="0" xr:uid="{00000000-0006-0000-1700-0000FD060000}">
      <text>
        <r>
          <rPr>
            <sz val="12"/>
            <color rgb="FF000000"/>
            <rFont val="Calibri"/>
            <family val="1"/>
          </rPr>
          <t>No aplica</t>
        </r>
      </text>
    </comment>
    <comment ref="Z201" authorId="0" shapeId="0" xr:uid="{00000000-0006-0000-1700-0000FE060000}">
      <text>
        <r>
          <rPr>
            <sz val="12"/>
            <color rgb="FF000000"/>
            <rFont val="Calibri"/>
            <family val="1"/>
          </rPr>
          <t>No aplica</t>
        </r>
      </text>
    </comment>
    <comment ref="AA201" authorId="0" shapeId="0" xr:uid="{00000000-0006-0000-1700-0000FF060000}">
      <text>
        <r>
          <rPr>
            <sz val="12"/>
            <color rgb="FF000000"/>
            <rFont val="Calibri"/>
            <family val="1"/>
          </rPr>
          <t>No aplica</t>
        </r>
      </text>
    </comment>
    <comment ref="AB201" authorId="0" shapeId="0" xr:uid="{00000000-0006-0000-1700-000000070000}">
      <text>
        <r>
          <rPr>
            <sz val="12"/>
            <color rgb="FF000000"/>
            <rFont val="Calibri"/>
            <family val="1"/>
          </rPr>
          <t>No aplica</t>
        </r>
      </text>
    </comment>
    <comment ref="AN201" authorId="0" shapeId="0" xr:uid="{00000000-0006-0000-1700-000001070000}">
      <text>
        <r>
          <rPr>
            <sz val="12"/>
            <color rgb="FF000000"/>
            <rFont val="Calibri"/>
            <family val="1"/>
          </rPr>
          <t>No la ofreció</t>
        </r>
      </text>
    </comment>
    <comment ref="AP201" authorId="0" shapeId="0" xr:uid="{00000000-0006-0000-1700-000002070000}">
      <text>
        <r>
          <rPr>
            <sz val="12"/>
            <color rgb="FF000000"/>
            <rFont val="Calibri"/>
            <family val="1"/>
          </rPr>
          <t>Tanque lleno y promoción de jeep</t>
        </r>
      </text>
    </comment>
    <comment ref="AX201" authorId="0" shapeId="0" xr:uid="{00000000-0006-0000-1700-000003070000}">
      <text>
        <r>
          <rPr>
            <sz val="12"/>
            <color rgb="FF000000"/>
            <rFont val="Calibri"/>
            <family val="1"/>
          </rPr>
          <t>Visita en moto</t>
        </r>
      </text>
    </comment>
    <comment ref="X202" authorId="0" shapeId="0" xr:uid="{00000000-0006-0000-1700-000004070000}">
      <text>
        <r>
          <rPr>
            <sz val="12"/>
            <color rgb="FF000000"/>
            <rFont val="Calibri"/>
            <family val="1"/>
          </rPr>
          <t>Nombre en factura</t>
        </r>
      </text>
    </comment>
    <comment ref="Y202" authorId="0" shapeId="0" xr:uid="{00000000-0006-0000-1700-000005070000}">
      <text>
        <r>
          <rPr>
            <sz val="12"/>
            <color rgb="FF000000"/>
            <rFont val="Calibri"/>
            <family val="1"/>
          </rPr>
          <t>No es obligatorio</t>
        </r>
      </text>
    </comment>
    <comment ref="Z202" authorId="0" shapeId="0" xr:uid="{00000000-0006-0000-1700-000006070000}">
      <text>
        <r>
          <rPr>
            <sz val="12"/>
            <color rgb="FF000000"/>
            <rFont val="Calibri"/>
            <family val="1"/>
          </rPr>
          <t>No es obligatorio</t>
        </r>
      </text>
    </comment>
    <comment ref="AA202" authorId="0" shapeId="0" xr:uid="{00000000-0006-0000-1700-000007070000}">
      <text>
        <r>
          <rPr>
            <sz val="12"/>
            <color rgb="FF000000"/>
            <rFont val="Calibri"/>
            <family val="1"/>
          </rPr>
          <t>No es obligatorio</t>
        </r>
      </text>
    </comment>
    <comment ref="AB202" authorId="0" shapeId="0" xr:uid="{00000000-0006-0000-1700-000008070000}">
      <text>
        <r>
          <rPr>
            <sz val="12"/>
            <color rgb="FF000000"/>
            <rFont val="Calibri"/>
            <family val="1"/>
          </rPr>
          <t>No es obligatorio</t>
        </r>
      </text>
    </comment>
    <comment ref="AI202" authorId="0" shapeId="0" xr:uid="{00000000-0006-0000-1700-000009070000}">
      <text>
        <r>
          <rPr>
            <sz val="12"/>
            <color rgb="FF000000"/>
            <rFont val="Calibri"/>
            <family val="1"/>
          </rPr>
          <t>No ofrece  promoción</t>
        </r>
      </text>
    </comment>
    <comment ref="AM202" authorId="0" shapeId="0" xr:uid="{00000000-0006-0000-1700-00000A070000}">
      <text>
        <r>
          <rPr>
            <sz val="12"/>
            <color rgb="FF000000"/>
            <rFont val="Calibri"/>
            <family val="1"/>
          </rPr>
          <t>EDS no cuenta con combustible de mayor calidad</t>
        </r>
      </text>
    </comment>
    <comment ref="AN202" authorId="0" shapeId="0" xr:uid="{00000000-0006-0000-1700-00000B070000}">
      <text>
        <r>
          <rPr>
            <sz val="12"/>
            <color rgb="FF000000"/>
            <rFont val="Calibri"/>
            <family val="1"/>
          </rPr>
          <t>Eds no cuenta con combustible de mayor calidad</t>
        </r>
      </text>
    </comment>
    <comment ref="AP202" authorId="0" shapeId="0" xr:uid="{00000000-0006-0000-1700-00000C070000}">
      <text>
        <r>
          <rPr>
            <sz val="12"/>
            <color rgb="FF000000"/>
            <rFont val="Calibri"/>
            <family val="1"/>
          </rPr>
          <t>no ofrece</t>
        </r>
      </text>
    </comment>
    <comment ref="AW202" authorId="0" shapeId="0" xr:uid="{00000000-0006-0000-1700-00000D070000}">
      <text>
        <r>
          <rPr>
            <sz val="12"/>
            <color rgb="FF000000"/>
            <rFont val="Calibri"/>
            <family val="1"/>
          </rPr>
          <t>No ofrece servicios adicionales</t>
        </r>
      </text>
    </comment>
    <comment ref="AX202" authorId="0" shapeId="0" xr:uid="{00000000-0006-0000-1700-00000E070000}">
      <text>
        <r>
          <rPr>
            <sz val="12"/>
            <color rgb="FF000000"/>
            <rFont val="Calibri"/>
            <family val="1"/>
          </rPr>
          <t>No ofrece botar desperdicios</t>
        </r>
      </text>
    </comment>
    <comment ref="Y203" authorId="0" shapeId="0" xr:uid="{00000000-0006-0000-1700-00000F070000}">
      <text>
        <r>
          <rPr>
            <sz val="12"/>
            <color rgb="FF000000"/>
            <rFont val="Calibri"/>
            <family val="1"/>
          </rPr>
          <t>Na</t>
        </r>
      </text>
    </comment>
    <comment ref="Z203" authorId="0" shapeId="0" xr:uid="{00000000-0006-0000-1700-000010070000}">
      <text>
        <r>
          <rPr>
            <sz val="12"/>
            <color rgb="FF000000"/>
            <rFont val="Calibri"/>
            <family val="1"/>
          </rPr>
          <t>Na</t>
        </r>
      </text>
    </comment>
    <comment ref="AA203" authorId="0" shapeId="0" xr:uid="{00000000-0006-0000-1700-000011070000}">
      <text>
        <r>
          <rPr>
            <sz val="12"/>
            <color rgb="FF000000"/>
            <rFont val="Calibri"/>
            <family val="1"/>
          </rPr>
          <t>Na</t>
        </r>
      </text>
    </comment>
    <comment ref="AB203" authorId="0" shapeId="0" xr:uid="{00000000-0006-0000-1700-000012070000}">
      <text>
        <r>
          <rPr>
            <sz val="12"/>
            <color rgb="FF000000"/>
            <rFont val="Calibri"/>
            <family val="1"/>
          </rPr>
          <t>Na</t>
        </r>
      </text>
    </comment>
    <comment ref="AI203" authorId="0" shapeId="0" xr:uid="{00000000-0006-0000-1700-000013070000}">
      <text>
        <r>
          <rPr>
            <sz val="12"/>
            <color rgb="FF000000"/>
            <rFont val="Calibri"/>
            <family val="1"/>
          </rPr>
          <t>No ofrece</t>
        </r>
      </text>
    </comment>
    <comment ref="AM203" authorId="0" shapeId="0" xr:uid="{00000000-0006-0000-1700-000014070000}">
      <text>
        <r>
          <rPr>
            <sz val="12"/>
            <color rgb="FF000000"/>
            <rFont val="Calibri"/>
            <family val="1"/>
          </rPr>
          <t>Na</t>
        </r>
      </text>
    </comment>
    <comment ref="AN203" authorId="0" shapeId="0" xr:uid="{00000000-0006-0000-1700-000015070000}">
      <text>
        <r>
          <rPr>
            <sz val="12"/>
            <color rgb="FF000000"/>
            <rFont val="Calibri"/>
            <family val="1"/>
          </rPr>
          <t>Na</t>
        </r>
      </text>
    </comment>
    <comment ref="AP203" authorId="0" shapeId="0" xr:uid="{00000000-0006-0000-1700-000016070000}">
      <text>
        <r>
          <rPr>
            <sz val="12"/>
            <color rgb="FF000000"/>
            <rFont val="Calibri"/>
            <family val="1"/>
          </rPr>
          <t>No ofrece</t>
        </r>
      </text>
    </comment>
    <comment ref="AW203" authorId="0" shapeId="0" xr:uid="{00000000-0006-0000-1700-000017070000}">
      <text>
        <r>
          <rPr>
            <sz val="12"/>
            <color rgb="FF000000"/>
            <rFont val="Calibri"/>
            <family val="1"/>
          </rPr>
          <t>No ofrece nada</t>
        </r>
      </text>
    </comment>
    <comment ref="AX203" authorId="0" shapeId="0" xr:uid="{00000000-0006-0000-1700-000018070000}">
      <text>
        <r>
          <rPr>
            <sz val="12"/>
            <color rgb="FF000000"/>
            <rFont val="Calibri"/>
            <family val="1"/>
          </rPr>
          <t>No ofrece</t>
        </r>
      </text>
    </comment>
    <comment ref="K204" authorId="0" shapeId="0" xr:uid="{00000000-0006-0000-1700-000019070000}">
      <text>
        <r>
          <rPr>
            <sz val="12"/>
            <color rgb="FF000000"/>
            <rFont val="Calibri"/>
            <family val="1"/>
          </rPr>
          <t>Olvide el resumen, la estación está muy limpia, me atendieron 2 operadores, está limpio el piso, la zona pavimentada está libre de derrames, buen surtido de Lubricantes en los estantes</t>
        </r>
      </text>
    </comment>
    <comment ref="T204" authorId="0" shapeId="0" xr:uid="{00000000-0006-0000-1700-00001A070000}">
      <text>
        <r>
          <rPr>
            <sz val="12"/>
            <color rgb="FF000000"/>
            <rFont val="Calibri"/>
            <family val="1"/>
          </rPr>
          <t>Usa chaqueta</t>
        </r>
      </text>
    </comment>
    <comment ref="W204" authorId="0" shapeId="0" xr:uid="{00000000-0006-0000-1700-00001B070000}">
      <text>
        <r>
          <rPr>
            <sz val="12"/>
            <color rgb="FF000000"/>
            <rFont val="Calibri"/>
            <family val="1"/>
          </rPr>
          <t>Me atendieron dos operadores</t>
        </r>
      </text>
    </comment>
    <comment ref="X204" authorId="0" shapeId="0" xr:uid="{00000000-0006-0000-1700-00001C070000}">
      <text>
        <r>
          <rPr>
            <sz val="12"/>
            <color rgb="FF000000"/>
            <rFont val="Calibri"/>
            <family val="1"/>
          </rPr>
          <t>Me atendieron dos operadores</t>
        </r>
      </text>
    </comment>
    <comment ref="Y204" authorId="0" shapeId="0" xr:uid="{00000000-0006-0000-1700-00001D070000}">
      <text>
        <r>
          <rPr>
            <sz val="12"/>
            <color rgb="FF000000"/>
            <rFont val="Calibri"/>
            <family val="1"/>
          </rPr>
          <t>No es obligatorio</t>
        </r>
      </text>
    </comment>
    <comment ref="Z204" authorId="0" shapeId="0" xr:uid="{00000000-0006-0000-1700-00001E070000}">
      <text>
        <r>
          <rPr>
            <sz val="12"/>
            <color rgb="FF000000"/>
            <rFont val="Calibri"/>
            <family val="1"/>
          </rPr>
          <t>No es obligatorio</t>
        </r>
      </text>
    </comment>
    <comment ref="AA204" authorId="0" shapeId="0" xr:uid="{00000000-0006-0000-1700-00001F070000}">
      <text>
        <r>
          <rPr>
            <sz val="12"/>
            <color rgb="FF000000"/>
            <rFont val="Calibri"/>
            <family val="1"/>
          </rPr>
          <t>No es obligatorio</t>
        </r>
      </text>
    </comment>
    <comment ref="AB204" authorId="0" shapeId="0" xr:uid="{00000000-0006-0000-1700-000020070000}">
      <text>
        <r>
          <rPr>
            <sz val="12"/>
            <color rgb="FF000000"/>
            <rFont val="Calibri"/>
            <family val="1"/>
          </rPr>
          <t>No es obligatorio</t>
        </r>
      </text>
    </comment>
    <comment ref="AE204" authorId="0" shapeId="0" xr:uid="{00000000-0006-0000-1700-000021070000}">
      <text>
        <r>
          <rPr>
            <sz val="12"/>
            <color rgb="FF000000"/>
            <rFont val="Calibri"/>
            <family val="1"/>
          </rPr>
          <t>PROMOTORES OCUPADOS</t>
        </r>
      </text>
    </comment>
    <comment ref="AH204" authorId="0" shapeId="0" xr:uid="{00000000-0006-0000-1700-000022070000}">
      <text>
        <r>
          <rPr>
            <sz val="12"/>
            <color rgb="FF000000"/>
            <rFont val="Calibri"/>
            <family val="1"/>
          </rPr>
          <t>MIN 3.19 DICE BUENOS DÍAS</t>
        </r>
      </text>
    </comment>
    <comment ref="AI204" authorId="0" shapeId="0" xr:uid="{00000000-0006-0000-1700-000023070000}">
      <text>
        <r>
          <rPr>
            <sz val="12"/>
            <color rgb="FF000000"/>
            <rFont val="Calibri"/>
            <family val="1"/>
          </rPr>
          <t>Stiven lo hizo</t>
        </r>
      </text>
    </comment>
    <comment ref="AL204" authorId="0" shapeId="0" xr:uid="{00000000-0006-0000-1700-000024070000}">
      <text>
        <r>
          <rPr>
            <sz val="12"/>
            <color rgb="FF000000"/>
            <rFont val="Calibri"/>
            <family val="1"/>
          </rPr>
          <t>Dionar Gómez si lo hizo pero en vo muy baja</t>
        </r>
      </text>
    </comment>
    <comment ref="AM204" authorId="0" shapeId="0" xr:uid="{00000000-0006-0000-1700-000025070000}">
      <text>
        <r>
          <rPr>
            <sz val="12"/>
            <color rgb="FF000000"/>
            <rFont val="Calibri"/>
            <family val="1"/>
          </rPr>
          <t>Dionar Gómez no me ofreció mayor caludad</t>
        </r>
      </text>
    </comment>
    <comment ref="AN204" authorId="0" shapeId="0" xr:uid="{00000000-0006-0000-1700-000026070000}">
      <text>
        <r>
          <rPr>
            <sz val="12"/>
            <color rgb="FF000000"/>
            <rFont val="Calibri"/>
            <family val="1"/>
          </rPr>
          <t>Dionar Gómez no me ofreció la combinacion</t>
        </r>
      </text>
    </comment>
    <comment ref="AP204" authorId="0" shapeId="0" xr:uid="{00000000-0006-0000-1700-000027070000}">
      <text>
        <r>
          <rPr>
            <sz val="12"/>
            <color rgb="FF000000"/>
            <rFont val="Calibri"/>
            <family val="1"/>
          </rPr>
          <t>EDS en depto de nariño</t>
        </r>
      </text>
    </comment>
    <comment ref="AT204" authorId="0" shapeId="0" xr:uid="{00000000-0006-0000-1700-000028070000}">
      <text>
        <r>
          <rPr>
            <sz val="12"/>
            <color rgb="FF000000"/>
            <rFont val="Calibri"/>
            <family val="1"/>
          </rPr>
          <t>NO LO MENCIONA</t>
        </r>
      </text>
    </comment>
    <comment ref="AW204" authorId="0" shapeId="0" xr:uid="{00000000-0006-0000-1700-000029070000}">
      <text>
        <r>
          <rPr>
            <sz val="12"/>
            <color rgb="FF000000"/>
            <rFont val="Calibri"/>
            <family val="1"/>
          </rPr>
          <t>MIN 4.10 OFRECE ACEITE</t>
        </r>
      </text>
    </comment>
    <comment ref="AX204" authorId="0" shapeId="0" xr:uid="{00000000-0006-0000-1700-00002A070000}">
      <text>
        <r>
          <rPr>
            <sz val="12"/>
            <color rgb="FF000000"/>
            <rFont val="Calibri"/>
            <family val="1"/>
          </rPr>
          <t>Visita en moto</t>
        </r>
      </text>
    </comment>
    <comment ref="BE204" authorId="0" shapeId="0" xr:uid="{00000000-0006-0000-1700-00002B070000}">
      <text>
        <r>
          <rPr>
            <sz val="12"/>
            <color rgb="FF000000"/>
            <rFont val="Calibri"/>
            <family val="1"/>
          </rPr>
          <t>EL COLABORADOR DICE BUEN DÍA HASTA LUEGO</t>
        </r>
      </text>
    </comment>
    <comment ref="BI204" authorId="0" shapeId="0" xr:uid="{00000000-0006-0000-1700-00002C070000}">
      <text>
        <r>
          <rPr>
            <sz val="12"/>
            <color rgb="FF000000"/>
            <rFont val="Calibri"/>
            <family val="1"/>
          </rPr>
          <t>Sin embargo faltó actitud y ganas, se notó cierta pereza y decidía, faltó vocaluzacion</t>
        </r>
      </text>
    </comment>
    <comment ref="Q205" authorId="0" shapeId="0" xr:uid="{00000000-0006-0000-1700-00002D070000}">
      <text>
        <r>
          <rPr>
            <sz val="12"/>
            <color rgb="FF000000"/>
            <rFont val="Calibri"/>
            <family val="1"/>
          </rPr>
          <t>Presentaba anillo</t>
        </r>
      </text>
    </comment>
    <comment ref="T205" authorId="0" shapeId="0" xr:uid="{00000000-0006-0000-1700-00002E070000}">
      <text>
        <r>
          <rPr>
            <sz val="12"/>
            <color rgb="FF000000"/>
            <rFont val="Calibri"/>
            <family val="1"/>
          </rPr>
          <t>Presenta chaqueta</t>
        </r>
      </text>
    </comment>
    <comment ref="W205" authorId="0" shapeId="0" xr:uid="{00000000-0006-0000-1700-00002F070000}">
      <text>
        <r>
          <rPr>
            <sz val="12"/>
            <color rgb="FF000000"/>
            <rFont val="Calibri"/>
            <family val="1"/>
          </rPr>
          <t>en el brazo</t>
        </r>
      </text>
    </comment>
    <comment ref="Y205" authorId="0" shapeId="0" xr:uid="{00000000-0006-0000-1700-000030070000}">
      <text>
        <r>
          <rPr>
            <sz val="12"/>
            <color rgb="FF000000"/>
            <rFont val="Calibri"/>
            <family val="1"/>
          </rPr>
          <t>No aplica</t>
        </r>
      </text>
    </comment>
    <comment ref="Z205" authorId="0" shapeId="0" xr:uid="{00000000-0006-0000-1700-000031070000}">
      <text>
        <r>
          <rPr>
            <sz val="12"/>
            <color rgb="FF000000"/>
            <rFont val="Calibri"/>
            <family val="1"/>
          </rPr>
          <t>No aplica</t>
        </r>
      </text>
    </comment>
    <comment ref="AA205" authorId="0" shapeId="0" xr:uid="{00000000-0006-0000-1700-000032070000}">
      <text>
        <r>
          <rPr>
            <sz val="12"/>
            <color rgb="FF000000"/>
            <rFont val="Calibri"/>
            <family val="1"/>
          </rPr>
          <t>No aplica</t>
        </r>
      </text>
    </comment>
    <comment ref="AB205" authorId="0" shapeId="0" xr:uid="{00000000-0006-0000-1700-000033070000}">
      <text>
        <r>
          <rPr>
            <sz val="12"/>
            <color rgb="FF000000"/>
            <rFont val="Calibri"/>
            <family val="1"/>
          </rPr>
          <t>No aplica</t>
        </r>
      </text>
    </comment>
    <comment ref="AM205" authorId="0" shapeId="0" xr:uid="{00000000-0006-0000-1700-000034070000}">
      <text>
        <r>
          <rPr>
            <sz val="12"/>
            <color rgb="FF000000"/>
            <rFont val="Calibri"/>
            <family val="1"/>
          </rPr>
          <t>No ofrece combustible mayor calidad</t>
        </r>
      </text>
    </comment>
    <comment ref="AN205" authorId="0" shapeId="0" xr:uid="{00000000-0006-0000-1700-000035070000}">
      <text>
        <r>
          <rPr>
            <sz val="12"/>
            <color rgb="FF000000"/>
            <rFont val="Calibri"/>
            <family val="1"/>
          </rPr>
          <t>Se solicito combustible extra</t>
        </r>
      </text>
    </comment>
    <comment ref="AP205" authorId="0" shapeId="0" xr:uid="{00000000-0006-0000-1700-000036070000}">
      <text>
        <r>
          <rPr>
            <sz val="12"/>
            <color rgb="FF000000"/>
            <rFont val="Calibri"/>
            <family val="1"/>
          </rPr>
          <t>Ofrece promoción Jeep</t>
        </r>
      </text>
    </comment>
    <comment ref="Y206" authorId="0" shapeId="0" xr:uid="{00000000-0006-0000-1700-000037070000}">
      <text>
        <r>
          <rPr>
            <sz val="12"/>
            <color rgb="FF000000"/>
            <rFont val="Calibri"/>
            <family val="1"/>
          </rPr>
          <t>En estos momento no es obligatorio el uso de tapabocas</t>
        </r>
      </text>
    </comment>
    <comment ref="Z206" authorId="0" shapeId="0" xr:uid="{00000000-0006-0000-1700-000038070000}">
      <text>
        <r>
          <rPr>
            <sz val="12"/>
            <color rgb="FF000000"/>
            <rFont val="Calibri"/>
            <family val="1"/>
          </rPr>
          <t>En estos momento no es obligatorio el uso de gafas de seguridad</t>
        </r>
      </text>
    </comment>
    <comment ref="AA206" authorId="0" shapeId="0" xr:uid="{00000000-0006-0000-1700-000039070000}">
      <text>
        <r>
          <rPr>
            <sz val="12"/>
            <color rgb="FF000000"/>
            <rFont val="Calibri"/>
            <family val="1"/>
          </rPr>
          <t>En estos momento no es obligatorio el uso de gel antibacterial</t>
        </r>
      </text>
    </comment>
    <comment ref="AB206" authorId="0" shapeId="0" xr:uid="{00000000-0006-0000-1700-00003A070000}">
      <text>
        <r>
          <rPr>
            <sz val="12"/>
            <color rgb="FF000000"/>
            <rFont val="Calibri"/>
            <family val="1"/>
          </rPr>
          <t>En estos momento no es obligatorio mantener distancia</t>
        </r>
      </text>
    </comment>
    <comment ref="AE206" authorId="0" shapeId="0" xr:uid="{00000000-0006-0000-1700-00003B070000}">
      <text>
        <r>
          <rPr>
            <sz val="12"/>
            <color rgb="FF000000"/>
            <rFont val="Calibri"/>
            <family val="1"/>
          </rPr>
          <t>Los colaboradores se encontraban ocupados</t>
        </r>
      </text>
    </comment>
    <comment ref="AM206" authorId="0" shapeId="0" xr:uid="{00000000-0006-0000-1700-00003C070000}">
      <text>
        <r>
          <rPr>
            <sz val="12"/>
            <color rgb="FF000000"/>
            <rFont val="Calibri"/>
            <family val="1"/>
          </rPr>
          <t>La estación de servicio no vende combustible de mayor calidad</t>
        </r>
      </text>
    </comment>
    <comment ref="AN206" authorId="0" shapeId="0" xr:uid="{00000000-0006-0000-1700-00003D070000}">
      <text>
        <r>
          <rPr>
            <sz val="12"/>
            <color rgb="FF000000"/>
            <rFont val="Calibri"/>
            <family val="1"/>
          </rPr>
          <t>La estación de servicio no vende combustible Extra G Prix</t>
        </r>
      </text>
    </comment>
    <comment ref="AP206" authorId="0" shapeId="0" xr:uid="{00000000-0006-0000-1700-00003E070000}">
      <text>
        <r>
          <rPr>
            <sz val="12"/>
            <color rgb="FF000000"/>
            <rFont val="Calibri"/>
            <family val="1"/>
          </rPr>
          <t>Me ofrecen la promoción vigente de jeep.</t>
        </r>
      </text>
    </comment>
    <comment ref="Y207" authorId="0" shapeId="0" xr:uid="{00000000-0006-0000-1700-00003F070000}">
      <text>
        <r>
          <rPr>
            <sz val="12"/>
            <color rgb="FF000000"/>
            <rFont val="Calibri"/>
            <family val="1"/>
          </rPr>
          <t>No aplica</t>
        </r>
      </text>
    </comment>
    <comment ref="Z207" authorId="0" shapeId="0" xr:uid="{00000000-0006-0000-1700-000040070000}">
      <text>
        <r>
          <rPr>
            <sz val="12"/>
            <color rgb="FF000000"/>
            <rFont val="Calibri"/>
            <family val="1"/>
          </rPr>
          <t>No aplica</t>
        </r>
      </text>
    </comment>
    <comment ref="AA207" authorId="0" shapeId="0" xr:uid="{00000000-0006-0000-1700-000041070000}">
      <text>
        <r>
          <rPr>
            <sz val="12"/>
            <color rgb="FF000000"/>
            <rFont val="Calibri"/>
            <family val="1"/>
          </rPr>
          <t>No aplica</t>
        </r>
      </text>
    </comment>
    <comment ref="AB207" authorId="0" shapeId="0" xr:uid="{00000000-0006-0000-1700-000042070000}">
      <text>
        <r>
          <rPr>
            <sz val="12"/>
            <color rgb="FF000000"/>
            <rFont val="Calibri"/>
            <family val="1"/>
          </rPr>
          <t>No aplica</t>
        </r>
      </text>
    </comment>
    <comment ref="AM207" authorId="0" shapeId="0" xr:uid="{00000000-0006-0000-1700-000043070000}">
      <text>
        <r>
          <rPr>
            <sz val="12"/>
            <color rgb="FF000000"/>
            <rFont val="Calibri"/>
            <family val="1"/>
          </rPr>
          <t>Sin extra</t>
        </r>
      </text>
    </comment>
    <comment ref="AN207" authorId="0" shapeId="0" xr:uid="{00000000-0006-0000-1700-000044070000}">
      <text>
        <r>
          <rPr>
            <sz val="12"/>
            <color rgb="FF000000"/>
            <rFont val="Calibri"/>
            <family val="1"/>
          </rPr>
          <t>Sin extra</t>
        </r>
      </text>
    </comment>
    <comment ref="AP207" authorId="0" shapeId="0" xr:uid="{00000000-0006-0000-1700-000045070000}">
      <text>
        <r>
          <rPr>
            <sz val="12"/>
            <color rgb="FF000000"/>
            <rFont val="Calibri"/>
            <family val="1"/>
          </rPr>
          <t>Ofreció la promoción jeep.</t>
        </r>
      </text>
    </comment>
    <comment ref="AT207" authorId="0" shapeId="0" xr:uid="{00000000-0006-0000-1700-000046070000}">
      <text>
        <r>
          <rPr>
            <sz val="12"/>
            <color rgb="FF000000"/>
            <rFont val="Calibri"/>
            <family val="1"/>
          </rPr>
          <t>No dice la frase</t>
        </r>
      </text>
    </comment>
    <comment ref="AX207" authorId="0" shapeId="0" xr:uid="{00000000-0006-0000-1700-000047070000}">
      <text>
        <r>
          <rPr>
            <sz val="12"/>
            <color rgb="FF000000"/>
            <rFont val="Calibri"/>
            <family val="1"/>
          </rPr>
          <t>Visita en moto</t>
        </r>
      </text>
    </comment>
    <comment ref="BA207" authorId="0" shapeId="0" xr:uid="{00000000-0006-0000-1700-000048070000}">
      <text>
        <r>
          <rPr>
            <sz val="12"/>
            <color rgb="FF000000"/>
            <rFont val="Calibri"/>
            <family val="1"/>
          </rPr>
          <t>Se solicita al final.</t>
        </r>
      </text>
    </comment>
    <comment ref="T208" authorId="0" shapeId="0" xr:uid="{00000000-0006-0000-1700-000049070000}">
      <text>
        <r>
          <rPr>
            <sz val="12"/>
            <color rgb="FF000000"/>
            <rFont val="Calibri"/>
            <family val="1"/>
          </rPr>
          <t>USA CHAQUETA</t>
        </r>
      </text>
    </comment>
    <comment ref="Y208" authorId="0" shapeId="0" xr:uid="{00000000-0006-0000-1700-00004A070000}">
      <text>
        <r>
          <rPr>
            <sz val="12"/>
            <color rgb="FF000000"/>
            <rFont val="Calibri"/>
            <family val="1"/>
          </rPr>
          <t>Na</t>
        </r>
      </text>
    </comment>
    <comment ref="Z208" authorId="0" shapeId="0" xr:uid="{00000000-0006-0000-1700-00004B070000}">
      <text>
        <r>
          <rPr>
            <sz val="12"/>
            <color rgb="FF000000"/>
            <rFont val="Calibri"/>
            <family val="1"/>
          </rPr>
          <t>Na</t>
        </r>
      </text>
    </comment>
    <comment ref="AA208" authorId="0" shapeId="0" xr:uid="{00000000-0006-0000-1700-00004C070000}">
      <text>
        <r>
          <rPr>
            <sz val="12"/>
            <color rgb="FF000000"/>
            <rFont val="Calibri"/>
            <family val="1"/>
          </rPr>
          <t>Na</t>
        </r>
      </text>
    </comment>
    <comment ref="AB208" authorId="0" shapeId="0" xr:uid="{00000000-0006-0000-1700-00004D070000}">
      <text>
        <r>
          <rPr>
            <sz val="12"/>
            <color rgb="FF000000"/>
            <rFont val="Calibri"/>
            <family val="1"/>
          </rPr>
          <t>Na</t>
        </r>
      </text>
    </comment>
    <comment ref="AI208" authorId="0" shapeId="0" xr:uid="{00000000-0006-0000-1700-00004E070000}">
      <text>
        <r>
          <rPr>
            <sz val="12"/>
            <color rgb="FF000000"/>
            <rFont val="Calibri"/>
            <family val="1"/>
          </rPr>
          <t>No ofrece</t>
        </r>
      </text>
    </comment>
    <comment ref="AM208" authorId="0" shapeId="0" xr:uid="{00000000-0006-0000-1700-00004F070000}">
      <text>
        <r>
          <rPr>
            <sz val="12"/>
            <color rgb="FF000000"/>
            <rFont val="Calibri"/>
            <family val="1"/>
          </rPr>
          <t>No hay</t>
        </r>
      </text>
    </comment>
    <comment ref="AN208" authorId="0" shapeId="0" xr:uid="{00000000-0006-0000-1700-000050070000}">
      <text>
        <r>
          <rPr>
            <sz val="12"/>
            <color rgb="FF000000"/>
            <rFont val="Calibri"/>
            <family val="1"/>
          </rPr>
          <t>No hay</t>
        </r>
      </text>
    </comment>
    <comment ref="AP208" authorId="0" shapeId="0" xr:uid="{00000000-0006-0000-1700-000051070000}">
      <text>
        <r>
          <rPr>
            <sz val="12"/>
            <color rgb="FF000000"/>
            <rFont val="Calibri"/>
            <family val="1"/>
          </rPr>
          <t>No ofrece</t>
        </r>
      </text>
    </comment>
    <comment ref="AW208" authorId="0" shapeId="0" xr:uid="{00000000-0006-0000-1700-000052070000}">
      <text>
        <r>
          <rPr>
            <sz val="12"/>
            <color rgb="FF000000"/>
            <rFont val="Calibri"/>
            <family val="1"/>
          </rPr>
          <t>No ofrece</t>
        </r>
      </text>
    </comment>
    <comment ref="AX208" authorId="0" shapeId="0" xr:uid="{00000000-0006-0000-1700-000053070000}">
      <text>
        <r>
          <rPr>
            <sz val="12"/>
            <color rgb="FF000000"/>
            <rFont val="Calibri"/>
            <family val="1"/>
          </rPr>
          <t>No ofrece</t>
        </r>
      </text>
    </comment>
    <comment ref="T209" authorId="0" shapeId="0" xr:uid="{00000000-0006-0000-1700-000054070000}">
      <text>
        <r>
          <rPr>
            <sz val="12"/>
            <color rgb="FF000000"/>
            <rFont val="Calibri"/>
            <family val="1"/>
          </rPr>
          <t>Esta usando chaleco</t>
        </r>
      </text>
    </comment>
    <comment ref="U209" authorId="0" shapeId="0" xr:uid="{00000000-0006-0000-1700-000055070000}">
      <text>
        <r>
          <rPr>
            <sz val="12"/>
            <color rgb="FF000000"/>
            <rFont val="Calibri"/>
            <family val="1"/>
          </rPr>
          <t>Estaba bien presentada y limpia pero no es de la marca primax</t>
        </r>
      </text>
    </comment>
    <comment ref="W209" authorId="0" shapeId="0" xr:uid="{00000000-0006-0000-1700-000056070000}">
      <text>
        <r>
          <rPr>
            <sz val="12"/>
            <color rgb="FF000000"/>
            <rFont val="Calibri"/>
            <family val="1"/>
          </rPr>
          <t>No tenía carnet ni nombre bordado en el uniforme</t>
        </r>
      </text>
    </comment>
    <comment ref="Y209" authorId="0" shapeId="0" xr:uid="{00000000-0006-0000-1700-000057070000}">
      <text>
        <r>
          <rPr>
            <sz val="12"/>
            <color rgb="FF000000"/>
            <rFont val="Calibri"/>
            <family val="1"/>
          </rPr>
          <t>No es obligatorio</t>
        </r>
      </text>
    </comment>
    <comment ref="Z209" authorId="0" shapeId="0" xr:uid="{00000000-0006-0000-1700-000058070000}">
      <text>
        <r>
          <rPr>
            <sz val="12"/>
            <color rgb="FF000000"/>
            <rFont val="Calibri"/>
            <family val="1"/>
          </rPr>
          <t>No es obligatorio</t>
        </r>
      </text>
    </comment>
    <comment ref="AA209" authorId="0" shapeId="0" xr:uid="{00000000-0006-0000-1700-000059070000}">
      <text>
        <r>
          <rPr>
            <sz val="12"/>
            <color rgb="FF000000"/>
            <rFont val="Calibri"/>
            <family val="1"/>
          </rPr>
          <t>No es obligatorio</t>
        </r>
      </text>
    </comment>
    <comment ref="AB209" authorId="0" shapeId="0" xr:uid="{00000000-0006-0000-1700-00005A070000}">
      <text>
        <r>
          <rPr>
            <sz val="12"/>
            <color rgb="FF000000"/>
            <rFont val="Calibri"/>
            <family val="1"/>
          </rPr>
          <t>No es obligatorio</t>
        </r>
      </text>
    </comment>
    <comment ref="AI209" authorId="0" shapeId="0" xr:uid="{00000000-0006-0000-1700-00005B070000}">
      <text>
        <r>
          <rPr>
            <sz val="12"/>
            <color rgb="FF000000"/>
            <rFont val="Calibri"/>
            <family val="1"/>
          </rPr>
          <t>No aplica.</t>
        </r>
      </text>
    </comment>
    <comment ref="AN209" authorId="0" shapeId="0" xr:uid="{00000000-0006-0000-1700-00005C070000}">
      <text>
        <r>
          <rPr>
            <sz val="12"/>
            <color rgb="FF000000"/>
            <rFont val="Calibri"/>
            <family val="1"/>
          </rPr>
          <t>Todo lo iba a realizar con extra</t>
        </r>
      </text>
    </comment>
    <comment ref="AP209" authorId="0" shapeId="0" xr:uid="{00000000-0006-0000-1700-00005D070000}">
      <text>
        <r>
          <rPr>
            <sz val="12"/>
            <color rgb="FF000000"/>
            <rFont val="Calibri"/>
            <family val="1"/>
          </rPr>
          <t>Esto no lo menciono en ningún momento</t>
        </r>
      </text>
    </comment>
    <comment ref="AX209" authorId="0" shapeId="0" xr:uid="{00000000-0006-0000-1700-00005E070000}">
      <text>
        <r>
          <rPr>
            <sz val="12"/>
            <color rgb="FF000000"/>
            <rFont val="Calibri"/>
            <family val="1"/>
          </rPr>
          <t>Esta acción no la realizo</t>
        </r>
      </text>
    </comment>
    <comment ref="Q210" authorId="0" shapeId="0" xr:uid="{00000000-0006-0000-1700-00005F070000}">
      <text>
        <r>
          <rPr>
            <sz val="12"/>
            <color rgb="FF000000"/>
            <rFont val="Calibri"/>
            <family val="1"/>
          </rPr>
          <t>Usa guantes</t>
        </r>
      </text>
    </comment>
    <comment ref="R210" authorId="0" shapeId="0" xr:uid="{00000000-0006-0000-1700-000060070000}">
      <text>
        <r>
          <rPr>
            <sz val="12"/>
            <color rgb="FF000000"/>
            <rFont val="Calibri"/>
            <family val="1"/>
          </rPr>
          <t>Usa guantes</t>
        </r>
      </text>
    </comment>
    <comment ref="Y210" authorId="0" shapeId="0" xr:uid="{00000000-0006-0000-1700-000061070000}">
      <text>
        <r>
          <rPr>
            <sz val="12"/>
            <color rgb="FF000000"/>
            <rFont val="Calibri"/>
            <family val="1"/>
          </rPr>
          <t>Na</t>
        </r>
      </text>
    </comment>
    <comment ref="Z210" authorId="0" shapeId="0" xr:uid="{00000000-0006-0000-1700-000062070000}">
      <text>
        <r>
          <rPr>
            <sz val="12"/>
            <color rgb="FF000000"/>
            <rFont val="Calibri"/>
            <family val="1"/>
          </rPr>
          <t>Na</t>
        </r>
      </text>
    </comment>
    <comment ref="AA210" authorId="0" shapeId="0" xr:uid="{00000000-0006-0000-1700-000063070000}">
      <text>
        <r>
          <rPr>
            <sz val="12"/>
            <color rgb="FF000000"/>
            <rFont val="Calibri"/>
            <family val="1"/>
          </rPr>
          <t>Na</t>
        </r>
      </text>
    </comment>
    <comment ref="AB210" authorId="0" shapeId="0" xr:uid="{00000000-0006-0000-1700-000064070000}">
      <text>
        <r>
          <rPr>
            <sz val="12"/>
            <color rgb="FF000000"/>
            <rFont val="Calibri"/>
            <family val="1"/>
          </rPr>
          <t>Na</t>
        </r>
      </text>
    </comment>
    <comment ref="AI210" authorId="0" shapeId="0" xr:uid="{00000000-0006-0000-1700-000065070000}">
      <text>
        <r>
          <rPr>
            <sz val="12"/>
            <color rgb="FF000000"/>
            <rFont val="Calibri"/>
            <family val="1"/>
          </rPr>
          <t>No ofrece promocion</t>
        </r>
      </text>
    </comment>
    <comment ref="AM210" authorId="0" shapeId="0" xr:uid="{00000000-0006-0000-1700-000066070000}">
      <text>
        <r>
          <rPr>
            <sz val="12"/>
            <color rgb="FF000000"/>
            <rFont val="Calibri"/>
            <family val="1"/>
          </rPr>
          <t>Na</t>
        </r>
      </text>
    </comment>
    <comment ref="AN210" authorId="0" shapeId="0" xr:uid="{00000000-0006-0000-1700-000067070000}">
      <text>
        <r>
          <rPr>
            <sz val="12"/>
            <color rgb="FF000000"/>
            <rFont val="Calibri"/>
            <family val="1"/>
          </rPr>
          <t>Na</t>
        </r>
      </text>
    </comment>
    <comment ref="AO210" authorId="0" shapeId="0" xr:uid="{00000000-0006-0000-1700-000068070000}">
      <text>
        <r>
          <rPr>
            <sz val="12"/>
            <color rgb="FF000000"/>
            <rFont val="Calibri"/>
            <family val="1"/>
          </rPr>
          <t>No usan puntos colombia</t>
        </r>
      </text>
    </comment>
    <comment ref="AP210" authorId="0" shapeId="0" xr:uid="{00000000-0006-0000-1700-000069070000}">
      <text>
        <r>
          <rPr>
            <sz val="12"/>
            <color rgb="FF000000"/>
            <rFont val="Calibri"/>
            <family val="1"/>
          </rPr>
          <t>No ofrece</t>
        </r>
      </text>
    </comment>
    <comment ref="AW210" authorId="0" shapeId="0" xr:uid="{00000000-0006-0000-1700-00006A070000}">
      <text>
        <r>
          <rPr>
            <sz val="12"/>
            <color rgb="FF000000"/>
            <rFont val="Calibri"/>
            <family val="1"/>
          </rPr>
          <t>No ofrece nada</t>
        </r>
      </text>
    </comment>
    <comment ref="AX210" authorId="0" shapeId="0" xr:uid="{00000000-0006-0000-1700-00006B070000}">
      <text>
        <r>
          <rPr>
            <sz val="12"/>
            <color rgb="FF000000"/>
            <rFont val="Calibri"/>
            <family val="1"/>
          </rPr>
          <t>No ofrece</t>
        </r>
      </text>
    </comment>
    <comment ref="Y211" authorId="0" shapeId="0" xr:uid="{00000000-0006-0000-1700-00006C070000}">
      <text>
        <r>
          <rPr>
            <sz val="12"/>
            <color rgb="FF000000"/>
            <rFont val="Calibri"/>
            <family val="1"/>
          </rPr>
          <t>N/A</t>
        </r>
      </text>
    </comment>
    <comment ref="Z211" authorId="0" shapeId="0" xr:uid="{00000000-0006-0000-1700-00006D070000}">
      <text>
        <r>
          <rPr>
            <sz val="12"/>
            <color rgb="FF000000"/>
            <rFont val="Calibri"/>
            <family val="1"/>
          </rPr>
          <t>N/A</t>
        </r>
      </text>
    </comment>
    <comment ref="AA211" authorId="0" shapeId="0" xr:uid="{00000000-0006-0000-1700-00006E070000}">
      <text>
        <r>
          <rPr>
            <sz val="12"/>
            <color rgb="FF000000"/>
            <rFont val="Calibri"/>
            <family val="1"/>
          </rPr>
          <t>N/A</t>
        </r>
      </text>
    </comment>
    <comment ref="AB211" authorId="0" shapeId="0" xr:uid="{00000000-0006-0000-1700-00006F070000}">
      <text>
        <r>
          <rPr>
            <sz val="12"/>
            <color rgb="FF000000"/>
            <rFont val="Calibri"/>
            <family val="1"/>
          </rPr>
          <t>N/A</t>
        </r>
      </text>
    </comment>
    <comment ref="Y212" authorId="0" shapeId="0" xr:uid="{00000000-0006-0000-1700-000070070000}">
      <text>
        <r>
          <rPr>
            <sz val="12"/>
            <color rgb="FF000000"/>
            <rFont val="Calibri"/>
            <family val="1"/>
          </rPr>
          <t>no aplica</t>
        </r>
      </text>
    </comment>
    <comment ref="Z212" authorId="0" shapeId="0" xr:uid="{00000000-0006-0000-1700-000071070000}">
      <text>
        <r>
          <rPr>
            <sz val="12"/>
            <color rgb="FF000000"/>
            <rFont val="Calibri"/>
            <family val="1"/>
          </rPr>
          <t>no aplica</t>
        </r>
      </text>
    </comment>
    <comment ref="AA212" authorId="0" shapeId="0" xr:uid="{00000000-0006-0000-1700-000072070000}">
      <text>
        <r>
          <rPr>
            <sz val="12"/>
            <color rgb="FF000000"/>
            <rFont val="Calibri"/>
            <family val="1"/>
          </rPr>
          <t>no aplica</t>
        </r>
      </text>
    </comment>
    <comment ref="AB212" authorId="0" shapeId="0" xr:uid="{00000000-0006-0000-1700-000073070000}">
      <text>
        <r>
          <rPr>
            <sz val="12"/>
            <color rgb="FF000000"/>
            <rFont val="Calibri"/>
            <family val="1"/>
          </rPr>
          <t>no aplica</t>
        </r>
      </text>
    </comment>
    <comment ref="Y213" authorId="0" shapeId="0" xr:uid="{00000000-0006-0000-1700-000074070000}">
      <text>
        <r>
          <rPr>
            <sz val="12"/>
            <color rgb="FF000000"/>
            <rFont val="Calibri"/>
            <family val="1"/>
          </rPr>
          <t>no se exige</t>
        </r>
      </text>
    </comment>
    <comment ref="Z213" authorId="0" shapeId="0" xr:uid="{00000000-0006-0000-1700-000075070000}">
      <text>
        <r>
          <rPr>
            <sz val="12"/>
            <color rgb="FF000000"/>
            <rFont val="Calibri"/>
            <family val="1"/>
          </rPr>
          <t>no se exige</t>
        </r>
      </text>
    </comment>
    <comment ref="AA213" authorId="0" shapeId="0" xr:uid="{00000000-0006-0000-1700-000076070000}">
      <text>
        <r>
          <rPr>
            <sz val="12"/>
            <color rgb="FF000000"/>
            <rFont val="Calibri"/>
            <family val="1"/>
          </rPr>
          <t>no se exige</t>
        </r>
      </text>
    </comment>
    <comment ref="AB213" authorId="0" shapeId="0" xr:uid="{00000000-0006-0000-1700-000077070000}">
      <text>
        <r>
          <rPr>
            <sz val="12"/>
            <color rgb="FF000000"/>
            <rFont val="Calibri"/>
            <family val="1"/>
          </rPr>
          <t>no se exige</t>
        </r>
      </text>
    </comment>
    <comment ref="AN213" authorId="0" shapeId="0" xr:uid="{00000000-0006-0000-1700-000078070000}">
      <text>
        <r>
          <rPr>
            <sz val="12"/>
            <color rgb="FF000000"/>
            <rFont val="Calibri"/>
            <family val="1"/>
          </rPr>
          <t>No ofreció</t>
        </r>
      </text>
    </comment>
    <comment ref="AP213" authorId="0" shapeId="0" xr:uid="{00000000-0006-0000-1700-000079070000}">
      <text>
        <r>
          <rPr>
            <sz val="12"/>
            <color rgb="FF000000"/>
            <rFont val="Calibri"/>
            <family val="1"/>
          </rPr>
          <t>promoción</t>
        </r>
      </text>
    </comment>
    <comment ref="AS213" authorId="0" shapeId="0" xr:uid="{00000000-0006-0000-1700-00007A070000}">
      <text>
        <r>
          <rPr>
            <sz val="12"/>
            <color rgb="FF000000"/>
            <rFont val="Calibri"/>
            <family val="1"/>
          </rPr>
          <t>no dice</t>
        </r>
      </text>
    </comment>
    <comment ref="AT213" authorId="0" shapeId="0" xr:uid="{00000000-0006-0000-1700-00007B070000}">
      <text>
        <r>
          <rPr>
            <sz val="12"/>
            <color rgb="FF000000"/>
            <rFont val="Calibri"/>
            <family val="1"/>
          </rPr>
          <t>no dice</t>
        </r>
      </text>
    </comment>
    <comment ref="AX213" authorId="0" shapeId="0" xr:uid="{00000000-0006-0000-1700-00007C070000}">
      <text>
        <r>
          <rPr>
            <sz val="12"/>
            <color rgb="FF000000"/>
            <rFont val="Calibri"/>
            <family val="1"/>
          </rPr>
          <t>No ofreció este servicio</t>
        </r>
      </text>
    </comment>
    <comment ref="Y214" authorId="0" shapeId="0" xr:uid="{00000000-0006-0000-1700-00007D070000}">
      <text>
        <r>
          <rPr>
            <sz val="12"/>
            <color rgb="FF000000"/>
            <rFont val="Calibri"/>
            <family val="1"/>
          </rPr>
          <t>No aplica</t>
        </r>
      </text>
    </comment>
    <comment ref="Z214" authorId="0" shapeId="0" xr:uid="{00000000-0006-0000-1700-00007E070000}">
      <text>
        <r>
          <rPr>
            <sz val="12"/>
            <color rgb="FF000000"/>
            <rFont val="Calibri"/>
            <family val="1"/>
          </rPr>
          <t>No aplica</t>
        </r>
      </text>
    </comment>
    <comment ref="AA214" authorId="0" shapeId="0" xr:uid="{00000000-0006-0000-1700-00007F070000}">
      <text>
        <r>
          <rPr>
            <sz val="12"/>
            <color rgb="FF000000"/>
            <rFont val="Calibri"/>
            <family val="1"/>
          </rPr>
          <t>No aplica</t>
        </r>
      </text>
    </comment>
    <comment ref="AB214" authorId="0" shapeId="0" xr:uid="{00000000-0006-0000-1700-000080070000}">
      <text>
        <r>
          <rPr>
            <sz val="12"/>
            <color rgb="FF000000"/>
            <rFont val="Calibri"/>
            <family val="1"/>
          </rPr>
          <t>No aplica</t>
        </r>
      </text>
    </comment>
    <comment ref="AM214" authorId="0" shapeId="0" xr:uid="{00000000-0006-0000-1700-000081070000}">
      <text>
        <r>
          <rPr>
            <sz val="12"/>
            <color rgb="FF000000"/>
            <rFont val="Calibri"/>
            <family val="1"/>
          </rPr>
          <t>Solo venta de corriente</t>
        </r>
      </text>
    </comment>
    <comment ref="AN214" authorId="0" shapeId="0" xr:uid="{00000000-0006-0000-1700-000082070000}">
      <text>
        <r>
          <rPr>
            <sz val="12"/>
            <color rgb="FF000000"/>
            <rFont val="Calibri"/>
            <family val="1"/>
          </rPr>
          <t>Solo venta de corriente</t>
        </r>
      </text>
    </comment>
    <comment ref="AP214" authorId="0" shapeId="0" xr:uid="{00000000-0006-0000-1700-000083070000}">
      <text>
        <r>
          <rPr>
            <sz val="12"/>
            <color rgb="FF000000"/>
            <rFont val="Calibri"/>
            <family val="1"/>
          </rPr>
          <t>LE OFRECEN LA PROMOCION VIGENTE DE JEEP</t>
        </r>
      </text>
    </comment>
    <comment ref="AT214" authorId="0" shapeId="0" xr:uid="{00000000-0006-0000-1700-000084070000}">
      <text>
        <r>
          <rPr>
            <sz val="12"/>
            <color rgb="FF000000"/>
            <rFont val="Calibri"/>
            <family val="1"/>
          </rPr>
          <t>No menciona la frase</t>
        </r>
      </text>
    </comment>
    <comment ref="AX214" authorId="0" shapeId="0" xr:uid="{00000000-0006-0000-1700-000085070000}">
      <text>
        <r>
          <rPr>
            <sz val="12"/>
            <color rgb="FF000000"/>
            <rFont val="Calibri"/>
            <family val="1"/>
          </rPr>
          <t>Se realizó visita en moto</t>
        </r>
      </text>
    </comment>
    <comment ref="Y215" authorId="0" shapeId="0" xr:uid="{00000000-0006-0000-1700-000086070000}">
      <text>
        <r>
          <rPr>
            <sz val="12"/>
            <color rgb="FF000000"/>
            <rFont val="Calibri"/>
            <family val="1"/>
          </rPr>
          <t>No aplica</t>
        </r>
      </text>
    </comment>
    <comment ref="Z215" authorId="0" shapeId="0" xr:uid="{00000000-0006-0000-1700-000087070000}">
      <text>
        <r>
          <rPr>
            <sz val="12"/>
            <color rgb="FF000000"/>
            <rFont val="Calibri"/>
            <family val="1"/>
          </rPr>
          <t>No aplica</t>
        </r>
      </text>
    </comment>
    <comment ref="AA215" authorId="0" shapeId="0" xr:uid="{00000000-0006-0000-1700-000088070000}">
      <text>
        <r>
          <rPr>
            <sz val="12"/>
            <color rgb="FF000000"/>
            <rFont val="Calibri"/>
            <family val="1"/>
          </rPr>
          <t>No aplica</t>
        </r>
      </text>
    </comment>
    <comment ref="AB215" authorId="0" shapeId="0" xr:uid="{00000000-0006-0000-1700-000089070000}">
      <text>
        <r>
          <rPr>
            <sz val="12"/>
            <color rgb="FF000000"/>
            <rFont val="Calibri"/>
            <family val="1"/>
          </rPr>
          <t>No aplica</t>
        </r>
      </text>
    </comment>
    <comment ref="AI215" authorId="0" shapeId="0" xr:uid="{00000000-0006-0000-1700-00008A070000}">
      <text>
        <r>
          <rPr>
            <sz val="12"/>
            <color rgb="FF000000"/>
            <rFont val="Calibri"/>
            <family val="1"/>
          </rPr>
          <t>No ofrece</t>
        </r>
      </text>
    </comment>
    <comment ref="AL215" authorId="0" shapeId="0" xr:uid="{00000000-0006-0000-1700-00008B070000}">
      <text>
        <r>
          <rPr>
            <sz val="12"/>
            <color rgb="FF000000"/>
            <rFont val="Calibri"/>
            <family val="1"/>
          </rPr>
          <t>No indica</t>
        </r>
      </text>
    </comment>
    <comment ref="AM215" authorId="0" shapeId="0" xr:uid="{00000000-0006-0000-1700-00008C070000}">
      <text>
        <r>
          <rPr>
            <sz val="12"/>
            <color rgb="FF000000"/>
            <rFont val="Calibri"/>
            <family val="1"/>
          </rPr>
          <t>No indica</t>
        </r>
      </text>
    </comment>
    <comment ref="AN215" authorId="0" shapeId="0" xr:uid="{00000000-0006-0000-1700-00008D070000}">
      <text>
        <r>
          <rPr>
            <sz val="12"/>
            <color rgb="FF000000"/>
            <rFont val="Calibri"/>
            <family val="1"/>
          </rPr>
          <t>No aplica</t>
        </r>
      </text>
    </comment>
    <comment ref="AO215" authorId="0" shapeId="0" xr:uid="{00000000-0006-0000-1700-00008E070000}">
      <text>
        <r>
          <rPr>
            <sz val="12"/>
            <color rgb="FF000000"/>
            <rFont val="Calibri"/>
            <family val="1"/>
          </rPr>
          <t>Pero no pudo cargar</t>
        </r>
      </text>
    </comment>
    <comment ref="AX215" authorId="0" shapeId="0" xr:uid="{00000000-0006-0000-1700-00008F070000}">
      <text>
        <r>
          <rPr>
            <sz val="12"/>
            <color rgb="FF000000"/>
            <rFont val="Calibri"/>
            <family val="1"/>
          </rPr>
          <t>Voy en carro</t>
        </r>
      </text>
    </comment>
    <comment ref="T216" authorId="0" shapeId="0" xr:uid="{00000000-0006-0000-1700-000090070000}">
      <text>
        <r>
          <rPr>
            <sz val="12"/>
            <color rgb="FF000000"/>
            <rFont val="Calibri"/>
            <family val="1"/>
          </rPr>
          <t>Usa camisa que no es del uniforme.</t>
        </r>
      </text>
    </comment>
    <comment ref="U216" authorId="0" shapeId="0" xr:uid="{00000000-0006-0000-1700-000091070000}">
      <text>
        <r>
          <rPr>
            <sz val="12"/>
            <color rgb="FF000000"/>
            <rFont val="Calibri"/>
            <family val="1"/>
          </rPr>
          <t>El colaborador tenía un jean normal</t>
        </r>
      </text>
    </comment>
    <comment ref="Y216" authorId="0" shapeId="0" xr:uid="{00000000-0006-0000-1700-000092070000}">
      <text>
        <r>
          <rPr>
            <sz val="12"/>
            <color rgb="FF000000"/>
            <rFont val="Calibri"/>
            <family val="1"/>
          </rPr>
          <t>En estos momentos no es obligatorio el uso de tapabocas</t>
        </r>
      </text>
    </comment>
    <comment ref="Z216" authorId="0" shapeId="0" xr:uid="{00000000-0006-0000-1700-000093070000}">
      <text>
        <r>
          <rPr>
            <sz val="12"/>
            <color rgb="FF000000"/>
            <rFont val="Calibri"/>
            <family val="1"/>
          </rPr>
          <t>En estos momentos no es obligatorio el uso de gafas de seguridad</t>
        </r>
      </text>
    </comment>
    <comment ref="AA216" authorId="0" shapeId="0" xr:uid="{00000000-0006-0000-1700-000094070000}">
      <text>
        <r>
          <rPr>
            <sz val="12"/>
            <color rgb="FF000000"/>
            <rFont val="Calibri"/>
            <family val="1"/>
          </rPr>
          <t>En estos momentos no es obligatorio el uso de gel antibacterial</t>
        </r>
      </text>
    </comment>
    <comment ref="AB216" authorId="0" shapeId="0" xr:uid="{00000000-0006-0000-1700-000095070000}">
      <text>
        <r>
          <rPr>
            <sz val="12"/>
            <color rgb="FF000000"/>
            <rFont val="Calibri"/>
            <family val="1"/>
          </rPr>
          <t>En estos momentos no es obligatorio mantener distancia</t>
        </r>
      </text>
    </comment>
    <comment ref="AI216" authorId="0" shapeId="0" xr:uid="{00000000-0006-0000-1700-000096070000}">
      <text>
        <r>
          <rPr>
            <sz val="12"/>
            <color rgb="FF000000"/>
            <rFont val="Calibri"/>
            <family val="1"/>
          </rPr>
          <t>Me entrego el código pero como tal no me socializó lo de la promoción</t>
        </r>
      </text>
    </comment>
    <comment ref="AL216" authorId="0" shapeId="0" xr:uid="{00000000-0006-0000-1700-000097070000}">
      <text>
        <r>
          <rPr>
            <sz val="12"/>
            <color rgb="FF000000"/>
            <rFont val="Calibri"/>
            <family val="1"/>
          </rPr>
          <t>Peguntó cuanto.</t>
        </r>
      </text>
    </comment>
    <comment ref="AM216" authorId="0" shapeId="0" xr:uid="{00000000-0006-0000-1700-000098070000}">
      <text>
        <r>
          <rPr>
            <sz val="12"/>
            <color rgb="FF000000"/>
            <rFont val="Calibri"/>
            <family val="1"/>
          </rPr>
          <t>La estación de servicio no vende combustible de mayor calidad</t>
        </r>
      </text>
    </comment>
    <comment ref="AN216" authorId="0" shapeId="0" xr:uid="{00000000-0006-0000-1700-000099070000}">
      <text>
        <r>
          <rPr>
            <sz val="12"/>
            <color rgb="FF000000"/>
            <rFont val="Calibri"/>
            <family val="1"/>
          </rPr>
          <t>La estación no vende combustible Extra G Prix</t>
        </r>
      </text>
    </comment>
    <comment ref="AO216" authorId="0" shapeId="0" xr:uid="{00000000-0006-0000-1700-00009A070000}">
      <text>
        <r>
          <rPr>
            <sz val="12"/>
            <color rgb="FF000000"/>
            <rFont val="Calibri"/>
            <family val="1"/>
          </rPr>
          <t>estación no maneja puntos Colombia</t>
        </r>
      </text>
    </comment>
    <comment ref="AP216" authorId="0" shapeId="0" xr:uid="{00000000-0006-0000-1700-00009B070000}">
      <text>
        <r>
          <rPr>
            <sz val="12"/>
            <color rgb="FF000000"/>
            <rFont val="Calibri"/>
            <family val="1"/>
          </rPr>
          <t>Me ofrecen promo jeep.</t>
        </r>
      </text>
    </comment>
    <comment ref="Y217" authorId="0" shapeId="0" xr:uid="{00000000-0006-0000-1700-00009C070000}">
      <text>
        <r>
          <rPr>
            <sz val="12"/>
            <color rgb="FF000000"/>
            <rFont val="Calibri"/>
            <family val="1"/>
          </rPr>
          <t>.</t>
        </r>
      </text>
    </comment>
    <comment ref="Z217" authorId="0" shapeId="0" xr:uid="{00000000-0006-0000-1700-00009D070000}">
      <text>
        <r>
          <rPr>
            <sz val="12"/>
            <color rgb="FF000000"/>
            <rFont val="Calibri"/>
            <family val="1"/>
          </rPr>
          <t>.</t>
        </r>
      </text>
    </comment>
    <comment ref="AA217" authorId="0" shapeId="0" xr:uid="{00000000-0006-0000-1700-00009E070000}">
      <text>
        <r>
          <rPr>
            <sz val="12"/>
            <color rgb="FF000000"/>
            <rFont val="Calibri"/>
            <family val="1"/>
          </rPr>
          <t>.</t>
        </r>
      </text>
    </comment>
    <comment ref="AB217" authorId="0" shapeId="0" xr:uid="{00000000-0006-0000-1700-00009F070000}">
      <text>
        <r>
          <rPr>
            <sz val="12"/>
            <color rgb="FF000000"/>
            <rFont val="Calibri"/>
            <family val="1"/>
          </rPr>
          <t>.</t>
        </r>
      </text>
    </comment>
    <comment ref="AE217" authorId="0" shapeId="0" xr:uid="{00000000-0006-0000-1700-0000A0070000}">
      <text>
        <r>
          <rPr>
            <sz val="12"/>
            <color rgb="FF000000"/>
            <rFont val="Calibri"/>
            <family val="1"/>
          </rPr>
          <t>Se tardó, los demás compañeros tenían el celular en la mano</t>
        </r>
      </text>
    </comment>
    <comment ref="AN217" authorId="0" shapeId="0" xr:uid="{00000000-0006-0000-1700-0000A1070000}">
      <text>
        <r>
          <rPr>
            <sz val="12"/>
            <color rgb="FF000000"/>
            <rFont val="Calibri"/>
            <family val="1"/>
          </rPr>
          <t>No ofrece mezcla ideal</t>
        </r>
      </text>
    </comment>
    <comment ref="AP217" authorId="0" shapeId="0" xr:uid="{00000000-0006-0000-1700-0000A2070000}">
      <text>
        <r>
          <rPr>
            <sz val="12"/>
            <color rgb="FF000000"/>
            <rFont val="Calibri"/>
            <family val="1"/>
          </rPr>
          <t>Ofrece promo Jeep</t>
        </r>
      </text>
    </comment>
    <comment ref="AX217" authorId="0" shapeId="0" xr:uid="{00000000-0006-0000-1700-0000A3070000}">
      <text>
        <r>
          <rPr>
            <sz val="12"/>
            <color rgb="FF000000"/>
            <rFont val="Calibri"/>
            <family val="1"/>
          </rPr>
          <t>No ofreció</t>
        </r>
      </text>
    </comment>
    <comment ref="W218" authorId="0" shapeId="0" xr:uid="{00000000-0006-0000-1700-0000A4070000}">
      <text>
        <r>
          <rPr>
            <sz val="12"/>
            <color rgb="FF000000"/>
            <rFont val="Calibri"/>
            <family val="1"/>
          </rPr>
          <t>no tiene</t>
        </r>
      </text>
    </comment>
    <comment ref="X218" authorId="0" shapeId="0" xr:uid="{00000000-0006-0000-1700-0000A5070000}">
      <text>
        <r>
          <rPr>
            <sz val="12"/>
            <color rgb="FF000000"/>
            <rFont val="Calibri"/>
            <family val="1"/>
          </rPr>
          <t>No tiene identificación</t>
        </r>
      </text>
    </comment>
    <comment ref="Y218" authorId="0" shapeId="0" xr:uid="{00000000-0006-0000-1700-0000A6070000}">
      <text>
        <r>
          <rPr>
            <sz val="12"/>
            <color rgb="FF000000"/>
            <rFont val="Calibri"/>
            <family val="1"/>
          </rPr>
          <t>No aplica</t>
        </r>
      </text>
    </comment>
    <comment ref="Z218" authorId="0" shapeId="0" xr:uid="{00000000-0006-0000-1700-0000A7070000}">
      <text>
        <r>
          <rPr>
            <sz val="12"/>
            <color rgb="FF000000"/>
            <rFont val="Calibri"/>
            <family val="1"/>
          </rPr>
          <t>No aplica</t>
        </r>
      </text>
    </comment>
    <comment ref="AA218" authorId="0" shapeId="0" xr:uid="{00000000-0006-0000-1700-0000A8070000}">
      <text>
        <r>
          <rPr>
            <sz val="12"/>
            <color rgb="FF000000"/>
            <rFont val="Calibri"/>
            <family val="1"/>
          </rPr>
          <t>No aplica</t>
        </r>
      </text>
    </comment>
    <comment ref="AB218" authorId="0" shapeId="0" xr:uid="{00000000-0006-0000-1700-0000A9070000}">
      <text>
        <r>
          <rPr>
            <sz val="12"/>
            <color rgb="FF000000"/>
            <rFont val="Calibri"/>
            <family val="1"/>
          </rPr>
          <t>No aplica</t>
        </r>
      </text>
    </comment>
    <comment ref="AN218" authorId="0" shapeId="0" xr:uid="{00000000-0006-0000-1700-0000AA070000}">
      <text>
        <r>
          <rPr>
            <sz val="12"/>
            <color rgb="FF000000"/>
            <rFont val="Calibri"/>
            <family val="1"/>
          </rPr>
          <t>tanqueo extra</t>
        </r>
      </text>
    </comment>
    <comment ref="AP218" authorId="0" shapeId="0" xr:uid="{00000000-0006-0000-1700-0000AB070000}">
      <text>
        <r>
          <rPr>
            <sz val="12"/>
            <color rgb="FF000000"/>
            <rFont val="Calibri"/>
            <family val="1"/>
          </rPr>
          <t>promocion jeep</t>
        </r>
      </text>
    </comment>
    <comment ref="AX218" authorId="0" shapeId="0" xr:uid="{00000000-0006-0000-1700-0000AC070000}">
      <text>
        <r>
          <rPr>
            <sz val="12"/>
            <color rgb="FF000000"/>
            <rFont val="Calibri"/>
            <family val="1"/>
          </rPr>
          <t>Visita en moto</t>
        </r>
      </text>
    </comment>
    <comment ref="Y219" authorId="0" shapeId="0" xr:uid="{00000000-0006-0000-1700-0000AD070000}">
      <text>
        <r>
          <rPr>
            <sz val="12"/>
            <color rgb="FF000000"/>
            <rFont val="Calibri"/>
            <family val="1"/>
          </rPr>
          <t>..</t>
        </r>
      </text>
    </comment>
    <comment ref="Z219" authorId="0" shapeId="0" xr:uid="{00000000-0006-0000-1700-0000AE070000}">
      <text>
        <r>
          <rPr>
            <sz val="12"/>
            <color rgb="FF000000"/>
            <rFont val="Calibri"/>
            <family val="1"/>
          </rPr>
          <t>.</t>
        </r>
      </text>
    </comment>
    <comment ref="AA219" authorId="0" shapeId="0" xr:uid="{00000000-0006-0000-1700-0000AF070000}">
      <text>
        <r>
          <rPr>
            <sz val="12"/>
            <color rgb="FF000000"/>
            <rFont val="Calibri"/>
            <family val="1"/>
          </rPr>
          <t>.</t>
        </r>
      </text>
    </comment>
    <comment ref="AB219" authorId="0" shapeId="0" xr:uid="{00000000-0006-0000-1700-0000B0070000}">
      <text>
        <r>
          <rPr>
            <sz val="12"/>
            <color rgb="FF000000"/>
            <rFont val="Calibri"/>
            <family val="1"/>
          </rPr>
          <t>.</t>
        </r>
      </text>
    </comment>
    <comment ref="AL219" authorId="0" shapeId="0" xr:uid="{00000000-0006-0000-1700-0000B1070000}">
      <text>
        <r>
          <rPr>
            <sz val="12"/>
            <color rgb="FF000000"/>
            <rFont val="Calibri"/>
            <family val="1"/>
          </rPr>
          <t>No ofreció</t>
        </r>
      </text>
    </comment>
    <comment ref="AM219" authorId="0" shapeId="0" xr:uid="{00000000-0006-0000-1700-0000B2070000}">
      <text>
        <r>
          <rPr>
            <sz val="12"/>
            <color rgb="FF000000"/>
            <rFont val="Calibri"/>
            <family val="1"/>
          </rPr>
          <t>No ofrece</t>
        </r>
      </text>
    </comment>
    <comment ref="AN219" authorId="0" shapeId="0" xr:uid="{00000000-0006-0000-1700-0000B3070000}">
      <text>
        <r>
          <rPr>
            <sz val="12"/>
            <color rgb="FF000000"/>
            <rFont val="Calibri"/>
            <family val="1"/>
          </rPr>
          <t>No ofrece</t>
        </r>
      </text>
    </comment>
    <comment ref="AP219" authorId="0" shapeId="0" xr:uid="{00000000-0006-0000-1700-0000B4070000}">
      <text>
        <r>
          <rPr>
            <sz val="12"/>
            <color rgb="FF000000"/>
            <rFont val="Calibri"/>
            <family val="1"/>
          </rPr>
          <t>Si ofrece la promoción. pero no aumento</t>
        </r>
      </text>
    </comment>
    <comment ref="AW219" authorId="0" shapeId="0" xr:uid="{00000000-0006-0000-1700-0000B5070000}">
      <text>
        <r>
          <rPr>
            <sz val="12"/>
            <color rgb="FF000000"/>
            <rFont val="Calibri"/>
            <family val="1"/>
          </rPr>
          <t>No ofrece servicios adicionales</t>
        </r>
      </text>
    </comment>
    <comment ref="AX219" authorId="0" shapeId="0" xr:uid="{00000000-0006-0000-1700-0000B6070000}">
      <text>
        <r>
          <rPr>
            <sz val="12"/>
            <color rgb="FF000000"/>
            <rFont val="Calibri"/>
            <family val="1"/>
          </rPr>
          <t>No ofrece</t>
        </r>
      </text>
    </comment>
    <comment ref="BA219" authorId="0" shapeId="0" xr:uid="{00000000-0006-0000-1700-0000B7070000}">
      <text>
        <r>
          <rPr>
            <sz val="12"/>
            <color rgb="FF000000"/>
            <rFont val="Calibri"/>
            <family val="1"/>
          </rPr>
          <t>Debo pedirlo</t>
        </r>
      </text>
    </comment>
    <comment ref="Y220" authorId="0" shapeId="0" xr:uid="{00000000-0006-0000-1700-0000B8070000}">
      <text>
        <r>
          <rPr>
            <sz val="12"/>
            <color rgb="FF000000"/>
            <rFont val="Calibri"/>
            <family val="1"/>
          </rPr>
          <t>No es obligatorio</t>
        </r>
      </text>
    </comment>
    <comment ref="Z220" authorId="0" shapeId="0" xr:uid="{00000000-0006-0000-1700-0000B9070000}">
      <text>
        <r>
          <rPr>
            <sz val="12"/>
            <color rgb="FF000000"/>
            <rFont val="Calibri"/>
            <family val="1"/>
          </rPr>
          <t>No es obligatorio</t>
        </r>
      </text>
    </comment>
    <comment ref="AA220" authorId="0" shapeId="0" xr:uid="{00000000-0006-0000-1700-0000BA070000}">
      <text>
        <r>
          <rPr>
            <sz val="12"/>
            <color rgb="FF000000"/>
            <rFont val="Calibri"/>
            <family val="1"/>
          </rPr>
          <t>No es obligatorio</t>
        </r>
      </text>
    </comment>
    <comment ref="AB220" authorId="0" shapeId="0" xr:uid="{00000000-0006-0000-1700-0000BB070000}">
      <text>
        <r>
          <rPr>
            <sz val="12"/>
            <color rgb="FF000000"/>
            <rFont val="Calibri"/>
            <family val="1"/>
          </rPr>
          <t>No es obligatorio</t>
        </r>
      </text>
    </comment>
    <comment ref="AH220" authorId="0" shapeId="0" xr:uid="{00000000-0006-0000-1700-0000BC070000}">
      <text>
        <r>
          <rPr>
            <sz val="12"/>
            <color rgb="FF000000"/>
            <rFont val="Calibri"/>
            <family val="1"/>
          </rPr>
          <t>no saluda secun criterio</t>
        </r>
      </text>
    </comment>
    <comment ref="AI220" authorId="0" shapeId="0" xr:uid="{00000000-0006-0000-1700-0000BD070000}">
      <text>
        <r>
          <rPr>
            <sz val="12"/>
            <color rgb="FF000000"/>
            <rFont val="Calibri"/>
            <family val="1"/>
          </rPr>
          <t>No lo ofrece pero si lo menciona</t>
        </r>
      </text>
    </comment>
    <comment ref="AN220" authorId="0" shapeId="0" xr:uid="{00000000-0006-0000-1700-0000BE070000}">
      <text>
        <r>
          <rPr>
            <sz val="12"/>
            <color rgb="FF000000"/>
            <rFont val="Calibri"/>
            <family val="1"/>
          </rPr>
          <t>No la ofrece</t>
        </r>
      </text>
    </comment>
    <comment ref="AP220" authorId="0" shapeId="0" xr:uid="{00000000-0006-0000-1700-0000BF070000}">
      <text>
        <r>
          <rPr>
            <sz val="12"/>
            <color rgb="FF000000"/>
            <rFont val="Calibri"/>
            <family val="1"/>
          </rPr>
          <t>ofrece promocion</t>
        </r>
      </text>
    </comment>
    <comment ref="AX220" authorId="0" shapeId="0" xr:uid="{00000000-0006-0000-1700-0000C0070000}">
      <text>
        <r>
          <rPr>
            <sz val="12"/>
            <color rgb="FF000000"/>
            <rFont val="Calibri"/>
            <family val="1"/>
          </rPr>
          <t>No ofrece</t>
        </r>
      </text>
    </comment>
    <comment ref="Q221" authorId="0" shapeId="0" xr:uid="{00000000-0006-0000-1700-0000C1070000}">
      <text>
        <r>
          <rPr>
            <sz val="12"/>
            <color rgb="FF000000"/>
            <rFont val="Calibri"/>
            <family val="1"/>
          </rPr>
          <t>Usa guantes</t>
        </r>
      </text>
    </comment>
    <comment ref="Y221" authorId="0" shapeId="0" xr:uid="{00000000-0006-0000-1700-0000C2070000}">
      <text>
        <r>
          <rPr>
            <sz val="12"/>
            <color rgb="FF000000"/>
            <rFont val="Calibri"/>
            <family val="1"/>
          </rPr>
          <t>Na</t>
        </r>
      </text>
    </comment>
    <comment ref="Z221" authorId="0" shapeId="0" xr:uid="{00000000-0006-0000-1700-0000C3070000}">
      <text>
        <r>
          <rPr>
            <sz val="12"/>
            <color rgb="FF000000"/>
            <rFont val="Calibri"/>
            <family val="1"/>
          </rPr>
          <t>Na</t>
        </r>
      </text>
    </comment>
    <comment ref="AA221" authorId="0" shapeId="0" xr:uid="{00000000-0006-0000-1700-0000C4070000}">
      <text>
        <r>
          <rPr>
            <sz val="12"/>
            <color rgb="FF000000"/>
            <rFont val="Calibri"/>
            <family val="1"/>
          </rPr>
          <t>Na</t>
        </r>
      </text>
    </comment>
    <comment ref="AB221" authorId="0" shapeId="0" xr:uid="{00000000-0006-0000-1700-0000C5070000}">
      <text>
        <r>
          <rPr>
            <sz val="12"/>
            <color rgb="FF000000"/>
            <rFont val="Calibri"/>
            <family val="1"/>
          </rPr>
          <t>Na</t>
        </r>
      </text>
    </comment>
    <comment ref="AE221" authorId="0" shapeId="0" xr:uid="{00000000-0006-0000-1700-0000C6070000}">
      <text>
        <r>
          <rPr>
            <sz val="12"/>
            <color rgb="FF000000"/>
            <rFont val="Calibri"/>
            <family val="1"/>
          </rPr>
          <t>Está ocupado</t>
        </r>
      </text>
    </comment>
    <comment ref="AM221" authorId="0" shapeId="0" xr:uid="{00000000-0006-0000-1700-0000C7070000}">
      <text>
        <r>
          <rPr>
            <sz val="12"/>
            <color rgb="FF000000"/>
            <rFont val="Calibri"/>
            <family val="1"/>
          </rPr>
          <t>No maneja</t>
        </r>
      </text>
    </comment>
    <comment ref="AN221" authorId="0" shapeId="0" xr:uid="{00000000-0006-0000-1700-0000C8070000}">
      <text>
        <r>
          <rPr>
            <sz val="12"/>
            <color rgb="FF000000"/>
            <rFont val="Calibri"/>
            <family val="1"/>
          </rPr>
          <t>No mnejan</t>
        </r>
      </text>
    </comment>
    <comment ref="AO221" authorId="0" shapeId="0" xr:uid="{00000000-0006-0000-1700-0000C9070000}">
      <text>
        <r>
          <rPr>
            <sz val="12"/>
            <color rgb="FF000000"/>
            <rFont val="Calibri"/>
            <family val="1"/>
          </rPr>
          <t>No manejan</t>
        </r>
      </text>
    </comment>
    <comment ref="AP221" authorId="0" shapeId="0" xr:uid="{00000000-0006-0000-1700-0000CA070000}">
      <text>
        <r>
          <rPr>
            <sz val="12"/>
            <color rgb="FF000000"/>
            <rFont val="Calibri"/>
            <family val="1"/>
          </rPr>
          <t>promoción</t>
        </r>
      </text>
    </comment>
    <comment ref="AT221" authorId="0" shapeId="0" xr:uid="{00000000-0006-0000-1700-0000CB070000}">
      <text>
        <r>
          <rPr>
            <sz val="12"/>
            <color rgb="FF000000"/>
            <rFont val="Calibri"/>
            <family val="1"/>
          </rPr>
          <t>no menciona</t>
        </r>
      </text>
    </comment>
    <comment ref="AX221" authorId="0" shapeId="0" xr:uid="{00000000-0006-0000-1700-0000CC070000}">
      <text>
        <r>
          <rPr>
            <sz val="12"/>
            <color rgb="FF000000"/>
            <rFont val="Calibri"/>
            <family val="1"/>
          </rPr>
          <t>Na</t>
        </r>
      </text>
    </comment>
    <comment ref="BA221" authorId="0" shapeId="0" xr:uid="{00000000-0006-0000-1700-0000CD070000}">
      <text>
        <r>
          <rPr>
            <sz val="12"/>
            <color rgb="FF000000"/>
            <rFont val="Calibri"/>
            <family val="1"/>
          </rPr>
          <t>Se solicita cuando se despide</t>
        </r>
      </text>
    </comment>
    <comment ref="Y222" authorId="0" shapeId="0" xr:uid="{00000000-0006-0000-1700-0000CE070000}">
      <text>
        <r>
          <rPr>
            <sz val="12"/>
            <color rgb="FF000000"/>
            <rFont val="Calibri"/>
            <family val="1"/>
          </rPr>
          <t>No es obligatorio</t>
        </r>
      </text>
    </comment>
    <comment ref="Z222" authorId="0" shapeId="0" xr:uid="{00000000-0006-0000-1700-0000CF070000}">
      <text>
        <r>
          <rPr>
            <sz val="12"/>
            <color rgb="FF000000"/>
            <rFont val="Calibri"/>
            <family val="1"/>
          </rPr>
          <t>No es obligatorio</t>
        </r>
      </text>
    </comment>
    <comment ref="AA222" authorId="0" shapeId="0" xr:uid="{00000000-0006-0000-1700-0000D0070000}">
      <text>
        <r>
          <rPr>
            <sz val="12"/>
            <color rgb="FF000000"/>
            <rFont val="Calibri"/>
            <family val="1"/>
          </rPr>
          <t>No es obligatorio</t>
        </r>
      </text>
    </comment>
    <comment ref="AB222" authorId="0" shapeId="0" xr:uid="{00000000-0006-0000-1700-0000D1070000}">
      <text>
        <r>
          <rPr>
            <sz val="12"/>
            <color rgb="FF000000"/>
            <rFont val="Calibri"/>
            <family val="1"/>
          </rPr>
          <t>No es obligatorio</t>
        </r>
      </text>
    </comment>
    <comment ref="AI222" authorId="0" shapeId="0" xr:uid="{00000000-0006-0000-1700-0000D2070000}">
      <text>
        <r>
          <rPr>
            <sz val="12"/>
            <color rgb="FF000000"/>
            <rFont val="Calibri"/>
            <family val="1"/>
          </rPr>
          <t>Esta promoción no la ofreció</t>
        </r>
      </text>
    </comment>
    <comment ref="AM222" authorId="0" shapeId="0" xr:uid="{00000000-0006-0000-1700-0000D3070000}">
      <text>
        <r>
          <rPr>
            <sz val="12"/>
            <color rgb="FF000000"/>
            <rFont val="Calibri"/>
            <family val="1"/>
          </rPr>
          <t>No hay este producto</t>
        </r>
      </text>
    </comment>
    <comment ref="AN222" authorId="0" shapeId="0" xr:uid="{00000000-0006-0000-1700-0000D4070000}">
      <text>
        <r>
          <rPr>
            <sz val="12"/>
            <color rgb="FF000000"/>
            <rFont val="Calibri"/>
            <family val="1"/>
          </rPr>
          <t>No hay este producto</t>
        </r>
      </text>
    </comment>
    <comment ref="AO222" authorId="0" shapeId="0" xr:uid="{00000000-0006-0000-1700-0000D5070000}">
      <text>
        <r>
          <rPr>
            <sz val="12"/>
            <color rgb="FF000000"/>
            <rFont val="Calibri"/>
            <family val="1"/>
          </rPr>
          <t>No menciono esto en ningún momento</t>
        </r>
      </text>
    </comment>
    <comment ref="AP222" authorId="0" shapeId="0" xr:uid="{00000000-0006-0000-1700-0000D6070000}">
      <text>
        <r>
          <rPr>
            <sz val="12"/>
            <color rgb="FF000000"/>
            <rFont val="Calibri"/>
            <family val="1"/>
          </rPr>
          <t>No menciono esto en ningún momento</t>
        </r>
      </text>
    </comment>
    <comment ref="AX222" authorId="0" shapeId="0" xr:uid="{00000000-0006-0000-1700-0000D7070000}">
      <text>
        <r>
          <rPr>
            <sz val="12"/>
            <color rgb="FF000000"/>
            <rFont val="Calibri"/>
            <family val="1"/>
          </rPr>
          <t>No realizo esta acción</t>
        </r>
      </text>
    </comment>
    <comment ref="Y223" authorId="0" shapeId="0" xr:uid="{00000000-0006-0000-1700-0000D8070000}">
      <text>
        <r>
          <rPr>
            <sz val="12"/>
            <color rgb="FF000000"/>
            <rFont val="Calibri"/>
            <family val="1"/>
          </rPr>
          <t>No aplica</t>
        </r>
      </text>
    </comment>
    <comment ref="Z223" authorId="0" shapeId="0" xr:uid="{00000000-0006-0000-1700-0000D9070000}">
      <text>
        <r>
          <rPr>
            <sz val="12"/>
            <color rgb="FF000000"/>
            <rFont val="Calibri"/>
            <family val="1"/>
          </rPr>
          <t>No aplica</t>
        </r>
      </text>
    </comment>
    <comment ref="AA223" authorId="0" shapeId="0" xr:uid="{00000000-0006-0000-1700-0000DA070000}">
      <text>
        <r>
          <rPr>
            <sz val="12"/>
            <color rgb="FF000000"/>
            <rFont val="Calibri"/>
            <family val="1"/>
          </rPr>
          <t>No aplica</t>
        </r>
      </text>
    </comment>
    <comment ref="AB223" authorId="0" shapeId="0" xr:uid="{00000000-0006-0000-1700-0000DB070000}">
      <text>
        <r>
          <rPr>
            <sz val="12"/>
            <color rgb="FF000000"/>
            <rFont val="Calibri"/>
            <family val="1"/>
          </rPr>
          <t>No aplica</t>
        </r>
      </text>
    </comment>
    <comment ref="AE223" authorId="0" shapeId="0" xr:uid="{00000000-0006-0000-1700-0000DC070000}">
      <text>
        <r>
          <rPr>
            <sz val="12"/>
            <color rgb="FF000000"/>
            <rFont val="Calibri"/>
            <family val="1"/>
          </rPr>
          <t>Todos ocupados</t>
        </r>
      </text>
    </comment>
    <comment ref="AP223" authorId="0" shapeId="0" xr:uid="{00000000-0006-0000-1700-0000DD070000}">
      <text>
        <r>
          <rPr>
            <sz val="12"/>
            <color rgb="FF000000"/>
            <rFont val="Calibri"/>
            <family val="1"/>
          </rPr>
          <t>Ofrece camionetas</t>
        </r>
      </text>
    </comment>
    <comment ref="AX223" authorId="0" shapeId="0" xr:uid="{00000000-0006-0000-1700-0000DE070000}">
      <text>
        <r>
          <rPr>
            <sz val="12"/>
            <color rgb="FF000000"/>
            <rFont val="Calibri"/>
            <family val="1"/>
          </rPr>
          <t>Visita en moto</t>
        </r>
      </text>
    </comment>
    <comment ref="Y224" authorId="0" shapeId="0" xr:uid="{00000000-0006-0000-1700-0000DF070000}">
      <text>
        <r>
          <rPr>
            <sz val="12"/>
            <color rgb="FF000000"/>
            <rFont val="Calibri"/>
            <family val="1"/>
          </rPr>
          <t>No es obligatorio</t>
        </r>
      </text>
    </comment>
    <comment ref="Z224" authorId="0" shapeId="0" xr:uid="{00000000-0006-0000-1700-0000E0070000}">
      <text>
        <r>
          <rPr>
            <sz val="12"/>
            <color rgb="FF000000"/>
            <rFont val="Calibri"/>
            <family val="1"/>
          </rPr>
          <t>No es obligatorio</t>
        </r>
      </text>
    </comment>
    <comment ref="AA224" authorId="0" shapeId="0" xr:uid="{00000000-0006-0000-1700-0000E1070000}">
      <text>
        <r>
          <rPr>
            <sz val="12"/>
            <color rgb="FF000000"/>
            <rFont val="Calibri"/>
            <family val="1"/>
          </rPr>
          <t>No es obligatorio</t>
        </r>
      </text>
    </comment>
    <comment ref="AB224" authorId="0" shapeId="0" xr:uid="{00000000-0006-0000-1700-0000E2070000}">
      <text>
        <r>
          <rPr>
            <sz val="12"/>
            <color rgb="FF000000"/>
            <rFont val="Calibri"/>
            <family val="1"/>
          </rPr>
          <t>No es obligatorio</t>
        </r>
      </text>
    </comment>
    <comment ref="AE224" authorId="0" shapeId="0" xr:uid="{00000000-0006-0000-1700-0000E3070000}">
      <text>
        <r>
          <rPr>
            <sz val="12"/>
            <color rgb="FF000000"/>
            <rFont val="Calibri"/>
            <family val="1"/>
          </rPr>
          <t>Estaba ocupado cuando llegue</t>
        </r>
      </text>
    </comment>
    <comment ref="AI224" authorId="0" shapeId="0" xr:uid="{00000000-0006-0000-1700-0000E4070000}">
      <text>
        <r>
          <rPr>
            <sz val="12"/>
            <color rgb="FF000000"/>
            <rFont val="Calibri"/>
            <family val="1"/>
          </rPr>
          <t>Esto no lo menciono en ningún momento</t>
        </r>
      </text>
    </comment>
    <comment ref="AL224" authorId="0" shapeId="0" xr:uid="{00000000-0006-0000-1700-0000E5070000}">
      <text>
        <r>
          <rPr>
            <sz val="12"/>
            <color rgb="FF000000"/>
            <rFont val="Calibri"/>
            <family val="1"/>
          </rPr>
          <t>Pregunto cuánto íbamos a llenar, no tomo la iniciativa de decir que si íbamos a llenar</t>
        </r>
      </text>
    </comment>
    <comment ref="AM224" authorId="0" shapeId="0" xr:uid="{00000000-0006-0000-1700-0000E6070000}">
      <text>
        <r>
          <rPr>
            <sz val="12"/>
            <color rgb="FF000000"/>
            <rFont val="Calibri"/>
            <family val="1"/>
          </rPr>
          <t>Me argumento que estaba en mantenimiento</t>
        </r>
      </text>
    </comment>
    <comment ref="AN224" authorId="0" shapeId="0" xr:uid="{00000000-0006-0000-1700-0000E7070000}">
      <text>
        <r>
          <rPr>
            <sz val="12"/>
            <color rgb="FF000000"/>
            <rFont val="Calibri"/>
            <family val="1"/>
          </rPr>
          <t>No había el producto</t>
        </r>
      </text>
    </comment>
    <comment ref="AP224" authorId="0" shapeId="0" xr:uid="{00000000-0006-0000-1700-0000E8070000}">
      <text>
        <r>
          <rPr>
            <sz val="12"/>
            <color rgb="FF000000"/>
            <rFont val="Calibri"/>
            <family val="1"/>
          </rPr>
          <t>En ningún momento menciono esto</t>
        </r>
      </text>
    </comment>
    <comment ref="AX224" authorId="0" shapeId="0" xr:uid="{00000000-0006-0000-1700-0000E9070000}">
      <text>
        <r>
          <rPr>
            <sz val="12"/>
            <color rgb="FF000000"/>
            <rFont val="Calibri"/>
            <family val="1"/>
          </rPr>
          <t>No realizo esta acción</t>
        </r>
      </text>
    </comment>
    <comment ref="BA224" authorId="0" shapeId="0" xr:uid="{00000000-0006-0000-1700-0000EA070000}">
      <text>
        <r>
          <rPr>
            <sz val="12"/>
            <color rgb="FF000000"/>
            <rFont val="Calibri"/>
            <family val="1"/>
          </rPr>
          <t>Me adelanto a solicitarlo</t>
        </r>
      </text>
    </comment>
    <comment ref="Q225" authorId="0" shapeId="0" xr:uid="{00000000-0006-0000-1700-0000EB070000}">
      <text>
        <r>
          <rPr>
            <sz val="12"/>
            <color rgb="FF000000"/>
            <rFont val="Calibri"/>
            <family val="1"/>
          </rPr>
          <t>Usaba guantes</t>
        </r>
      </text>
    </comment>
    <comment ref="R225" authorId="0" shapeId="0" xr:uid="{00000000-0006-0000-1700-0000EC070000}">
      <text>
        <r>
          <rPr>
            <sz val="12"/>
            <color rgb="FF000000"/>
            <rFont val="Calibri"/>
            <family val="1"/>
          </rPr>
          <t>Usaba guantes</t>
        </r>
      </text>
    </comment>
    <comment ref="Y225" authorId="0" shapeId="0" xr:uid="{00000000-0006-0000-1700-0000ED070000}">
      <text>
        <r>
          <rPr>
            <sz val="12"/>
            <color rgb="FF000000"/>
            <rFont val="Calibri"/>
            <family val="1"/>
          </rPr>
          <t>No es obligatorio</t>
        </r>
      </text>
    </comment>
    <comment ref="Z225" authorId="0" shapeId="0" xr:uid="{00000000-0006-0000-1700-0000EE070000}">
      <text>
        <r>
          <rPr>
            <sz val="12"/>
            <color rgb="FF000000"/>
            <rFont val="Calibri"/>
            <family val="1"/>
          </rPr>
          <t>No es obligatorio</t>
        </r>
      </text>
    </comment>
    <comment ref="AA225" authorId="0" shapeId="0" xr:uid="{00000000-0006-0000-1700-0000EF070000}">
      <text>
        <r>
          <rPr>
            <sz val="12"/>
            <color rgb="FF000000"/>
            <rFont val="Calibri"/>
            <family val="1"/>
          </rPr>
          <t>No es obligatorio</t>
        </r>
      </text>
    </comment>
    <comment ref="AB225" authorId="0" shapeId="0" xr:uid="{00000000-0006-0000-1700-0000F0070000}">
      <text>
        <r>
          <rPr>
            <sz val="12"/>
            <color rgb="FF000000"/>
            <rFont val="Calibri"/>
            <family val="1"/>
          </rPr>
          <t>No es obligatorio</t>
        </r>
      </text>
    </comment>
    <comment ref="AH225" authorId="0" shapeId="0" xr:uid="{00000000-0006-0000-1700-0000F1070000}">
      <text>
        <r>
          <rPr>
            <sz val="12"/>
            <color rgb="FF000000"/>
            <rFont val="Calibri"/>
            <family val="1"/>
          </rPr>
          <t>no saluda, solo dice para llenarlo</t>
        </r>
      </text>
    </comment>
    <comment ref="AN225" authorId="0" shapeId="0" xr:uid="{00000000-0006-0000-1700-0000F2070000}">
      <text>
        <r>
          <rPr>
            <sz val="12"/>
            <color rgb="FF000000"/>
            <rFont val="Calibri"/>
            <family val="1"/>
          </rPr>
          <t>No me ofrece la mezcla ideal entre gasolina corriente y extra gprix</t>
        </r>
      </text>
    </comment>
    <comment ref="AP225" authorId="0" shapeId="0" xr:uid="{00000000-0006-0000-1700-0000F3070000}">
      <text>
        <r>
          <rPr>
            <sz val="12"/>
            <color rgb="FF000000"/>
            <rFont val="Calibri"/>
            <family val="1"/>
          </rPr>
          <t>Ofreció la promoción Jeep</t>
        </r>
      </text>
    </comment>
    <comment ref="AX225" authorId="0" shapeId="0" xr:uid="{00000000-0006-0000-1700-0000F4070000}">
      <text>
        <r>
          <rPr>
            <sz val="12"/>
            <color rgb="FF000000"/>
            <rFont val="Calibri"/>
            <family val="1"/>
          </rPr>
          <t>La visita fue realizada en moto</t>
        </r>
      </text>
    </comment>
    <comment ref="Y226" authorId="0" shapeId="0" xr:uid="{00000000-0006-0000-1700-0000F5070000}">
      <text>
        <r>
          <rPr>
            <sz val="12"/>
            <color rgb="FF000000"/>
            <rFont val="Calibri"/>
            <family val="1"/>
          </rPr>
          <t>No aplica.</t>
        </r>
      </text>
    </comment>
    <comment ref="Z226" authorId="0" shapeId="0" xr:uid="{00000000-0006-0000-1700-0000F6070000}">
      <text>
        <r>
          <rPr>
            <sz val="12"/>
            <color rgb="FF000000"/>
            <rFont val="Calibri"/>
            <family val="1"/>
          </rPr>
          <t>NO aplica.</t>
        </r>
      </text>
    </comment>
    <comment ref="AA226" authorId="0" shapeId="0" xr:uid="{00000000-0006-0000-1700-0000F7070000}">
      <text>
        <r>
          <rPr>
            <sz val="12"/>
            <color rgb="FF000000"/>
            <rFont val="Calibri"/>
            <family val="1"/>
          </rPr>
          <t>No aplica</t>
        </r>
      </text>
    </comment>
    <comment ref="AB226" authorId="0" shapeId="0" xr:uid="{00000000-0006-0000-1700-0000F8070000}">
      <text>
        <r>
          <rPr>
            <sz val="12"/>
            <color rgb="FF000000"/>
            <rFont val="Calibri"/>
            <family val="1"/>
          </rPr>
          <t>No aplica.</t>
        </r>
      </text>
    </comment>
    <comment ref="AH226" authorId="0" shapeId="0" xr:uid="{00000000-0006-0000-1700-0000F9070000}">
      <text>
        <r>
          <rPr>
            <sz val="12"/>
            <color rgb="FF000000"/>
            <rFont val="Calibri"/>
            <family val="1"/>
          </rPr>
          <t>SOLO DICE BUENAS</t>
        </r>
      </text>
    </comment>
    <comment ref="AL226" authorId="0" shapeId="0" xr:uid="{00000000-0006-0000-1700-0000FA070000}">
      <text>
        <r>
          <rPr>
            <sz val="12"/>
            <color rgb="FF000000"/>
            <rFont val="Calibri"/>
            <family val="1"/>
          </rPr>
          <t>min 0.43 dice llenar</t>
        </r>
      </text>
    </comment>
    <comment ref="AM226" authorId="0" shapeId="0" xr:uid="{00000000-0006-0000-1700-0000FB070000}">
      <text>
        <r>
          <rPr>
            <sz val="12"/>
            <color rgb="FF000000"/>
            <rFont val="Calibri"/>
            <family val="1"/>
          </rPr>
          <t>No venden combustibles de mayor calidad.</t>
        </r>
      </text>
    </comment>
    <comment ref="AN226" authorId="0" shapeId="0" xr:uid="{00000000-0006-0000-1700-0000FC070000}">
      <text>
        <r>
          <rPr>
            <sz val="12"/>
            <color rgb="FF000000"/>
            <rFont val="Calibri"/>
            <family val="1"/>
          </rPr>
          <t>No venden extra.</t>
        </r>
      </text>
    </comment>
    <comment ref="AO226" authorId="0" shapeId="0" xr:uid="{00000000-0006-0000-1700-0000FD070000}">
      <text>
        <r>
          <rPr>
            <sz val="12"/>
            <color rgb="FF000000"/>
            <rFont val="Calibri"/>
            <family val="1"/>
          </rPr>
          <t>min 1,05</t>
        </r>
      </text>
    </comment>
    <comment ref="AP226" authorId="0" shapeId="0" xr:uid="{00000000-0006-0000-1700-0000FE070000}">
      <text>
        <r>
          <rPr>
            <sz val="12"/>
            <color rgb="FF000000"/>
            <rFont val="Calibri"/>
            <family val="1"/>
          </rPr>
          <t>LE OFRECEN LA PROMOCION VIGENTE DE JEEP</t>
        </r>
      </text>
    </comment>
    <comment ref="AW226" authorId="0" shapeId="0" xr:uid="{00000000-0006-0000-1700-0000FF070000}">
      <text>
        <r>
          <rPr>
            <sz val="12"/>
            <color rgb="FF000000"/>
            <rFont val="Calibri"/>
            <family val="1"/>
          </rPr>
          <t>min 0,58 desea agregar algún aditivo menciona</t>
        </r>
      </text>
    </comment>
    <comment ref="AX226" authorId="0" shapeId="0" xr:uid="{00000000-0006-0000-1700-000000080000}">
      <text>
        <r>
          <rPr>
            <sz val="12"/>
            <color rgb="FF000000"/>
            <rFont val="Calibri"/>
            <family val="1"/>
          </rPr>
          <t>Visita en moto.</t>
        </r>
      </text>
    </comment>
    <comment ref="X227" authorId="0" shapeId="0" xr:uid="{00000000-0006-0000-1700-000001080000}">
      <text>
        <r>
          <rPr>
            <sz val="12"/>
            <color rgb="FF000000"/>
            <rFont val="Calibri"/>
            <family val="1"/>
          </rPr>
          <t>Según la factura, no logré verlo en el carnet</t>
        </r>
      </text>
    </comment>
    <comment ref="Y227" authorId="0" shapeId="0" xr:uid="{00000000-0006-0000-1700-000002080000}">
      <text>
        <r>
          <rPr>
            <sz val="12"/>
            <color rgb="FF000000"/>
            <rFont val="Calibri"/>
            <family val="1"/>
          </rPr>
          <t>No aplica</t>
        </r>
      </text>
    </comment>
    <comment ref="Z227" authorId="0" shapeId="0" xr:uid="{00000000-0006-0000-1700-000003080000}">
      <text>
        <r>
          <rPr>
            <sz val="12"/>
            <color rgb="FF000000"/>
            <rFont val="Calibri"/>
            <family val="1"/>
          </rPr>
          <t>No aplica</t>
        </r>
      </text>
    </comment>
    <comment ref="AA227" authorId="0" shapeId="0" xr:uid="{00000000-0006-0000-1700-000004080000}">
      <text>
        <r>
          <rPr>
            <sz val="12"/>
            <color rgb="FF000000"/>
            <rFont val="Calibri"/>
            <family val="1"/>
          </rPr>
          <t>No aplica</t>
        </r>
      </text>
    </comment>
    <comment ref="AB227" authorId="0" shapeId="0" xr:uid="{00000000-0006-0000-1700-000005080000}">
      <text>
        <r>
          <rPr>
            <sz val="12"/>
            <color rgb="FF000000"/>
            <rFont val="Calibri"/>
            <family val="1"/>
          </rPr>
          <t>No aplica</t>
        </r>
      </text>
    </comment>
    <comment ref="AE227" authorId="0" shapeId="0" xr:uid="{00000000-0006-0000-1700-000006080000}">
      <text>
        <r>
          <rPr>
            <sz val="12"/>
            <color rgb="FF000000"/>
            <rFont val="Calibri"/>
            <family val="1"/>
          </rPr>
          <t>No me hacen la señal para parquearme</t>
        </r>
      </text>
    </comment>
    <comment ref="AM227" authorId="0" shapeId="0" xr:uid="{00000000-0006-0000-1700-000007080000}">
      <text>
        <r>
          <rPr>
            <sz val="12"/>
            <color rgb="FF000000"/>
            <rFont val="Calibri"/>
            <family val="1"/>
          </rPr>
          <t>No venden combustible de mayor calidad</t>
        </r>
      </text>
    </comment>
    <comment ref="AN227" authorId="0" shapeId="0" xr:uid="{00000000-0006-0000-1700-000008080000}">
      <text>
        <r>
          <rPr>
            <sz val="12"/>
            <color rgb="FF000000"/>
            <rFont val="Calibri"/>
            <family val="1"/>
          </rPr>
          <t>No venden combustible de mayor calidad</t>
        </r>
      </text>
    </comment>
    <comment ref="AP227" authorId="0" shapeId="0" xr:uid="{00000000-0006-0000-1700-000009080000}">
      <text>
        <r>
          <rPr>
            <sz val="12"/>
            <color rgb="FF000000"/>
            <rFont val="Calibri"/>
            <family val="1"/>
          </rPr>
          <t>ofrece promocion</t>
        </r>
      </text>
    </comment>
    <comment ref="AX227" authorId="0" shapeId="0" xr:uid="{00000000-0006-0000-1700-00000A080000}">
      <text>
        <r>
          <rPr>
            <sz val="12"/>
            <color rgb="FF000000"/>
            <rFont val="Calibri"/>
            <family val="1"/>
          </rPr>
          <t>Visita en moto</t>
        </r>
      </text>
    </comment>
    <comment ref="BA227" authorId="0" shapeId="0" xr:uid="{00000000-0006-0000-1700-00000B080000}">
      <text>
        <r>
          <rPr>
            <sz val="12"/>
            <color rgb="FF000000"/>
            <rFont val="Calibri"/>
            <family val="1"/>
          </rPr>
          <t>si me la ofrece</t>
        </r>
      </text>
    </comment>
    <comment ref="Y228" authorId="0" shapeId="0" xr:uid="{00000000-0006-0000-1700-00000C080000}">
      <text>
        <r>
          <rPr>
            <sz val="12"/>
            <color rgb="FF000000"/>
            <rFont val="Calibri"/>
            <family val="1"/>
          </rPr>
          <t>No aplica</t>
        </r>
      </text>
    </comment>
    <comment ref="Z228" authorId="0" shapeId="0" xr:uid="{00000000-0006-0000-1700-00000D080000}">
      <text>
        <r>
          <rPr>
            <sz val="12"/>
            <color rgb="FF000000"/>
            <rFont val="Calibri"/>
            <family val="1"/>
          </rPr>
          <t>No aplica</t>
        </r>
      </text>
    </comment>
    <comment ref="AA228" authorId="0" shapeId="0" xr:uid="{00000000-0006-0000-1700-00000E080000}">
      <text>
        <r>
          <rPr>
            <sz val="12"/>
            <color rgb="FF000000"/>
            <rFont val="Calibri"/>
            <family val="1"/>
          </rPr>
          <t>No aplica</t>
        </r>
      </text>
    </comment>
    <comment ref="AB228" authorId="0" shapeId="0" xr:uid="{00000000-0006-0000-1700-00000F080000}">
      <text>
        <r>
          <rPr>
            <sz val="12"/>
            <color rgb="FF000000"/>
            <rFont val="Calibri"/>
            <family val="1"/>
          </rPr>
          <t>No aplica</t>
        </r>
      </text>
    </comment>
    <comment ref="AI228" authorId="0" shapeId="0" xr:uid="{00000000-0006-0000-1700-000010080000}">
      <text>
        <r>
          <rPr>
            <sz val="12"/>
            <color rgb="FF000000"/>
            <rFont val="Calibri"/>
            <family val="1"/>
          </rPr>
          <t>No me ofrece la promoción vigente</t>
        </r>
      </text>
    </comment>
    <comment ref="AM228" authorId="0" shapeId="0" xr:uid="{00000000-0006-0000-1700-000011080000}">
      <text>
        <r>
          <rPr>
            <sz val="12"/>
            <color rgb="FF000000"/>
            <rFont val="Calibri"/>
            <family val="1"/>
          </rPr>
          <t>no vende gasolina extra</t>
        </r>
      </text>
    </comment>
    <comment ref="AN228" authorId="0" shapeId="0" xr:uid="{00000000-0006-0000-1700-000012080000}">
      <text>
        <r>
          <rPr>
            <sz val="12"/>
            <color rgb="FF000000"/>
            <rFont val="Calibri"/>
            <family val="1"/>
          </rPr>
          <t>no vende gasolina extra</t>
        </r>
      </text>
    </comment>
    <comment ref="AO228" authorId="0" shapeId="0" xr:uid="{00000000-0006-0000-1700-000013080000}">
      <text>
        <r>
          <rPr>
            <sz val="12"/>
            <color rgb="FF000000"/>
            <rFont val="Calibri"/>
            <family val="1"/>
          </rPr>
          <t>no  maneja puntos colombia</t>
        </r>
      </text>
    </comment>
    <comment ref="AP228" authorId="0" shapeId="0" xr:uid="{00000000-0006-0000-1700-000014080000}">
      <text>
        <r>
          <rPr>
            <sz val="12"/>
            <color rgb="FF000000"/>
            <rFont val="Calibri"/>
            <family val="1"/>
          </rPr>
          <t>No me ofrece galón adicional</t>
        </r>
      </text>
    </comment>
    <comment ref="AT228" authorId="0" shapeId="0" xr:uid="{00000000-0006-0000-1700-000015080000}">
      <text>
        <r>
          <rPr>
            <sz val="12"/>
            <color rgb="FF000000"/>
            <rFont val="Calibri"/>
            <family val="1"/>
          </rPr>
          <t>No me dice que es gasolina confiable</t>
        </r>
      </text>
    </comment>
    <comment ref="AX228" authorId="0" shapeId="0" xr:uid="{00000000-0006-0000-1700-000016080000}">
      <text>
        <r>
          <rPr>
            <sz val="12"/>
            <color rgb="FF000000"/>
            <rFont val="Calibri"/>
            <family val="1"/>
          </rPr>
          <t>No me ofrece botar basura</t>
        </r>
      </text>
    </comment>
    <comment ref="W229" authorId="0" shapeId="0" xr:uid="{00000000-0006-0000-1700-000017080000}">
      <text>
        <r>
          <rPr>
            <sz val="12"/>
            <color rgb="FF000000"/>
            <rFont val="Calibri"/>
            <family val="1"/>
          </rPr>
          <t>Lo tenía hacia atras</t>
        </r>
      </text>
    </comment>
    <comment ref="Y229" authorId="0" shapeId="0" xr:uid="{00000000-0006-0000-1700-000018080000}">
      <text>
        <r>
          <rPr>
            <sz val="12"/>
            <color rgb="FF000000"/>
            <rFont val="Calibri"/>
            <family val="1"/>
          </rPr>
          <t>N/A</t>
        </r>
      </text>
    </comment>
    <comment ref="Z229" authorId="0" shapeId="0" xr:uid="{00000000-0006-0000-1700-000019080000}">
      <text>
        <r>
          <rPr>
            <sz val="12"/>
            <color rgb="FF000000"/>
            <rFont val="Calibri"/>
            <family val="1"/>
          </rPr>
          <t>N/A</t>
        </r>
      </text>
    </comment>
    <comment ref="AA229" authorId="0" shapeId="0" xr:uid="{00000000-0006-0000-1700-00001A080000}">
      <text>
        <r>
          <rPr>
            <sz val="12"/>
            <color rgb="FF000000"/>
            <rFont val="Calibri"/>
            <family val="1"/>
          </rPr>
          <t>N/A</t>
        </r>
      </text>
    </comment>
    <comment ref="AB229" authorId="0" shapeId="0" xr:uid="{00000000-0006-0000-1700-00001B080000}">
      <text>
        <r>
          <rPr>
            <sz val="12"/>
            <color rgb="FF000000"/>
            <rFont val="Calibri"/>
            <family val="1"/>
          </rPr>
          <t>N/A</t>
        </r>
      </text>
    </comment>
    <comment ref="AM229" authorId="0" shapeId="0" xr:uid="{00000000-0006-0000-1700-00001C080000}">
      <text>
        <r>
          <rPr>
            <sz val="12"/>
            <color rgb="FF000000"/>
            <rFont val="Calibri"/>
            <family val="1"/>
          </rPr>
          <t>N/A</t>
        </r>
      </text>
    </comment>
    <comment ref="AN229" authorId="0" shapeId="0" xr:uid="{00000000-0006-0000-1700-00001D080000}">
      <text>
        <r>
          <rPr>
            <sz val="12"/>
            <color rgb="FF000000"/>
            <rFont val="Calibri"/>
            <family val="1"/>
          </rPr>
          <t>N/a</t>
        </r>
      </text>
    </comment>
    <comment ref="AO229" authorId="0" shapeId="0" xr:uid="{00000000-0006-0000-1700-00001E080000}">
      <text>
        <r>
          <rPr>
            <sz val="12"/>
            <color rgb="FF000000"/>
            <rFont val="Calibri"/>
            <family val="1"/>
          </rPr>
          <t>N/A</t>
        </r>
      </text>
    </comment>
    <comment ref="T230" authorId="0" shapeId="0" xr:uid="{00000000-0006-0000-1700-00001F080000}">
      <text>
        <r>
          <rPr>
            <sz val="12"/>
            <color rgb="FF000000"/>
            <rFont val="Calibri"/>
            <family val="1"/>
          </rPr>
          <t>Presenta chaqueta</t>
        </r>
      </text>
    </comment>
    <comment ref="W230" authorId="0" shapeId="0" xr:uid="{00000000-0006-0000-1700-000020080000}">
      <text>
        <r>
          <rPr>
            <sz val="12"/>
            <color rgb="FF000000"/>
            <rFont val="Calibri"/>
            <family val="1"/>
          </rPr>
          <t>No presenta identificación</t>
        </r>
      </text>
    </comment>
    <comment ref="X230" authorId="0" shapeId="0" xr:uid="{00000000-0006-0000-1700-000021080000}">
      <text>
        <r>
          <rPr>
            <sz val="12"/>
            <color rgb="FF000000"/>
            <rFont val="Calibri"/>
            <family val="1"/>
          </rPr>
          <t>Según facturación</t>
        </r>
      </text>
    </comment>
    <comment ref="Y230" authorId="0" shapeId="0" xr:uid="{00000000-0006-0000-1700-000022080000}">
      <text>
        <r>
          <rPr>
            <sz val="12"/>
            <color rgb="FF000000"/>
            <rFont val="Calibri"/>
            <family val="1"/>
          </rPr>
          <t>No aplica</t>
        </r>
      </text>
    </comment>
    <comment ref="Z230" authorId="0" shapeId="0" xr:uid="{00000000-0006-0000-1700-000023080000}">
      <text>
        <r>
          <rPr>
            <sz val="12"/>
            <color rgb="FF000000"/>
            <rFont val="Calibri"/>
            <family val="1"/>
          </rPr>
          <t>No aplica</t>
        </r>
      </text>
    </comment>
    <comment ref="AA230" authorId="0" shapeId="0" xr:uid="{00000000-0006-0000-1700-000024080000}">
      <text>
        <r>
          <rPr>
            <sz val="12"/>
            <color rgb="FF000000"/>
            <rFont val="Calibri"/>
            <family val="1"/>
          </rPr>
          <t>No aplica</t>
        </r>
      </text>
    </comment>
    <comment ref="AB230" authorId="0" shapeId="0" xr:uid="{00000000-0006-0000-1700-000025080000}">
      <text>
        <r>
          <rPr>
            <sz val="12"/>
            <color rgb="FF000000"/>
            <rFont val="Calibri"/>
            <family val="1"/>
          </rPr>
          <t>No aplica</t>
        </r>
      </text>
    </comment>
    <comment ref="AM230" authorId="0" shapeId="0" xr:uid="{00000000-0006-0000-1700-000026080000}">
      <text>
        <r>
          <rPr>
            <sz val="12"/>
            <color rgb="FF000000"/>
            <rFont val="Calibri"/>
            <family val="1"/>
          </rPr>
          <t>Eds no Presenta combustible mayor calidad</t>
        </r>
      </text>
    </comment>
    <comment ref="AN230" authorId="0" shapeId="0" xr:uid="{00000000-0006-0000-1700-000027080000}">
      <text>
        <r>
          <rPr>
            <sz val="12"/>
            <color rgb="FF000000"/>
            <rFont val="Calibri"/>
            <family val="1"/>
          </rPr>
          <t>Eds no Presenta combustible mayor calidad</t>
        </r>
      </text>
    </comment>
    <comment ref="AP230" authorId="0" shapeId="0" xr:uid="{00000000-0006-0000-1700-000028080000}">
      <text>
        <r>
          <rPr>
            <sz val="12"/>
            <color rgb="FF000000"/>
            <rFont val="Calibri"/>
            <family val="1"/>
          </rPr>
          <t>Ofrece promoción Jeep</t>
        </r>
      </text>
    </comment>
    <comment ref="BA230" authorId="0" shapeId="0" xr:uid="{00000000-0006-0000-1700-000029080000}">
      <text>
        <r>
          <rPr>
            <sz val="12"/>
            <color rgb="FF000000"/>
            <rFont val="Calibri"/>
            <family val="1"/>
          </rPr>
          <t>Se solicito</t>
        </r>
      </text>
    </comment>
    <comment ref="Y231" authorId="0" shapeId="0" xr:uid="{00000000-0006-0000-1700-00002A080000}">
      <text>
        <r>
          <rPr>
            <sz val="12"/>
            <color rgb="FF000000"/>
            <rFont val="Calibri"/>
            <family val="1"/>
          </rPr>
          <t>No</t>
        </r>
      </text>
    </comment>
    <comment ref="Z231" authorId="0" shapeId="0" xr:uid="{00000000-0006-0000-1700-00002B080000}">
      <text>
        <r>
          <rPr>
            <sz val="12"/>
            <color rgb="FF000000"/>
            <rFont val="Calibri"/>
            <family val="1"/>
          </rPr>
          <t>No</t>
        </r>
      </text>
    </comment>
    <comment ref="AA231" authorId="0" shapeId="0" xr:uid="{00000000-0006-0000-1700-00002C080000}">
      <text>
        <r>
          <rPr>
            <sz val="12"/>
            <color rgb="FF000000"/>
            <rFont val="Calibri"/>
            <family val="1"/>
          </rPr>
          <t>No</t>
        </r>
      </text>
    </comment>
    <comment ref="AB231" authorId="0" shapeId="0" xr:uid="{00000000-0006-0000-1700-00002D080000}">
      <text>
        <r>
          <rPr>
            <sz val="12"/>
            <color rgb="FF000000"/>
            <rFont val="Calibri"/>
            <family val="1"/>
          </rPr>
          <t>No</t>
        </r>
      </text>
    </comment>
    <comment ref="AI231" authorId="0" shapeId="0" xr:uid="{00000000-0006-0000-1700-00002E080000}">
      <text>
        <r>
          <rPr>
            <sz val="12"/>
            <color rgb="FF000000"/>
            <rFont val="Calibri"/>
            <family val="1"/>
          </rPr>
          <t>No ofreció</t>
        </r>
      </text>
    </comment>
    <comment ref="AM231" authorId="0" shapeId="0" xr:uid="{00000000-0006-0000-1700-00002F080000}">
      <text>
        <r>
          <rPr>
            <sz val="12"/>
            <color rgb="FF000000"/>
            <rFont val="Calibri"/>
            <family val="1"/>
          </rPr>
          <t>Sin mayor calidad</t>
        </r>
      </text>
    </comment>
    <comment ref="AN231" authorId="0" shapeId="0" xr:uid="{00000000-0006-0000-1700-000030080000}">
      <text>
        <r>
          <rPr>
            <sz val="12"/>
            <color rgb="FF000000"/>
            <rFont val="Calibri"/>
            <family val="1"/>
          </rPr>
          <t>Sin mayor calidad</t>
        </r>
      </text>
    </comment>
    <comment ref="AO231" authorId="0" shapeId="0" xr:uid="{00000000-0006-0000-1700-000031080000}">
      <text>
        <r>
          <rPr>
            <sz val="12"/>
            <color rgb="FF000000"/>
            <rFont val="Calibri"/>
            <family val="1"/>
          </rPr>
          <t>Sin puntos</t>
        </r>
      </text>
    </comment>
    <comment ref="AP231" authorId="0" shapeId="0" xr:uid="{00000000-0006-0000-1700-000032080000}">
      <text>
        <r>
          <rPr>
            <sz val="12"/>
            <color rgb="FF000000"/>
            <rFont val="Calibri"/>
            <family val="1"/>
          </rPr>
          <t>No ofreció</t>
        </r>
      </text>
    </comment>
    <comment ref="AW231" authorId="0" shapeId="0" xr:uid="{00000000-0006-0000-1700-000033080000}">
      <text>
        <r>
          <rPr>
            <sz val="12"/>
            <color rgb="FF000000"/>
            <rFont val="Calibri"/>
            <family val="1"/>
          </rPr>
          <t>No ofreció</t>
        </r>
      </text>
    </comment>
    <comment ref="AX231" authorId="0" shapeId="0" xr:uid="{00000000-0006-0000-1700-000034080000}">
      <text>
        <r>
          <rPr>
            <sz val="12"/>
            <color rgb="FF000000"/>
            <rFont val="Calibri"/>
            <family val="1"/>
          </rPr>
          <t>No ofreció</t>
        </r>
      </text>
    </comment>
    <comment ref="BA231" authorId="0" shapeId="0" xr:uid="{00000000-0006-0000-1700-000035080000}">
      <text>
        <r>
          <rPr>
            <sz val="12"/>
            <color rgb="FF000000"/>
            <rFont val="Calibri"/>
            <family val="1"/>
          </rPr>
          <t>Yo la solicité</t>
        </r>
      </text>
    </comment>
    <comment ref="W232" authorId="0" shapeId="0" xr:uid="{00000000-0006-0000-1700-000036080000}">
      <text>
        <r>
          <rPr>
            <sz val="12"/>
            <color rgb="FF000000"/>
            <rFont val="Calibri"/>
            <family val="1"/>
          </rPr>
          <t>No tenía carnet , ni bordado</t>
        </r>
      </text>
    </comment>
    <comment ref="Y232" authorId="0" shapeId="0" xr:uid="{00000000-0006-0000-1700-000037080000}">
      <text>
        <r>
          <rPr>
            <sz val="12"/>
            <color rgb="FF000000"/>
            <rFont val="Calibri"/>
            <family val="1"/>
          </rPr>
          <t>No aplica en este momento</t>
        </r>
      </text>
    </comment>
    <comment ref="Z232" authorId="0" shapeId="0" xr:uid="{00000000-0006-0000-1700-000038080000}">
      <text>
        <r>
          <rPr>
            <sz val="12"/>
            <color rgb="FF000000"/>
            <rFont val="Calibri"/>
            <family val="1"/>
          </rPr>
          <t>No aplica en este momento</t>
        </r>
      </text>
    </comment>
    <comment ref="AA232" authorId="0" shapeId="0" xr:uid="{00000000-0006-0000-1700-000039080000}">
      <text>
        <r>
          <rPr>
            <sz val="12"/>
            <color rgb="FF000000"/>
            <rFont val="Calibri"/>
            <family val="1"/>
          </rPr>
          <t>No aplica en este momento</t>
        </r>
      </text>
    </comment>
    <comment ref="AB232" authorId="0" shapeId="0" xr:uid="{00000000-0006-0000-1700-00003A080000}">
      <text>
        <r>
          <rPr>
            <sz val="12"/>
            <color rgb="FF000000"/>
            <rFont val="Calibri"/>
            <family val="1"/>
          </rPr>
          <t>No aplica en este momento</t>
        </r>
      </text>
    </comment>
    <comment ref="AM232" authorId="0" shapeId="0" xr:uid="{00000000-0006-0000-1700-00003B080000}">
      <text>
        <r>
          <rPr>
            <sz val="12"/>
            <color rgb="FF000000"/>
            <rFont val="Calibri"/>
            <family val="1"/>
          </rPr>
          <t>No ofreció de mayor calidad</t>
        </r>
      </text>
    </comment>
    <comment ref="Y233" authorId="0" shapeId="0" xr:uid="{00000000-0006-0000-1700-00003C080000}">
      <text>
        <r>
          <rPr>
            <sz val="12"/>
            <color rgb="FF000000"/>
            <rFont val="Calibri"/>
            <family val="1"/>
          </rPr>
          <t>No aplica</t>
        </r>
      </text>
    </comment>
    <comment ref="Z233" authorId="0" shapeId="0" xr:uid="{00000000-0006-0000-1700-00003D080000}">
      <text>
        <r>
          <rPr>
            <sz val="12"/>
            <color rgb="FF000000"/>
            <rFont val="Calibri"/>
            <family val="1"/>
          </rPr>
          <t>No aplica</t>
        </r>
      </text>
    </comment>
    <comment ref="AA233" authorId="0" shapeId="0" xr:uid="{00000000-0006-0000-1700-00003E080000}">
      <text>
        <r>
          <rPr>
            <sz val="12"/>
            <color rgb="FF000000"/>
            <rFont val="Calibri"/>
            <family val="1"/>
          </rPr>
          <t>No aplica</t>
        </r>
      </text>
    </comment>
    <comment ref="AB233" authorId="0" shapeId="0" xr:uid="{00000000-0006-0000-1700-00003F080000}">
      <text>
        <r>
          <rPr>
            <sz val="12"/>
            <color rgb="FF000000"/>
            <rFont val="Calibri"/>
            <family val="1"/>
          </rPr>
          <t>No aplica</t>
        </r>
      </text>
    </comment>
    <comment ref="AN233" authorId="0" shapeId="0" xr:uid="{00000000-0006-0000-1700-000040080000}">
      <text>
        <r>
          <rPr>
            <sz val="12"/>
            <color rgb="FF000000"/>
            <rFont val="Calibri"/>
            <family val="1"/>
          </rPr>
          <t>Tanqueo con extra</t>
        </r>
      </text>
    </comment>
    <comment ref="AP233" authorId="0" shapeId="0" xr:uid="{00000000-0006-0000-1700-000041080000}">
      <text>
        <r>
          <rPr>
            <sz val="12"/>
            <color rgb="FF000000"/>
            <rFont val="Calibri"/>
            <family val="1"/>
          </rPr>
          <t>Me ofrece la promo</t>
        </r>
      </text>
    </comment>
    <comment ref="AS233" authorId="0" shapeId="0" xr:uid="{00000000-0006-0000-1700-000042080000}">
      <text>
        <r>
          <rPr>
            <sz val="12"/>
            <color rgb="FF000000"/>
            <rFont val="Calibri"/>
            <family val="1"/>
          </rPr>
          <t>No menciona</t>
        </r>
      </text>
    </comment>
    <comment ref="AT233" authorId="0" shapeId="0" xr:uid="{00000000-0006-0000-1700-000043080000}">
      <text>
        <r>
          <rPr>
            <sz val="12"/>
            <color rgb="FF000000"/>
            <rFont val="Calibri"/>
            <family val="1"/>
          </rPr>
          <t>No menciona</t>
        </r>
      </text>
    </comment>
    <comment ref="AW233" authorId="0" shapeId="0" xr:uid="{00000000-0006-0000-1700-000044080000}">
      <text>
        <r>
          <rPr>
            <sz val="12"/>
            <color rgb="FF000000"/>
            <rFont val="Calibri"/>
            <family val="1"/>
          </rPr>
          <t>No ofrece</t>
        </r>
      </text>
    </comment>
    <comment ref="AX233" authorId="0" shapeId="0" xr:uid="{00000000-0006-0000-1700-000045080000}">
      <text>
        <r>
          <rPr>
            <sz val="12"/>
            <color rgb="FF000000"/>
            <rFont val="Calibri"/>
            <family val="1"/>
          </rPr>
          <t>Visita en moto</t>
        </r>
      </text>
    </comment>
    <comment ref="BA233" authorId="0" shapeId="0" xr:uid="{00000000-0006-0000-1700-000046080000}">
      <text>
        <r>
          <rPr>
            <sz val="12"/>
            <color rgb="FF000000"/>
            <rFont val="Calibri"/>
            <family val="1"/>
          </rPr>
          <t>min  2.08</t>
        </r>
      </text>
    </comment>
    <comment ref="Y234" authorId="0" shapeId="0" xr:uid="{00000000-0006-0000-1700-000047080000}">
      <text>
        <r>
          <rPr>
            <sz val="12"/>
            <color rgb="FF000000"/>
            <rFont val="Calibri"/>
            <family val="1"/>
          </rPr>
          <t>No es obligatorio</t>
        </r>
      </text>
    </comment>
    <comment ref="Z234" authorId="0" shapeId="0" xr:uid="{00000000-0006-0000-1700-000048080000}">
      <text>
        <r>
          <rPr>
            <sz val="12"/>
            <color rgb="FF000000"/>
            <rFont val="Calibri"/>
            <family val="1"/>
          </rPr>
          <t>No es obligatorio</t>
        </r>
      </text>
    </comment>
    <comment ref="AA234" authorId="0" shapeId="0" xr:uid="{00000000-0006-0000-1700-000049080000}">
      <text>
        <r>
          <rPr>
            <sz val="12"/>
            <color rgb="FF000000"/>
            <rFont val="Calibri"/>
            <family val="1"/>
          </rPr>
          <t>No es obligatorio</t>
        </r>
      </text>
    </comment>
    <comment ref="AB234" authorId="0" shapeId="0" xr:uid="{00000000-0006-0000-1700-00004A080000}">
      <text>
        <r>
          <rPr>
            <sz val="12"/>
            <color rgb="FF000000"/>
            <rFont val="Calibri"/>
            <family val="1"/>
          </rPr>
          <t>No es obligatorio</t>
        </r>
      </text>
    </comment>
    <comment ref="AI234" authorId="0" shapeId="0" xr:uid="{00000000-0006-0000-1700-00004B080000}">
      <text>
        <r>
          <rPr>
            <sz val="12"/>
            <color rgb="FF000000"/>
            <rFont val="Calibri"/>
            <family val="1"/>
          </rPr>
          <t>No ofreció esta promoción</t>
        </r>
      </text>
    </comment>
    <comment ref="AL234" authorId="0" shapeId="0" xr:uid="{00000000-0006-0000-1700-00004C080000}">
      <text>
        <r>
          <rPr>
            <sz val="12"/>
            <color rgb="FF000000"/>
            <rFont val="Calibri"/>
            <family val="1"/>
          </rPr>
          <t>Pregunto inmediatamente cuánto no tomo la iniciativa de decir si llenamos tanque</t>
        </r>
      </text>
    </comment>
    <comment ref="AM234" authorId="0" shapeId="0" xr:uid="{00000000-0006-0000-1700-00004D080000}">
      <text>
        <r>
          <rPr>
            <sz val="12"/>
            <color rgb="FF000000"/>
            <rFont val="Calibri"/>
            <family val="1"/>
          </rPr>
          <t>No hay este producto</t>
        </r>
      </text>
    </comment>
    <comment ref="AN234" authorId="0" shapeId="0" xr:uid="{00000000-0006-0000-1700-00004E080000}">
      <text>
        <r>
          <rPr>
            <sz val="12"/>
            <color rgb="FF000000"/>
            <rFont val="Calibri"/>
            <family val="1"/>
          </rPr>
          <t>No hay este producto</t>
        </r>
      </text>
    </comment>
    <comment ref="AP234" authorId="0" shapeId="0" xr:uid="{00000000-0006-0000-1700-00004F080000}">
      <text>
        <r>
          <rPr>
            <sz val="12"/>
            <color rgb="FF000000"/>
            <rFont val="Calibri"/>
            <family val="1"/>
          </rPr>
          <t>No realizo esta acción en ningún momento</t>
        </r>
      </text>
    </comment>
    <comment ref="AW234" authorId="0" shapeId="0" xr:uid="{00000000-0006-0000-1700-000050080000}">
      <text>
        <r>
          <rPr>
            <sz val="12"/>
            <color rgb="FF000000"/>
            <rFont val="Calibri"/>
            <family val="1"/>
          </rPr>
          <t>No ofreció estos servicios</t>
        </r>
      </text>
    </comment>
    <comment ref="AX234" authorId="0" shapeId="0" xr:uid="{00000000-0006-0000-1700-000051080000}">
      <text>
        <r>
          <rPr>
            <sz val="12"/>
            <color rgb="FF000000"/>
            <rFont val="Calibri"/>
            <family val="1"/>
          </rPr>
          <t>No realizo esta acción</t>
        </r>
      </text>
    </comment>
    <comment ref="K235" authorId="0" shapeId="0" xr:uid="{00000000-0006-0000-1700-000052080000}">
      <text>
        <r>
          <rPr>
            <sz val="12"/>
            <color rgb="FF000000"/>
            <rFont val="Calibri"/>
            <family val="1"/>
          </rPr>
          <t>Tuve un percance con un billete que se llevó el viento</t>
        </r>
      </text>
    </comment>
    <comment ref="Y235" authorId="0" shapeId="0" xr:uid="{00000000-0006-0000-1700-000053080000}">
      <text>
        <r>
          <rPr>
            <sz val="12"/>
            <color rgb="FF000000"/>
            <rFont val="Calibri"/>
            <family val="1"/>
          </rPr>
          <t>No es obligatorio</t>
        </r>
      </text>
    </comment>
    <comment ref="Z235" authorId="0" shapeId="0" xr:uid="{00000000-0006-0000-1700-000054080000}">
      <text>
        <r>
          <rPr>
            <sz val="12"/>
            <color rgb="FF000000"/>
            <rFont val="Calibri"/>
            <family val="1"/>
          </rPr>
          <t>No es obligatorio</t>
        </r>
      </text>
    </comment>
    <comment ref="AA235" authorId="0" shapeId="0" xr:uid="{00000000-0006-0000-1700-000055080000}">
      <text>
        <r>
          <rPr>
            <sz val="12"/>
            <color rgb="FF000000"/>
            <rFont val="Calibri"/>
            <family val="1"/>
          </rPr>
          <t>No es obligatorio</t>
        </r>
      </text>
    </comment>
    <comment ref="AB235" authorId="0" shapeId="0" xr:uid="{00000000-0006-0000-1700-000056080000}">
      <text>
        <r>
          <rPr>
            <sz val="12"/>
            <color rgb="FF000000"/>
            <rFont val="Calibri"/>
            <family val="1"/>
          </rPr>
          <t>No es obligatorio</t>
        </r>
      </text>
    </comment>
    <comment ref="AE235" authorId="0" shapeId="0" xr:uid="{00000000-0006-0000-1700-000057080000}">
      <text>
        <r>
          <rPr>
            <sz val="12"/>
            <color rgb="FF000000"/>
            <rFont val="Calibri"/>
            <family val="1"/>
          </rPr>
          <t>El operador no estaba en la isla</t>
        </r>
      </text>
    </comment>
    <comment ref="AI235" authorId="0" shapeId="0" xr:uid="{00000000-0006-0000-1700-000058080000}">
      <text>
        <r>
          <rPr>
            <sz val="12"/>
            <color rgb="FF000000"/>
            <rFont val="Calibri"/>
            <family val="1"/>
          </rPr>
          <t>EDS no tiene publicada la promoción.</t>
        </r>
      </text>
    </comment>
    <comment ref="AM235" authorId="0" shapeId="0" xr:uid="{00000000-0006-0000-1700-000059080000}">
      <text>
        <r>
          <rPr>
            <sz val="12"/>
            <color rgb="FF000000"/>
            <rFont val="Calibri"/>
            <family val="1"/>
          </rPr>
          <t>EDS no vende mayor calidad</t>
        </r>
      </text>
    </comment>
    <comment ref="AN235" authorId="0" shapeId="0" xr:uid="{00000000-0006-0000-1700-00005A080000}">
      <text>
        <r>
          <rPr>
            <sz val="12"/>
            <color rgb="FF000000"/>
            <rFont val="Calibri"/>
            <family val="1"/>
          </rPr>
          <t>EDS no vende mayor calidad</t>
        </r>
      </text>
    </comment>
    <comment ref="AO235" authorId="0" shapeId="0" xr:uid="{00000000-0006-0000-1700-00005B080000}">
      <text>
        <r>
          <rPr>
            <sz val="12"/>
            <color rgb="FF000000"/>
            <rFont val="Calibri"/>
            <family val="1"/>
          </rPr>
          <t>EDS esta cambiando de razón social no tenía disponible el datafono</t>
        </r>
      </text>
    </comment>
    <comment ref="AP235" authorId="0" shapeId="0" xr:uid="{00000000-0006-0000-1700-00005C080000}">
      <text>
        <r>
          <rPr>
            <sz val="12"/>
            <color rgb="FF000000"/>
            <rFont val="Calibri"/>
            <family val="1"/>
          </rPr>
          <t>EDS en depto de nariño</t>
        </r>
      </text>
    </comment>
    <comment ref="AW235" authorId="0" shapeId="0" xr:uid="{00000000-0006-0000-1700-00005D080000}">
      <text>
        <r>
          <rPr>
            <sz val="12"/>
            <color rgb="FF000000"/>
            <rFont val="Calibri"/>
            <family val="1"/>
          </rPr>
          <t>indica que aditivos no tiene pero si aceite min 1.46</t>
        </r>
      </text>
    </comment>
    <comment ref="AX235" authorId="0" shapeId="0" xr:uid="{00000000-0006-0000-1700-00005E080000}">
      <text>
        <r>
          <rPr>
            <sz val="12"/>
            <color rgb="FF000000"/>
            <rFont val="Calibri"/>
            <family val="1"/>
          </rPr>
          <t>Visita en moto</t>
        </r>
      </text>
    </comment>
    <comment ref="Y236" authorId="0" shapeId="0" xr:uid="{00000000-0006-0000-1700-00005F080000}">
      <text>
        <r>
          <rPr>
            <sz val="12"/>
            <color rgb="FF000000"/>
            <rFont val="Calibri"/>
            <family val="1"/>
          </rPr>
          <t>No aplica</t>
        </r>
      </text>
    </comment>
    <comment ref="Z236" authorId="0" shapeId="0" xr:uid="{00000000-0006-0000-1700-000060080000}">
      <text>
        <r>
          <rPr>
            <sz val="12"/>
            <color rgb="FF000000"/>
            <rFont val="Calibri"/>
            <family val="1"/>
          </rPr>
          <t>No aplica</t>
        </r>
      </text>
    </comment>
    <comment ref="AA236" authorId="0" shapeId="0" xr:uid="{00000000-0006-0000-1700-000061080000}">
      <text>
        <r>
          <rPr>
            <sz val="12"/>
            <color rgb="FF000000"/>
            <rFont val="Calibri"/>
            <family val="1"/>
          </rPr>
          <t>No aplica</t>
        </r>
      </text>
    </comment>
    <comment ref="AB236" authorId="0" shapeId="0" xr:uid="{00000000-0006-0000-1700-000062080000}">
      <text>
        <r>
          <rPr>
            <sz val="12"/>
            <color rgb="FF000000"/>
            <rFont val="Calibri"/>
            <family val="1"/>
          </rPr>
          <t>No aplica</t>
        </r>
      </text>
    </comment>
    <comment ref="AH236" authorId="0" shapeId="0" xr:uid="{00000000-0006-0000-1700-000063080000}">
      <text>
        <r>
          <rPr>
            <sz val="12"/>
            <color rgb="FF000000"/>
            <rFont val="Calibri"/>
            <family val="1"/>
          </rPr>
          <t>Dijo buenas</t>
        </r>
      </text>
    </comment>
    <comment ref="AN236" authorId="0" shapeId="0" xr:uid="{00000000-0006-0000-1700-000064080000}">
      <text>
        <r>
          <rPr>
            <sz val="12"/>
            <color rgb="FF000000"/>
            <rFont val="Calibri"/>
            <family val="1"/>
          </rPr>
          <t>No aplica</t>
        </r>
      </text>
    </comment>
    <comment ref="AP236" authorId="0" shapeId="0" xr:uid="{00000000-0006-0000-1700-000065080000}">
      <text>
        <r>
          <rPr>
            <sz val="12"/>
            <color rgb="FF000000"/>
            <rFont val="Calibri"/>
            <family val="1"/>
          </rPr>
          <t>promocion jeep</t>
        </r>
      </text>
    </comment>
    <comment ref="AX236" authorId="0" shapeId="0" xr:uid="{00000000-0006-0000-1700-000066080000}">
      <text>
        <r>
          <rPr>
            <sz val="12"/>
            <color rgb="FF000000"/>
            <rFont val="Calibri"/>
            <family val="1"/>
          </rPr>
          <t>Voy en carro</t>
        </r>
      </text>
    </comment>
    <comment ref="Y237" authorId="0" shapeId="0" xr:uid="{00000000-0006-0000-1700-000067080000}">
      <text>
        <r>
          <rPr>
            <sz val="12"/>
            <color rgb="FF000000"/>
            <rFont val="Calibri"/>
            <family val="1"/>
          </rPr>
          <t>No es obligatorio</t>
        </r>
      </text>
    </comment>
    <comment ref="Z237" authorId="0" shapeId="0" xr:uid="{00000000-0006-0000-1700-000068080000}">
      <text>
        <r>
          <rPr>
            <sz val="12"/>
            <color rgb="FF000000"/>
            <rFont val="Calibri"/>
            <family val="1"/>
          </rPr>
          <t>No es obligatorio</t>
        </r>
      </text>
    </comment>
    <comment ref="AA237" authorId="0" shapeId="0" xr:uid="{00000000-0006-0000-1700-000069080000}">
      <text>
        <r>
          <rPr>
            <sz val="12"/>
            <color rgb="FF000000"/>
            <rFont val="Calibri"/>
            <family val="1"/>
          </rPr>
          <t>No es obligatorio</t>
        </r>
      </text>
    </comment>
    <comment ref="AB237" authorId="0" shapeId="0" xr:uid="{00000000-0006-0000-1700-00006A080000}">
      <text>
        <r>
          <rPr>
            <sz val="12"/>
            <color rgb="FF000000"/>
            <rFont val="Calibri"/>
            <family val="1"/>
          </rPr>
          <t>No es obligatorio</t>
        </r>
      </text>
    </comment>
    <comment ref="AI237" authorId="0" shapeId="0" xr:uid="{00000000-0006-0000-1700-00006B080000}">
      <text>
        <r>
          <rPr>
            <sz val="12"/>
            <color rgb="FF000000"/>
            <rFont val="Calibri"/>
            <family val="1"/>
          </rPr>
          <t>No ofrece promoción</t>
        </r>
      </text>
    </comment>
    <comment ref="AM237" authorId="0" shapeId="0" xr:uid="{00000000-0006-0000-1700-00006C080000}">
      <text>
        <r>
          <rPr>
            <sz val="12"/>
            <color rgb="FF000000"/>
            <rFont val="Calibri"/>
            <family val="1"/>
          </rPr>
          <t>Isla no cuenta con combustible de mayor calidad</t>
        </r>
      </text>
    </comment>
    <comment ref="AN237" authorId="0" shapeId="0" xr:uid="{00000000-0006-0000-1700-00006D080000}">
      <text>
        <r>
          <rPr>
            <sz val="12"/>
            <color rgb="FF000000"/>
            <rFont val="Calibri"/>
            <family val="1"/>
          </rPr>
          <t>Isla no cuenta con combustible de mayor calidad</t>
        </r>
      </text>
    </comment>
    <comment ref="AO237" authorId="0" shapeId="0" xr:uid="{00000000-0006-0000-1700-00006E080000}">
      <text>
        <r>
          <rPr>
            <sz val="12"/>
            <color rgb="FF000000"/>
            <rFont val="Calibri"/>
            <family val="1"/>
          </rPr>
          <t>No ofrece puntos Colombia</t>
        </r>
      </text>
    </comment>
    <comment ref="AP237" authorId="0" shapeId="0" xr:uid="{00000000-0006-0000-1700-00006F080000}">
      <text>
        <r>
          <rPr>
            <sz val="12"/>
            <color rgb="FF000000"/>
            <rFont val="Calibri"/>
            <family val="1"/>
          </rPr>
          <t>No ofrece aumentar la compra</t>
        </r>
      </text>
    </comment>
    <comment ref="AW237" authorId="0" shapeId="0" xr:uid="{00000000-0006-0000-1700-000070080000}">
      <text>
        <r>
          <rPr>
            <sz val="12"/>
            <color rgb="FF000000"/>
            <rFont val="Calibri"/>
            <family val="1"/>
          </rPr>
          <t>No ofrece servicios adicionales</t>
        </r>
      </text>
    </comment>
    <comment ref="AX237" authorId="0" shapeId="0" xr:uid="{00000000-0006-0000-1700-000071080000}">
      <text>
        <r>
          <rPr>
            <sz val="12"/>
            <color rgb="FF000000"/>
            <rFont val="Calibri"/>
            <family val="1"/>
          </rPr>
          <t>No ofrece botar desperdicios</t>
        </r>
      </text>
    </comment>
    <comment ref="W238" authorId="0" shapeId="0" xr:uid="{00000000-0006-0000-1700-000072080000}">
      <text>
        <r>
          <rPr>
            <sz val="12"/>
            <color rgb="FF000000"/>
            <rFont val="Calibri"/>
            <family val="1"/>
          </rPr>
          <t>tiene nombre bordado</t>
        </r>
      </text>
    </comment>
    <comment ref="Y238" authorId="0" shapeId="0" xr:uid="{00000000-0006-0000-1700-000073080000}">
      <text>
        <r>
          <rPr>
            <sz val="12"/>
            <color rgb="FF000000"/>
            <rFont val="Calibri"/>
            <family val="1"/>
          </rPr>
          <t>No es obligatorio</t>
        </r>
      </text>
    </comment>
    <comment ref="Z238" authorId="0" shapeId="0" xr:uid="{00000000-0006-0000-1700-000074080000}">
      <text>
        <r>
          <rPr>
            <sz val="12"/>
            <color rgb="FF000000"/>
            <rFont val="Calibri"/>
            <family val="1"/>
          </rPr>
          <t>No es obligatorio</t>
        </r>
      </text>
    </comment>
    <comment ref="AA238" authorId="0" shapeId="0" xr:uid="{00000000-0006-0000-1700-000075080000}">
      <text>
        <r>
          <rPr>
            <sz val="12"/>
            <color rgb="FF000000"/>
            <rFont val="Calibri"/>
            <family val="1"/>
          </rPr>
          <t>No es obligatorio</t>
        </r>
      </text>
    </comment>
    <comment ref="AB238" authorId="0" shapeId="0" xr:uid="{00000000-0006-0000-1700-000076080000}">
      <text>
        <r>
          <rPr>
            <sz val="12"/>
            <color rgb="FF000000"/>
            <rFont val="Calibri"/>
            <family val="1"/>
          </rPr>
          <t>No es obligatorio</t>
        </r>
      </text>
    </comment>
    <comment ref="AI238" authorId="0" shapeId="0" xr:uid="{00000000-0006-0000-1700-000077080000}">
      <text>
        <r>
          <rPr>
            <sz val="12"/>
            <color rgb="FF000000"/>
            <rFont val="Calibri"/>
            <family val="1"/>
          </rPr>
          <t>No ofreció esta promoción</t>
        </r>
      </text>
    </comment>
    <comment ref="AM238" authorId="0" shapeId="0" xr:uid="{00000000-0006-0000-1700-000078080000}">
      <text>
        <r>
          <rPr>
            <sz val="12"/>
            <color rgb="FF000000"/>
            <rFont val="Calibri"/>
            <family val="1"/>
          </rPr>
          <t>No tienen este producto</t>
        </r>
      </text>
    </comment>
    <comment ref="AN238" authorId="0" shapeId="0" xr:uid="{00000000-0006-0000-1700-000079080000}">
      <text>
        <r>
          <rPr>
            <sz val="12"/>
            <color rgb="FF000000"/>
            <rFont val="Calibri"/>
            <family val="1"/>
          </rPr>
          <t>No tienen este producto</t>
        </r>
      </text>
    </comment>
    <comment ref="AP238" authorId="0" shapeId="0" xr:uid="{00000000-0006-0000-1700-00007A080000}">
      <text>
        <r>
          <rPr>
            <sz val="12"/>
            <color rgb="FF000000"/>
            <rFont val="Calibri"/>
            <family val="1"/>
          </rPr>
          <t>En ningún momento menciona esto</t>
        </r>
      </text>
    </comment>
    <comment ref="AT238" authorId="0" shapeId="0" xr:uid="{00000000-0006-0000-1700-00007B080000}">
      <text>
        <r>
          <rPr>
            <sz val="12"/>
            <color rgb="FF000000"/>
            <rFont val="Calibri"/>
            <family val="1"/>
          </rPr>
          <t>No menciona esto en ningún momento</t>
        </r>
      </text>
    </comment>
    <comment ref="AW238" authorId="0" shapeId="0" xr:uid="{00000000-0006-0000-1700-00007C080000}">
      <text>
        <r>
          <rPr>
            <sz val="12"/>
            <color rgb="FF000000"/>
            <rFont val="Calibri"/>
            <family val="1"/>
          </rPr>
          <t>No menciona ninguno de estos servicios adicionales</t>
        </r>
      </text>
    </comment>
    <comment ref="AX238" authorId="0" shapeId="0" xr:uid="{00000000-0006-0000-1700-00007D080000}">
      <text>
        <r>
          <rPr>
            <sz val="12"/>
            <color rgb="FF000000"/>
            <rFont val="Calibri"/>
            <family val="1"/>
          </rPr>
          <t>No realizo esta acción</t>
        </r>
      </text>
    </comment>
    <comment ref="Q239" authorId="0" shapeId="0" xr:uid="{00000000-0006-0000-1700-00007E080000}">
      <text>
        <r>
          <rPr>
            <sz val="12"/>
            <color rgb="FF000000"/>
            <rFont val="Calibri"/>
            <family val="1"/>
          </rPr>
          <t>usa guantes</t>
        </r>
      </text>
    </comment>
    <comment ref="R239" authorId="0" shapeId="0" xr:uid="{00000000-0006-0000-1700-00007F080000}">
      <text>
        <r>
          <rPr>
            <sz val="12"/>
            <color rgb="FF000000"/>
            <rFont val="Calibri"/>
            <family val="1"/>
          </rPr>
          <t>usa guantes</t>
        </r>
      </text>
    </comment>
    <comment ref="Y239" authorId="0" shapeId="0" xr:uid="{00000000-0006-0000-1700-000080080000}">
      <text>
        <r>
          <rPr>
            <sz val="12"/>
            <color rgb="FF000000"/>
            <rFont val="Calibri"/>
            <family val="1"/>
          </rPr>
          <t>Na</t>
        </r>
      </text>
    </comment>
    <comment ref="Z239" authorId="0" shapeId="0" xr:uid="{00000000-0006-0000-1700-000081080000}">
      <text>
        <r>
          <rPr>
            <sz val="12"/>
            <color rgb="FF000000"/>
            <rFont val="Calibri"/>
            <family val="1"/>
          </rPr>
          <t>Na</t>
        </r>
      </text>
    </comment>
    <comment ref="AA239" authorId="0" shapeId="0" xr:uid="{00000000-0006-0000-1700-000082080000}">
      <text>
        <r>
          <rPr>
            <sz val="12"/>
            <color rgb="FF000000"/>
            <rFont val="Calibri"/>
            <family val="1"/>
          </rPr>
          <t>Na</t>
        </r>
      </text>
    </comment>
    <comment ref="AB239" authorId="0" shapeId="0" xr:uid="{00000000-0006-0000-1700-000083080000}">
      <text>
        <r>
          <rPr>
            <sz val="12"/>
            <color rgb="FF000000"/>
            <rFont val="Calibri"/>
            <family val="1"/>
          </rPr>
          <t>Na</t>
        </r>
      </text>
    </comment>
    <comment ref="AE239" authorId="0" shapeId="0" xr:uid="{00000000-0006-0000-1700-000084080000}">
      <text>
        <r>
          <rPr>
            <sz val="12"/>
            <color rgb="FF000000"/>
            <rFont val="Calibri"/>
            <family val="1"/>
          </rPr>
          <t>Se demora atención</t>
        </r>
      </text>
    </comment>
    <comment ref="AN239" authorId="0" shapeId="0" xr:uid="{00000000-0006-0000-1700-000085080000}">
      <text>
        <r>
          <rPr>
            <sz val="12"/>
            <color rgb="FF000000"/>
            <rFont val="Calibri"/>
            <family val="1"/>
          </rPr>
          <t>pido extra</t>
        </r>
      </text>
    </comment>
    <comment ref="AP239" authorId="0" shapeId="0" xr:uid="{00000000-0006-0000-1700-000086080000}">
      <text>
        <r>
          <rPr>
            <sz val="12"/>
            <color rgb="FF000000"/>
            <rFont val="Calibri"/>
            <family val="1"/>
          </rPr>
          <t>Ofrece promoción</t>
        </r>
      </text>
    </comment>
    <comment ref="AW239" authorId="0" shapeId="0" xr:uid="{00000000-0006-0000-1700-000087080000}">
      <text>
        <r>
          <rPr>
            <sz val="12"/>
            <color rgb="FF000000"/>
            <rFont val="Calibri"/>
            <family val="1"/>
          </rPr>
          <t>No ofreció adicionales</t>
        </r>
      </text>
    </comment>
    <comment ref="AX239" authorId="0" shapeId="0" xr:uid="{00000000-0006-0000-1700-000088080000}">
      <text>
        <r>
          <rPr>
            <sz val="12"/>
            <color rgb="FF000000"/>
            <rFont val="Calibri"/>
            <family val="1"/>
          </rPr>
          <t>Na</t>
        </r>
      </text>
    </comment>
    <comment ref="Y240" authorId="0" shapeId="0" xr:uid="{00000000-0006-0000-1700-000089080000}">
      <text>
        <r>
          <rPr>
            <sz val="12"/>
            <color rgb="FF000000"/>
            <rFont val="Calibri"/>
            <family val="1"/>
          </rPr>
          <t>no aplica</t>
        </r>
      </text>
    </comment>
    <comment ref="Z240" authorId="0" shapeId="0" xr:uid="{00000000-0006-0000-1700-00008A080000}">
      <text>
        <r>
          <rPr>
            <sz val="12"/>
            <color rgb="FF000000"/>
            <rFont val="Calibri"/>
            <family val="1"/>
          </rPr>
          <t>no aplica</t>
        </r>
      </text>
    </comment>
    <comment ref="AA240" authorId="0" shapeId="0" xr:uid="{00000000-0006-0000-1700-00008B080000}">
      <text>
        <r>
          <rPr>
            <sz val="12"/>
            <color rgb="FF000000"/>
            <rFont val="Calibri"/>
            <family val="1"/>
          </rPr>
          <t>N/A</t>
        </r>
      </text>
    </comment>
    <comment ref="AB240" authorId="0" shapeId="0" xr:uid="{00000000-0006-0000-1700-00008C080000}">
      <text>
        <r>
          <rPr>
            <sz val="12"/>
            <color rgb="FF000000"/>
            <rFont val="Calibri"/>
            <family val="1"/>
          </rPr>
          <t>no aplica</t>
        </r>
      </text>
    </comment>
    <comment ref="AE240" authorId="0" shapeId="0" xr:uid="{00000000-0006-0000-1700-00008D080000}">
      <text>
        <r>
          <rPr>
            <sz val="12"/>
            <color rgb="FF000000"/>
            <rFont val="Calibri"/>
            <family val="1"/>
          </rPr>
          <t>NO HACE SEÑAS</t>
        </r>
      </text>
    </comment>
    <comment ref="AM240" authorId="0" shapeId="0" xr:uid="{00000000-0006-0000-1700-00008E080000}">
      <text>
        <r>
          <rPr>
            <sz val="12"/>
            <color rgb="FF000000"/>
            <rFont val="Calibri"/>
            <family val="1"/>
          </rPr>
          <t>NO VENDEN EXTRA</t>
        </r>
      </text>
    </comment>
    <comment ref="AN240" authorId="0" shapeId="0" xr:uid="{00000000-0006-0000-1700-00008F080000}">
      <text>
        <r>
          <rPr>
            <sz val="12"/>
            <color rgb="FF000000"/>
            <rFont val="Calibri"/>
            <family val="1"/>
          </rPr>
          <t>NO VENDEN EXTRA</t>
        </r>
      </text>
    </comment>
    <comment ref="AP240" authorId="0" shapeId="0" xr:uid="{00000000-0006-0000-1700-000090080000}">
      <text>
        <r>
          <rPr>
            <sz val="12"/>
            <color rgb="FF000000"/>
            <rFont val="Calibri"/>
            <family val="1"/>
          </rPr>
          <t>promocion</t>
        </r>
      </text>
    </comment>
    <comment ref="AW240" authorId="0" shapeId="0" xr:uid="{00000000-0006-0000-1700-000091080000}">
      <text>
        <r>
          <rPr>
            <sz val="12"/>
            <color rgb="FF000000"/>
            <rFont val="Calibri"/>
            <family val="1"/>
          </rPr>
          <t>no ofrece</t>
        </r>
      </text>
    </comment>
    <comment ref="AX240" authorId="0" shapeId="0" xr:uid="{00000000-0006-0000-1700-000092080000}">
      <text>
        <r>
          <rPr>
            <sz val="12"/>
            <color rgb="FF000000"/>
            <rFont val="Calibri"/>
            <family val="1"/>
          </rPr>
          <t>NO OFRECE</t>
        </r>
      </text>
    </comment>
    <comment ref="Q241" authorId="0" shapeId="0" xr:uid="{00000000-0006-0000-1700-000093080000}">
      <text>
        <r>
          <rPr>
            <sz val="12"/>
            <color rgb="FF000000"/>
            <rFont val="Calibri"/>
            <family val="1"/>
          </rPr>
          <t>tiene guantes</t>
        </r>
      </text>
    </comment>
    <comment ref="R241" authorId="0" shapeId="0" xr:uid="{00000000-0006-0000-1700-000094080000}">
      <text>
        <r>
          <rPr>
            <sz val="12"/>
            <color rgb="FF000000"/>
            <rFont val="Calibri"/>
            <family val="1"/>
          </rPr>
          <t>tiene guantes</t>
        </r>
      </text>
    </comment>
    <comment ref="Y241" authorId="0" shapeId="0" xr:uid="{00000000-0006-0000-1700-000095080000}">
      <text>
        <r>
          <rPr>
            <sz val="12"/>
            <color rgb="FF000000"/>
            <rFont val="Calibri"/>
            <family val="1"/>
          </rPr>
          <t>N/A</t>
        </r>
      </text>
    </comment>
    <comment ref="Z241" authorId="0" shapeId="0" xr:uid="{00000000-0006-0000-1700-000096080000}">
      <text>
        <r>
          <rPr>
            <sz val="12"/>
            <color rgb="FF000000"/>
            <rFont val="Calibri"/>
            <family val="1"/>
          </rPr>
          <t>N/A</t>
        </r>
      </text>
    </comment>
    <comment ref="AA241" authorId="0" shapeId="0" xr:uid="{00000000-0006-0000-1700-000097080000}">
      <text>
        <r>
          <rPr>
            <sz val="12"/>
            <color rgb="FF000000"/>
            <rFont val="Calibri"/>
            <family val="1"/>
          </rPr>
          <t>N/A</t>
        </r>
      </text>
    </comment>
    <comment ref="AB241" authorId="0" shapeId="0" xr:uid="{00000000-0006-0000-1700-000098080000}">
      <text>
        <r>
          <rPr>
            <sz val="12"/>
            <color rgb="FF000000"/>
            <rFont val="Calibri"/>
            <family val="1"/>
          </rPr>
          <t>N/A</t>
        </r>
      </text>
    </comment>
    <comment ref="AI241" authorId="0" shapeId="0" xr:uid="{00000000-0006-0000-1700-000099080000}">
      <text>
        <r>
          <rPr>
            <sz val="12"/>
            <color rgb="FF000000"/>
            <rFont val="Calibri"/>
            <family val="1"/>
          </rPr>
          <t>No ofrece</t>
        </r>
      </text>
    </comment>
    <comment ref="AM241" authorId="0" shapeId="0" xr:uid="{00000000-0006-0000-1700-00009A080000}">
      <text>
        <r>
          <rPr>
            <sz val="12"/>
            <color rgb="FF000000"/>
            <rFont val="Calibri"/>
            <family val="1"/>
          </rPr>
          <t>no vende</t>
        </r>
      </text>
    </comment>
    <comment ref="AN241" authorId="0" shapeId="0" xr:uid="{00000000-0006-0000-1700-00009B080000}">
      <text>
        <r>
          <rPr>
            <sz val="12"/>
            <color rgb="FF000000"/>
            <rFont val="Calibri"/>
            <family val="1"/>
          </rPr>
          <t>no vende</t>
        </r>
      </text>
    </comment>
    <comment ref="AO241" authorId="0" shapeId="0" xr:uid="{00000000-0006-0000-1700-00009C080000}">
      <text>
        <r>
          <rPr>
            <sz val="12"/>
            <color rgb="FF000000"/>
            <rFont val="Calibri"/>
            <family val="1"/>
          </rPr>
          <t>No ofrece</t>
        </r>
      </text>
    </comment>
    <comment ref="AP241" authorId="0" shapeId="0" xr:uid="{00000000-0006-0000-1700-00009D080000}">
      <text>
        <r>
          <rPr>
            <sz val="12"/>
            <color rgb="FF000000"/>
            <rFont val="Calibri"/>
            <family val="1"/>
          </rPr>
          <t>No ofrece</t>
        </r>
      </text>
    </comment>
    <comment ref="AW241" authorId="0" shapeId="0" xr:uid="{00000000-0006-0000-1700-00009E080000}">
      <text>
        <r>
          <rPr>
            <sz val="12"/>
            <color rgb="FF000000"/>
            <rFont val="Calibri"/>
            <family val="1"/>
          </rPr>
          <t>No ofrece</t>
        </r>
      </text>
    </comment>
    <comment ref="AX241" authorId="0" shapeId="0" xr:uid="{00000000-0006-0000-1700-00009F080000}">
      <text>
        <r>
          <rPr>
            <sz val="12"/>
            <color rgb="FF000000"/>
            <rFont val="Calibri"/>
            <family val="1"/>
          </rPr>
          <t>No ofrece</t>
        </r>
      </text>
    </comment>
    <comment ref="Y242" authorId="0" shapeId="0" xr:uid="{00000000-0006-0000-1700-0000A0080000}">
      <text>
        <r>
          <rPr>
            <sz val="12"/>
            <color rgb="FF000000"/>
            <rFont val="Calibri"/>
            <family val="1"/>
          </rPr>
          <t>.</t>
        </r>
      </text>
    </comment>
    <comment ref="Z242" authorId="0" shapeId="0" xr:uid="{00000000-0006-0000-1700-0000A1080000}">
      <text>
        <r>
          <rPr>
            <sz val="12"/>
            <color rgb="FF000000"/>
            <rFont val="Calibri"/>
            <family val="1"/>
          </rPr>
          <t>.</t>
        </r>
      </text>
    </comment>
    <comment ref="AA242" authorId="0" shapeId="0" xr:uid="{00000000-0006-0000-1700-0000A2080000}">
      <text>
        <r>
          <rPr>
            <sz val="12"/>
            <color rgb="FF000000"/>
            <rFont val="Calibri"/>
            <family val="1"/>
          </rPr>
          <t>.</t>
        </r>
      </text>
    </comment>
    <comment ref="AB242" authorId="0" shapeId="0" xr:uid="{00000000-0006-0000-1700-0000A3080000}">
      <text>
        <r>
          <rPr>
            <sz val="12"/>
            <color rgb="FF000000"/>
            <rFont val="Calibri"/>
            <family val="1"/>
          </rPr>
          <t>.</t>
        </r>
      </text>
    </comment>
    <comment ref="AI242" authorId="0" shapeId="0" xr:uid="{00000000-0006-0000-1700-0000A4080000}">
      <text>
        <r>
          <rPr>
            <sz val="12"/>
            <color rgb="FF000000"/>
            <rFont val="Calibri"/>
            <family val="1"/>
          </rPr>
          <t>No ofreció</t>
        </r>
      </text>
    </comment>
    <comment ref="AM242" authorId="0" shapeId="0" xr:uid="{00000000-0006-0000-1700-0000A5080000}">
      <text>
        <r>
          <rPr>
            <sz val="12"/>
            <color rgb="FF000000"/>
            <rFont val="Calibri"/>
            <family val="1"/>
          </rPr>
          <t>No ofreció</t>
        </r>
      </text>
    </comment>
    <comment ref="AN242" authorId="0" shapeId="0" xr:uid="{00000000-0006-0000-1700-0000A6080000}">
      <text>
        <r>
          <rPr>
            <sz val="12"/>
            <color rgb="FF000000"/>
            <rFont val="Calibri"/>
            <family val="1"/>
          </rPr>
          <t>No ofreció</t>
        </r>
      </text>
    </comment>
    <comment ref="AP242" authorId="0" shapeId="0" xr:uid="{00000000-0006-0000-1700-0000A7080000}">
      <text>
        <r>
          <rPr>
            <sz val="12"/>
            <color rgb="FF000000"/>
            <rFont val="Calibri"/>
            <family val="1"/>
          </rPr>
          <t>No ofreció</t>
        </r>
      </text>
    </comment>
    <comment ref="AW242" authorId="0" shapeId="0" xr:uid="{00000000-0006-0000-1700-0000A8080000}">
      <text>
        <r>
          <rPr>
            <sz val="12"/>
            <color rgb="FF000000"/>
            <rFont val="Calibri"/>
            <family val="1"/>
          </rPr>
          <t>No ofreció</t>
        </r>
      </text>
    </comment>
    <comment ref="AX242" authorId="0" shapeId="0" xr:uid="{00000000-0006-0000-1700-0000A9080000}">
      <text>
        <r>
          <rPr>
            <sz val="12"/>
            <color rgb="FF000000"/>
            <rFont val="Calibri"/>
            <family val="1"/>
          </rPr>
          <t>No ofreció</t>
        </r>
      </text>
    </comment>
    <comment ref="BA242" authorId="0" shapeId="0" xr:uid="{00000000-0006-0000-1700-0000AA080000}">
      <text>
        <r>
          <rPr>
            <sz val="12"/>
            <color rgb="FF000000"/>
            <rFont val="Calibri"/>
            <family val="1"/>
          </rPr>
          <t>la solicito al final</t>
        </r>
      </text>
    </comment>
    <comment ref="Y243" authorId="0" shapeId="0" xr:uid="{00000000-0006-0000-1700-0000AB080000}">
      <text>
        <r>
          <rPr>
            <sz val="12"/>
            <color rgb="FF000000"/>
            <rFont val="Calibri"/>
            <family val="1"/>
          </rPr>
          <t>.</t>
        </r>
      </text>
    </comment>
    <comment ref="Z243" authorId="0" shapeId="0" xr:uid="{00000000-0006-0000-1700-0000AC080000}">
      <text>
        <r>
          <rPr>
            <sz val="12"/>
            <color rgb="FF000000"/>
            <rFont val="Calibri"/>
            <family val="1"/>
          </rPr>
          <t>.</t>
        </r>
      </text>
    </comment>
    <comment ref="AA243" authorId="0" shapeId="0" xr:uid="{00000000-0006-0000-1700-0000AD080000}">
      <text>
        <r>
          <rPr>
            <sz val="12"/>
            <color rgb="FF000000"/>
            <rFont val="Calibri"/>
            <family val="1"/>
          </rPr>
          <t>.</t>
        </r>
      </text>
    </comment>
    <comment ref="AB243" authorId="0" shapeId="0" xr:uid="{00000000-0006-0000-1700-0000AE080000}">
      <text>
        <r>
          <rPr>
            <sz val="12"/>
            <color rgb="FF000000"/>
            <rFont val="Calibri"/>
            <family val="1"/>
          </rPr>
          <t>.</t>
        </r>
      </text>
    </comment>
    <comment ref="AI243" authorId="0" shapeId="0" xr:uid="{00000000-0006-0000-1700-0000AF080000}">
      <text>
        <r>
          <rPr>
            <sz val="12"/>
            <color rgb="FF000000"/>
            <rFont val="Calibri"/>
            <family val="1"/>
          </rPr>
          <t>Había carteles con la promoción pero no me menciono nada sobre ello</t>
        </r>
      </text>
    </comment>
    <comment ref="AM243" authorId="0" shapeId="0" xr:uid="{00000000-0006-0000-1700-0000B0080000}">
      <text>
        <r>
          <rPr>
            <sz val="12"/>
            <color rgb="FF000000"/>
            <rFont val="Calibri"/>
            <family val="1"/>
          </rPr>
          <t>No ofreció combustible de mayor calidad</t>
        </r>
      </text>
    </comment>
    <comment ref="AN243" authorId="0" shapeId="0" xr:uid="{00000000-0006-0000-1700-0000B1080000}">
      <text>
        <r>
          <rPr>
            <sz val="12"/>
            <color rgb="FF000000"/>
            <rFont val="Calibri"/>
            <family val="1"/>
          </rPr>
          <t>No lo ofreció</t>
        </r>
      </text>
    </comment>
    <comment ref="AP243" authorId="0" shapeId="0" xr:uid="{00000000-0006-0000-1700-0000B2080000}">
      <text>
        <r>
          <rPr>
            <sz val="12"/>
            <color rgb="FF000000"/>
            <rFont val="Calibri"/>
            <family val="1"/>
          </rPr>
          <t>No ofreció comprar más</t>
        </r>
      </text>
    </comment>
    <comment ref="AW243" authorId="0" shapeId="0" xr:uid="{00000000-0006-0000-1700-0000B3080000}">
      <text>
        <r>
          <rPr>
            <sz val="12"/>
            <color rgb="FF000000"/>
            <rFont val="Calibri"/>
            <family val="1"/>
          </rPr>
          <t>No ofrece nada adicional</t>
        </r>
      </text>
    </comment>
    <comment ref="AX243" authorId="0" shapeId="0" xr:uid="{00000000-0006-0000-1700-0000B4080000}">
      <text>
        <r>
          <rPr>
            <sz val="12"/>
            <color rgb="FF000000"/>
            <rFont val="Calibri"/>
            <family val="1"/>
          </rPr>
          <t>No ofrece bitar desperdicios</t>
        </r>
      </text>
    </comment>
    <comment ref="BA243" authorId="0" shapeId="0" xr:uid="{00000000-0006-0000-1700-0000B5080000}">
      <text>
        <r>
          <rPr>
            <sz val="12"/>
            <color rgb="FF000000"/>
            <rFont val="Calibri"/>
            <family val="1"/>
          </rPr>
          <t>Ofreció fue copia del voucher, la factura se la solicite al final del servicio.</t>
        </r>
      </text>
    </comment>
    <comment ref="Y244" authorId="0" shapeId="0" xr:uid="{00000000-0006-0000-1700-0000B6080000}">
      <text>
        <r>
          <rPr>
            <sz val="12"/>
            <color rgb="FF000000"/>
            <rFont val="Calibri"/>
            <family val="1"/>
          </rPr>
          <t>No es obligatorio</t>
        </r>
      </text>
    </comment>
    <comment ref="Z244" authorId="0" shapeId="0" xr:uid="{00000000-0006-0000-1700-0000B7080000}">
      <text>
        <r>
          <rPr>
            <sz val="12"/>
            <color rgb="FF000000"/>
            <rFont val="Calibri"/>
            <family val="1"/>
          </rPr>
          <t>No es obligatorio</t>
        </r>
      </text>
    </comment>
    <comment ref="AA244" authorId="0" shapeId="0" xr:uid="{00000000-0006-0000-1700-0000B8080000}">
      <text>
        <r>
          <rPr>
            <sz val="12"/>
            <color rgb="FF000000"/>
            <rFont val="Calibri"/>
            <family val="1"/>
          </rPr>
          <t>No es obligatorio</t>
        </r>
      </text>
    </comment>
    <comment ref="AB244" authorId="0" shapeId="0" xr:uid="{00000000-0006-0000-1700-0000B9080000}">
      <text>
        <r>
          <rPr>
            <sz val="12"/>
            <color rgb="FF000000"/>
            <rFont val="Calibri"/>
            <family val="1"/>
          </rPr>
          <t>No es obligatorio</t>
        </r>
      </text>
    </comment>
    <comment ref="AI244" authorId="0" shapeId="0" xr:uid="{00000000-0006-0000-1700-0000BA080000}">
      <text>
        <r>
          <rPr>
            <sz val="12"/>
            <color rgb="FF000000"/>
            <rFont val="Calibri"/>
            <family val="1"/>
          </rPr>
          <t>No ofrece</t>
        </r>
      </text>
    </comment>
    <comment ref="AM244" authorId="0" shapeId="0" xr:uid="{00000000-0006-0000-1700-0000BB080000}">
      <text>
        <r>
          <rPr>
            <sz val="12"/>
            <color rgb="FF000000"/>
            <rFont val="Calibri"/>
            <family val="1"/>
          </rPr>
          <t>No ofrece</t>
        </r>
      </text>
    </comment>
    <comment ref="AN244" authorId="0" shapeId="0" xr:uid="{00000000-0006-0000-1700-0000BC080000}">
      <text>
        <r>
          <rPr>
            <sz val="12"/>
            <color rgb="FF000000"/>
            <rFont val="Calibri"/>
            <family val="1"/>
          </rPr>
          <t>No ofrece</t>
        </r>
      </text>
    </comment>
    <comment ref="AP244" authorId="0" shapeId="0" xr:uid="{00000000-0006-0000-1700-0000BD080000}">
      <text>
        <r>
          <rPr>
            <sz val="12"/>
            <color rgb="FF000000"/>
            <rFont val="Calibri"/>
            <family val="1"/>
          </rPr>
          <t>No ofrece</t>
        </r>
      </text>
    </comment>
    <comment ref="AT244" authorId="0" shapeId="0" xr:uid="{00000000-0006-0000-1700-0000BE080000}">
      <text>
        <r>
          <rPr>
            <sz val="12"/>
            <color rgb="FF000000"/>
            <rFont val="Calibri"/>
            <family val="1"/>
          </rPr>
          <t>No indica</t>
        </r>
      </text>
    </comment>
    <comment ref="AX244" authorId="0" shapeId="0" xr:uid="{00000000-0006-0000-1700-0000BF080000}">
      <text>
        <r>
          <rPr>
            <sz val="12"/>
            <color rgb="FF000000"/>
            <rFont val="Calibri"/>
            <family val="1"/>
          </rPr>
          <t>No ofrece</t>
        </r>
      </text>
    </comment>
    <comment ref="T245" authorId="0" shapeId="0" xr:uid="{00000000-0006-0000-1700-0000C0080000}">
      <text>
        <r>
          <rPr>
            <sz val="12"/>
            <color rgb="FF000000"/>
            <rFont val="Calibri"/>
            <family val="1"/>
          </rPr>
          <t>Presenta chaqueta</t>
        </r>
      </text>
    </comment>
    <comment ref="W245" authorId="0" shapeId="0" xr:uid="{00000000-0006-0000-1700-0000C1080000}">
      <text>
        <r>
          <rPr>
            <sz val="12"/>
            <color rgb="FF000000"/>
            <rFont val="Calibri"/>
            <family val="1"/>
          </rPr>
          <t>No presenta identificación</t>
        </r>
      </text>
    </comment>
    <comment ref="X245" authorId="0" shapeId="0" xr:uid="{00000000-0006-0000-1700-0000C2080000}">
      <text>
        <r>
          <rPr>
            <sz val="12"/>
            <color rgb="FF000000"/>
            <rFont val="Calibri"/>
            <family val="1"/>
          </rPr>
          <t>Nombre de facturación</t>
        </r>
      </text>
    </comment>
    <comment ref="Y245" authorId="0" shapeId="0" xr:uid="{00000000-0006-0000-1700-0000C3080000}">
      <text>
        <r>
          <rPr>
            <sz val="12"/>
            <color rgb="FF000000"/>
            <rFont val="Calibri"/>
            <family val="1"/>
          </rPr>
          <t>No aplica</t>
        </r>
      </text>
    </comment>
    <comment ref="Z245" authorId="0" shapeId="0" xr:uid="{00000000-0006-0000-1700-0000C4080000}">
      <text>
        <r>
          <rPr>
            <sz val="12"/>
            <color rgb="FF000000"/>
            <rFont val="Calibri"/>
            <family val="1"/>
          </rPr>
          <t>No aplica</t>
        </r>
      </text>
    </comment>
    <comment ref="AA245" authorId="0" shapeId="0" xr:uid="{00000000-0006-0000-1700-0000C5080000}">
      <text>
        <r>
          <rPr>
            <sz val="12"/>
            <color rgb="FF000000"/>
            <rFont val="Calibri"/>
            <family val="1"/>
          </rPr>
          <t>No aplica</t>
        </r>
      </text>
    </comment>
    <comment ref="AB245" authorId="0" shapeId="0" xr:uid="{00000000-0006-0000-1700-0000C6080000}">
      <text>
        <r>
          <rPr>
            <sz val="12"/>
            <color rgb="FF000000"/>
            <rFont val="Calibri"/>
            <family val="1"/>
          </rPr>
          <t>No aplica</t>
        </r>
      </text>
    </comment>
    <comment ref="AM245" authorId="0" shapeId="0" xr:uid="{00000000-0006-0000-1700-0000C7080000}">
      <text>
        <r>
          <rPr>
            <sz val="12"/>
            <color rgb="FF000000"/>
            <rFont val="Calibri"/>
            <family val="1"/>
          </rPr>
          <t>N/A</t>
        </r>
      </text>
    </comment>
    <comment ref="AN245" authorId="0" shapeId="0" xr:uid="{00000000-0006-0000-1700-0000C8080000}">
      <text>
        <r>
          <rPr>
            <sz val="12"/>
            <color rgb="FF000000"/>
            <rFont val="Calibri"/>
            <family val="1"/>
          </rPr>
          <t>N/A</t>
        </r>
      </text>
    </comment>
    <comment ref="AP245" authorId="0" shapeId="0" xr:uid="{00000000-0006-0000-1700-0000C9080000}">
      <text>
        <r>
          <rPr>
            <sz val="12"/>
            <color rgb="FF000000"/>
            <rFont val="Calibri"/>
            <family val="1"/>
          </rPr>
          <t>Ofreció promoción Jeep</t>
        </r>
      </text>
    </comment>
    <comment ref="AX245" authorId="0" shapeId="0" xr:uid="{00000000-0006-0000-1700-0000CA080000}">
      <text>
        <r>
          <rPr>
            <sz val="12"/>
            <color rgb="FF000000"/>
            <rFont val="Calibri"/>
            <family val="1"/>
          </rPr>
          <t>Visita realizada.en moto</t>
        </r>
      </text>
    </comment>
    <comment ref="T246" authorId="0" shapeId="0" xr:uid="{00000000-0006-0000-1700-0000CB080000}">
      <text>
        <r>
          <rPr>
            <sz val="12"/>
            <color rgb="FF000000"/>
            <rFont val="Calibri"/>
            <family val="1"/>
          </rPr>
          <t>Tenía chaqueta</t>
        </r>
      </text>
    </comment>
    <comment ref="Y246" authorId="0" shapeId="0" xr:uid="{00000000-0006-0000-1700-0000CC080000}">
      <text>
        <r>
          <rPr>
            <sz val="12"/>
            <color rgb="FF000000"/>
            <rFont val="Calibri"/>
            <family val="1"/>
          </rPr>
          <t>No aplica</t>
        </r>
      </text>
    </comment>
    <comment ref="Z246" authorId="0" shapeId="0" xr:uid="{00000000-0006-0000-1700-0000CD080000}">
      <text>
        <r>
          <rPr>
            <sz val="12"/>
            <color rgb="FF000000"/>
            <rFont val="Calibri"/>
            <family val="1"/>
          </rPr>
          <t>No aplica</t>
        </r>
      </text>
    </comment>
    <comment ref="AA246" authorId="0" shapeId="0" xr:uid="{00000000-0006-0000-1700-0000CE080000}">
      <text>
        <r>
          <rPr>
            <sz val="12"/>
            <color rgb="FF000000"/>
            <rFont val="Calibri"/>
            <family val="1"/>
          </rPr>
          <t>No aplica</t>
        </r>
      </text>
    </comment>
    <comment ref="AB246" authorId="0" shapeId="0" xr:uid="{00000000-0006-0000-1700-0000CF080000}">
      <text>
        <r>
          <rPr>
            <sz val="12"/>
            <color rgb="FF000000"/>
            <rFont val="Calibri"/>
            <family val="1"/>
          </rPr>
          <t>No aplica</t>
        </r>
      </text>
    </comment>
    <comment ref="AE246" authorId="0" shapeId="0" xr:uid="{00000000-0006-0000-1700-0000D0080000}">
      <text>
        <r>
          <rPr>
            <sz val="12"/>
            <color rgb="FF000000"/>
            <rFont val="Calibri"/>
            <family val="1"/>
          </rPr>
          <t>No se evidencia de señales de alarma</t>
        </r>
      </text>
    </comment>
    <comment ref="AM246" authorId="0" shapeId="0" xr:uid="{00000000-0006-0000-1700-0000D1080000}">
      <text>
        <r>
          <rPr>
            <sz val="12"/>
            <color rgb="FF000000"/>
            <rFont val="Calibri"/>
            <family val="1"/>
          </rPr>
          <t>no venden</t>
        </r>
      </text>
    </comment>
    <comment ref="AN246" authorId="0" shapeId="0" xr:uid="{00000000-0006-0000-1700-0000D2080000}">
      <text>
        <r>
          <rPr>
            <sz val="12"/>
            <color rgb="FF000000"/>
            <rFont val="Calibri"/>
            <family val="1"/>
          </rPr>
          <t>no vende</t>
        </r>
      </text>
    </comment>
    <comment ref="AP246" authorId="0" shapeId="0" xr:uid="{00000000-0006-0000-1700-0000D3080000}">
      <text>
        <r>
          <rPr>
            <sz val="12"/>
            <color rgb="FF000000"/>
            <rFont val="Calibri"/>
            <family val="1"/>
          </rPr>
          <t>promoción</t>
        </r>
      </text>
    </comment>
    <comment ref="Y247" authorId="0" shapeId="0" xr:uid="{00000000-0006-0000-1700-0000D4080000}">
      <text>
        <r>
          <rPr>
            <sz val="12"/>
            <color rgb="FF000000"/>
            <rFont val="Calibri"/>
            <family val="1"/>
          </rPr>
          <t>No es obligatorio</t>
        </r>
      </text>
    </comment>
    <comment ref="Z247" authorId="0" shapeId="0" xr:uid="{00000000-0006-0000-1700-0000D5080000}">
      <text>
        <r>
          <rPr>
            <sz val="12"/>
            <color rgb="FF000000"/>
            <rFont val="Calibri"/>
            <family val="1"/>
          </rPr>
          <t>No es obligatorio</t>
        </r>
      </text>
    </comment>
    <comment ref="AA247" authorId="0" shapeId="0" xr:uid="{00000000-0006-0000-1700-0000D6080000}">
      <text>
        <r>
          <rPr>
            <sz val="12"/>
            <color rgb="FF000000"/>
            <rFont val="Calibri"/>
            <family val="1"/>
          </rPr>
          <t>No es obligatorio</t>
        </r>
      </text>
    </comment>
    <comment ref="AB247" authorId="0" shapeId="0" xr:uid="{00000000-0006-0000-1700-0000D7080000}">
      <text>
        <r>
          <rPr>
            <sz val="12"/>
            <color rgb="FF000000"/>
            <rFont val="Calibri"/>
            <family val="1"/>
          </rPr>
          <t>No es obligatorio</t>
        </r>
      </text>
    </comment>
    <comment ref="AH247" authorId="0" shapeId="0" xr:uid="{00000000-0006-0000-1700-0000D8080000}">
      <text>
        <r>
          <rPr>
            <sz val="12"/>
            <color rgb="FF000000"/>
            <rFont val="Calibri"/>
            <family val="1"/>
          </rPr>
          <t>No saluda amablemente</t>
        </r>
      </text>
    </comment>
    <comment ref="AM247" authorId="0" shapeId="0" xr:uid="{00000000-0006-0000-1700-0000D9080000}">
      <text>
        <r>
          <rPr>
            <sz val="12"/>
            <color rgb="FF000000"/>
            <rFont val="Calibri"/>
            <family val="1"/>
          </rPr>
          <t>No lo ofreció</t>
        </r>
      </text>
    </comment>
    <comment ref="AP247" authorId="0" shapeId="0" xr:uid="{00000000-0006-0000-1700-0000DA080000}">
      <text>
        <r>
          <rPr>
            <sz val="12"/>
            <color rgb="FF000000"/>
            <rFont val="Calibri"/>
            <family val="1"/>
          </rPr>
          <t>ofrece promoción.</t>
        </r>
      </text>
    </comment>
    <comment ref="AX247" authorId="0" shapeId="0" xr:uid="{00000000-0006-0000-1700-0000DB080000}">
      <text>
        <r>
          <rPr>
            <sz val="12"/>
            <color rgb="FF000000"/>
            <rFont val="Calibri"/>
            <family val="1"/>
          </rPr>
          <t>No ofreció</t>
        </r>
      </text>
    </comment>
    <comment ref="X248" authorId="0" shapeId="0" xr:uid="{00000000-0006-0000-1700-0000DC080000}">
      <text>
        <r>
          <rPr>
            <sz val="12"/>
            <color rgb="FF000000"/>
            <rFont val="Calibri"/>
            <family val="1"/>
          </rPr>
          <t>No detalle como se llamaba el operador</t>
        </r>
      </text>
    </comment>
    <comment ref="Y248" authorId="0" shapeId="0" xr:uid="{00000000-0006-0000-1700-0000DD080000}">
      <text>
        <r>
          <rPr>
            <sz val="12"/>
            <color rgb="FF000000"/>
            <rFont val="Calibri"/>
            <family val="1"/>
          </rPr>
          <t>NO APLICA</t>
        </r>
      </text>
    </comment>
    <comment ref="Z248" authorId="0" shapeId="0" xr:uid="{00000000-0006-0000-1700-0000DE080000}">
      <text>
        <r>
          <rPr>
            <sz val="12"/>
            <color rgb="FF000000"/>
            <rFont val="Calibri"/>
            <family val="1"/>
          </rPr>
          <t>NO APLICA</t>
        </r>
      </text>
    </comment>
    <comment ref="AA248" authorId="0" shapeId="0" xr:uid="{00000000-0006-0000-1700-0000DF080000}">
      <text>
        <r>
          <rPr>
            <sz val="12"/>
            <color rgb="FF000000"/>
            <rFont val="Calibri"/>
            <family val="1"/>
          </rPr>
          <t>NO APLICA</t>
        </r>
      </text>
    </comment>
    <comment ref="AB248" authorId="0" shapeId="0" xr:uid="{00000000-0006-0000-1700-0000E0080000}">
      <text>
        <r>
          <rPr>
            <sz val="12"/>
            <color rgb="FF000000"/>
            <rFont val="Calibri"/>
            <family val="1"/>
          </rPr>
          <t>NO APLICA</t>
        </r>
      </text>
    </comment>
    <comment ref="AM248" authorId="0" shapeId="0" xr:uid="{00000000-0006-0000-1700-0000E1080000}">
      <text>
        <r>
          <rPr>
            <sz val="12"/>
            <color rgb="FF000000"/>
            <rFont val="Calibri"/>
            <family val="1"/>
          </rPr>
          <t>EN EL AVISO DE PRECIOS LA ESTACION NO VENDE COMBUSTIBLE DE MAYOR CALIDAD</t>
        </r>
      </text>
    </comment>
    <comment ref="AN248" authorId="0" shapeId="0" xr:uid="{00000000-0006-0000-1700-0000E2080000}">
      <text>
        <r>
          <rPr>
            <sz val="12"/>
            <color rgb="FF000000"/>
            <rFont val="Calibri"/>
            <family val="1"/>
          </rPr>
          <t>EN EL AVISO DE PRECIOS LA ESTACION NO VENDE GASOLINA EXTRA GPRIX.</t>
        </r>
      </text>
    </comment>
    <comment ref="BA248" authorId="0" shapeId="0" xr:uid="{00000000-0006-0000-1700-0000E3080000}">
      <text>
        <r>
          <rPr>
            <sz val="12"/>
            <color rgb="FF000000"/>
            <rFont val="Calibri"/>
            <family val="1"/>
          </rPr>
          <t>ENTREGA VOUCHER</t>
        </r>
      </text>
    </comment>
    <comment ref="I249" authorId="0" shapeId="0" xr:uid="{00000000-0006-0000-1700-0000E4080000}">
      <text>
        <r>
          <rPr>
            <sz val="12"/>
            <color rgb="FF000000"/>
            <rFont val="Calibri"/>
            <family val="1"/>
          </rPr>
          <t>Está lleno de vehículos haciendo fila</t>
        </r>
      </text>
    </comment>
    <comment ref="Y249" authorId="0" shapeId="0" xr:uid="{00000000-0006-0000-1700-0000E5080000}">
      <text>
        <r>
          <rPr>
            <sz val="12"/>
            <color rgb="FF000000"/>
            <rFont val="Calibri"/>
            <family val="1"/>
          </rPr>
          <t>No aplica</t>
        </r>
      </text>
    </comment>
    <comment ref="Z249" authorId="0" shapeId="0" xr:uid="{00000000-0006-0000-1700-0000E6080000}">
      <text>
        <r>
          <rPr>
            <sz val="12"/>
            <color rgb="FF000000"/>
            <rFont val="Calibri"/>
            <family val="1"/>
          </rPr>
          <t>NA</t>
        </r>
      </text>
    </comment>
    <comment ref="AA249" authorId="0" shapeId="0" xr:uid="{00000000-0006-0000-1700-0000E7080000}">
      <text>
        <r>
          <rPr>
            <sz val="12"/>
            <color rgb="FF000000"/>
            <rFont val="Calibri"/>
            <family val="1"/>
          </rPr>
          <t>NA</t>
        </r>
      </text>
    </comment>
    <comment ref="AB249" authorId="0" shapeId="0" xr:uid="{00000000-0006-0000-1700-0000E8080000}">
      <text>
        <r>
          <rPr>
            <sz val="12"/>
            <color rgb="FF000000"/>
            <rFont val="Calibri"/>
            <family val="1"/>
          </rPr>
          <t>NA</t>
        </r>
      </text>
    </comment>
    <comment ref="AE249" authorId="0" shapeId="0" xr:uid="{00000000-0006-0000-1700-0000E9080000}">
      <text>
        <r>
          <rPr>
            <sz val="12"/>
            <color rgb="FF000000"/>
            <rFont val="Calibri"/>
            <family val="1"/>
          </rPr>
          <t>Estaba full ocupado por la línea de carros</t>
        </r>
      </text>
    </comment>
    <comment ref="AI249" authorId="0" shapeId="0" xr:uid="{00000000-0006-0000-1700-0000EA080000}">
      <text>
        <r>
          <rPr>
            <sz val="12"/>
            <color rgb="FF000000"/>
            <rFont val="Calibri"/>
            <family val="1"/>
          </rPr>
          <t>n/a</t>
        </r>
      </text>
    </comment>
    <comment ref="AM249" authorId="0" shapeId="0" xr:uid="{00000000-0006-0000-1700-0000EB080000}">
      <text>
        <r>
          <rPr>
            <sz val="12"/>
            <color rgb="FF000000"/>
            <rFont val="Calibri"/>
            <family val="1"/>
          </rPr>
          <t>No hay</t>
        </r>
      </text>
    </comment>
    <comment ref="AN249" authorId="0" shapeId="0" xr:uid="{00000000-0006-0000-1700-0000EC080000}">
      <text>
        <r>
          <rPr>
            <sz val="12"/>
            <color rgb="FF000000"/>
            <rFont val="Calibri"/>
            <family val="1"/>
          </rPr>
          <t>No hay</t>
        </r>
      </text>
    </comment>
    <comment ref="AO249" authorId="0" shapeId="0" xr:uid="{00000000-0006-0000-1700-0000ED080000}">
      <text>
        <r>
          <rPr>
            <sz val="12"/>
            <color rgb="FF000000"/>
            <rFont val="Calibri"/>
            <family val="1"/>
          </rPr>
          <t>NA</t>
        </r>
      </text>
    </comment>
    <comment ref="AX249" authorId="0" shapeId="0" xr:uid="{00000000-0006-0000-1700-0000EE080000}">
      <text>
        <r>
          <rPr>
            <sz val="12"/>
            <color rgb="FF000000"/>
            <rFont val="Calibri"/>
            <family val="1"/>
          </rPr>
          <t>No ofrecio</t>
        </r>
      </text>
    </comment>
    <comment ref="BA249" authorId="0" shapeId="0" xr:uid="{00000000-0006-0000-1700-0000EF080000}">
      <text>
        <r>
          <rPr>
            <sz val="12"/>
            <color rgb="FF000000"/>
            <rFont val="Calibri"/>
            <family val="1"/>
          </rPr>
          <t>Yo la solicite</t>
        </r>
      </text>
    </comment>
    <comment ref="Y250" authorId="0" shapeId="0" xr:uid="{00000000-0006-0000-1700-0000F0080000}">
      <text>
        <r>
          <rPr>
            <sz val="12"/>
            <color rgb="FF000000"/>
            <rFont val="Calibri"/>
            <family val="1"/>
          </rPr>
          <t>No aplica</t>
        </r>
      </text>
    </comment>
    <comment ref="Z250" authorId="0" shapeId="0" xr:uid="{00000000-0006-0000-1700-0000F1080000}">
      <text>
        <r>
          <rPr>
            <sz val="12"/>
            <color rgb="FF000000"/>
            <rFont val="Calibri"/>
            <family val="1"/>
          </rPr>
          <t>No aplica</t>
        </r>
      </text>
    </comment>
    <comment ref="AA250" authorId="0" shapeId="0" xr:uid="{00000000-0006-0000-1700-0000F2080000}">
      <text>
        <r>
          <rPr>
            <sz val="12"/>
            <color rgb="FF000000"/>
            <rFont val="Calibri"/>
            <family val="1"/>
          </rPr>
          <t>No aplica</t>
        </r>
      </text>
    </comment>
    <comment ref="AB250" authorId="0" shapeId="0" xr:uid="{00000000-0006-0000-1700-0000F3080000}">
      <text>
        <r>
          <rPr>
            <sz val="12"/>
            <color rgb="FF000000"/>
            <rFont val="Calibri"/>
            <family val="1"/>
          </rPr>
          <t>No aplica</t>
        </r>
      </text>
    </comment>
    <comment ref="AH250" authorId="0" shapeId="0" xr:uid="{00000000-0006-0000-1700-0000F4080000}">
      <text>
        <r>
          <rPr>
            <sz val="12"/>
            <color rgb="FF000000"/>
            <rFont val="Calibri"/>
            <family val="1"/>
          </rPr>
          <t>No saluda correspondiente</t>
        </r>
      </text>
    </comment>
    <comment ref="AM250" authorId="0" shapeId="0" xr:uid="{00000000-0006-0000-1700-0000F5080000}">
      <text>
        <r>
          <rPr>
            <sz val="12"/>
            <color rgb="FF000000"/>
            <rFont val="Calibri"/>
            <family val="1"/>
          </rPr>
          <t>Eds no Presenta combustible mayor calidad</t>
        </r>
      </text>
    </comment>
    <comment ref="AN250" authorId="0" shapeId="0" xr:uid="{00000000-0006-0000-1700-0000F6080000}">
      <text>
        <r>
          <rPr>
            <sz val="12"/>
            <color rgb="FF000000"/>
            <rFont val="Calibri"/>
            <family val="1"/>
          </rPr>
          <t>Eds no Presenta combustible mayor calidad</t>
        </r>
      </text>
    </comment>
    <comment ref="AP250" authorId="0" shapeId="0" xr:uid="{00000000-0006-0000-1700-0000F7080000}">
      <text>
        <r>
          <rPr>
            <sz val="12"/>
            <color rgb="FF000000"/>
            <rFont val="Calibri"/>
            <family val="1"/>
          </rPr>
          <t>Ofreció promoción Jeep</t>
        </r>
      </text>
    </comment>
    <comment ref="Y251" authorId="0" shapeId="0" xr:uid="{00000000-0006-0000-1700-0000F8080000}">
      <text>
        <r>
          <rPr>
            <sz val="12"/>
            <color rgb="FF000000"/>
            <rFont val="Calibri"/>
            <family val="1"/>
          </rPr>
          <t>No</t>
        </r>
      </text>
    </comment>
    <comment ref="Z251" authorId="0" shapeId="0" xr:uid="{00000000-0006-0000-1700-0000F9080000}">
      <text>
        <r>
          <rPr>
            <sz val="12"/>
            <color rgb="FF000000"/>
            <rFont val="Calibri"/>
            <family val="1"/>
          </rPr>
          <t>No</t>
        </r>
      </text>
    </comment>
    <comment ref="AA251" authorId="0" shapeId="0" xr:uid="{00000000-0006-0000-1700-0000FA080000}">
      <text>
        <r>
          <rPr>
            <sz val="12"/>
            <color rgb="FF000000"/>
            <rFont val="Calibri"/>
            <family val="1"/>
          </rPr>
          <t>No</t>
        </r>
      </text>
    </comment>
    <comment ref="AB251" authorId="0" shapeId="0" xr:uid="{00000000-0006-0000-1700-0000FB080000}">
      <text>
        <r>
          <rPr>
            <sz val="12"/>
            <color rgb="FF000000"/>
            <rFont val="Calibri"/>
            <family val="1"/>
          </rPr>
          <t>No</t>
        </r>
      </text>
    </comment>
    <comment ref="AI251" authorId="0" shapeId="0" xr:uid="{00000000-0006-0000-1700-0000FC080000}">
      <text>
        <r>
          <rPr>
            <sz val="12"/>
            <color rgb="FF000000"/>
            <rFont val="Calibri"/>
            <family val="1"/>
          </rPr>
          <t>EDS sin promocion jeep</t>
        </r>
      </text>
    </comment>
    <comment ref="AM251" authorId="0" shapeId="0" xr:uid="{00000000-0006-0000-1700-0000FD080000}">
      <text>
        <r>
          <rPr>
            <sz val="12"/>
            <color rgb="FF000000"/>
            <rFont val="Calibri"/>
            <family val="1"/>
          </rPr>
          <t>No ofreció</t>
        </r>
      </text>
    </comment>
    <comment ref="AN251" authorId="0" shapeId="0" xr:uid="{00000000-0006-0000-1700-0000FE080000}">
      <text>
        <r>
          <rPr>
            <sz val="12"/>
            <color rgb="FF000000"/>
            <rFont val="Calibri"/>
            <family val="1"/>
          </rPr>
          <t>Sin mayor calidad</t>
        </r>
      </text>
    </comment>
    <comment ref="AO251" authorId="0" shapeId="0" xr:uid="{00000000-0006-0000-1700-0000FF080000}">
      <text>
        <r>
          <rPr>
            <sz val="12"/>
            <color rgb="FF000000"/>
            <rFont val="Calibri"/>
            <family val="1"/>
          </rPr>
          <t>Sin puntos</t>
        </r>
      </text>
    </comment>
    <comment ref="AP251" authorId="0" shapeId="0" xr:uid="{00000000-0006-0000-1700-000000090000}">
      <text>
        <r>
          <rPr>
            <sz val="12"/>
            <color rgb="FF000000"/>
            <rFont val="Calibri"/>
            <family val="1"/>
          </rPr>
          <t>No ofreció</t>
        </r>
      </text>
    </comment>
    <comment ref="AT251" authorId="0" shapeId="0" xr:uid="{00000000-0006-0000-1700-000001090000}">
      <text>
        <r>
          <rPr>
            <sz val="12"/>
            <color rgb="FF000000"/>
            <rFont val="Calibri"/>
            <family val="1"/>
          </rPr>
          <t>No detalló</t>
        </r>
      </text>
    </comment>
    <comment ref="AW251" authorId="0" shapeId="0" xr:uid="{00000000-0006-0000-1700-000002090000}">
      <text>
        <r>
          <rPr>
            <sz val="12"/>
            <color rgb="FF000000"/>
            <rFont val="Calibri"/>
            <family val="1"/>
          </rPr>
          <t>No ofreció</t>
        </r>
      </text>
    </comment>
    <comment ref="AX251" authorId="0" shapeId="0" xr:uid="{00000000-0006-0000-1700-000003090000}">
      <text>
        <r>
          <rPr>
            <sz val="12"/>
            <color rgb="FF000000"/>
            <rFont val="Calibri"/>
            <family val="1"/>
          </rPr>
          <t>No ofreció</t>
        </r>
      </text>
    </comment>
    <comment ref="BA251" authorId="0" shapeId="0" xr:uid="{00000000-0006-0000-1700-000004090000}">
      <text>
        <r>
          <rPr>
            <sz val="12"/>
            <color rgb="FF000000"/>
            <rFont val="Calibri"/>
            <family val="1"/>
          </rPr>
          <t>Yo la solicité</t>
        </r>
      </text>
    </comment>
    <comment ref="T252" authorId="0" shapeId="0" xr:uid="{00000000-0006-0000-1700-000005090000}">
      <text>
        <r>
          <rPr>
            <sz val="12"/>
            <color rgb="FF000000"/>
            <rFont val="Calibri"/>
            <family val="1"/>
          </rPr>
          <t>Utiliza chaqueta</t>
        </r>
      </text>
    </comment>
    <comment ref="Y252" authorId="0" shapeId="0" xr:uid="{00000000-0006-0000-1700-000006090000}">
      <text>
        <r>
          <rPr>
            <sz val="12"/>
            <color rgb="FF000000"/>
            <rFont val="Calibri"/>
            <family val="1"/>
          </rPr>
          <t>No es obligatorio el uso de tapabocas</t>
        </r>
      </text>
    </comment>
    <comment ref="Z252" authorId="0" shapeId="0" xr:uid="{00000000-0006-0000-1700-000007090000}">
      <text>
        <r>
          <rPr>
            <sz val="12"/>
            <color rgb="FF000000"/>
            <rFont val="Calibri"/>
            <family val="1"/>
          </rPr>
          <t>No es obligatorio el uso de gafas</t>
        </r>
      </text>
    </comment>
    <comment ref="AA252" authorId="0" shapeId="0" xr:uid="{00000000-0006-0000-1700-000008090000}">
      <text>
        <r>
          <rPr>
            <sz val="12"/>
            <color rgb="FF000000"/>
            <rFont val="Calibri"/>
            <family val="1"/>
          </rPr>
          <t>No es obligatorio el uso de gel antibacterial</t>
        </r>
      </text>
    </comment>
    <comment ref="AB252" authorId="0" shapeId="0" xr:uid="{00000000-0006-0000-1700-000009090000}">
      <text>
        <r>
          <rPr>
            <sz val="12"/>
            <color rgb="FF000000"/>
            <rFont val="Calibri"/>
            <family val="1"/>
          </rPr>
          <t>No es obligatorio el distanciamiento</t>
        </r>
      </text>
    </comment>
    <comment ref="AE252" authorId="0" shapeId="0" xr:uid="{00000000-0006-0000-1700-00000A090000}">
      <text>
        <r>
          <rPr>
            <sz val="12"/>
            <color rgb="FF000000"/>
            <rFont val="Calibri"/>
            <family val="1"/>
          </rPr>
          <t>Estación llena</t>
        </r>
      </text>
    </comment>
    <comment ref="AI252" authorId="0" shapeId="0" xr:uid="{00000000-0006-0000-1700-00000B090000}">
      <text>
        <r>
          <rPr>
            <sz val="12"/>
            <color rgb="FF000000"/>
            <rFont val="Calibri"/>
            <family val="1"/>
          </rPr>
          <t>No ofrece promoción.</t>
        </r>
      </text>
    </comment>
    <comment ref="AM252" authorId="0" shapeId="0" xr:uid="{00000000-0006-0000-1700-00000C090000}">
      <text>
        <r>
          <rPr>
            <sz val="12"/>
            <color rgb="FF000000"/>
            <rFont val="Calibri"/>
            <family val="1"/>
          </rPr>
          <t>Estación solo maneja combustible regular</t>
        </r>
      </text>
    </comment>
    <comment ref="AN252" authorId="0" shapeId="0" xr:uid="{00000000-0006-0000-1700-00000D090000}">
      <text>
        <r>
          <rPr>
            <sz val="12"/>
            <color rgb="FF000000"/>
            <rFont val="Calibri"/>
            <family val="1"/>
          </rPr>
          <t>Estación solo maneja combustible regular</t>
        </r>
      </text>
    </comment>
    <comment ref="AP252" authorId="0" shapeId="0" xr:uid="{00000000-0006-0000-1700-00000E090000}">
      <text>
        <r>
          <rPr>
            <sz val="12"/>
            <color rgb="FF000000"/>
            <rFont val="Calibri"/>
            <family val="1"/>
          </rPr>
          <t>No ofrece aumentar la compra.</t>
        </r>
      </text>
    </comment>
    <comment ref="AT252" authorId="0" shapeId="0" xr:uid="{00000000-0006-0000-1700-00000F090000}">
      <text>
        <r>
          <rPr>
            <sz val="12"/>
            <color rgb="FF000000"/>
            <rFont val="Calibri"/>
            <family val="1"/>
          </rPr>
          <t>No mensiona garantía de combustible confiable.</t>
        </r>
      </text>
    </comment>
    <comment ref="AW252" authorId="0" shapeId="0" xr:uid="{00000000-0006-0000-1700-000010090000}">
      <text>
        <r>
          <rPr>
            <sz val="12"/>
            <color rgb="FF000000"/>
            <rFont val="Calibri"/>
            <family val="1"/>
          </rPr>
          <t>No ofrece nada de servicios adicionales.</t>
        </r>
      </text>
    </comment>
    <comment ref="AX252" authorId="0" shapeId="0" xr:uid="{00000000-0006-0000-1700-000011090000}">
      <text>
        <r>
          <rPr>
            <sz val="12"/>
            <color rgb="FF000000"/>
            <rFont val="Calibri"/>
            <family val="1"/>
          </rPr>
          <t>No ofrece este servicio.</t>
        </r>
      </text>
    </comment>
    <comment ref="Y253" authorId="0" shapeId="0" xr:uid="{00000000-0006-0000-1700-000012090000}">
      <text>
        <r>
          <rPr>
            <sz val="12"/>
            <color rgb="FF000000"/>
            <rFont val="Calibri"/>
            <family val="1"/>
          </rPr>
          <t>.</t>
        </r>
      </text>
    </comment>
    <comment ref="Z253" authorId="0" shapeId="0" xr:uid="{00000000-0006-0000-1700-000013090000}">
      <text>
        <r>
          <rPr>
            <sz val="12"/>
            <color rgb="FF000000"/>
            <rFont val="Calibri"/>
            <family val="1"/>
          </rPr>
          <t>.</t>
        </r>
      </text>
    </comment>
    <comment ref="AA253" authorId="0" shapeId="0" xr:uid="{00000000-0006-0000-1700-000014090000}">
      <text>
        <r>
          <rPr>
            <sz val="12"/>
            <color rgb="FF000000"/>
            <rFont val="Calibri"/>
            <family val="1"/>
          </rPr>
          <t>.</t>
        </r>
      </text>
    </comment>
    <comment ref="AB253" authorId="0" shapeId="0" xr:uid="{00000000-0006-0000-1700-000015090000}">
      <text>
        <r>
          <rPr>
            <sz val="12"/>
            <color rgb="FF000000"/>
            <rFont val="Calibri"/>
            <family val="1"/>
          </rPr>
          <t>.</t>
        </r>
      </text>
    </comment>
    <comment ref="AH253" authorId="0" shapeId="0" xr:uid="{00000000-0006-0000-1700-000016090000}">
      <text>
        <r>
          <rPr>
            <sz val="12"/>
            <color rgb="FF000000"/>
            <rFont val="Calibri"/>
            <family val="1"/>
          </rPr>
          <t>Sólo dice buenas.</t>
        </r>
      </text>
    </comment>
    <comment ref="AI253" authorId="0" shapeId="0" xr:uid="{00000000-0006-0000-1700-000017090000}">
      <text>
        <r>
          <rPr>
            <sz val="12"/>
            <color rgb="FF000000"/>
            <rFont val="Calibri"/>
            <family val="1"/>
          </rPr>
          <t>No ofreció</t>
        </r>
      </text>
    </comment>
    <comment ref="AM253" authorId="0" shapeId="0" xr:uid="{00000000-0006-0000-1700-000018090000}">
      <text>
        <r>
          <rPr>
            <sz val="12"/>
            <color rgb="FF000000"/>
            <rFont val="Calibri"/>
            <family val="1"/>
          </rPr>
          <t>sin g prix</t>
        </r>
      </text>
    </comment>
    <comment ref="AN253" authorId="0" shapeId="0" xr:uid="{00000000-0006-0000-1700-000019090000}">
      <text>
        <r>
          <rPr>
            <sz val="12"/>
            <color rgb="FF000000"/>
            <rFont val="Calibri"/>
            <family val="1"/>
          </rPr>
          <t>sin g prix</t>
        </r>
      </text>
    </comment>
    <comment ref="AX253" authorId="0" shapeId="0" xr:uid="{00000000-0006-0000-1700-00001A090000}">
      <text>
        <r>
          <rPr>
            <sz val="12"/>
            <color rgb="FF000000"/>
            <rFont val="Calibri"/>
            <family val="1"/>
          </rPr>
          <t>No ofreció</t>
        </r>
      </text>
    </comment>
    <comment ref="T254" authorId="0" shapeId="0" xr:uid="{00000000-0006-0000-1700-00001B090000}">
      <text>
        <r>
          <rPr>
            <sz val="12"/>
            <color rgb="FF000000"/>
            <rFont val="Calibri"/>
            <family val="1"/>
          </rPr>
          <t>Tiene chaqueta</t>
        </r>
      </text>
    </comment>
    <comment ref="W254" authorId="0" shapeId="0" xr:uid="{00000000-0006-0000-1700-00001C090000}">
      <text>
        <r>
          <rPr>
            <sz val="12"/>
            <color rgb="FF000000"/>
            <rFont val="Calibri"/>
            <family val="1"/>
          </rPr>
          <t>no tiene carnet</t>
        </r>
      </text>
    </comment>
    <comment ref="Y254" authorId="0" shapeId="0" xr:uid="{00000000-0006-0000-1700-00001D090000}">
      <text>
        <r>
          <rPr>
            <sz val="12"/>
            <color rgb="FF000000"/>
            <rFont val="Calibri"/>
            <family val="1"/>
          </rPr>
          <t>no aplica</t>
        </r>
      </text>
    </comment>
    <comment ref="Z254" authorId="0" shapeId="0" xr:uid="{00000000-0006-0000-1700-00001E090000}">
      <text>
        <r>
          <rPr>
            <sz val="12"/>
            <color rgb="FF000000"/>
            <rFont val="Calibri"/>
            <family val="1"/>
          </rPr>
          <t>no aplica</t>
        </r>
      </text>
    </comment>
    <comment ref="AA254" authorId="0" shapeId="0" xr:uid="{00000000-0006-0000-1700-00001F090000}">
      <text>
        <r>
          <rPr>
            <sz val="12"/>
            <color rgb="FF000000"/>
            <rFont val="Calibri"/>
            <family val="1"/>
          </rPr>
          <t>no aplica</t>
        </r>
      </text>
    </comment>
    <comment ref="AB254" authorId="0" shapeId="0" xr:uid="{00000000-0006-0000-1700-000020090000}">
      <text>
        <r>
          <rPr>
            <sz val="12"/>
            <color rgb="FF000000"/>
            <rFont val="Calibri"/>
            <family val="1"/>
          </rPr>
          <t>no aplica</t>
        </r>
      </text>
    </comment>
    <comment ref="AI254" authorId="0" shapeId="0" xr:uid="{00000000-0006-0000-1700-000021090000}">
      <text>
        <r>
          <rPr>
            <sz val="12"/>
            <color rgb="FF000000"/>
            <rFont val="Calibri"/>
            <family val="1"/>
          </rPr>
          <t>olvida entregar código</t>
        </r>
      </text>
    </comment>
    <comment ref="AM254" authorId="0" shapeId="0" xr:uid="{00000000-0006-0000-1700-000022090000}">
      <text>
        <r>
          <rPr>
            <sz val="12"/>
            <color rgb="FF000000"/>
            <rFont val="Calibri"/>
            <family val="1"/>
          </rPr>
          <t>no aplica</t>
        </r>
      </text>
    </comment>
    <comment ref="AN254" authorId="0" shapeId="0" xr:uid="{00000000-0006-0000-1700-000023090000}">
      <text>
        <r>
          <rPr>
            <sz val="12"/>
            <color rgb="FF000000"/>
            <rFont val="Calibri"/>
            <family val="1"/>
          </rPr>
          <t>no aplica</t>
        </r>
      </text>
    </comment>
    <comment ref="AP254" authorId="0" shapeId="0" xr:uid="{00000000-0006-0000-1700-000024090000}">
      <text>
        <r>
          <rPr>
            <sz val="12"/>
            <color rgb="FF000000"/>
            <rFont val="Calibri"/>
            <family val="1"/>
          </rPr>
          <t>no ofreció aumentar compra de gasolina</t>
        </r>
      </text>
    </comment>
    <comment ref="AT254" authorId="0" shapeId="0" xr:uid="{00000000-0006-0000-1700-000025090000}">
      <text>
        <r>
          <rPr>
            <sz val="12"/>
            <color rgb="FF000000"/>
            <rFont val="Calibri"/>
            <family val="1"/>
          </rPr>
          <t>no menciona frases</t>
        </r>
      </text>
    </comment>
    <comment ref="AX254" authorId="0" shapeId="0" xr:uid="{00000000-0006-0000-1700-000026090000}">
      <text>
        <r>
          <rPr>
            <sz val="12"/>
            <color rgb="FF000000"/>
            <rFont val="Calibri"/>
            <family val="1"/>
          </rPr>
          <t>no aplica</t>
        </r>
      </text>
    </comment>
    <comment ref="T255" authorId="0" shapeId="0" xr:uid="{00000000-0006-0000-1700-000027090000}">
      <text>
        <r>
          <rPr>
            <sz val="12"/>
            <color rgb="FF000000"/>
            <rFont val="Calibri"/>
            <family val="1"/>
          </rPr>
          <t>Tiene chaqueta</t>
        </r>
      </text>
    </comment>
    <comment ref="W255" authorId="0" shapeId="0" xr:uid="{00000000-0006-0000-1700-000028090000}">
      <text>
        <r>
          <rPr>
            <sz val="12"/>
            <color rgb="FF000000"/>
            <rFont val="Calibri"/>
            <family val="1"/>
          </rPr>
          <t>no tiene</t>
        </r>
      </text>
    </comment>
    <comment ref="Y255" authorId="0" shapeId="0" xr:uid="{00000000-0006-0000-1700-000029090000}">
      <text>
        <r>
          <rPr>
            <sz val="12"/>
            <color rgb="FF000000"/>
            <rFont val="Calibri"/>
            <family val="1"/>
          </rPr>
          <t>No aplicca</t>
        </r>
      </text>
    </comment>
    <comment ref="Z255" authorId="0" shapeId="0" xr:uid="{00000000-0006-0000-1700-00002A090000}">
      <text>
        <r>
          <rPr>
            <sz val="12"/>
            <color rgb="FF000000"/>
            <rFont val="Calibri"/>
            <family val="1"/>
          </rPr>
          <t>No aplica</t>
        </r>
      </text>
    </comment>
    <comment ref="AA255" authorId="0" shapeId="0" xr:uid="{00000000-0006-0000-1700-00002B090000}">
      <text>
        <r>
          <rPr>
            <sz val="12"/>
            <color rgb="FF000000"/>
            <rFont val="Calibri"/>
            <family val="1"/>
          </rPr>
          <t>No aplica</t>
        </r>
      </text>
    </comment>
    <comment ref="AB255" authorId="0" shapeId="0" xr:uid="{00000000-0006-0000-1700-00002C090000}">
      <text>
        <r>
          <rPr>
            <sz val="12"/>
            <color rgb="FF000000"/>
            <rFont val="Calibri"/>
            <family val="1"/>
          </rPr>
          <t>No aplica</t>
        </r>
      </text>
    </comment>
    <comment ref="AH255" authorId="0" shapeId="0" xr:uid="{00000000-0006-0000-1700-00002D090000}">
      <text>
        <r>
          <rPr>
            <sz val="12"/>
            <color rgb="FF000000"/>
            <rFont val="Calibri"/>
            <family val="1"/>
          </rPr>
          <t>no saluda</t>
        </r>
      </text>
    </comment>
    <comment ref="AM255" authorId="0" shapeId="0" xr:uid="{00000000-0006-0000-1700-00002E090000}">
      <text>
        <r>
          <rPr>
            <sz val="12"/>
            <color rgb="FF000000"/>
            <rFont val="Calibri"/>
            <family val="1"/>
          </rPr>
          <t>No hay</t>
        </r>
      </text>
    </comment>
    <comment ref="AN255" authorId="0" shapeId="0" xr:uid="{00000000-0006-0000-1700-00002F090000}">
      <text>
        <r>
          <rPr>
            <sz val="12"/>
            <color rgb="FF000000"/>
            <rFont val="Calibri"/>
            <family val="1"/>
          </rPr>
          <t>No hay</t>
        </r>
      </text>
    </comment>
    <comment ref="AX255" authorId="0" shapeId="0" xr:uid="{00000000-0006-0000-1700-000030090000}">
      <text>
        <r>
          <rPr>
            <sz val="12"/>
            <color rgb="FF000000"/>
            <rFont val="Calibri"/>
            <family val="1"/>
          </rPr>
          <t>No ofrece</t>
        </r>
      </text>
    </comment>
    <comment ref="Y256" authorId="0" shapeId="0" xr:uid="{00000000-0006-0000-1700-000031090000}">
      <text>
        <r>
          <rPr>
            <sz val="12"/>
            <color rgb="FF000000"/>
            <rFont val="Calibri"/>
            <family val="1"/>
          </rPr>
          <t>Na</t>
        </r>
      </text>
    </comment>
    <comment ref="Z256" authorId="0" shapeId="0" xr:uid="{00000000-0006-0000-1700-000032090000}">
      <text>
        <r>
          <rPr>
            <sz val="12"/>
            <color rgb="FF000000"/>
            <rFont val="Calibri"/>
            <family val="1"/>
          </rPr>
          <t>Na</t>
        </r>
      </text>
    </comment>
    <comment ref="AA256" authorId="0" shapeId="0" xr:uid="{00000000-0006-0000-1700-000033090000}">
      <text>
        <r>
          <rPr>
            <sz val="12"/>
            <color rgb="FF000000"/>
            <rFont val="Calibri"/>
            <family val="1"/>
          </rPr>
          <t>Na</t>
        </r>
      </text>
    </comment>
    <comment ref="AB256" authorId="0" shapeId="0" xr:uid="{00000000-0006-0000-1700-000034090000}">
      <text>
        <r>
          <rPr>
            <sz val="12"/>
            <color rgb="FF000000"/>
            <rFont val="Calibri"/>
            <family val="1"/>
          </rPr>
          <t>Na</t>
        </r>
      </text>
    </comment>
    <comment ref="AI256" authorId="0" shapeId="0" xr:uid="{00000000-0006-0000-1700-000035090000}">
      <text>
        <r>
          <rPr>
            <sz val="12"/>
            <color rgb="FF000000"/>
            <rFont val="Calibri"/>
            <family val="1"/>
          </rPr>
          <t>No tiene promoción la eds</t>
        </r>
      </text>
    </comment>
    <comment ref="AL256" authorId="0" shapeId="0" xr:uid="{00000000-0006-0000-1700-000036090000}">
      <text>
        <r>
          <rPr>
            <sz val="12"/>
            <color rgb="FF000000"/>
            <rFont val="Calibri"/>
            <family val="1"/>
          </rPr>
          <t>No ofrece</t>
        </r>
      </text>
    </comment>
    <comment ref="AM256" authorId="0" shapeId="0" xr:uid="{00000000-0006-0000-1700-000037090000}">
      <text>
        <r>
          <rPr>
            <sz val="12"/>
            <color rgb="FF000000"/>
            <rFont val="Calibri"/>
            <family val="1"/>
          </rPr>
          <t>Na</t>
        </r>
      </text>
    </comment>
    <comment ref="AN256" authorId="0" shapeId="0" xr:uid="{00000000-0006-0000-1700-000038090000}">
      <text>
        <r>
          <rPr>
            <sz val="12"/>
            <color rgb="FF000000"/>
            <rFont val="Calibri"/>
            <family val="1"/>
          </rPr>
          <t>Na</t>
        </r>
      </text>
    </comment>
    <comment ref="AO256" authorId="0" shapeId="0" xr:uid="{00000000-0006-0000-1700-000039090000}">
      <text>
        <r>
          <rPr>
            <sz val="12"/>
            <color rgb="FF000000"/>
            <rFont val="Calibri"/>
            <family val="1"/>
          </rPr>
          <t>No maneja puntos colombia</t>
        </r>
      </text>
    </comment>
    <comment ref="AP256" authorId="0" shapeId="0" xr:uid="{00000000-0006-0000-1700-00003A090000}">
      <text>
        <r>
          <rPr>
            <sz val="12"/>
            <color rgb="FF000000"/>
            <rFont val="Calibri"/>
            <family val="1"/>
          </rPr>
          <t>No ofrece aumento</t>
        </r>
      </text>
    </comment>
    <comment ref="AT256" authorId="0" shapeId="0" xr:uid="{00000000-0006-0000-1700-00003B090000}">
      <text>
        <r>
          <rPr>
            <sz val="12"/>
            <color rgb="FF000000"/>
            <rFont val="Calibri"/>
            <family val="1"/>
          </rPr>
          <t>No menciona</t>
        </r>
      </text>
    </comment>
    <comment ref="AW256" authorId="0" shapeId="0" xr:uid="{00000000-0006-0000-1700-00003C090000}">
      <text>
        <r>
          <rPr>
            <sz val="12"/>
            <color rgb="FF000000"/>
            <rFont val="Calibri"/>
            <family val="1"/>
          </rPr>
          <t>No ofrece nada</t>
        </r>
      </text>
    </comment>
    <comment ref="AX256" authorId="0" shapeId="0" xr:uid="{00000000-0006-0000-1700-00003D090000}">
      <text>
        <r>
          <rPr>
            <sz val="12"/>
            <color rgb="FF000000"/>
            <rFont val="Calibri"/>
            <family val="1"/>
          </rPr>
          <t>No ofrece</t>
        </r>
      </text>
    </comment>
    <comment ref="BA256" authorId="0" shapeId="0" xr:uid="{00000000-0006-0000-1700-00003E090000}">
      <text>
        <r>
          <rPr>
            <sz val="12"/>
            <color rgb="FF000000"/>
            <rFont val="Calibri"/>
            <family val="1"/>
          </rPr>
          <t>Se tuvo que pedir</t>
        </r>
      </text>
    </comment>
    <comment ref="W257" authorId="0" shapeId="0" xr:uid="{00000000-0006-0000-1700-00003F090000}">
      <text>
        <r>
          <rPr>
            <sz val="12"/>
            <color rgb="FF000000"/>
            <rFont val="Calibri"/>
            <family val="1"/>
          </rPr>
          <t>No tenía ni carnet ni nombre bordado</t>
        </r>
      </text>
    </comment>
    <comment ref="Y257" authorId="0" shapeId="0" xr:uid="{00000000-0006-0000-1700-000040090000}">
      <text>
        <r>
          <rPr>
            <sz val="12"/>
            <color rgb="FF000000"/>
            <rFont val="Calibri"/>
            <family val="1"/>
          </rPr>
          <t>No es obligatorio</t>
        </r>
      </text>
    </comment>
    <comment ref="Z257" authorId="0" shapeId="0" xr:uid="{00000000-0006-0000-1700-000041090000}">
      <text>
        <r>
          <rPr>
            <sz val="12"/>
            <color rgb="FF000000"/>
            <rFont val="Calibri"/>
            <family val="1"/>
          </rPr>
          <t>No es obligatorio</t>
        </r>
      </text>
    </comment>
    <comment ref="AA257" authorId="0" shapeId="0" xr:uid="{00000000-0006-0000-1700-000042090000}">
      <text>
        <r>
          <rPr>
            <sz val="12"/>
            <color rgb="FF000000"/>
            <rFont val="Calibri"/>
            <family val="1"/>
          </rPr>
          <t>No es obligatorio</t>
        </r>
      </text>
    </comment>
    <comment ref="AB257" authorId="0" shapeId="0" xr:uid="{00000000-0006-0000-1700-000043090000}">
      <text>
        <r>
          <rPr>
            <sz val="12"/>
            <color rgb="FF000000"/>
            <rFont val="Calibri"/>
            <family val="1"/>
          </rPr>
          <t>No es obligatorio</t>
        </r>
      </text>
    </comment>
    <comment ref="AH257" authorId="0" shapeId="0" xr:uid="{00000000-0006-0000-1700-000044090000}">
      <text>
        <r>
          <rPr>
            <sz val="12"/>
            <color rgb="FF000000"/>
            <rFont val="Calibri"/>
            <family val="1"/>
          </rPr>
          <t>me atiende la misma persona en la isla de extra</t>
        </r>
      </text>
    </comment>
    <comment ref="AI257" authorId="0" shapeId="0" xr:uid="{00000000-0006-0000-1700-000045090000}">
      <text>
        <r>
          <rPr>
            <sz val="12"/>
            <color rgb="FF000000"/>
            <rFont val="Calibri"/>
            <family val="1"/>
          </rPr>
          <t>No me ofreció esta promoción</t>
        </r>
      </text>
    </comment>
    <comment ref="AL257" authorId="0" shapeId="0" xr:uid="{00000000-0006-0000-1700-000046090000}">
      <text>
        <r>
          <rPr>
            <sz val="12"/>
            <color rgb="FF000000"/>
            <rFont val="Calibri"/>
            <family val="1"/>
          </rPr>
          <t>me atiende la misma persona en la isla de extra</t>
        </r>
      </text>
    </comment>
    <comment ref="AM257" authorId="0" shapeId="0" xr:uid="{00000000-0006-0000-1700-000047090000}">
      <text>
        <r>
          <rPr>
            <sz val="12"/>
            <color rgb="FF000000"/>
            <rFont val="Calibri"/>
            <family val="1"/>
          </rPr>
          <t>Lo tuve que pedir</t>
        </r>
      </text>
    </comment>
    <comment ref="AN257" authorId="0" shapeId="0" xr:uid="{00000000-0006-0000-1700-000048090000}">
      <text>
        <r>
          <rPr>
            <sz val="12"/>
            <color rgb="FF000000"/>
            <rFont val="Calibri"/>
            <family val="1"/>
          </rPr>
          <t>solicito extra</t>
        </r>
      </text>
    </comment>
    <comment ref="AP257" authorId="0" shapeId="0" xr:uid="{00000000-0006-0000-1700-000049090000}">
      <text>
        <r>
          <rPr>
            <sz val="12"/>
            <color rgb="FF000000"/>
            <rFont val="Calibri"/>
            <family val="1"/>
          </rPr>
          <t>No dijo esto en ningún momento</t>
        </r>
      </text>
    </comment>
    <comment ref="AW257" authorId="0" shapeId="0" xr:uid="{00000000-0006-0000-1700-00004A090000}">
      <text>
        <r>
          <rPr>
            <sz val="12"/>
            <color rgb="FF000000"/>
            <rFont val="Calibri"/>
            <family val="1"/>
          </rPr>
          <t>No ofrece ninguno de estos servicios</t>
        </r>
      </text>
    </comment>
    <comment ref="AX257" authorId="0" shapeId="0" xr:uid="{00000000-0006-0000-1700-00004B090000}">
      <text>
        <r>
          <rPr>
            <sz val="12"/>
            <color rgb="FF000000"/>
            <rFont val="Calibri"/>
            <family val="1"/>
          </rPr>
          <t>No realizo esta acción</t>
        </r>
      </text>
    </comment>
    <comment ref="Y258" authorId="0" shapeId="0" xr:uid="{00000000-0006-0000-1700-00004C090000}">
      <text>
        <r>
          <rPr>
            <sz val="12"/>
            <color rgb="FF000000"/>
            <rFont val="Calibri"/>
            <family val="1"/>
          </rPr>
          <t>No es obligatorio</t>
        </r>
      </text>
    </comment>
    <comment ref="Z258" authorId="0" shapeId="0" xr:uid="{00000000-0006-0000-1700-00004D090000}">
      <text>
        <r>
          <rPr>
            <sz val="12"/>
            <color rgb="FF000000"/>
            <rFont val="Calibri"/>
            <family val="1"/>
          </rPr>
          <t>No es obligatorio</t>
        </r>
      </text>
    </comment>
    <comment ref="AA258" authorId="0" shapeId="0" xr:uid="{00000000-0006-0000-1700-00004E090000}">
      <text>
        <r>
          <rPr>
            <sz val="12"/>
            <color rgb="FF000000"/>
            <rFont val="Calibri"/>
            <family val="1"/>
          </rPr>
          <t>No es obligatorio</t>
        </r>
      </text>
    </comment>
    <comment ref="AB258" authorId="0" shapeId="0" xr:uid="{00000000-0006-0000-1700-00004F090000}">
      <text>
        <r>
          <rPr>
            <sz val="12"/>
            <color rgb="FF000000"/>
            <rFont val="Calibri"/>
            <family val="1"/>
          </rPr>
          <t>No es obligatorio</t>
        </r>
      </text>
    </comment>
    <comment ref="AI258" authorId="0" shapeId="0" xr:uid="{00000000-0006-0000-1700-000050090000}">
      <text>
        <r>
          <rPr>
            <sz val="12"/>
            <color rgb="FF000000"/>
            <rFont val="Calibri"/>
            <family val="1"/>
          </rPr>
          <t>Esto no lo ofrecio en ningún momento</t>
        </r>
      </text>
    </comment>
    <comment ref="AM258" authorId="0" shapeId="0" xr:uid="{00000000-0006-0000-1700-000051090000}">
      <text>
        <r>
          <rPr>
            <sz val="12"/>
            <color rgb="FF000000"/>
            <rFont val="Calibri"/>
            <family val="1"/>
          </rPr>
          <t>Lo tuve que pedir</t>
        </r>
      </text>
    </comment>
    <comment ref="AN258" authorId="0" shapeId="0" xr:uid="{00000000-0006-0000-1700-000052090000}">
      <text>
        <r>
          <rPr>
            <sz val="12"/>
            <color rgb="FF000000"/>
            <rFont val="Calibri"/>
            <family val="1"/>
          </rPr>
          <t>Todo lo iba a realizar con extra</t>
        </r>
      </text>
    </comment>
    <comment ref="AO258" authorId="0" shapeId="0" xr:uid="{00000000-0006-0000-1700-000053090000}">
      <text>
        <r>
          <rPr>
            <sz val="12"/>
            <color rgb="FF000000"/>
            <rFont val="Calibri"/>
            <family val="1"/>
          </rPr>
          <t>Esto no lo menciono en ningún momento</t>
        </r>
      </text>
    </comment>
    <comment ref="AP258" authorId="0" shapeId="0" xr:uid="{00000000-0006-0000-1700-000054090000}">
      <text>
        <r>
          <rPr>
            <sz val="12"/>
            <color rgb="FF000000"/>
            <rFont val="Calibri"/>
            <family val="1"/>
          </rPr>
          <t>Esto no lo ofrecio</t>
        </r>
      </text>
    </comment>
    <comment ref="AW258" authorId="0" shapeId="0" xr:uid="{00000000-0006-0000-1700-000055090000}">
      <text>
        <r>
          <rPr>
            <sz val="12"/>
            <color rgb="FF000000"/>
            <rFont val="Calibri"/>
            <family val="1"/>
          </rPr>
          <t>Nada de esto lo ofreció</t>
        </r>
      </text>
    </comment>
    <comment ref="AX258" authorId="0" shapeId="0" xr:uid="{00000000-0006-0000-1700-000056090000}">
      <text>
        <r>
          <rPr>
            <sz val="12"/>
            <color rgb="FF000000"/>
            <rFont val="Calibri"/>
            <family val="1"/>
          </rPr>
          <t>No realizo esta acción</t>
        </r>
      </text>
    </comment>
    <comment ref="Y259" authorId="0" shapeId="0" xr:uid="{00000000-0006-0000-1700-000057090000}">
      <text>
        <r>
          <rPr>
            <sz val="12"/>
            <color rgb="FF000000"/>
            <rFont val="Calibri"/>
            <family val="1"/>
          </rPr>
          <t>No es obligatorio</t>
        </r>
      </text>
    </comment>
    <comment ref="Z259" authorId="0" shapeId="0" xr:uid="{00000000-0006-0000-1700-000058090000}">
      <text>
        <r>
          <rPr>
            <sz val="12"/>
            <color rgb="FF000000"/>
            <rFont val="Calibri"/>
            <family val="1"/>
          </rPr>
          <t>No es obligatorio</t>
        </r>
      </text>
    </comment>
    <comment ref="AA259" authorId="0" shapeId="0" xr:uid="{00000000-0006-0000-1700-000059090000}">
      <text>
        <r>
          <rPr>
            <sz val="12"/>
            <color rgb="FF000000"/>
            <rFont val="Calibri"/>
            <family val="1"/>
          </rPr>
          <t>No es obligatorio</t>
        </r>
      </text>
    </comment>
    <comment ref="AB259" authorId="0" shapeId="0" xr:uid="{00000000-0006-0000-1700-00005A090000}">
      <text>
        <r>
          <rPr>
            <sz val="12"/>
            <color rgb="FF000000"/>
            <rFont val="Calibri"/>
            <family val="1"/>
          </rPr>
          <t>No es obligatorio</t>
        </r>
      </text>
    </comment>
    <comment ref="AI259" authorId="0" shapeId="0" xr:uid="{00000000-0006-0000-1700-00005B090000}">
      <text>
        <r>
          <rPr>
            <sz val="12"/>
            <color rgb="FF000000"/>
            <rFont val="Calibri"/>
            <family val="1"/>
          </rPr>
          <t>No lo ofrece</t>
        </r>
      </text>
    </comment>
    <comment ref="AM259" authorId="0" shapeId="0" xr:uid="{00000000-0006-0000-1700-00005C090000}">
      <text>
        <r>
          <rPr>
            <sz val="12"/>
            <color rgb="FF000000"/>
            <rFont val="Calibri"/>
            <family val="1"/>
          </rPr>
          <t>No lo ofrece</t>
        </r>
      </text>
    </comment>
    <comment ref="AN259" authorId="0" shapeId="0" xr:uid="{00000000-0006-0000-1700-00005D090000}">
      <text>
        <r>
          <rPr>
            <sz val="12"/>
            <color rgb="FF000000"/>
            <rFont val="Calibri"/>
            <family val="1"/>
          </rPr>
          <t>No la ofrece</t>
        </r>
      </text>
    </comment>
    <comment ref="AO259" authorId="0" shapeId="0" xr:uid="{00000000-0006-0000-1700-00005E090000}">
      <text>
        <r>
          <rPr>
            <sz val="12"/>
            <color rgb="FF000000"/>
            <rFont val="Calibri"/>
            <family val="1"/>
          </rPr>
          <t>No lo ofrece</t>
        </r>
      </text>
    </comment>
    <comment ref="AP259" authorId="0" shapeId="0" xr:uid="{00000000-0006-0000-1700-00005F090000}">
      <text>
        <r>
          <rPr>
            <sz val="12"/>
            <color rgb="FF000000"/>
            <rFont val="Calibri"/>
            <family val="1"/>
          </rPr>
          <t>No lo ofrece</t>
        </r>
      </text>
    </comment>
    <comment ref="AX259" authorId="0" shapeId="0" xr:uid="{00000000-0006-0000-1700-000060090000}">
      <text>
        <r>
          <rPr>
            <sz val="12"/>
            <color rgb="FF000000"/>
            <rFont val="Calibri"/>
            <family val="1"/>
          </rPr>
          <t>No lo ofrece</t>
        </r>
      </text>
    </comment>
    <comment ref="BA259" authorId="0" shapeId="0" xr:uid="{00000000-0006-0000-1700-000061090000}">
      <text>
        <r>
          <rPr>
            <sz val="12"/>
            <color rgb="FF000000"/>
            <rFont val="Calibri"/>
            <family val="1"/>
          </rPr>
          <t>Solo ofrece el voucher</t>
        </r>
      </text>
    </comment>
    <comment ref="T260" authorId="0" shapeId="0" xr:uid="{00000000-0006-0000-1700-000062090000}">
      <text>
        <r>
          <rPr>
            <sz val="12"/>
            <color rgb="FF000000"/>
            <rFont val="Calibri"/>
            <family val="1"/>
          </rPr>
          <t>Tenía chaqueta</t>
        </r>
      </text>
    </comment>
    <comment ref="W260" authorId="0" shapeId="0" xr:uid="{00000000-0006-0000-1700-000063090000}">
      <text>
        <r>
          <rPr>
            <sz val="12"/>
            <color rgb="FF000000"/>
            <rFont val="Calibri"/>
            <family val="1"/>
          </rPr>
          <t>Tenía chaqueta</t>
        </r>
      </text>
    </comment>
    <comment ref="X260" authorId="0" shapeId="0" xr:uid="{00000000-0006-0000-1700-000064090000}">
      <text>
        <r>
          <rPr>
            <sz val="12"/>
            <color rgb="FF000000"/>
            <rFont val="Calibri"/>
            <family val="1"/>
          </rPr>
          <t>Según factura</t>
        </r>
      </text>
    </comment>
    <comment ref="Y260" authorId="0" shapeId="0" xr:uid="{00000000-0006-0000-1700-000065090000}">
      <text>
        <r>
          <rPr>
            <sz val="12"/>
            <color rgb="FF000000"/>
            <rFont val="Calibri"/>
            <family val="1"/>
          </rPr>
          <t>Na</t>
        </r>
      </text>
    </comment>
    <comment ref="Z260" authorId="0" shapeId="0" xr:uid="{00000000-0006-0000-1700-000066090000}">
      <text>
        <r>
          <rPr>
            <sz val="12"/>
            <color rgb="FF000000"/>
            <rFont val="Calibri"/>
            <family val="1"/>
          </rPr>
          <t>Na</t>
        </r>
      </text>
    </comment>
    <comment ref="AA260" authorId="0" shapeId="0" xr:uid="{00000000-0006-0000-1700-000067090000}">
      <text>
        <r>
          <rPr>
            <sz val="12"/>
            <color rgb="FF000000"/>
            <rFont val="Calibri"/>
            <family val="1"/>
          </rPr>
          <t>Na</t>
        </r>
      </text>
    </comment>
    <comment ref="AB260" authorId="0" shapeId="0" xr:uid="{00000000-0006-0000-1700-000068090000}">
      <text>
        <r>
          <rPr>
            <sz val="12"/>
            <color rgb="FF000000"/>
            <rFont val="Calibri"/>
            <family val="1"/>
          </rPr>
          <t>Na</t>
        </r>
      </text>
    </comment>
    <comment ref="AI260" authorId="0" shapeId="0" xr:uid="{00000000-0006-0000-1700-000069090000}">
      <text>
        <r>
          <rPr>
            <sz val="12"/>
            <color rgb="FF000000"/>
            <rFont val="Calibri"/>
            <family val="1"/>
          </rPr>
          <t>No ofrece</t>
        </r>
      </text>
    </comment>
    <comment ref="AM260" authorId="0" shapeId="0" xr:uid="{00000000-0006-0000-1700-00006A090000}">
      <text>
        <r>
          <rPr>
            <sz val="12"/>
            <color rgb="FF000000"/>
            <rFont val="Calibri"/>
            <family val="1"/>
          </rPr>
          <t>No ofrece</t>
        </r>
      </text>
    </comment>
    <comment ref="AN260" authorId="0" shapeId="0" xr:uid="{00000000-0006-0000-1700-00006B090000}">
      <text>
        <r>
          <rPr>
            <sz val="12"/>
            <color rgb="FF000000"/>
            <rFont val="Calibri"/>
            <family val="1"/>
          </rPr>
          <t>No ofrece</t>
        </r>
      </text>
    </comment>
    <comment ref="AO260" authorId="0" shapeId="0" xr:uid="{00000000-0006-0000-1700-00006C090000}">
      <text>
        <r>
          <rPr>
            <sz val="12"/>
            <color rgb="FF000000"/>
            <rFont val="Calibri"/>
            <family val="1"/>
          </rPr>
          <t>Acumular</t>
        </r>
      </text>
    </comment>
    <comment ref="AP260" authorId="0" shapeId="0" xr:uid="{00000000-0006-0000-1700-00006D090000}">
      <text>
        <r>
          <rPr>
            <sz val="12"/>
            <color rgb="FF000000"/>
            <rFont val="Calibri"/>
            <family val="1"/>
          </rPr>
          <t>No ofrece</t>
        </r>
      </text>
    </comment>
    <comment ref="AW260" authorId="0" shapeId="0" xr:uid="{00000000-0006-0000-1700-00006E090000}">
      <text>
        <r>
          <rPr>
            <sz val="12"/>
            <color rgb="FF000000"/>
            <rFont val="Calibri"/>
            <family val="1"/>
          </rPr>
          <t>No ofrece</t>
        </r>
      </text>
    </comment>
    <comment ref="AX260" authorId="0" shapeId="0" xr:uid="{00000000-0006-0000-1700-00006F090000}">
      <text>
        <r>
          <rPr>
            <sz val="12"/>
            <color rgb="FF000000"/>
            <rFont val="Calibri"/>
            <family val="1"/>
          </rPr>
          <t>No ofrece</t>
        </r>
      </text>
    </comment>
    <comment ref="Q261" authorId="0" shapeId="0" xr:uid="{00000000-0006-0000-1700-000070090000}">
      <text>
        <r>
          <rPr>
            <sz val="12"/>
            <color rgb="FF000000"/>
            <rFont val="Calibri"/>
            <family val="1"/>
          </rPr>
          <t>Tiene reloj</t>
        </r>
      </text>
    </comment>
    <comment ref="W261" authorId="0" shapeId="0" xr:uid="{00000000-0006-0000-1700-000071090000}">
      <text>
        <r>
          <rPr>
            <sz val="12"/>
            <color rgb="FF000000"/>
            <rFont val="Calibri"/>
            <family val="1"/>
          </rPr>
          <t>No tiene identificación</t>
        </r>
      </text>
    </comment>
    <comment ref="X261" authorId="0" shapeId="0" xr:uid="{00000000-0006-0000-1700-000072090000}">
      <text>
        <r>
          <rPr>
            <sz val="12"/>
            <color rgb="FF000000"/>
            <rFont val="Calibri"/>
            <family val="1"/>
          </rPr>
          <t>No tiene identificación</t>
        </r>
      </text>
    </comment>
    <comment ref="Y261" authorId="0" shapeId="0" xr:uid="{00000000-0006-0000-1700-000073090000}">
      <text>
        <r>
          <rPr>
            <sz val="12"/>
            <color rgb="FF000000"/>
            <rFont val="Calibri"/>
            <family val="1"/>
          </rPr>
          <t>No es obligatorio</t>
        </r>
      </text>
    </comment>
    <comment ref="Z261" authorId="0" shapeId="0" xr:uid="{00000000-0006-0000-1700-000074090000}">
      <text>
        <r>
          <rPr>
            <sz val="12"/>
            <color rgb="FF000000"/>
            <rFont val="Calibri"/>
            <family val="1"/>
          </rPr>
          <t>No es obligatorio</t>
        </r>
      </text>
    </comment>
    <comment ref="AA261" authorId="0" shapeId="0" xr:uid="{00000000-0006-0000-1700-000075090000}">
      <text>
        <r>
          <rPr>
            <sz val="12"/>
            <color rgb="FF000000"/>
            <rFont val="Calibri"/>
            <family val="1"/>
          </rPr>
          <t>No es obligatorio</t>
        </r>
      </text>
    </comment>
    <comment ref="AB261" authorId="0" shapeId="0" xr:uid="{00000000-0006-0000-1700-000076090000}">
      <text>
        <r>
          <rPr>
            <sz val="12"/>
            <color rgb="FF000000"/>
            <rFont val="Calibri"/>
            <family val="1"/>
          </rPr>
          <t>No es obligatorio</t>
        </r>
      </text>
    </comment>
    <comment ref="AI261" authorId="0" shapeId="0" xr:uid="{00000000-0006-0000-1700-000077090000}">
      <text>
        <r>
          <rPr>
            <sz val="12"/>
            <color rgb="FF000000"/>
            <rFont val="Calibri"/>
            <family val="1"/>
          </rPr>
          <t>No ofrece promoción</t>
        </r>
      </text>
    </comment>
    <comment ref="AM261" authorId="0" shapeId="0" xr:uid="{00000000-0006-0000-1700-000078090000}">
      <text>
        <r>
          <rPr>
            <sz val="12"/>
            <color rgb="FF000000"/>
            <rFont val="Calibri"/>
            <family val="1"/>
          </rPr>
          <t>EdS no cuenta con combustible de mayor calidad</t>
        </r>
      </text>
    </comment>
    <comment ref="AN261" authorId="0" shapeId="0" xr:uid="{00000000-0006-0000-1700-000079090000}">
      <text>
        <r>
          <rPr>
            <sz val="12"/>
            <color rgb="FF000000"/>
            <rFont val="Calibri"/>
            <family val="1"/>
          </rPr>
          <t>No vende combustible extra</t>
        </r>
      </text>
    </comment>
    <comment ref="AP261" authorId="0" shapeId="0" xr:uid="{00000000-0006-0000-1700-00007A090000}">
      <text>
        <r>
          <rPr>
            <sz val="12"/>
            <color rgb="FF000000"/>
            <rFont val="Calibri"/>
            <family val="1"/>
          </rPr>
          <t>No ofrece aumentar la compra de combustible</t>
        </r>
      </text>
    </comment>
    <comment ref="AW261" authorId="0" shapeId="0" xr:uid="{00000000-0006-0000-1700-00007B090000}">
      <text>
        <r>
          <rPr>
            <sz val="12"/>
            <color rgb="FF000000"/>
            <rFont val="Calibri"/>
            <family val="1"/>
          </rPr>
          <t>No ofrece servicios adicionales</t>
        </r>
      </text>
    </comment>
    <comment ref="AX261" authorId="0" shapeId="0" xr:uid="{00000000-0006-0000-1700-00007C090000}">
      <text>
        <r>
          <rPr>
            <sz val="12"/>
            <color rgb="FF000000"/>
            <rFont val="Calibri"/>
            <family val="1"/>
          </rPr>
          <t>No ofrece botar desperdicios</t>
        </r>
      </text>
    </comment>
    <comment ref="BA261" authorId="0" shapeId="0" xr:uid="{00000000-0006-0000-1700-00007D090000}">
      <text>
        <r>
          <rPr>
            <sz val="12"/>
            <color rgb="FF000000"/>
            <rFont val="Calibri"/>
            <family val="1"/>
          </rPr>
          <t>No ofrece factura</t>
        </r>
      </text>
    </comment>
    <comment ref="Q262" authorId="0" shapeId="0" xr:uid="{00000000-0006-0000-1700-00007E090000}">
      <text>
        <r>
          <rPr>
            <sz val="12"/>
            <color rgb="FF000000"/>
            <rFont val="Calibri"/>
            <family val="1"/>
          </rPr>
          <t>Tenía guantes</t>
        </r>
      </text>
    </comment>
    <comment ref="R262" authorId="0" shapeId="0" xr:uid="{00000000-0006-0000-1700-00007F090000}">
      <text>
        <r>
          <rPr>
            <sz val="12"/>
            <color rgb="FF000000"/>
            <rFont val="Calibri"/>
            <family val="1"/>
          </rPr>
          <t>Tenía guantes</t>
        </r>
      </text>
    </comment>
    <comment ref="T262" authorId="0" shapeId="0" xr:uid="{00000000-0006-0000-1700-000080090000}">
      <text>
        <r>
          <rPr>
            <sz val="12"/>
            <color rgb="FF000000"/>
            <rFont val="Calibri"/>
            <family val="1"/>
          </rPr>
          <t>Tenía chaqueta</t>
        </r>
      </text>
    </comment>
    <comment ref="Y262" authorId="0" shapeId="0" xr:uid="{00000000-0006-0000-1700-000081090000}">
      <text>
        <r>
          <rPr>
            <sz val="12"/>
            <color rgb="FF000000"/>
            <rFont val="Calibri"/>
            <family val="1"/>
          </rPr>
          <t>No es obligatorio el uso de tapabocas</t>
        </r>
      </text>
    </comment>
    <comment ref="Z262" authorId="0" shapeId="0" xr:uid="{00000000-0006-0000-1700-000082090000}">
      <text>
        <r>
          <rPr>
            <sz val="12"/>
            <color rgb="FF000000"/>
            <rFont val="Calibri"/>
            <family val="1"/>
          </rPr>
          <t>No es obligatorio el uso de gafas</t>
        </r>
      </text>
    </comment>
    <comment ref="AA262" authorId="0" shapeId="0" xr:uid="{00000000-0006-0000-1700-000083090000}">
      <text>
        <r>
          <rPr>
            <sz val="12"/>
            <color rgb="FF000000"/>
            <rFont val="Calibri"/>
            <family val="1"/>
          </rPr>
          <t>No es obligatorio el uso de gel antibacterial</t>
        </r>
      </text>
    </comment>
    <comment ref="AB262" authorId="0" shapeId="0" xr:uid="{00000000-0006-0000-1700-000084090000}">
      <text>
        <r>
          <rPr>
            <sz val="12"/>
            <color rgb="FF000000"/>
            <rFont val="Calibri"/>
            <family val="1"/>
          </rPr>
          <t>No es obligatorio el distanciamiento</t>
        </r>
      </text>
    </comment>
    <comment ref="AI262" authorId="0" shapeId="0" xr:uid="{00000000-0006-0000-1700-000085090000}">
      <text>
        <r>
          <rPr>
            <sz val="12"/>
            <color rgb="FF000000"/>
            <rFont val="Calibri"/>
            <family val="1"/>
          </rPr>
          <t>no se evidencia que ofrezca promoción</t>
        </r>
      </text>
    </comment>
    <comment ref="AL262" authorId="0" shapeId="0" xr:uid="{00000000-0006-0000-1700-000086090000}">
      <text>
        <r>
          <rPr>
            <sz val="12"/>
            <color rgb="FF000000"/>
            <rFont val="Calibri"/>
            <family val="1"/>
          </rPr>
          <t>no menciona</t>
        </r>
      </text>
    </comment>
    <comment ref="AM262" authorId="0" shapeId="0" xr:uid="{00000000-0006-0000-1700-000087090000}">
      <text>
        <r>
          <rPr>
            <sz val="12"/>
            <color rgb="FF000000"/>
            <rFont val="Calibri"/>
            <family val="1"/>
          </rPr>
          <t>min 1.17 dice promotor 20 de extra</t>
        </r>
      </text>
    </comment>
    <comment ref="AN262" authorId="0" shapeId="0" xr:uid="{00000000-0006-0000-1700-000088090000}">
      <text>
        <r>
          <rPr>
            <sz val="12"/>
            <color rgb="FF000000"/>
            <rFont val="Calibri"/>
            <family val="1"/>
          </rPr>
          <t>Se le solicita combustible de mayor calidad.</t>
        </r>
      </text>
    </comment>
    <comment ref="AP262" authorId="0" shapeId="0" xr:uid="{00000000-0006-0000-1700-000089090000}">
      <text>
        <r>
          <rPr>
            <sz val="12"/>
            <color rgb="FF000000"/>
            <rFont val="Calibri"/>
            <family val="1"/>
          </rPr>
          <t>Solo despacha lo solicitado.</t>
        </r>
      </text>
    </comment>
    <comment ref="AT262" authorId="0" shapeId="0" xr:uid="{00000000-0006-0000-1700-00008A090000}">
      <text>
        <r>
          <rPr>
            <sz val="12"/>
            <color rgb="FF000000"/>
            <rFont val="Calibri"/>
            <family val="1"/>
          </rPr>
          <t>No dice que es confiable y garantizado.</t>
        </r>
      </text>
    </comment>
    <comment ref="AW262" authorId="0" shapeId="0" xr:uid="{00000000-0006-0000-1700-00008B090000}">
      <text>
        <r>
          <rPr>
            <sz val="12"/>
            <color rgb="FF000000"/>
            <rFont val="Calibri"/>
            <family val="1"/>
          </rPr>
          <t>No ofrece servicios adicionales.</t>
        </r>
      </text>
    </comment>
    <comment ref="AX262" authorId="0" shapeId="0" xr:uid="{00000000-0006-0000-1700-00008C090000}">
      <text>
        <r>
          <rPr>
            <sz val="12"/>
            <color rgb="FF000000"/>
            <rFont val="Calibri"/>
            <family val="1"/>
          </rPr>
          <t>Visita en moto</t>
        </r>
      </text>
    </comment>
    <comment ref="T263" authorId="0" shapeId="0" xr:uid="{00000000-0006-0000-1700-00008D090000}">
      <text>
        <r>
          <rPr>
            <sz val="12"/>
            <color rgb="FF000000"/>
            <rFont val="Calibri"/>
            <family val="1"/>
          </rPr>
          <t>usa chaqueta</t>
        </r>
      </text>
    </comment>
    <comment ref="W263" authorId="0" shapeId="0" xr:uid="{00000000-0006-0000-1700-00008E090000}">
      <text>
        <r>
          <rPr>
            <sz val="12"/>
            <color rgb="FF000000"/>
            <rFont val="Calibri"/>
            <family val="1"/>
          </rPr>
          <t>No sé identifica nombte</t>
        </r>
      </text>
    </comment>
    <comment ref="Y263" authorId="0" shapeId="0" xr:uid="{00000000-0006-0000-1700-00008F090000}">
      <text>
        <r>
          <rPr>
            <sz val="12"/>
            <color rgb="FF000000"/>
            <rFont val="Calibri"/>
            <family val="1"/>
          </rPr>
          <t>No aplica</t>
        </r>
      </text>
    </comment>
    <comment ref="Z263" authorId="0" shapeId="0" xr:uid="{00000000-0006-0000-1700-000090090000}">
      <text>
        <r>
          <rPr>
            <sz val="12"/>
            <color rgb="FF000000"/>
            <rFont val="Calibri"/>
            <family val="1"/>
          </rPr>
          <t>No aplica</t>
        </r>
      </text>
    </comment>
    <comment ref="AA263" authorId="0" shapeId="0" xr:uid="{00000000-0006-0000-1700-000091090000}">
      <text>
        <r>
          <rPr>
            <sz val="12"/>
            <color rgb="FF000000"/>
            <rFont val="Calibri"/>
            <family val="1"/>
          </rPr>
          <t>No aplica</t>
        </r>
      </text>
    </comment>
    <comment ref="AB263" authorId="0" shapeId="0" xr:uid="{00000000-0006-0000-1700-000092090000}">
      <text>
        <r>
          <rPr>
            <sz val="12"/>
            <color rgb="FF000000"/>
            <rFont val="Calibri"/>
            <family val="1"/>
          </rPr>
          <t>No aplica</t>
        </r>
      </text>
    </comment>
    <comment ref="AI263" authorId="0" shapeId="0" xr:uid="{00000000-0006-0000-1700-000093090000}">
      <text>
        <r>
          <rPr>
            <sz val="12"/>
            <color rgb="FF000000"/>
            <rFont val="Calibri"/>
            <family val="1"/>
          </rPr>
          <t>No ofreció código</t>
        </r>
      </text>
    </comment>
    <comment ref="AL263" authorId="0" shapeId="0" xr:uid="{00000000-0006-0000-1700-000094090000}">
      <text>
        <r>
          <rPr>
            <sz val="12"/>
            <color rgb="FF000000"/>
            <rFont val="Calibri"/>
            <family val="1"/>
          </rPr>
          <t>No ofreció llenar tanque</t>
        </r>
      </text>
    </comment>
    <comment ref="AM263" authorId="0" shapeId="0" xr:uid="{00000000-0006-0000-1700-000095090000}">
      <text>
        <r>
          <rPr>
            <sz val="12"/>
            <color rgb="FF000000"/>
            <rFont val="Calibri"/>
            <family val="1"/>
          </rPr>
          <t>no vende extra</t>
        </r>
      </text>
    </comment>
    <comment ref="AN263" authorId="0" shapeId="0" xr:uid="{00000000-0006-0000-1700-000096090000}">
      <text>
        <r>
          <rPr>
            <sz val="12"/>
            <color rgb="FF000000"/>
            <rFont val="Calibri"/>
            <family val="1"/>
          </rPr>
          <t>no venden extra</t>
        </r>
      </text>
    </comment>
    <comment ref="AP263" authorId="0" shapeId="0" xr:uid="{00000000-0006-0000-1700-000097090000}">
      <text>
        <r>
          <rPr>
            <sz val="12"/>
            <color rgb="FF000000"/>
            <rFont val="Calibri"/>
            <family val="1"/>
          </rPr>
          <t>No ofreció aumentar compra</t>
        </r>
      </text>
    </comment>
    <comment ref="AX263" authorId="0" shapeId="0" xr:uid="{00000000-0006-0000-1700-000098090000}">
      <text>
        <r>
          <rPr>
            <sz val="12"/>
            <color rgb="FF000000"/>
            <rFont val="Calibri"/>
            <family val="1"/>
          </rPr>
          <t>No ofreció botar desperdicios</t>
        </r>
      </text>
    </comment>
    <comment ref="BA263" authorId="0" shapeId="0" xr:uid="{00000000-0006-0000-1700-000099090000}">
      <text>
        <r>
          <rPr>
            <sz val="12"/>
            <color rgb="FF000000"/>
            <rFont val="Calibri"/>
            <family val="1"/>
          </rPr>
          <t>Entregó voucher</t>
        </r>
      </text>
    </comment>
    <comment ref="W264" authorId="0" shapeId="0" xr:uid="{00000000-0006-0000-1700-00009A090000}">
      <text>
        <r>
          <rPr>
            <sz val="12"/>
            <color rgb="FF000000"/>
            <rFont val="Calibri"/>
            <family val="1"/>
          </rPr>
          <t>No tenía ni carnet ni bordado</t>
        </r>
      </text>
    </comment>
    <comment ref="X264" authorId="0" shapeId="0" xr:uid="{00000000-0006-0000-1700-00009B090000}">
      <text>
        <r>
          <rPr>
            <sz val="12"/>
            <color rgb="FF000000"/>
            <rFont val="Calibri"/>
            <family val="1"/>
          </rPr>
          <t>Nombre según factura</t>
        </r>
      </text>
    </comment>
    <comment ref="Y264" authorId="0" shapeId="0" xr:uid="{00000000-0006-0000-1700-00009C090000}">
      <text>
        <r>
          <rPr>
            <sz val="12"/>
            <color rgb="FF000000"/>
            <rFont val="Calibri"/>
            <family val="1"/>
          </rPr>
          <t>no aplica</t>
        </r>
      </text>
    </comment>
    <comment ref="Z264" authorId="0" shapeId="0" xr:uid="{00000000-0006-0000-1700-00009D090000}">
      <text>
        <r>
          <rPr>
            <sz val="12"/>
            <color rgb="FF000000"/>
            <rFont val="Calibri"/>
            <family val="1"/>
          </rPr>
          <t>no aplica</t>
        </r>
      </text>
    </comment>
    <comment ref="AA264" authorId="0" shapeId="0" xr:uid="{00000000-0006-0000-1700-00009E090000}">
      <text>
        <r>
          <rPr>
            <sz val="12"/>
            <color rgb="FF000000"/>
            <rFont val="Calibri"/>
            <family val="1"/>
          </rPr>
          <t>no aplica</t>
        </r>
      </text>
    </comment>
    <comment ref="AB264" authorId="0" shapeId="0" xr:uid="{00000000-0006-0000-1700-00009F090000}">
      <text>
        <r>
          <rPr>
            <sz val="12"/>
            <color rgb="FF000000"/>
            <rFont val="Calibri"/>
            <family val="1"/>
          </rPr>
          <t>no aplica</t>
        </r>
      </text>
    </comment>
    <comment ref="AI264" authorId="0" shapeId="0" xr:uid="{00000000-0006-0000-1700-0000A0090000}">
      <text>
        <r>
          <rPr>
            <sz val="12"/>
            <color rgb="FF000000"/>
            <rFont val="Calibri"/>
            <family val="1"/>
          </rPr>
          <t>Al final</t>
        </r>
      </text>
    </comment>
    <comment ref="AM264" authorId="0" shapeId="0" xr:uid="{00000000-0006-0000-1700-0000A1090000}">
      <text>
        <r>
          <rPr>
            <sz val="12"/>
            <color rgb="FF000000"/>
            <rFont val="Calibri"/>
            <family val="1"/>
          </rPr>
          <t>Dice corriente</t>
        </r>
      </text>
    </comment>
    <comment ref="AN264" authorId="0" shapeId="0" xr:uid="{00000000-0006-0000-1700-0000A2090000}">
      <text>
        <r>
          <rPr>
            <sz val="12"/>
            <color rgb="FF000000"/>
            <rFont val="Calibri"/>
            <family val="1"/>
          </rPr>
          <t>No ofrece</t>
        </r>
      </text>
    </comment>
    <comment ref="AP264" authorId="0" shapeId="0" xr:uid="{00000000-0006-0000-1700-0000A3090000}">
      <text>
        <r>
          <rPr>
            <sz val="12"/>
            <color rgb="FF000000"/>
            <rFont val="Calibri"/>
            <family val="1"/>
          </rPr>
          <t>Ofrece promo Jeep</t>
        </r>
      </text>
    </comment>
    <comment ref="Y265" authorId="0" shapeId="0" xr:uid="{00000000-0006-0000-1700-0000A4090000}">
      <text>
        <r>
          <rPr>
            <sz val="12"/>
            <color rgb="FF000000"/>
            <rFont val="Calibri"/>
            <family val="1"/>
          </rPr>
          <t>No aplica</t>
        </r>
      </text>
    </comment>
    <comment ref="Z265" authorId="0" shapeId="0" xr:uid="{00000000-0006-0000-1700-0000A5090000}">
      <text>
        <r>
          <rPr>
            <sz val="12"/>
            <color rgb="FF000000"/>
            <rFont val="Calibri"/>
            <family val="1"/>
          </rPr>
          <t>No aplica</t>
        </r>
      </text>
    </comment>
    <comment ref="AA265" authorId="0" shapeId="0" xr:uid="{00000000-0006-0000-1700-0000A6090000}">
      <text>
        <r>
          <rPr>
            <sz val="12"/>
            <color rgb="FF000000"/>
            <rFont val="Calibri"/>
            <family val="1"/>
          </rPr>
          <t>No aplica</t>
        </r>
      </text>
    </comment>
    <comment ref="AB265" authorId="0" shapeId="0" xr:uid="{00000000-0006-0000-1700-0000A7090000}">
      <text>
        <r>
          <rPr>
            <sz val="12"/>
            <color rgb="FF000000"/>
            <rFont val="Calibri"/>
            <family val="1"/>
          </rPr>
          <t>No aplica</t>
        </r>
      </text>
    </comment>
    <comment ref="AE265" authorId="0" shapeId="0" xr:uid="{00000000-0006-0000-1700-0000A8090000}">
      <text>
        <r>
          <rPr>
            <sz val="12"/>
            <color rgb="FF000000"/>
            <rFont val="Calibri"/>
            <family val="1"/>
          </rPr>
          <t>No nos señalan</t>
        </r>
      </text>
    </comment>
    <comment ref="AN265" authorId="0" shapeId="0" xr:uid="{00000000-0006-0000-1700-0000A9090000}">
      <text>
        <r>
          <rPr>
            <sz val="12"/>
            <color rgb="FF000000"/>
            <rFont val="Calibri"/>
            <family val="1"/>
          </rPr>
          <t>No aplica</t>
        </r>
      </text>
    </comment>
    <comment ref="AP265" authorId="0" shapeId="0" xr:uid="{00000000-0006-0000-1700-0000AA090000}">
      <text>
        <r>
          <rPr>
            <sz val="12"/>
            <color rgb="FF000000"/>
            <rFont val="Calibri"/>
            <family val="1"/>
          </rPr>
          <t>promocion jeep</t>
        </r>
      </text>
    </comment>
    <comment ref="AW265" authorId="0" shapeId="0" xr:uid="{00000000-0006-0000-1700-0000AB090000}">
      <text>
        <r>
          <rPr>
            <sz val="12"/>
            <color rgb="FF000000"/>
            <rFont val="Calibri"/>
            <family val="1"/>
          </rPr>
          <t>No ofrece</t>
        </r>
      </text>
    </comment>
    <comment ref="Q266" authorId="0" shapeId="0" xr:uid="{00000000-0006-0000-1700-0000AC090000}">
      <text>
        <r>
          <rPr>
            <sz val="12"/>
            <color rgb="FF000000"/>
            <rFont val="Calibri"/>
            <family val="1"/>
          </rPr>
          <t>promotor tenia relog</t>
        </r>
      </text>
    </comment>
    <comment ref="Y266" authorId="0" shapeId="0" xr:uid="{00000000-0006-0000-1700-0000AD090000}">
      <text>
        <r>
          <rPr>
            <sz val="12"/>
            <color rgb="FF000000"/>
            <rFont val="Calibri"/>
            <family val="1"/>
          </rPr>
          <t>N/A</t>
        </r>
      </text>
    </comment>
    <comment ref="Z266" authorId="0" shapeId="0" xr:uid="{00000000-0006-0000-1700-0000AE090000}">
      <text>
        <r>
          <rPr>
            <sz val="12"/>
            <color rgb="FF000000"/>
            <rFont val="Calibri"/>
            <family val="1"/>
          </rPr>
          <t>N/A</t>
        </r>
      </text>
    </comment>
    <comment ref="AA266" authorId="0" shapeId="0" xr:uid="{00000000-0006-0000-1700-0000AF090000}">
      <text>
        <r>
          <rPr>
            <sz val="12"/>
            <color rgb="FF000000"/>
            <rFont val="Calibri"/>
            <family val="1"/>
          </rPr>
          <t>N/A</t>
        </r>
      </text>
    </comment>
    <comment ref="AB266" authorId="0" shapeId="0" xr:uid="{00000000-0006-0000-1700-0000B0090000}">
      <text>
        <r>
          <rPr>
            <sz val="12"/>
            <color rgb="FF000000"/>
            <rFont val="Calibri"/>
            <family val="1"/>
          </rPr>
          <t>N/A</t>
        </r>
      </text>
    </comment>
    <comment ref="AH266" authorId="0" shapeId="0" xr:uid="{00000000-0006-0000-1700-0000B1090000}">
      <text>
        <r>
          <rPr>
            <sz val="12"/>
            <color rgb="FF000000"/>
            <rFont val="Calibri"/>
            <family val="1"/>
          </rPr>
          <t>Soy yo quien saluda, él solo dice ¨caballero¨.</t>
        </r>
      </text>
    </comment>
    <comment ref="AL266" authorId="0" shapeId="0" xr:uid="{00000000-0006-0000-1700-0000B2090000}">
      <text>
        <r>
          <rPr>
            <sz val="12"/>
            <color rgb="FF000000"/>
            <rFont val="Calibri"/>
            <family val="1"/>
          </rPr>
          <t>No dijo nada</t>
        </r>
      </text>
    </comment>
    <comment ref="AN266" authorId="0" shapeId="0" xr:uid="{00000000-0006-0000-1700-0000B3090000}">
      <text>
        <r>
          <rPr>
            <sz val="12"/>
            <color rgb="FF000000"/>
            <rFont val="Calibri"/>
            <family val="1"/>
          </rPr>
          <t>No ofrece</t>
        </r>
      </text>
    </comment>
    <comment ref="AP266" authorId="0" shapeId="0" xr:uid="{00000000-0006-0000-1700-0000B4090000}">
      <text>
        <r>
          <rPr>
            <sz val="12"/>
            <color rgb="FF000000"/>
            <rFont val="Calibri"/>
            <family val="1"/>
          </rPr>
          <t>N/A</t>
        </r>
      </text>
    </comment>
    <comment ref="AW266" authorId="0" shapeId="0" xr:uid="{00000000-0006-0000-1700-0000B5090000}">
      <text>
        <r>
          <rPr>
            <sz val="12"/>
            <color rgb="FF000000"/>
            <rFont val="Calibri"/>
            <family val="1"/>
          </rPr>
          <t>No ofrece</t>
        </r>
      </text>
    </comment>
    <comment ref="AX266" authorId="0" shapeId="0" xr:uid="{00000000-0006-0000-1700-0000B6090000}">
      <text>
        <r>
          <rPr>
            <sz val="12"/>
            <color rgb="FF000000"/>
            <rFont val="Calibri"/>
            <family val="1"/>
          </rPr>
          <t>No ofrece</t>
        </r>
      </text>
    </comment>
    <comment ref="X267" authorId="0" shapeId="0" xr:uid="{00000000-0006-0000-1700-0000B7090000}">
      <text>
        <r>
          <rPr>
            <sz val="12"/>
            <color rgb="FF000000"/>
            <rFont val="Calibri"/>
            <family val="1"/>
          </rPr>
          <t>Nombre en la factura</t>
        </r>
      </text>
    </comment>
    <comment ref="Y267" authorId="0" shapeId="0" xr:uid="{00000000-0006-0000-1700-0000B8090000}">
      <text>
        <r>
          <rPr>
            <sz val="12"/>
            <color rgb="FF000000"/>
            <rFont val="Calibri"/>
            <family val="1"/>
          </rPr>
          <t>Ya no se usa</t>
        </r>
      </text>
    </comment>
    <comment ref="Z267" authorId="0" shapeId="0" xr:uid="{00000000-0006-0000-1700-0000B9090000}">
      <text>
        <r>
          <rPr>
            <sz val="12"/>
            <color rgb="FF000000"/>
            <rFont val="Calibri"/>
            <family val="1"/>
          </rPr>
          <t>Ya no se usa</t>
        </r>
      </text>
    </comment>
    <comment ref="AA267" authorId="0" shapeId="0" xr:uid="{00000000-0006-0000-1700-0000BA090000}">
      <text>
        <r>
          <rPr>
            <sz val="12"/>
            <color rgb="FF000000"/>
            <rFont val="Calibri"/>
            <family val="1"/>
          </rPr>
          <t>Ya no se usa</t>
        </r>
      </text>
    </comment>
    <comment ref="AB267" authorId="0" shapeId="0" xr:uid="{00000000-0006-0000-1700-0000BB090000}">
      <text>
        <r>
          <rPr>
            <sz val="12"/>
            <color rgb="FF000000"/>
            <rFont val="Calibri"/>
            <family val="1"/>
          </rPr>
          <t>Ya no se usa</t>
        </r>
      </text>
    </comment>
    <comment ref="AE267" authorId="0" shapeId="0" xr:uid="{00000000-0006-0000-1700-0000BC090000}">
      <text>
        <r>
          <rPr>
            <sz val="12"/>
            <color rgb="FF000000"/>
            <rFont val="Calibri"/>
            <family val="1"/>
          </rPr>
          <t>La colaboradora estaba ocupada</t>
        </r>
      </text>
    </comment>
    <comment ref="AH267" authorId="0" shapeId="0" xr:uid="{00000000-0006-0000-1700-0000BD090000}">
      <text>
        <r>
          <rPr>
            <sz val="12"/>
            <color rgb="FF000000"/>
            <rFont val="Calibri"/>
            <family val="1"/>
          </rPr>
          <t>Solo dijo Buenas</t>
        </r>
      </text>
    </comment>
    <comment ref="AL267" authorId="0" shapeId="0" xr:uid="{00000000-0006-0000-1700-0000BE090000}">
      <text>
        <r>
          <rPr>
            <sz val="12"/>
            <color rgb="FF000000"/>
            <rFont val="Calibri"/>
            <family val="1"/>
          </rPr>
          <t>Espere un momento a qué me ofreciera llenar tanque pero no dijo nada. Así que procedí a darle la cantidad</t>
        </r>
      </text>
    </comment>
    <comment ref="AM267" authorId="0" shapeId="0" xr:uid="{00000000-0006-0000-1700-0000BF090000}">
      <text>
        <r>
          <rPr>
            <sz val="12"/>
            <color rgb="FF000000"/>
            <rFont val="Calibri"/>
            <family val="1"/>
          </rPr>
          <t>No hay gasolina de mayor calidad</t>
        </r>
      </text>
    </comment>
    <comment ref="AN267" authorId="0" shapeId="0" xr:uid="{00000000-0006-0000-1700-0000C0090000}">
      <text>
        <r>
          <rPr>
            <sz val="12"/>
            <color rgb="FF000000"/>
            <rFont val="Calibri"/>
            <family val="1"/>
          </rPr>
          <t>No hay gasolina de mayor calidad</t>
        </r>
      </text>
    </comment>
    <comment ref="AT267" authorId="0" shapeId="0" xr:uid="{00000000-0006-0000-1700-0000C1090000}">
      <text>
        <r>
          <rPr>
            <sz val="12"/>
            <color rgb="FF000000"/>
            <rFont val="Calibri"/>
            <family val="1"/>
          </rPr>
          <t>Durante el tanqueo menciona que la gasolina es confiable</t>
        </r>
      </text>
    </comment>
    <comment ref="AX267" authorId="0" shapeId="0" xr:uid="{00000000-0006-0000-1700-0000C2090000}">
      <text>
        <r>
          <rPr>
            <sz val="12"/>
            <color rgb="FF000000"/>
            <rFont val="Calibri"/>
            <family val="1"/>
          </rPr>
          <t>Visita en moto</t>
        </r>
      </text>
    </comment>
    <comment ref="Y268" authorId="0" shapeId="0" xr:uid="{00000000-0006-0000-1700-0000C3090000}">
      <text>
        <r>
          <rPr>
            <sz val="12"/>
            <color rgb="FF000000"/>
            <rFont val="Calibri"/>
            <family val="1"/>
          </rPr>
          <t>No a</t>
        </r>
      </text>
    </comment>
    <comment ref="Z268" authorId="0" shapeId="0" xr:uid="{00000000-0006-0000-1700-0000C4090000}">
      <text>
        <r>
          <rPr>
            <sz val="12"/>
            <color rgb="FF000000"/>
            <rFont val="Calibri"/>
            <family val="1"/>
          </rPr>
          <t>N a</t>
        </r>
      </text>
    </comment>
    <comment ref="AA268" authorId="0" shapeId="0" xr:uid="{00000000-0006-0000-1700-0000C5090000}">
      <text>
        <r>
          <rPr>
            <sz val="12"/>
            <color rgb="FF000000"/>
            <rFont val="Calibri"/>
            <family val="1"/>
          </rPr>
          <t>N/A</t>
        </r>
      </text>
    </comment>
    <comment ref="AB268" authorId="0" shapeId="0" xr:uid="{00000000-0006-0000-1700-0000C6090000}">
      <text>
        <r>
          <rPr>
            <sz val="12"/>
            <color rgb="FF000000"/>
            <rFont val="Calibri"/>
            <family val="1"/>
          </rPr>
          <t>N/A</t>
        </r>
      </text>
    </comment>
    <comment ref="AI268" authorId="0" shapeId="0" xr:uid="{00000000-0006-0000-1700-0000C7090000}">
      <text>
        <r>
          <rPr>
            <sz val="12"/>
            <color rgb="FF000000"/>
            <rFont val="Calibri"/>
            <family val="1"/>
          </rPr>
          <t>No ofrece</t>
        </r>
      </text>
    </comment>
    <comment ref="AM268" authorId="0" shapeId="0" xr:uid="{00000000-0006-0000-1700-0000C8090000}">
      <text>
        <r>
          <rPr>
            <sz val="12"/>
            <color rgb="FF000000"/>
            <rFont val="Calibri"/>
            <family val="1"/>
          </rPr>
          <t>No hay extra</t>
        </r>
      </text>
    </comment>
    <comment ref="AN268" authorId="0" shapeId="0" xr:uid="{00000000-0006-0000-1700-0000C9090000}">
      <text>
        <r>
          <rPr>
            <sz val="12"/>
            <color rgb="FF000000"/>
            <rFont val="Calibri"/>
            <family val="1"/>
          </rPr>
          <t>No hay extra</t>
        </r>
      </text>
    </comment>
    <comment ref="Q269" authorId="0" shapeId="0" xr:uid="{00000000-0006-0000-1700-0000CA090000}">
      <text>
        <r>
          <rPr>
            <sz val="12"/>
            <color rgb="FF000000"/>
            <rFont val="Calibri"/>
            <family val="1"/>
          </rPr>
          <t>guantes</t>
        </r>
      </text>
    </comment>
    <comment ref="R269" authorId="0" shapeId="0" xr:uid="{00000000-0006-0000-1700-0000CB090000}">
      <text>
        <r>
          <rPr>
            <sz val="12"/>
            <color rgb="FF000000"/>
            <rFont val="Calibri"/>
            <family val="1"/>
          </rPr>
          <t>guantes</t>
        </r>
      </text>
    </comment>
    <comment ref="Y269" authorId="0" shapeId="0" xr:uid="{00000000-0006-0000-1700-0000CC090000}">
      <text>
        <r>
          <rPr>
            <sz val="12"/>
            <color rgb="FF000000"/>
            <rFont val="Calibri"/>
            <family val="1"/>
          </rPr>
          <t>no aplica</t>
        </r>
      </text>
    </comment>
    <comment ref="Z269" authorId="0" shapeId="0" xr:uid="{00000000-0006-0000-1700-0000CD090000}">
      <text>
        <r>
          <rPr>
            <sz val="12"/>
            <color rgb="FF000000"/>
            <rFont val="Calibri"/>
            <family val="1"/>
          </rPr>
          <t>no aplica</t>
        </r>
      </text>
    </comment>
    <comment ref="AA269" authorId="0" shapeId="0" xr:uid="{00000000-0006-0000-1700-0000CE090000}">
      <text>
        <r>
          <rPr>
            <sz val="12"/>
            <color rgb="FF000000"/>
            <rFont val="Calibri"/>
            <family val="1"/>
          </rPr>
          <t>no aplica</t>
        </r>
      </text>
    </comment>
    <comment ref="AB269" authorId="0" shapeId="0" xr:uid="{00000000-0006-0000-1700-0000CF090000}">
      <text>
        <r>
          <rPr>
            <sz val="12"/>
            <color rgb="FF000000"/>
            <rFont val="Calibri"/>
            <family val="1"/>
          </rPr>
          <t>no aplica</t>
        </r>
      </text>
    </comment>
    <comment ref="AI269" authorId="0" shapeId="0" xr:uid="{00000000-0006-0000-1700-0000D0090000}">
      <text>
        <r>
          <rPr>
            <sz val="12"/>
            <color rgb="FF000000"/>
            <rFont val="Calibri"/>
            <family val="1"/>
          </rPr>
          <t>Si tenía la promoción pero no me dio los códigos</t>
        </r>
      </text>
    </comment>
    <comment ref="AN269" authorId="0" shapeId="0" xr:uid="{00000000-0006-0000-1700-0000D1090000}">
      <text>
        <r>
          <rPr>
            <sz val="12"/>
            <color rgb="FF000000"/>
            <rFont val="Calibri"/>
            <family val="1"/>
          </rPr>
          <t>no ofrece</t>
        </r>
      </text>
    </comment>
    <comment ref="AP269" authorId="0" shapeId="0" xr:uid="{00000000-0006-0000-1700-0000D2090000}">
      <text>
        <r>
          <rPr>
            <sz val="12"/>
            <color rgb="FF000000"/>
            <rFont val="Calibri"/>
            <family val="1"/>
          </rPr>
          <t>solicite llenar</t>
        </r>
      </text>
    </comment>
    <comment ref="AW269" authorId="0" shapeId="0" xr:uid="{00000000-0006-0000-1700-0000D3090000}">
      <text>
        <r>
          <rPr>
            <sz val="12"/>
            <color rgb="FF000000"/>
            <rFont val="Calibri"/>
            <family val="1"/>
          </rPr>
          <t>No ofreció ningún servicio adicional y había todos los servicios que ofrecen las estaciones</t>
        </r>
      </text>
    </comment>
    <comment ref="AX269" authorId="0" shapeId="0" xr:uid="{00000000-0006-0000-1700-0000D4090000}">
      <text>
        <r>
          <rPr>
            <sz val="12"/>
            <color rgb="FF000000"/>
            <rFont val="Calibri"/>
            <family val="1"/>
          </rPr>
          <t>moto</t>
        </r>
      </text>
    </comment>
    <comment ref="BA269" authorId="0" shapeId="0" xr:uid="{00000000-0006-0000-1700-0000D5090000}">
      <text>
        <r>
          <rPr>
            <sz val="12"/>
            <color rgb="FF000000"/>
            <rFont val="Calibri"/>
            <family val="1"/>
          </rPr>
          <t>Solicite la  factura</t>
        </r>
      </text>
    </comment>
    <comment ref="Y270" authorId="0" shapeId="0" xr:uid="{00000000-0006-0000-1700-0000D6090000}">
      <text>
        <r>
          <rPr>
            <sz val="12"/>
            <color rgb="FF000000"/>
            <rFont val="Calibri"/>
            <family val="1"/>
          </rPr>
          <t>No es obligatorio</t>
        </r>
      </text>
    </comment>
    <comment ref="Z270" authorId="0" shapeId="0" xr:uid="{00000000-0006-0000-1700-0000D7090000}">
      <text>
        <r>
          <rPr>
            <sz val="12"/>
            <color rgb="FF000000"/>
            <rFont val="Calibri"/>
            <family val="1"/>
          </rPr>
          <t>No es obligatorio</t>
        </r>
      </text>
    </comment>
    <comment ref="AA270" authorId="0" shapeId="0" xr:uid="{00000000-0006-0000-1700-0000D8090000}">
      <text>
        <r>
          <rPr>
            <sz val="12"/>
            <color rgb="FF000000"/>
            <rFont val="Calibri"/>
            <family val="1"/>
          </rPr>
          <t>No es obligatorio</t>
        </r>
      </text>
    </comment>
    <comment ref="AB270" authorId="0" shapeId="0" xr:uid="{00000000-0006-0000-1700-0000D9090000}">
      <text>
        <r>
          <rPr>
            <sz val="12"/>
            <color rgb="FF000000"/>
            <rFont val="Calibri"/>
            <family val="1"/>
          </rPr>
          <t>No es obligatorio</t>
        </r>
      </text>
    </comment>
    <comment ref="AI270" authorId="0" shapeId="0" xr:uid="{00000000-0006-0000-1700-0000DA090000}">
      <text>
        <r>
          <rPr>
            <sz val="12"/>
            <color rgb="FF000000"/>
            <rFont val="Calibri"/>
            <family val="1"/>
          </rPr>
          <t>No ofrece protección</t>
        </r>
      </text>
    </comment>
    <comment ref="AM270" authorId="0" shapeId="0" xr:uid="{00000000-0006-0000-1700-0000DB090000}">
      <text>
        <r>
          <rPr>
            <sz val="12"/>
            <color rgb="FF000000"/>
            <rFont val="Calibri"/>
            <family val="1"/>
          </rPr>
          <t>No ofrece combustible de mayor calidad</t>
        </r>
      </text>
    </comment>
    <comment ref="AN270" authorId="0" shapeId="0" xr:uid="{00000000-0006-0000-1700-0000DC090000}">
      <text>
        <r>
          <rPr>
            <sz val="12"/>
            <color rgb="FF000000"/>
            <rFont val="Calibri"/>
            <family val="1"/>
          </rPr>
          <t>No ofrece Mezcla</t>
        </r>
      </text>
    </comment>
    <comment ref="AO270" authorId="0" shapeId="0" xr:uid="{00000000-0006-0000-1700-0000DD090000}">
      <text>
        <r>
          <rPr>
            <sz val="12"/>
            <color rgb="FF000000"/>
            <rFont val="Calibri"/>
            <family val="1"/>
          </rPr>
          <t>No ofrece puntos Colombia</t>
        </r>
      </text>
    </comment>
    <comment ref="AP270" authorId="0" shapeId="0" xr:uid="{00000000-0006-0000-1700-0000DE090000}">
      <text>
        <r>
          <rPr>
            <sz val="12"/>
            <color rgb="FF000000"/>
            <rFont val="Calibri"/>
            <family val="1"/>
          </rPr>
          <t>No ofrece aumentar la compra</t>
        </r>
      </text>
    </comment>
    <comment ref="AW270" authorId="0" shapeId="0" xr:uid="{00000000-0006-0000-1700-0000DF090000}">
      <text>
        <r>
          <rPr>
            <sz val="12"/>
            <color rgb="FF000000"/>
            <rFont val="Calibri"/>
            <family val="1"/>
          </rPr>
          <t>No ofrece servicios adicionales</t>
        </r>
      </text>
    </comment>
    <comment ref="AX270" authorId="0" shapeId="0" xr:uid="{00000000-0006-0000-1700-0000E0090000}">
      <text>
        <r>
          <rPr>
            <sz val="12"/>
            <color rgb="FF000000"/>
            <rFont val="Calibri"/>
            <family val="1"/>
          </rPr>
          <t>No ofrece botar desperdicios</t>
        </r>
      </text>
    </comment>
    <comment ref="BA270" authorId="0" shapeId="0" xr:uid="{00000000-0006-0000-1700-0000E1090000}">
      <text>
        <r>
          <rPr>
            <sz val="12"/>
            <color rgb="FF000000"/>
            <rFont val="Calibri"/>
            <family val="1"/>
          </rPr>
          <t>No ofrece factura</t>
        </r>
      </text>
    </comment>
    <comment ref="Y271" authorId="0" shapeId="0" xr:uid="{00000000-0006-0000-1700-0000E2090000}">
      <text>
        <r>
          <rPr>
            <sz val="12"/>
            <color rgb="FF000000"/>
            <rFont val="Calibri"/>
            <family val="1"/>
          </rPr>
          <t>No</t>
        </r>
      </text>
    </comment>
    <comment ref="Z271" authorId="0" shapeId="0" xr:uid="{00000000-0006-0000-1700-0000E3090000}">
      <text>
        <r>
          <rPr>
            <sz val="12"/>
            <color rgb="FF000000"/>
            <rFont val="Calibri"/>
            <family val="1"/>
          </rPr>
          <t>No</t>
        </r>
      </text>
    </comment>
    <comment ref="AA271" authorId="0" shapeId="0" xr:uid="{00000000-0006-0000-1700-0000E4090000}">
      <text>
        <r>
          <rPr>
            <sz val="12"/>
            <color rgb="FF000000"/>
            <rFont val="Calibri"/>
            <family val="1"/>
          </rPr>
          <t>No</t>
        </r>
      </text>
    </comment>
    <comment ref="AB271" authorId="0" shapeId="0" xr:uid="{00000000-0006-0000-1700-0000E5090000}">
      <text>
        <r>
          <rPr>
            <sz val="12"/>
            <color rgb="FF000000"/>
            <rFont val="Calibri"/>
            <family val="1"/>
          </rPr>
          <t>No</t>
        </r>
      </text>
    </comment>
    <comment ref="AI271" authorId="0" shapeId="0" xr:uid="{00000000-0006-0000-1700-0000E6090000}">
      <text>
        <r>
          <rPr>
            <sz val="12"/>
            <color rgb="FF000000"/>
            <rFont val="Calibri"/>
            <family val="1"/>
          </rPr>
          <t>No ofreció</t>
        </r>
      </text>
    </comment>
    <comment ref="AM271" authorId="0" shapeId="0" xr:uid="{00000000-0006-0000-1700-0000E7090000}">
      <text>
        <r>
          <rPr>
            <sz val="12"/>
            <color rgb="FF000000"/>
            <rFont val="Calibri"/>
            <family val="1"/>
          </rPr>
          <t>No ofreció</t>
        </r>
      </text>
    </comment>
    <comment ref="AN271" authorId="0" shapeId="0" xr:uid="{00000000-0006-0000-1700-0000E8090000}">
      <text>
        <r>
          <rPr>
            <sz val="12"/>
            <color rgb="FF000000"/>
            <rFont val="Calibri"/>
            <family val="1"/>
          </rPr>
          <t>No ofreció</t>
        </r>
      </text>
    </comment>
    <comment ref="AP271" authorId="0" shapeId="0" xr:uid="{00000000-0006-0000-1700-0000E9090000}">
      <text>
        <r>
          <rPr>
            <sz val="12"/>
            <color rgb="FF000000"/>
            <rFont val="Calibri"/>
            <family val="1"/>
          </rPr>
          <t>No ofreció</t>
        </r>
      </text>
    </comment>
    <comment ref="AT271" authorId="0" shapeId="0" xr:uid="{00000000-0006-0000-1700-0000EA090000}">
      <text>
        <r>
          <rPr>
            <sz val="12"/>
            <color rgb="FF000000"/>
            <rFont val="Calibri"/>
            <family val="1"/>
          </rPr>
          <t>No detalló</t>
        </r>
      </text>
    </comment>
    <comment ref="AW271" authorId="0" shapeId="0" xr:uid="{00000000-0006-0000-1700-0000EB090000}">
      <text>
        <r>
          <rPr>
            <sz val="12"/>
            <color rgb="FF000000"/>
            <rFont val="Calibri"/>
            <family val="1"/>
          </rPr>
          <t>No ofreció</t>
        </r>
      </text>
    </comment>
    <comment ref="AX271" authorId="0" shapeId="0" xr:uid="{00000000-0006-0000-1700-0000EC090000}">
      <text>
        <r>
          <rPr>
            <sz val="12"/>
            <color rgb="FF000000"/>
            <rFont val="Calibri"/>
            <family val="1"/>
          </rPr>
          <t>No ofreció</t>
        </r>
      </text>
    </comment>
    <comment ref="BA271" authorId="0" shapeId="0" xr:uid="{00000000-0006-0000-1700-0000ED090000}">
      <text>
        <r>
          <rPr>
            <sz val="12"/>
            <color rgb="FF000000"/>
            <rFont val="Calibri"/>
            <family val="1"/>
          </rPr>
          <t>Yo la solicité</t>
        </r>
      </text>
    </comment>
    <comment ref="BE271" authorId="0" shapeId="0" xr:uid="{00000000-0006-0000-1700-0000EE090000}">
      <text>
        <r>
          <rPr>
            <sz val="12"/>
            <color rgb="FF000000"/>
            <rFont val="Calibri"/>
            <family val="1"/>
          </rPr>
          <t>dice gracias</t>
        </r>
      </text>
    </comment>
    <comment ref="Y272" authorId="0" shapeId="0" xr:uid="{00000000-0006-0000-1700-0000EF090000}">
      <text>
        <r>
          <rPr>
            <sz val="12"/>
            <color rgb="FF000000"/>
            <rFont val="Calibri"/>
            <family val="1"/>
          </rPr>
          <t>No aplica</t>
        </r>
      </text>
    </comment>
    <comment ref="Z272" authorId="0" shapeId="0" xr:uid="{00000000-0006-0000-1700-0000F0090000}">
      <text>
        <r>
          <rPr>
            <sz val="12"/>
            <color rgb="FF000000"/>
            <rFont val="Calibri"/>
            <family val="1"/>
          </rPr>
          <t>No aplica</t>
        </r>
      </text>
    </comment>
    <comment ref="AA272" authorId="0" shapeId="0" xr:uid="{00000000-0006-0000-1700-0000F1090000}">
      <text>
        <r>
          <rPr>
            <sz val="12"/>
            <color rgb="FF000000"/>
            <rFont val="Calibri"/>
            <family val="1"/>
          </rPr>
          <t>No aplica</t>
        </r>
      </text>
    </comment>
    <comment ref="AB272" authorId="0" shapeId="0" xr:uid="{00000000-0006-0000-1700-0000F2090000}">
      <text>
        <r>
          <rPr>
            <sz val="12"/>
            <color rgb="FF000000"/>
            <rFont val="Calibri"/>
            <family val="1"/>
          </rPr>
          <t>No aplica</t>
        </r>
      </text>
    </comment>
    <comment ref="AI272" authorId="0" shapeId="0" xr:uid="{00000000-0006-0000-1700-0000F3090000}">
      <text>
        <r>
          <rPr>
            <sz val="12"/>
            <color rgb="FF000000"/>
            <rFont val="Calibri"/>
            <family val="1"/>
          </rPr>
          <t>No me entrego ni me ofreció el código de la promoción</t>
        </r>
      </text>
    </comment>
    <comment ref="AN272" authorId="0" shapeId="0" xr:uid="{00000000-0006-0000-1700-0000F4090000}">
      <text>
        <r>
          <rPr>
            <sz val="12"/>
            <color rgb="FF000000"/>
            <rFont val="Calibri"/>
            <family val="1"/>
          </rPr>
          <t>No me ofreció mezcla ideal</t>
        </r>
      </text>
    </comment>
    <comment ref="BA272" authorId="0" shapeId="0" xr:uid="{00000000-0006-0000-1700-0000F5090000}">
      <text>
        <r>
          <rPr>
            <sz val="12"/>
            <color rgb="FF000000"/>
            <rFont val="Calibri"/>
            <family val="1"/>
          </rPr>
          <t>Solo entrega copia del voucher</t>
        </r>
      </text>
    </comment>
    <comment ref="Y273" authorId="0" shapeId="0" xr:uid="{00000000-0006-0000-1700-0000F6090000}">
      <text>
        <r>
          <rPr>
            <sz val="12"/>
            <color rgb="FF000000"/>
            <rFont val="Calibri"/>
            <family val="1"/>
          </rPr>
          <t>No aplica</t>
        </r>
      </text>
    </comment>
    <comment ref="Z273" authorId="0" shapeId="0" xr:uid="{00000000-0006-0000-1700-0000F7090000}">
      <text>
        <r>
          <rPr>
            <sz val="12"/>
            <color rgb="FF000000"/>
            <rFont val="Calibri"/>
            <family val="1"/>
          </rPr>
          <t>No aplica</t>
        </r>
      </text>
    </comment>
    <comment ref="AA273" authorId="0" shapeId="0" xr:uid="{00000000-0006-0000-1700-0000F8090000}">
      <text>
        <r>
          <rPr>
            <sz val="12"/>
            <color rgb="FF000000"/>
            <rFont val="Calibri"/>
            <family val="1"/>
          </rPr>
          <t>No aplica</t>
        </r>
      </text>
    </comment>
    <comment ref="AB273" authorId="0" shapeId="0" xr:uid="{00000000-0006-0000-1700-0000F9090000}">
      <text>
        <r>
          <rPr>
            <sz val="12"/>
            <color rgb="FF000000"/>
            <rFont val="Calibri"/>
            <family val="1"/>
          </rPr>
          <t>No aplica</t>
        </r>
      </text>
    </comment>
    <comment ref="AI273" authorId="0" shapeId="0" xr:uid="{00000000-0006-0000-1700-0000FA090000}">
      <text>
        <r>
          <rPr>
            <sz val="12"/>
            <color rgb="FF000000"/>
            <rFont val="Calibri"/>
            <family val="1"/>
          </rPr>
          <t>No me ofrece promoción vigente</t>
        </r>
      </text>
    </comment>
    <comment ref="AM273" authorId="0" shapeId="0" xr:uid="{00000000-0006-0000-1700-0000FB090000}">
      <text>
        <r>
          <rPr>
            <sz val="12"/>
            <color rgb="FF000000"/>
            <rFont val="Calibri"/>
            <family val="1"/>
          </rPr>
          <t>No me ofrece Gasolina extra</t>
        </r>
      </text>
    </comment>
    <comment ref="AN273" authorId="0" shapeId="0" xr:uid="{00000000-0006-0000-1700-0000FC090000}">
      <text>
        <r>
          <rPr>
            <sz val="12"/>
            <color rgb="FF000000"/>
            <rFont val="Calibri"/>
            <family val="1"/>
          </rPr>
          <t>No me ofrece mezclar combustibles</t>
        </r>
      </text>
    </comment>
    <comment ref="AO273" authorId="0" shapeId="0" xr:uid="{00000000-0006-0000-1700-0000FD090000}">
      <text>
        <r>
          <rPr>
            <sz val="12"/>
            <color rgb="FF000000"/>
            <rFont val="Calibri"/>
            <family val="1"/>
          </rPr>
          <t>No me ofrece acumular puntos</t>
        </r>
      </text>
    </comment>
    <comment ref="AP273" authorId="0" shapeId="0" xr:uid="{00000000-0006-0000-1700-0000FE090000}">
      <text>
        <r>
          <rPr>
            <sz val="12"/>
            <color rgb="FF000000"/>
            <rFont val="Calibri"/>
            <family val="1"/>
          </rPr>
          <t>No me  ofrece galón adicional</t>
        </r>
      </text>
    </comment>
    <comment ref="AT273" authorId="0" shapeId="0" xr:uid="{00000000-0006-0000-1700-0000FF090000}">
      <text>
        <r>
          <rPr>
            <sz val="12"/>
            <color rgb="FF000000"/>
            <rFont val="Calibri"/>
            <family val="1"/>
          </rPr>
          <t>Solo dice surtidor en cero</t>
        </r>
      </text>
    </comment>
    <comment ref="AW273" authorId="0" shapeId="0" xr:uid="{00000000-0006-0000-1700-0000000A0000}">
      <text>
        <r>
          <rPr>
            <sz val="12"/>
            <color rgb="FF000000"/>
            <rFont val="Calibri"/>
            <family val="1"/>
          </rPr>
          <t>No me ofrece servicios adicionales de la estación</t>
        </r>
      </text>
    </comment>
    <comment ref="AX273" authorId="0" shapeId="0" xr:uid="{00000000-0006-0000-1700-0000010A0000}">
      <text>
        <r>
          <rPr>
            <sz val="12"/>
            <color rgb="FF000000"/>
            <rFont val="Calibri"/>
            <family val="1"/>
          </rPr>
          <t>No me ofrece botar basura</t>
        </r>
      </text>
    </comment>
    <comment ref="W274" authorId="0" shapeId="0" xr:uid="{00000000-0006-0000-1700-0000020A0000}">
      <text>
        <r>
          <rPr>
            <sz val="12"/>
            <color rgb="FF000000"/>
            <rFont val="Calibri"/>
            <family val="1"/>
          </rPr>
          <t>No tenia</t>
        </r>
      </text>
    </comment>
    <comment ref="Y274" authorId="0" shapeId="0" xr:uid="{00000000-0006-0000-1700-0000030A0000}">
      <text>
        <r>
          <rPr>
            <sz val="12"/>
            <color rgb="FF000000"/>
            <rFont val="Calibri"/>
            <family val="1"/>
          </rPr>
          <t>No es obligatorio</t>
        </r>
      </text>
    </comment>
    <comment ref="Z274" authorId="0" shapeId="0" xr:uid="{00000000-0006-0000-1700-0000040A0000}">
      <text>
        <r>
          <rPr>
            <sz val="12"/>
            <color rgb="FF000000"/>
            <rFont val="Calibri"/>
            <family val="1"/>
          </rPr>
          <t>No es obligatorio</t>
        </r>
      </text>
    </comment>
    <comment ref="AA274" authorId="0" shapeId="0" xr:uid="{00000000-0006-0000-1700-0000050A0000}">
      <text>
        <r>
          <rPr>
            <sz val="12"/>
            <color rgb="FF000000"/>
            <rFont val="Calibri"/>
            <family val="1"/>
          </rPr>
          <t>No es obligatorio</t>
        </r>
      </text>
    </comment>
    <comment ref="AB274" authorId="0" shapeId="0" xr:uid="{00000000-0006-0000-1700-0000060A0000}">
      <text>
        <r>
          <rPr>
            <sz val="12"/>
            <color rgb="FF000000"/>
            <rFont val="Calibri"/>
            <family val="1"/>
          </rPr>
          <t>No es obligatorio</t>
        </r>
      </text>
    </comment>
    <comment ref="AI274" authorId="0" shapeId="0" xr:uid="{00000000-0006-0000-1700-0000070A0000}">
      <text>
        <r>
          <rPr>
            <sz val="12"/>
            <color rgb="FF000000"/>
            <rFont val="Calibri"/>
            <family val="1"/>
          </rPr>
          <t>No lo ofrece ni lo entrega</t>
        </r>
      </text>
    </comment>
    <comment ref="AM274" authorId="0" shapeId="0" xr:uid="{00000000-0006-0000-1700-0000080A0000}">
      <text>
        <r>
          <rPr>
            <sz val="12"/>
            <color rgb="FF000000"/>
            <rFont val="Calibri"/>
            <family val="1"/>
          </rPr>
          <t>No la ofrece</t>
        </r>
      </text>
    </comment>
    <comment ref="AN274" authorId="0" shapeId="0" xr:uid="{00000000-0006-0000-1700-0000090A0000}">
      <text>
        <r>
          <rPr>
            <sz val="12"/>
            <color rgb="FF000000"/>
            <rFont val="Calibri"/>
            <family val="1"/>
          </rPr>
          <t>No ofrece</t>
        </r>
      </text>
    </comment>
    <comment ref="AP274" authorId="0" shapeId="0" xr:uid="{00000000-0006-0000-1700-00000A0A0000}">
      <text>
        <r>
          <rPr>
            <sz val="12"/>
            <color rgb="FF000000"/>
            <rFont val="Calibri"/>
            <family val="1"/>
          </rPr>
          <t>No ofrece</t>
        </r>
      </text>
    </comment>
    <comment ref="AW274" authorId="0" shapeId="0" xr:uid="{00000000-0006-0000-1700-00000B0A0000}">
      <text>
        <r>
          <rPr>
            <sz val="12"/>
            <color rgb="FF000000"/>
            <rFont val="Calibri"/>
            <family val="1"/>
          </rPr>
          <t>No ofrece</t>
        </r>
      </text>
    </comment>
    <comment ref="AX274" authorId="0" shapeId="0" xr:uid="{00000000-0006-0000-1700-00000C0A0000}">
      <text>
        <r>
          <rPr>
            <sz val="12"/>
            <color rgb="FF000000"/>
            <rFont val="Calibri"/>
            <family val="1"/>
          </rPr>
          <t>No ofrece</t>
        </r>
      </text>
    </comment>
    <comment ref="BA274" authorId="0" shapeId="0" xr:uid="{00000000-0006-0000-1700-00000D0A0000}">
      <text>
        <r>
          <rPr>
            <sz val="12"/>
            <color rgb="FF000000"/>
            <rFont val="Calibri"/>
            <family val="1"/>
          </rPr>
          <t>No lo ofrece, me toca solicitarlo solo ofrece el voucher del datáfono</t>
        </r>
      </text>
    </comment>
    <comment ref="Y275" authorId="0" shapeId="0" xr:uid="{00000000-0006-0000-1700-00000E0A0000}">
      <text>
        <r>
          <rPr>
            <sz val="12"/>
            <color rgb="FF000000"/>
            <rFont val="Calibri"/>
            <family val="1"/>
          </rPr>
          <t>Ya no se usa</t>
        </r>
      </text>
    </comment>
    <comment ref="Z275" authorId="0" shapeId="0" xr:uid="{00000000-0006-0000-1700-00000F0A0000}">
      <text>
        <r>
          <rPr>
            <sz val="12"/>
            <color rgb="FF000000"/>
            <rFont val="Calibri"/>
            <family val="1"/>
          </rPr>
          <t>Ya no se usa</t>
        </r>
      </text>
    </comment>
    <comment ref="AA275" authorId="0" shapeId="0" xr:uid="{00000000-0006-0000-1700-0000100A0000}">
      <text>
        <r>
          <rPr>
            <sz val="12"/>
            <color rgb="FF000000"/>
            <rFont val="Calibri"/>
            <family val="1"/>
          </rPr>
          <t>Ya no se usa</t>
        </r>
      </text>
    </comment>
    <comment ref="AB275" authorId="0" shapeId="0" xr:uid="{00000000-0006-0000-1700-0000110A0000}">
      <text>
        <r>
          <rPr>
            <sz val="12"/>
            <color rgb="FF000000"/>
            <rFont val="Calibri"/>
            <family val="1"/>
          </rPr>
          <t>Visita en moto</t>
        </r>
      </text>
    </comment>
    <comment ref="AE275" authorId="0" shapeId="0" xr:uid="{00000000-0006-0000-1700-0000120A0000}">
      <text>
        <r>
          <rPr>
            <sz val="12"/>
            <color rgb="FF000000"/>
            <rFont val="Calibri"/>
            <family val="1"/>
          </rPr>
          <t>colabores ocupados.</t>
        </r>
      </text>
    </comment>
    <comment ref="AM275" authorId="0" shapeId="0" xr:uid="{00000000-0006-0000-1700-0000130A0000}">
      <text>
        <r>
          <rPr>
            <sz val="12"/>
            <color rgb="FF000000"/>
            <rFont val="Calibri"/>
            <family val="1"/>
          </rPr>
          <t>No ofreció gasolina de mayor calidad. Tuve que solicitarla</t>
        </r>
      </text>
    </comment>
    <comment ref="AN275" authorId="0" shapeId="0" xr:uid="{00000000-0006-0000-1700-0000140A0000}">
      <text>
        <r>
          <rPr>
            <sz val="12"/>
            <color rgb="FF000000"/>
            <rFont val="Calibri"/>
            <family val="1"/>
          </rPr>
          <t>Solicite tanquear con extra</t>
        </r>
      </text>
    </comment>
    <comment ref="AP275" authorId="0" shapeId="0" xr:uid="{00000000-0006-0000-1700-0000150A0000}">
      <text>
        <r>
          <rPr>
            <sz val="12"/>
            <color rgb="FF000000"/>
            <rFont val="Calibri"/>
            <family val="1"/>
          </rPr>
          <t>Ofrece promoción jeep</t>
        </r>
      </text>
    </comment>
    <comment ref="AS275" authorId="0" shapeId="0" xr:uid="{00000000-0006-0000-1700-0000160A0000}">
      <text>
        <r>
          <rPr>
            <sz val="12"/>
            <color rgb="FF000000"/>
            <rFont val="Calibri"/>
            <family val="1"/>
          </rPr>
          <t>menciona empezamos 0s</t>
        </r>
      </text>
    </comment>
    <comment ref="AX275" authorId="0" shapeId="0" xr:uid="{00000000-0006-0000-1700-0000170A0000}">
      <text>
        <r>
          <rPr>
            <sz val="12"/>
            <color rgb="FF000000"/>
            <rFont val="Calibri"/>
            <family val="1"/>
          </rPr>
          <t>Visita en moto</t>
        </r>
      </text>
    </comment>
    <comment ref="BA275" authorId="0" shapeId="0" xr:uid="{00000000-0006-0000-1700-0000180A0000}">
      <text>
        <r>
          <rPr>
            <sz val="12"/>
            <color rgb="FF000000"/>
            <rFont val="Calibri"/>
            <family val="1"/>
          </rPr>
          <t>no ofrecio, yuve que solicitarla</t>
        </r>
      </text>
    </comment>
    <comment ref="Y276" authorId="0" shapeId="0" xr:uid="{00000000-0006-0000-1700-0000190A0000}">
      <text>
        <r>
          <rPr>
            <sz val="12"/>
            <color rgb="FF000000"/>
            <rFont val="Calibri"/>
            <family val="1"/>
          </rPr>
          <t>No es obligatorio</t>
        </r>
      </text>
    </comment>
    <comment ref="Z276" authorId="0" shapeId="0" xr:uid="{00000000-0006-0000-1700-00001A0A0000}">
      <text>
        <r>
          <rPr>
            <sz val="12"/>
            <color rgb="FF000000"/>
            <rFont val="Calibri"/>
            <family val="1"/>
          </rPr>
          <t>No es obligatorio</t>
        </r>
      </text>
    </comment>
    <comment ref="AA276" authorId="0" shapeId="0" xr:uid="{00000000-0006-0000-1700-00001B0A0000}">
      <text>
        <r>
          <rPr>
            <sz val="12"/>
            <color rgb="FF000000"/>
            <rFont val="Calibri"/>
            <family val="1"/>
          </rPr>
          <t>No es obligatorio</t>
        </r>
      </text>
    </comment>
    <comment ref="AB276" authorId="0" shapeId="0" xr:uid="{00000000-0006-0000-1700-00001C0A0000}">
      <text>
        <r>
          <rPr>
            <sz val="12"/>
            <color rgb="FF000000"/>
            <rFont val="Calibri"/>
            <family val="1"/>
          </rPr>
          <t>No es obligatorio</t>
        </r>
      </text>
    </comment>
    <comment ref="AI276" authorId="0" shapeId="0" xr:uid="{00000000-0006-0000-1700-00001D0A0000}">
      <text>
        <r>
          <rPr>
            <sz val="12"/>
            <color rgb="FF000000"/>
            <rFont val="Calibri"/>
            <family val="1"/>
          </rPr>
          <t>No lo ofrece</t>
        </r>
      </text>
    </comment>
    <comment ref="AL276" authorId="0" shapeId="0" xr:uid="{00000000-0006-0000-1700-00001E0A0000}">
      <text>
        <r>
          <rPr>
            <sz val="12"/>
            <color rgb="FF000000"/>
            <rFont val="Calibri"/>
            <family val="1"/>
          </rPr>
          <t>Pregunta cuanto.</t>
        </r>
      </text>
    </comment>
    <comment ref="AM276" authorId="0" shapeId="0" xr:uid="{00000000-0006-0000-1700-00001F0A0000}">
      <text>
        <r>
          <rPr>
            <sz val="12"/>
            <color rgb="FF000000"/>
            <rFont val="Calibri"/>
            <family val="1"/>
          </rPr>
          <t>No lo ofrece</t>
        </r>
      </text>
    </comment>
    <comment ref="AN276" authorId="0" shapeId="0" xr:uid="{00000000-0006-0000-1700-0000200A0000}">
      <text>
        <r>
          <rPr>
            <sz val="12"/>
            <color rgb="FF000000"/>
            <rFont val="Calibri"/>
            <family val="1"/>
          </rPr>
          <t>No lo ofrece</t>
        </r>
      </text>
    </comment>
    <comment ref="AP276" authorId="0" shapeId="0" xr:uid="{00000000-0006-0000-1700-0000210A0000}">
      <text>
        <r>
          <rPr>
            <sz val="12"/>
            <color rgb="FF000000"/>
            <rFont val="Calibri"/>
            <family val="1"/>
          </rPr>
          <t>No lo ofrece</t>
        </r>
      </text>
    </comment>
    <comment ref="AT276" authorId="0" shapeId="0" xr:uid="{00000000-0006-0000-1700-0000220A0000}">
      <text>
        <r>
          <rPr>
            <sz val="12"/>
            <color rgb="FF000000"/>
            <rFont val="Calibri"/>
            <family val="1"/>
          </rPr>
          <t>no lo menciona</t>
        </r>
      </text>
    </comment>
    <comment ref="BA276" authorId="0" shapeId="0" xr:uid="{00000000-0006-0000-1700-0000230A0000}">
      <text>
        <r>
          <rPr>
            <sz val="12"/>
            <color rgb="FF000000"/>
            <rFont val="Calibri"/>
            <family val="1"/>
          </rPr>
          <t>Me toca solicitarlo</t>
        </r>
      </text>
    </comment>
    <comment ref="Y277" authorId="0" shapeId="0" xr:uid="{00000000-0006-0000-1700-0000240A0000}">
      <text>
        <r>
          <rPr>
            <sz val="12"/>
            <color rgb="FF000000"/>
            <rFont val="Calibri"/>
            <family val="1"/>
          </rPr>
          <t>No es obligatorio</t>
        </r>
      </text>
    </comment>
    <comment ref="Z277" authorId="0" shapeId="0" xr:uid="{00000000-0006-0000-1700-0000250A0000}">
      <text>
        <r>
          <rPr>
            <sz val="12"/>
            <color rgb="FF000000"/>
            <rFont val="Calibri"/>
            <family val="1"/>
          </rPr>
          <t>No es obligatorio</t>
        </r>
      </text>
    </comment>
    <comment ref="AA277" authorId="0" shapeId="0" xr:uid="{00000000-0006-0000-1700-0000260A0000}">
      <text>
        <r>
          <rPr>
            <sz val="12"/>
            <color rgb="FF000000"/>
            <rFont val="Calibri"/>
            <family val="1"/>
          </rPr>
          <t>No es obligatorio</t>
        </r>
      </text>
    </comment>
    <comment ref="AB277" authorId="0" shapeId="0" xr:uid="{00000000-0006-0000-1700-0000270A0000}">
      <text>
        <r>
          <rPr>
            <sz val="12"/>
            <color rgb="FF000000"/>
            <rFont val="Calibri"/>
            <family val="1"/>
          </rPr>
          <t>No es obligatorio</t>
        </r>
      </text>
    </comment>
    <comment ref="AI277" authorId="0" shapeId="0" xr:uid="{00000000-0006-0000-1700-0000280A0000}">
      <text>
        <r>
          <rPr>
            <sz val="12"/>
            <color rgb="FF000000"/>
            <rFont val="Calibri"/>
            <family val="1"/>
          </rPr>
          <t>No menciono esto</t>
        </r>
      </text>
    </comment>
    <comment ref="AL277" authorId="0" shapeId="0" xr:uid="{00000000-0006-0000-1700-0000290A0000}">
      <text>
        <r>
          <rPr>
            <sz val="12"/>
            <color rgb="FF000000"/>
            <rFont val="Calibri"/>
            <family val="1"/>
          </rPr>
          <t>No tomo esta iniciativa inmediatamente pregunto cuánto, entonces respondí</t>
        </r>
      </text>
    </comment>
    <comment ref="AM277" authorId="0" shapeId="0" xr:uid="{00000000-0006-0000-1700-00002A0A0000}">
      <text>
        <r>
          <rPr>
            <sz val="12"/>
            <color rgb="FF000000"/>
            <rFont val="Calibri"/>
            <family val="1"/>
          </rPr>
          <t>No lo ofrecio asumió que era corriente</t>
        </r>
      </text>
    </comment>
    <comment ref="AN277" authorId="0" shapeId="0" xr:uid="{00000000-0006-0000-1700-00002B0A0000}">
      <text>
        <r>
          <rPr>
            <sz val="12"/>
            <color rgb="FF000000"/>
            <rFont val="Calibri"/>
            <family val="1"/>
          </rPr>
          <t>No ofreció este producto</t>
        </r>
      </text>
    </comment>
    <comment ref="AP277" authorId="0" shapeId="0" xr:uid="{00000000-0006-0000-1700-00002C0A0000}">
      <text>
        <r>
          <rPr>
            <sz val="12"/>
            <color rgb="FF000000"/>
            <rFont val="Calibri"/>
            <family val="1"/>
          </rPr>
          <t>No menciono esto en ningún momento</t>
        </r>
      </text>
    </comment>
    <comment ref="AT277" authorId="0" shapeId="0" xr:uid="{00000000-0006-0000-1700-00002D0A0000}">
      <text>
        <r>
          <rPr>
            <sz val="12"/>
            <color rgb="FF000000"/>
            <rFont val="Calibri"/>
            <family val="1"/>
          </rPr>
          <t>No menciono esto en ningún momento</t>
        </r>
      </text>
    </comment>
    <comment ref="AW277" authorId="0" shapeId="0" xr:uid="{00000000-0006-0000-1700-00002E0A0000}">
      <text>
        <r>
          <rPr>
            <sz val="12"/>
            <color rgb="FF000000"/>
            <rFont val="Calibri"/>
            <family val="1"/>
          </rPr>
          <t>No ofreció estos servicios</t>
        </r>
      </text>
    </comment>
    <comment ref="AX277" authorId="0" shapeId="0" xr:uid="{00000000-0006-0000-1700-00002F0A0000}">
      <text>
        <r>
          <rPr>
            <sz val="12"/>
            <color rgb="FF000000"/>
            <rFont val="Calibri"/>
            <family val="1"/>
          </rPr>
          <t>No menciono esto en ningún momento</t>
        </r>
      </text>
    </comment>
    <comment ref="Y278" authorId="0" shapeId="0" xr:uid="{00000000-0006-0000-1700-0000300A0000}">
      <text>
        <r>
          <rPr>
            <sz val="12"/>
            <color rgb="FF000000"/>
            <rFont val="Calibri"/>
            <family val="1"/>
          </rPr>
          <t>No aplica</t>
        </r>
      </text>
    </comment>
    <comment ref="Z278" authorId="0" shapeId="0" xr:uid="{00000000-0006-0000-1700-0000310A0000}">
      <text>
        <r>
          <rPr>
            <sz val="12"/>
            <color rgb="FF000000"/>
            <rFont val="Calibri"/>
            <family val="1"/>
          </rPr>
          <t>No aplica</t>
        </r>
      </text>
    </comment>
    <comment ref="AA278" authorId="0" shapeId="0" xr:uid="{00000000-0006-0000-1700-0000320A0000}">
      <text>
        <r>
          <rPr>
            <sz val="12"/>
            <color rgb="FF000000"/>
            <rFont val="Calibri"/>
            <family val="1"/>
          </rPr>
          <t>No aplica</t>
        </r>
      </text>
    </comment>
    <comment ref="AB278" authorId="0" shapeId="0" xr:uid="{00000000-0006-0000-1700-0000330A0000}">
      <text>
        <r>
          <rPr>
            <sz val="12"/>
            <color rgb="FF000000"/>
            <rFont val="Calibri"/>
            <family val="1"/>
          </rPr>
          <t>No aplica</t>
        </r>
      </text>
    </comment>
    <comment ref="AE278" authorId="0" shapeId="0" xr:uid="{00000000-0006-0000-1700-0000340A0000}">
      <text>
        <r>
          <rPr>
            <sz val="12"/>
            <color rgb="FF000000"/>
            <rFont val="Calibri"/>
            <family val="1"/>
          </rPr>
          <t>Estaban ocupados</t>
        </r>
      </text>
    </comment>
    <comment ref="AN278" authorId="0" shapeId="0" xr:uid="{00000000-0006-0000-1700-0000350A0000}">
      <text>
        <r>
          <rPr>
            <sz val="12"/>
            <color rgb="FF000000"/>
            <rFont val="Calibri"/>
            <family val="1"/>
          </rPr>
          <t>Compra solo extra</t>
        </r>
      </text>
    </comment>
    <comment ref="AT278" authorId="0" shapeId="0" xr:uid="{00000000-0006-0000-1700-0000360A0000}">
      <text>
        <r>
          <rPr>
            <sz val="12"/>
            <color rgb="FF000000"/>
            <rFont val="Calibri"/>
            <family val="1"/>
          </rPr>
          <t>Nunca lo dice</t>
        </r>
      </text>
    </comment>
    <comment ref="AX278" authorId="0" shapeId="0" xr:uid="{00000000-0006-0000-1700-0000370A0000}">
      <text>
        <r>
          <rPr>
            <sz val="12"/>
            <color rgb="FF000000"/>
            <rFont val="Calibri"/>
            <family val="1"/>
          </rPr>
          <t>Visita moto</t>
        </r>
      </text>
    </comment>
    <comment ref="W279" authorId="0" shapeId="0" xr:uid="{00000000-0006-0000-1700-0000380A0000}">
      <text>
        <r>
          <rPr>
            <sz val="12"/>
            <color rgb="FF000000"/>
            <rFont val="Calibri"/>
            <family val="1"/>
          </rPr>
          <t>Bordado</t>
        </r>
      </text>
    </comment>
    <comment ref="Y279" authorId="0" shapeId="0" xr:uid="{00000000-0006-0000-1700-0000390A0000}">
      <text>
        <r>
          <rPr>
            <sz val="12"/>
            <color rgb="FF000000"/>
            <rFont val="Calibri"/>
            <family val="1"/>
          </rPr>
          <t>No aplica en este momento</t>
        </r>
      </text>
    </comment>
    <comment ref="Z279" authorId="0" shapeId="0" xr:uid="{00000000-0006-0000-1700-00003A0A0000}">
      <text>
        <r>
          <rPr>
            <sz val="12"/>
            <color rgb="FF000000"/>
            <rFont val="Calibri"/>
            <family val="1"/>
          </rPr>
          <t>No aplica en este momento</t>
        </r>
      </text>
    </comment>
    <comment ref="AA279" authorId="0" shapeId="0" xr:uid="{00000000-0006-0000-1700-00003B0A0000}">
      <text>
        <r>
          <rPr>
            <sz val="12"/>
            <color rgb="FF000000"/>
            <rFont val="Calibri"/>
            <family val="1"/>
          </rPr>
          <t>No aplica en este momento</t>
        </r>
      </text>
    </comment>
    <comment ref="AB279" authorId="0" shapeId="0" xr:uid="{00000000-0006-0000-1700-00003C0A0000}">
      <text>
        <r>
          <rPr>
            <sz val="12"/>
            <color rgb="FF000000"/>
            <rFont val="Calibri"/>
            <family val="1"/>
          </rPr>
          <t>No aplica en este momento</t>
        </r>
      </text>
    </comment>
    <comment ref="BA279" authorId="0" shapeId="0" xr:uid="{00000000-0006-0000-1700-00003D0A0000}">
      <text>
        <r>
          <rPr>
            <sz val="12"/>
            <color rgb="FF000000"/>
            <rFont val="Calibri"/>
            <family val="1"/>
          </rPr>
          <t>me adelanto a pedir la factura</t>
        </r>
      </text>
    </comment>
    <comment ref="Y280" authorId="0" shapeId="0" xr:uid="{00000000-0006-0000-1700-00003E0A0000}">
      <text>
        <r>
          <rPr>
            <sz val="12"/>
            <color rgb="FF000000"/>
            <rFont val="Calibri"/>
            <family val="1"/>
          </rPr>
          <t>No</t>
        </r>
      </text>
    </comment>
    <comment ref="Z280" authorId="0" shapeId="0" xr:uid="{00000000-0006-0000-1700-00003F0A0000}">
      <text>
        <r>
          <rPr>
            <sz val="12"/>
            <color rgb="FF000000"/>
            <rFont val="Calibri"/>
            <family val="1"/>
          </rPr>
          <t>No</t>
        </r>
      </text>
    </comment>
    <comment ref="AA280" authorId="0" shapeId="0" xr:uid="{00000000-0006-0000-1700-0000400A0000}">
      <text>
        <r>
          <rPr>
            <sz val="12"/>
            <color rgb="FF000000"/>
            <rFont val="Calibri"/>
            <family val="1"/>
          </rPr>
          <t>No</t>
        </r>
      </text>
    </comment>
    <comment ref="AB280" authorId="0" shapeId="0" xr:uid="{00000000-0006-0000-1700-0000410A0000}">
      <text>
        <r>
          <rPr>
            <sz val="12"/>
            <color rgb="FF000000"/>
            <rFont val="Calibri"/>
            <family val="1"/>
          </rPr>
          <t>No</t>
        </r>
      </text>
    </comment>
    <comment ref="AI280" authorId="0" shapeId="0" xr:uid="{00000000-0006-0000-1700-0000420A0000}">
      <text>
        <r>
          <rPr>
            <sz val="12"/>
            <color rgb="FF000000"/>
            <rFont val="Calibri"/>
            <family val="1"/>
          </rPr>
          <t>No ofreció</t>
        </r>
      </text>
    </comment>
    <comment ref="AM280" authorId="0" shapeId="0" xr:uid="{00000000-0006-0000-1700-0000430A0000}">
      <text>
        <r>
          <rPr>
            <sz val="12"/>
            <color rgb="FF000000"/>
            <rFont val="Calibri"/>
            <family val="1"/>
          </rPr>
          <t>Sin mayor calidad</t>
        </r>
      </text>
    </comment>
    <comment ref="AN280" authorId="0" shapeId="0" xr:uid="{00000000-0006-0000-1700-0000440A0000}">
      <text>
        <r>
          <rPr>
            <sz val="12"/>
            <color rgb="FF000000"/>
            <rFont val="Calibri"/>
            <family val="1"/>
          </rPr>
          <t>Sin mayor calidad</t>
        </r>
      </text>
    </comment>
    <comment ref="AO280" authorId="0" shapeId="0" xr:uid="{00000000-0006-0000-1700-0000450A0000}">
      <text>
        <r>
          <rPr>
            <sz val="12"/>
            <color rgb="FF000000"/>
            <rFont val="Calibri"/>
            <family val="1"/>
          </rPr>
          <t>No ofreció</t>
        </r>
      </text>
    </comment>
    <comment ref="AP280" authorId="0" shapeId="0" xr:uid="{00000000-0006-0000-1700-0000460A0000}">
      <text>
        <r>
          <rPr>
            <sz val="12"/>
            <color rgb="FF000000"/>
            <rFont val="Calibri"/>
            <family val="1"/>
          </rPr>
          <t>No ofreció</t>
        </r>
      </text>
    </comment>
    <comment ref="AT280" authorId="0" shapeId="0" xr:uid="{00000000-0006-0000-1700-0000470A0000}">
      <text>
        <r>
          <rPr>
            <sz val="12"/>
            <color rgb="FF000000"/>
            <rFont val="Calibri"/>
            <family val="1"/>
          </rPr>
          <t>No detalló</t>
        </r>
      </text>
    </comment>
    <comment ref="AW280" authorId="0" shapeId="0" xr:uid="{00000000-0006-0000-1700-0000480A0000}">
      <text>
        <r>
          <rPr>
            <sz val="12"/>
            <color rgb="FF000000"/>
            <rFont val="Calibri"/>
            <family val="1"/>
          </rPr>
          <t>No ofreció</t>
        </r>
      </text>
    </comment>
    <comment ref="AX280" authorId="0" shapeId="0" xr:uid="{00000000-0006-0000-1700-0000490A0000}">
      <text>
        <r>
          <rPr>
            <sz val="12"/>
            <color rgb="FF000000"/>
            <rFont val="Calibri"/>
            <family val="1"/>
          </rPr>
          <t>No ofreció</t>
        </r>
      </text>
    </comment>
    <comment ref="BA280" authorId="0" shapeId="0" xr:uid="{00000000-0006-0000-1700-00004A0A0000}">
      <text>
        <r>
          <rPr>
            <sz val="12"/>
            <color rgb="FF000000"/>
            <rFont val="Calibri"/>
            <family val="1"/>
          </rPr>
          <t>Yo la solicité</t>
        </r>
      </text>
    </comment>
    <comment ref="W281" authorId="0" shapeId="0" xr:uid="{00000000-0006-0000-1700-00004B0A0000}">
      <text>
        <r>
          <rPr>
            <sz val="12"/>
            <color rgb="FF000000"/>
            <rFont val="Calibri"/>
            <family val="1"/>
          </rPr>
          <t>No tiene carnet ni bordado el nombre</t>
        </r>
      </text>
    </comment>
    <comment ref="Y281" authorId="0" shapeId="0" xr:uid="{00000000-0006-0000-1700-00004C0A0000}">
      <text>
        <r>
          <rPr>
            <sz val="12"/>
            <color rgb="FF000000"/>
            <rFont val="Calibri"/>
            <family val="1"/>
          </rPr>
          <t>No es obligatorio</t>
        </r>
      </text>
    </comment>
    <comment ref="Z281" authorId="0" shapeId="0" xr:uid="{00000000-0006-0000-1700-00004D0A0000}">
      <text>
        <r>
          <rPr>
            <sz val="12"/>
            <color rgb="FF000000"/>
            <rFont val="Calibri"/>
            <family val="1"/>
          </rPr>
          <t>No es obligatorio</t>
        </r>
      </text>
    </comment>
    <comment ref="AA281" authorId="0" shapeId="0" xr:uid="{00000000-0006-0000-1700-00004E0A0000}">
      <text>
        <r>
          <rPr>
            <sz val="12"/>
            <color rgb="FF000000"/>
            <rFont val="Calibri"/>
            <family val="1"/>
          </rPr>
          <t>No es obligatorio</t>
        </r>
      </text>
    </comment>
    <comment ref="AB281" authorId="0" shapeId="0" xr:uid="{00000000-0006-0000-1700-00004F0A0000}">
      <text>
        <r>
          <rPr>
            <sz val="12"/>
            <color rgb="FF000000"/>
            <rFont val="Calibri"/>
            <family val="1"/>
          </rPr>
          <t>No es obligatorio</t>
        </r>
      </text>
    </comment>
    <comment ref="AI281" authorId="0" shapeId="0" xr:uid="{00000000-0006-0000-1700-0000500A0000}">
      <text>
        <r>
          <rPr>
            <sz val="12"/>
            <color rgb="FF000000"/>
            <rFont val="Calibri"/>
            <family val="1"/>
          </rPr>
          <t>No ofreció</t>
        </r>
      </text>
    </comment>
    <comment ref="AM281" authorId="0" shapeId="0" xr:uid="{00000000-0006-0000-1700-0000510A0000}">
      <text>
        <r>
          <rPr>
            <sz val="12"/>
            <color rgb="FF000000"/>
            <rFont val="Calibri"/>
            <family val="1"/>
          </rPr>
          <t>No venden</t>
        </r>
      </text>
    </comment>
    <comment ref="AN281" authorId="0" shapeId="0" xr:uid="{00000000-0006-0000-1700-0000520A0000}">
      <text>
        <r>
          <rPr>
            <sz val="12"/>
            <color rgb="FF000000"/>
            <rFont val="Calibri"/>
            <family val="1"/>
          </rPr>
          <t>No venden</t>
        </r>
      </text>
    </comment>
    <comment ref="AO281" authorId="0" shapeId="0" xr:uid="{00000000-0006-0000-1700-0000530A0000}">
      <text>
        <r>
          <rPr>
            <sz val="12"/>
            <color rgb="FF000000"/>
            <rFont val="Calibri"/>
            <family val="1"/>
          </rPr>
          <t>No ofreció</t>
        </r>
      </text>
    </comment>
    <comment ref="AP281" authorId="0" shapeId="0" xr:uid="{00000000-0006-0000-1700-0000540A0000}">
      <text>
        <r>
          <rPr>
            <sz val="12"/>
            <color rgb="FF000000"/>
            <rFont val="Calibri"/>
            <family val="1"/>
          </rPr>
          <t>No ofreció</t>
        </r>
      </text>
    </comment>
    <comment ref="AW281" authorId="0" shapeId="0" xr:uid="{00000000-0006-0000-1700-0000550A0000}">
      <text>
        <r>
          <rPr>
            <sz val="12"/>
            <color rgb="FF000000"/>
            <rFont val="Calibri"/>
            <family val="1"/>
          </rPr>
          <t>No ofreció</t>
        </r>
      </text>
    </comment>
    <comment ref="AX281" authorId="0" shapeId="0" xr:uid="{00000000-0006-0000-1700-0000560A0000}">
      <text>
        <r>
          <rPr>
            <sz val="12"/>
            <color rgb="FF000000"/>
            <rFont val="Calibri"/>
            <family val="1"/>
          </rPr>
          <t>Moto</t>
        </r>
      </text>
    </comment>
    <comment ref="BA281" authorId="0" shapeId="0" xr:uid="{00000000-0006-0000-1700-0000570A0000}">
      <text>
        <r>
          <rPr>
            <sz val="12"/>
            <color rgb="FF000000"/>
            <rFont val="Calibri"/>
            <family val="1"/>
          </rPr>
          <t>No ofreció</t>
        </r>
      </text>
    </comment>
    <comment ref="Y282" authorId="0" shapeId="0" xr:uid="{00000000-0006-0000-1700-0000580A0000}">
      <text>
        <r>
          <rPr>
            <sz val="12"/>
            <color rgb="FF000000"/>
            <rFont val="Calibri"/>
            <family val="1"/>
          </rPr>
          <t>No es obligatorio</t>
        </r>
      </text>
    </comment>
    <comment ref="Z282" authorId="0" shapeId="0" xr:uid="{00000000-0006-0000-1700-0000590A0000}">
      <text>
        <r>
          <rPr>
            <sz val="12"/>
            <color rgb="FF000000"/>
            <rFont val="Calibri"/>
            <family val="1"/>
          </rPr>
          <t>No es obligatorio</t>
        </r>
      </text>
    </comment>
    <comment ref="AA282" authorId="0" shapeId="0" xr:uid="{00000000-0006-0000-1700-00005A0A0000}">
      <text>
        <r>
          <rPr>
            <sz val="12"/>
            <color rgb="FF000000"/>
            <rFont val="Calibri"/>
            <family val="1"/>
          </rPr>
          <t>No es obligatorio</t>
        </r>
      </text>
    </comment>
    <comment ref="AB282" authorId="0" shapeId="0" xr:uid="{00000000-0006-0000-1700-00005B0A0000}">
      <text>
        <r>
          <rPr>
            <sz val="12"/>
            <color rgb="FF000000"/>
            <rFont val="Calibri"/>
            <family val="1"/>
          </rPr>
          <t>No es obligatorio</t>
        </r>
      </text>
    </comment>
    <comment ref="AI282" authorId="0" shapeId="0" xr:uid="{00000000-0006-0000-1700-00005C0A0000}">
      <text>
        <r>
          <rPr>
            <sz val="12"/>
            <color rgb="FF000000"/>
            <rFont val="Calibri"/>
            <family val="1"/>
          </rPr>
          <t>Esto no lo menciono en ningún momento</t>
        </r>
      </text>
    </comment>
    <comment ref="AM282" authorId="0" shapeId="0" xr:uid="{00000000-0006-0000-1700-00005D0A0000}">
      <text>
        <r>
          <rPr>
            <sz val="12"/>
            <color rgb="FF000000"/>
            <rFont val="Calibri"/>
            <family val="1"/>
          </rPr>
          <t>Lo tuve que pedir</t>
        </r>
      </text>
    </comment>
    <comment ref="AN282" authorId="0" shapeId="0" xr:uid="{00000000-0006-0000-1700-00005E0A0000}">
      <text>
        <r>
          <rPr>
            <sz val="12"/>
            <color rgb="FF000000"/>
            <rFont val="Calibri"/>
            <family val="1"/>
          </rPr>
          <t>No menciono esto en ningún momento</t>
        </r>
      </text>
    </comment>
    <comment ref="AO282" authorId="0" shapeId="0" xr:uid="{00000000-0006-0000-1700-00005F0A0000}">
      <text>
        <r>
          <rPr>
            <sz val="12"/>
            <color rgb="FF000000"/>
            <rFont val="Calibri"/>
            <family val="1"/>
          </rPr>
          <t>No ofreció nada de puntos colombia</t>
        </r>
      </text>
    </comment>
    <comment ref="AP282" authorId="0" shapeId="0" xr:uid="{00000000-0006-0000-1700-0000600A0000}">
      <text>
        <r>
          <rPr>
            <sz val="12"/>
            <color rgb="FF000000"/>
            <rFont val="Calibri"/>
            <family val="1"/>
          </rPr>
          <t>No ofreció aumentar la compra</t>
        </r>
      </text>
    </comment>
    <comment ref="AT282" authorId="0" shapeId="0" xr:uid="{00000000-0006-0000-1700-0000610A0000}">
      <text>
        <r>
          <rPr>
            <sz val="12"/>
            <color rgb="FF000000"/>
            <rFont val="Calibri"/>
            <family val="1"/>
          </rPr>
          <t>No menciono esto en ningún momento</t>
        </r>
      </text>
    </comment>
    <comment ref="AW282" authorId="0" shapeId="0" xr:uid="{00000000-0006-0000-1700-0000620A0000}">
      <text>
        <r>
          <rPr>
            <sz val="12"/>
            <color rgb="FF000000"/>
            <rFont val="Calibri"/>
            <family val="1"/>
          </rPr>
          <t>No ofrece ninguno de estos servicios</t>
        </r>
      </text>
    </comment>
    <comment ref="AX282" authorId="0" shapeId="0" xr:uid="{00000000-0006-0000-1700-0000630A0000}">
      <text>
        <r>
          <rPr>
            <sz val="12"/>
            <color rgb="FF000000"/>
            <rFont val="Calibri"/>
            <family val="1"/>
          </rPr>
          <t>No realizo esta acción en ningún momento</t>
        </r>
      </text>
    </comment>
    <comment ref="W283" authorId="0" shapeId="0" xr:uid="{00000000-0006-0000-1700-0000640A0000}">
      <text>
        <r>
          <rPr>
            <sz val="12"/>
            <color rgb="FF000000"/>
            <rFont val="Calibri"/>
            <family val="1"/>
          </rPr>
          <t>No presenta identificación</t>
        </r>
      </text>
    </comment>
    <comment ref="Y283" authorId="0" shapeId="0" xr:uid="{00000000-0006-0000-1700-0000650A0000}">
      <text>
        <r>
          <rPr>
            <sz val="12"/>
            <color rgb="FF000000"/>
            <rFont val="Calibri"/>
            <family val="1"/>
          </rPr>
          <t>No aplica</t>
        </r>
      </text>
    </comment>
    <comment ref="Z283" authorId="0" shapeId="0" xr:uid="{00000000-0006-0000-1700-0000660A0000}">
      <text>
        <r>
          <rPr>
            <sz val="12"/>
            <color rgb="FF000000"/>
            <rFont val="Calibri"/>
            <family val="1"/>
          </rPr>
          <t>No aplica</t>
        </r>
      </text>
    </comment>
    <comment ref="AA283" authorId="0" shapeId="0" xr:uid="{00000000-0006-0000-1700-0000670A0000}">
      <text>
        <r>
          <rPr>
            <sz val="12"/>
            <color rgb="FF000000"/>
            <rFont val="Calibri"/>
            <family val="1"/>
          </rPr>
          <t>No aplica</t>
        </r>
      </text>
    </comment>
    <comment ref="AB283" authorId="0" shapeId="0" xr:uid="{00000000-0006-0000-1700-0000680A0000}">
      <text>
        <r>
          <rPr>
            <sz val="12"/>
            <color rgb="FF000000"/>
            <rFont val="Calibri"/>
            <family val="1"/>
          </rPr>
          <t>No aplica</t>
        </r>
      </text>
    </comment>
    <comment ref="AN283" authorId="0" shapeId="0" xr:uid="{00000000-0006-0000-1700-0000690A0000}">
      <text>
        <r>
          <rPr>
            <sz val="12"/>
            <color rgb="FF000000"/>
            <rFont val="Calibri"/>
            <family val="1"/>
          </rPr>
          <t>Se solicito combustible extra</t>
        </r>
      </text>
    </comment>
    <comment ref="Q284" authorId="0" shapeId="0" xr:uid="{00000000-0006-0000-1700-00006A0A0000}">
      <text>
        <r>
          <rPr>
            <sz val="12"/>
            <color rgb="FF000000"/>
            <rFont val="Calibri"/>
            <family val="1"/>
          </rPr>
          <t>Usa reloj</t>
        </r>
      </text>
    </comment>
    <comment ref="U284" authorId="0" shapeId="0" xr:uid="{00000000-0006-0000-1700-00006B0A0000}">
      <text>
        <r>
          <rPr>
            <sz val="12"/>
            <color rgb="FF000000"/>
            <rFont val="Calibri"/>
            <family val="1"/>
          </rPr>
          <t>No usa el pantalón del uniforme</t>
        </r>
      </text>
    </comment>
    <comment ref="W284" authorId="0" shapeId="0" xr:uid="{00000000-0006-0000-1700-00006C0A0000}">
      <text>
        <r>
          <rPr>
            <sz val="12"/>
            <color rgb="FF000000"/>
            <rFont val="Calibri"/>
            <family val="1"/>
          </rPr>
          <t>Sin identificación</t>
        </r>
      </text>
    </comment>
    <comment ref="Y284" authorId="0" shapeId="0" xr:uid="{00000000-0006-0000-1700-00006D0A0000}">
      <text>
        <r>
          <rPr>
            <sz val="12"/>
            <color rgb="FF000000"/>
            <rFont val="Calibri"/>
            <family val="1"/>
          </rPr>
          <t>No aplica en este momento</t>
        </r>
      </text>
    </comment>
    <comment ref="Z284" authorId="0" shapeId="0" xr:uid="{00000000-0006-0000-1700-00006E0A0000}">
      <text>
        <r>
          <rPr>
            <sz val="12"/>
            <color rgb="FF000000"/>
            <rFont val="Calibri"/>
            <family val="1"/>
          </rPr>
          <t>No aplica en este momento</t>
        </r>
      </text>
    </comment>
    <comment ref="AA284" authorId="0" shapeId="0" xr:uid="{00000000-0006-0000-1700-00006F0A0000}">
      <text>
        <r>
          <rPr>
            <sz val="12"/>
            <color rgb="FF000000"/>
            <rFont val="Calibri"/>
            <family val="1"/>
          </rPr>
          <t>No aplica en este momento</t>
        </r>
      </text>
    </comment>
    <comment ref="AB284" authorId="0" shapeId="0" xr:uid="{00000000-0006-0000-1700-0000700A0000}">
      <text>
        <r>
          <rPr>
            <sz val="12"/>
            <color rgb="FF000000"/>
            <rFont val="Calibri"/>
            <family val="1"/>
          </rPr>
          <t>No aplica en este momento</t>
        </r>
      </text>
    </comment>
    <comment ref="AI284" authorId="0" shapeId="0" xr:uid="{00000000-0006-0000-1700-0000710A0000}">
      <text>
        <r>
          <rPr>
            <sz val="12"/>
            <color rgb="FF000000"/>
            <rFont val="Calibri"/>
            <family val="1"/>
          </rPr>
          <t>no ofrece</t>
        </r>
      </text>
    </comment>
    <comment ref="AL284" authorId="0" shapeId="0" xr:uid="{00000000-0006-0000-1700-0000720A0000}">
      <text>
        <r>
          <rPr>
            <sz val="12"/>
            <color rgb="FF000000"/>
            <rFont val="Calibri"/>
            <family val="1"/>
          </rPr>
          <t>solo pregunta cuanto</t>
        </r>
      </text>
    </comment>
    <comment ref="AM284" authorId="0" shapeId="0" xr:uid="{00000000-0006-0000-1700-0000730A0000}">
      <text>
        <r>
          <rPr>
            <sz val="12"/>
            <color rgb="FF000000"/>
            <rFont val="Calibri"/>
            <family val="1"/>
          </rPr>
          <t>No vende de mayor calidad</t>
        </r>
      </text>
    </comment>
    <comment ref="AN284" authorId="0" shapeId="0" xr:uid="{00000000-0006-0000-1700-0000740A0000}">
      <text>
        <r>
          <rPr>
            <sz val="12"/>
            <color rgb="FF000000"/>
            <rFont val="Calibri"/>
            <family val="1"/>
          </rPr>
          <t>No tiene de mayor calidad</t>
        </r>
      </text>
    </comment>
    <comment ref="AP284" authorId="0" shapeId="0" xr:uid="{00000000-0006-0000-1700-0000750A0000}">
      <text>
        <r>
          <rPr>
            <sz val="12"/>
            <color rgb="FF000000"/>
            <rFont val="Calibri"/>
            <family val="1"/>
          </rPr>
          <t>no ofrece</t>
        </r>
      </text>
    </comment>
    <comment ref="AT284" authorId="0" shapeId="0" xr:uid="{00000000-0006-0000-1700-0000760A0000}">
      <text>
        <r>
          <rPr>
            <sz val="12"/>
            <color rgb="FF000000"/>
            <rFont val="Calibri"/>
            <family val="1"/>
          </rPr>
          <t>no menciona</t>
        </r>
      </text>
    </comment>
    <comment ref="AX284" authorId="0" shapeId="0" xr:uid="{00000000-0006-0000-1700-0000770A0000}">
      <text>
        <r>
          <rPr>
            <sz val="12"/>
            <color rgb="FF000000"/>
            <rFont val="Calibri"/>
            <family val="1"/>
          </rPr>
          <t>no ofrece</t>
        </r>
      </text>
    </comment>
    <comment ref="Q285" authorId="0" shapeId="0" xr:uid="{00000000-0006-0000-1700-0000780A0000}">
      <text>
        <r>
          <rPr>
            <sz val="12"/>
            <color rgb="FF000000"/>
            <rFont val="Calibri"/>
            <family val="1"/>
          </rPr>
          <t>Presenta guantes</t>
        </r>
      </text>
    </comment>
    <comment ref="R285" authorId="0" shapeId="0" xr:uid="{00000000-0006-0000-1700-0000790A0000}">
      <text>
        <r>
          <rPr>
            <sz val="12"/>
            <color rgb="FF000000"/>
            <rFont val="Calibri"/>
            <family val="1"/>
          </rPr>
          <t>Presente guantes</t>
        </r>
      </text>
    </comment>
    <comment ref="W285" authorId="0" shapeId="0" xr:uid="{00000000-0006-0000-1700-00007A0A0000}">
      <text>
        <r>
          <rPr>
            <sz val="12"/>
            <color rgb="FF000000"/>
            <rFont val="Calibri"/>
            <family val="1"/>
          </rPr>
          <t>No presenta identificación</t>
        </r>
      </text>
    </comment>
    <comment ref="Y285" authorId="0" shapeId="0" xr:uid="{00000000-0006-0000-1700-00007B0A0000}">
      <text>
        <r>
          <rPr>
            <sz val="12"/>
            <color rgb="FF000000"/>
            <rFont val="Calibri"/>
            <family val="1"/>
          </rPr>
          <t>No aplica</t>
        </r>
      </text>
    </comment>
    <comment ref="Z285" authorId="0" shapeId="0" xr:uid="{00000000-0006-0000-1700-00007C0A0000}">
      <text>
        <r>
          <rPr>
            <sz val="12"/>
            <color rgb="FF000000"/>
            <rFont val="Calibri"/>
            <family val="1"/>
          </rPr>
          <t>No aplica</t>
        </r>
      </text>
    </comment>
    <comment ref="AA285" authorId="0" shapeId="0" xr:uid="{00000000-0006-0000-1700-00007D0A0000}">
      <text>
        <r>
          <rPr>
            <sz val="12"/>
            <color rgb="FF000000"/>
            <rFont val="Calibri"/>
            <family val="1"/>
          </rPr>
          <t>No aplica</t>
        </r>
      </text>
    </comment>
    <comment ref="AB285" authorId="0" shapeId="0" xr:uid="{00000000-0006-0000-1700-00007E0A0000}">
      <text>
        <r>
          <rPr>
            <sz val="12"/>
            <color rgb="FF000000"/>
            <rFont val="Calibri"/>
            <family val="1"/>
          </rPr>
          <t>No aplica</t>
        </r>
      </text>
    </comment>
    <comment ref="AN285" authorId="0" shapeId="0" xr:uid="{00000000-0006-0000-1700-00007F0A0000}">
      <text>
        <r>
          <rPr>
            <sz val="12"/>
            <color rgb="FF000000"/>
            <rFont val="Calibri"/>
            <family val="1"/>
          </rPr>
          <t>Se solicita combustible extra</t>
        </r>
      </text>
    </comment>
    <comment ref="AO285" authorId="0" shapeId="0" xr:uid="{00000000-0006-0000-1700-0000800A0000}">
      <text>
        <r>
          <rPr>
            <sz val="12"/>
            <color rgb="FF000000"/>
            <rFont val="Calibri"/>
            <family val="1"/>
          </rPr>
          <t>Eds no Presenta aviso puntos Colombia</t>
        </r>
      </text>
    </comment>
    <comment ref="BA285" authorId="0" shapeId="0" xr:uid="{00000000-0006-0000-1700-0000810A0000}">
      <text>
        <r>
          <rPr>
            <sz val="12"/>
            <color rgb="FF000000"/>
            <rFont val="Calibri"/>
            <family val="1"/>
          </rPr>
          <t>Se solicitó</t>
        </r>
      </text>
    </comment>
    <comment ref="T286" authorId="0" shapeId="0" xr:uid="{00000000-0006-0000-1700-0000820A0000}">
      <text>
        <r>
          <rPr>
            <sz val="12"/>
            <color rgb="FF000000"/>
            <rFont val="Calibri"/>
            <family val="1"/>
          </rPr>
          <t>Utiliza chaqueta de la marca deteriorada y Suecia</t>
        </r>
      </text>
    </comment>
    <comment ref="U286" authorId="0" shapeId="0" xr:uid="{00000000-0006-0000-1700-0000830A0000}">
      <text>
        <r>
          <rPr>
            <sz val="12"/>
            <color rgb="FF000000"/>
            <rFont val="Calibri"/>
            <family val="1"/>
          </rPr>
          <t>Pantalón bastante deteriorado, roto</t>
        </r>
      </text>
    </comment>
    <comment ref="X286" authorId="0" shapeId="0" xr:uid="{00000000-0006-0000-1700-0000840A0000}">
      <text>
        <r>
          <rPr>
            <sz val="12"/>
            <color rgb="FF000000"/>
            <rFont val="Calibri"/>
            <family val="1"/>
          </rPr>
          <t>No tiene identificación, nombre en factura.</t>
        </r>
      </text>
    </comment>
    <comment ref="Y286" authorId="0" shapeId="0" xr:uid="{00000000-0006-0000-1700-0000850A0000}">
      <text>
        <r>
          <rPr>
            <sz val="12"/>
            <color rgb="FF000000"/>
            <rFont val="Calibri"/>
            <family val="1"/>
          </rPr>
          <t>No aplica</t>
        </r>
      </text>
    </comment>
    <comment ref="Z286" authorId="0" shapeId="0" xr:uid="{00000000-0006-0000-1700-0000860A0000}">
      <text>
        <r>
          <rPr>
            <sz val="12"/>
            <color rgb="FF000000"/>
            <rFont val="Calibri"/>
            <family val="1"/>
          </rPr>
          <t>No aplica</t>
        </r>
      </text>
    </comment>
    <comment ref="AA286" authorId="0" shapeId="0" xr:uid="{00000000-0006-0000-1700-0000870A0000}">
      <text>
        <r>
          <rPr>
            <sz val="12"/>
            <color rgb="FF000000"/>
            <rFont val="Calibri"/>
            <family val="1"/>
          </rPr>
          <t>No aplica</t>
        </r>
      </text>
    </comment>
    <comment ref="AB286" authorId="0" shapeId="0" xr:uid="{00000000-0006-0000-1700-0000880A0000}">
      <text>
        <r>
          <rPr>
            <sz val="12"/>
            <color rgb="FF000000"/>
            <rFont val="Calibri"/>
            <family val="1"/>
          </rPr>
          <t>No aplica</t>
        </r>
      </text>
    </comment>
    <comment ref="AI286" authorId="0" shapeId="0" xr:uid="{00000000-0006-0000-1700-0000890A0000}">
      <text>
        <r>
          <rPr>
            <sz val="12"/>
            <color rgb="FF000000"/>
            <rFont val="Calibri"/>
            <family val="1"/>
          </rPr>
          <t>Solo entrego los códigos sin mencionar nada</t>
        </r>
      </text>
    </comment>
    <comment ref="AM286" authorId="0" shapeId="0" xr:uid="{00000000-0006-0000-1700-00008A0A0000}">
      <text>
        <r>
          <rPr>
            <sz val="12"/>
            <color rgb="FF000000"/>
            <rFont val="Calibri"/>
            <family val="1"/>
          </rPr>
          <t>Preguntó si era extra o corriente</t>
        </r>
      </text>
    </comment>
    <comment ref="AN286" authorId="0" shapeId="0" xr:uid="{00000000-0006-0000-1700-00008B0A0000}">
      <text>
        <r>
          <rPr>
            <sz val="12"/>
            <color rgb="FF000000"/>
            <rFont val="Calibri"/>
            <family val="1"/>
          </rPr>
          <t>se hizo el tanqueo con extra</t>
        </r>
      </text>
    </comment>
    <comment ref="AO286" authorId="0" shapeId="0" xr:uid="{00000000-0006-0000-1700-00008C0A0000}">
      <text>
        <r>
          <rPr>
            <sz val="12"/>
            <color rgb="FF000000"/>
            <rFont val="Calibri"/>
            <family val="1"/>
          </rPr>
          <t>Lo hizo cuándo le solicito la factura, porque no me ofreció factura</t>
        </r>
      </text>
    </comment>
    <comment ref="AS286" authorId="0" shapeId="0" xr:uid="{00000000-0006-0000-1700-00008D0A0000}">
      <text>
        <r>
          <rPr>
            <sz val="12"/>
            <color rgb="FF000000"/>
            <rFont val="Calibri"/>
            <family val="1"/>
          </rPr>
          <t>Solo menciona la palabra ceros</t>
        </r>
      </text>
    </comment>
    <comment ref="AX286" authorId="0" shapeId="0" xr:uid="{00000000-0006-0000-1700-00008E0A0000}">
      <text>
        <r>
          <rPr>
            <sz val="12"/>
            <color rgb="FF000000"/>
            <rFont val="Calibri"/>
            <family val="1"/>
          </rPr>
          <t>Visita en moto</t>
        </r>
      </text>
    </comment>
    <comment ref="BA286" authorId="0" shapeId="0" xr:uid="{00000000-0006-0000-1700-00008F0A0000}">
      <text>
        <r>
          <rPr>
            <sz val="12"/>
            <color rgb="FF000000"/>
            <rFont val="Calibri"/>
            <family val="1"/>
          </rPr>
          <t>La solicito al final de la atención</t>
        </r>
      </text>
    </comment>
    <comment ref="T287" authorId="0" shapeId="0" xr:uid="{00000000-0006-0000-1700-0000900A0000}">
      <text>
        <r>
          <rPr>
            <sz val="12"/>
            <color rgb="FF000000"/>
            <rFont val="Calibri"/>
            <family val="1"/>
          </rPr>
          <t>usa cahqueta</t>
        </r>
      </text>
    </comment>
    <comment ref="W287" authorId="0" shapeId="0" xr:uid="{00000000-0006-0000-1700-0000910A0000}">
      <text>
        <r>
          <rPr>
            <sz val="12"/>
            <color rgb="FF000000"/>
            <rFont val="Calibri"/>
            <family val="1"/>
          </rPr>
          <t>Sin identificación</t>
        </r>
      </text>
    </comment>
    <comment ref="X287" authorId="0" shapeId="0" xr:uid="{00000000-0006-0000-1700-0000920A0000}">
      <text>
        <r>
          <rPr>
            <sz val="12"/>
            <color rgb="FF000000"/>
            <rFont val="Calibri"/>
            <family val="1"/>
          </rPr>
          <t>Tomado de la factura</t>
        </r>
      </text>
    </comment>
    <comment ref="Y287" authorId="0" shapeId="0" xr:uid="{00000000-0006-0000-1700-0000930A0000}">
      <text>
        <r>
          <rPr>
            <sz val="12"/>
            <color rgb="FF000000"/>
            <rFont val="Calibri"/>
            <family val="1"/>
          </rPr>
          <t>no aplica</t>
        </r>
      </text>
    </comment>
    <comment ref="Z287" authorId="0" shapeId="0" xr:uid="{00000000-0006-0000-1700-0000940A0000}">
      <text>
        <r>
          <rPr>
            <sz val="12"/>
            <color rgb="FF000000"/>
            <rFont val="Calibri"/>
            <family val="1"/>
          </rPr>
          <t>no aplica</t>
        </r>
      </text>
    </comment>
    <comment ref="AA287" authorId="0" shapeId="0" xr:uid="{00000000-0006-0000-1700-0000950A0000}">
      <text>
        <r>
          <rPr>
            <sz val="12"/>
            <color rgb="FF000000"/>
            <rFont val="Calibri"/>
            <family val="1"/>
          </rPr>
          <t>no aplica</t>
        </r>
      </text>
    </comment>
    <comment ref="AB287" authorId="0" shapeId="0" xr:uid="{00000000-0006-0000-1700-0000960A0000}">
      <text>
        <r>
          <rPr>
            <sz val="12"/>
            <color rgb="FF000000"/>
            <rFont val="Calibri"/>
            <family val="1"/>
          </rPr>
          <t>no aplica</t>
        </r>
      </text>
    </comment>
    <comment ref="AM287" authorId="0" shapeId="0" xr:uid="{00000000-0006-0000-1700-0000970A0000}">
      <text>
        <r>
          <rPr>
            <sz val="12"/>
            <color rgb="FF000000"/>
            <rFont val="Calibri"/>
            <family val="1"/>
          </rPr>
          <t>Yo lo solicito</t>
        </r>
      </text>
    </comment>
    <comment ref="AN287" authorId="0" shapeId="0" xr:uid="{00000000-0006-0000-1700-0000980A0000}">
      <text>
        <r>
          <rPr>
            <sz val="12"/>
            <color rgb="FF000000"/>
            <rFont val="Calibri"/>
            <family val="1"/>
          </rPr>
          <t>tanqueo extra</t>
        </r>
      </text>
    </comment>
    <comment ref="AO287" authorId="0" shapeId="0" xr:uid="{00000000-0006-0000-1700-0000990A0000}">
      <text>
        <r>
          <rPr>
            <sz val="12"/>
            <color rgb="FF000000"/>
            <rFont val="Calibri"/>
            <family val="1"/>
          </rPr>
          <t>No ofrece</t>
        </r>
      </text>
    </comment>
    <comment ref="AP287" authorId="0" shapeId="0" xr:uid="{00000000-0006-0000-1700-00009A0A0000}">
      <text>
        <r>
          <rPr>
            <sz val="12"/>
            <color rgb="FF000000"/>
            <rFont val="Calibri"/>
            <family val="1"/>
          </rPr>
          <t>No ofrece, aunque  entrega el código para la promoción no explica de que se trata</t>
        </r>
      </text>
    </comment>
    <comment ref="AT287" authorId="0" shapeId="0" xr:uid="{00000000-0006-0000-1700-00009B0A0000}">
      <text>
        <r>
          <rPr>
            <sz val="12"/>
            <color rgb="FF000000"/>
            <rFont val="Calibri"/>
            <family val="1"/>
          </rPr>
          <t>No menciona</t>
        </r>
      </text>
    </comment>
    <comment ref="AW287" authorId="0" shapeId="0" xr:uid="{00000000-0006-0000-1700-00009C0A0000}">
      <text>
        <r>
          <rPr>
            <sz val="12"/>
            <color rgb="FF000000"/>
            <rFont val="Calibri"/>
            <family val="1"/>
          </rPr>
          <t>No ofrece</t>
        </r>
      </text>
    </comment>
    <comment ref="AX287" authorId="0" shapeId="0" xr:uid="{00000000-0006-0000-1700-00009D0A0000}">
      <text>
        <r>
          <rPr>
            <sz val="12"/>
            <color rgb="FF000000"/>
            <rFont val="Calibri"/>
            <family val="1"/>
          </rPr>
          <t>No ofrece</t>
        </r>
      </text>
    </comment>
    <comment ref="Q288" authorId="0" shapeId="0" xr:uid="{00000000-0006-0000-1700-00009E0A0000}">
      <text>
        <r>
          <rPr>
            <sz val="12"/>
            <color rgb="FF000000"/>
            <rFont val="Calibri"/>
            <family val="1"/>
          </rPr>
          <t>Tenía guantes</t>
        </r>
      </text>
    </comment>
    <comment ref="R288" authorId="0" shapeId="0" xr:uid="{00000000-0006-0000-1700-00009F0A0000}">
      <text>
        <r>
          <rPr>
            <sz val="12"/>
            <color rgb="FF000000"/>
            <rFont val="Calibri"/>
            <family val="1"/>
          </rPr>
          <t>Tenía guantes</t>
        </r>
      </text>
    </comment>
    <comment ref="Y288" authorId="0" shapeId="0" xr:uid="{00000000-0006-0000-1700-0000A00A0000}">
      <text>
        <r>
          <rPr>
            <sz val="12"/>
            <color rgb="FF000000"/>
            <rFont val="Calibri"/>
            <family val="1"/>
          </rPr>
          <t>Na</t>
        </r>
      </text>
    </comment>
    <comment ref="Z288" authorId="0" shapeId="0" xr:uid="{00000000-0006-0000-1700-0000A10A0000}">
      <text>
        <r>
          <rPr>
            <sz val="12"/>
            <color rgb="FF000000"/>
            <rFont val="Calibri"/>
            <family val="1"/>
          </rPr>
          <t>Na</t>
        </r>
      </text>
    </comment>
    <comment ref="AA288" authorId="0" shapeId="0" xr:uid="{00000000-0006-0000-1700-0000A20A0000}">
      <text>
        <r>
          <rPr>
            <sz val="12"/>
            <color rgb="FF000000"/>
            <rFont val="Calibri"/>
            <family val="1"/>
          </rPr>
          <t>Na</t>
        </r>
      </text>
    </comment>
    <comment ref="AB288" authorId="0" shapeId="0" xr:uid="{00000000-0006-0000-1700-0000A30A0000}">
      <text>
        <r>
          <rPr>
            <sz val="12"/>
            <color rgb="FF000000"/>
            <rFont val="Calibri"/>
            <family val="1"/>
          </rPr>
          <t>Na</t>
        </r>
      </text>
    </comment>
    <comment ref="AI288" authorId="0" shapeId="0" xr:uid="{00000000-0006-0000-1700-0000A40A0000}">
      <text>
        <r>
          <rPr>
            <sz val="12"/>
            <color rgb="FF000000"/>
            <rFont val="Calibri"/>
            <family val="1"/>
          </rPr>
          <t>No ofrece</t>
        </r>
      </text>
    </comment>
    <comment ref="AM288" authorId="0" shapeId="0" xr:uid="{00000000-0006-0000-1700-0000A50A0000}">
      <text>
        <r>
          <rPr>
            <sz val="12"/>
            <color rgb="FF000000"/>
            <rFont val="Calibri"/>
            <family val="1"/>
          </rPr>
          <t>Na</t>
        </r>
      </text>
    </comment>
    <comment ref="AN288" authorId="0" shapeId="0" xr:uid="{00000000-0006-0000-1700-0000A60A0000}">
      <text>
        <r>
          <rPr>
            <sz val="12"/>
            <color rgb="FF000000"/>
            <rFont val="Calibri"/>
            <family val="1"/>
          </rPr>
          <t>Na</t>
        </r>
      </text>
    </comment>
    <comment ref="AP288" authorId="0" shapeId="0" xr:uid="{00000000-0006-0000-1700-0000A70A0000}">
      <text>
        <r>
          <rPr>
            <sz val="12"/>
            <color rgb="FF000000"/>
            <rFont val="Calibri"/>
            <family val="1"/>
          </rPr>
          <t>No ofrece</t>
        </r>
      </text>
    </comment>
    <comment ref="AS288" authorId="0" shapeId="0" xr:uid="{00000000-0006-0000-1700-0000A80A0000}">
      <text>
        <r>
          <rPr>
            <sz val="12"/>
            <color rgb="FF000000"/>
            <rFont val="Calibri"/>
            <family val="1"/>
          </rPr>
          <t>No menciona</t>
        </r>
      </text>
    </comment>
    <comment ref="AT288" authorId="0" shapeId="0" xr:uid="{00000000-0006-0000-1700-0000A90A0000}">
      <text>
        <r>
          <rPr>
            <sz val="12"/>
            <color rgb="FF000000"/>
            <rFont val="Calibri"/>
            <family val="1"/>
          </rPr>
          <t>No menciona</t>
        </r>
      </text>
    </comment>
    <comment ref="AW288" authorId="0" shapeId="0" xr:uid="{00000000-0006-0000-1700-0000AA0A0000}">
      <text>
        <r>
          <rPr>
            <sz val="12"/>
            <color rgb="FF000000"/>
            <rFont val="Calibri"/>
            <family val="1"/>
          </rPr>
          <t>No ofrece</t>
        </r>
      </text>
    </comment>
    <comment ref="AX288" authorId="0" shapeId="0" xr:uid="{00000000-0006-0000-1700-0000AB0A0000}">
      <text>
        <r>
          <rPr>
            <sz val="12"/>
            <color rgb="FF000000"/>
            <rFont val="Calibri"/>
            <family val="1"/>
          </rPr>
          <t>No ofrece</t>
        </r>
      </text>
    </comment>
    <comment ref="BA288" authorId="0" shapeId="0" xr:uid="{00000000-0006-0000-1700-0000AC0A0000}">
      <text>
        <r>
          <rPr>
            <sz val="12"/>
            <color rgb="FF000000"/>
            <rFont val="Calibri"/>
            <family val="1"/>
          </rPr>
          <t>Se la pedí</t>
        </r>
      </text>
    </comment>
    <comment ref="T289" authorId="0" shapeId="0" xr:uid="{00000000-0006-0000-1700-0000AD0A0000}">
      <text>
        <r>
          <rPr>
            <sz val="12"/>
            <color rgb="FF000000"/>
            <rFont val="Calibri"/>
            <family val="1"/>
          </rPr>
          <t>Usa chaqueta.</t>
        </r>
      </text>
    </comment>
    <comment ref="W289" authorId="0" shapeId="0" xr:uid="{00000000-0006-0000-1700-0000AE0A0000}">
      <text>
        <r>
          <rPr>
            <sz val="12"/>
            <color rgb="FF000000"/>
            <rFont val="Calibri"/>
            <family val="1"/>
          </rPr>
          <t>No se puede verificar</t>
        </r>
      </text>
    </comment>
    <comment ref="Y289" authorId="0" shapeId="0" xr:uid="{00000000-0006-0000-1700-0000AF0A0000}">
      <text>
        <r>
          <rPr>
            <sz val="12"/>
            <color rgb="FF000000"/>
            <rFont val="Calibri"/>
            <family val="1"/>
          </rPr>
          <t>No aplica</t>
        </r>
      </text>
    </comment>
    <comment ref="Z289" authorId="0" shapeId="0" xr:uid="{00000000-0006-0000-1700-0000B00A0000}">
      <text>
        <r>
          <rPr>
            <sz val="12"/>
            <color rgb="FF000000"/>
            <rFont val="Calibri"/>
            <family val="1"/>
          </rPr>
          <t>No aplica</t>
        </r>
      </text>
    </comment>
    <comment ref="AA289" authorId="0" shapeId="0" xr:uid="{00000000-0006-0000-1700-0000B10A0000}">
      <text>
        <r>
          <rPr>
            <sz val="12"/>
            <color rgb="FF000000"/>
            <rFont val="Calibri"/>
            <family val="1"/>
          </rPr>
          <t>No aplica</t>
        </r>
      </text>
    </comment>
    <comment ref="AB289" authorId="0" shapeId="0" xr:uid="{00000000-0006-0000-1700-0000B20A0000}">
      <text>
        <r>
          <rPr>
            <sz val="12"/>
            <color rgb="FF000000"/>
            <rFont val="Calibri"/>
            <family val="1"/>
          </rPr>
          <t>No aplica</t>
        </r>
      </text>
    </comment>
    <comment ref="AI289" authorId="0" shapeId="0" xr:uid="{00000000-0006-0000-1700-0000B30A0000}">
      <text>
        <r>
          <rPr>
            <sz val="12"/>
            <color rgb="FF000000"/>
            <rFont val="Calibri"/>
            <family val="1"/>
          </rPr>
          <t>No informo</t>
        </r>
      </text>
    </comment>
    <comment ref="AM289" authorId="0" shapeId="0" xr:uid="{00000000-0006-0000-1700-0000B40A0000}">
      <text>
        <r>
          <rPr>
            <sz val="12"/>
            <color rgb="FF000000"/>
            <rFont val="Calibri"/>
            <family val="1"/>
          </rPr>
          <t>No ofrece</t>
        </r>
      </text>
    </comment>
    <comment ref="AN289" authorId="0" shapeId="0" xr:uid="{00000000-0006-0000-1700-0000B50A0000}">
      <text>
        <r>
          <rPr>
            <sz val="12"/>
            <color rgb="FF000000"/>
            <rFont val="Calibri"/>
            <family val="1"/>
          </rPr>
          <t>No ofrece</t>
        </r>
      </text>
    </comment>
    <comment ref="AO289" authorId="0" shapeId="0" xr:uid="{00000000-0006-0000-1700-0000B60A0000}">
      <text>
        <r>
          <rPr>
            <sz val="12"/>
            <color rgb="FF000000"/>
            <rFont val="Calibri"/>
            <family val="1"/>
          </rPr>
          <t>Eds no aplica</t>
        </r>
      </text>
    </comment>
    <comment ref="AP289" authorId="0" shapeId="0" xr:uid="{00000000-0006-0000-1700-0000B70A0000}">
      <text>
        <r>
          <rPr>
            <sz val="12"/>
            <color rgb="FF000000"/>
            <rFont val="Calibri"/>
            <family val="1"/>
          </rPr>
          <t>No ofrece</t>
        </r>
      </text>
    </comment>
    <comment ref="AT289" authorId="0" shapeId="0" xr:uid="{00000000-0006-0000-1700-0000B80A0000}">
      <text>
        <r>
          <rPr>
            <sz val="12"/>
            <color rgb="FF000000"/>
            <rFont val="Calibri"/>
            <family val="1"/>
          </rPr>
          <t>No menciona</t>
        </r>
      </text>
    </comment>
    <comment ref="AW289" authorId="0" shapeId="0" xr:uid="{00000000-0006-0000-1700-0000B90A0000}">
      <text>
        <r>
          <rPr>
            <sz val="12"/>
            <color rgb="FF000000"/>
            <rFont val="Calibri"/>
            <family val="1"/>
          </rPr>
          <t>No ofrece</t>
        </r>
      </text>
    </comment>
    <comment ref="AX289" authorId="0" shapeId="0" xr:uid="{00000000-0006-0000-1700-0000BA0A0000}">
      <text>
        <r>
          <rPr>
            <sz val="12"/>
            <color rgb="FF000000"/>
            <rFont val="Calibri"/>
            <family val="1"/>
          </rPr>
          <t>No ofrece</t>
        </r>
      </text>
    </comment>
    <comment ref="W290" authorId="0" shapeId="0" xr:uid="{00000000-0006-0000-1700-0000BB0A0000}">
      <text>
        <r>
          <rPr>
            <sz val="12"/>
            <color rgb="FF000000"/>
            <rFont val="Calibri"/>
            <family val="1"/>
          </rPr>
          <t>No tenía identificacion</t>
        </r>
      </text>
    </comment>
    <comment ref="Y290" authorId="0" shapeId="0" xr:uid="{00000000-0006-0000-1700-0000BC0A0000}">
      <text>
        <r>
          <rPr>
            <sz val="12"/>
            <color rgb="FF000000"/>
            <rFont val="Calibri"/>
            <family val="1"/>
          </rPr>
          <t>No es obligatorio usar tapabocas</t>
        </r>
      </text>
    </comment>
    <comment ref="Z290" authorId="0" shapeId="0" xr:uid="{00000000-0006-0000-1700-0000BD0A0000}">
      <text>
        <r>
          <rPr>
            <sz val="12"/>
            <color rgb="FF000000"/>
            <rFont val="Calibri"/>
            <family val="1"/>
          </rPr>
          <t>No es obligatorio usar gafas de seguridad</t>
        </r>
      </text>
    </comment>
    <comment ref="AA290" authorId="0" shapeId="0" xr:uid="{00000000-0006-0000-1700-0000BE0A0000}">
      <text>
        <r>
          <rPr>
            <sz val="12"/>
            <color rgb="FF000000"/>
            <rFont val="Calibri"/>
            <family val="1"/>
          </rPr>
          <t>No es obligatorio usar antivacterial</t>
        </r>
      </text>
    </comment>
    <comment ref="AB290" authorId="0" shapeId="0" xr:uid="{00000000-0006-0000-1700-0000BF0A0000}">
      <text>
        <r>
          <rPr>
            <sz val="12"/>
            <color rgb="FF000000"/>
            <rFont val="Calibri"/>
            <family val="1"/>
          </rPr>
          <t>No es obligatorio mantener la distancia</t>
        </r>
      </text>
    </comment>
    <comment ref="AL290" authorId="0" shapeId="0" xr:uid="{00000000-0006-0000-1700-0000C00A0000}">
      <text>
        <r>
          <rPr>
            <sz val="12"/>
            <color rgb="FF000000"/>
            <rFont val="Calibri"/>
            <family val="1"/>
          </rPr>
          <t>No me ofrece llenar tanque</t>
        </r>
      </text>
    </comment>
    <comment ref="AM290" authorId="0" shapeId="0" xr:uid="{00000000-0006-0000-1700-0000C10A0000}">
      <text>
        <r>
          <rPr>
            <sz val="12"/>
            <color rgb="FF000000"/>
            <rFont val="Calibri"/>
            <family val="1"/>
          </rPr>
          <t>No me ofrece combustible de mayor calidad</t>
        </r>
      </text>
    </comment>
    <comment ref="AN290" authorId="0" shapeId="0" xr:uid="{00000000-0006-0000-1700-0000C20A0000}">
      <text>
        <r>
          <rPr>
            <sz val="12"/>
            <color rgb="FF000000"/>
            <rFont val="Calibri"/>
            <family val="1"/>
          </rPr>
          <t>No me ofrece la mezcla ideal</t>
        </r>
      </text>
    </comment>
    <comment ref="AO290" authorId="0" shapeId="0" xr:uid="{00000000-0006-0000-1700-0000C30A0000}">
      <text>
        <r>
          <rPr>
            <sz val="12"/>
            <color rgb="FF000000"/>
            <rFont val="Calibri"/>
            <family val="1"/>
          </rPr>
          <t>No me ofrece puntos colombia</t>
        </r>
      </text>
    </comment>
    <comment ref="AP290" authorId="0" shapeId="0" xr:uid="{00000000-0006-0000-1700-0000C40A0000}">
      <text>
        <r>
          <rPr>
            <sz val="12"/>
            <color rgb="FF000000"/>
            <rFont val="Calibri"/>
            <family val="1"/>
          </rPr>
          <t>Ofrece prpmoción</t>
        </r>
      </text>
    </comment>
    <comment ref="AT290" authorId="0" shapeId="0" xr:uid="{00000000-0006-0000-1700-0000C50A0000}">
      <text>
        <r>
          <rPr>
            <sz val="12"/>
            <color rgb="FF000000"/>
            <rFont val="Calibri"/>
            <family val="1"/>
          </rPr>
          <t>No menciona producto garantizado</t>
        </r>
      </text>
    </comment>
    <comment ref="BA290" authorId="0" shapeId="0" xr:uid="{00000000-0006-0000-1700-0000C60A0000}">
      <text>
        <r>
          <rPr>
            <sz val="12"/>
            <color rgb="FF000000"/>
            <rFont val="Calibri"/>
            <family val="1"/>
          </rPr>
          <t>Se la tuve que sujerir</t>
        </r>
      </text>
    </comment>
    <comment ref="W291" authorId="0" shapeId="0" xr:uid="{00000000-0006-0000-1700-0000C70A0000}">
      <text>
        <r>
          <rPr>
            <sz val="12"/>
            <color rgb="FF000000"/>
            <rFont val="Calibri"/>
            <family val="1"/>
          </rPr>
          <t>No se identificó Carnet ni nombre bordado en el uniforme</t>
        </r>
      </text>
    </comment>
    <comment ref="X291" authorId="0" shapeId="0" xr:uid="{00000000-0006-0000-1700-0000C80A0000}">
      <text>
        <r>
          <rPr>
            <sz val="12"/>
            <color rgb="FF000000"/>
            <rFont val="Calibri"/>
            <family val="1"/>
          </rPr>
          <t>Nombre en la factura</t>
        </r>
      </text>
    </comment>
    <comment ref="Y291" authorId="0" shapeId="0" xr:uid="{00000000-0006-0000-1700-0000C90A0000}">
      <text>
        <r>
          <rPr>
            <sz val="12"/>
            <color rgb="FF000000"/>
            <rFont val="Calibri"/>
            <family val="1"/>
          </rPr>
          <t>Ya no se usa</t>
        </r>
      </text>
    </comment>
    <comment ref="Z291" authorId="0" shapeId="0" xr:uid="{00000000-0006-0000-1700-0000CA0A0000}">
      <text>
        <r>
          <rPr>
            <sz val="12"/>
            <color rgb="FF000000"/>
            <rFont val="Calibri"/>
            <family val="1"/>
          </rPr>
          <t>Ya no se usa</t>
        </r>
      </text>
    </comment>
    <comment ref="AA291" authorId="0" shapeId="0" xr:uid="{00000000-0006-0000-1700-0000CB0A0000}">
      <text>
        <r>
          <rPr>
            <sz val="12"/>
            <color rgb="FF000000"/>
            <rFont val="Calibri"/>
            <family val="1"/>
          </rPr>
          <t>Ya no se usa</t>
        </r>
      </text>
    </comment>
    <comment ref="AB291" authorId="0" shapeId="0" xr:uid="{00000000-0006-0000-1700-0000CC0A0000}">
      <text>
        <r>
          <rPr>
            <sz val="12"/>
            <color rgb="FF000000"/>
            <rFont val="Calibri"/>
            <family val="1"/>
          </rPr>
          <t>Ya no se usa</t>
        </r>
      </text>
    </comment>
    <comment ref="AI291" authorId="0" shapeId="0" xr:uid="{00000000-0006-0000-1700-0000CD0A0000}">
      <text>
        <r>
          <rPr>
            <sz val="12"/>
            <color rgb="FF000000"/>
            <rFont val="Calibri"/>
            <family val="1"/>
          </rPr>
          <t>N/A</t>
        </r>
      </text>
    </comment>
    <comment ref="AL291" authorId="0" shapeId="0" xr:uid="{00000000-0006-0000-1700-0000CE0A0000}">
      <text>
        <r>
          <rPr>
            <sz val="12"/>
            <color rgb="FF000000"/>
            <rFont val="Calibri"/>
            <family val="1"/>
          </rPr>
          <t>Espere un poco y me pregunto que cuanto</t>
        </r>
      </text>
    </comment>
    <comment ref="AM291" authorId="0" shapeId="0" xr:uid="{00000000-0006-0000-1700-0000CF0A0000}">
      <text>
        <r>
          <rPr>
            <sz val="12"/>
            <color rgb="FF000000"/>
            <rFont val="Calibri"/>
            <family val="1"/>
          </rPr>
          <t>No hay gasolina de mayor calidad</t>
        </r>
      </text>
    </comment>
    <comment ref="AN291" authorId="0" shapeId="0" xr:uid="{00000000-0006-0000-1700-0000D00A0000}">
      <text>
        <r>
          <rPr>
            <sz val="12"/>
            <color rgb="FF000000"/>
            <rFont val="Calibri"/>
            <family val="1"/>
          </rPr>
          <t>No hay gasolina de mayor calidad</t>
        </r>
      </text>
    </comment>
    <comment ref="AO291" authorId="0" shapeId="0" xr:uid="{00000000-0006-0000-1700-0000D10A0000}">
      <text>
        <r>
          <rPr>
            <sz val="12"/>
            <color rgb="FF000000"/>
            <rFont val="Calibri"/>
            <family val="1"/>
          </rPr>
          <t>No me ofreció puntos colombia</t>
        </r>
      </text>
    </comment>
    <comment ref="AP291" authorId="0" shapeId="0" xr:uid="{00000000-0006-0000-1700-0000D20A0000}">
      <text>
        <r>
          <rPr>
            <sz val="12"/>
            <color rgb="FF000000"/>
            <rFont val="Calibri"/>
            <family val="1"/>
          </rPr>
          <t>No ofreció aumentar la compra</t>
        </r>
      </text>
    </comment>
    <comment ref="AX291" authorId="0" shapeId="0" xr:uid="{00000000-0006-0000-1700-0000D30A0000}">
      <text>
        <r>
          <rPr>
            <sz val="12"/>
            <color rgb="FF000000"/>
            <rFont val="Calibri"/>
            <family val="1"/>
          </rPr>
          <t>No ofreció el servicio</t>
        </r>
      </text>
    </comment>
    <comment ref="BA291" authorId="0" shapeId="0" xr:uid="{00000000-0006-0000-1700-0000D40A0000}">
      <text>
        <r>
          <rPr>
            <sz val="12"/>
            <color rgb="FF000000"/>
            <rFont val="Calibri"/>
            <family val="1"/>
          </rPr>
          <t>Debi solicitarlo</t>
        </r>
      </text>
    </comment>
    <comment ref="P292" authorId="0" shapeId="0" xr:uid="{00000000-0006-0000-1700-0000D50A0000}">
      <text>
        <r>
          <rPr>
            <sz val="12"/>
            <color rgb="FF000000"/>
            <rFont val="Calibri"/>
            <family val="1"/>
          </rPr>
          <t>Le faltaba un diente delantero. Sin embargo Noé sta dentro de los criterios y podrías haber sido un accidente reciente.</t>
        </r>
      </text>
    </comment>
    <comment ref="Y292" authorId="0" shapeId="0" xr:uid="{00000000-0006-0000-1700-0000D60A0000}">
      <text>
        <r>
          <rPr>
            <sz val="12"/>
            <color rgb="FF000000"/>
            <rFont val="Calibri"/>
            <family val="1"/>
          </rPr>
          <t>.</t>
        </r>
      </text>
    </comment>
    <comment ref="Z292" authorId="0" shapeId="0" xr:uid="{00000000-0006-0000-1700-0000D70A0000}">
      <text>
        <r>
          <rPr>
            <sz val="12"/>
            <color rgb="FF000000"/>
            <rFont val="Calibri"/>
            <family val="1"/>
          </rPr>
          <t>.</t>
        </r>
      </text>
    </comment>
    <comment ref="AA292" authorId="0" shapeId="0" xr:uid="{00000000-0006-0000-1700-0000D80A0000}">
      <text>
        <r>
          <rPr>
            <sz val="12"/>
            <color rgb="FF000000"/>
            <rFont val="Calibri"/>
            <family val="1"/>
          </rPr>
          <t>.</t>
        </r>
      </text>
    </comment>
    <comment ref="AB292" authorId="0" shapeId="0" xr:uid="{00000000-0006-0000-1700-0000D90A0000}">
      <text>
        <r>
          <rPr>
            <sz val="12"/>
            <color rgb="FF000000"/>
            <rFont val="Calibri"/>
            <family val="1"/>
          </rPr>
          <t>.</t>
        </r>
      </text>
    </comment>
    <comment ref="AI292" authorId="0" shapeId="0" xr:uid="{00000000-0006-0000-1700-0000DA0A0000}">
      <text>
        <r>
          <rPr>
            <sz val="12"/>
            <color rgb="FF000000"/>
            <rFont val="Calibri"/>
            <family val="1"/>
          </rPr>
          <t>No menciona nada sobre la promoción</t>
        </r>
      </text>
    </comment>
    <comment ref="AL292" authorId="0" shapeId="0" xr:uid="{00000000-0006-0000-1700-0000DB0A0000}">
      <text>
        <r>
          <rPr>
            <sz val="12"/>
            <color rgb="FF000000"/>
            <rFont val="Calibri"/>
            <family val="1"/>
          </rPr>
          <t>No ofrece el llenado de tanque</t>
        </r>
      </text>
    </comment>
    <comment ref="AM292" authorId="0" shapeId="0" xr:uid="{00000000-0006-0000-1700-0000DC0A0000}">
      <text>
        <r>
          <rPr>
            <sz val="12"/>
            <color rgb="FF000000"/>
            <rFont val="Calibri"/>
            <family val="1"/>
          </rPr>
          <t>No ofrece combustible de mayor calidad</t>
        </r>
      </text>
    </comment>
    <comment ref="AN292" authorId="0" shapeId="0" xr:uid="{00000000-0006-0000-1700-0000DD0A0000}">
      <text>
        <r>
          <rPr>
            <sz val="12"/>
            <color rgb="FF000000"/>
            <rFont val="Calibri"/>
            <family val="1"/>
          </rPr>
          <t>No ofrece la mezcla</t>
        </r>
      </text>
    </comment>
    <comment ref="AO292" authorId="0" shapeId="0" xr:uid="{00000000-0006-0000-1700-0000DE0A0000}">
      <text>
        <r>
          <rPr>
            <sz val="12"/>
            <color rgb="FF000000"/>
            <rFont val="Calibri"/>
            <family val="1"/>
          </rPr>
          <t>Estacion sin puntos colombia</t>
        </r>
      </text>
    </comment>
    <comment ref="AP292" authorId="0" shapeId="0" xr:uid="{00000000-0006-0000-1700-0000DF0A0000}">
      <text>
        <r>
          <rPr>
            <sz val="12"/>
            <color rgb="FF000000"/>
            <rFont val="Calibri"/>
            <family val="1"/>
          </rPr>
          <t>No incentivo a comprar mayor cantidad</t>
        </r>
      </text>
    </comment>
    <comment ref="AT292" authorId="0" shapeId="0" xr:uid="{00000000-0006-0000-1700-0000E00A0000}">
      <text>
        <r>
          <rPr>
            <sz val="12"/>
            <color rgb="FF000000"/>
            <rFont val="Calibri"/>
            <family val="1"/>
          </rPr>
          <t>No menciona la frase de combustible confiable</t>
        </r>
      </text>
    </comment>
    <comment ref="AW292" authorId="0" shapeId="0" xr:uid="{00000000-0006-0000-1700-0000E10A0000}">
      <text>
        <r>
          <rPr>
            <sz val="12"/>
            <color rgb="FF000000"/>
            <rFont val="Calibri"/>
            <family val="1"/>
          </rPr>
          <t>No ofrece ningún servicio adicional</t>
        </r>
      </text>
    </comment>
    <comment ref="AX292" authorId="0" shapeId="0" xr:uid="{00000000-0006-0000-1700-0000E20A0000}">
      <text>
        <r>
          <rPr>
            <sz val="12"/>
            <color rgb="FF000000"/>
            <rFont val="Calibri"/>
            <family val="1"/>
          </rPr>
          <t>No ofrece bitar desperdicios</t>
        </r>
      </text>
    </comment>
    <comment ref="BA292" authorId="0" shapeId="0" xr:uid="{00000000-0006-0000-1700-0000E30A0000}">
      <text>
        <r>
          <rPr>
            <sz val="12"/>
            <color rgb="FF000000"/>
            <rFont val="Calibri"/>
            <family val="1"/>
          </rPr>
          <t>Se la solicite al final del servicio</t>
        </r>
      </text>
    </comment>
    <comment ref="Y293" authorId="0" shapeId="0" xr:uid="{00000000-0006-0000-1700-0000E40A0000}">
      <text>
        <r>
          <rPr>
            <sz val="12"/>
            <color rgb="FF000000"/>
            <rFont val="Calibri"/>
            <family val="1"/>
          </rPr>
          <t>No aplica</t>
        </r>
      </text>
    </comment>
    <comment ref="Z293" authorId="0" shapeId="0" xr:uid="{00000000-0006-0000-1700-0000E50A0000}">
      <text>
        <r>
          <rPr>
            <sz val="12"/>
            <color rgb="FF000000"/>
            <rFont val="Calibri"/>
            <family val="1"/>
          </rPr>
          <t>No aplica</t>
        </r>
      </text>
    </comment>
    <comment ref="AA293" authorId="0" shapeId="0" xr:uid="{00000000-0006-0000-1700-0000E60A0000}">
      <text>
        <r>
          <rPr>
            <sz val="12"/>
            <color rgb="FF000000"/>
            <rFont val="Calibri"/>
            <family val="1"/>
          </rPr>
          <t>No aplica</t>
        </r>
      </text>
    </comment>
    <comment ref="AB293" authorId="0" shapeId="0" xr:uid="{00000000-0006-0000-1700-0000E70A0000}">
      <text>
        <r>
          <rPr>
            <sz val="12"/>
            <color rgb="FF000000"/>
            <rFont val="Calibri"/>
            <family val="1"/>
          </rPr>
          <t>No aplica</t>
        </r>
      </text>
    </comment>
    <comment ref="AE293" authorId="0" shapeId="0" xr:uid="{00000000-0006-0000-1700-0000E80A0000}">
      <text>
        <r>
          <rPr>
            <sz val="12"/>
            <color rgb="FF000000"/>
            <rFont val="Calibri"/>
            <family val="1"/>
          </rPr>
          <t>Cuando llegue a la isla, no había ningún colaborador</t>
        </r>
      </text>
    </comment>
    <comment ref="AI293" authorId="0" shapeId="0" xr:uid="{00000000-0006-0000-1700-0000E90A0000}">
      <text>
        <r>
          <rPr>
            <sz val="12"/>
            <color rgb="FF000000"/>
            <rFont val="Calibri"/>
            <family val="1"/>
          </rPr>
          <t>No me ofrece la promoción vigente</t>
        </r>
      </text>
    </comment>
    <comment ref="AM293" authorId="0" shapeId="0" xr:uid="{00000000-0006-0000-1700-0000EA0A0000}">
      <text>
        <r>
          <rPr>
            <sz val="12"/>
            <color rgb="FF000000"/>
            <rFont val="Calibri"/>
            <family val="1"/>
          </rPr>
          <t>No me ofrece gasolina extra</t>
        </r>
      </text>
    </comment>
    <comment ref="AN293" authorId="0" shapeId="0" xr:uid="{00000000-0006-0000-1700-0000EB0A0000}">
      <text>
        <r>
          <rPr>
            <sz val="12"/>
            <color rgb="FF000000"/>
            <rFont val="Calibri"/>
            <family val="1"/>
          </rPr>
          <t>No me ofrece mezclar combustibles</t>
        </r>
      </text>
    </comment>
    <comment ref="AP293" authorId="0" shapeId="0" xr:uid="{00000000-0006-0000-1700-0000EC0A0000}">
      <text>
        <r>
          <rPr>
            <sz val="12"/>
            <color rgb="FF000000"/>
            <rFont val="Calibri"/>
            <family val="1"/>
          </rPr>
          <t>No me ofrece galón adicional</t>
        </r>
      </text>
    </comment>
    <comment ref="AT293" authorId="0" shapeId="0" xr:uid="{00000000-0006-0000-1700-0000ED0A0000}">
      <text>
        <r>
          <rPr>
            <sz val="12"/>
            <color rgb="FF000000"/>
            <rFont val="Calibri"/>
            <family val="1"/>
          </rPr>
          <t>Por favor escuchar bien la multimedia, en el minuto 1,37 dice gasolina confiable.</t>
        </r>
      </text>
    </comment>
    <comment ref="BA293" authorId="0" shapeId="0" xr:uid="{00000000-0006-0000-1700-0000EE0A0000}">
      <text>
        <r>
          <rPr>
            <sz val="12"/>
            <color rgb="FF000000"/>
            <rFont val="Calibri"/>
            <family val="1"/>
          </rPr>
          <t>No me ofrece factura, yo se la solicito</t>
        </r>
      </text>
    </comment>
    <comment ref="Y294" authorId="0" shapeId="0" xr:uid="{00000000-0006-0000-1700-0000EF0A0000}">
      <text>
        <r>
          <rPr>
            <sz val="12"/>
            <color rgb="FF000000"/>
            <rFont val="Calibri"/>
            <family val="1"/>
          </rPr>
          <t>No es obligatorio</t>
        </r>
      </text>
    </comment>
    <comment ref="Z294" authorId="0" shapeId="0" xr:uid="{00000000-0006-0000-1700-0000F00A0000}">
      <text>
        <r>
          <rPr>
            <sz val="12"/>
            <color rgb="FF000000"/>
            <rFont val="Calibri"/>
            <family val="1"/>
          </rPr>
          <t>No es obligatorio</t>
        </r>
      </text>
    </comment>
    <comment ref="AA294" authorId="0" shapeId="0" xr:uid="{00000000-0006-0000-1700-0000F10A0000}">
      <text>
        <r>
          <rPr>
            <sz val="12"/>
            <color rgb="FF000000"/>
            <rFont val="Calibri"/>
            <family val="1"/>
          </rPr>
          <t>No es obligatorio</t>
        </r>
      </text>
    </comment>
    <comment ref="AB294" authorId="0" shapeId="0" xr:uid="{00000000-0006-0000-1700-0000F20A0000}">
      <text>
        <r>
          <rPr>
            <sz val="12"/>
            <color rgb="FF000000"/>
            <rFont val="Calibri"/>
            <family val="1"/>
          </rPr>
          <t>No es obligatorio</t>
        </r>
      </text>
    </comment>
    <comment ref="AE294" authorId="0" shapeId="0" xr:uid="{00000000-0006-0000-1700-0000F30A0000}">
      <text>
        <r>
          <rPr>
            <sz val="12"/>
            <color rgb="FF000000"/>
            <rFont val="Calibri"/>
            <family val="1"/>
          </rPr>
          <t>No hace seña</t>
        </r>
      </text>
    </comment>
    <comment ref="AI294" authorId="0" shapeId="0" xr:uid="{00000000-0006-0000-1700-0000F40A0000}">
      <text>
        <r>
          <rPr>
            <sz val="12"/>
            <color rgb="FF000000"/>
            <rFont val="Calibri"/>
            <family val="1"/>
          </rPr>
          <t>No ofrece</t>
        </r>
      </text>
    </comment>
    <comment ref="AN294" authorId="0" shapeId="0" xr:uid="{00000000-0006-0000-1700-0000F50A0000}">
      <text>
        <r>
          <rPr>
            <sz val="12"/>
            <color rgb="FF000000"/>
            <rFont val="Calibri"/>
            <family val="1"/>
          </rPr>
          <t>No la ofrece</t>
        </r>
      </text>
    </comment>
    <comment ref="AP294" authorId="0" shapeId="0" xr:uid="{00000000-0006-0000-1700-0000F60A0000}">
      <text>
        <r>
          <rPr>
            <sz val="12"/>
            <color rgb="FF000000"/>
            <rFont val="Calibri"/>
            <family val="1"/>
          </rPr>
          <t>No ofrece</t>
        </r>
      </text>
    </comment>
    <comment ref="AW294" authorId="0" shapeId="0" xr:uid="{00000000-0006-0000-1700-0000F70A0000}">
      <text>
        <r>
          <rPr>
            <sz val="12"/>
            <color rgb="FF000000"/>
            <rFont val="Calibri"/>
            <family val="1"/>
          </rPr>
          <t>No ofrece</t>
        </r>
      </text>
    </comment>
    <comment ref="AX294" authorId="0" shapeId="0" xr:uid="{00000000-0006-0000-1700-0000F80A0000}">
      <text>
        <r>
          <rPr>
            <sz val="12"/>
            <color rgb="FF000000"/>
            <rFont val="Calibri"/>
            <family val="1"/>
          </rPr>
          <t>No ofrece</t>
        </r>
      </text>
    </comment>
    <comment ref="Y295" authorId="0" shapeId="0" xr:uid="{00000000-0006-0000-1700-0000F90A0000}">
      <text>
        <r>
          <rPr>
            <sz val="12"/>
            <color rgb="FF000000"/>
            <rFont val="Calibri"/>
            <family val="1"/>
          </rPr>
          <t>NO APLICA</t>
        </r>
      </text>
    </comment>
    <comment ref="Z295" authorId="0" shapeId="0" xr:uid="{00000000-0006-0000-1700-0000FA0A0000}">
      <text>
        <r>
          <rPr>
            <sz val="12"/>
            <color rgb="FF000000"/>
            <rFont val="Calibri"/>
            <family val="1"/>
          </rPr>
          <t>NO APLICA</t>
        </r>
      </text>
    </comment>
    <comment ref="AA295" authorId="0" shapeId="0" xr:uid="{00000000-0006-0000-1700-0000FB0A0000}">
      <text>
        <r>
          <rPr>
            <sz val="12"/>
            <color rgb="FF000000"/>
            <rFont val="Calibri"/>
            <family val="1"/>
          </rPr>
          <t>NO APLICA</t>
        </r>
      </text>
    </comment>
    <comment ref="AB295" authorId="0" shapeId="0" xr:uid="{00000000-0006-0000-1700-0000FC0A0000}">
      <text>
        <r>
          <rPr>
            <sz val="12"/>
            <color rgb="FF000000"/>
            <rFont val="Calibri"/>
            <family val="1"/>
          </rPr>
          <t>NO APLICA</t>
        </r>
      </text>
    </comment>
    <comment ref="AE295" authorId="0" shapeId="0" xr:uid="{00000000-0006-0000-1700-0000FD0A0000}">
      <text>
        <r>
          <rPr>
            <sz val="12"/>
            <color rgb="FF000000"/>
            <rFont val="Calibri"/>
            <family val="1"/>
          </rPr>
          <t>ocupados</t>
        </r>
      </text>
    </comment>
    <comment ref="AI295" authorId="0" shapeId="0" xr:uid="{00000000-0006-0000-1700-0000FE0A0000}">
      <text>
        <r>
          <rPr>
            <sz val="12"/>
            <color rgb="FF000000"/>
            <rFont val="Calibri"/>
            <family val="1"/>
          </rPr>
          <t>NO ME OFRECE LA PROMOCIÓN DEL SORTEO JEEP</t>
        </r>
      </text>
    </comment>
    <comment ref="AM295" authorId="0" shapeId="0" xr:uid="{00000000-0006-0000-1700-0000FF0A0000}">
      <text>
        <r>
          <rPr>
            <sz val="12"/>
            <color rgb="FF000000"/>
            <rFont val="Calibri"/>
            <family val="1"/>
          </rPr>
          <t>N/A</t>
        </r>
      </text>
    </comment>
    <comment ref="AN295" authorId="0" shapeId="0" xr:uid="{00000000-0006-0000-1700-0000000B0000}">
      <text>
        <r>
          <rPr>
            <sz val="12"/>
            <color rgb="FF000000"/>
            <rFont val="Calibri"/>
            <family val="1"/>
          </rPr>
          <t>N/A</t>
        </r>
      </text>
    </comment>
    <comment ref="AO295" authorId="0" shapeId="0" xr:uid="{00000000-0006-0000-1700-0000010B0000}">
      <text>
        <r>
          <rPr>
            <sz val="12"/>
            <color rgb="FF000000"/>
            <rFont val="Calibri"/>
            <family val="1"/>
          </rPr>
          <t>NO ME OFRECE ACUMULAR O CANJEAR LOS PUNTOS COLOMBIA</t>
        </r>
      </text>
    </comment>
    <comment ref="AP295" authorId="0" shapeId="0" xr:uid="{00000000-0006-0000-1700-0000020B0000}">
      <text>
        <r>
          <rPr>
            <sz val="12"/>
            <color rgb="FF000000"/>
            <rFont val="Calibri"/>
            <family val="1"/>
          </rPr>
          <t>NO ME OFRECE EL GALON ADICIONAL O AUMENTAR LA COMPRA</t>
        </r>
      </text>
    </comment>
    <comment ref="AT295" authorId="0" shapeId="0" xr:uid="{00000000-0006-0000-1700-0000030B0000}">
      <text>
        <r>
          <rPr>
            <sz val="12"/>
            <color rgb="FF000000"/>
            <rFont val="Calibri"/>
            <family val="1"/>
          </rPr>
          <t>NO ME INDICA QUE ES COMBUSTIBLE GARANTIZADO O CONFIABLE</t>
        </r>
      </text>
    </comment>
    <comment ref="AW295" authorId="0" shapeId="0" xr:uid="{00000000-0006-0000-1700-0000040B0000}">
      <text>
        <r>
          <rPr>
            <sz val="12"/>
            <color rgb="FF000000"/>
            <rFont val="Calibri"/>
            <family val="1"/>
          </rPr>
          <t>NO ME OFRECE SERVICIOS ADICIONALES</t>
        </r>
      </text>
    </comment>
    <comment ref="AX295" authorId="0" shapeId="0" xr:uid="{00000000-0006-0000-1700-0000050B0000}">
      <text>
        <r>
          <rPr>
            <sz val="12"/>
            <color rgb="FF000000"/>
            <rFont val="Calibri"/>
            <family val="1"/>
          </rPr>
          <t>NO ME OFRECE BOTAR DESPERDICIOS DEL VEHÍCULO</t>
        </r>
      </text>
    </comment>
    <comment ref="BA295" authorId="0" shapeId="0" xr:uid="{00000000-0006-0000-1700-0000060B0000}">
      <text>
        <r>
          <rPr>
            <sz val="12"/>
            <color rgb="FF000000"/>
            <rFont val="Calibri"/>
            <family val="1"/>
          </rPr>
          <t>NO ME OFRECE LA FACTURA EXPONTANEAMENTE, YO AL FINALIZAR SE LA SOLICITO</t>
        </r>
      </text>
    </comment>
    <comment ref="Y296" authorId="0" shapeId="0" xr:uid="{00000000-0006-0000-1700-0000070B0000}">
      <text>
        <r>
          <rPr>
            <sz val="12"/>
            <color rgb="FF000000"/>
            <rFont val="Calibri"/>
            <family val="1"/>
          </rPr>
          <t>No es obligatorio</t>
        </r>
      </text>
    </comment>
    <comment ref="Z296" authorId="0" shapeId="0" xr:uid="{00000000-0006-0000-1700-0000080B0000}">
      <text>
        <r>
          <rPr>
            <sz val="12"/>
            <color rgb="FF000000"/>
            <rFont val="Calibri"/>
            <family val="1"/>
          </rPr>
          <t>No es obligatorio</t>
        </r>
      </text>
    </comment>
    <comment ref="AA296" authorId="0" shapeId="0" xr:uid="{00000000-0006-0000-1700-0000090B0000}">
      <text>
        <r>
          <rPr>
            <sz val="12"/>
            <color rgb="FF000000"/>
            <rFont val="Calibri"/>
            <family val="1"/>
          </rPr>
          <t>No es obligatorio</t>
        </r>
      </text>
    </comment>
    <comment ref="AB296" authorId="0" shapeId="0" xr:uid="{00000000-0006-0000-1700-00000A0B0000}">
      <text>
        <r>
          <rPr>
            <sz val="12"/>
            <color rgb="FF000000"/>
            <rFont val="Calibri"/>
            <family val="1"/>
          </rPr>
          <t>No es obligatorio</t>
        </r>
      </text>
    </comment>
    <comment ref="AL296" authorId="0" shapeId="0" xr:uid="{00000000-0006-0000-1700-00000B0B0000}">
      <text>
        <r>
          <rPr>
            <sz val="12"/>
            <color rgb="FF000000"/>
            <rFont val="Calibri"/>
            <family val="1"/>
          </rPr>
          <t>No tomo esta iniciativa, de una me pregunto cuánto y pues le dije el valor</t>
        </r>
      </text>
    </comment>
    <comment ref="AM296" authorId="0" shapeId="0" xr:uid="{00000000-0006-0000-1700-00000C0B0000}">
      <text>
        <r>
          <rPr>
            <sz val="12"/>
            <color rgb="FF000000"/>
            <rFont val="Calibri"/>
            <family val="1"/>
          </rPr>
          <t>no hay de mayor calidad</t>
        </r>
      </text>
    </comment>
    <comment ref="AN296" authorId="0" shapeId="0" xr:uid="{00000000-0006-0000-1700-00000D0B0000}">
      <text>
        <r>
          <rPr>
            <sz val="12"/>
            <color rgb="FF000000"/>
            <rFont val="Calibri"/>
            <family val="1"/>
          </rPr>
          <t>No hay este producto</t>
        </r>
      </text>
    </comment>
    <comment ref="AO296" authorId="0" shapeId="0" xr:uid="{00000000-0006-0000-1700-00000E0B0000}">
      <text>
        <r>
          <rPr>
            <sz val="12"/>
            <color rgb="FF000000"/>
            <rFont val="Calibri"/>
            <family val="1"/>
          </rPr>
          <t>En ningún momento menciono esto</t>
        </r>
      </text>
    </comment>
    <comment ref="AP296" authorId="0" shapeId="0" xr:uid="{00000000-0006-0000-1700-00000F0B0000}">
      <text>
        <r>
          <rPr>
            <sz val="12"/>
            <color rgb="FF000000"/>
            <rFont val="Calibri"/>
            <family val="1"/>
          </rPr>
          <t>Promoción jeep</t>
        </r>
      </text>
    </comment>
    <comment ref="AS296" authorId="0" shapeId="0" xr:uid="{00000000-0006-0000-1700-0000100B0000}">
      <text>
        <r>
          <rPr>
            <sz val="12"/>
            <color rgb="FF000000"/>
            <rFont val="Calibri"/>
            <family val="1"/>
          </rPr>
          <t>No lo dijo</t>
        </r>
      </text>
    </comment>
    <comment ref="AT296" authorId="0" shapeId="0" xr:uid="{00000000-0006-0000-1700-0000110B0000}">
      <text>
        <r>
          <rPr>
            <sz val="12"/>
            <color rgb="FF000000"/>
            <rFont val="Calibri"/>
            <family val="1"/>
          </rPr>
          <t>No menciono esto en ningún momento</t>
        </r>
      </text>
    </comment>
    <comment ref="AW296" authorId="0" shapeId="0" xr:uid="{00000000-0006-0000-1700-0000120B0000}">
      <text>
        <r>
          <rPr>
            <sz val="12"/>
            <color rgb="FF000000"/>
            <rFont val="Calibri"/>
            <family val="1"/>
          </rPr>
          <t>No menciono esto en ningún momento</t>
        </r>
      </text>
    </comment>
    <comment ref="AX296" authorId="0" shapeId="0" xr:uid="{00000000-0006-0000-1700-0000130B0000}">
      <text>
        <r>
          <rPr>
            <sz val="12"/>
            <color rgb="FF000000"/>
            <rFont val="Calibri"/>
            <family val="1"/>
          </rPr>
          <t>No realizo esta acción</t>
        </r>
      </text>
    </comment>
    <comment ref="BA296" authorId="0" shapeId="0" xr:uid="{00000000-0006-0000-1700-0000140B0000}">
      <text>
        <r>
          <rPr>
            <sz val="12"/>
            <color rgb="FF000000"/>
            <rFont val="Calibri"/>
            <family val="1"/>
          </rPr>
          <t>Lo tuve que pedir al finalizar el vídeo</t>
        </r>
      </text>
    </comment>
    <comment ref="T297" authorId="0" shapeId="0" xr:uid="{00000000-0006-0000-1700-0000150B0000}">
      <text>
        <r>
          <rPr>
            <sz val="12"/>
            <color rgb="FF000000"/>
            <rFont val="Calibri"/>
            <family val="1"/>
          </rPr>
          <t>Usaba chaqueta de la marca</t>
        </r>
      </text>
    </comment>
    <comment ref="W297" authorId="0" shapeId="0" xr:uid="{00000000-0006-0000-1700-0000160B0000}">
      <text>
        <r>
          <rPr>
            <sz val="12"/>
            <color rgb="FF000000"/>
            <rFont val="Calibri"/>
            <family val="1"/>
          </rPr>
          <t>No tenía su carnet</t>
        </r>
      </text>
    </comment>
    <comment ref="X297" authorId="0" shapeId="0" xr:uid="{00000000-0006-0000-1700-0000170B0000}">
      <text>
        <r>
          <rPr>
            <sz val="12"/>
            <color rgb="FF000000"/>
            <rFont val="Calibri"/>
            <family val="1"/>
          </rPr>
          <t>Ese es el nombre que aparece en la factura</t>
        </r>
      </text>
    </comment>
    <comment ref="Y297" authorId="0" shapeId="0" xr:uid="{00000000-0006-0000-1700-0000180B0000}">
      <text>
        <r>
          <rPr>
            <sz val="12"/>
            <color rgb="FF000000"/>
            <rFont val="Calibri"/>
            <family val="1"/>
          </rPr>
          <t>No es obligatorio</t>
        </r>
      </text>
    </comment>
    <comment ref="Z297" authorId="0" shapeId="0" xr:uid="{00000000-0006-0000-1700-0000190B0000}">
      <text>
        <r>
          <rPr>
            <sz val="12"/>
            <color rgb="FF000000"/>
            <rFont val="Calibri"/>
            <family val="1"/>
          </rPr>
          <t>No es obligatorio</t>
        </r>
      </text>
    </comment>
    <comment ref="AA297" authorId="0" shapeId="0" xr:uid="{00000000-0006-0000-1700-00001A0B0000}">
      <text>
        <r>
          <rPr>
            <sz val="12"/>
            <color rgb="FF000000"/>
            <rFont val="Calibri"/>
            <family val="1"/>
          </rPr>
          <t>No es obligatorio</t>
        </r>
      </text>
    </comment>
    <comment ref="AB297" authorId="0" shapeId="0" xr:uid="{00000000-0006-0000-1700-00001B0B0000}">
      <text>
        <r>
          <rPr>
            <sz val="12"/>
            <color rgb="FF000000"/>
            <rFont val="Calibri"/>
            <family val="1"/>
          </rPr>
          <t>No es obligatorio</t>
        </r>
      </text>
    </comment>
    <comment ref="AI297" authorId="0" shapeId="0" xr:uid="{00000000-0006-0000-1700-00001C0B0000}">
      <text>
        <r>
          <rPr>
            <sz val="12"/>
            <color rgb="FF000000"/>
            <rFont val="Calibri"/>
            <family val="1"/>
          </rPr>
          <t>No ofreció la promoción Jeep Compas Primax</t>
        </r>
      </text>
    </comment>
    <comment ref="AM297" authorId="0" shapeId="0" xr:uid="{00000000-0006-0000-1700-00001D0B0000}">
      <text>
        <r>
          <rPr>
            <sz val="12"/>
            <color rgb="FF000000"/>
            <rFont val="Calibri"/>
            <family val="1"/>
          </rPr>
          <t>No ofreció el combustible de mayor calidad</t>
        </r>
      </text>
    </comment>
    <comment ref="AN297" authorId="0" shapeId="0" xr:uid="{00000000-0006-0000-1700-00001E0B0000}">
      <text>
        <r>
          <rPr>
            <sz val="12"/>
            <color rgb="FF000000"/>
            <rFont val="Calibri"/>
            <family val="1"/>
          </rPr>
          <t>No ofreció la mezcla la MEZCLA IDEAL entre gasolina Corriente y Extra GPRIX</t>
        </r>
      </text>
    </comment>
    <comment ref="AO297" authorId="0" shapeId="0" xr:uid="{00000000-0006-0000-1700-00001F0B0000}">
      <text>
        <r>
          <rPr>
            <sz val="12"/>
            <color rgb="FF000000"/>
            <rFont val="Calibri"/>
            <family val="1"/>
          </rPr>
          <t>No ofreció puntos Colombia</t>
        </r>
      </text>
    </comment>
    <comment ref="AP297" authorId="0" shapeId="0" xr:uid="{00000000-0006-0000-1700-0000200B0000}">
      <text>
        <r>
          <rPr>
            <sz val="12"/>
            <color rgb="FF000000"/>
            <rFont val="Calibri"/>
            <family val="1"/>
          </rPr>
          <t>No ofreció aumentar la compra</t>
        </r>
      </text>
    </comment>
    <comment ref="AW297" authorId="0" shapeId="0" xr:uid="{00000000-0006-0000-1700-0000210B0000}">
      <text>
        <r>
          <rPr>
            <sz val="12"/>
            <color rgb="FF000000"/>
            <rFont val="Calibri"/>
            <family val="1"/>
          </rPr>
          <t>No ofreció servicios adicionales</t>
        </r>
      </text>
    </comment>
    <comment ref="AX297" authorId="0" shapeId="0" xr:uid="{00000000-0006-0000-1700-0000220B0000}">
      <text>
        <r>
          <rPr>
            <sz val="12"/>
            <color rgb="FF000000"/>
            <rFont val="Calibri"/>
            <family val="1"/>
          </rPr>
          <t>No ofreció botar desperdicios</t>
        </r>
      </text>
    </comment>
    <comment ref="BA297" authorId="0" shapeId="0" xr:uid="{00000000-0006-0000-1700-0000230B0000}">
      <text>
        <r>
          <rPr>
            <sz val="12"/>
            <color rgb="FF000000"/>
            <rFont val="Calibri"/>
            <family val="1"/>
          </rPr>
          <t>Hubo que solicitarla</t>
        </r>
      </text>
    </comment>
    <comment ref="Q298" authorId="0" shapeId="0" xr:uid="{00000000-0006-0000-1700-0000240B0000}">
      <text>
        <r>
          <rPr>
            <sz val="12"/>
            <color rgb="FF000000"/>
            <rFont val="Calibri"/>
            <family val="1"/>
          </rPr>
          <t>Tenía reloj</t>
        </r>
      </text>
    </comment>
    <comment ref="S298" authorId="0" shapeId="0" xr:uid="{00000000-0006-0000-1700-0000250B0000}">
      <text>
        <r>
          <rPr>
            <sz val="12"/>
            <color rgb="FF000000"/>
            <rFont val="Calibri"/>
            <family val="1"/>
          </rPr>
          <t>Tenía tennis</t>
        </r>
      </text>
    </comment>
    <comment ref="T298" authorId="0" shapeId="0" xr:uid="{00000000-0006-0000-1700-0000260B0000}">
      <text>
        <r>
          <rPr>
            <sz val="12"/>
            <color rgb="FF000000"/>
            <rFont val="Calibri"/>
            <family val="1"/>
          </rPr>
          <t>No tenía uniforme</t>
        </r>
      </text>
    </comment>
    <comment ref="U298" authorId="0" shapeId="0" xr:uid="{00000000-0006-0000-1700-0000270B0000}">
      <text>
        <r>
          <rPr>
            <sz val="12"/>
            <color rgb="FF000000"/>
            <rFont val="Calibri"/>
            <family val="1"/>
          </rPr>
          <t>No tenía uniforme</t>
        </r>
      </text>
    </comment>
    <comment ref="V298" authorId="0" shapeId="0" xr:uid="{00000000-0006-0000-1700-0000280B0000}">
      <text>
        <r>
          <rPr>
            <sz val="12"/>
            <color rgb="FF000000"/>
            <rFont val="Calibri"/>
            <family val="1"/>
          </rPr>
          <t>No es del uniforme</t>
        </r>
      </text>
    </comment>
    <comment ref="W298" authorId="0" shapeId="0" xr:uid="{00000000-0006-0000-1700-0000290B0000}">
      <text>
        <r>
          <rPr>
            <sz val="12"/>
            <color rgb="FF000000"/>
            <rFont val="Calibri"/>
            <family val="1"/>
          </rPr>
          <t>No tenía uniforme</t>
        </r>
      </text>
    </comment>
    <comment ref="Y298" authorId="0" shapeId="0" xr:uid="{00000000-0006-0000-1700-00002A0B0000}">
      <text>
        <r>
          <rPr>
            <sz val="12"/>
            <color rgb="FF000000"/>
            <rFont val="Calibri"/>
            <family val="1"/>
          </rPr>
          <t>No aplica en este momento</t>
        </r>
      </text>
    </comment>
    <comment ref="Z298" authorId="0" shapeId="0" xr:uid="{00000000-0006-0000-1700-00002B0B0000}">
      <text>
        <r>
          <rPr>
            <sz val="12"/>
            <color rgb="FF000000"/>
            <rFont val="Calibri"/>
            <family val="1"/>
          </rPr>
          <t>No aplica en este momento</t>
        </r>
      </text>
    </comment>
    <comment ref="AA298" authorId="0" shapeId="0" xr:uid="{00000000-0006-0000-1700-00002C0B0000}">
      <text>
        <r>
          <rPr>
            <sz val="12"/>
            <color rgb="FF000000"/>
            <rFont val="Calibri"/>
            <family val="1"/>
          </rPr>
          <t>No aplica en este momento</t>
        </r>
      </text>
    </comment>
    <comment ref="AB298" authorId="0" shapeId="0" xr:uid="{00000000-0006-0000-1700-00002D0B0000}">
      <text>
        <r>
          <rPr>
            <sz val="12"/>
            <color rgb="FF000000"/>
            <rFont val="Calibri"/>
            <family val="1"/>
          </rPr>
          <t>No aplica en este momento</t>
        </r>
      </text>
    </comment>
    <comment ref="T299" authorId="0" shapeId="0" xr:uid="{00000000-0006-0000-1700-00002E0B0000}">
      <text>
        <r>
          <rPr>
            <sz val="12"/>
            <color rgb="FF000000"/>
            <rFont val="Calibri"/>
            <family val="1"/>
          </rPr>
          <t>Usa chaqueta</t>
        </r>
      </text>
    </comment>
    <comment ref="W299" authorId="0" shapeId="0" xr:uid="{00000000-0006-0000-1700-00002F0B0000}">
      <text>
        <r>
          <rPr>
            <sz val="12"/>
            <color rgb="FF000000"/>
            <rFont val="Calibri"/>
            <family val="1"/>
          </rPr>
          <t>No se le veía, posiblemente lo tenía debajo de la chaqueta</t>
        </r>
      </text>
    </comment>
    <comment ref="Y299" authorId="0" shapeId="0" xr:uid="{00000000-0006-0000-1700-0000300B0000}">
      <text>
        <r>
          <rPr>
            <sz val="12"/>
            <color rgb="FF000000"/>
            <rFont val="Calibri"/>
            <family val="1"/>
          </rPr>
          <t>No es obligatorio</t>
        </r>
      </text>
    </comment>
    <comment ref="Z299" authorId="0" shapeId="0" xr:uid="{00000000-0006-0000-1700-0000310B0000}">
      <text>
        <r>
          <rPr>
            <sz val="12"/>
            <color rgb="FF000000"/>
            <rFont val="Calibri"/>
            <family val="1"/>
          </rPr>
          <t>No es obligatorio</t>
        </r>
      </text>
    </comment>
    <comment ref="AA299" authorId="0" shapeId="0" xr:uid="{00000000-0006-0000-1700-0000320B0000}">
      <text>
        <r>
          <rPr>
            <sz val="12"/>
            <color rgb="FF000000"/>
            <rFont val="Calibri"/>
            <family val="1"/>
          </rPr>
          <t>No es obligatorio</t>
        </r>
      </text>
    </comment>
    <comment ref="AB299" authorId="0" shapeId="0" xr:uid="{00000000-0006-0000-1700-0000330B0000}">
      <text>
        <r>
          <rPr>
            <sz val="12"/>
            <color rgb="FF000000"/>
            <rFont val="Calibri"/>
            <family val="1"/>
          </rPr>
          <t>No es obligatorio</t>
        </r>
      </text>
    </comment>
    <comment ref="AH299" authorId="0" shapeId="0" xr:uid="{00000000-0006-0000-1700-0000340B0000}">
      <text>
        <r>
          <rPr>
            <sz val="12"/>
            <color rgb="FF000000"/>
            <rFont val="Calibri"/>
            <family val="1"/>
          </rPr>
          <t>saluda con buenas</t>
        </r>
      </text>
    </comment>
    <comment ref="AM299" authorId="0" shapeId="0" xr:uid="{00000000-0006-0000-1700-0000350B0000}">
      <text>
        <r>
          <rPr>
            <sz val="12"/>
            <color rgb="FF000000"/>
            <rFont val="Calibri"/>
            <family val="1"/>
          </rPr>
          <t>No lo ofrece</t>
        </r>
      </text>
    </comment>
    <comment ref="AN299" authorId="0" shapeId="0" xr:uid="{00000000-0006-0000-1700-0000360B0000}">
      <text>
        <r>
          <rPr>
            <sz val="12"/>
            <color rgb="FF000000"/>
            <rFont val="Calibri"/>
            <family val="1"/>
          </rPr>
          <t>No la ofrece</t>
        </r>
      </text>
    </comment>
    <comment ref="AP299" authorId="0" shapeId="0" xr:uid="{00000000-0006-0000-1700-0000370B0000}">
      <text>
        <r>
          <rPr>
            <sz val="12"/>
            <color rgb="FF000000"/>
            <rFont val="Calibri"/>
            <family val="1"/>
          </rPr>
          <t>promocion jeep</t>
        </r>
      </text>
    </comment>
    <comment ref="AT299" authorId="0" shapeId="0" xr:uid="{00000000-0006-0000-1700-0000380B0000}">
      <text>
        <r>
          <rPr>
            <sz val="12"/>
            <color rgb="FF000000"/>
            <rFont val="Calibri"/>
            <family val="1"/>
          </rPr>
          <t>No lo dice</t>
        </r>
      </text>
    </comment>
    <comment ref="AX299" authorId="0" shapeId="0" xr:uid="{00000000-0006-0000-1700-0000390B0000}">
      <text>
        <r>
          <rPr>
            <sz val="12"/>
            <color rgb="FF000000"/>
            <rFont val="Calibri"/>
            <family val="1"/>
          </rPr>
          <t>No lo ofrece</t>
        </r>
      </text>
    </comment>
    <comment ref="T300" authorId="0" shapeId="0" xr:uid="{00000000-0006-0000-1700-00003A0B0000}">
      <text>
        <r>
          <rPr>
            <sz val="12"/>
            <color rgb="FF000000"/>
            <rFont val="Calibri"/>
            <family val="1"/>
          </rPr>
          <t>Presenta chaqueta</t>
        </r>
      </text>
    </comment>
    <comment ref="Y300" authorId="0" shapeId="0" xr:uid="{00000000-0006-0000-1700-00003B0B0000}">
      <text>
        <r>
          <rPr>
            <sz val="12"/>
            <color rgb="FF000000"/>
            <rFont val="Calibri"/>
            <family val="1"/>
          </rPr>
          <t>No aplica</t>
        </r>
      </text>
    </comment>
    <comment ref="Z300" authorId="0" shapeId="0" xr:uid="{00000000-0006-0000-1700-00003C0B0000}">
      <text>
        <r>
          <rPr>
            <sz val="12"/>
            <color rgb="FF000000"/>
            <rFont val="Calibri"/>
            <family val="1"/>
          </rPr>
          <t>No aplica</t>
        </r>
      </text>
    </comment>
    <comment ref="AA300" authorId="0" shapeId="0" xr:uid="{00000000-0006-0000-1700-00003D0B0000}">
      <text>
        <r>
          <rPr>
            <sz val="12"/>
            <color rgb="FF000000"/>
            <rFont val="Calibri"/>
            <family val="1"/>
          </rPr>
          <t>No aplica</t>
        </r>
      </text>
    </comment>
    <comment ref="AB300" authorId="0" shapeId="0" xr:uid="{00000000-0006-0000-1700-00003E0B0000}">
      <text>
        <r>
          <rPr>
            <sz val="12"/>
            <color rgb="FF000000"/>
            <rFont val="Calibri"/>
            <family val="1"/>
          </rPr>
          <t>No aplica</t>
        </r>
      </text>
    </comment>
    <comment ref="AN300" authorId="0" shapeId="0" xr:uid="{00000000-0006-0000-1700-00003F0B0000}">
      <text>
        <r>
          <rPr>
            <sz val="12"/>
            <color rgb="FF000000"/>
            <rFont val="Calibri"/>
            <family val="1"/>
          </rPr>
          <t>Solicité combustible extra</t>
        </r>
      </text>
    </comment>
    <comment ref="BE300" authorId="0" shapeId="0" xr:uid="{00000000-0006-0000-1700-0000400B0000}">
      <text>
        <r>
          <rPr>
            <sz val="12"/>
            <color rgb="FF000000"/>
            <rFont val="Calibri"/>
            <family val="1"/>
          </rPr>
          <t>No sé despide correspondientemente</t>
        </r>
      </text>
    </comment>
    <comment ref="Y301" authorId="0" shapeId="0" xr:uid="{00000000-0006-0000-1700-0000410B0000}">
      <text>
        <r>
          <rPr>
            <sz val="12"/>
            <color rgb="FF000000"/>
            <rFont val="Calibri"/>
            <family val="1"/>
          </rPr>
          <t>No es obligatorio</t>
        </r>
      </text>
    </comment>
    <comment ref="Z301" authorId="0" shapeId="0" xr:uid="{00000000-0006-0000-1700-0000420B0000}">
      <text>
        <r>
          <rPr>
            <sz val="12"/>
            <color rgb="FF000000"/>
            <rFont val="Calibri"/>
            <family val="1"/>
          </rPr>
          <t>No es obligatorio</t>
        </r>
      </text>
    </comment>
    <comment ref="AA301" authorId="0" shapeId="0" xr:uid="{00000000-0006-0000-1700-0000430B0000}">
      <text>
        <r>
          <rPr>
            <sz val="12"/>
            <color rgb="FF000000"/>
            <rFont val="Calibri"/>
            <family val="1"/>
          </rPr>
          <t>No es obligatorio</t>
        </r>
      </text>
    </comment>
    <comment ref="AB301" authorId="0" shapeId="0" xr:uid="{00000000-0006-0000-1700-0000440B0000}">
      <text>
        <r>
          <rPr>
            <sz val="12"/>
            <color rgb="FF000000"/>
            <rFont val="Calibri"/>
            <family val="1"/>
          </rPr>
          <t>No es obligatorio</t>
        </r>
      </text>
    </comment>
    <comment ref="AE301" authorId="0" shapeId="0" xr:uid="{00000000-0006-0000-1700-0000450B0000}">
      <text>
        <r>
          <rPr>
            <sz val="12"/>
            <color rgb="FF000000"/>
            <rFont val="Calibri"/>
            <family val="1"/>
          </rPr>
          <t>Estación estaba llena</t>
        </r>
      </text>
    </comment>
    <comment ref="AI301" authorId="0" shapeId="0" xr:uid="{00000000-0006-0000-1700-0000460B0000}">
      <text>
        <r>
          <rPr>
            <sz val="12"/>
            <color rgb="FF000000"/>
            <rFont val="Calibri"/>
            <family val="1"/>
          </rPr>
          <t>No lo ofrece</t>
        </r>
      </text>
    </comment>
    <comment ref="AL301" authorId="0" shapeId="0" xr:uid="{00000000-0006-0000-1700-0000470B0000}">
      <text>
        <r>
          <rPr>
            <sz val="12"/>
            <color rgb="FF000000"/>
            <rFont val="Calibri"/>
            <family val="1"/>
          </rPr>
          <t>Se quedó callado</t>
        </r>
      </text>
    </comment>
    <comment ref="AM301" authorId="0" shapeId="0" xr:uid="{00000000-0006-0000-1700-0000480B0000}">
      <text>
        <r>
          <rPr>
            <sz val="12"/>
            <color rgb="FF000000"/>
            <rFont val="Calibri"/>
            <family val="1"/>
          </rPr>
          <t>No lo ofrece</t>
        </r>
      </text>
    </comment>
    <comment ref="AN301" authorId="0" shapeId="0" xr:uid="{00000000-0006-0000-1700-0000490B0000}">
      <text>
        <r>
          <rPr>
            <sz val="12"/>
            <color rgb="FF000000"/>
            <rFont val="Calibri"/>
            <family val="1"/>
          </rPr>
          <t>No lo ofrece</t>
        </r>
      </text>
    </comment>
    <comment ref="AP301" authorId="0" shapeId="0" xr:uid="{00000000-0006-0000-1700-00004A0B0000}">
      <text>
        <r>
          <rPr>
            <sz val="12"/>
            <color rgb="FF000000"/>
            <rFont val="Calibri"/>
            <family val="1"/>
          </rPr>
          <t>No ofrece</t>
        </r>
      </text>
    </comment>
    <comment ref="AT301" authorId="0" shapeId="0" xr:uid="{00000000-0006-0000-1700-00004B0B0000}">
      <text>
        <r>
          <rPr>
            <sz val="12"/>
            <color rgb="FF000000"/>
            <rFont val="Calibri"/>
            <family val="1"/>
          </rPr>
          <t>No lo dice</t>
        </r>
      </text>
    </comment>
    <comment ref="AW301" authorId="0" shapeId="0" xr:uid="{00000000-0006-0000-1700-00004C0B0000}">
      <text>
        <r>
          <rPr>
            <sz val="12"/>
            <color rgb="FF000000"/>
            <rFont val="Calibri"/>
            <family val="1"/>
          </rPr>
          <t>No lo ofrece</t>
        </r>
      </text>
    </comment>
    <comment ref="AX301" authorId="0" shapeId="0" xr:uid="{00000000-0006-0000-1700-00004D0B0000}">
      <text>
        <r>
          <rPr>
            <sz val="12"/>
            <color rgb="FF000000"/>
            <rFont val="Calibri"/>
            <family val="1"/>
          </rPr>
          <t>No lo ofrece</t>
        </r>
      </text>
    </comment>
    <comment ref="BA301" authorId="0" shapeId="0" xr:uid="{00000000-0006-0000-1700-00004E0B0000}">
      <text>
        <r>
          <rPr>
            <sz val="12"/>
            <color rgb="FF000000"/>
            <rFont val="Calibri"/>
            <family val="1"/>
          </rPr>
          <t>No la ofrece</t>
        </r>
      </text>
    </comment>
    <comment ref="W302" authorId="0" shapeId="0" xr:uid="{00000000-0006-0000-1700-00004F0B0000}">
      <text>
        <r>
          <rPr>
            <sz val="12"/>
            <color rgb="FF000000"/>
            <rFont val="Calibri"/>
            <family val="1"/>
          </rPr>
          <t>No tenía carnet por ninguna parte</t>
        </r>
      </text>
    </comment>
    <comment ref="Y302" authorId="0" shapeId="0" xr:uid="{00000000-0006-0000-1700-0000500B0000}">
      <text>
        <r>
          <rPr>
            <sz val="12"/>
            <color rgb="FF000000"/>
            <rFont val="Calibri"/>
            <family val="1"/>
          </rPr>
          <t>No aplica</t>
        </r>
      </text>
    </comment>
    <comment ref="Z302" authorId="0" shapeId="0" xr:uid="{00000000-0006-0000-1700-0000510B0000}">
      <text>
        <r>
          <rPr>
            <sz val="12"/>
            <color rgb="FF000000"/>
            <rFont val="Calibri"/>
            <family val="1"/>
          </rPr>
          <t>N/A</t>
        </r>
      </text>
    </comment>
    <comment ref="AA302" authorId="0" shapeId="0" xr:uid="{00000000-0006-0000-1700-0000520B0000}">
      <text>
        <r>
          <rPr>
            <sz val="12"/>
            <color rgb="FF000000"/>
            <rFont val="Calibri"/>
            <family val="1"/>
          </rPr>
          <t>N/A</t>
        </r>
      </text>
    </comment>
    <comment ref="AB302" authorId="0" shapeId="0" xr:uid="{00000000-0006-0000-1700-0000530B0000}">
      <text>
        <r>
          <rPr>
            <sz val="12"/>
            <color rgb="FF000000"/>
            <rFont val="Calibri"/>
            <family val="1"/>
          </rPr>
          <t>N/A</t>
        </r>
      </text>
    </comment>
    <comment ref="AE302" authorId="0" shapeId="0" xr:uid="{00000000-0006-0000-1700-0000540B0000}">
      <text>
        <r>
          <rPr>
            <sz val="12"/>
            <color rgb="FF000000"/>
            <rFont val="Calibri"/>
            <family val="1"/>
          </rPr>
          <t>Todos estaban atendiendo</t>
        </r>
      </text>
    </comment>
    <comment ref="AI302" authorId="0" shapeId="0" xr:uid="{00000000-0006-0000-1700-0000550B0000}">
      <text>
        <r>
          <rPr>
            <sz val="12"/>
            <color rgb="FF000000"/>
            <rFont val="Calibri"/>
            <family val="1"/>
          </rPr>
          <t>No ofrece Jeep Compass</t>
        </r>
      </text>
    </comment>
    <comment ref="AL302" authorId="0" shapeId="0" xr:uid="{00000000-0006-0000-1700-0000560B0000}">
      <text>
        <r>
          <rPr>
            <sz val="12"/>
            <color rgb="FF000000"/>
            <rFont val="Calibri"/>
            <family val="1"/>
          </rPr>
          <t>El no ofrece llenar el tanque</t>
        </r>
      </text>
    </comment>
    <comment ref="AM302" authorId="0" shapeId="0" xr:uid="{00000000-0006-0000-1700-0000570B0000}">
      <text>
        <r>
          <rPr>
            <sz val="12"/>
            <color rgb="FF000000"/>
            <rFont val="Calibri"/>
            <family val="1"/>
          </rPr>
          <t>No ofrece combustible mayor calidd</t>
        </r>
      </text>
    </comment>
    <comment ref="AN302" authorId="0" shapeId="0" xr:uid="{00000000-0006-0000-1700-0000580B0000}">
      <text>
        <r>
          <rPr>
            <sz val="12"/>
            <color rgb="FF000000"/>
            <rFont val="Calibri"/>
            <family val="1"/>
          </rPr>
          <t>No ofrece mezcla ideal</t>
        </r>
      </text>
    </comment>
    <comment ref="AP302" authorId="0" shapeId="0" xr:uid="{00000000-0006-0000-1700-0000590B0000}">
      <text>
        <r>
          <rPr>
            <sz val="12"/>
            <color rgb="FF000000"/>
            <rFont val="Calibri"/>
            <family val="1"/>
          </rPr>
          <t>No ofrece aumentar la compra</t>
        </r>
      </text>
    </comment>
    <comment ref="AW302" authorId="0" shapeId="0" xr:uid="{00000000-0006-0000-1700-00005A0B0000}">
      <text>
        <r>
          <rPr>
            <sz val="12"/>
            <color rgb="FF000000"/>
            <rFont val="Calibri"/>
            <family val="1"/>
          </rPr>
          <t>Ofrece aditivos</t>
        </r>
      </text>
    </comment>
    <comment ref="AX302" authorId="0" shapeId="0" xr:uid="{00000000-0006-0000-1700-00005B0B0000}">
      <text>
        <r>
          <rPr>
            <sz val="12"/>
            <color rgb="FF000000"/>
            <rFont val="Calibri"/>
            <family val="1"/>
          </rPr>
          <t>No ofrece botar desperdicios</t>
        </r>
      </text>
    </comment>
    <comment ref="Y303" authorId="0" shapeId="0" xr:uid="{00000000-0006-0000-1700-00005C0B0000}">
      <text>
        <r>
          <rPr>
            <sz val="12"/>
            <color rgb="FF000000"/>
            <rFont val="Calibri"/>
            <family val="1"/>
          </rPr>
          <t>No es obligatorio</t>
        </r>
      </text>
    </comment>
    <comment ref="Z303" authorId="0" shapeId="0" xr:uid="{00000000-0006-0000-1700-00005D0B0000}">
      <text>
        <r>
          <rPr>
            <sz val="12"/>
            <color rgb="FF000000"/>
            <rFont val="Calibri"/>
            <family val="1"/>
          </rPr>
          <t>No es obligatorio</t>
        </r>
      </text>
    </comment>
    <comment ref="AA303" authorId="0" shapeId="0" xr:uid="{00000000-0006-0000-1700-00005E0B0000}">
      <text>
        <r>
          <rPr>
            <sz val="12"/>
            <color rgb="FF000000"/>
            <rFont val="Calibri"/>
            <family val="1"/>
          </rPr>
          <t>No es obligatorio</t>
        </r>
      </text>
    </comment>
    <comment ref="AB303" authorId="0" shapeId="0" xr:uid="{00000000-0006-0000-1700-00005F0B0000}">
      <text>
        <r>
          <rPr>
            <sz val="12"/>
            <color rgb="FF000000"/>
            <rFont val="Calibri"/>
            <family val="1"/>
          </rPr>
          <t>No es obligatorio</t>
        </r>
      </text>
    </comment>
    <comment ref="AE303" authorId="0" shapeId="0" xr:uid="{00000000-0006-0000-1700-0000600B0000}">
      <text>
        <r>
          <rPr>
            <sz val="12"/>
            <color rgb="FF000000"/>
            <rFont val="Calibri"/>
            <family val="1"/>
          </rPr>
          <t>No estaba en la isla</t>
        </r>
      </text>
    </comment>
    <comment ref="AI303" authorId="0" shapeId="0" xr:uid="{00000000-0006-0000-1700-0000610B0000}">
      <text>
        <r>
          <rPr>
            <sz val="12"/>
            <color rgb="FF000000"/>
            <rFont val="Calibri"/>
            <family val="1"/>
          </rPr>
          <t>No ofreció</t>
        </r>
      </text>
    </comment>
    <comment ref="AM303" authorId="0" shapeId="0" xr:uid="{00000000-0006-0000-1700-0000620B0000}">
      <text>
        <r>
          <rPr>
            <sz val="12"/>
            <color rgb="FF000000"/>
            <rFont val="Calibri"/>
            <family val="1"/>
          </rPr>
          <t>No venden</t>
        </r>
      </text>
    </comment>
    <comment ref="AN303" authorId="0" shapeId="0" xr:uid="{00000000-0006-0000-1700-0000630B0000}">
      <text>
        <r>
          <rPr>
            <sz val="12"/>
            <color rgb="FF000000"/>
            <rFont val="Calibri"/>
            <family val="1"/>
          </rPr>
          <t>No venden</t>
        </r>
      </text>
    </comment>
    <comment ref="AO303" authorId="0" shapeId="0" xr:uid="{00000000-0006-0000-1700-0000640B0000}">
      <text>
        <r>
          <rPr>
            <sz val="12"/>
            <color rgb="FF000000"/>
            <rFont val="Calibri"/>
            <family val="1"/>
          </rPr>
          <t>No ofreció</t>
        </r>
      </text>
    </comment>
    <comment ref="AP303" authorId="0" shapeId="0" xr:uid="{00000000-0006-0000-1700-0000650B0000}">
      <text>
        <r>
          <rPr>
            <sz val="12"/>
            <color rgb="FF000000"/>
            <rFont val="Calibri"/>
            <family val="1"/>
          </rPr>
          <t>No ofreció</t>
        </r>
      </text>
    </comment>
    <comment ref="AW303" authorId="0" shapeId="0" xr:uid="{00000000-0006-0000-1700-0000660B0000}">
      <text>
        <r>
          <rPr>
            <sz val="12"/>
            <color rgb="FF000000"/>
            <rFont val="Calibri"/>
            <family val="1"/>
          </rPr>
          <t>No ofreció</t>
        </r>
      </text>
    </comment>
    <comment ref="AX303" authorId="0" shapeId="0" xr:uid="{00000000-0006-0000-1700-0000670B0000}">
      <text>
        <r>
          <rPr>
            <sz val="12"/>
            <color rgb="FF000000"/>
            <rFont val="Calibri"/>
            <family val="1"/>
          </rPr>
          <t>Moto</t>
        </r>
      </text>
    </comment>
    <comment ref="T304" authorId="0" shapeId="0" xr:uid="{00000000-0006-0000-1700-0000680B0000}">
      <text>
        <r>
          <rPr>
            <sz val="12"/>
            <color rgb="FF000000"/>
            <rFont val="Calibri"/>
            <family val="1"/>
          </rPr>
          <t>usa chaqueta</t>
        </r>
      </text>
    </comment>
    <comment ref="U304" authorId="0" shapeId="0" xr:uid="{00000000-0006-0000-1700-0000690B0000}">
      <text>
        <r>
          <rPr>
            <sz val="12"/>
            <color rgb="FF000000"/>
            <rFont val="Calibri"/>
            <family val="1"/>
          </rPr>
          <t>No tiene uniforme,  utiliza Jean</t>
        </r>
      </text>
    </comment>
    <comment ref="V304" authorId="0" shapeId="0" xr:uid="{00000000-0006-0000-1700-00006A0B0000}">
      <text>
        <r>
          <rPr>
            <sz val="12"/>
            <color rgb="FF000000"/>
            <rFont val="Calibri"/>
            <family val="1"/>
          </rPr>
          <t>No tiene gorra</t>
        </r>
      </text>
    </comment>
    <comment ref="W304" authorId="0" shapeId="0" xr:uid="{00000000-0006-0000-1700-00006B0B0000}">
      <text>
        <r>
          <rPr>
            <sz val="12"/>
            <color rgb="FF000000"/>
            <rFont val="Calibri"/>
            <family val="1"/>
          </rPr>
          <t>No está identificado</t>
        </r>
      </text>
    </comment>
    <comment ref="Y304" authorId="0" shapeId="0" xr:uid="{00000000-0006-0000-1700-00006C0B0000}">
      <text>
        <r>
          <rPr>
            <sz val="12"/>
            <color rgb="FF000000"/>
            <rFont val="Calibri"/>
            <family val="1"/>
          </rPr>
          <t>No aplica</t>
        </r>
      </text>
    </comment>
    <comment ref="Z304" authorId="0" shapeId="0" xr:uid="{00000000-0006-0000-1700-00006D0B0000}">
      <text>
        <r>
          <rPr>
            <sz val="12"/>
            <color rgb="FF000000"/>
            <rFont val="Calibri"/>
            <family val="1"/>
          </rPr>
          <t>No aplica</t>
        </r>
      </text>
    </comment>
    <comment ref="AA304" authorId="0" shapeId="0" xr:uid="{00000000-0006-0000-1700-00006E0B0000}">
      <text>
        <r>
          <rPr>
            <sz val="12"/>
            <color rgb="FF000000"/>
            <rFont val="Calibri"/>
            <family val="1"/>
          </rPr>
          <t>No aplica</t>
        </r>
      </text>
    </comment>
    <comment ref="AB304" authorId="0" shapeId="0" xr:uid="{00000000-0006-0000-1700-00006F0B0000}">
      <text>
        <r>
          <rPr>
            <sz val="12"/>
            <color rgb="FF000000"/>
            <rFont val="Calibri"/>
            <family val="1"/>
          </rPr>
          <t>No aplica</t>
        </r>
      </text>
    </comment>
    <comment ref="AI304" authorId="0" shapeId="0" xr:uid="{00000000-0006-0000-1700-0000700B0000}">
      <text>
        <r>
          <rPr>
            <sz val="12"/>
            <color rgb="FF000000"/>
            <rFont val="Calibri"/>
            <family val="1"/>
          </rPr>
          <t>La estación no tiene promoción</t>
        </r>
      </text>
    </comment>
    <comment ref="AL304" authorId="0" shapeId="0" xr:uid="{00000000-0006-0000-1700-0000710B0000}">
      <text>
        <r>
          <rPr>
            <sz val="12"/>
            <color rgb="FF000000"/>
            <rFont val="Calibri"/>
            <family val="1"/>
          </rPr>
          <t>Pregunta cuánto</t>
        </r>
      </text>
    </comment>
    <comment ref="AM304" authorId="0" shapeId="0" xr:uid="{00000000-0006-0000-1700-0000720B0000}">
      <text>
        <r>
          <rPr>
            <sz val="12"/>
            <color rgb="FF000000"/>
            <rFont val="Calibri"/>
            <family val="1"/>
          </rPr>
          <t>La estación no maneja combustible de mayor calidad</t>
        </r>
      </text>
    </comment>
    <comment ref="AN304" authorId="0" shapeId="0" xr:uid="{00000000-0006-0000-1700-0000730B0000}">
      <text>
        <r>
          <rPr>
            <sz val="12"/>
            <color rgb="FF000000"/>
            <rFont val="Calibri"/>
            <family val="1"/>
          </rPr>
          <t>La estación no maneja combustible de mayor calidad</t>
        </r>
      </text>
    </comment>
    <comment ref="AO304" authorId="0" shapeId="0" xr:uid="{00000000-0006-0000-1700-0000740B0000}">
      <text>
        <r>
          <rPr>
            <sz val="12"/>
            <color rgb="FF000000"/>
            <rFont val="Calibri"/>
            <family val="1"/>
          </rPr>
          <t>La estación no maneja puntos Colombia</t>
        </r>
      </text>
    </comment>
    <comment ref="AP304" authorId="0" shapeId="0" xr:uid="{00000000-0006-0000-1700-0000750B0000}">
      <text>
        <r>
          <rPr>
            <sz val="12"/>
            <color rgb="FF000000"/>
            <rFont val="Calibri"/>
            <family val="1"/>
          </rPr>
          <t>estación ubicada en el departamento de Nariño</t>
        </r>
      </text>
    </comment>
    <comment ref="AT304" authorId="0" shapeId="0" xr:uid="{00000000-0006-0000-1700-0000760B0000}">
      <text>
        <r>
          <rPr>
            <sz val="12"/>
            <color rgb="FF000000"/>
            <rFont val="Calibri"/>
            <family val="1"/>
          </rPr>
          <t>No menciona la frase</t>
        </r>
      </text>
    </comment>
    <comment ref="AW304" authorId="0" shapeId="0" xr:uid="{00000000-0006-0000-1700-0000770B0000}">
      <text>
        <r>
          <rPr>
            <sz val="12"/>
            <color rgb="FF000000"/>
            <rFont val="Calibri"/>
            <family val="1"/>
          </rPr>
          <t>No ofrece ninguno</t>
        </r>
      </text>
    </comment>
    <comment ref="AX304" authorId="0" shapeId="0" xr:uid="{00000000-0006-0000-1700-0000780B0000}">
      <text>
        <r>
          <rPr>
            <sz val="12"/>
            <color rgb="FF000000"/>
            <rFont val="Calibri"/>
            <family val="1"/>
          </rPr>
          <t>No ofrece botar la basura</t>
        </r>
      </text>
    </comment>
    <comment ref="BA304" authorId="0" shapeId="0" xr:uid="{00000000-0006-0000-1700-0000790B0000}">
      <text>
        <r>
          <rPr>
            <sz val="12"/>
            <color rgb="FF000000"/>
            <rFont val="Calibri"/>
            <family val="1"/>
          </rPr>
          <t>No ofrece,  al solicitarla me indica que sólo Hay electrónica y me solicitan los datos</t>
        </r>
      </text>
    </comment>
    <comment ref="BE304" authorId="0" shapeId="0" xr:uid="{00000000-0006-0000-1700-00007A0B0000}">
      <text>
        <r>
          <rPr>
            <sz val="12"/>
            <color rgb="FF000000"/>
            <rFont val="Calibri"/>
            <family val="1"/>
          </rPr>
          <t>El primer colaborador no se despide porque va a buscarme la factura,  el segundo si lo hace</t>
        </r>
      </text>
    </comment>
    <comment ref="Y305" authorId="0" shapeId="0" xr:uid="{00000000-0006-0000-1700-00007B0B0000}">
      <text>
        <r>
          <rPr>
            <sz val="12"/>
            <color rgb="FF000000"/>
            <rFont val="Calibri"/>
            <family val="1"/>
          </rPr>
          <t>N/A</t>
        </r>
      </text>
    </comment>
    <comment ref="Z305" authorId="0" shapeId="0" xr:uid="{00000000-0006-0000-1700-00007C0B0000}">
      <text>
        <r>
          <rPr>
            <sz val="12"/>
            <color rgb="FF000000"/>
            <rFont val="Calibri"/>
            <family val="1"/>
          </rPr>
          <t>N/A</t>
        </r>
      </text>
    </comment>
    <comment ref="AA305" authorId="0" shapeId="0" xr:uid="{00000000-0006-0000-1700-00007D0B0000}">
      <text>
        <r>
          <rPr>
            <sz val="12"/>
            <color rgb="FF000000"/>
            <rFont val="Calibri"/>
            <family val="1"/>
          </rPr>
          <t>N/A</t>
        </r>
      </text>
    </comment>
    <comment ref="AB305" authorId="0" shapeId="0" xr:uid="{00000000-0006-0000-1700-00007E0B0000}">
      <text>
        <r>
          <rPr>
            <sz val="12"/>
            <color rgb="FF000000"/>
            <rFont val="Calibri"/>
            <family val="1"/>
          </rPr>
          <t>N/A</t>
        </r>
      </text>
    </comment>
    <comment ref="AI305" authorId="0" shapeId="0" xr:uid="{00000000-0006-0000-1700-00007F0B0000}">
      <text>
        <r>
          <rPr>
            <sz val="12"/>
            <color rgb="FF000000"/>
            <rFont val="Calibri"/>
            <family val="1"/>
          </rPr>
          <t>la esacion es marca esso</t>
        </r>
      </text>
    </comment>
    <comment ref="AM305" authorId="0" shapeId="0" xr:uid="{00000000-0006-0000-1700-0000800B0000}">
      <text>
        <r>
          <rPr>
            <sz val="12"/>
            <color rgb="FF000000"/>
            <rFont val="Calibri"/>
            <family val="1"/>
          </rPr>
          <t>no vende combustible de mayor calidad</t>
        </r>
      </text>
    </comment>
    <comment ref="AN305" authorId="0" shapeId="0" xr:uid="{00000000-0006-0000-1700-0000810B0000}">
      <text>
        <r>
          <rPr>
            <sz val="12"/>
            <color rgb="FF000000"/>
            <rFont val="Calibri"/>
            <family val="1"/>
          </rPr>
          <t>no vende extra</t>
        </r>
      </text>
    </comment>
    <comment ref="AO305" authorId="0" shapeId="0" xr:uid="{00000000-0006-0000-1700-0000820B0000}">
      <text>
        <r>
          <rPr>
            <sz val="12"/>
            <color rgb="FF000000"/>
            <rFont val="Calibri"/>
            <family val="1"/>
          </rPr>
          <t>N/A</t>
        </r>
      </text>
    </comment>
    <comment ref="AP305" authorId="0" shapeId="0" xr:uid="{00000000-0006-0000-1700-0000830B0000}">
      <text>
        <r>
          <rPr>
            <sz val="12"/>
            <color rgb="FF000000"/>
            <rFont val="Calibri"/>
            <family val="1"/>
          </rPr>
          <t>se solicita llenar tanque</t>
        </r>
      </text>
    </comment>
    <comment ref="AS305" authorId="0" shapeId="0" xr:uid="{00000000-0006-0000-1700-0000840B0000}">
      <text>
        <r>
          <rPr>
            <sz val="12"/>
            <color rgb="FF000000"/>
            <rFont val="Calibri"/>
            <family val="1"/>
          </rPr>
          <t>No indica</t>
        </r>
      </text>
    </comment>
    <comment ref="AT305" authorId="0" shapeId="0" xr:uid="{00000000-0006-0000-1700-0000850B0000}">
      <text>
        <r>
          <rPr>
            <sz val="12"/>
            <color rgb="FF000000"/>
            <rFont val="Calibri"/>
            <family val="1"/>
          </rPr>
          <t>No menciona</t>
        </r>
      </text>
    </comment>
    <comment ref="AW305" authorId="0" shapeId="0" xr:uid="{00000000-0006-0000-1700-0000860B0000}">
      <text>
        <r>
          <rPr>
            <sz val="12"/>
            <color rgb="FF000000"/>
            <rFont val="Calibri"/>
            <family val="1"/>
          </rPr>
          <t>No ofrece</t>
        </r>
      </text>
    </comment>
    <comment ref="AX305" authorId="0" shapeId="0" xr:uid="{00000000-0006-0000-1700-0000870B0000}">
      <text>
        <r>
          <rPr>
            <sz val="12"/>
            <color rgb="FF000000"/>
            <rFont val="Calibri"/>
            <family val="1"/>
          </rPr>
          <t>No ofrece</t>
        </r>
      </text>
    </comment>
    <comment ref="BA305" authorId="0" shapeId="0" xr:uid="{00000000-0006-0000-1700-0000880B0000}">
      <text>
        <r>
          <rPr>
            <sz val="12"/>
            <color rgb="FF000000"/>
            <rFont val="Calibri"/>
            <family val="1"/>
          </rPr>
          <t>Entrega voucher</t>
        </r>
      </text>
    </comment>
    <comment ref="BI305" authorId="0" shapeId="0" xr:uid="{00000000-0006-0000-1700-0000890B0000}">
      <text>
        <r>
          <rPr>
            <sz val="12"/>
            <color rgb="FF000000"/>
            <rFont val="Calibri"/>
            <family val="1"/>
          </rPr>
          <t>No es amable</t>
        </r>
      </text>
    </comment>
    <comment ref="Y306" authorId="0" shapeId="0" xr:uid="{00000000-0006-0000-1700-00008A0B0000}">
      <text>
        <r>
          <rPr>
            <sz val="12"/>
            <color rgb="FF000000"/>
            <rFont val="Calibri"/>
            <family val="1"/>
          </rPr>
          <t>Ya no se usa</t>
        </r>
      </text>
    </comment>
    <comment ref="Z306" authorId="0" shapeId="0" xr:uid="{00000000-0006-0000-1700-00008B0B0000}">
      <text>
        <r>
          <rPr>
            <sz val="12"/>
            <color rgb="FF000000"/>
            <rFont val="Calibri"/>
            <family val="1"/>
          </rPr>
          <t>Ya no se usa</t>
        </r>
      </text>
    </comment>
    <comment ref="AA306" authorId="0" shapeId="0" xr:uid="{00000000-0006-0000-1700-00008C0B0000}">
      <text>
        <r>
          <rPr>
            <sz val="12"/>
            <color rgb="FF000000"/>
            <rFont val="Calibri"/>
            <family val="1"/>
          </rPr>
          <t>Ya no se usa</t>
        </r>
      </text>
    </comment>
    <comment ref="AB306" authorId="0" shapeId="0" xr:uid="{00000000-0006-0000-1700-00008D0B0000}">
      <text>
        <r>
          <rPr>
            <sz val="12"/>
            <color rgb="FF000000"/>
            <rFont val="Calibri"/>
            <family val="1"/>
          </rPr>
          <t>Visita en moto</t>
        </r>
      </text>
    </comment>
    <comment ref="AP306" authorId="0" shapeId="0" xr:uid="{00000000-0006-0000-1700-00008E0B0000}">
      <text>
        <r>
          <rPr>
            <sz val="12"/>
            <color rgb="FF000000"/>
            <rFont val="Calibri"/>
            <family val="1"/>
          </rPr>
          <t>SE SOLICITA LLENAR EL TANQUE FULL</t>
        </r>
      </text>
    </comment>
    <comment ref="AX306" authorId="0" shapeId="0" xr:uid="{00000000-0006-0000-1700-00008F0B0000}">
      <text>
        <r>
          <rPr>
            <sz val="12"/>
            <color rgb="FF000000"/>
            <rFont val="Calibri"/>
            <family val="1"/>
          </rPr>
          <t>Visita en moto</t>
        </r>
      </text>
    </comment>
    <comment ref="BI306" authorId="0" shapeId="0" xr:uid="{00000000-0006-0000-1700-0000900B0000}">
      <text>
        <r>
          <rPr>
            <sz val="12"/>
            <color rgb="FF000000"/>
            <rFont val="Calibri"/>
            <family val="1"/>
          </rPr>
          <t>Siento que no la atención no fue buena teniendo en cuenta que no ofreció ningún servicio adicional no promoción</t>
        </r>
      </text>
    </comment>
    <comment ref="Y307" authorId="0" shapeId="0" xr:uid="{00000000-0006-0000-1700-0000910B0000}">
      <text>
        <r>
          <rPr>
            <sz val="12"/>
            <color rgb="FF000000"/>
            <rFont val="Calibri"/>
            <family val="1"/>
          </rPr>
          <t>No es obligatorio usar tapavocas</t>
        </r>
      </text>
    </comment>
    <comment ref="Z307" authorId="0" shapeId="0" xr:uid="{00000000-0006-0000-1700-0000920B0000}">
      <text>
        <r>
          <rPr>
            <sz val="12"/>
            <color rgb="FF000000"/>
            <rFont val="Calibri"/>
            <family val="1"/>
          </rPr>
          <t>No es obligatorio usar gafas de seguridad</t>
        </r>
      </text>
    </comment>
    <comment ref="AA307" authorId="0" shapeId="0" xr:uid="{00000000-0006-0000-1700-0000930B0000}">
      <text>
        <r>
          <rPr>
            <sz val="12"/>
            <color rgb="FF000000"/>
            <rFont val="Calibri"/>
            <family val="1"/>
          </rPr>
          <t>No es obligatorio usar antivacterial</t>
        </r>
      </text>
    </comment>
    <comment ref="AB307" authorId="0" shapeId="0" xr:uid="{00000000-0006-0000-1700-0000940B0000}">
      <text>
        <r>
          <rPr>
            <sz val="12"/>
            <color rgb="FF000000"/>
            <rFont val="Calibri"/>
            <family val="1"/>
          </rPr>
          <t>No es obligatorio mantener la distancia</t>
        </r>
      </text>
    </comment>
    <comment ref="AI307" authorId="0" shapeId="0" xr:uid="{00000000-0006-0000-1700-0000950B0000}">
      <text>
        <r>
          <rPr>
            <sz val="12"/>
            <color rgb="FF000000"/>
            <rFont val="Calibri"/>
            <family val="1"/>
          </rPr>
          <t>No me ofrece la promo</t>
        </r>
      </text>
    </comment>
    <comment ref="AM307" authorId="0" shapeId="0" xr:uid="{00000000-0006-0000-1700-0000960B0000}">
      <text>
        <r>
          <rPr>
            <sz val="12"/>
            <color rgb="FF000000"/>
            <rFont val="Calibri"/>
            <family val="1"/>
          </rPr>
          <t>No me ofrece combustible de mayor calidad</t>
        </r>
      </text>
    </comment>
    <comment ref="AN307" authorId="0" shapeId="0" xr:uid="{00000000-0006-0000-1700-0000970B0000}">
      <text>
        <r>
          <rPr>
            <sz val="12"/>
            <color rgb="FF000000"/>
            <rFont val="Calibri"/>
            <family val="1"/>
          </rPr>
          <t>No me ofrece la mezcla</t>
        </r>
      </text>
    </comment>
    <comment ref="AO307" authorId="0" shapeId="0" xr:uid="{00000000-0006-0000-1700-0000980B0000}">
      <text>
        <r>
          <rPr>
            <sz val="12"/>
            <color rgb="FF000000"/>
            <rFont val="Calibri"/>
            <family val="1"/>
          </rPr>
          <t>No me ofrece puntos</t>
        </r>
      </text>
    </comment>
    <comment ref="AS307" authorId="0" shapeId="0" xr:uid="{00000000-0006-0000-1700-0000990B0000}">
      <text>
        <r>
          <rPr>
            <sz val="12"/>
            <color rgb="FF000000"/>
            <rFont val="Calibri"/>
            <family val="1"/>
          </rPr>
          <t>No me informa surtidor en cero</t>
        </r>
      </text>
    </comment>
    <comment ref="AT307" authorId="0" shapeId="0" xr:uid="{00000000-0006-0000-1700-00009A0B0000}">
      <text>
        <r>
          <rPr>
            <sz val="12"/>
            <color rgb="FF000000"/>
            <rFont val="Calibri"/>
            <family val="1"/>
          </rPr>
          <t>No menciona producto garantizado</t>
        </r>
      </text>
    </comment>
    <comment ref="AX307" authorId="0" shapeId="0" xr:uid="{00000000-0006-0000-1700-00009B0B0000}">
      <text>
        <r>
          <rPr>
            <sz val="12"/>
            <color rgb="FF000000"/>
            <rFont val="Calibri"/>
            <family val="1"/>
          </rPr>
          <t>No me ofrece botar desperdiciios</t>
        </r>
      </text>
    </comment>
    <comment ref="BA307" authorId="0" shapeId="0" xr:uid="{00000000-0006-0000-1700-00009C0B0000}">
      <text>
        <r>
          <rPr>
            <sz val="12"/>
            <color rgb="FF000000"/>
            <rFont val="Calibri"/>
            <family val="1"/>
          </rPr>
          <t>Se la tuve que sugerir</t>
        </r>
      </text>
    </comment>
    <comment ref="Y308" authorId="0" shapeId="0" xr:uid="{00000000-0006-0000-1700-00009D0B0000}">
      <text>
        <r>
          <rPr>
            <sz val="12"/>
            <color rgb="FF000000"/>
            <rFont val="Calibri"/>
            <family val="1"/>
          </rPr>
          <t>No</t>
        </r>
      </text>
    </comment>
    <comment ref="Z308" authorId="0" shapeId="0" xr:uid="{00000000-0006-0000-1700-00009E0B0000}">
      <text>
        <r>
          <rPr>
            <sz val="12"/>
            <color rgb="FF000000"/>
            <rFont val="Calibri"/>
            <family val="1"/>
          </rPr>
          <t>No</t>
        </r>
      </text>
    </comment>
    <comment ref="AA308" authorId="0" shapeId="0" xr:uid="{00000000-0006-0000-1700-00009F0B0000}">
      <text>
        <r>
          <rPr>
            <sz val="12"/>
            <color rgb="FF000000"/>
            <rFont val="Calibri"/>
            <family val="1"/>
          </rPr>
          <t>No</t>
        </r>
      </text>
    </comment>
    <comment ref="AB308" authorId="0" shapeId="0" xr:uid="{00000000-0006-0000-1700-0000A00B0000}">
      <text>
        <r>
          <rPr>
            <sz val="12"/>
            <color rgb="FF000000"/>
            <rFont val="Calibri"/>
            <family val="1"/>
          </rPr>
          <t>No</t>
        </r>
      </text>
    </comment>
    <comment ref="AI308" authorId="0" shapeId="0" xr:uid="{00000000-0006-0000-1700-0000A10B0000}">
      <text>
        <r>
          <rPr>
            <sz val="12"/>
            <color rgb="FF000000"/>
            <rFont val="Calibri"/>
            <family val="1"/>
          </rPr>
          <t>No ofreció</t>
        </r>
      </text>
    </comment>
    <comment ref="AL308" authorId="0" shapeId="0" xr:uid="{00000000-0006-0000-1700-0000A20B0000}">
      <text>
        <r>
          <rPr>
            <sz val="12"/>
            <color rgb="FF000000"/>
            <rFont val="Calibri"/>
            <family val="1"/>
          </rPr>
          <t>No ofreció</t>
        </r>
      </text>
    </comment>
    <comment ref="AM308" authorId="0" shapeId="0" xr:uid="{00000000-0006-0000-1700-0000A30B0000}">
      <text>
        <r>
          <rPr>
            <sz val="12"/>
            <color rgb="FF000000"/>
            <rFont val="Calibri"/>
            <family val="1"/>
          </rPr>
          <t>No ofreció</t>
        </r>
      </text>
    </comment>
    <comment ref="AN308" authorId="0" shapeId="0" xr:uid="{00000000-0006-0000-1700-0000A40B0000}">
      <text>
        <r>
          <rPr>
            <sz val="12"/>
            <color rgb="FF000000"/>
            <rFont val="Calibri"/>
            <family val="1"/>
          </rPr>
          <t>No ofreció</t>
        </r>
      </text>
    </comment>
    <comment ref="AO308" authorId="0" shapeId="0" xr:uid="{00000000-0006-0000-1700-0000A50B0000}">
      <text>
        <r>
          <rPr>
            <sz val="12"/>
            <color rgb="FF000000"/>
            <rFont val="Calibri"/>
            <family val="1"/>
          </rPr>
          <t>No ofreció</t>
        </r>
      </text>
    </comment>
    <comment ref="AP308" authorId="0" shapeId="0" xr:uid="{00000000-0006-0000-1700-0000A60B0000}">
      <text>
        <r>
          <rPr>
            <sz val="12"/>
            <color rgb="FF000000"/>
            <rFont val="Calibri"/>
            <family val="1"/>
          </rPr>
          <t>No ofreció</t>
        </r>
      </text>
    </comment>
    <comment ref="AT308" authorId="0" shapeId="0" xr:uid="{00000000-0006-0000-1700-0000A70B0000}">
      <text>
        <r>
          <rPr>
            <sz val="12"/>
            <color rgb="FF000000"/>
            <rFont val="Calibri"/>
            <family val="1"/>
          </rPr>
          <t>No detalló</t>
        </r>
      </text>
    </comment>
    <comment ref="AW308" authorId="0" shapeId="0" xr:uid="{00000000-0006-0000-1700-0000A80B0000}">
      <text>
        <r>
          <rPr>
            <sz val="12"/>
            <color rgb="FF000000"/>
            <rFont val="Calibri"/>
            <family val="1"/>
          </rPr>
          <t>No ofreció</t>
        </r>
      </text>
    </comment>
    <comment ref="AX308" authorId="0" shapeId="0" xr:uid="{00000000-0006-0000-1700-0000A90B0000}">
      <text>
        <r>
          <rPr>
            <sz val="12"/>
            <color rgb="FF000000"/>
            <rFont val="Calibri"/>
            <family val="1"/>
          </rPr>
          <t>No ofreció</t>
        </r>
      </text>
    </comment>
    <comment ref="BA308" authorId="0" shapeId="0" xr:uid="{00000000-0006-0000-1700-0000AA0B0000}">
      <text>
        <r>
          <rPr>
            <sz val="12"/>
            <color rgb="FF000000"/>
            <rFont val="Calibri"/>
            <family val="1"/>
          </rPr>
          <t>Yo la solicité</t>
        </r>
      </text>
    </comment>
    <comment ref="O309" authorId="0" shapeId="0" xr:uid="{00000000-0006-0000-1700-0000AB0B0000}">
      <text>
        <r>
          <rPr>
            <sz val="12"/>
            <color rgb="FF000000"/>
            <rFont val="Calibri"/>
            <family val="1"/>
          </rPr>
          <t>tiene cabello suelto</t>
        </r>
      </text>
    </comment>
    <comment ref="Q309" authorId="0" shapeId="0" xr:uid="{00000000-0006-0000-1700-0000AC0B0000}">
      <text>
        <r>
          <rPr>
            <sz val="12"/>
            <color rgb="FF000000"/>
            <rFont val="Calibri"/>
            <family val="1"/>
          </rPr>
          <t>Tenía guantes</t>
        </r>
      </text>
    </comment>
    <comment ref="R309" authorId="0" shapeId="0" xr:uid="{00000000-0006-0000-1700-0000AD0B0000}">
      <text>
        <r>
          <rPr>
            <sz val="12"/>
            <color rgb="FF000000"/>
            <rFont val="Calibri"/>
            <family val="1"/>
          </rPr>
          <t>Tenía guantes</t>
        </r>
      </text>
    </comment>
    <comment ref="T309" authorId="0" shapeId="0" xr:uid="{00000000-0006-0000-1700-0000AE0B0000}">
      <text>
        <r>
          <rPr>
            <sz val="12"/>
            <color rgb="FF000000"/>
            <rFont val="Calibri"/>
            <family val="1"/>
          </rPr>
          <t>Tenía chaqueta</t>
        </r>
      </text>
    </comment>
    <comment ref="W309" authorId="0" shapeId="0" xr:uid="{00000000-0006-0000-1700-0000AF0B0000}">
      <text>
        <r>
          <rPr>
            <sz val="12"/>
            <color rgb="FF000000"/>
            <rFont val="Calibri"/>
            <family val="1"/>
          </rPr>
          <t>no tiene bordado ni carnet</t>
        </r>
      </text>
    </comment>
    <comment ref="Y309" authorId="0" shapeId="0" xr:uid="{00000000-0006-0000-1700-0000B00B0000}">
      <text>
        <r>
          <rPr>
            <sz val="12"/>
            <color rgb="FF000000"/>
            <rFont val="Calibri"/>
            <family val="1"/>
          </rPr>
          <t>No aplica</t>
        </r>
      </text>
    </comment>
    <comment ref="Z309" authorId="0" shapeId="0" xr:uid="{00000000-0006-0000-1700-0000B10B0000}">
      <text>
        <r>
          <rPr>
            <sz val="12"/>
            <color rgb="FF000000"/>
            <rFont val="Calibri"/>
            <family val="1"/>
          </rPr>
          <t>No aplica</t>
        </r>
      </text>
    </comment>
    <comment ref="AA309" authorId="0" shapeId="0" xr:uid="{00000000-0006-0000-1700-0000B20B0000}">
      <text>
        <r>
          <rPr>
            <sz val="12"/>
            <color rgb="FF000000"/>
            <rFont val="Calibri"/>
            <family val="1"/>
          </rPr>
          <t>No aplica</t>
        </r>
      </text>
    </comment>
    <comment ref="AB309" authorId="0" shapeId="0" xr:uid="{00000000-0006-0000-1700-0000B30B0000}">
      <text>
        <r>
          <rPr>
            <sz val="12"/>
            <color rgb="FF000000"/>
            <rFont val="Calibri"/>
            <family val="1"/>
          </rPr>
          <t>No aplica</t>
        </r>
      </text>
    </comment>
    <comment ref="U310" authorId="0" shapeId="0" xr:uid="{00000000-0006-0000-1700-0000B40B0000}">
      <text>
        <r>
          <rPr>
            <sz val="12"/>
            <color rgb="FF000000"/>
            <rFont val="Calibri"/>
            <family val="1"/>
          </rPr>
          <t>Pantalón estaba muy sucio</t>
        </r>
      </text>
    </comment>
    <comment ref="Y310" authorId="0" shapeId="0" xr:uid="{00000000-0006-0000-1700-0000B50B0000}">
      <text>
        <r>
          <rPr>
            <sz val="12"/>
            <color rgb="FF000000"/>
            <rFont val="Calibri"/>
            <family val="1"/>
          </rPr>
          <t>No aplica</t>
        </r>
      </text>
    </comment>
    <comment ref="Z310" authorId="0" shapeId="0" xr:uid="{00000000-0006-0000-1700-0000B60B0000}">
      <text>
        <r>
          <rPr>
            <sz val="12"/>
            <color rgb="FF000000"/>
            <rFont val="Calibri"/>
            <family val="1"/>
          </rPr>
          <t>No aplica</t>
        </r>
      </text>
    </comment>
    <comment ref="AA310" authorId="0" shapeId="0" xr:uid="{00000000-0006-0000-1700-0000B70B0000}">
      <text>
        <r>
          <rPr>
            <sz val="12"/>
            <color rgb="FF000000"/>
            <rFont val="Calibri"/>
            <family val="1"/>
          </rPr>
          <t>No aplica</t>
        </r>
      </text>
    </comment>
    <comment ref="AB310" authorId="0" shapeId="0" xr:uid="{00000000-0006-0000-1700-0000B80B0000}">
      <text>
        <r>
          <rPr>
            <sz val="12"/>
            <color rgb="FF000000"/>
            <rFont val="Calibri"/>
            <family val="1"/>
          </rPr>
          <t>No aplica</t>
        </r>
      </text>
    </comment>
    <comment ref="AL310" authorId="0" shapeId="0" xr:uid="{00000000-0006-0000-1700-0000B90B0000}">
      <text>
        <r>
          <rPr>
            <sz val="12"/>
            <color rgb="FF000000"/>
            <rFont val="Calibri"/>
            <family val="1"/>
          </rPr>
          <t>No ofreció tanque lleno</t>
        </r>
      </text>
    </comment>
    <comment ref="AM310" authorId="0" shapeId="0" xr:uid="{00000000-0006-0000-1700-0000BA0B0000}">
      <text>
        <r>
          <rPr>
            <sz val="12"/>
            <color rgb="FF000000"/>
            <rFont val="Calibri"/>
            <family val="1"/>
          </rPr>
          <t>no venden</t>
        </r>
      </text>
    </comment>
    <comment ref="AN310" authorId="0" shapeId="0" xr:uid="{00000000-0006-0000-1700-0000BB0B0000}">
      <text>
        <r>
          <rPr>
            <sz val="12"/>
            <color rgb="FF000000"/>
            <rFont val="Calibri"/>
            <family val="1"/>
          </rPr>
          <t>no venden extra</t>
        </r>
      </text>
    </comment>
    <comment ref="AO310" authorId="0" shapeId="0" xr:uid="{00000000-0006-0000-1700-0000BC0B0000}">
      <text>
        <r>
          <rPr>
            <sz val="12"/>
            <color rgb="FF000000"/>
            <rFont val="Calibri"/>
            <family val="1"/>
          </rPr>
          <t>No ofreció puntos</t>
        </r>
      </text>
    </comment>
    <comment ref="AP310" authorId="0" shapeId="0" xr:uid="{00000000-0006-0000-1700-0000BD0B0000}">
      <text>
        <r>
          <rPr>
            <sz val="12"/>
            <color rgb="FF000000"/>
            <rFont val="Calibri"/>
            <family val="1"/>
          </rPr>
          <t>No aplica</t>
        </r>
      </text>
    </comment>
    <comment ref="AW310" authorId="0" shapeId="0" xr:uid="{00000000-0006-0000-1700-0000BE0B0000}">
      <text>
        <r>
          <rPr>
            <sz val="12"/>
            <color rgb="FF000000"/>
            <rFont val="Calibri"/>
            <family val="1"/>
          </rPr>
          <t>No ofreció adicionales</t>
        </r>
      </text>
    </comment>
    <comment ref="AX310" authorId="0" shapeId="0" xr:uid="{00000000-0006-0000-1700-0000BF0B0000}">
      <text>
        <r>
          <rPr>
            <sz val="12"/>
            <color rgb="FF000000"/>
            <rFont val="Calibri"/>
            <family val="1"/>
          </rPr>
          <t>No aplica</t>
        </r>
      </text>
    </comment>
    <comment ref="BA310" authorId="0" shapeId="0" xr:uid="{00000000-0006-0000-1700-0000C00B0000}">
      <text>
        <r>
          <rPr>
            <sz val="12"/>
            <color rgb="FF000000"/>
            <rFont val="Calibri"/>
            <family val="1"/>
          </rPr>
          <t>No ofreció recibo</t>
        </r>
      </text>
    </comment>
    <comment ref="BE310" authorId="0" shapeId="0" xr:uid="{00000000-0006-0000-1700-0000C10B0000}">
      <text>
        <r>
          <rPr>
            <sz val="12"/>
            <color rgb="FF000000"/>
            <rFont val="Calibri"/>
            <family val="1"/>
          </rPr>
          <t>solo dice a la orden</t>
        </r>
      </text>
    </comment>
    <comment ref="Y311" authorId="0" shapeId="0" xr:uid="{00000000-0006-0000-1700-0000C20B0000}">
      <text>
        <r>
          <rPr>
            <sz val="12"/>
            <color rgb="FF000000"/>
            <rFont val="Calibri"/>
            <family val="1"/>
          </rPr>
          <t>No aplica</t>
        </r>
      </text>
    </comment>
    <comment ref="Z311" authorId="0" shapeId="0" xr:uid="{00000000-0006-0000-1700-0000C30B0000}">
      <text>
        <r>
          <rPr>
            <sz val="12"/>
            <color rgb="FF000000"/>
            <rFont val="Calibri"/>
            <family val="1"/>
          </rPr>
          <t>No aplica</t>
        </r>
      </text>
    </comment>
    <comment ref="AA311" authorId="0" shapeId="0" xr:uid="{00000000-0006-0000-1700-0000C40B0000}">
      <text>
        <r>
          <rPr>
            <sz val="12"/>
            <color rgb="FF000000"/>
            <rFont val="Calibri"/>
            <family val="1"/>
          </rPr>
          <t>No aplica</t>
        </r>
      </text>
    </comment>
    <comment ref="AB311" authorId="0" shapeId="0" xr:uid="{00000000-0006-0000-1700-0000C50B0000}">
      <text>
        <r>
          <rPr>
            <sz val="12"/>
            <color rgb="FF000000"/>
            <rFont val="Calibri"/>
            <family val="1"/>
          </rPr>
          <t>No aplica</t>
        </r>
      </text>
    </comment>
    <comment ref="AH311" authorId="0" shapeId="0" xr:uid="{00000000-0006-0000-1700-0000C60B0000}">
      <text>
        <r>
          <rPr>
            <sz val="12"/>
            <color rgb="FF000000"/>
            <rFont val="Calibri"/>
            <family val="1"/>
          </rPr>
          <t>Solo dice "Buenas"</t>
        </r>
      </text>
    </comment>
    <comment ref="AM311" authorId="0" shapeId="0" xr:uid="{00000000-0006-0000-1700-0000C70B0000}">
      <text>
        <r>
          <rPr>
            <sz val="12"/>
            <color rgb="FF000000"/>
            <rFont val="Calibri"/>
            <family val="1"/>
          </rPr>
          <t>No ofrece combustible mayor calidad</t>
        </r>
      </text>
    </comment>
    <comment ref="AN311" authorId="0" shapeId="0" xr:uid="{00000000-0006-0000-1700-0000C80B0000}">
      <text>
        <r>
          <rPr>
            <sz val="12"/>
            <color rgb="FF000000"/>
            <rFont val="Calibri"/>
            <family val="1"/>
          </rPr>
          <t>No ofrece mezcla</t>
        </r>
      </text>
    </comment>
    <comment ref="AP311" authorId="0" shapeId="0" xr:uid="{00000000-0006-0000-1700-0000C90B0000}">
      <text>
        <r>
          <rPr>
            <sz val="12"/>
            <color rgb="FF000000"/>
            <rFont val="Calibri"/>
            <family val="1"/>
          </rPr>
          <t>Ofrece promo Jeep</t>
        </r>
      </text>
    </comment>
    <comment ref="AS311" authorId="0" shapeId="0" xr:uid="{00000000-0006-0000-1700-0000CA0B0000}">
      <text>
        <r>
          <rPr>
            <sz val="12"/>
            <color rgb="FF000000"/>
            <rFont val="Calibri"/>
            <family val="1"/>
          </rPr>
          <t>No indica sino que señala el surtidor</t>
        </r>
      </text>
    </comment>
    <comment ref="AW311" authorId="0" shapeId="0" xr:uid="{00000000-0006-0000-1700-0000CB0B0000}">
      <text>
        <r>
          <rPr>
            <sz val="12"/>
            <color rgb="FF000000"/>
            <rFont val="Calibri"/>
            <family val="1"/>
          </rPr>
          <t>No ofrece servicios adicionales</t>
        </r>
      </text>
    </comment>
    <comment ref="AX311" authorId="0" shapeId="0" xr:uid="{00000000-0006-0000-1700-0000CC0B0000}">
      <text>
        <r>
          <rPr>
            <sz val="12"/>
            <color rgb="FF000000"/>
            <rFont val="Calibri"/>
            <family val="1"/>
          </rPr>
          <t>La visita fue en moto</t>
        </r>
      </text>
    </comment>
    <comment ref="T312" authorId="0" shapeId="0" xr:uid="{00000000-0006-0000-1700-0000CD0B0000}">
      <text>
        <r>
          <rPr>
            <sz val="12"/>
            <color rgb="FF000000"/>
            <rFont val="Calibri"/>
            <family val="1"/>
          </rPr>
          <t>usa chaqueta</t>
        </r>
      </text>
    </comment>
    <comment ref="Y312" authorId="0" shapeId="0" xr:uid="{00000000-0006-0000-1700-0000CE0B0000}">
      <text>
        <r>
          <rPr>
            <sz val="12"/>
            <color rgb="FF000000"/>
            <rFont val="Calibri"/>
            <family val="1"/>
          </rPr>
          <t>no</t>
        </r>
      </text>
    </comment>
    <comment ref="Z312" authorId="0" shapeId="0" xr:uid="{00000000-0006-0000-1700-0000CF0B0000}">
      <text>
        <r>
          <rPr>
            <sz val="12"/>
            <color rgb="FF000000"/>
            <rFont val="Calibri"/>
            <family val="1"/>
          </rPr>
          <t>nob</t>
        </r>
      </text>
    </comment>
    <comment ref="AA312" authorId="0" shapeId="0" xr:uid="{00000000-0006-0000-1700-0000D00B0000}">
      <text>
        <r>
          <rPr>
            <sz val="12"/>
            <color rgb="FF000000"/>
            <rFont val="Calibri"/>
            <family val="1"/>
          </rPr>
          <t>no</t>
        </r>
      </text>
    </comment>
    <comment ref="AB312" authorId="0" shapeId="0" xr:uid="{00000000-0006-0000-1700-0000D10B0000}">
      <text>
        <r>
          <rPr>
            <sz val="12"/>
            <color rgb="FF000000"/>
            <rFont val="Calibri"/>
            <family val="1"/>
          </rPr>
          <t>nob</t>
        </r>
      </text>
    </comment>
    <comment ref="AI312" authorId="0" shapeId="0" xr:uid="{00000000-0006-0000-1700-0000D20B0000}">
      <text>
        <r>
          <rPr>
            <sz val="12"/>
            <color rgb="FF000000"/>
            <rFont val="Calibri"/>
            <family val="1"/>
          </rPr>
          <t>No ofrece</t>
        </r>
      </text>
    </comment>
    <comment ref="AL312" authorId="0" shapeId="0" xr:uid="{00000000-0006-0000-1700-0000D30B0000}">
      <text>
        <r>
          <rPr>
            <sz val="12"/>
            <color rgb="FF000000"/>
            <rFont val="Calibri"/>
            <family val="1"/>
          </rPr>
          <t>Saluda y se queda mirándome</t>
        </r>
      </text>
    </comment>
    <comment ref="AM312" authorId="0" shapeId="0" xr:uid="{00000000-0006-0000-1700-0000D40B0000}">
      <text>
        <r>
          <rPr>
            <sz val="12"/>
            <color rgb="FF000000"/>
            <rFont val="Calibri"/>
            <family val="1"/>
          </rPr>
          <t>No ofrece</t>
        </r>
      </text>
    </comment>
    <comment ref="AN312" authorId="0" shapeId="0" xr:uid="{00000000-0006-0000-1700-0000D50B0000}">
      <text>
        <r>
          <rPr>
            <sz val="12"/>
            <color rgb="FF000000"/>
            <rFont val="Calibri"/>
            <family val="1"/>
          </rPr>
          <t>Solicité GPrix</t>
        </r>
      </text>
    </comment>
    <comment ref="AO312" authorId="0" shapeId="0" xr:uid="{00000000-0006-0000-1700-0000D60B0000}">
      <text>
        <r>
          <rPr>
            <sz val="12"/>
            <color rgb="FF000000"/>
            <rFont val="Calibri"/>
            <family val="1"/>
          </rPr>
          <t>No ofrece</t>
        </r>
      </text>
    </comment>
    <comment ref="AP312" authorId="0" shapeId="0" xr:uid="{00000000-0006-0000-1700-0000D70B0000}">
      <text>
        <r>
          <rPr>
            <sz val="12"/>
            <color rgb="FF000000"/>
            <rFont val="Calibri"/>
            <family val="1"/>
          </rPr>
          <t>No ofrece</t>
        </r>
      </text>
    </comment>
    <comment ref="AT312" authorId="0" shapeId="0" xr:uid="{00000000-0006-0000-1700-0000D80B0000}">
      <text>
        <r>
          <rPr>
            <sz val="12"/>
            <color rgb="FF000000"/>
            <rFont val="Calibri"/>
            <family val="1"/>
          </rPr>
          <t>No menciona</t>
        </r>
      </text>
    </comment>
    <comment ref="AW312" authorId="0" shapeId="0" xr:uid="{00000000-0006-0000-1700-0000D90B0000}">
      <text>
        <r>
          <rPr>
            <sz val="12"/>
            <color rgb="FF000000"/>
            <rFont val="Calibri"/>
            <family val="1"/>
          </rPr>
          <t>No ofrece</t>
        </r>
      </text>
    </comment>
    <comment ref="AX312" authorId="0" shapeId="0" xr:uid="{00000000-0006-0000-1700-0000DA0B0000}">
      <text>
        <r>
          <rPr>
            <sz val="12"/>
            <color rgb="FF000000"/>
            <rFont val="Calibri"/>
            <family val="1"/>
          </rPr>
          <t>No ofrece</t>
        </r>
      </text>
    </comment>
    <comment ref="BA312" authorId="0" shapeId="0" xr:uid="{00000000-0006-0000-1700-0000DB0B0000}">
      <text>
        <r>
          <rPr>
            <sz val="12"/>
            <color rgb="FF000000"/>
            <rFont val="Calibri"/>
            <family val="1"/>
          </rPr>
          <t>Yo la pido</t>
        </r>
      </text>
    </comment>
    <comment ref="Y313" authorId="0" shapeId="0" xr:uid="{00000000-0006-0000-1700-0000DC0B0000}">
      <text>
        <r>
          <rPr>
            <sz val="12"/>
            <color rgb="FF000000"/>
            <rFont val="Calibri"/>
            <family val="1"/>
          </rPr>
          <t>No aplica</t>
        </r>
      </text>
    </comment>
    <comment ref="Z313" authorId="0" shapeId="0" xr:uid="{00000000-0006-0000-1700-0000DD0B0000}">
      <text>
        <r>
          <rPr>
            <sz val="12"/>
            <color rgb="FF000000"/>
            <rFont val="Calibri"/>
            <family val="1"/>
          </rPr>
          <t>No aplica</t>
        </r>
      </text>
    </comment>
    <comment ref="AA313" authorId="0" shapeId="0" xr:uid="{00000000-0006-0000-1700-0000DE0B0000}">
      <text>
        <r>
          <rPr>
            <sz val="12"/>
            <color rgb="FF000000"/>
            <rFont val="Calibri"/>
            <family val="1"/>
          </rPr>
          <t>No aplica</t>
        </r>
      </text>
    </comment>
    <comment ref="AB313" authorId="0" shapeId="0" xr:uid="{00000000-0006-0000-1700-0000DF0B0000}">
      <text>
        <r>
          <rPr>
            <sz val="12"/>
            <color rgb="FF000000"/>
            <rFont val="Calibri"/>
            <family val="1"/>
          </rPr>
          <t>No aplica</t>
        </r>
      </text>
    </comment>
    <comment ref="AE313" authorId="0" shapeId="0" xr:uid="{00000000-0006-0000-1700-0000E00B0000}">
      <text>
        <r>
          <rPr>
            <sz val="12"/>
            <color rgb="FF000000"/>
            <rFont val="Calibri"/>
            <family val="1"/>
          </rPr>
          <t>Esta ocupado</t>
        </r>
      </text>
    </comment>
    <comment ref="AH313" authorId="0" shapeId="0" xr:uid="{00000000-0006-0000-1700-0000E10B0000}">
      <text>
        <r>
          <rPr>
            <sz val="12"/>
            <color rgb="FF000000"/>
            <rFont val="Calibri"/>
            <family val="1"/>
          </rPr>
          <t>No saludó.</t>
        </r>
      </text>
    </comment>
    <comment ref="AI313" authorId="0" shapeId="0" xr:uid="{00000000-0006-0000-1700-0000E20B0000}">
      <text>
        <r>
          <rPr>
            <sz val="12"/>
            <color rgb="FF000000"/>
            <rFont val="Calibri"/>
            <family val="1"/>
          </rPr>
          <t>No entrega los códigos promocionales, ni menciona la promoción.</t>
        </r>
      </text>
    </comment>
    <comment ref="AM313" authorId="0" shapeId="0" xr:uid="{00000000-0006-0000-1700-0000E30B0000}">
      <text>
        <r>
          <rPr>
            <sz val="12"/>
            <color rgb="FF000000"/>
            <rFont val="Calibri"/>
            <family val="1"/>
          </rPr>
          <t>No hay de mayor calidad</t>
        </r>
      </text>
    </comment>
    <comment ref="AN313" authorId="0" shapeId="0" xr:uid="{00000000-0006-0000-1700-0000E40B0000}">
      <text>
        <r>
          <rPr>
            <sz val="12"/>
            <color rgb="FF000000"/>
            <rFont val="Calibri"/>
            <family val="1"/>
          </rPr>
          <t>No hay para mezcla</t>
        </r>
      </text>
    </comment>
    <comment ref="AO313" authorId="0" shapeId="0" xr:uid="{00000000-0006-0000-1700-0000E50B0000}">
      <text>
        <r>
          <rPr>
            <sz val="12"/>
            <color rgb="FF000000"/>
            <rFont val="Calibri"/>
            <family val="1"/>
          </rPr>
          <t>N/A</t>
        </r>
      </text>
    </comment>
    <comment ref="AP313" authorId="0" shapeId="0" xr:uid="{00000000-0006-0000-1700-0000E60B0000}">
      <text>
        <r>
          <rPr>
            <sz val="12"/>
            <color rgb="FF000000"/>
            <rFont val="Calibri"/>
            <family val="1"/>
          </rPr>
          <t>No ofrece adicional</t>
        </r>
      </text>
    </comment>
    <comment ref="AW313" authorId="0" shapeId="0" xr:uid="{00000000-0006-0000-1700-0000E70B0000}">
      <text>
        <r>
          <rPr>
            <sz val="12"/>
            <color rgb="FF000000"/>
            <rFont val="Calibri"/>
            <family val="1"/>
          </rPr>
          <t>Ninguno</t>
        </r>
      </text>
    </comment>
    <comment ref="AX313" authorId="0" shapeId="0" xr:uid="{00000000-0006-0000-1700-0000E80B0000}">
      <text>
        <r>
          <rPr>
            <sz val="12"/>
            <color rgb="FF000000"/>
            <rFont val="Calibri"/>
            <family val="1"/>
          </rPr>
          <t>Visita en moto</t>
        </r>
      </text>
    </comment>
    <comment ref="BA313" authorId="0" shapeId="0" xr:uid="{00000000-0006-0000-1700-0000E90B0000}">
      <text>
        <r>
          <rPr>
            <sz val="12"/>
            <color rgb="FF000000"/>
            <rFont val="Calibri"/>
            <family val="1"/>
          </rPr>
          <t>No la ofrece</t>
        </r>
      </text>
    </comment>
    <comment ref="Y314" authorId="0" shapeId="0" xr:uid="{00000000-0006-0000-1700-0000EA0B0000}">
      <text>
        <r>
          <rPr>
            <sz val="12"/>
            <color rgb="FF000000"/>
            <rFont val="Calibri"/>
            <family val="1"/>
          </rPr>
          <t>N/A</t>
        </r>
      </text>
    </comment>
    <comment ref="Z314" authorId="0" shapeId="0" xr:uid="{00000000-0006-0000-1700-0000EB0B0000}">
      <text>
        <r>
          <rPr>
            <sz val="12"/>
            <color rgb="FF000000"/>
            <rFont val="Calibri"/>
            <family val="1"/>
          </rPr>
          <t>.</t>
        </r>
      </text>
    </comment>
    <comment ref="AA314" authorId="0" shapeId="0" xr:uid="{00000000-0006-0000-1700-0000EC0B0000}">
      <text>
        <r>
          <rPr>
            <sz val="12"/>
            <color rgb="FF000000"/>
            <rFont val="Calibri"/>
            <family val="1"/>
          </rPr>
          <t>.</t>
        </r>
      </text>
    </comment>
    <comment ref="AB314" authorId="0" shapeId="0" xr:uid="{00000000-0006-0000-1700-0000ED0B0000}">
      <text>
        <r>
          <rPr>
            <sz val="12"/>
            <color rgb="FF000000"/>
            <rFont val="Calibri"/>
            <family val="1"/>
          </rPr>
          <t>.</t>
        </r>
      </text>
    </comment>
    <comment ref="AE314" authorId="0" shapeId="0" xr:uid="{00000000-0006-0000-1700-0000EE0B0000}">
      <text>
        <r>
          <rPr>
            <sz val="12"/>
            <color rgb="FF000000"/>
            <rFont val="Calibri"/>
            <family val="1"/>
          </rPr>
          <t>Estacioon llena</t>
        </r>
      </text>
    </comment>
    <comment ref="AI314" authorId="0" shapeId="0" xr:uid="{00000000-0006-0000-1700-0000EF0B0000}">
      <text>
        <r>
          <rPr>
            <sz val="12"/>
            <color rgb="FF000000"/>
            <rFont val="Calibri"/>
            <family val="1"/>
          </rPr>
          <t>Había carteles del sorteo y la colaboradora no me ofreció código ni me comentó nada sobre eso.</t>
        </r>
      </text>
    </comment>
    <comment ref="AL314" authorId="0" shapeId="0" xr:uid="{00000000-0006-0000-1700-0000F00B0000}">
      <text>
        <r>
          <rPr>
            <sz val="12"/>
            <color rgb="FF000000"/>
            <rFont val="Calibri"/>
            <family val="1"/>
          </rPr>
          <t>No me ofreció el llenado, prontamente me dijo “a la orden?”</t>
        </r>
      </text>
    </comment>
    <comment ref="AM314" authorId="0" shapeId="0" xr:uid="{00000000-0006-0000-1700-0000F10B0000}">
      <text>
        <r>
          <rPr>
            <sz val="12"/>
            <color rgb="FF000000"/>
            <rFont val="Calibri"/>
            <family val="1"/>
          </rPr>
          <t>No mencione el tipo de combustible que quería, asumió que corriente y no me ofreció algo de mayor calidad.</t>
        </r>
      </text>
    </comment>
    <comment ref="AN314" authorId="0" shapeId="0" xr:uid="{00000000-0006-0000-1700-0000F20B0000}">
      <text>
        <r>
          <rPr>
            <sz val="12"/>
            <color rgb="FF000000"/>
            <rFont val="Calibri"/>
            <family val="1"/>
          </rPr>
          <t>No ofreció la mezcla.</t>
        </r>
      </text>
    </comment>
    <comment ref="AO314" authorId="0" shapeId="0" xr:uid="{00000000-0006-0000-1700-0000F30B0000}">
      <text>
        <r>
          <rPr>
            <sz val="12"/>
            <color rgb="FF000000"/>
            <rFont val="Calibri"/>
            <family val="1"/>
          </rPr>
          <t>No ofrece canjear ni acumular puntos.</t>
        </r>
      </text>
    </comment>
    <comment ref="AP314" authorId="0" shapeId="0" xr:uid="{00000000-0006-0000-1700-0000F40B0000}">
      <text>
        <r>
          <rPr>
            <sz val="12"/>
            <color rgb="FF000000"/>
            <rFont val="Calibri"/>
            <family val="1"/>
          </rPr>
          <t>No incentiva a comprar mayor cantidad.</t>
        </r>
      </text>
    </comment>
    <comment ref="AT314" authorId="0" shapeId="0" xr:uid="{00000000-0006-0000-1700-0000F50B0000}">
      <text>
        <r>
          <rPr>
            <sz val="12"/>
            <color rgb="FF000000"/>
            <rFont val="Calibri"/>
            <family val="1"/>
          </rPr>
          <t>No menciona la garantía del producto</t>
        </r>
      </text>
    </comment>
    <comment ref="AW314" authorId="0" shapeId="0" xr:uid="{00000000-0006-0000-1700-0000F60B0000}">
      <text>
        <r>
          <rPr>
            <sz val="12"/>
            <color rgb="FF000000"/>
            <rFont val="Calibri"/>
            <family val="1"/>
          </rPr>
          <t>No ofrece nada adicional.</t>
        </r>
      </text>
    </comment>
    <comment ref="AX314" authorId="0" shapeId="0" xr:uid="{00000000-0006-0000-1700-0000F70B0000}">
      <text>
        <r>
          <rPr>
            <sz val="12"/>
            <color rgb="FF000000"/>
            <rFont val="Calibri"/>
            <family val="1"/>
          </rPr>
          <t>No ofrece botar desperdicios</t>
        </r>
      </text>
    </comment>
    <comment ref="Q315" authorId="0" shapeId="0" xr:uid="{00000000-0006-0000-1700-0000F80B0000}">
      <text>
        <r>
          <rPr>
            <sz val="12"/>
            <color rgb="FF000000"/>
            <rFont val="Calibri"/>
            <family val="1"/>
          </rPr>
          <t>Usa pulseras y reloj</t>
        </r>
      </text>
    </comment>
    <comment ref="W315" authorId="0" shapeId="0" xr:uid="{00000000-0006-0000-1700-0000F90B0000}">
      <text>
        <r>
          <rPr>
            <sz val="12"/>
            <color rgb="FF000000"/>
            <rFont val="Calibri"/>
            <family val="1"/>
          </rPr>
          <t>No tiene identificación</t>
        </r>
      </text>
    </comment>
    <comment ref="X315" authorId="0" shapeId="0" xr:uid="{00000000-0006-0000-1700-0000FA0B0000}">
      <text>
        <r>
          <rPr>
            <sz val="12"/>
            <color rgb="FF000000"/>
            <rFont val="Calibri"/>
            <family val="1"/>
          </rPr>
          <t>Sin identificación</t>
        </r>
      </text>
    </comment>
    <comment ref="Y315" authorId="0" shapeId="0" xr:uid="{00000000-0006-0000-1700-0000FB0B0000}">
      <text>
        <r>
          <rPr>
            <sz val="12"/>
            <color rgb="FF000000"/>
            <rFont val="Calibri"/>
            <family val="1"/>
          </rPr>
          <t>no aplica</t>
        </r>
      </text>
    </comment>
    <comment ref="Z315" authorId="0" shapeId="0" xr:uid="{00000000-0006-0000-1700-0000FC0B0000}">
      <text>
        <r>
          <rPr>
            <sz val="12"/>
            <color rgb="FF000000"/>
            <rFont val="Calibri"/>
            <family val="1"/>
          </rPr>
          <t>no aplica</t>
        </r>
      </text>
    </comment>
    <comment ref="AA315" authorId="0" shapeId="0" xr:uid="{00000000-0006-0000-1700-0000FD0B0000}">
      <text>
        <r>
          <rPr>
            <sz val="12"/>
            <color rgb="FF000000"/>
            <rFont val="Calibri"/>
            <family val="1"/>
          </rPr>
          <t>no aplica</t>
        </r>
      </text>
    </comment>
    <comment ref="AB315" authorId="0" shapeId="0" xr:uid="{00000000-0006-0000-1700-0000FE0B0000}">
      <text>
        <r>
          <rPr>
            <sz val="12"/>
            <color rgb="FF000000"/>
            <rFont val="Calibri"/>
            <family val="1"/>
          </rPr>
          <t>no aplica</t>
        </r>
      </text>
    </comment>
    <comment ref="AI315" authorId="0" shapeId="0" xr:uid="{00000000-0006-0000-1700-0000FF0B0000}">
      <text>
        <r>
          <rPr>
            <sz val="12"/>
            <color rgb="FF000000"/>
            <rFont val="Calibri"/>
            <family val="1"/>
          </rPr>
          <t>No ofrece</t>
        </r>
      </text>
    </comment>
    <comment ref="AL315" authorId="0" shapeId="0" xr:uid="{00000000-0006-0000-1700-0000000C0000}">
      <text>
        <r>
          <rPr>
            <sz val="12"/>
            <color rgb="FF000000"/>
            <rFont val="Calibri"/>
            <family val="1"/>
          </rPr>
          <t>Pregunta cuánto</t>
        </r>
      </text>
    </comment>
    <comment ref="AM315" authorId="0" shapeId="0" xr:uid="{00000000-0006-0000-1700-0000010C0000}">
      <text>
        <r>
          <rPr>
            <sz val="12"/>
            <color rgb="FF000000"/>
            <rFont val="Calibri"/>
            <family val="1"/>
          </rPr>
          <t>no venden</t>
        </r>
      </text>
    </comment>
    <comment ref="AN315" authorId="0" shapeId="0" xr:uid="{00000000-0006-0000-1700-0000020C0000}">
      <text>
        <r>
          <rPr>
            <sz val="12"/>
            <color rgb="FF000000"/>
            <rFont val="Calibri"/>
            <family val="1"/>
          </rPr>
          <t>no venden extra</t>
        </r>
      </text>
    </comment>
    <comment ref="AO315" authorId="0" shapeId="0" xr:uid="{00000000-0006-0000-1700-0000030C0000}">
      <text>
        <r>
          <rPr>
            <sz val="12"/>
            <color rgb="FF000000"/>
            <rFont val="Calibri"/>
            <family val="1"/>
          </rPr>
          <t>No menciona</t>
        </r>
      </text>
    </comment>
    <comment ref="AP315" authorId="0" shapeId="0" xr:uid="{00000000-0006-0000-1700-0000040C0000}">
      <text>
        <r>
          <rPr>
            <sz val="12"/>
            <color rgb="FF000000"/>
            <rFont val="Calibri"/>
            <family val="1"/>
          </rPr>
          <t>No ofrece</t>
        </r>
      </text>
    </comment>
    <comment ref="AT315" authorId="0" shapeId="0" xr:uid="{00000000-0006-0000-1700-0000050C0000}">
      <text>
        <r>
          <rPr>
            <sz val="12"/>
            <color rgb="FF000000"/>
            <rFont val="Calibri"/>
            <family val="1"/>
          </rPr>
          <t>No menciona</t>
        </r>
      </text>
    </comment>
    <comment ref="AW315" authorId="0" shapeId="0" xr:uid="{00000000-0006-0000-1700-0000060C0000}">
      <text>
        <r>
          <rPr>
            <sz val="12"/>
            <color rgb="FF000000"/>
            <rFont val="Calibri"/>
            <family val="1"/>
          </rPr>
          <t>No ofrece</t>
        </r>
      </text>
    </comment>
    <comment ref="AX315" authorId="0" shapeId="0" xr:uid="{00000000-0006-0000-1700-0000070C0000}">
      <text>
        <r>
          <rPr>
            <sz val="12"/>
            <color rgb="FF000000"/>
            <rFont val="Calibri"/>
            <family val="1"/>
          </rPr>
          <t>No ofrece</t>
        </r>
      </text>
    </comment>
    <comment ref="Q316" authorId="0" shapeId="0" xr:uid="{00000000-0006-0000-1700-0000080C0000}">
      <text>
        <r>
          <rPr>
            <sz val="12"/>
            <color rgb="FF000000"/>
            <rFont val="Calibri"/>
            <family val="1"/>
          </rPr>
          <t>usa guantes</t>
        </r>
      </text>
    </comment>
    <comment ref="R316" authorId="0" shapeId="0" xr:uid="{00000000-0006-0000-1700-0000090C0000}">
      <text>
        <r>
          <rPr>
            <sz val="12"/>
            <color rgb="FF000000"/>
            <rFont val="Calibri"/>
            <family val="1"/>
          </rPr>
          <t>usa guantes</t>
        </r>
      </text>
    </comment>
    <comment ref="W316" authorId="0" shapeId="0" xr:uid="{00000000-0006-0000-1700-00000A0C0000}">
      <text>
        <r>
          <rPr>
            <sz val="12"/>
            <color rgb="FF000000"/>
            <rFont val="Calibri"/>
            <family val="1"/>
          </rPr>
          <t>No tiene ninguna</t>
        </r>
      </text>
    </comment>
    <comment ref="Y316" authorId="0" shapeId="0" xr:uid="{00000000-0006-0000-1700-00000B0C0000}">
      <text>
        <r>
          <rPr>
            <sz val="12"/>
            <color rgb="FF000000"/>
            <rFont val="Calibri"/>
            <family val="1"/>
          </rPr>
          <t>n/a</t>
        </r>
      </text>
    </comment>
    <comment ref="Z316" authorId="0" shapeId="0" xr:uid="{00000000-0006-0000-1700-00000C0C0000}">
      <text>
        <r>
          <rPr>
            <sz val="12"/>
            <color rgb="FF000000"/>
            <rFont val="Calibri"/>
            <family val="1"/>
          </rPr>
          <t>n/a</t>
        </r>
      </text>
    </comment>
    <comment ref="AA316" authorId="0" shapeId="0" xr:uid="{00000000-0006-0000-1700-00000D0C0000}">
      <text>
        <r>
          <rPr>
            <sz val="12"/>
            <color rgb="FF000000"/>
            <rFont val="Calibri"/>
            <family val="1"/>
          </rPr>
          <t>n/a</t>
        </r>
      </text>
    </comment>
    <comment ref="AB316" authorId="0" shapeId="0" xr:uid="{00000000-0006-0000-1700-00000E0C0000}">
      <text>
        <r>
          <rPr>
            <sz val="12"/>
            <color rgb="FF000000"/>
            <rFont val="Calibri"/>
            <family val="1"/>
          </rPr>
          <t>n/a</t>
        </r>
      </text>
    </comment>
    <comment ref="AI316" authorId="0" shapeId="0" xr:uid="{00000000-0006-0000-1700-00000F0C0000}">
      <text>
        <r>
          <rPr>
            <sz val="12"/>
            <color rgb="FF000000"/>
            <rFont val="Calibri"/>
            <family val="1"/>
          </rPr>
          <t>No ofrece promoción</t>
        </r>
      </text>
    </comment>
    <comment ref="AM316" authorId="0" shapeId="0" xr:uid="{00000000-0006-0000-1700-0000100C0000}">
      <text>
        <r>
          <rPr>
            <sz val="12"/>
            <color rgb="FF000000"/>
            <rFont val="Calibri"/>
            <family val="1"/>
          </rPr>
          <t>No ofrece</t>
        </r>
      </text>
    </comment>
    <comment ref="AN316" authorId="0" shapeId="0" xr:uid="{00000000-0006-0000-1700-0000110C0000}">
      <text>
        <r>
          <rPr>
            <sz val="12"/>
            <color rgb="FF000000"/>
            <rFont val="Calibri"/>
            <family val="1"/>
          </rPr>
          <t>solicito extra</t>
        </r>
      </text>
    </comment>
    <comment ref="AO316" authorId="0" shapeId="0" xr:uid="{00000000-0006-0000-1700-0000120C0000}">
      <text>
        <r>
          <rPr>
            <sz val="12"/>
            <color rgb="FF000000"/>
            <rFont val="Calibri"/>
            <family val="1"/>
          </rPr>
          <t>No ofrece</t>
        </r>
      </text>
    </comment>
    <comment ref="AP316" authorId="0" shapeId="0" xr:uid="{00000000-0006-0000-1700-0000130C0000}">
      <text>
        <r>
          <rPr>
            <sz val="12"/>
            <color rgb="FF000000"/>
            <rFont val="Calibri"/>
            <family val="1"/>
          </rPr>
          <t>No ofrece</t>
        </r>
      </text>
    </comment>
    <comment ref="AT316" authorId="0" shapeId="0" xr:uid="{00000000-0006-0000-1700-0000140C0000}">
      <text>
        <r>
          <rPr>
            <sz val="12"/>
            <color rgb="FF000000"/>
            <rFont val="Calibri"/>
            <family val="1"/>
          </rPr>
          <t>No menciona</t>
        </r>
      </text>
    </comment>
    <comment ref="AW316" authorId="0" shapeId="0" xr:uid="{00000000-0006-0000-1700-0000150C0000}">
      <text>
        <r>
          <rPr>
            <sz val="12"/>
            <color rgb="FF000000"/>
            <rFont val="Calibri"/>
            <family val="1"/>
          </rPr>
          <t>No ofrece</t>
        </r>
      </text>
    </comment>
    <comment ref="AX316" authorId="0" shapeId="0" xr:uid="{00000000-0006-0000-1700-0000160C0000}">
      <text>
        <r>
          <rPr>
            <sz val="12"/>
            <color rgb="FF000000"/>
            <rFont val="Calibri"/>
            <family val="1"/>
          </rPr>
          <t>No ofrece</t>
        </r>
      </text>
    </comment>
    <comment ref="BA316" authorId="0" shapeId="0" xr:uid="{00000000-0006-0000-1700-0000170C0000}">
      <text>
        <r>
          <rPr>
            <sz val="12"/>
            <color rgb="FF000000"/>
            <rFont val="Calibri"/>
            <family val="1"/>
          </rPr>
          <t>Se solicita al final</t>
        </r>
      </text>
    </comment>
    <comment ref="T317" authorId="0" shapeId="0" xr:uid="{00000000-0006-0000-1700-0000180C0000}">
      <text>
        <r>
          <rPr>
            <sz val="12"/>
            <color rgb="FF000000"/>
            <rFont val="Calibri"/>
            <family val="1"/>
          </rPr>
          <t>tiene chaqueta el colaborador</t>
        </r>
      </text>
    </comment>
    <comment ref="W317" authorId="0" shapeId="0" xr:uid="{00000000-0006-0000-1700-0000190C0000}">
      <text>
        <r>
          <rPr>
            <sz val="12"/>
            <color rgb="FF000000"/>
            <rFont val="Calibri"/>
            <family val="1"/>
          </rPr>
          <t>no tiene carnet</t>
        </r>
      </text>
    </comment>
    <comment ref="X317" authorId="0" shapeId="0" xr:uid="{00000000-0006-0000-1700-00001A0C0000}">
      <text>
        <r>
          <rPr>
            <sz val="12"/>
            <color rgb="FF000000"/>
            <rFont val="Calibri"/>
            <family val="1"/>
          </rPr>
          <t>nombre según factura</t>
        </r>
      </text>
    </comment>
    <comment ref="Y317" authorId="0" shapeId="0" xr:uid="{00000000-0006-0000-1700-00001B0C0000}">
      <text>
        <r>
          <rPr>
            <sz val="12"/>
            <color rgb="FF000000"/>
            <rFont val="Calibri"/>
            <family val="1"/>
          </rPr>
          <t>no aplica</t>
        </r>
      </text>
    </comment>
    <comment ref="Z317" authorId="0" shapeId="0" xr:uid="{00000000-0006-0000-1700-00001C0C0000}">
      <text>
        <r>
          <rPr>
            <sz val="12"/>
            <color rgb="FF000000"/>
            <rFont val="Calibri"/>
            <family val="1"/>
          </rPr>
          <t>no aplica</t>
        </r>
      </text>
    </comment>
    <comment ref="AA317" authorId="0" shapeId="0" xr:uid="{00000000-0006-0000-1700-00001D0C0000}">
      <text>
        <r>
          <rPr>
            <sz val="12"/>
            <color rgb="FF000000"/>
            <rFont val="Calibri"/>
            <family val="1"/>
          </rPr>
          <t>no aplica</t>
        </r>
      </text>
    </comment>
    <comment ref="AB317" authorId="0" shapeId="0" xr:uid="{00000000-0006-0000-1700-00001E0C0000}">
      <text>
        <r>
          <rPr>
            <sz val="12"/>
            <color rgb="FF000000"/>
            <rFont val="Calibri"/>
            <family val="1"/>
          </rPr>
          <t>no aplica</t>
        </r>
      </text>
    </comment>
    <comment ref="AI317" authorId="0" shapeId="0" xr:uid="{00000000-0006-0000-1700-00001F0C0000}">
      <text>
        <r>
          <rPr>
            <sz val="12"/>
            <color rgb="FF000000"/>
            <rFont val="Calibri"/>
            <family val="1"/>
          </rPr>
          <t>no aplica</t>
        </r>
      </text>
    </comment>
    <comment ref="AL317" authorId="0" shapeId="0" xr:uid="{00000000-0006-0000-1700-0000200C0000}">
      <text>
        <r>
          <rPr>
            <sz val="12"/>
            <color rgb="FF000000"/>
            <rFont val="Calibri"/>
            <family val="1"/>
          </rPr>
          <t>no ofreció llenar el tanque</t>
        </r>
      </text>
    </comment>
    <comment ref="AM317" authorId="0" shapeId="0" xr:uid="{00000000-0006-0000-1700-0000210C0000}">
      <text>
        <r>
          <rPr>
            <sz val="12"/>
            <color rgb="FF000000"/>
            <rFont val="Calibri"/>
            <family val="1"/>
          </rPr>
          <t>no aplica</t>
        </r>
      </text>
    </comment>
    <comment ref="AN317" authorId="0" shapeId="0" xr:uid="{00000000-0006-0000-1700-0000220C0000}">
      <text>
        <r>
          <rPr>
            <sz val="12"/>
            <color rgb="FF000000"/>
            <rFont val="Calibri"/>
            <family val="1"/>
          </rPr>
          <t>no aplica</t>
        </r>
      </text>
    </comment>
    <comment ref="AP317" authorId="0" shapeId="0" xr:uid="{00000000-0006-0000-1700-0000230C0000}">
      <text>
        <r>
          <rPr>
            <sz val="12"/>
            <color rgb="FF000000"/>
            <rFont val="Calibri"/>
            <family val="1"/>
          </rPr>
          <t>no ofreció aumentar la compra</t>
        </r>
      </text>
    </comment>
    <comment ref="AT317" authorId="0" shapeId="0" xr:uid="{00000000-0006-0000-1700-0000240C0000}">
      <text>
        <r>
          <rPr>
            <sz val="12"/>
            <color rgb="FF000000"/>
            <rFont val="Calibri"/>
            <family val="1"/>
          </rPr>
          <t>no Menciona frases</t>
        </r>
      </text>
    </comment>
    <comment ref="AX317" authorId="0" shapeId="0" xr:uid="{00000000-0006-0000-1700-0000250C0000}">
      <text>
        <r>
          <rPr>
            <sz val="12"/>
            <color rgb="FF000000"/>
            <rFont val="Calibri"/>
            <family val="1"/>
          </rPr>
          <t>no aplica</t>
        </r>
      </text>
    </comment>
    <comment ref="BE317" authorId="0" shapeId="0" xr:uid="{00000000-0006-0000-1700-0000260C0000}">
      <text>
        <r>
          <rPr>
            <sz val="12"/>
            <color rgb="FF000000"/>
            <rFont val="Calibri"/>
            <family val="1"/>
          </rPr>
          <t>no se despide el colaborador</t>
        </r>
      </text>
    </comment>
    <comment ref="Y318" authorId="0" shapeId="0" xr:uid="{00000000-0006-0000-1700-0000270C0000}">
      <text>
        <r>
          <rPr>
            <sz val="12"/>
            <color rgb="FF000000"/>
            <rFont val="Calibri"/>
            <family val="1"/>
          </rPr>
          <t>no aplica</t>
        </r>
      </text>
    </comment>
    <comment ref="Z318" authorId="0" shapeId="0" xr:uid="{00000000-0006-0000-1700-0000280C0000}">
      <text>
        <r>
          <rPr>
            <sz val="12"/>
            <color rgb="FF000000"/>
            <rFont val="Calibri"/>
            <family val="1"/>
          </rPr>
          <t>no aplica</t>
        </r>
      </text>
    </comment>
    <comment ref="AA318" authorId="0" shapeId="0" xr:uid="{00000000-0006-0000-1700-0000290C0000}">
      <text>
        <r>
          <rPr>
            <sz val="12"/>
            <color rgb="FF000000"/>
            <rFont val="Calibri"/>
            <family val="1"/>
          </rPr>
          <t>no aplica</t>
        </r>
      </text>
    </comment>
    <comment ref="AB318" authorId="0" shapeId="0" xr:uid="{00000000-0006-0000-1700-00002A0C0000}">
      <text>
        <r>
          <rPr>
            <sz val="12"/>
            <color rgb="FF000000"/>
            <rFont val="Calibri"/>
            <family val="1"/>
          </rPr>
          <t>no aplica</t>
        </r>
      </text>
    </comment>
    <comment ref="AE318" authorId="0" shapeId="0" xr:uid="{00000000-0006-0000-1700-00002B0C0000}">
      <text>
        <r>
          <rPr>
            <sz val="12"/>
            <color rgb="FF000000"/>
            <rFont val="Calibri"/>
            <family val="1"/>
          </rPr>
          <t>No realiza seña</t>
        </r>
      </text>
    </comment>
    <comment ref="AI318" authorId="0" shapeId="0" xr:uid="{00000000-0006-0000-1700-00002C0C0000}">
      <text>
        <r>
          <rPr>
            <sz val="12"/>
            <color rgb="FF000000"/>
            <rFont val="Calibri"/>
            <family val="1"/>
          </rPr>
          <t>No ofrece</t>
        </r>
      </text>
    </comment>
    <comment ref="AM318" authorId="0" shapeId="0" xr:uid="{00000000-0006-0000-1700-00002D0C0000}">
      <text>
        <r>
          <rPr>
            <sz val="12"/>
            <color rgb="FF000000"/>
            <rFont val="Calibri"/>
            <family val="1"/>
          </rPr>
          <t>N/A</t>
        </r>
      </text>
    </comment>
    <comment ref="AN318" authorId="0" shapeId="0" xr:uid="{00000000-0006-0000-1700-00002E0C0000}">
      <text>
        <r>
          <rPr>
            <sz val="12"/>
            <color rgb="FF000000"/>
            <rFont val="Calibri"/>
            <family val="1"/>
          </rPr>
          <t>N/A</t>
        </r>
      </text>
    </comment>
    <comment ref="AO318" authorId="0" shapeId="0" xr:uid="{00000000-0006-0000-1700-00002F0C0000}">
      <text>
        <r>
          <rPr>
            <sz val="12"/>
            <color rgb="FF000000"/>
            <rFont val="Calibri"/>
            <family val="1"/>
          </rPr>
          <t>N/A</t>
        </r>
      </text>
    </comment>
    <comment ref="AP318" authorId="0" shapeId="0" xr:uid="{00000000-0006-0000-1700-0000300C0000}">
      <text>
        <r>
          <rPr>
            <sz val="12"/>
            <color rgb="FF000000"/>
            <rFont val="Calibri"/>
            <family val="1"/>
          </rPr>
          <t>No ofrece</t>
        </r>
      </text>
    </comment>
    <comment ref="AT318" authorId="0" shapeId="0" xr:uid="{00000000-0006-0000-1700-0000310C0000}">
      <text>
        <r>
          <rPr>
            <sz val="12"/>
            <color rgb="FF000000"/>
            <rFont val="Calibri"/>
            <family val="1"/>
          </rPr>
          <t>No lo dice</t>
        </r>
      </text>
    </comment>
    <comment ref="AW318" authorId="0" shapeId="0" xr:uid="{00000000-0006-0000-1700-0000320C0000}">
      <text>
        <r>
          <rPr>
            <sz val="12"/>
            <color rgb="FF000000"/>
            <rFont val="Calibri"/>
            <family val="1"/>
          </rPr>
          <t>No ofrece</t>
        </r>
      </text>
    </comment>
    <comment ref="AX318" authorId="0" shapeId="0" xr:uid="{00000000-0006-0000-1700-0000330C0000}">
      <text>
        <r>
          <rPr>
            <sz val="12"/>
            <color rgb="FF000000"/>
            <rFont val="Calibri"/>
            <family val="1"/>
          </rPr>
          <t>moto</t>
        </r>
      </text>
    </comment>
    <comment ref="BA318" authorId="0" shapeId="0" xr:uid="{00000000-0006-0000-1700-0000340C0000}">
      <text>
        <r>
          <rPr>
            <sz val="12"/>
            <color rgb="FF000000"/>
            <rFont val="Calibri"/>
            <family val="1"/>
          </rPr>
          <t>Se despide debo pedirla</t>
        </r>
      </text>
    </comment>
    <comment ref="Q319" authorId="0" shapeId="0" xr:uid="{00000000-0006-0000-1700-0000350C0000}">
      <text>
        <r>
          <rPr>
            <sz val="12"/>
            <color rgb="FF000000"/>
            <rFont val="Calibri"/>
            <family val="1"/>
          </rPr>
          <t>Como tal  tenía una manilla el colaborador</t>
        </r>
      </text>
    </comment>
    <comment ref="T319" authorId="0" shapeId="0" xr:uid="{00000000-0006-0000-1700-0000360C0000}">
      <text>
        <r>
          <rPr>
            <sz val="12"/>
            <color rgb="FF000000"/>
            <rFont val="Calibri"/>
            <family val="1"/>
          </rPr>
          <t>no es de la marca</t>
        </r>
      </text>
    </comment>
    <comment ref="U319" authorId="0" shapeId="0" xr:uid="{00000000-0006-0000-1700-0000370C0000}">
      <text>
        <r>
          <rPr>
            <sz val="12"/>
            <color rgb="FF000000"/>
            <rFont val="Calibri"/>
            <family val="1"/>
          </rPr>
          <t>El colaborador tenía un jean normal, no era de las marcas permitidas</t>
        </r>
      </text>
    </comment>
    <comment ref="W319" authorId="0" shapeId="0" xr:uid="{00000000-0006-0000-1700-0000380C0000}">
      <text>
        <r>
          <rPr>
            <sz val="12"/>
            <color rgb="FF000000"/>
            <rFont val="Calibri"/>
            <family val="1"/>
          </rPr>
          <t>no tiene carnet</t>
        </r>
      </text>
    </comment>
    <comment ref="Y319" authorId="0" shapeId="0" xr:uid="{00000000-0006-0000-1700-0000390C0000}">
      <text>
        <r>
          <rPr>
            <sz val="12"/>
            <color rgb="FF000000"/>
            <rFont val="Calibri"/>
            <family val="1"/>
          </rPr>
          <t>En estos momentos no es obligatorio el uso de tapabocas</t>
        </r>
      </text>
    </comment>
    <comment ref="Z319" authorId="0" shapeId="0" xr:uid="{00000000-0006-0000-1700-00003A0C0000}">
      <text>
        <r>
          <rPr>
            <sz val="12"/>
            <color rgb="FF000000"/>
            <rFont val="Calibri"/>
            <family val="1"/>
          </rPr>
          <t>En estos momentos no es obligatorio el uso de gafas de seguridad</t>
        </r>
      </text>
    </comment>
    <comment ref="AA319" authorId="0" shapeId="0" xr:uid="{00000000-0006-0000-1700-00003B0C0000}">
      <text>
        <r>
          <rPr>
            <sz val="12"/>
            <color rgb="FF000000"/>
            <rFont val="Calibri"/>
            <family val="1"/>
          </rPr>
          <t>En estos momentos no es obligatorio el uso de gel antibacterial</t>
        </r>
      </text>
    </comment>
    <comment ref="AB319" authorId="0" shapeId="0" xr:uid="{00000000-0006-0000-1700-00003C0C0000}">
      <text>
        <r>
          <rPr>
            <sz val="12"/>
            <color rgb="FF000000"/>
            <rFont val="Calibri"/>
            <family val="1"/>
          </rPr>
          <t>En estos momentos no es obligatorio mantener distancia</t>
        </r>
      </text>
    </comment>
    <comment ref="AE319" authorId="0" shapeId="0" xr:uid="{00000000-0006-0000-1700-00003D0C0000}">
      <text>
        <r>
          <rPr>
            <sz val="12"/>
            <color rgb="FF000000"/>
            <rFont val="Calibri"/>
            <family val="1"/>
          </rPr>
          <t>Al momento del ingreso a la estación los colaboradores se encontraban ocupados</t>
        </r>
      </text>
    </comment>
    <comment ref="AM319" authorId="0" shapeId="0" xr:uid="{00000000-0006-0000-1700-00003E0C0000}">
      <text>
        <r>
          <rPr>
            <sz val="12"/>
            <color rgb="FF000000"/>
            <rFont val="Calibri"/>
            <family val="1"/>
          </rPr>
          <t>La estación de servicio no vende combustible de mayor calidad</t>
        </r>
      </text>
    </comment>
    <comment ref="AN319" authorId="0" shapeId="0" xr:uid="{00000000-0006-0000-1700-00003F0C0000}">
      <text>
        <r>
          <rPr>
            <sz val="12"/>
            <color rgb="FF000000"/>
            <rFont val="Calibri"/>
            <family val="1"/>
          </rPr>
          <t>La estación de servicio no vende combustible Extra G Prix</t>
        </r>
      </text>
    </comment>
    <comment ref="AP319" authorId="0" shapeId="0" xr:uid="{00000000-0006-0000-1700-0000400C0000}">
      <text>
        <r>
          <rPr>
            <sz val="12"/>
            <color rgb="FF000000"/>
            <rFont val="Calibri"/>
            <family val="1"/>
          </rPr>
          <t>promoción</t>
        </r>
      </text>
    </comment>
    <comment ref="T320" authorId="0" shapeId="0" xr:uid="{00000000-0006-0000-1700-0000410C0000}">
      <text>
        <r>
          <rPr>
            <sz val="12"/>
            <color rgb="FF000000"/>
            <rFont val="Calibri"/>
            <family val="1"/>
          </rPr>
          <t>Utiliza chaqueta</t>
        </r>
      </text>
    </comment>
    <comment ref="Y320" authorId="0" shapeId="0" xr:uid="{00000000-0006-0000-1700-0000420C0000}">
      <text>
        <r>
          <rPr>
            <sz val="12"/>
            <color rgb="FF000000"/>
            <rFont val="Calibri"/>
            <family val="1"/>
          </rPr>
          <t>No aplica</t>
        </r>
      </text>
    </comment>
    <comment ref="Z320" authorId="0" shapeId="0" xr:uid="{00000000-0006-0000-1700-0000430C0000}">
      <text>
        <r>
          <rPr>
            <sz val="12"/>
            <color rgb="FF000000"/>
            <rFont val="Calibri"/>
            <family val="1"/>
          </rPr>
          <t>No aplica</t>
        </r>
      </text>
    </comment>
    <comment ref="AA320" authorId="0" shapeId="0" xr:uid="{00000000-0006-0000-1700-0000440C0000}">
      <text>
        <r>
          <rPr>
            <sz val="12"/>
            <color rgb="FF000000"/>
            <rFont val="Calibri"/>
            <family val="1"/>
          </rPr>
          <t>No aplica</t>
        </r>
      </text>
    </comment>
    <comment ref="AB320" authorId="0" shapeId="0" xr:uid="{00000000-0006-0000-1700-0000450C0000}">
      <text>
        <r>
          <rPr>
            <sz val="12"/>
            <color rgb="FF000000"/>
            <rFont val="Calibri"/>
            <family val="1"/>
          </rPr>
          <t>No aplica</t>
        </r>
      </text>
    </comment>
    <comment ref="AE320" authorId="0" shapeId="0" xr:uid="{00000000-0006-0000-1700-0000460C0000}">
      <text>
        <r>
          <rPr>
            <sz val="12"/>
            <color rgb="FF000000"/>
            <rFont val="Calibri"/>
            <family val="1"/>
          </rPr>
          <t>Estación llena</t>
        </r>
      </text>
    </comment>
    <comment ref="AH320" authorId="0" shapeId="0" xr:uid="{00000000-0006-0000-1700-0000470C0000}">
      <text>
        <r>
          <rPr>
            <sz val="12"/>
            <color rgb="FF000000"/>
            <rFont val="Calibri"/>
            <family val="1"/>
          </rPr>
          <t>solo dice buenas</t>
        </r>
      </text>
    </comment>
    <comment ref="AI320" authorId="0" shapeId="0" xr:uid="{00000000-0006-0000-1700-0000480C0000}">
      <text>
        <r>
          <rPr>
            <sz val="12"/>
            <color rgb="FF000000"/>
            <rFont val="Calibri"/>
            <family val="1"/>
          </rPr>
          <t>No ofrece promoción</t>
        </r>
      </text>
    </comment>
    <comment ref="AN320" authorId="0" shapeId="0" xr:uid="{00000000-0006-0000-1700-0000490C0000}">
      <text>
        <r>
          <rPr>
            <sz val="12"/>
            <color rgb="FF000000"/>
            <rFont val="Calibri"/>
            <family val="1"/>
          </rPr>
          <t>se pide extra</t>
        </r>
      </text>
    </comment>
    <comment ref="AX320" authorId="0" shapeId="0" xr:uid="{00000000-0006-0000-1700-00004A0C0000}">
      <text>
        <r>
          <rPr>
            <sz val="12"/>
            <color rgb="FF000000"/>
            <rFont val="Calibri"/>
            <family val="1"/>
          </rPr>
          <t>Visita en moto</t>
        </r>
      </text>
    </comment>
    <comment ref="BB320" authorId="0" shapeId="0" xr:uid="{00000000-0006-0000-1700-00004B0C0000}">
      <text>
        <r>
          <rPr>
            <sz val="12"/>
            <color rgb="FF000000"/>
            <rFont val="Calibri"/>
            <family val="1"/>
          </rPr>
          <t>Reporto recibido de acumulación de puntos Colombia, el colaborador ofrece factura pero olvida sacarla</t>
        </r>
      </text>
    </comment>
    <comment ref="Q321" authorId="0" shapeId="0" xr:uid="{00000000-0006-0000-1700-00004C0C0000}">
      <text>
        <r>
          <rPr>
            <sz val="12"/>
            <color rgb="FF000000"/>
            <rFont val="Calibri"/>
            <family val="1"/>
          </rPr>
          <t>Tenía una manilla plateada</t>
        </r>
      </text>
    </comment>
    <comment ref="R321" authorId="0" shapeId="0" xr:uid="{00000000-0006-0000-1700-00004D0C0000}">
      <text>
        <r>
          <rPr>
            <sz val="12"/>
            <color rgb="FF000000"/>
            <rFont val="Calibri"/>
            <family val="1"/>
          </rPr>
          <t>Tenía las.uñas largas y pintadas de negro</t>
        </r>
      </text>
    </comment>
    <comment ref="W321" authorId="0" shapeId="0" xr:uid="{00000000-0006-0000-1700-00004E0C0000}">
      <text>
        <r>
          <rPr>
            <sz val="12"/>
            <color rgb="FF000000"/>
            <rFont val="Calibri"/>
            <family val="1"/>
          </rPr>
          <t>No tenía  identificación por ninguna parte</t>
        </r>
      </text>
    </comment>
    <comment ref="Y321" authorId="0" shapeId="0" xr:uid="{00000000-0006-0000-1700-00004F0C0000}">
      <text>
        <r>
          <rPr>
            <sz val="12"/>
            <color rgb="FF000000"/>
            <rFont val="Calibri"/>
            <family val="1"/>
          </rPr>
          <t>No aplica</t>
        </r>
      </text>
    </comment>
    <comment ref="Z321" authorId="0" shapeId="0" xr:uid="{00000000-0006-0000-1700-0000500C0000}">
      <text>
        <r>
          <rPr>
            <sz val="12"/>
            <color rgb="FF000000"/>
            <rFont val="Calibri"/>
            <family val="1"/>
          </rPr>
          <t>No aplica</t>
        </r>
      </text>
    </comment>
    <comment ref="AA321" authorId="0" shapeId="0" xr:uid="{00000000-0006-0000-1700-0000510C0000}">
      <text>
        <r>
          <rPr>
            <sz val="12"/>
            <color rgb="FF000000"/>
            <rFont val="Calibri"/>
            <family val="1"/>
          </rPr>
          <t>No aplica</t>
        </r>
      </text>
    </comment>
    <comment ref="AB321" authorId="0" shapeId="0" xr:uid="{00000000-0006-0000-1700-0000520C0000}">
      <text>
        <r>
          <rPr>
            <sz val="12"/>
            <color rgb="FF000000"/>
            <rFont val="Calibri"/>
            <family val="1"/>
          </rPr>
          <t>No aplica</t>
        </r>
      </text>
    </comment>
    <comment ref="AE321" authorId="0" shapeId="0" xr:uid="{00000000-0006-0000-1700-0000530C0000}">
      <text>
        <r>
          <rPr>
            <sz val="12"/>
            <color rgb="FF000000"/>
            <rFont val="Calibri"/>
            <family val="1"/>
          </rPr>
          <t>Estaban ocupadas una llenando algo y la otra atendiendo</t>
        </r>
      </text>
    </comment>
    <comment ref="AI321" authorId="0" shapeId="0" xr:uid="{00000000-0006-0000-1700-0000540C0000}">
      <text>
        <r>
          <rPr>
            <sz val="12"/>
            <color rgb="FF000000"/>
            <rFont val="Calibri"/>
            <family val="1"/>
          </rPr>
          <t>No ofrece promo</t>
        </r>
      </text>
    </comment>
    <comment ref="AL321" authorId="0" shapeId="0" xr:uid="{00000000-0006-0000-1700-0000550C0000}">
      <text>
        <r>
          <rPr>
            <sz val="12"/>
            <color rgb="FF000000"/>
            <rFont val="Calibri"/>
            <family val="1"/>
          </rPr>
          <t>No ofrece llenado de tanque</t>
        </r>
      </text>
    </comment>
    <comment ref="AM321" authorId="0" shapeId="0" xr:uid="{00000000-0006-0000-1700-0000560C0000}">
      <text>
        <r>
          <rPr>
            <sz val="12"/>
            <color rgb="FF000000"/>
            <rFont val="Calibri"/>
            <family val="1"/>
          </rPr>
          <t>no ofrece</t>
        </r>
      </text>
    </comment>
    <comment ref="AN321" authorId="0" shapeId="0" xr:uid="{00000000-0006-0000-1700-0000570C0000}">
      <text>
        <r>
          <rPr>
            <sz val="12"/>
            <color rgb="FF000000"/>
            <rFont val="Calibri"/>
            <family val="1"/>
          </rPr>
          <t>no ofrece</t>
        </r>
      </text>
    </comment>
    <comment ref="AP321" authorId="0" shapeId="0" xr:uid="{00000000-0006-0000-1700-0000580C0000}">
      <text>
        <r>
          <rPr>
            <sz val="12"/>
            <color rgb="FF000000"/>
            <rFont val="Calibri"/>
            <family val="1"/>
          </rPr>
          <t>No ofrece aumentar</t>
        </r>
      </text>
    </comment>
    <comment ref="AT321" authorId="0" shapeId="0" xr:uid="{00000000-0006-0000-1700-0000590C0000}">
      <text>
        <r>
          <rPr>
            <sz val="12"/>
            <color rgb="FF000000"/>
            <rFont val="Calibri"/>
            <family val="1"/>
          </rPr>
          <t>no dice</t>
        </r>
      </text>
    </comment>
    <comment ref="AW321" authorId="0" shapeId="0" xr:uid="{00000000-0006-0000-1700-00005A0C0000}">
      <text>
        <r>
          <rPr>
            <sz val="12"/>
            <color rgb="FF000000"/>
            <rFont val="Calibri"/>
            <family val="1"/>
          </rPr>
          <t>No ofrece servicios adicionales</t>
        </r>
      </text>
    </comment>
    <comment ref="AX321" authorId="0" shapeId="0" xr:uid="{00000000-0006-0000-1700-00005B0C0000}">
      <text>
        <r>
          <rPr>
            <sz val="12"/>
            <color rgb="FF000000"/>
            <rFont val="Calibri"/>
            <family val="1"/>
          </rPr>
          <t>No ofrece botar desperdicios</t>
        </r>
      </text>
    </comment>
    <comment ref="T322" authorId="0" shapeId="0" xr:uid="{00000000-0006-0000-1700-00005C0C0000}">
      <text>
        <r>
          <rPr>
            <sz val="12"/>
            <color rgb="FF000000"/>
            <rFont val="Calibri"/>
            <family val="1"/>
          </rPr>
          <t>Tiene chaqueta</t>
        </r>
      </text>
    </comment>
    <comment ref="W322" authorId="0" shapeId="0" xr:uid="{00000000-0006-0000-1700-00005D0C0000}">
      <text>
        <r>
          <rPr>
            <sz val="12"/>
            <color rgb="FF000000"/>
            <rFont val="Calibri"/>
            <family val="1"/>
          </rPr>
          <t>tiene bordado en la chaqueta</t>
        </r>
      </text>
    </comment>
    <comment ref="X322" authorId="0" shapeId="0" xr:uid="{00000000-0006-0000-1700-00005E0C0000}">
      <text>
        <r>
          <rPr>
            <sz val="12"/>
            <color rgb="FF000000"/>
            <rFont val="Calibri"/>
            <family val="1"/>
          </rPr>
          <t>En la factura sale</t>
        </r>
      </text>
    </comment>
    <comment ref="Y322" authorId="0" shapeId="0" xr:uid="{00000000-0006-0000-1700-00005F0C0000}">
      <text>
        <r>
          <rPr>
            <sz val="12"/>
            <color rgb="FF000000"/>
            <rFont val="Calibri"/>
            <family val="1"/>
          </rPr>
          <t>No aplica</t>
        </r>
      </text>
    </comment>
    <comment ref="Z322" authorId="0" shapeId="0" xr:uid="{00000000-0006-0000-1700-0000600C0000}">
      <text>
        <r>
          <rPr>
            <sz val="12"/>
            <color rgb="FF000000"/>
            <rFont val="Calibri"/>
            <family val="1"/>
          </rPr>
          <t>No aplica</t>
        </r>
      </text>
    </comment>
    <comment ref="AA322" authorId="0" shapeId="0" xr:uid="{00000000-0006-0000-1700-0000610C0000}">
      <text>
        <r>
          <rPr>
            <sz val="12"/>
            <color rgb="FF000000"/>
            <rFont val="Calibri"/>
            <family val="1"/>
          </rPr>
          <t>No aplica</t>
        </r>
      </text>
    </comment>
    <comment ref="AB322" authorId="0" shapeId="0" xr:uid="{00000000-0006-0000-1700-0000620C0000}">
      <text>
        <r>
          <rPr>
            <sz val="12"/>
            <color rgb="FF000000"/>
            <rFont val="Calibri"/>
            <family val="1"/>
          </rPr>
          <t>No aplica</t>
        </r>
      </text>
    </comment>
    <comment ref="AL322" authorId="0" shapeId="0" xr:uid="{00000000-0006-0000-1700-0000630C0000}">
      <text>
        <r>
          <rPr>
            <sz val="12"/>
            <color rgb="FF000000"/>
            <rFont val="Calibri"/>
            <family val="1"/>
          </rPr>
          <t>No le ofrece</t>
        </r>
      </text>
    </comment>
    <comment ref="AM322" authorId="0" shapeId="0" xr:uid="{00000000-0006-0000-1700-0000640C0000}">
      <text>
        <r>
          <rPr>
            <sz val="12"/>
            <color rgb="FF000000"/>
            <rFont val="Calibri"/>
            <family val="1"/>
          </rPr>
          <t>Estación sin combustible de mejor calidad</t>
        </r>
      </text>
    </comment>
    <comment ref="AN322" authorId="0" shapeId="0" xr:uid="{00000000-0006-0000-1700-0000650C0000}">
      <text>
        <r>
          <rPr>
            <sz val="12"/>
            <color rgb="FF000000"/>
            <rFont val="Calibri"/>
            <family val="1"/>
          </rPr>
          <t>Estación sin gprix</t>
        </r>
      </text>
    </comment>
    <comment ref="AX322" authorId="0" shapeId="0" xr:uid="{00000000-0006-0000-1700-0000660C0000}">
      <text>
        <r>
          <rPr>
            <sz val="12"/>
            <color rgb="FF000000"/>
            <rFont val="Calibri"/>
            <family val="1"/>
          </rPr>
          <t>No aplica visita moto</t>
        </r>
      </text>
    </comment>
    <comment ref="BA322" authorId="0" shapeId="0" xr:uid="{00000000-0006-0000-1700-0000670C0000}">
      <text>
        <r>
          <rPr>
            <sz val="12"/>
            <color rgb="FF000000"/>
            <rFont val="Calibri"/>
            <family val="1"/>
          </rPr>
          <t>yo la solicite</t>
        </r>
      </text>
    </comment>
    <comment ref="BE322" authorId="0" shapeId="0" xr:uid="{00000000-0006-0000-1700-0000680C0000}">
      <text>
        <r>
          <rPr>
            <sz val="12"/>
            <color rgb="FF000000"/>
            <rFont val="Calibri"/>
            <family val="1"/>
          </rPr>
          <t>que le valla bien dice</t>
        </r>
      </text>
    </comment>
    <comment ref="Y323" authorId="0" shapeId="0" xr:uid="{00000000-0006-0000-1700-0000690C0000}">
      <text>
        <r>
          <rPr>
            <sz val="12"/>
            <color rgb="FF000000"/>
            <rFont val="Calibri"/>
            <family val="1"/>
          </rPr>
          <t>NA</t>
        </r>
      </text>
    </comment>
    <comment ref="Z323" authorId="0" shapeId="0" xr:uid="{00000000-0006-0000-1700-00006A0C0000}">
      <text>
        <r>
          <rPr>
            <sz val="12"/>
            <color rgb="FF000000"/>
            <rFont val="Calibri"/>
            <family val="1"/>
          </rPr>
          <t>NA</t>
        </r>
      </text>
    </comment>
    <comment ref="AA323" authorId="0" shapeId="0" xr:uid="{00000000-0006-0000-1700-00006B0C0000}">
      <text>
        <r>
          <rPr>
            <sz val="12"/>
            <color rgb="FF000000"/>
            <rFont val="Calibri"/>
            <family val="1"/>
          </rPr>
          <t>NA</t>
        </r>
      </text>
    </comment>
    <comment ref="AB323" authorId="0" shapeId="0" xr:uid="{00000000-0006-0000-1700-00006C0C0000}">
      <text>
        <r>
          <rPr>
            <sz val="12"/>
            <color rgb="FF000000"/>
            <rFont val="Calibri"/>
            <family val="1"/>
          </rPr>
          <t>NA</t>
        </r>
      </text>
    </comment>
    <comment ref="AE323" authorId="0" shapeId="0" xr:uid="{00000000-0006-0000-1700-00006D0C0000}">
      <text>
        <r>
          <rPr>
            <sz val="12"/>
            <color rgb="FF000000"/>
            <rFont val="Calibri"/>
            <family val="1"/>
          </rPr>
          <t>Estación de combustible bastante llena , operador bastante ocupado</t>
        </r>
      </text>
    </comment>
    <comment ref="AH323" authorId="0" shapeId="0" xr:uid="{00000000-0006-0000-1700-00006E0C0000}">
      <text>
        <r>
          <rPr>
            <sz val="12"/>
            <color rgb="FF000000"/>
            <rFont val="Calibri"/>
            <family val="1"/>
          </rPr>
          <t>No saluda</t>
        </r>
      </text>
    </comment>
    <comment ref="AL323" authorId="0" shapeId="0" xr:uid="{00000000-0006-0000-1700-00006F0C0000}">
      <text>
        <r>
          <rPr>
            <sz val="12"/>
            <color rgb="FF000000"/>
            <rFont val="Calibri"/>
            <family val="1"/>
          </rPr>
          <t>no lo ofrece</t>
        </r>
      </text>
    </comment>
    <comment ref="AN323" authorId="0" shapeId="0" xr:uid="{00000000-0006-0000-1700-0000700C0000}">
      <text>
        <r>
          <rPr>
            <sz val="12"/>
            <color rgb="FF000000"/>
            <rFont val="Calibri"/>
            <family val="1"/>
          </rPr>
          <t>no lo ofrece</t>
        </r>
      </text>
    </comment>
    <comment ref="AP323" authorId="0" shapeId="0" xr:uid="{00000000-0006-0000-1700-0000710C0000}">
      <text>
        <r>
          <rPr>
            <sz val="12"/>
            <color rgb="FF000000"/>
            <rFont val="Calibri"/>
            <family val="1"/>
          </rPr>
          <t>ofrece promoción</t>
        </r>
      </text>
    </comment>
    <comment ref="AT323" authorId="0" shapeId="0" xr:uid="{00000000-0006-0000-1700-0000720C0000}">
      <text>
        <r>
          <rPr>
            <sz val="12"/>
            <color rgb="FF000000"/>
            <rFont val="Calibri"/>
            <family val="1"/>
          </rPr>
          <t>no lo menciona</t>
        </r>
      </text>
    </comment>
    <comment ref="AX323" authorId="0" shapeId="0" xr:uid="{00000000-0006-0000-1700-0000730C0000}">
      <text>
        <r>
          <rPr>
            <sz val="12"/>
            <color rgb="FF000000"/>
            <rFont val="Calibri"/>
            <family val="1"/>
          </rPr>
          <t>moto</t>
        </r>
      </text>
    </comment>
    <comment ref="BE323" authorId="0" shapeId="0" xr:uid="{00000000-0006-0000-1700-0000740C0000}">
      <text>
        <r>
          <rPr>
            <sz val="12"/>
            <color rgb="FF000000"/>
            <rFont val="Calibri"/>
            <family val="1"/>
          </rPr>
          <t>no se despide</t>
        </r>
      </text>
    </comment>
    <comment ref="T324" authorId="0" shapeId="0" xr:uid="{00000000-0006-0000-1700-0000750C0000}">
      <text>
        <r>
          <rPr>
            <sz val="12"/>
            <color rgb="FF000000"/>
            <rFont val="Calibri"/>
            <family val="1"/>
          </rPr>
          <t>El primero que me atiende no el segundo si</t>
        </r>
      </text>
    </comment>
    <comment ref="U324" authorId="0" shapeId="0" xr:uid="{00000000-0006-0000-1700-0000760C0000}">
      <text>
        <r>
          <rPr>
            <sz val="12"/>
            <color rgb="FF000000"/>
            <rFont val="Calibri"/>
            <family val="1"/>
          </rPr>
          <t>El primero que me atiende no el segundo si</t>
        </r>
      </text>
    </comment>
    <comment ref="W324" authorId="0" shapeId="0" xr:uid="{00000000-0006-0000-1700-0000770C0000}">
      <text>
        <r>
          <rPr>
            <sz val="12"/>
            <color rgb="FF000000"/>
            <rFont val="Calibri"/>
            <family val="1"/>
          </rPr>
          <t>El primero que me atiende no el segundo si</t>
        </r>
      </text>
    </comment>
    <comment ref="Y324" authorId="0" shapeId="0" xr:uid="{00000000-0006-0000-1700-0000780C0000}">
      <text>
        <r>
          <rPr>
            <sz val="12"/>
            <color rgb="FF000000"/>
            <rFont val="Calibri"/>
            <family val="1"/>
          </rPr>
          <t>no aplica</t>
        </r>
      </text>
    </comment>
    <comment ref="Z324" authorId="0" shapeId="0" xr:uid="{00000000-0006-0000-1700-0000790C0000}">
      <text>
        <r>
          <rPr>
            <sz val="12"/>
            <color rgb="FF000000"/>
            <rFont val="Calibri"/>
            <family val="1"/>
          </rPr>
          <t>no aplica</t>
        </r>
      </text>
    </comment>
    <comment ref="AA324" authorId="0" shapeId="0" xr:uid="{00000000-0006-0000-1700-00007A0C0000}">
      <text>
        <r>
          <rPr>
            <sz val="12"/>
            <color rgb="FF000000"/>
            <rFont val="Calibri"/>
            <family val="1"/>
          </rPr>
          <t>no aplica</t>
        </r>
      </text>
    </comment>
    <comment ref="AB324" authorId="0" shapeId="0" xr:uid="{00000000-0006-0000-1700-00007B0C0000}">
      <text>
        <r>
          <rPr>
            <sz val="12"/>
            <color rgb="FF000000"/>
            <rFont val="Calibri"/>
            <family val="1"/>
          </rPr>
          <t>no aplica</t>
        </r>
      </text>
    </comment>
    <comment ref="AE324" authorId="0" shapeId="0" xr:uid="{00000000-0006-0000-1700-00007C0C0000}">
      <text>
        <r>
          <rPr>
            <sz val="12"/>
            <color rgb="FF000000"/>
            <rFont val="Calibri"/>
            <family val="1"/>
          </rPr>
          <t>No la hacen</t>
        </r>
      </text>
    </comment>
    <comment ref="AL324" authorId="0" shapeId="0" xr:uid="{00000000-0006-0000-1700-00007D0C0000}">
      <text>
        <r>
          <rPr>
            <sz val="12"/>
            <color rgb="FF000000"/>
            <rFont val="Calibri"/>
            <family val="1"/>
          </rPr>
          <t>Se queda mirando me toca decir cuanto</t>
        </r>
      </text>
    </comment>
    <comment ref="AM324" authorId="0" shapeId="0" xr:uid="{00000000-0006-0000-1700-00007E0C0000}">
      <text>
        <r>
          <rPr>
            <sz val="12"/>
            <color rgb="FF000000"/>
            <rFont val="Calibri"/>
            <family val="1"/>
          </rPr>
          <t>No ofrece</t>
        </r>
      </text>
    </comment>
    <comment ref="AN324" authorId="0" shapeId="0" xr:uid="{00000000-0006-0000-1700-00007F0C0000}">
      <text>
        <r>
          <rPr>
            <sz val="12"/>
            <color rgb="FF000000"/>
            <rFont val="Calibri"/>
            <family val="1"/>
          </rPr>
          <t>No ofrece</t>
        </r>
      </text>
    </comment>
    <comment ref="W325" authorId="0" shapeId="0" xr:uid="{00000000-0006-0000-1700-0000800C0000}">
      <text>
        <r>
          <rPr>
            <sz val="12"/>
            <color rgb="FF000000"/>
            <rFont val="Calibri"/>
            <family val="1"/>
          </rPr>
          <t>no tenia carnet</t>
        </r>
      </text>
    </comment>
    <comment ref="Y325" authorId="0" shapeId="0" xr:uid="{00000000-0006-0000-1700-0000810C0000}">
      <text>
        <r>
          <rPr>
            <sz val="12"/>
            <color rgb="FF000000"/>
            <rFont val="Calibri"/>
            <family val="1"/>
          </rPr>
          <t>No es obligatorio</t>
        </r>
      </text>
    </comment>
    <comment ref="Z325" authorId="0" shapeId="0" xr:uid="{00000000-0006-0000-1700-0000820C0000}">
      <text>
        <r>
          <rPr>
            <sz val="12"/>
            <color rgb="FF000000"/>
            <rFont val="Calibri"/>
            <family val="1"/>
          </rPr>
          <t>No es obligatorio</t>
        </r>
      </text>
    </comment>
    <comment ref="AA325" authorId="0" shapeId="0" xr:uid="{00000000-0006-0000-1700-0000830C0000}">
      <text>
        <r>
          <rPr>
            <sz val="12"/>
            <color rgb="FF000000"/>
            <rFont val="Calibri"/>
            <family val="1"/>
          </rPr>
          <t>No es obligatorio</t>
        </r>
      </text>
    </comment>
    <comment ref="AB325" authorId="0" shapeId="0" xr:uid="{00000000-0006-0000-1700-0000840C0000}">
      <text>
        <r>
          <rPr>
            <sz val="12"/>
            <color rgb="FF000000"/>
            <rFont val="Calibri"/>
            <family val="1"/>
          </rPr>
          <t>No es obligatorio</t>
        </r>
      </text>
    </comment>
    <comment ref="AI325" authorId="0" shapeId="0" xr:uid="{00000000-0006-0000-1700-0000850C0000}">
      <text>
        <r>
          <rPr>
            <sz val="12"/>
            <color rgb="FF000000"/>
            <rFont val="Calibri"/>
            <family val="1"/>
          </rPr>
          <t>No lo ofrece</t>
        </r>
      </text>
    </comment>
    <comment ref="AL325" authorId="0" shapeId="0" xr:uid="{00000000-0006-0000-1700-0000860C0000}">
      <text>
        <r>
          <rPr>
            <sz val="12"/>
            <color rgb="FF000000"/>
            <rFont val="Calibri"/>
            <family val="1"/>
          </rPr>
          <t>No lo ofrece</t>
        </r>
      </text>
    </comment>
    <comment ref="AM325" authorId="0" shapeId="0" xr:uid="{00000000-0006-0000-1700-0000870C0000}">
      <text>
        <r>
          <rPr>
            <sz val="12"/>
            <color rgb="FF000000"/>
            <rFont val="Calibri"/>
            <family val="1"/>
          </rPr>
          <t>No lo ofrece</t>
        </r>
      </text>
    </comment>
    <comment ref="AN325" authorId="0" shapeId="0" xr:uid="{00000000-0006-0000-1700-0000880C0000}">
      <text>
        <r>
          <rPr>
            <sz val="12"/>
            <color rgb="FF000000"/>
            <rFont val="Calibri"/>
            <family val="1"/>
          </rPr>
          <t>No lo ofrece</t>
        </r>
      </text>
    </comment>
    <comment ref="AO325" authorId="0" shapeId="0" xr:uid="{00000000-0006-0000-1700-0000890C0000}">
      <text>
        <r>
          <rPr>
            <sz val="12"/>
            <color rgb="FF000000"/>
            <rFont val="Calibri"/>
            <family val="1"/>
          </rPr>
          <t>me toca decirle</t>
        </r>
      </text>
    </comment>
    <comment ref="AP325" authorId="0" shapeId="0" xr:uid="{00000000-0006-0000-1700-00008A0C0000}">
      <text>
        <r>
          <rPr>
            <sz val="12"/>
            <color rgb="FF000000"/>
            <rFont val="Calibri"/>
            <family val="1"/>
          </rPr>
          <t>no lo ofrece</t>
        </r>
      </text>
    </comment>
    <comment ref="AT325" authorId="0" shapeId="0" xr:uid="{00000000-0006-0000-1700-00008B0C0000}">
      <text>
        <r>
          <rPr>
            <sz val="12"/>
            <color rgb="FF000000"/>
            <rFont val="Calibri"/>
            <family val="1"/>
          </rPr>
          <t>No lo menciona</t>
        </r>
      </text>
    </comment>
    <comment ref="AW325" authorId="0" shapeId="0" xr:uid="{00000000-0006-0000-1700-00008C0C0000}">
      <text>
        <r>
          <rPr>
            <sz val="12"/>
            <color rgb="FF000000"/>
            <rFont val="Calibri"/>
            <family val="1"/>
          </rPr>
          <t>No los ofrece</t>
        </r>
      </text>
    </comment>
    <comment ref="AX325" authorId="0" shapeId="0" xr:uid="{00000000-0006-0000-1700-00008D0C0000}">
      <text>
        <r>
          <rPr>
            <sz val="12"/>
            <color rgb="FF000000"/>
            <rFont val="Calibri"/>
            <family val="1"/>
          </rPr>
          <t>No lo hace</t>
        </r>
      </text>
    </comment>
    <comment ref="BA325" authorId="0" shapeId="0" xr:uid="{00000000-0006-0000-1700-00008E0C0000}">
      <text>
        <r>
          <rPr>
            <sz val="12"/>
            <color rgb="FF000000"/>
            <rFont val="Calibri"/>
            <family val="1"/>
          </rPr>
          <t>Me toca solicitarlo</t>
        </r>
      </text>
    </comment>
    <comment ref="Y326" authorId="0" shapeId="0" xr:uid="{00000000-0006-0000-1700-00008F0C0000}">
      <text>
        <r>
          <rPr>
            <sz val="12"/>
            <color rgb="FF000000"/>
            <rFont val="Calibri"/>
            <family val="1"/>
          </rPr>
          <t>No aplica</t>
        </r>
      </text>
    </comment>
    <comment ref="Z326" authorId="0" shapeId="0" xr:uid="{00000000-0006-0000-1700-0000900C0000}">
      <text>
        <r>
          <rPr>
            <sz val="12"/>
            <color rgb="FF000000"/>
            <rFont val="Calibri"/>
            <family val="1"/>
          </rPr>
          <t>No aplica</t>
        </r>
      </text>
    </comment>
    <comment ref="AA326" authorId="0" shapeId="0" xr:uid="{00000000-0006-0000-1700-0000910C0000}">
      <text>
        <r>
          <rPr>
            <sz val="12"/>
            <color rgb="FF000000"/>
            <rFont val="Calibri"/>
            <family val="1"/>
          </rPr>
          <t>No aplica</t>
        </r>
      </text>
    </comment>
    <comment ref="AB326" authorId="0" shapeId="0" xr:uid="{00000000-0006-0000-1700-0000920C0000}">
      <text>
        <r>
          <rPr>
            <sz val="12"/>
            <color rgb="FF000000"/>
            <rFont val="Calibri"/>
            <family val="1"/>
          </rPr>
          <t>No aplica</t>
        </r>
      </text>
    </comment>
    <comment ref="AH326" authorId="0" shapeId="0" xr:uid="{00000000-0006-0000-1700-0000930C0000}">
      <text>
        <r>
          <rPr>
            <sz val="12"/>
            <color rgb="FF000000"/>
            <rFont val="Calibri"/>
            <family val="1"/>
          </rPr>
          <t>Solo dice cuánto le echamos</t>
        </r>
      </text>
    </comment>
    <comment ref="AL326" authorId="0" shapeId="0" xr:uid="{00000000-0006-0000-1700-0000940C0000}">
      <text>
        <r>
          <rPr>
            <sz val="12"/>
            <color rgb="FF000000"/>
            <rFont val="Calibri"/>
            <family val="1"/>
          </rPr>
          <t>Solo dice cuánto le echamos</t>
        </r>
      </text>
    </comment>
    <comment ref="AP326" authorId="0" shapeId="0" xr:uid="{00000000-0006-0000-1700-0000950C0000}">
      <text>
        <r>
          <rPr>
            <sz val="12"/>
            <color rgb="FF000000"/>
            <rFont val="Calibri"/>
            <family val="1"/>
          </rPr>
          <t>Ofrece camionetas</t>
        </r>
      </text>
    </comment>
    <comment ref="AX326" authorId="0" shapeId="0" xr:uid="{00000000-0006-0000-1700-0000960C0000}">
      <text>
        <r>
          <rPr>
            <sz val="12"/>
            <color rgb="FF000000"/>
            <rFont val="Calibri"/>
            <family val="1"/>
          </rPr>
          <t>Visita en moto o</t>
        </r>
      </text>
    </comment>
    <comment ref="W327" authorId="0" shapeId="0" xr:uid="{00000000-0006-0000-1700-0000970C0000}">
      <text>
        <r>
          <rPr>
            <sz val="12"/>
            <color rgb="FF000000"/>
            <rFont val="Calibri"/>
            <family val="1"/>
          </rPr>
          <t>No tenia carnet ni nombre bordado</t>
        </r>
      </text>
    </comment>
    <comment ref="X327" authorId="0" shapeId="0" xr:uid="{00000000-0006-0000-1700-0000980C0000}">
      <text>
        <r>
          <rPr>
            <sz val="12"/>
            <color rgb="FF000000"/>
            <rFont val="Calibri"/>
            <family val="1"/>
          </rPr>
          <t>No tenia carnet ni nombre bordado</t>
        </r>
      </text>
    </comment>
    <comment ref="Y327" authorId="0" shapeId="0" xr:uid="{00000000-0006-0000-1700-0000990C0000}">
      <text>
        <r>
          <rPr>
            <sz val="12"/>
            <color rgb="FF000000"/>
            <rFont val="Calibri"/>
            <family val="1"/>
          </rPr>
          <t>No aplica</t>
        </r>
      </text>
    </comment>
    <comment ref="Z327" authorId="0" shapeId="0" xr:uid="{00000000-0006-0000-1700-00009A0C0000}">
      <text>
        <r>
          <rPr>
            <sz val="12"/>
            <color rgb="FF000000"/>
            <rFont val="Calibri"/>
            <family val="1"/>
          </rPr>
          <t>No aplica</t>
        </r>
      </text>
    </comment>
    <comment ref="AA327" authorId="0" shapeId="0" xr:uid="{00000000-0006-0000-1700-00009B0C0000}">
      <text>
        <r>
          <rPr>
            <sz val="12"/>
            <color rgb="FF000000"/>
            <rFont val="Calibri"/>
            <family val="1"/>
          </rPr>
          <t>No aplica</t>
        </r>
      </text>
    </comment>
    <comment ref="AB327" authorId="0" shapeId="0" xr:uid="{00000000-0006-0000-1700-00009C0C0000}">
      <text>
        <r>
          <rPr>
            <sz val="12"/>
            <color rgb="FF000000"/>
            <rFont val="Calibri"/>
            <family val="1"/>
          </rPr>
          <t>No aplica</t>
        </r>
      </text>
    </comment>
    <comment ref="AI327" authorId="0" shapeId="0" xr:uid="{00000000-0006-0000-1700-00009D0C0000}">
      <text>
        <r>
          <rPr>
            <sz val="12"/>
            <color rgb="FF000000"/>
            <rFont val="Calibri"/>
            <family val="1"/>
          </rPr>
          <t>Al finalizar le pregunto por la promoción y menciona que no tiene tiquetes</t>
        </r>
      </text>
    </comment>
    <comment ref="AM327" authorId="0" shapeId="0" xr:uid="{00000000-0006-0000-1700-00009E0C0000}">
      <text>
        <r>
          <rPr>
            <sz val="12"/>
            <color rgb="FF000000"/>
            <rFont val="Calibri"/>
            <family val="1"/>
          </rPr>
          <t>N/A</t>
        </r>
      </text>
    </comment>
    <comment ref="AN327" authorId="0" shapeId="0" xr:uid="{00000000-0006-0000-1700-00009F0C0000}">
      <text>
        <r>
          <rPr>
            <sz val="12"/>
            <color rgb="FF000000"/>
            <rFont val="Calibri"/>
            <family val="1"/>
          </rPr>
          <t>N/A</t>
        </r>
      </text>
    </comment>
    <comment ref="AP327" authorId="0" shapeId="0" xr:uid="{00000000-0006-0000-1700-0000A00C0000}">
      <text>
        <r>
          <rPr>
            <sz val="12"/>
            <color rgb="FF000000"/>
            <rFont val="Calibri"/>
            <family val="1"/>
          </rPr>
          <t>No ofrece</t>
        </r>
      </text>
    </comment>
    <comment ref="AT327" authorId="0" shapeId="0" xr:uid="{00000000-0006-0000-1700-0000A10C0000}">
      <text>
        <r>
          <rPr>
            <sz val="12"/>
            <color rgb="FF000000"/>
            <rFont val="Calibri"/>
            <family val="1"/>
          </rPr>
          <t>No la menciona</t>
        </r>
      </text>
    </comment>
    <comment ref="AW327" authorId="0" shapeId="0" xr:uid="{00000000-0006-0000-1700-0000A20C0000}">
      <text>
        <r>
          <rPr>
            <sz val="12"/>
            <color rgb="FF000000"/>
            <rFont val="Calibri"/>
            <family val="1"/>
          </rPr>
          <t>No ofrece</t>
        </r>
      </text>
    </comment>
    <comment ref="AX327" authorId="0" shapeId="0" xr:uid="{00000000-0006-0000-1700-0000A30C0000}">
      <text>
        <r>
          <rPr>
            <sz val="12"/>
            <color rgb="FF000000"/>
            <rFont val="Calibri"/>
            <family val="1"/>
          </rPr>
          <t>Visita en moto</t>
        </r>
      </text>
    </comment>
    <comment ref="BA327" authorId="0" shapeId="0" xr:uid="{00000000-0006-0000-1700-0000A40C0000}">
      <text>
        <r>
          <rPr>
            <sz val="12"/>
            <color rgb="FF000000"/>
            <rFont val="Calibri"/>
            <family val="1"/>
          </rPr>
          <t>Yo lo debo solicitar, solo me ofrece copia de la transacción</t>
        </r>
      </text>
    </comment>
    <comment ref="BB327" authorId="0" shapeId="0" xr:uid="{00000000-0006-0000-1700-0000A50C0000}">
      <text>
        <r>
          <rPr>
            <sz val="12"/>
            <color rgb="FF000000"/>
            <rFont val="Calibri"/>
            <family val="1"/>
          </rPr>
          <t>Son 2 facturas ya que solicité 10 de extra y 10 de corriente</t>
        </r>
      </text>
    </comment>
    <comment ref="BE327" authorId="0" shapeId="0" xr:uid="{00000000-0006-0000-1700-0000A60C0000}">
      <text>
        <r>
          <rPr>
            <sz val="12"/>
            <color rgb="FF000000"/>
            <rFont val="Calibri"/>
            <family val="1"/>
          </rPr>
          <t>Dice con gusto</t>
        </r>
      </text>
    </comment>
    <comment ref="Y328" authorId="0" shapeId="0" xr:uid="{00000000-0006-0000-1700-0000A70C0000}">
      <text>
        <r>
          <rPr>
            <sz val="12"/>
            <color rgb="FF000000"/>
            <rFont val="Calibri"/>
            <family val="1"/>
          </rPr>
          <t>No es obligatorio usar tapabocas</t>
        </r>
      </text>
    </comment>
    <comment ref="Z328" authorId="0" shapeId="0" xr:uid="{00000000-0006-0000-1700-0000A80C0000}">
      <text>
        <r>
          <rPr>
            <sz val="12"/>
            <color rgb="FF000000"/>
            <rFont val="Calibri"/>
            <family val="1"/>
          </rPr>
          <t>No es w obligatorio usar gafas de seguridad</t>
        </r>
      </text>
    </comment>
    <comment ref="AA328" authorId="0" shapeId="0" xr:uid="{00000000-0006-0000-1700-0000A90C0000}">
      <text>
        <r>
          <rPr>
            <sz val="12"/>
            <color rgb="FF000000"/>
            <rFont val="Calibri"/>
            <family val="1"/>
          </rPr>
          <t>No es obligatorio usar antivacterial</t>
        </r>
      </text>
    </comment>
    <comment ref="AB328" authorId="0" shapeId="0" xr:uid="{00000000-0006-0000-1700-0000AA0C0000}">
      <text>
        <r>
          <rPr>
            <sz val="12"/>
            <color rgb="FF000000"/>
            <rFont val="Calibri"/>
            <family val="1"/>
          </rPr>
          <t>No es obligatorio mantener la distancia</t>
        </r>
      </text>
    </comment>
    <comment ref="AI328" authorId="0" shapeId="0" xr:uid="{00000000-0006-0000-1700-0000AB0C0000}">
      <text>
        <r>
          <rPr>
            <sz val="12"/>
            <color rgb="FF000000"/>
            <rFont val="Calibri"/>
            <family val="1"/>
          </rPr>
          <t>No me ofrece la promo</t>
        </r>
      </text>
    </comment>
    <comment ref="AL328" authorId="0" shapeId="0" xr:uid="{00000000-0006-0000-1700-0000AC0C0000}">
      <text>
        <r>
          <rPr>
            <sz val="12"/>
            <color rgb="FF000000"/>
            <rFont val="Calibri"/>
            <family val="1"/>
          </rPr>
          <t>No me ofrece llenar el tanque</t>
        </r>
      </text>
    </comment>
    <comment ref="AM328" authorId="0" shapeId="0" xr:uid="{00000000-0006-0000-1700-0000AD0C0000}">
      <text>
        <r>
          <rPr>
            <sz val="12"/>
            <color rgb="FF000000"/>
            <rFont val="Calibri"/>
            <family val="1"/>
          </rPr>
          <t>No me ofrece combustible de mayor calidad</t>
        </r>
      </text>
    </comment>
    <comment ref="AN328" authorId="0" shapeId="0" xr:uid="{00000000-0006-0000-1700-0000AE0C0000}">
      <text>
        <r>
          <rPr>
            <sz val="12"/>
            <color rgb="FF000000"/>
            <rFont val="Calibri"/>
            <family val="1"/>
          </rPr>
          <t>No me ofrece la mezcla</t>
        </r>
      </text>
    </comment>
    <comment ref="AO328" authorId="0" shapeId="0" xr:uid="{00000000-0006-0000-1700-0000AF0C0000}">
      <text>
        <r>
          <rPr>
            <sz val="12"/>
            <color rgb="FF000000"/>
            <rFont val="Calibri"/>
            <family val="1"/>
          </rPr>
          <t>No me ofrece puntos colombia</t>
        </r>
      </text>
    </comment>
    <comment ref="AP328" authorId="0" shapeId="0" xr:uid="{00000000-0006-0000-1700-0000B00C0000}">
      <text>
        <r>
          <rPr>
            <sz val="12"/>
            <color rgb="FF000000"/>
            <rFont val="Calibri"/>
            <family val="1"/>
          </rPr>
          <t>No me ofrece aumentar la compra</t>
        </r>
      </text>
    </comment>
    <comment ref="AS328" authorId="0" shapeId="0" xr:uid="{00000000-0006-0000-1700-0000B10C0000}">
      <text>
        <r>
          <rPr>
            <sz val="12"/>
            <color rgb="FF000000"/>
            <rFont val="Calibri"/>
            <family val="1"/>
          </rPr>
          <t>No me confirma dispensador en ceros</t>
        </r>
      </text>
    </comment>
    <comment ref="AT328" authorId="0" shapeId="0" xr:uid="{00000000-0006-0000-1700-0000B20C0000}">
      <text>
        <r>
          <rPr>
            <sz val="12"/>
            <color rgb="FF000000"/>
            <rFont val="Calibri"/>
            <family val="1"/>
          </rPr>
          <t>No menciona producto confiable</t>
        </r>
      </text>
    </comment>
    <comment ref="AW328" authorId="0" shapeId="0" xr:uid="{00000000-0006-0000-1700-0000B30C0000}">
      <text>
        <r>
          <rPr>
            <sz val="12"/>
            <color rgb="FF000000"/>
            <rFont val="Calibri"/>
            <family val="1"/>
          </rPr>
          <t>No me ofrece servicios adicionales</t>
        </r>
      </text>
    </comment>
    <comment ref="AX328" authorId="0" shapeId="0" xr:uid="{00000000-0006-0000-1700-0000B40C0000}">
      <text>
        <r>
          <rPr>
            <sz val="12"/>
            <color rgb="FF000000"/>
            <rFont val="Calibri"/>
            <family val="1"/>
          </rPr>
          <t>No me ofrece botar desperdiciis</t>
        </r>
      </text>
    </comment>
    <comment ref="BA328" authorId="0" shapeId="0" xr:uid="{00000000-0006-0000-1700-0000B50C0000}">
      <text>
        <r>
          <rPr>
            <sz val="12"/>
            <color rgb="FF000000"/>
            <rFont val="Calibri"/>
            <family val="1"/>
          </rPr>
          <t>Se lo tuve que sugerir</t>
        </r>
      </text>
    </comment>
    <comment ref="Q329" authorId="0" shapeId="0" xr:uid="{00000000-0006-0000-1700-0000B60C0000}">
      <text>
        <r>
          <rPr>
            <sz val="12"/>
            <color rgb="FF000000"/>
            <rFont val="Calibri"/>
            <family val="1"/>
          </rPr>
          <t>Presenta reloj</t>
        </r>
      </text>
    </comment>
    <comment ref="W329" authorId="0" shapeId="0" xr:uid="{00000000-0006-0000-1700-0000B70C0000}">
      <text>
        <r>
          <rPr>
            <sz val="12"/>
            <color rgb="FF000000"/>
            <rFont val="Calibri"/>
            <family val="1"/>
          </rPr>
          <t>No presenta identificación</t>
        </r>
      </text>
    </comment>
    <comment ref="X329" authorId="0" shapeId="0" xr:uid="{00000000-0006-0000-1700-0000B80C0000}">
      <text>
        <r>
          <rPr>
            <sz val="12"/>
            <color rgb="FF000000"/>
            <rFont val="Calibri"/>
            <family val="1"/>
          </rPr>
          <t>Nombre de factura</t>
        </r>
      </text>
    </comment>
    <comment ref="Y329" authorId="0" shapeId="0" xr:uid="{00000000-0006-0000-1700-0000B90C0000}">
      <text>
        <r>
          <rPr>
            <sz val="12"/>
            <color rgb="FF000000"/>
            <rFont val="Calibri"/>
            <family val="1"/>
          </rPr>
          <t>No aplica</t>
        </r>
      </text>
    </comment>
    <comment ref="Z329" authorId="0" shapeId="0" xr:uid="{00000000-0006-0000-1700-0000BA0C0000}">
      <text>
        <r>
          <rPr>
            <sz val="12"/>
            <color rgb="FF000000"/>
            <rFont val="Calibri"/>
            <family val="1"/>
          </rPr>
          <t>No aplica</t>
        </r>
      </text>
    </comment>
    <comment ref="AA329" authorId="0" shapeId="0" xr:uid="{00000000-0006-0000-1700-0000BB0C0000}">
      <text>
        <r>
          <rPr>
            <sz val="12"/>
            <color rgb="FF000000"/>
            <rFont val="Calibri"/>
            <family val="1"/>
          </rPr>
          <t>No aplica</t>
        </r>
      </text>
    </comment>
    <comment ref="AB329" authorId="0" shapeId="0" xr:uid="{00000000-0006-0000-1700-0000BC0C0000}">
      <text>
        <r>
          <rPr>
            <sz val="12"/>
            <color rgb="FF000000"/>
            <rFont val="Calibri"/>
            <family val="1"/>
          </rPr>
          <t>No aplica</t>
        </r>
      </text>
    </comment>
    <comment ref="BA329" authorId="0" shapeId="0" xr:uid="{00000000-0006-0000-1700-0000BD0C0000}">
      <text>
        <r>
          <rPr>
            <sz val="12"/>
            <color rgb="FF000000"/>
            <rFont val="Calibri"/>
            <family val="1"/>
          </rPr>
          <t>Se solicito factura</t>
        </r>
      </text>
    </comment>
    <comment ref="Q330" authorId="0" shapeId="0" xr:uid="{00000000-0006-0000-1700-0000BE0C0000}">
      <text>
        <r>
          <rPr>
            <sz val="12"/>
            <color rgb="FF000000"/>
            <rFont val="Calibri"/>
            <family val="1"/>
          </rPr>
          <t>Presenta guantes</t>
        </r>
      </text>
    </comment>
    <comment ref="R330" authorId="0" shapeId="0" xr:uid="{00000000-0006-0000-1700-0000BF0C0000}">
      <text>
        <r>
          <rPr>
            <sz val="12"/>
            <color rgb="FF000000"/>
            <rFont val="Calibri"/>
            <family val="1"/>
          </rPr>
          <t>Presenta guantes</t>
        </r>
      </text>
    </comment>
    <comment ref="T330" authorId="0" shapeId="0" xr:uid="{00000000-0006-0000-1700-0000C00C0000}">
      <text>
        <r>
          <rPr>
            <sz val="12"/>
            <color rgb="FF000000"/>
            <rFont val="Calibri"/>
            <family val="1"/>
          </rPr>
          <t>Presenta chaqueta</t>
        </r>
      </text>
    </comment>
    <comment ref="W330" authorId="0" shapeId="0" xr:uid="{00000000-0006-0000-1700-0000C10C0000}">
      <text>
        <r>
          <rPr>
            <sz val="12"/>
            <color rgb="FF000000"/>
            <rFont val="Calibri"/>
            <family val="1"/>
          </rPr>
          <t>No presenta identificación</t>
        </r>
      </text>
    </comment>
    <comment ref="X330" authorId="0" shapeId="0" xr:uid="{00000000-0006-0000-1700-0000C20C0000}">
      <text>
        <r>
          <rPr>
            <sz val="12"/>
            <color rgb="FF000000"/>
            <rFont val="Calibri"/>
            <family val="1"/>
          </rPr>
          <t>No presenta identificación</t>
        </r>
      </text>
    </comment>
    <comment ref="Y330" authorId="0" shapeId="0" xr:uid="{00000000-0006-0000-1700-0000C30C0000}">
      <text>
        <r>
          <rPr>
            <sz val="12"/>
            <color rgb="FF000000"/>
            <rFont val="Calibri"/>
            <family val="1"/>
          </rPr>
          <t>No aplica</t>
        </r>
      </text>
    </comment>
    <comment ref="Z330" authorId="0" shapeId="0" xr:uid="{00000000-0006-0000-1700-0000C40C0000}">
      <text>
        <r>
          <rPr>
            <sz val="12"/>
            <color rgb="FF000000"/>
            <rFont val="Calibri"/>
            <family val="1"/>
          </rPr>
          <t>No aplica</t>
        </r>
      </text>
    </comment>
    <comment ref="AA330" authorId="0" shapeId="0" xr:uid="{00000000-0006-0000-1700-0000C50C0000}">
      <text>
        <r>
          <rPr>
            <sz val="12"/>
            <color rgb="FF000000"/>
            <rFont val="Calibri"/>
            <family val="1"/>
          </rPr>
          <t>No aplica</t>
        </r>
      </text>
    </comment>
    <comment ref="AB330" authorId="0" shapeId="0" xr:uid="{00000000-0006-0000-1700-0000C60C0000}">
      <text>
        <r>
          <rPr>
            <sz val="12"/>
            <color rgb="FF000000"/>
            <rFont val="Calibri"/>
            <family val="1"/>
          </rPr>
          <t>No aplica</t>
        </r>
      </text>
    </comment>
    <comment ref="AN330" authorId="0" shapeId="0" xr:uid="{00000000-0006-0000-1700-0000C70C0000}">
      <text>
        <r>
          <rPr>
            <sz val="12"/>
            <color rgb="FF000000"/>
            <rFont val="Calibri"/>
            <family val="1"/>
          </rPr>
          <t>Se solicito combustible extra</t>
        </r>
      </text>
    </comment>
    <comment ref="BA330" authorId="0" shapeId="0" xr:uid="{00000000-0006-0000-1700-0000C80C0000}">
      <text>
        <r>
          <rPr>
            <sz val="12"/>
            <color rgb="FF000000"/>
            <rFont val="Calibri"/>
            <family val="1"/>
          </rPr>
          <t>Se solicito</t>
        </r>
      </text>
    </comment>
    <comment ref="T331" authorId="0" shapeId="0" xr:uid="{00000000-0006-0000-1700-0000C90C0000}">
      <text>
        <r>
          <rPr>
            <sz val="12"/>
            <color rgb="FF000000"/>
            <rFont val="Calibri"/>
            <family val="1"/>
          </rPr>
          <t>Usaba chaqueta</t>
        </r>
      </text>
    </comment>
    <comment ref="W331" authorId="0" shapeId="0" xr:uid="{00000000-0006-0000-1700-0000CA0C0000}">
      <text>
        <r>
          <rPr>
            <sz val="12"/>
            <color rgb="FF000000"/>
            <rFont val="Calibri"/>
            <family val="1"/>
          </rPr>
          <t>No se le veía</t>
        </r>
      </text>
    </comment>
    <comment ref="X331" authorId="0" shapeId="0" xr:uid="{00000000-0006-0000-1700-0000CB0C0000}">
      <text>
        <r>
          <rPr>
            <sz val="12"/>
            <color rgb="FF000000"/>
            <rFont val="Calibri"/>
            <family val="1"/>
          </rPr>
          <t>Según factura</t>
        </r>
      </text>
    </comment>
    <comment ref="Y331" authorId="0" shapeId="0" xr:uid="{00000000-0006-0000-1700-0000CC0C0000}">
      <text>
        <r>
          <rPr>
            <sz val="12"/>
            <color rgb="FF000000"/>
            <rFont val="Calibri"/>
            <family val="1"/>
          </rPr>
          <t>No es obligatorio</t>
        </r>
      </text>
    </comment>
    <comment ref="Z331" authorId="0" shapeId="0" xr:uid="{00000000-0006-0000-1700-0000CD0C0000}">
      <text>
        <r>
          <rPr>
            <sz val="12"/>
            <color rgb="FF000000"/>
            <rFont val="Calibri"/>
            <family val="1"/>
          </rPr>
          <t>No es obligatorio</t>
        </r>
      </text>
    </comment>
    <comment ref="AA331" authorId="0" shapeId="0" xr:uid="{00000000-0006-0000-1700-0000CE0C0000}">
      <text>
        <r>
          <rPr>
            <sz val="12"/>
            <color rgb="FF000000"/>
            <rFont val="Calibri"/>
            <family val="1"/>
          </rPr>
          <t>No es obligatorio</t>
        </r>
      </text>
    </comment>
    <comment ref="AB331" authorId="0" shapeId="0" xr:uid="{00000000-0006-0000-1700-0000CF0C0000}">
      <text>
        <r>
          <rPr>
            <sz val="12"/>
            <color rgb="FF000000"/>
            <rFont val="Calibri"/>
            <family val="1"/>
          </rPr>
          <t>No es obligatorio</t>
        </r>
      </text>
    </comment>
    <comment ref="AE331" authorId="0" shapeId="0" xr:uid="{00000000-0006-0000-1700-0000D00C0000}">
      <text>
        <r>
          <rPr>
            <sz val="12"/>
            <color rgb="FF000000"/>
            <rFont val="Calibri"/>
            <family val="1"/>
          </rPr>
          <t>No la realiza</t>
        </r>
      </text>
    </comment>
    <comment ref="AI331" authorId="0" shapeId="0" xr:uid="{00000000-0006-0000-1700-0000D10C0000}">
      <text>
        <r>
          <rPr>
            <sz val="12"/>
            <color rgb="FF000000"/>
            <rFont val="Calibri"/>
            <family val="1"/>
          </rPr>
          <t>No lo ofrece</t>
        </r>
      </text>
    </comment>
    <comment ref="AM331" authorId="0" shapeId="0" xr:uid="{00000000-0006-0000-1700-0000D20C0000}">
      <text>
        <r>
          <rPr>
            <sz val="12"/>
            <color rgb="FF000000"/>
            <rFont val="Calibri"/>
            <family val="1"/>
          </rPr>
          <t>No lo ofrece</t>
        </r>
      </text>
    </comment>
    <comment ref="AN331" authorId="0" shapeId="0" xr:uid="{00000000-0006-0000-1700-0000D30C0000}">
      <text>
        <r>
          <rPr>
            <sz val="12"/>
            <color rgb="FF000000"/>
            <rFont val="Calibri"/>
            <family val="1"/>
          </rPr>
          <t>No la ofrece</t>
        </r>
      </text>
    </comment>
    <comment ref="AP331" authorId="0" shapeId="0" xr:uid="{00000000-0006-0000-1700-0000D40C0000}">
      <text>
        <r>
          <rPr>
            <sz val="12"/>
            <color rgb="FF000000"/>
            <rFont val="Calibri"/>
            <family val="1"/>
          </rPr>
          <t>No lo ofrece</t>
        </r>
      </text>
    </comment>
    <comment ref="AT331" authorId="0" shapeId="0" xr:uid="{00000000-0006-0000-1700-0000D50C0000}">
      <text>
        <r>
          <rPr>
            <sz val="12"/>
            <color rgb="FF000000"/>
            <rFont val="Calibri"/>
            <family val="1"/>
          </rPr>
          <t>No lo menciona</t>
        </r>
      </text>
    </comment>
    <comment ref="AW331" authorId="0" shapeId="0" xr:uid="{00000000-0006-0000-1700-0000D60C0000}">
      <text>
        <r>
          <rPr>
            <sz val="12"/>
            <color rgb="FF000000"/>
            <rFont val="Calibri"/>
            <family val="1"/>
          </rPr>
          <t>No lo ofrece</t>
        </r>
      </text>
    </comment>
    <comment ref="AX331" authorId="0" shapeId="0" xr:uid="{00000000-0006-0000-1700-0000D70C0000}">
      <text>
        <r>
          <rPr>
            <sz val="12"/>
            <color rgb="FF000000"/>
            <rFont val="Calibri"/>
            <family val="1"/>
          </rPr>
          <t>No lo ofrece</t>
        </r>
      </text>
    </comment>
    <comment ref="Y332" authorId="0" shapeId="0" xr:uid="{00000000-0006-0000-1700-0000D80C0000}">
      <text>
        <r>
          <rPr>
            <sz val="12"/>
            <color rgb="FF000000"/>
            <rFont val="Calibri"/>
            <family val="1"/>
          </rPr>
          <t>No es obligatorio usar tapabocas en el momento</t>
        </r>
      </text>
    </comment>
    <comment ref="Z332" authorId="0" shapeId="0" xr:uid="{00000000-0006-0000-1700-0000D90C0000}">
      <text>
        <r>
          <rPr>
            <sz val="12"/>
            <color rgb="FF000000"/>
            <rFont val="Calibri"/>
            <family val="1"/>
          </rPr>
          <t>No es obligatorio usar gafas de seguridad</t>
        </r>
      </text>
    </comment>
    <comment ref="AA332" authorId="0" shapeId="0" xr:uid="{00000000-0006-0000-1700-0000DA0C0000}">
      <text>
        <r>
          <rPr>
            <sz val="12"/>
            <color rgb="FF000000"/>
            <rFont val="Calibri"/>
            <family val="1"/>
          </rPr>
          <t>No es obligatorio usar antivacterial</t>
        </r>
      </text>
    </comment>
    <comment ref="AB332" authorId="0" shapeId="0" xr:uid="{00000000-0006-0000-1700-0000DB0C0000}">
      <text>
        <r>
          <rPr>
            <sz val="12"/>
            <color rgb="FF000000"/>
            <rFont val="Calibri"/>
            <family val="1"/>
          </rPr>
          <t>No es obligatorio mantener la distancia</t>
        </r>
      </text>
    </comment>
    <comment ref="AH332" authorId="0" shapeId="0" xr:uid="{00000000-0006-0000-1700-0000DC0C0000}">
      <text>
        <r>
          <rPr>
            <sz val="12"/>
            <color rgb="FF000000"/>
            <rFont val="Calibri"/>
            <family val="1"/>
          </rPr>
          <t>No me saluda como se debe</t>
        </r>
      </text>
    </comment>
    <comment ref="AI332" authorId="0" shapeId="0" xr:uid="{00000000-0006-0000-1700-0000DD0C0000}">
      <text>
        <r>
          <rPr>
            <sz val="12"/>
            <color rgb="FF000000"/>
            <rFont val="Calibri"/>
            <family val="1"/>
          </rPr>
          <t>No me ofrece la promo</t>
        </r>
      </text>
    </comment>
    <comment ref="AL332" authorId="0" shapeId="0" xr:uid="{00000000-0006-0000-1700-0000DE0C0000}">
      <text>
        <r>
          <rPr>
            <sz val="12"/>
            <color rgb="FF000000"/>
            <rFont val="Calibri"/>
            <family val="1"/>
          </rPr>
          <t>No me ofrece llenar el tanque</t>
        </r>
      </text>
    </comment>
    <comment ref="AM332" authorId="0" shapeId="0" xr:uid="{00000000-0006-0000-1700-0000DF0C0000}">
      <text>
        <r>
          <rPr>
            <sz val="12"/>
            <color rgb="FF000000"/>
            <rFont val="Calibri"/>
            <family val="1"/>
          </rPr>
          <t>No me ofrece combustible de mayor calidad</t>
        </r>
      </text>
    </comment>
    <comment ref="AN332" authorId="0" shapeId="0" xr:uid="{00000000-0006-0000-1700-0000E00C0000}">
      <text>
        <r>
          <rPr>
            <sz val="12"/>
            <color rgb="FF000000"/>
            <rFont val="Calibri"/>
            <family val="1"/>
          </rPr>
          <t>No me ofrece la mezcla ideal</t>
        </r>
      </text>
    </comment>
    <comment ref="AP332" authorId="0" shapeId="0" xr:uid="{00000000-0006-0000-1700-0000E10C0000}">
      <text>
        <r>
          <rPr>
            <sz val="12"/>
            <color rgb="FF000000"/>
            <rFont val="Calibri"/>
            <family val="1"/>
          </rPr>
          <t>No me ofrece aumentar la compra</t>
        </r>
      </text>
    </comment>
    <comment ref="AT332" authorId="0" shapeId="0" xr:uid="{00000000-0006-0000-1700-0000E20C0000}">
      <text>
        <r>
          <rPr>
            <sz val="12"/>
            <color rgb="FF000000"/>
            <rFont val="Calibri"/>
            <family val="1"/>
          </rPr>
          <t>No menciona garantizado confiable</t>
        </r>
      </text>
    </comment>
    <comment ref="AW332" authorId="0" shapeId="0" xr:uid="{00000000-0006-0000-1700-0000E30C0000}">
      <text>
        <r>
          <rPr>
            <sz val="12"/>
            <color rgb="FF000000"/>
            <rFont val="Calibri"/>
            <family val="1"/>
          </rPr>
          <t>No me ofrece servicios adicionales</t>
        </r>
      </text>
    </comment>
    <comment ref="AX332" authorId="0" shapeId="0" xr:uid="{00000000-0006-0000-1700-0000E40C0000}">
      <text>
        <r>
          <rPr>
            <sz val="12"/>
            <color rgb="FF000000"/>
            <rFont val="Calibri"/>
            <family val="1"/>
          </rPr>
          <t>No me ofrece botar desperdicios</t>
        </r>
      </text>
    </comment>
    <comment ref="BA332" authorId="0" shapeId="0" xr:uid="{00000000-0006-0000-1700-0000E50C0000}">
      <text>
        <r>
          <rPr>
            <sz val="12"/>
            <color rgb="FF000000"/>
            <rFont val="Calibri"/>
            <family val="1"/>
          </rPr>
          <t>No me ofrece se la tengo que sugerir</t>
        </r>
      </text>
    </comment>
    <comment ref="T333" authorId="0" shapeId="0" xr:uid="{00000000-0006-0000-1700-0000E60C0000}">
      <text>
        <r>
          <rPr>
            <sz val="12"/>
            <color rgb="FF000000"/>
            <rFont val="Calibri"/>
            <family val="1"/>
          </rPr>
          <t>Utiliza chaqueta</t>
        </r>
      </text>
    </comment>
    <comment ref="W333" authorId="0" shapeId="0" xr:uid="{00000000-0006-0000-1700-0000E70C0000}">
      <text>
        <r>
          <rPr>
            <sz val="12"/>
            <color rgb="FF000000"/>
            <rFont val="Calibri"/>
            <family val="1"/>
          </rPr>
          <t>No tiene identificación</t>
        </r>
      </text>
    </comment>
    <comment ref="X333" authorId="0" shapeId="0" xr:uid="{00000000-0006-0000-1700-0000E80C0000}">
      <text>
        <r>
          <rPr>
            <sz val="12"/>
            <color rgb="FF000000"/>
            <rFont val="Calibri"/>
            <family val="1"/>
          </rPr>
          <t>No tiene identificación, pero según la factura se llama Fabian</t>
        </r>
      </text>
    </comment>
    <comment ref="Y333" authorId="0" shapeId="0" xr:uid="{00000000-0006-0000-1700-0000E90C0000}">
      <text>
        <r>
          <rPr>
            <sz val="12"/>
            <color rgb="FF000000"/>
            <rFont val="Calibri"/>
            <family val="1"/>
          </rPr>
          <t>No aplica</t>
        </r>
      </text>
    </comment>
    <comment ref="Z333" authorId="0" shapeId="0" xr:uid="{00000000-0006-0000-1700-0000EA0C0000}">
      <text>
        <r>
          <rPr>
            <sz val="12"/>
            <color rgb="FF000000"/>
            <rFont val="Calibri"/>
            <family val="1"/>
          </rPr>
          <t>No aplica</t>
        </r>
      </text>
    </comment>
    <comment ref="AA333" authorId="0" shapeId="0" xr:uid="{00000000-0006-0000-1700-0000EB0C0000}">
      <text>
        <r>
          <rPr>
            <sz val="12"/>
            <color rgb="FF000000"/>
            <rFont val="Calibri"/>
            <family val="1"/>
          </rPr>
          <t>No aplica</t>
        </r>
      </text>
    </comment>
    <comment ref="AB333" authorId="0" shapeId="0" xr:uid="{00000000-0006-0000-1700-0000EC0C0000}">
      <text>
        <r>
          <rPr>
            <sz val="12"/>
            <color rgb="FF000000"/>
            <rFont val="Calibri"/>
            <family val="1"/>
          </rPr>
          <t>No aplica</t>
        </r>
      </text>
    </comment>
    <comment ref="AI333" authorId="0" shapeId="0" xr:uid="{00000000-0006-0000-1700-0000ED0C0000}">
      <text>
        <r>
          <rPr>
            <sz val="12"/>
            <color rgb="FF000000"/>
            <rFont val="Calibri"/>
            <family val="1"/>
          </rPr>
          <t>No ofrece promoción</t>
        </r>
      </text>
    </comment>
    <comment ref="AL333" authorId="0" shapeId="0" xr:uid="{00000000-0006-0000-1700-0000EE0C0000}">
      <text>
        <r>
          <rPr>
            <sz val="12"/>
            <color rgb="FF000000"/>
            <rFont val="Calibri"/>
            <family val="1"/>
          </rPr>
          <t>No ofrece llenado de tanque</t>
        </r>
      </text>
    </comment>
    <comment ref="AM333" authorId="0" shapeId="0" xr:uid="{00000000-0006-0000-1700-0000EF0C0000}">
      <text>
        <r>
          <rPr>
            <sz val="12"/>
            <color rgb="FF000000"/>
            <rFont val="Calibri"/>
            <family val="1"/>
          </rPr>
          <t>La estación no cuenta con gasolina extra</t>
        </r>
      </text>
    </comment>
    <comment ref="AN333" authorId="0" shapeId="0" xr:uid="{00000000-0006-0000-1700-0000F00C0000}">
      <text>
        <r>
          <rPr>
            <sz val="12"/>
            <color rgb="FF000000"/>
            <rFont val="Calibri"/>
            <family val="1"/>
          </rPr>
          <t>No cuenta con gasolina extra</t>
        </r>
      </text>
    </comment>
    <comment ref="AO333" authorId="0" shapeId="0" xr:uid="{00000000-0006-0000-1700-0000F10C0000}">
      <text>
        <r>
          <rPr>
            <sz val="12"/>
            <color rgb="FF000000"/>
            <rFont val="Calibri"/>
            <family val="1"/>
          </rPr>
          <t>No ofrece puntos Colombia</t>
        </r>
      </text>
    </comment>
    <comment ref="AP333" authorId="0" shapeId="0" xr:uid="{00000000-0006-0000-1700-0000F20C0000}">
      <text>
        <r>
          <rPr>
            <sz val="12"/>
            <color rgb="FF000000"/>
            <rFont val="Calibri"/>
            <family val="1"/>
          </rPr>
          <t>No ofrece aumentar la compra</t>
        </r>
      </text>
    </comment>
    <comment ref="AS333" authorId="0" shapeId="0" xr:uid="{00000000-0006-0000-1700-0000F30C0000}">
      <text>
        <r>
          <rPr>
            <sz val="12"/>
            <color rgb="FF000000"/>
            <rFont val="Calibri"/>
            <family val="1"/>
          </rPr>
          <t>no menciona</t>
        </r>
      </text>
    </comment>
    <comment ref="AT333" authorId="0" shapeId="0" xr:uid="{00000000-0006-0000-1700-0000F40C0000}">
      <text>
        <r>
          <rPr>
            <sz val="12"/>
            <color rgb="FF000000"/>
            <rFont val="Calibri"/>
            <family val="1"/>
          </rPr>
          <t>no menciona</t>
        </r>
      </text>
    </comment>
    <comment ref="AW333" authorId="0" shapeId="0" xr:uid="{00000000-0006-0000-1700-0000F50C0000}">
      <text>
        <r>
          <rPr>
            <sz val="12"/>
            <color rgb="FF000000"/>
            <rFont val="Calibri"/>
            <family val="1"/>
          </rPr>
          <t>no ofrece</t>
        </r>
      </text>
    </comment>
    <comment ref="AX333" authorId="0" shapeId="0" xr:uid="{00000000-0006-0000-1700-0000F60C0000}">
      <text>
        <r>
          <rPr>
            <sz val="12"/>
            <color rgb="FF000000"/>
            <rFont val="Calibri"/>
            <family val="1"/>
          </rPr>
          <t>Visita en moto</t>
        </r>
      </text>
    </comment>
    <comment ref="BA333" authorId="0" shapeId="0" xr:uid="{00000000-0006-0000-1700-0000F70C0000}">
      <text>
        <r>
          <rPr>
            <sz val="12"/>
            <color rgb="FF000000"/>
            <rFont val="Calibri"/>
            <family val="1"/>
          </rPr>
          <t>Se solicita al final de la atención</t>
        </r>
      </text>
    </comment>
    <comment ref="Y334" authorId="0" shapeId="0" xr:uid="{00000000-0006-0000-1700-0000F80C0000}">
      <text>
        <r>
          <rPr>
            <sz val="12"/>
            <color rgb="FF000000"/>
            <rFont val="Calibri"/>
            <family val="1"/>
          </rPr>
          <t>N/A</t>
        </r>
      </text>
    </comment>
    <comment ref="Z334" authorId="0" shapeId="0" xr:uid="{00000000-0006-0000-1700-0000F90C0000}">
      <text>
        <r>
          <rPr>
            <sz val="12"/>
            <color rgb="FF000000"/>
            <rFont val="Calibri"/>
            <family val="1"/>
          </rPr>
          <t>N/A</t>
        </r>
      </text>
    </comment>
    <comment ref="AA334" authorId="0" shapeId="0" xr:uid="{00000000-0006-0000-1700-0000FA0C0000}">
      <text>
        <r>
          <rPr>
            <sz val="12"/>
            <color rgb="FF000000"/>
            <rFont val="Calibri"/>
            <family val="1"/>
          </rPr>
          <t>N/A</t>
        </r>
      </text>
    </comment>
    <comment ref="AB334" authorId="0" shapeId="0" xr:uid="{00000000-0006-0000-1700-0000FB0C0000}">
      <text>
        <r>
          <rPr>
            <sz val="12"/>
            <color rgb="FF000000"/>
            <rFont val="Calibri"/>
            <family val="1"/>
          </rPr>
          <t>N/A</t>
        </r>
      </text>
    </comment>
    <comment ref="AE334" authorId="0" shapeId="0" xr:uid="{00000000-0006-0000-1700-0000FC0C0000}">
      <text>
        <r>
          <rPr>
            <sz val="12"/>
            <color rgb="FF000000"/>
            <rFont val="Calibri"/>
            <family val="1"/>
          </rPr>
          <t>Nadie saluda</t>
        </r>
      </text>
    </comment>
    <comment ref="AH334" authorId="0" shapeId="0" xr:uid="{00000000-0006-0000-1700-0000FD0C0000}">
      <text>
        <r>
          <rPr>
            <sz val="12"/>
            <color rgb="FF000000"/>
            <rFont val="Calibri"/>
            <family val="1"/>
          </rPr>
          <t>No saluda bien</t>
        </r>
      </text>
    </comment>
    <comment ref="AL334" authorId="0" shapeId="0" xr:uid="{00000000-0006-0000-1700-0000FE0C0000}">
      <text>
        <r>
          <rPr>
            <sz val="12"/>
            <color rgb="FF000000"/>
            <rFont val="Calibri"/>
            <family val="1"/>
          </rPr>
          <t>No me ofrece llenado de tanque</t>
        </r>
      </text>
    </comment>
    <comment ref="AM334" authorId="0" shapeId="0" xr:uid="{00000000-0006-0000-1700-0000FF0C0000}">
      <text>
        <r>
          <rPr>
            <sz val="12"/>
            <color rgb="FF000000"/>
            <rFont val="Calibri"/>
            <family val="1"/>
          </rPr>
          <t>No me ofrece</t>
        </r>
      </text>
    </comment>
    <comment ref="AN334" authorId="0" shapeId="0" xr:uid="{00000000-0006-0000-1700-0000000D0000}">
      <text>
        <r>
          <rPr>
            <sz val="12"/>
            <color rgb="FF000000"/>
            <rFont val="Calibri"/>
            <family val="1"/>
          </rPr>
          <t>No ofrece</t>
        </r>
      </text>
    </comment>
    <comment ref="AT334" authorId="0" shapeId="0" xr:uid="{00000000-0006-0000-1700-0000010D0000}">
      <text>
        <r>
          <rPr>
            <sz val="12"/>
            <color rgb="FF000000"/>
            <rFont val="Calibri"/>
            <family val="1"/>
          </rPr>
          <t>No menciona</t>
        </r>
      </text>
    </comment>
    <comment ref="AX334" authorId="0" shapeId="0" xr:uid="{00000000-0006-0000-1700-0000020D0000}">
      <text>
        <r>
          <rPr>
            <sz val="12"/>
            <color rgb="FF000000"/>
            <rFont val="Calibri"/>
            <family val="1"/>
          </rPr>
          <t>No ofrece nada</t>
        </r>
      </text>
    </comment>
    <comment ref="BA334" authorId="0" shapeId="0" xr:uid="{00000000-0006-0000-1700-0000030D0000}">
      <text>
        <r>
          <rPr>
            <sz val="12"/>
            <color rgb="FF000000"/>
            <rFont val="Calibri"/>
            <family val="1"/>
          </rPr>
          <t>No ofrece</t>
        </r>
      </text>
    </comment>
    <comment ref="T335" authorId="0" shapeId="0" xr:uid="{00000000-0006-0000-1700-0000040D0000}">
      <text>
        <r>
          <rPr>
            <sz val="12"/>
            <color rgb="FF000000"/>
            <rFont val="Calibri"/>
            <family val="1"/>
          </rPr>
          <t>No tenía el uniforme, atendió vigilante</t>
        </r>
      </text>
    </comment>
    <comment ref="U335" authorId="0" shapeId="0" xr:uid="{00000000-0006-0000-1700-0000050D0000}">
      <text>
        <r>
          <rPr>
            <sz val="12"/>
            <color rgb="FF000000"/>
            <rFont val="Calibri"/>
            <family val="1"/>
          </rPr>
          <t>Sin uniforme. Atendió el vigilante</t>
        </r>
      </text>
    </comment>
    <comment ref="V335" authorId="0" shapeId="0" xr:uid="{00000000-0006-0000-1700-0000060D0000}">
      <text>
        <r>
          <rPr>
            <sz val="12"/>
            <color rgb="FF000000"/>
            <rFont val="Calibri"/>
            <family val="1"/>
          </rPr>
          <t>Atendió el vigilante</t>
        </r>
      </text>
    </comment>
    <comment ref="W335" authorId="0" shapeId="0" xr:uid="{00000000-0006-0000-1700-0000070D0000}">
      <text>
        <r>
          <rPr>
            <sz val="12"/>
            <color rgb="FF000000"/>
            <rFont val="Calibri"/>
            <family val="1"/>
          </rPr>
          <t>Atendió el vigilante</t>
        </r>
      </text>
    </comment>
    <comment ref="X335" authorId="0" shapeId="0" xr:uid="{00000000-0006-0000-1700-0000080D0000}">
      <text>
        <r>
          <rPr>
            <sz val="12"/>
            <color rgb="FF000000"/>
            <rFont val="Calibri"/>
            <family val="1"/>
          </rPr>
          <t>según factura Wiliam Martínez</t>
        </r>
      </text>
    </comment>
    <comment ref="Y335" authorId="0" shapeId="0" xr:uid="{00000000-0006-0000-1700-0000090D0000}">
      <text>
        <r>
          <rPr>
            <sz val="12"/>
            <color rgb="FF000000"/>
            <rFont val="Calibri"/>
            <family val="1"/>
          </rPr>
          <t>Na</t>
        </r>
      </text>
    </comment>
    <comment ref="Z335" authorId="0" shapeId="0" xr:uid="{00000000-0006-0000-1700-00000A0D0000}">
      <text>
        <r>
          <rPr>
            <sz val="12"/>
            <color rgb="FF000000"/>
            <rFont val="Calibri"/>
            <family val="1"/>
          </rPr>
          <t>Na</t>
        </r>
      </text>
    </comment>
    <comment ref="AA335" authorId="0" shapeId="0" xr:uid="{00000000-0006-0000-1700-00000B0D0000}">
      <text>
        <r>
          <rPr>
            <sz val="12"/>
            <color rgb="FF000000"/>
            <rFont val="Calibri"/>
            <family val="1"/>
          </rPr>
          <t>Na</t>
        </r>
      </text>
    </comment>
    <comment ref="AB335" authorId="0" shapeId="0" xr:uid="{00000000-0006-0000-1700-00000C0D0000}">
      <text>
        <r>
          <rPr>
            <sz val="12"/>
            <color rgb="FF000000"/>
            <rFont val="Calibri"/>
            <family val="1"/>
          </rPr>
          <t>Na</t>
        </r>
      </text>
    </comment>
    <comment ref="AI335" authorId="0" shapeId="0" xr:uid="{00000000-0006-0000-1700-00000D0D0000}">
      <text>
        <r>
          <rPr>
            <sz val="12"/>
            <color rgb="FF000000"/>
            <rFont val="Calibri"/>
            <family val="1"/>
          </rPr>
          <t>No ofrece</t>
        </r>
      </text>
    </comment>
    <comment ref="AL335" authorId="0" shapeId="0" xr:uid="{00000000-0006-0000-1700-00000E0D0000}">
      <text>
        <r>
          <rPr>
            <sz val="12"/>
            <color rgb="FF000000"/>
            <rFont val="Calibri"/>
            <family val="1"/>
          </rPr>
          <t>No ofrece</t>
        </r>
      </text>
    </comment>
    <comment ref="AM335" authorId="0" shapeId="0" xr:uid="{00000000-0006-0000-1700-00000F0D0000}">
      <text>
        <r>
          <rPr>
            <sz val="12"/>
            <color rgb="FF000000"/>
            <rFont val="Calibri"/>
            <family val="1"/>
          </rPr>
          <t>No hay</t>
        </r>
      </text>
    </comment>
    <comment ref="AN335" authorId="0" shapeId="0" xr:uid="{00000000-0006-0000-1700-0000100D0000}">
      <text>
        <r>
          <rPr>
            <sz val="12"/>
            <color rgb="FF000000"/>
            <rFont val="Calibri"/>
            <family val="1"/>
          </rPr>
          <t>Na</t>
        </r>
      </text>
    </comment>
    <comment ref="AO335" authorId="0" shapeId="0" xr:uid="{00000000-0006-0000-1700-0000110D0000}">
      <text>
        <r>
          <rPr>
            <sz val="12"/>
            <color rgb="FF000000"/>
            <rFont val="Calibri"/>
            <family val="1"/>
          </rPr>
          <t>No ofrecen</t>
        </r>
      </text>
    </comment>
    <comment ref="AP335" authorId="0" shapeId="0" xr:uid="{00000000-0006-0000-1700-0000120D0000}">
      <text>
        <r>
          <rPr>
            <sz val="12"/>
            <color rgb="FF000000"/>
            <rFont val="Calibri"/>
            <family val="1"/>
          </rPr>
          <t>No ofreció</t>
        </r>
      </text>
    </comment>
    <comment ref="AT335" authorId="0" shapeId="0" xr:uid="{00000000-0006-0000-1700-0000130D0000}">
      <text>
        <r>
          <rPr>
            <sz val="12"/>
            <color rgb="FF000000"/>
            <rFont val="Calibri"/>
            <family val="1"/>
          </rPr>
          <t>No menciona</t>
        </r>
      </text>
    </comment>
    <comment ref="AW335" authorId="0" shapeId="0" xr:uid="{00000000-0006-0000-1700-0000140D0000}">
      <text>
        <r>
          <rPr>
            <sz val="12"/>
            <color rgb="FF000000"/>
            <rFont val="Calibri"/>
            <family val="1"/>
          </rPr>
          <t>No ofrece</t>
        </r>
      </text>
    </comment>
    <comment ref="AX335" authorId="0" shapeId="0" xr:uid="{00000000-0006-0000-1700-0000150D0000}">
      <text>
        <r>
          <rPr>
            <sz val="12"/>
            <color rgb="FF000000"/>
            <rFont val="Calibri"/>
            <family val="1"/>
          </rPr>
          <t>No ofrece</t>
        </r>
      </text>
    </comment>
    <comment ref="BA335" authorId="0" shapeId="0" xr:uid="{00000000-0006-0000-1700-0000160D0000}">
      <text>
        <r>
          <rPr>
            <sz val="12"/>
            <color rgb="FF000000"/>
            <rFont val="Calibri"/>
            <family val="1"/>
          </rPr>
          <t>Le pedí la factura</t>
        </r>
      </text>
    </comment>
    <comment ref="Y336" authorId="0" shapeId="0" xr:uid="{00000000-0006-0000-1700-0000170D0000}">
      <text>
        <r>
          <rPr>
            <sz val="12"/>
            <color rgb="FF000000"/>
            <rFont val="Calibri"/>
            <family val="1"/>
          </rPr>
          <t>No aplica</t>
        </r>
      </text>
    </comment>
    <comment ref="Z336" authorId="0" shapeId="0" xr:uid="{00000000-0006-0000-1700-0000180D0000}">
      <text>
        <r>
          <rPr>
            <sz val="12"/>
            <color rgb="FF000000"/>
            <rFont val="Calibri"/>
            <family val="1"/>
          </rPr>
          <t>No aplica</t>
        </r>
      </text>
    </comment>
    <comment ref="AA336" authorId="0" shapeId="0" xr:uid="{00000000-0006-0000-1700-0000190D0000}">
      <text>
        <r>
          <rPr>
            <sz val="12"/>
            <color rgb="FF000000"/>
            <rFont val="Calibri"/>
            <family val="1"/>
          </rPr>
          <t>No aplica</t>
        </r>
      </text>
    </comment>
    <comment ref="AB336" authorId="0" shapeId="0" xr:uid="{00000000-0006-0000-1700-00001A0D0000}">
      <text>
        <r>
          <rPr>
            <sz val="12"/>
            <color rgb="FF000000"/>
            <rFont val="Calibri"/>
            <family val="1"/>
          </rPr>
          <t>No aplica</t>
        </r>
      </text>
    </comment>
    <comment ref="AE336" authorId="0" shapeId="0" xr:uid="{00000000-0006-0000-1700-00001B0D0000}">
      <text>
        <r>
          <rPr>
            <sz val="12"/>
            <color rgb="FF000000"/>
            <rFont val="Calibri"/>
            <family val="1"/>
          </rPr>
          <t>No me hacen ninguna señal, estaban ocupados</t>
        </r>
      </text>
    </comment>
    <comment ref="AM336" authorId="0" shapeId="0" xr:uid="{00000000-0006-0000-1700-00001C0D0000}">
      <text>
        <r>
          <rPr>
            <sz val="12"/>
            <color rgb="FF000000"/>
            <rFont val="Calibri"/>
            <family val="1"/>
          </rPr>
          <t>No me ofrece, yo le solicito</t>
        </r>
      </text>
    </comment>
    <comment ref="AN336" authorId="0" shapeId="0" xr:uid="{00000000-0006-0000-1700-00001D0D0000}">
      <text>
        <r>
          <rPr>
            <sz val="12"/>
            <color rgb="FF000000"/>
            <rFont val="Calibri"/>
            <family val="1"/>
          </rPr>
          <t>Solicito extra</t>
        </r>
      </text>
    </comment>
    <comment ref="AO336" authorId="0" shapeId="0" xr:uid="{00000000-0006-0000-1700-00001E0D0000}">
      <text>
        <r>
          <rPr>
            <sz val="12"/>
            <color rgb="FF000000"/>
            <rFont val="Calibri"/>
            <family val="1"/>
          </rPr>
          <t>No me ofrece</t>
        </r>
      </text>
    </comment>
    <comment ref="AP336" authorId="0" shapeId="0" xr:uid="{00000000-0006-0000-1700-00001F0D0000}">
      <text>
        <r>
          <rPr>
            <sz val="12"/>
            <color rgb="FF000000"/>
            <rFont val="Calibri"/>
            <family val="1"/>
          </rPr>
          <t>Ofrece promo Jeep</t>
        </r>
      </text>
    </comment>
    <comment ref="AS336" authorId="0" shapeId="0" xr:uid="{00000000-0006-0000-1700-0000200D0000}">
      <text>
        <r>
          <rPr>
            <sz val="12"/>
            <color rgb="FF000000"/>
            <rFont val="Calibri"/>
            <family val="1"/>
          </rPr>
          <t>No menciona que inicia en cero</t>
        </r>
      </text>
    </comment>
    <comment ref="AT336" authorId="0" shapeId="0" xr:uid="{00000000-0006-0000-1700-0000210D0000}">
      <text>
        <r>
          <rPr>
            <sz val="12"/>
            <color rgb="FF000000"/>
            <rFont val="Calibri"/>
            <family val="1"/>
          </rPr>
          <t>No menciona la frase</t>
        </r>
      </text>
    </comment>
    <comment ref="AW336" authorId="0" shapeId="0" xr:uid="{00000000-0006-0000-1700-0000220D0000}">
      <text>
        <r>
          <rPr>
            <sz val="12"/>
            <color rgb="FF000000"/>
            <rFont val="Calibri"/>
            <family val="1"/>
          </rPr>
          <t>No ofrece</t>
        </r>
      </text>
    </comment>
    <comment ref="AX336" authorId="0" shapeId="0" xr:uid="{00000000-0006-0000-1700-0000230D0000}">
      <text>
        <r>
          <rPr>
            <sz val="12"/>
            <color rgb="FF000000"/>
            <rFont val="Calibri"/>
            <family val="1"/>
          </rPr>
          <t>Visita en moto</t>
        </r>
      </text>
    </comment>
    <comment ref="BA336" authorId="0" shapeId="0" xr:uid="{00000000-0006-0000-1700-0000240D0000}">
      <text>
        <r>
          <rPr>
            <sz val="12"/>
            <color rgb="FF000000"/>
            <rFont val="Calibri"/>
            <family val="1"/>
          </rPr>
          <t>La solicité antes de la despedida</t>
        </r>
      </text>
    </comment>
    <comment ref="BE336" authorId="0" shapeId="0" xr:uid="{00000000-0006-0000-1700-0000250D0000}">
      <text>
        <r>
          <rPr>
            <sz val="12"/>
            <color rgb="FF000000"/>
            <rFont val="Calibri"/>
            <family val="1"/>
          </rPr>
          <t>No se despide</t>
        </r>
      </text>
    </comment>
    <comment ref="W337" authorId="0" shapeId="0" xr:uid="{00000000-0006-0000-1700-0000260D0000}">
      <text>
        <r>
          <rPr>
            <sz val="12"/>
            <color rgb="FF000000"/>
            <rFont val="Calibri"/>
            <family val="1"/>
          </rPr>
          <t>No tiene carnet</t>
        </r>
      </text>
    </comment>
    <comment ref="Y337" authorId="0" shapeId="0" xr:uid="{00000000-0006-0000-1700-0000270D0000}">
      <text>
        <r>
          <rPr>
            <sz val="12"/>
            <color rgb="FF000000"/>
            <rFont val="Calibri"/>
            <family val="1"/>
          </rPr>
          <t>Na</t>
        </r>
      </text>
    </comment>
    <comment ref="Z337" authorId="0" shapeId="0" xr:uid="{00000000-0006-0000-1700-0000280D0000}">
      <text>
        <r>
          <rPr>
            <sz val="12"/>
            <color rgb="FF000000"/>
            <rFont val="Calibri"/>
            <family val="1"/>
          </rPr>
          <t>Na</t>
        </r>
      </text>
    </comment>
    <comment ref="AA337" authorId="0" shapeId="0" xr:uid="{00000000-0006-0000-1700-0000290D0000}">
      <text>
        <r>
          <rPr>
            <sz val="12"/>
            <color rgb="FF000000"/>
            <rFont val="Calibri"/>
            <family val="1"/>
          </rPr>
          <t>Na</t>
        </r>
      </text>
    </comment>
    <comment ref="AB337" authorId="0" shapeId="0" xr:uid="{00000000-0006-0000-1700-00002A0D0000}">
      <text>
        <r>
          <rPr>
            <sz val="12"/>
            <color rgb="FF000000"/>
            <rFont val="Calibri"/>
            <family val="1"/>
          </rPr>
          <t>Na</t>
        </r>
      </text>
    </comment>
    <comment ref="AI337" authorId="0" shapeId="0" xr:uid="{00000000-0006-0000-1700-00002B0D0000}">
      <text>
        <r>
          <rPr>
            <sz val="12"/>
            <color rgb="FF000000"/>
            <rFont val="Calibri"/>
            <family val="1"/>
          </rPr>
          <t>No ofreció promoción</t>
        </r>
      </text>
    </comment>
    <comment ref="AL337" authorId="0" shapeId="0" xr:uid="{00000000-0006-0000-1700-00002C0D0000}">
      <text>
        <r>
          <rPr>
            <sz val="12"/>
            <color rgb="FF000000"/>
            <rFont val="Calibri"/>
            <family val="1"/>
          </rPr>
          <t>No ofreció llenar el tanque</t>
        </r>
      </text>
    </comment>
    <comment ref="AM337" authorId="0" shapeId="0" xr:uid="{00000000-0006-0000-1700-00002D0D0000}">
      <text>
        <r>
          <rPr>
            <sz val="12"/>
            <color rgb="FF000000"/>
            <rFont val="Calibri"/>
            <family val="1"/>
          </rPr>
          <t>No ofreció mayor calidad</t>
        </r>
      </text>
    </comment>
    <comment ref="AN337" authorId="0" shapeId="0" xr:uid="{00000000-0006-0000-1700-00002E0D0000}">
      <text>
        <r>
          <rPr>
            <sz val="12"/>
            <color rgb="FF000000"/>
            <rFont val="Calibri"/>
            <family val="1"/>
          </rPr>
          <t>No ofreció mezcla, solicité extra</t>
        </r>
      </text>
    </comment>
    <comment ref="AO337" authorId="0" shapeId="0" xr:uid="{00000000-0006-0000-1700-00002F0D0000}">
      <text>
        <r>
          <rPr>
            <sz val="12"/>
            <color rgb="FF000000"/>
            <rFont val="Calibri"/>
            <family val="1"/>
          </rPr>
          <t>No ofreció acumular puntos</t>
        </r>
      </text>
    </comment>
    <comment ref="AP337" authorId="0" shapeId="0" xr:uid="{00000000-0006-0000-1700-0000300D0000}">
      <text>
        <r>
          <rPr>
            <sz val="12"/>
            <color rgb="FF000000"/>
            <rFont val="Calibri"/>
            <family val="1"/>
          </rPr>
          <t>No ofreció aumentar compra</t>
        </r>
      </text>
    </comment>
    <comment ref="AS337" authorId="0" shapeId="0" xr:uid="{00000000-0006-0000-1700-0000310D0000}">
      <text>
        <r>
          <rPr>
            <sz val="12"/>
            <color rgb="FF000000"/>
            <rFont val="Calibri"/>
            <family val="1"/>
          </rPr>
          <t>No menciona cero</t>
        </r>
      </text>
    </comment>
    <comment ref="AT337" authorId="0" shapeId="0" xr:uid="{00000000-0006-0000-1700-0000320D0000}">
      <text>
        <r>
          <rPr>
            <sz val="12"/>
            <color rgb="FF000000"/>
            <rFont val="Calibri"/>
            <family val="1"/>
          </rPr>
          <t>No menciona frases</t>
        </r>
      </text>
    </comment>
    <comment ref="AW337" authorId="0" shapeId="0" xr:uid="{00000000-0006-0000-1700-0000330D0000}">
      <text>
        <r>
          <rPr>
            <sz val="12"/>
            <color rgb="FF000000"/>
            <rFont val="Calibri"/>
            <family val="1"/>
          </rPr>
          <t>No ofreció adicionales</t>
        </r>
      </text>
    </comment>
    <comment ref="AX337" authorId="0" shapeId="0" xr:uid="{00000000-0006-0000-1700-0000340D0000}">
      <text>
        <r>
          <rPr>
            <sz val="12"/>
            <color rgb="FF000000"/>
            <rFont val="Calibri"/>
            <family val="1"/>
          </rPr>
          <t>Na</t>
        </r>
      </text>
    </comment>
    <comment ref="BA337" authorId="0" shapeId="0" xr:uid="{00000000-0006-0000-1700-0000350D0000}">
      <text>
        <r>
          <rPr>
            <sz val="12"/>
            <color rgb="FF000000"/>
            <rFont val="Calibri"/>
            <family val="1"/>
          </rPr>
          <t>Ofrece copia del voucher, no factura</t>
        </r>
      </text>
    </comment>
    <comment ref="W338" authorId="0" shapeId="0" xr:uid="{00000000-0006-0000-1700-0000360D0000}">
      <text>
        <r>
          <rPr>
            <sz val="12"/>
            <color rgb="FF000000"/>
            <rFont val="Calibri"/>
            <family val="1"/>
          </rPr>
          <t>Sin embargo la parte del carnet donde está elRostro y el nombre estaba tapado porque lo tenía puesto al revés en el porta carnet.</t>
        </r>
      </text>
    </comment>
    <comment ref="Y338" authorId="0" shapeId="0" xr:uid="{00000000-0006-0000-1700-0000370D0000}">
      <text>
        <r>
          <rPr>
            <sz val="12"/>
            <color rgb="FF000000"/>
            <rFont val="Calibri"/>
            <family val="1"/>
          </rPr>
          <t>.</t>
        </r>
      </text>
    </comment>
    <comment ref="Z338" authorId="0" shapeId="0" xr:uid="{00000000-0006-0000-1700-0000380D0000}">
      <text>
        <r>
          <rPr>
            <sz val="12"/>
            <color rgb="FF000000"/>
            <rFont val="Calibri"/>
            <family val="1"/>
          </rPr>
          <t>.</t>
        </r>
      </text>
    </comment>
    <comment ref="AA338" authorId="0" shapeId="0" xr:uid="{00000000-0006-0000-1700-0000390D0000}">
      <text>
        <r>
          <rPr>
            <sz val="12"/>
            <color rgb="FF000000"/>
            <rFont val="Calibri"/>
            <family val="1"/>
          </rPr>
          <t>.</t>
        </r>
      </text>
    </comment>
    <comment ref="AB338" authorId="0" shapeId="0" xr:uid="{00000000-0006-0000-1700-00003A0D0000}">
      <text>
        <r>
          <rPr>
            <sz val="12"/>
            <color rgb="FF000000"/>
            <rFont val="Calibri"/>
            <family val="1"/>
          </rPr>
          <t>.</t>
        </r>
      </text>
    </comment>
    <comment ref="AH338" authorId="0" shapeId="0" xr:uid="{00000000-0006-0000-1700-00003B0D0000}">
      <text>
        <r>
          <rPr>
            <sz val="12"/>
            <color rgb="FF000000"/>
            <rFont val="Calibri"/>
            <family val="1"/>
          </rPr>
          <t>Estuvo distante, cortante</t>
        </r>
      </text>
    </comment>
    <comment ref="AI338" authorId="0" shapeId="0" xr:uid="{00000000-0006-0000-1700-00003C0D0000}">
      <text>
        <r>
          <rPr>
            <sz val="12"/>
            <color rgb="FF000000"/>
            <rFont val="Calibri"/>
            <family val="1"/>
          </rPr>
          <t>Tenían botones con información del sorteo pero no me mencionó nada sobre ello</t>
        </r>
      </text>
    </comment>
    <comment ref="AL338" authorId="0" shapeId="0" xr:uid="{00000000-0006-0000-1700-00003D0D0000}">
      <text>
        <r>
          <rPr>
            <sz val="12"/>
            <color rgb="FF000000"/>
            <rFont val="Calibri"/>
            <family val="1"/>
          </rPr>
          <t>No ofrece nada, al inicio se comporta distante</t>
        </r>
      </text>
    </comment>
    <comment ref="AM338" authorId="0" shapeId="0" xr:uid="{00000000-0006-0000-1700-00003E0D0000}">
      <text>
        <r>
          <rPr>
            <sz val="12"/>
            <color rgb="FF000000"/>
            <rFont val="Calibri"/>
            <family val="1"/>
          </rPr>
          <t>No hay combustible extra en al estacion</t>
        </r>
      </text>
    </comment>
    <comment ref="AN338" authorId="0" shapeId="0" xr:uid="{00000000-0006-0000-1700-00003F0D0000}">
      <text>
        <r>
          <rPr>
            <sz val="12"/>
            <color rgb="FF000000"/>
            <rFont val="Calibri"/>
            <family val="1"/>
          </rPr>
          <t>No hay extra</t>
        </r>
      </text>
    </comment>
    <comment ref="AP338" authorId="0" shapeId="0" xr:uid="{00000000-0006-0000-1700-0000400D0000}">
      <text>
        <r>
          <rPr>
            <sz val="12"/>
            <color rgb="FF000000"/>
            <rFont val="Calibri"/>
            <family val="1"/>
          </rPr>
          <t>No ofrece aumentar compra</t>
        </r>
      </text>
    </comment>
    <comment ref="AS338" authorId="0" shapeId="0" xr:uid="{00000000-0006-0000-1700-0000410D0000}">
      <text>
        <r>
          <rPr>
            <sz val="12"/>
            <color rgb="FF000000"/>
            <rFont val="Calibri"/>
            <family val="1"/>
          </rPr>
          <t>No indica elSurtidor en cero</t>
        </r>
      </text>
    </comment>
    <comment ref="AT338" authorId="0" shapeId="0" xr:uid="{00000000-0006-0000-1700-0000420D0000}">
      <text>
        <r>
          <rPr>
            <sz val="12"/>
            <color rgb="FF000000"/>
            <rFont val="Calibri"/>
            <family val="1"/>
          </rPr>
          <t>No menciona las frases en cuestión</t>
        </r>
      </text>
    </comment>
    <comment ref="AW338" authorId="0" shapeId="0" xr:uid="{00000000-0006-0000-1700-0000430D0000}">
      <text>
        <r>
          <rPr>
            <sz val="12"/>
            <color rgb="FF000000"/>
            <rFont val="Calibri"/>
            <family val="1"/>
          </rPr>
          <t>No ofrece nada adicional</t>
        </r>
      </text>
    </comment>
    <comment ref="AX338" authorId="0" shapeId="0" xr:uid="{00000000-0006-0000-1700-0000440D0000}">
      <text>
        <r>
          <rPr>
            <sz val="12"/>
            <color rgb="FF000000"/>
            <rFont val="Calibri"/>
            <family val="1"/>
          </rPr>
          <t>No ofrece botar desperdicios</t>
        </r>
      </text>
    </comment>
    <comment ref="BA338" authorId="0" shapeId="0" xr:uid="{00000000-0006-0000-1700-0000450D0000}">
      <text>
        <r>
          <rPr>
            <sz val="12"/>
            <color rgb="FF000000"/>
            <rFont val="Calibri"/>
            <family val="1"/>
          </rPr>
          <t>Se la solicite al final del servicio</t>
        </r>
      </text>
    </comment>
    <comment ref="Y339" authorId="0" shapeId="0" xr:uid="{00000000-0006-0000-1700-0000460D0000}">
      <text>
        <r>
          <rPr>
            <sz val="12"/>
            <color rgb="FF000000"/>
            <rFont val="Calibri"/>
            <family val="1"/>
          </rPr>
          <t>No aplica</t>
        </r>
      </text>
    </comment>
    <comment ref="Z339" authorId="0" shapeId="0" xr:uid="{00000000-0006-0000-1700-0000470D0000}">
      <text>
        <r>
          <rPr>
            <sz val="12"/>
            <color rgb="FF000000"/>
            <rFont val="Calibri"/>
            <family val="1"/>
          </rPr>
          <t>No aplica</t>
        </r>
      </text>
    </comment>
    <comment ref="AA339" authorId="0" shapeId="0" xr:uid="{00000000-0006-0000-1700-0000480D0000}">
      <text>
        <r>
          <rPr>
            <sz val="12"/>
            <color rgb="FF000000"/>
            <rFont val="Calibri"/>
            <family val="1"/>
          </rPr>
          <t>No aplica</t>
        </r>
      </text>
    </comment>
    <comment ref="AB339" authorId="0" shapeId="0" xr:uid="{00000000-0006-0000-1700-0000490D0000}">
      <text>
        <r>
          <rPr>
            <sz val="12"/>
            <color rgb="FF000000"/>
            <rFont val="Calibri"/>
            <family val="1"/>
          </rPr>
          <t>No aplica</t>
        </r>
      </text>
    </comment>
    <comment ref="AE339" authorId="0" shapeId="0" xr:uid="{00000000-0006-0000-1700-00004A0D0000}">
      <text>
        <r>
          <rPr>
            <sz val="12"/>
            <color rgb="FF000000"/>
            <rFont val="Calibri"/>
            <family val="1"/>
          </rPr>
          <t>No hacen señas.</t>
        </r>
      </text>
    </comment>
    <comment ref="AH339" authorId="0" shapeId="0" xr:uid="{00000000-0006-0000-1700-00004B0D0000}">
      <text>
        <r>
          <rPr>
            <sz val="12"/>
            <color rgb="FF000000"/>
            <rFont val="Calibri"/>
            <family val="1"/>
          </rPr>
          <t>dice buenas</t>
        </r>
      </text>
    </comment>
    <comment ref="AI339" authorId="0" shapeId="0" xr:uid="{00000000-0006-0000-1700-00004C0D0000}">
      <text>
        <r>
          <rPr>
            <sz val="12"/>
            <color rgb="FF000000"/>
            <rFont val="Calibri"/>
            <family val="1"/>
          </rPr>
          <t>No ofrece promo</t>
        </r>
      </text>
    </comment>
    <comment ref="AL339" authorId="0" shapeId="0" xr:uid="{00000000-0006-0000-1700-00004D0D0000}">
      <text>
        <r>
          <rPr>
            <sz val="12"/>
            <color rgb="FF000000"/>
            <rFont val="Calibri"/>
            <family val="1"/>
          </rPr>
          <t>No ofrece llenar tanque</t>
        </r>
      </text>
    </comment>
    <comment ref="AM339" authorId="0" shapeId="0" xr:uid="{00000000-0006-0000-1700-00004E0D0000}">
      <text>
        <r>
          <rPr>
            <sz val="12"/>
            <color rgb="FF000000"/>
            <rFont val="Calibri"/>
            <family val="1"/>
          </rPr>
          <t>No ofrece combustible de mayor calidad</t>
        </r>
      </text>
    </comment>
    <comment ref="AN339" authorId="0" shapeId="0" xr:uid="{00000000-0006-0000-1700-00004F0D0000}">
      <text>
        <r>
          <rPr>
            <sz val="12"/>
            <color rgb="FF000000"/>
            <rFont val="Calibri"/>
            <family val="1"/>
          </rPr>
          <t>No ofrece mezcla</t>
        </r>
      </text>
    </comment>
    <comment ref="AP339" authorId="0" shapeId="0" xr:uid="{00000000-0006-0000-1700-0000500D0000}">
      <text>
        <r>
          <rPr>
            <sz val="12"/>
            <color rgb="FF000000"/>
            <rFont val="Calibri"/>
            <family val="1"/>
          </rPr>
          <t>No ofrece aumentar compra</t>
        </r>
      </text>
    </comment>
    <comment ref="AW339" authorId="0" shapeId="0" xr:uid="{00000000-0006-0000-1700-0000510D0000}">
      <text>
        <r>
          <rPr>
            <sz val="12"/>
            <color rgb="FF000000"/>
            <rFont val="Calibri"/>
            <family val="1"/>
          </rPr>
          <t>No ofrece servicios adicionales</t>
        </r>
      </text>
    </comment>
    <comment ref="AX339" authorId="0" shapeId="0" xr:uid="{00000000-0006-0000-1700-0000520D0000}">
      <text>
        <r>
          <rPr>
            <sz val="12"/>
            <color rgb="FF000000"/>
            <rFont val="Calibri"/>
            <family val="1"/>
          </rPr>
          <t>No ofrece botar desperdicios</t>
        </r>
      </text>
    </comment>
    <comment ref="BB339" authorId="0" shapeId="0" xr:uid="{00000000-0006-0000-1700-0000530D0000}">
      <text>
        <r>
          <rPr>
            <sz val="12"/>
            <color rgb="FF000000"/>
            <rFont val="Calibri"/>
            <family val="1"/>
          </rPr>
          <t>Es importante que sepan que me pinche entonces entre por detrás por lo que no se ve mucho la pista</t>
        </r>
      </text>
    </comment>
    <comment ref="BI339" authorId="0" shapeId="0" xr:uid="{00000000-0006-0000-1700-0000540D0000}">
      <text>
        <r>
          <rPr>
            <sz val="12"/>
            <color rgb="FF000000"/>
            <rFont val="Calibri"/>
            <family val="1"/>
          </rPr>
          <t>Pues no hubo mucha comunicación pero si fue formal, más que todo el segundo</t>
        </r>
      </text>
    </comment>
    <comment ref="W340" authorId="0" shapeId="0" xr:uid="{00000000-0006-0000-1700-0000550D0000}">
      <text>
        <r>
          <rPr>
            <sz val="12"/>
            <color rgb="FF000000"/>
            <rFont val="Calibri"/>
            <family val="1"/>
          </rPr>
          <t>No tiene carnet</t>
        </r>
      </text>
    </comment>
    <comment ref="X340" authorId="0" shapeId="0" xr:uid="{00000000-0006-0000-1700-0000560D0000}">
      <text>
        <r>
          <rPr>
            <sz val="12"/>
            <color rgb="FF000000"/>
            <rFont val="Calibri"/>
            <family val="1"/>
          </rPr>
          <t>Según factura</t>
        </r>
      </text>
    </comment>
    <comment ref="Y340" authorId="0" shapeId="0" xr:uid="{00000000-0006-0000-1700-0000570D0000}">
      <text>
        <r>
          <rPr>
            <sz val="12"/>
            <color rgb="FF000000"/>
            <rFont val="Calibri"/>
            <family val="1"/>
          </rPr>
          <t>No es obligatorio</t>
        </r>
      </text>
    </comment>
    <comment ref="Z340" authorId="0" shapeId="0" xr:uid="{00000000-0006-0000-1700-0000580D0000}">
      <text>
        <r>
          <rPr>
            <sz val="12"/>
            <color rgb="FF000000"/>
            <rFont val="Calibri"/>
            <family val="1"/>
          </rPr>
          <t>No es obligatorio</t>
        </r>
      </text>
    </comment>
    <comment ref="AA340" authorId="0" shapeId="0" xr:uid="{00000000-0006-0000-1700-0000590D0000}">
      <text>
        <r>
          <rPr>
            <sz val="12"/>
            <color rgb="FF000000"/>
            <rFont val="Calibri"/>
            <family val="1"/>
          </rPr>
          <t>No es obligatorio</t>
        </r>
      </text>
    </comment>
    <comment ref="AB340" authorId="0" shapeId="0" xr:uid="{00000000-0006-0000-1700-00005A0D0000}">
      <text>
        <r>
          <rPr>
            <sz val="12"/>
            <color rgb="FF000000"/>
            <rFont val="Calibri"/>
            <family val="1"/>
          </rPr>
          <t>No es obligatorio</t>
        </r>
      </text>
    </comment>
    <comment ref="AL340" authorId="0" shapeId="0" xr:uid="{00000000-0006-0000-1700-00005B0D0000}">
      <text>
        <r>
          <rPr>
            <sz val="12"/>
            <color rgb="FF000000"/>
            <rFont val="Calibri"/>
            <family val="1"/>
          </rPr>
          <t>me indica cuanto deseo tanquear.</t>
        </r>
      </text>
    </comment>
    <comment ref="AM340" authorId="0" shapeId="0" xr:uid="{00000000-0006-0000-1700-00005C0D0000}">
      <text>
        <r>
          <rPr>
            <sz val="12"/>
            <color rgb="FF000000"/>
            <rFont val="Calibri"/>
            <family val="1"/>
          </rPr>
          <t>No ofreció</t>
        </r>
      </text>
    </comment>
    <comment ref="AN340" authorId="0" shapeId="0" xr:uid="{00000000-0006-0000-1700-00005D0D0000}">
      <text>
        <r>
          <rPr>
            <sz val="12"/>
            <color rgb="FF000000"/>
            <rFont val="Calibri"/>
            <family val="1"/>
          </rPr>
          <t>No ofreció</t>
        </r>
      </text>
    </comment>
    <comment ref="AP340" authorId="0" shapeId="0" xr:uid="{00000000-0006-0000-1700-00005E0D0000}">
      <text>
        <r>
          <rPr>
            <sz val="12"/>
            <color rgb="FF000000"/>
            <rFont val="Calibri"/>
            <family val="1"/>
          </rPr>
          <t>No ofreció</t>
        </r>
      </text>
    </comment>
    <comment ref="AW340" authorId="0" shapeId="0" xr:uid="{00000000-0006-0000-1700-00005F0D0000}">
      <text>
        <r>
          <rPr>
            <sz val="12"/>
            <color rgb="FF000000"/>
            <rFont val="Calibri"/>
            <family val="1"/>
          </rPr>
          <t>No ofreció</t>
        </r>
      </text>
    </comment>
    <comment ref="AX340" authorId="0" shapeId="0" xr:uid="{00000000-0006-0000-1700-0000600D0000}">
      <text>
        <r>
          <rPr>
            <sz val="12"/>
            <color rgb="FF000000"/>
            <rFont val="Calibri"/>
            <family val="1"/>
          </rPr>
          <t>No ofreció</t>
        </r>
      </text>
    </comment>
    <comment ref="BA340" authorId="0" shapeId="0" xr:uid="{00000000-0006-0000-1700-0000610D0000}">
      <text>
        <r>
          <rPr>
            <sz val="12"/>
            <color rgb="FF000000"/>
            <rFont val="Calibri"/>
            <family val="1"/>
          </rPr>
          <t>Yo se la pedí</t>
        </r>
      </text>
    </comment>
    <comment ref="BE340" authorId="0" shapeId="0" xr:uid="{00000000-0006-0000-1700-0000620D0000}">
      <text>
        <r>
          <rPr>
            <sz val="12"/>
            <color rgb="FF000000"/>
            <rFont val="Calibri"/>
            <family val="1"/>
          </rPr>
          <t>No se despide amablemente</t>
        </r>
      </text>
    </comment>
    <comment ref="Y341" authorId="0" shapeId="0" xr:uid="{00000000-0006-0000-1700-0000630D0000}">
      <text>
        <r>
          <rPr>
            <sz val="12"/>
            <color rgb="FF000000"/>
            <rFont val="Calibri"/>
            <family val="1"/>
          </rPr>
          <t>No aplica</t>
        </r>
      </text>
    </comment>
    <comment ref="Z341" authorId="0" shapeId="0" xr:uid="{00000000-0006-0000-1700-0000640D0000}">
      <text>
        <r>
          <rPr>
            <sz val="12"/>
            <color rgb="FF000000"/>
            <rFont val="Calibri"/>
            <family val="1"/>
          </rPr>
          <t>No aplica</t>
        </r>
      </text>
    </comment>
    <comment ref="AA341" authorId="0" shapeId="0" xr:uid="{00000000-0006-0000-1700-0000650D0000}">
      <text>
        <r>
          <rPr>
            <sz val="12"/>
            <color rgb="FF000000"/>
            <rFont val="Calibri"/>
            <family val="1"/>
          </rPr>
          <t>No aplica</t>
        </r>
      </text>
    </comment>
    <comment ref="AB341" authorId="0" shapeId="0" xr:uid="{00000000-0006-0000-1700-0000660D0000}">
      <text>
        <r>
          <rPr>
            <sz val="12"/>
            <color rgb="FF000000"/>
            <rFont val="Calibri"/>
            <family val="1"/>
          </rPr>
          <t>No aplica</t>
        </r>
      </text>
    </comment>
    <comment ref="AH341" authorId="0" shapeId="0" xr:uid="{00000000-0006-0000-1700-0000670D0000}">
      <text>
        <r>
          <rPr>
            <sz val="12"/>
            <color rgb="FF000000"/>
            <rFont val="Calibri"/>
            <family val="1"/>
          </rPr>
          <t>Para saludarme solo me dice "caballerisimo"</t>
        </r>
      </text>
    </comment>
    <comment ref="AI341" authorId="0" shapeId="0" xr:uid="{00000000-0006-0000-1700-0000680D0000}">
      <text>
        <r>
          <rPr>
            <sz val="12"/>
            <color rgb="FF000000"/>
            <rFont val="Calibri"/>
            <family val="1"/>
          </rPr>
          <t>No me ofrece la promoción de las camionetas</t>
        </r>
      </text>
    </comment>
    <comment ref="AM341" authorId="0" shapeId="0" xr:uid="{00000000-0006-0000-1700-0000690D0000}">
      <text>
        <r>
          <rPr>
            <sz val="12"/>
            <color rgb="FF000000"/>
            <rFont val="Calibri"/>
            <family val="1"/>
          </rPr>
          <t>No me ofrece Gasolina extra</t>
        </r>
      </text>
    </comment>
    <comment ref="AN341" authorId="0" shapeId="0" xr:uid="{00000000-0006-0000-1700-00006A0D0000}">
      <text>
        <r>
          <rPr>
            <sz val="12"/>
            <color rgb="FF000000"/>
            <rFont val="Calibri"/>
            <family val="1"/>
          </rPr>
          <t>No me ofrece mezclar combustibles</t>
        </r>
      </text>
    </comment>
    <comment ref="AP341" authorId="0" shapeId="0" xr:uid="{00000000-0006-0000-1700-00006B0D0000}">
      <text>
        <r>
          <rPr>
            <sz val="12"/>
            <color rgb="FF000000"/>
            <rFont val="Calibri"/>
            <family val="1"/>
          </rPr>
          <t>No me ofrece galón adicional</t>
        </r>
      </text>
    </comment>
    <comment ref="AT341" authorId="0" shapeId="0" xr:uid="{00000000-0006-0000-1700-00006C0D0000}">
      <text>
        <r>
          <rPr>
            <sz val="12"/>
            <color rgb="FF000000"/>
            <rFont val="Calibri"/>
            <family val="1"/>
          </rPr>
          <t>No me dice que es confiable</t>
        </r>
      </text>
    </comment>
    <comment ref="AW341" authorId="0" shapeId="0" xr:uid="{00000000-0006-0000-1700-00006D0D0000}">
      <text>
        <r>
          <rPr>
            <sz val="12"/>
            <color rgb="FF000000"/>
            <rFont val="Calibri"/>
            <family val="1"/>
          </rPr>
          <t>No me ofrece servicios adicionales de la estación</t>
        </r>
      </text>
    </comment>
    <comment ref="AX341" authorId="0" shapeId="0" xr:uid="{00000000-0006-0000-1700-00006E0D0000}">
      <text>
        <r>
          <rPr>
            <sz val="12"/>
            <color rgb="FF000000"/>
            <rFont val="Calibri"/>
            <family val="1"/>
          </rPr>
          <t>No me ofrece botar basura</t>
        </r>
      </text>
    </comment>
    <comment ref="BA341" authorId="0" shapeId="0" xr:uid="{00000000-0006-0000-1700-00006F0D0000}">
      <text>
        <r>
          <rPr>
            <sz val="12"/>
            <color rgb="FF000000"/>
            <rFont val="Calibri"/>
            <family val="1"/>
          </rPr>
          <t>No me ofrece la factura. Luego que se despide, yo se la pido</t>
        </r>
      </text>
    </comment>
    <comment ref="BI341" authorId="0" shapeId="0" xr:uid="{00000000-0006-0000-1700-0000700D0000}">
      <text>
        <r>
          <rPr>
            <sz val="12"/>
            <color rgb="FF000000"/>
            <rFont val="Calibri"/>
            <family val="1"/>
          </rPr>
          <t>Para mí no fue amable , ya que no sentí que personalizar el servicio, no me ofreció servicios adicionales de la estación y cuando le indique que le iba a pagar con tarjeta hizo un gesto de desagrado</t>
        </r>
      </text>
    </comment>
    <comment ref="V342" authorId="0" shapeId="0" xr:uid="{00000000-0006-0000-1700-0000710D0000}">
      <text>
        <r>
          <rPr>
            <sz val="12"/>
            <color rgb="FF000000"/>
            <rFont val="Calibri"/>
            <family val="1"/>
          </rPr>
          <t>la colaboradora que me atendio no tenia gorra</t>
        </r>
      </text>
    </comment>
    <comment ref="Y342" authorId="0" shapeId="0" xr:uid="{00000000-0006-0000-1700-0000720D0000}">
      <text>
        <r>
          <rPr>
            <sz val="12"/>
            <color rgb="FF000000"/>
            <rFont val="Calibri"/>
            <family val="1"/>
          </rPr>
          <t>No</t>
        </r>
      </text>
    </comment>
    <comment ref="Z342" authorId="0" shapeId="0" xr:uid="{00000000-0006-0000-1700-0000730D0000}">
      <text>
        <r>
          <rPr>
            <sz val="12"/>
            <color rgb="FF000000"/>
            <rFont val="Calibri"/>
            <family val="1"/>
          </rPr>
          <t>No</t>
        </r>
      </text>
    </comment>
    <comment ref="AA342" authorId="0" shapeId="0" xr:uid="{00000000-0006-0000-1700-0000740D0000}">
      <text>
        <r>
          <rPr>
            <sz val="12"/>
            <color rgb="FF000000"/>
            <rFont val="Calibri"/>
            <family val="1"/>
          </rPr>
          <t>No</t>
        </r>
      </text>
    </comment>
    <comment ref="AB342" authorId="0" shapeId="0" xr:uid="{00000000-0006-0000-1700-0000750D0000}">
      <text>
        <r>
          <rPr>
            <sz val="12"/>
            <color rgb="FF000000"/>
            <rFont val="Calibri"/>
            <family val="1"/>
          </rPr>
          <t>No</t>
        </r>
      </text>
    </comment>
    <comment ref="AI342" authorId="0" shapeId="0" xr:uid="{00000000-0006-0000-1700-0000760D0000}">
      <text>
        <r>
          <rPr>
            <sz val="12"/>
            <color rgb="FF000000"/>
            <rFont val="Calibri"/>
            <family val="1"/>
          </rPr>
          <t>No ofreció</t>
        </r>
      </text>
    </comment>
    <comment ref="AL342" authorId="0" shapeId="0" xr:uid="{00000000-0006-0000-1700-0000770D0000}">
      <text>
        <r>
          <rPr>
            <sz val="12"/>
            <color rgb="FF000000"/>
            <rFont val="Calibri"/>
            <family val="1"/>
          </rPr>
          <t>No ofreció</t>
        </r>
      </text>
    </comment>
    <comment ref="AM342" authorId="0" shapeId="0" xr:uid="{00000000-0006-0000-1700-0000780D0000}">
      <text>
        <r>
          <rPr>
            <sz val="12"/>
            <color rgb="FF000000"/>
            <rFont val="Calibri"/>
            <family val="1"/>
          </rPr>
          <t>na</t>
        </r>
      </text>
    </comment>
    <comment ref="AN342" authorId="0" shapeId="0" xr:uid="{00000000-0006-0000-1700-0000790D0000}">
      <text>
        <r>
          <rPr>
            <sz val="12"/>
            <color rgb="FF000000"/>
            <rFont val="Calibri"/>
            <family val="1"/>
          </rPr>
          <t>na</t>
        </r>
      </text>
    </comment>
    <comment ref="AO342" authorId="0" shapeId="0" xr:uid="{00000000-0006-0000-1700-00007A0D0000}">
      <text>
        <r>
          <rPr>
            <sz val="12"/>
            <color rgb="FF000000"/>
            <rFont val="Calibri"/>
            <family val="1"/>
          </rPr>
          <t>No ofreció</t>
        </r>
      </text>
    </comment>
    <comment ref="AP342" authorId="0" shapeId="0" xr:uid="{00000000-0006-0000-1700-00007B0D0000}">
      <text>
        <r>
          <rPr>
            <sz val="12"/>
            <color rgb="FF000000"/>
            <rFont val="Calibri"/>
            <family val="1"/>
          </rPr>
          <t>No ofreció</t>
        </r>
      </text>
    </comment>
    <comment ref="AT342" authorId="0" shapeId="0" xr:uid="{00000000-0006-0000-1700-00007C0D0000}">
      <text>
        <r>
          <rPr>
            <sz val="12"/>
            <color rgb="FF000000"/>
            <rFont val="Calibri"/>
            <family val="1"/>
          </rPr>
          <t>No detalló</t>
        </r>
      </text>
    </comment>
    <comment ref="AW342" authorId="0" shapeId="0" xr:uid="{00000000-0006-0000-1700-00007D0D0000}">
      <text>
        <r>
          <rPr>
            <sz val="12"/>
            <color rgb="FF000000"/>
            <rFont val="Calibri"/>
            <family val="1"/>
          </rPr>
          <t>No ofreció</t>
        </r>
      </text>
    </comment>
    <comment ref="AX342" authorId="0" shapeId="0" xr:uid="{00000000-0006-0000-1700-00007E0D0000}">
      <text>
        <r>
          <rPr>
            <sz val="12"/>
            <color rgb="FF000000"/>
            <rFont val="Calibri"/>
            <family val="1"/>
          </rPr>
          <t>No ofreció</t>
        </r>
      </text>
    </comment>
    <comment ref="BA342" authorId="0" shapeId="0" xr:uid="{00000000-0006-0000-1700-00007F0D0000}">
      <text>
        <r>
          <rPr>
            <sz val="12"/>
            <color rgb="FF000000"/>
            <rFont val="Calibri"/>
            <family val="1"/>
          </rPr>
          <t>Yo la solicité</t>
        </r>
      </text>
    </comment>
    <comment ref="BE342" authorId="0" shapeId="0" xr:uid="{00000000-0006-0000-1700-0000800D0000}">
      <text>
        <r>
          <rPr>
            <sz val="12"/>
            <color rgb="FF000000"/>
            <rFont val="Calibri"/>
            <family val="1"/>
          </rPr>
          <t>no se despide , solo dice caballero</t>
        </r>
      </text>
    </comment>
    <comment ref="I343" authorId="0" shapeId="0" xr:uid="{00000000-0006-0000-1700-0000810D0000}">
      <text>
        <r>
          <rPr>
            <sz val="12"/>
            <color rgb="FF000000"/>
            <rFont val="Calibri"/>
            <family val="1"/>
          </rPr>
          <t>La estación ahora se llama Texaco</t>
        </r>
      </text>
    </comment>
    <comment ref="R343" authorId="0" shapeId="0" xr:uid="{00000000-0006-0000-1700-0000820D0000}">
      <text>
        <r>
          <rPr>
            <sz val="12"/>
            <color rgb="FF000000"/>
            <rFont val="Calibri"/>
            <family val="1"/>
          </rPr>
          <t>Estaban sucias las uñas</t>
        </r>
      </text>
    </comment>
    <comment ref="W343" authorId="0" shapeId="0" xr:uid="{00000000-0006-0000-1700-0000830D0000}">
      <text>
        <r>
          <rPr>
            <sz val="12"/>
            <color rgb="FF000000"/>
            <rFont val="Calibri"/>
            <family val="1"/>
          </rPr>
          <t>No tenia carnet</t>
        </r>
      </text>
    </comment>
    <comment ref="Y343" authorId="0" shapeId="0" xr:uid="{00000000-0006-0000-1700-0000840D0000}">
      <text>
        <r>
          <rPr>
            <sz val="12"/>
            <color rgb="FF000000"/>
            <rFont val="Calibri"/>
            <family val="1"/>
          </rPr>
          <t>No aplica</t>
        </r>
      </text>
    </comment>
    <comment ref="Z343" authorId="0" shapeId="0" xr:uid="{00000000-0006-0000-1700-0000850D0000}">
      <text>
        <r>
          <rPr>
            <sz val="12"/>
            <color rgb="FF000000"/>
            <rFont val="Calibri"/>
            <family val="1"/>
          </rPr>
          <t>No aplica</t>
        </r>
      </text>
    </comment>
    <comment ref="AA343" authorId="0" shapeId="0" xr:uid="{00000000-0006-0000-1700-0000860D0000}">
      <text>
        <r>
          <rPr>
            <sz val="12"/>
            <color rgb="FF000000"/>
            <rFont val="Calibri"/>
            <family val="1"/>
          </rPr>
          <t>No aplica</t>
        </r>
      </text>
    </comment>
    <comment ref="AB343" authorId="0" shapeId="0" xr:uid="{00000000-0006-0000-1700-0000870D0000}">
      <text>
        <r>
          <rPr>
            <sz val="12"/>
            <color rgb="FF000000"/>
            <rFont val="Calibri"/>
            <family val="1"/>
          </rPr>
          <t>No aplica</t>
        </r>
      </text>
    </comment>
    <comment ref="AI343" authorId="0" shapeId="0" xr:uid="{00000000-0006-0000-1700-0000880D0000}">
      <text>
        <r>
          <rPr>
            <sz val="12"/>
            <color rgb="FF000000"/>
            <rFont val="Calibri"/>
            <family val="1"/>
          </rPr>
          <t>NO TIENE PROMOCIÓN</t>
        </r>
      </text>
    </comment>
    <comment ref="AL343" authorId="0" shapeId="0" xr:uid="{00000000-0006-0000-1700-0000890D0000}">
      <text>
        <r>
          <rPr>
            <sz val="12"/>
            <color rgb="FF000000"/>
            <rFont val="Calibri"/>
            <family val="1"/>
          </rPr>
          <t>No lo hace</t>
        </r>
      </text>
    </comment>
    <comment ref="AM343" authorId="0" shapeId="0" xr:uid="{00000000-0006-0000-1700-00008A0D0000}">
      <text>
        <r>
          <rPr>
            <sz val="12"/>
            <color rgb="FF000000"/>
            <rFont val="Calibri"/>
            <family val="1"/>
          </rPr>
          <t>No lo hace, le dije 10 y me surtió corriente</t>
        </r>
      </text>
    </comment>
    <comment ref="AN343" authorId="0" shapeId="0" xr:uid="{00000000-0006-0000-1700-00008B0D0000}">
      <text>
        <r>
          <rPr>
            <sz val="12"/>
            <color rgb="FF000000"/>
            <rFont val="Calibri"/>
            <family val="1"/>
          </rPr>
          <t>No lo hizo</t>
        </r>
      </text>
    </comment>
    <comment ref="AP343" authorId="0" shapeId="0" xr:uid="{00000000-0006-0000-1700-00008C0D0000}">
      <text>
        <r>
          <rPr>
            <sz val="12"/>
            <color rgb="FF000000"/>
            <rFont val="Calibri"/>
            <family val="1"/>
          </rPr>
          <t>No lo hace</t>
        </r>
      </text>
    </comment>
    <comment ref="AT343" authorId="0" shapeId="0" xr:uid="{00000000-0006-0000-1700-00008D0D0000}">
      <text>
        <r>
          <rPr>
            <sz val="12"/>
            <color rgb="FF000000"/>
            <rFont val="Calibri"/>
            <family val="1"/>
          </rPr>
          <t>No lo hace</t>
        </r>
      </text>
    </comment>
    <comment ref="AW343" authorId="0" shapeId="0" xr:uid="{00000000-0006-0000-1700-00008E0D0000}">
      <text>
        <r>
          <rPr>
            <sz val="12"/>
            <color rgb="FF000000"/>
            <rFont val="Calibri"/>
            <family val="1"/>
          </rPr>
          <t>No ofrece nada mas</t>
        </r>
      </text>
    </comment>
    <comment ref="AX343" authorId="0" shapeId="0" xr:uid="{00000000-0006-0000-1700-00008F0D0000}">
      <text>
        <r>
          <rPr>
            <sz val="12"/>
            <color rgb="FF000000"/>
            <rFont val="Calibri"/>
            <family val="1"/>
          </rPr>
          <t>Visita en moto</t>
        </r>
      </text>
    </comment>
    <comment ref="BE343" authorId="0" shapeId="0" xr:uid="{00000000-0006-0000-1700-0000900D0000}">
      <text>
        <r>
          <rPr>
            <sz val="12"/>
            <color rgb="FF000000"/>
            <rFont val="Calibri"/>
            <family val="1"/>
          </rPr>
          <t>NO SE DESPIDE</t>
        </r>
      </text>
    </comment>
    <comment ref="Y344" authorId="0" shapeId="0" xr:uid="{00000000-0006-0000-1700-0000910D0000}">
      <text>
        <r>
          <rPr>
            <sz val="12"/>
            <color rgb="FF000000"/>
            <rFont val="Calibri"/>
            <family val="1"/>
          </rPr>
          <t>.</t>
        </r>
      </text>
    </comment>
    <comment ref="Z344" authorId="0" shapeId="0" xr:uid="{00000000-0006-0000-1700-0000920D0000}">
      <text>
        <r>
          <rPr>
            <sz val="12"/>
            <color rgb="FF000000"/>
            <rFont val="Calibri"/>
            <family val="1"/>
          </rPr>
          <t>.</t>
        </r>
      </text>
    </comment>
    <comment ref="AA344" authorId="0" shapeId="0" xr:uid="{00000000-0006-0000-1700-0000930D0000}">
      <text>
        <r>
          <rPr>
            <sz val="12"/>
            <color rgb="FF000000"/>
            <rFont val="Calibri"/>
            <family val="1"/>
          </rPr>
          <t>.</t>
        </r>
      </text>
    </comment>
    <comment ref="AB344" authorId="0" shapeId="0" xr:uid="{00000000-0006-0000-1700-0000940D0000}">
      <text>
        <r>
          <rPr>
            <sz val="12"/>
            <color rgb="FF000000"/>
            <rFont val="Calibri"/>
            <family val="1"/>
          </rPr>
          <t>.</t>
        </r>
      </text>
    </comment>
    <comment ref="AE344" authorId="0" shapeId="0" xr:uid="{00000000-0006-0000-1700-0000950D0000}">
      <text>
        <r>
          <rPr>
            <sz val="12"/>
            <color rgb="FF000000"/>
            <rFont val="Calibri"/>
            <family val="1"/>
          </rPr>
          <t>Se tardo más de 20s</t>
        </r>
      </text>
    </comment>
    <comment ref="AI344" authorId="0" shapeId="0" xr:uid="{00000000-0006-0000-1700-0000960D0000}">
      <text>
        <r>
          <rPr>
            <sz val="12"/>
            <color rgb="FF000000"/>
            <rFont val="Calibri"/>
            <family val="1"/>
          </rPr>
          <t>No ofreció</t>
        </r>
      </text>
    </comment>
    <comment ref="AM344" authorId="0" shapeId="0" xr:uid="{00000000-0006-0000-1700-0000970D0000}">
      <text>
        <r>
          <rPr>
            <sz val="12"/>
            <color rgb="FF000000"/>
            <rFont val="Calibri"/>
            <family val="1"/>
          </rPr>
          <t>No ofreció</t>
        </r>
      </text>
    </comment>
    <comment ref="AN344" authorId="0" shapeId="0" xr:uid="{00000000-0006-0000-1700-0000980D0000}">
      <text>
        <r>
          <rPr>
            <sz val="12"/>
            <color rgb="FF000000"/>
            <rFont val="Calibri"/>
            <family val="1"/>
          </rPr>
          <t>No ofreció</t>
        </r>
      </text>
    </comment>
    <comment ref="AP344" authorId="0" shapeId="0" xr:uid="{00000000-0006-0000-1700-0000990D0000}">
      <text>
        <r>
          <rPr>
            <sz val="12"/>
            <color rgb="FF000000"/>
            <rFont val="Calibri"/>
            <family val="1"/>
          </rPr>
          <t>no ofrece</t>
        </r>
      </text>
    </comment>
    <comment ref="AT344" authorId="0" shapeId="0" xr:uid="{00000000-0006-0000-1700-00009A0D0000}">
      <text>
        <r>
          <rPr>
            <sz val="12"/>
            <color rgb="FF000000"/>
            <rFont val="Calibri"/>
            <family val="1"/>
          </rPr>
          <t>No menciona</t>
        </r>
      </text>
    </comment>
    <comment ref="AW344" authorId="0" shapeId="0" xr:uid="{00000000-0006-0000-1700-00009B0D0000}">
      <text>
        <r>
          <rPr>
            <sz val="12"/>
            <color rgb="FF000000"/>
            <rFont val="Calibri"/>
            <family val="1"/>
          </rPr>
          <t>No ofreció</t>
        </r>
      </text>
    </comment>
    <comment ref="AX344" authorId="0" shapeId="0" xr:uid="{00000000-0006-0000-1700-00009C0D0000}">
      <text>
        <r>
          <rPr>
            <sz val="12"/>
            <color rgb="FF000000"/>
            <rFont val="Calibri"/>
            <family val="1"/>
          </rPr>
          <t>No ofreció</t>
        </r>
      </text>
    </comment>
    <comment ref="BE344" authorId="0" shapeId="0" xr:uid="{00000000-0006-0000-1700-00009D0D0000}">
      <text>
        <r>
          <rPr>
            <sz val="12"/>
            <color rgb="FF000000"/>
            <rFont val="Calibri"/>
            <family val="1"/>
          </rPr>
          <t>Menciona los puntos que tengo</t>
        </r>
      </text>
    </comment>
    <comment ref="W345" authorId="0" shapeId="0" xr:uid="{00000000-0006-0000-1700-00009E0D0000}">
      <text>
        <r>
          <rPr>
            <sz val="12"/>
            <color rgb="FF000000"/>
            <rFont val="Calibri"/>
            <family val="1"/>
          </rPr>
          <t>No tenía udentificacion</t>
        </r>
      </text>
    </comment>
    <comment ref="Y345" authorId="0" shapeId="0" xr:uid="{00000000-0006-0000-1700-00009F0D0000}">
      <text>
        <r>
          <rPr>
            <sz val="12"/>
            <color rgb="FF000000"/>
            <rFont val="Calibri"/>
            <family val="1"/>
          </rPr>
          <t>No es obligatorio usar tapabocas</t>
        </r>
      </text>
    </comment>
    <comment ref="Z345" authorId="0" shapeId="0" xr:uid="{00000000-0006-0000-1700-0000A00D0000}">
      <text>
        <r>
          <rPr>
            <sz val="12"/>
            <color rgb="FF000000"/>
            <rFont val="Calibri"/>
            <family val="1"/>
          </rPr>
          <t>No es obligatorio usar gafas de seguridad</t>
        </r>
      </text>
    </comment>
    <comment ref="AA345" authorId="0" shapeId="0" xr:uid="{00000000-0006-0000-1700-0000A10D0000}">
      <text>
        <r>
          <rPr>
            <sz val="12"/>
            <color rgb="FF000000"/>
            <rFont val="Calibri"/>
            <family val="1"/>
          </rPr>
          <t>No es obligatorio usar antivacterial</t>
        </r>
      </text>
    </comment>
    <comment ref="AB345" authorId="0" shapeId="0" xr:uid="{00000000-0006-0000-1700-0000A20D0000}">
      <text>
        <r>
          <rPr>
            <sz val="12"/>
            <color rgb="FF000000"/>
            <rFont val="Calibri"/>
            <family val="1"/>
          </rPr>
          <t>No es obligatorio mantener la distancia</t>
        </r>
      </text>
    </comment>
    <comment ref="AI345" authorId="0" shapeId="0" xr:uid="{00000000-0006-0000-1700-0000A30D0000}">
      <text>
        <r>
          <rPr>
            <sz val="12"/>
            <color rgb="FF000000"/>
            <rFont val="Calibri"/>
            <family val="1"/>
          </rPr>
          <t>No me ofrece la promo</t>
        </r>
      </text>
    </comment>
    <comment ref="AL345" authorId="0" shapeId="0" xr:uid="{00000000-0006-0000-1700-0000A40D0000}">
      <text>
        <r>
          <rPr>
            <sz val="12"/>
            <color rgb="FF000000"/>
            <rFont val="Calibri"/>
            <family val="1"/>
          </rPr>
          <t>No me ofrece llenar el tanque</t>
        </r>
      </text>
    </comment>
    <comment ref="AM345" authorId="0" shapeId="0" xr:uid="{00000000-0006-0000-1700-0000A50D0000}">
      <text>
        <r>
          <rPr>
            <sz val="12"/>
            <color rgb="FF000000"/>
            <rFont val="Calibri"/>
            <family val="1"/>
          </rPr>
          <t>No me ofrece comustibke de mayor calidad</t>
        </r>
      </text>
    </comment>
    <comment ref="AN345" authorId="0" shapeId="0" xr:uid="{00000000-0006-0000-1700-0000A60D0000}">
      <text>
        <r>
          <rPr>
            <sz val="12"/>
            <color rgb="FF000000"/>
            <rFont val="Calibri"/>
            <family val="1"/>
          </rPr>
          <t>No me ofrece la mezcla ideal</t>
        </r>
      </text>
    </comment>
    <comment ref="AP345" authorId="0" shapeId="0" xr:uid="{00000000-0006-0000-1700-0000A70D0000}">
      <text>
        <r>
          <rPr>
            <sz val="12"/>
            <color rgb="FF000000"/>
            <rFont val="Calibri"/>
            <family val="1"/>
          </rPr>
          <t>No me ofrece aumentar la comora</t>
        </r>
      </text>
    </comment>
    <comment ref="AS345" authorId="0" shapeId="0" xr:uid="{00000000-0006-0000-1700-0000A80D0000}">
      <text>
        <r>
          <rPr>
            <sz val="12"/>
            <color rgb="FF000000"/>
            <rFont val="Calibri"/>
            <family val="1"/>
          </rPr>
          <t>No me confirma surtidor en ceros</t>
        </r>
      </text>
    </comment>
    <comment ref="AT345" authorId="0" shapeId="0" xr:uid="{00000000-0006-0000-1700-0000A90D0000}">
      <text>
        <r>
          <rPr>
            <sz val="12"/>
            <color rgb="FF000000"/>
            <rFont val="Calibri"/>
            <family val="1"/>
          </rPr>
          <t>No menciona producto garantizado</t>
        </r>
      </text>
    </comment>
    <comment ref="AW345" authorId="0" shapeId="0" xr:uid="{00000000-0006-0000-1700-0000AA0D0000}">
      <text>
        <r>
          <rPr>
            <sz val="12"/>
            <color rgb="FF000000"/>
            <rFont val="Calibri"/>
            <family val="1"/>
          </rPr>
          <t>No me ofrece servicios adicionales</t>
        </r>
      </text>
    </comment>
    <comment ref="AX345" authorId="0" shapeId="0" xr:uid="{00000000-0006-0000-1700-0000AB0D0000}">
      <text>
        <r>
          <rPr>
            <sz val="12"/>
            <color rgb="FF000000"/>
            <rFont val="Calibri"/>
            <family val="1"/>
          </rPr>
          <t>No me ofrece botar desperdiciios</t>
        </r>
      </text>
    </comment>
    <comment ref="BA345" authorId="0" shapeId="0" xr:uid="{00000000-0006-0000-1700-0000AC0D0000}">
      <text>
        <r>
          <rPr>
            <sz val="12"/>
            <color rgb="FF000000"/>
            <rFont val="Calibri"/>
            <family val="1"/>
          </rPr>
          <t>La tuve que sugerir</t>
        </r>
      </text>
    </comment>
    <comment ref="BI345" authorId="0" shapeId="0" xr:uid="{00000000-0006-0000-1700-0000AD0D0000}">
      <text>
        <r>
          <rPr>
            <sz val="12"/>
            <color rgb="FF000000"/>
            <rFont val="Calibri"/>
            <family val="1"/>
          </rPr>
          <t>Un poco negligente</t>
        </r>
      </text>
    </comment>
    <comment ref="Q346" authorId="0" shapeId="0" xr:uid="{00000000-0006-0000-1700-0000AE0D0000}">
      <text>
        <r>
          <rPr>
            <sz val="12"/>
            <color rgb="FF000000"/>
            <rFont val="Calibri"/>
            <family val="1"/>
          </rPr>
          <t>Tiene un anillo</t>
        </r>
      </text>
    </comment>
    <comment ref="W346" authorId="0" shapeId="0" xr:uid="{00000000-0006-0000-1700-0000AF0D0000}">
      <text>
        <r>
          <rPr>
            <sz val="12"/>
            <color rgb="FF000000"/>
            <rFont val="Calibri"/>
            <family val="1"/>
          </rPr>
          <t>No tiene carnet ni bordado</t>
        </r>
      </text>
    </comment>
    <comment ref="X346" authorId="0" shapeId="0" xr:uid="{00000000-0006-0000-1700-0000B00D0000}">
      <text>
        <r>
          <rPr>
            <sz val="12"/>
            <color rgb="FF000000"/>
            <rFont val="Calibri"/>
            <family val="1"/>
          </rPr>
          <t>Según factura</t>
        </r>
      </text>
    </comment>
    <comment ref="Y346" authorId="0" shapeId="0" xr:uid="{00000000-0006-0000-1700-0000B10D0000}">
      <text>
        <r>
          <rPr>
            <sz val="12"/>
            <color rgb="FF000000"/>
            <rFont val="Calibri"/>
            <family val="1"/>
          </rPr>
          <t>Na</t>
        </r>
      </text>
    </comment>
    <comment ref="Z346" authorId="0" shapeId="0" xr:uid="{00000000-0006-0000-1700-0000B20D0000}">
      <text>
        <r>
          <rPr>
            <sz val="12"/>
            <color rgb="FF000000"/>
            <rFont val="Calibri"/>
            <family val="1"/>
          </rPr>
          <t>Na</t>
        </r>
      </text>
    </comment>
    <comment ref="AA346" authorId="0" shapeId="0" xr:uid="{00000000-0006-0000-1700-0000B30D0000}">
      <text>
        <r>
          <rPr>
            <sz val="12"/>
            <color rgb="FF000000"/>
            <rFont val="Calibri"/>
            <family val="1"/>
          </rPr>
          <t>Na</t>
        </r>
      </text>
    </comment>
    <comment ref="AB346" authorId="0" shapeId="0" xr:uid="{00000000-0006-0000-1700-0000B40D0000}">
      <text>
        <r>
          <rPr>
            <sz val="12"/>
            <color rgb="FF000000"/>
            <rFont val="Calibri"/>
            <family val="1"/>
          </rPr>
          <t>Na</t>
        </r>
      </text>
    </comment>
    <comment ref="AH346" authorId="0" shapeId="0" xr:uid="{00000000-0006-0000-1700-0000B50D0000}">
      <text>
        <r>
          <rPr>
            <sz val="12"/>
            <color rgb="FF000000"/>
            <rFont val="Calibri"/>
            <family val="1"/>
          </rPr>
          <t>Solo dice buenas</t>
        </r>
      </text>
    </comment>
    <comment ref="AI346" authorId="0" shapeId="0" xr:uid="{00000000-0006-0000-1700-0000B60D0000}">
      <text>
        <r>
          <rPr>
            <sz val="12"/>
            <color rgb="FF000000"/>
            <rFont val="Calibri"/>
            <family val="1"/>
          </rPr>
          <t>No ofrece</t>
        </r>
      </text>
    </comment>
    <comment ref="AL346" authorId="0" shapeId="0" xr:uid="{00000000-0006-0000-1700-0000B70D0000}">
      <text>
        <r>
          <rPr>
            <sz val="12"/>
            <color rgb="FF000000"/>
            <rFont val="Calibri"/>
            <family val="1"/>
          </rPr>
          <t>No ofrece llenado</t>
        </r>
      </text>
    </comment>
    <comment ref="AM346" authorId="0" shapeId="0" xr:uid="{00000000-0006-0000-1700-0000B80D0000}">
      <text>
        <r>
          <rPr>
            <sz val="12"/>
            <color rgb="FF000000"/>
            <rFont val="Calibri"/>
            <family val="1"/>
          </rPr>
          <t>No ofrece</t>
        </r>
      </text>
    </comment>
    <comment ref="AN346" authorId="0" shapeId="0" xr:uid="{00000000-0006-0000-1700-0000B90D0000}">
      <text>
        <r>
          <rPr>
            <sz val="12"/>
            <color rgb="FF000000"/>
            <rFont val="Calibri"/>
            <family val="1"/>
          </rPr>
          <t>Se solicitó tanqueo extra</t>
        </r>
      </text>
    </comment>
    <comment ref="AO346" authorId="0" shapeId="0" xr:uid="{00000000-0006-0000-1700-0000BA0D0000}">
      <text>
        <r>
          <rPr>
            <sz val="12"/>
            <color rgb="FF000000"/>
            <rFont val="Calibri"/>
            <family val="1"/>
          </rPr>
          <t>No usa puntos colombia</t>
        </r>
      </text>
    </comment>
    <comment ref="AP346" authorId="0" shapeId="0" xr:uid="{00000000-0006-0000-1700-0000BB0D0000}">
      <text>
        <r>
          <rPr>
            <sz val="12"/>
            <color rgb="FF000000"/>
            <rFont val="Calibri"/>
            <family val="1"/>
          </rPr>
          <t>No ofrece</t>
        </r>
      </text>
    </comment>
    <comment ref="AT346" authorId="0" shapeId="0" xr:uid="{00000000-0006-0000-1700-0000BC0D0000}">
      <text>
        <r>
          <rPr>
            <sz val="12"/>
            <color rgb="FF000000"/>
            <rFont val="Calibri"/>
            <family val="1"/>
          </rPr>
          <t>No menciona</t>
        </r>
      </text>
    </comment>
    <comment ref="AW346" authorId="0" shapeId="0" xr:uid="{00000000-0006-0000-1700-0000BD0D0000}">
      <text>
        <r>
          <rPr>
            <sz val="12"/>
            <color rgb="FF000000"/>
            <rFont val="Calibri"/>
            <family val="1"/>
          </rPr>
          <t>No ofrece</t>
        </r>
      </text>
    </comment>
    <comment ref="AX346" authorId="0" shapeId="0" xr:uid="{00000000-0006-0000-1700-0000BE0D0000}">
      <text>
        <r>
          <rPr>
            <sz val="12"/>
            <color rgb="FF000000"/>
            <rFont val="Calibri"/>
            <family val="1"/>
          </rPr>
          <t>No ofrece</t>
        </r>
      </text>
    </comment>
    <comment ref="BA346" authorId="0" shapeId="0" xr:uid="{00000000-0006-0000-1700-0000BF0D0000}">
      <text>
        <r>
          <rPr>
            <sz val="12"/>
            <color rgb="FF000000"/>
            <rFont val="Calibri"/>
            <family val="1"/>
          </rPr>
          <t>Se le tuvo que pedir la factura</t>
        </r>
      </text>
    </comment>
    <comment ref="Q347" authorId="0" shapeId="0" xr:uid="{00000000-0006-0000-1700-0000C00D0000}">
      <text>
        <r>
          <rPr>
            <sz val="12"/>
            <color rgb="FF000000"/>
            <rFont val="Calibri"/>
            <family val="1"/>
          </rPr>
          <t>Tiene un anillo</t>
        </r>
      </text>
    </comment>
    <comment ref="Y347" authorId="0" shapeId="0" xr:uid="{00000000-0006-0000-1700-0000C10D0000}">
      <text>
        <r>
          <rPr>
            <sz val="12"/>
            <color rgb="FF000000"/>
            <rFont val="Calibri"/>
            <family val="1"/>
          </rPr>
          <t>No</t>
        </r>
      </text>
    </comment>
    <comment ref="Z347" authorId="0" shapeId="0" xr:uid="{00000000-0006-0000-1700-0000C20D0000}">
      <text>
        <r>
          <rPr>
            <sz val="12"/>
            <color rgb="FF000000"/>
            <rFont val="Calibri"/>
            <family val="1"/>
          </rPr>
          <t>No</t>
        </r>
      </text>
    </comment>
    <comment ref="AA347" authorId="0" shapeId="0" xr:uid="{00000000-0006-0000-1700-0000C30D0000}">
      <text>
        <r>
          <rPr>
            <sz val="12"/>
            <color rgb="FF000000"/>
            <rFont val="Calibri"/>
            <family val="1"/>
          </rPr>
          <t>No</t>
        </r>
      </text>
    </comment>
    <comment ref="AB347" authorId="0" shapeId="0" xr:uid="{00000000-0006-0000-1700-0000C40D0000}">
      <text>
        <r>
          <rPr>
            <sz val="12"/>
            <color rgb="FF000000"/>
            <rFont val="Calibri"/>
            <family val="1"/>
          </rPr>
          <t>No</t>
        </r>
      </text>
    </comment>
    <comment ref="AH347" authorId="0" shapeId="0" xr:uid="{00000000-0006-0000-1700-0000C50D0000}">
      <text>
        <r>
          <rPr>
            <sz val="12"/>
            <color rgb="FF000000"/>
            <rFont val="Calibri"/>
            <family val="1"/>
          </rPr>
          <t>Saluda diciendo "Buenas rey"</t>
        </r>
      </text>
    </comment>
    <comment ref="AI347" authorId="0" shapeId="0" xr:uid="{00000000-0006-0000-1700-0000C60D0000}">
      <text>
        <r>
          <rPr>
            <sz val="12"/>
            <color rgb="FF000000"/>
            <rFont val="Calibri"/>
            <family val="1"/>
          </rPr>
          <t>Sin promoción</t>
        </r>
      </text>
    </comment>
    <comment ref="AL347" authorId="0" shapeId="0" xr:uid="{00000000-0006-0000-1700-0000C70D0000}">
      <text>
        <r>
          <rPr>
            <sz val="12"/>
            <color rgb="FF000000"/>
            <rFont val="Calibri"/>
            <family val="1"/>
          </rPr>
          <t>No ofreció</t>
        </r>
      </text>
    </comment>
    <comment ref="AM347" authorId="0" shapeId="0" xr:uid="{00000000-0006-0000-1700-0000C80D0000}">
      <text>
        <r>
          <rPr>
            <sz val="12"/>
            <color rgb="FF000000"/>
            <rFont val="Calibri"/>
            <family val="1"/>
          </rPr>
          <t>No ofreció</t>
        </r>
      </text>
    </comment>
    <comment ref="AN347" authorId="0" shapeId="0" xr:uid="{00000000-0006-0000-1700-0000C90D0000}">
      <text>
        <r>
          <rPr>
            <sz val="12"/>
            <color rgb="FF000000"/>
            <rFont val="Calibri"/>
            <family val="1"/>
          </rPr>
          <t>No ofreció</t>
        </r>
      </text>
    </comment>
    <comment ref="AO347" authorId="0" shapeId="0" xr:uid="{00000000-0006-0000-1700-0000CA0D0000}">
      <text>
        <r>
          <rPr>
            <sz val="12"/>
            <color rgb="FF000000"/>
            <rFont val="Calibri"/>
            <family val="1"/>
          </rPr>
          <t>No ofreció</t>
        </r>
      </text>
    </comment>
    <comment ref="AP347" authorId="0" shapeId="0" xr:uid="{00000000-0006-0000-1700-0000CB0D0000}">
      <text>
        <r>
          <rPr>
            <sz val="12"/>
            <color rgb="FF000000"/>
            <rFont val="Calibri"/>
            <family val="1"/>
          </rPr>
          <t>No ofreció</t>
        </r>
      </text>
    </comment>
    <comment ref="AS347" authorId="0" shapeId="0" xr:uid="{00000000-0006-0000-1700-0000CC0D0000}">
      <text>
        <r>
          <rPr>
            <sz val="12"/>
            <color rgb="FF000000"/>
            <rFont val="Calibri"/>
            <family val="1"/>
          </rPr>
          <t>No detalló</t>
        </r>
      </text>
    </comment>
    <comment ref="AT347" authorId="0" shapeId="0" xr:uid="{00000000-0006-0000-1700-0000CD0D0000}">
      <text>
        <r>
          <rPr>
            <sz val="12"/>
            <color rgb="FF000000"/>
            <rFont val="Calibri"/>
            <family val="1"/>
          </rPr>
          <t>No detalló</t>
        </r>
      </text>
    </comment>
    <comment ref="AW347" authorId="0" shapeId="0" xr:uid="{00000000-0006-0000-1700-0000CE0D0000}">
      <text>
        <r>
          <rPr>
            <sz val="12"/>
            <color rgb="FF000000"/>
            <rFont val="Calibri"/>
            <family val="1"/>
          </rPr>
          <t>No ofreció</t>
        </r>
      </text>
    </comment>
    <comment ref="AX347" authorId="0" shapeId="0" xr:uid="{00000000-0006-0000-1700-0000CF0D0000}">
      <text>
        <r>
          <rPr>
            <sz val="12"/>
            <color rgb="FF000000"/>
            <rFont val="Calibri"/>
            <family val="1"/>
          </rPr>
          <t>No ofreció</t>
        </r>
      </text>
    </comment>
    <comment ref="BA347" authorId="0" shapeId="0" xr:uid="{00000000-0006-0000-1700-0000D00D0000}">
      <text>
        <r>
          <rPr>
            <sz val="12"/>
            <color rgb="FF000000"/>
            <rFont val="Calibri"/>
            <family val="1"/>
          </rPr>
          <t>Yo la solicité</t>
        </r>
      </text>
    </comment>
    <comment ref="W348" authorId="0" shapeId="0" xr:uid="{00000000-0006-0000-1700-0000D10D0000}">
      <text>
        <r>
          <rPr>
            <sz val="12"/>
            <color rgb="FF000000"/>
            <rFont val="Calibri"/>
            <family val="1"/>
          </rPr>
          <t>No presenta identificación</t>
        </r>
      </text>
    </comment>
    <comment ref="X348" authorId="0" shapeId="0" xr:uid="{00000000-0006-0000-1700-0000D20D0000}">
      <text>
        <r>
          <rPr>
            <sz val="12"/>
            <color rgb="FF000000"/>
            <rFont val="Calibri"/>
            <family val="1"/>
          </rPr>
          <t>Según facturación</t>
        </r>
      </text>
    </comment>
    <comment ref="Y348" authorId="0" shapeId="0" xr:uid="{00000000-0006-0000-1700-0000D30D0000}">
      <text>
        <r>
          <rPr>
            <sz val="12"/>
            <color rgb="FF000000"/>
            <rFont val="Calibri"/>
            <family val="1"/>
          </rPr>
          <t>No aplica</t>
        </r>
      </text>
    </comment>
    <comment ref="Z348" authorId="0" shapeId="0" xr:uid="{00000000-0006-0000-1700-0000D40D0000}">
      <text>
        <r>
          <rPr>
            <sz val="12"/>
            <color rgb="FF000000"/>
            <rFont val="Calibri"/>
            <family val="1"/>
          </rPr>
          <t>No aplica</t>
        </r>
      </text>
    </comment>
    <comment ref="AA348" authorId="0" shapeId="0" xr:uid="{00000000-0006-0000-1700-0000D50D0000}">
      <text>
        <r>
          <rPr>
            <sz val="12"/>
            <color rgb="FF000000"/>
            <rFont val="Calibri"/>
            <family val="1"/>
          </rPr>
          <t>No aplica</t>
        </r>
      </text>
    </comment>
    <comment ref="AB348" authorId="0" shapeId="0" xr:uid="{00000000-0006-0000-1700-0000D60D0000}">
      <text>
        <r>
          <rPr>
            <sz val="12"/>
            <color rgb="FF000000"/>
            <rFont val="Calibri"/>
            <family val="1"/>
          </rPr>
          <t>No aplica</t>
        </r>
      </text>
    </comment>
    <comment ref="AH348" authorId="0" shapeId="0" xr:uid="{00000000-0006-0000-1700-0000D70D0000}">
      <text>
        <r>
          <rPr>
            <sz val="12"/>
            <color rgb="FF000000"/>
            <rFont val="Calibri"/>
            <family val="1"/>
          </rPr>
          <t>solo dice buenas</t>
        </r>
      </text>
    </comment>
    <comment ref="AM348" authorId="0" shapeId="0" xr:uid="{00000000-0006-0000-1700-0000D80D0000}">
      <text>
        <r>
          <rPr>
            <sz val="12"/>
            <color rgb="FF000000"/>
            <rFont val="Calibri"/>
            <family val="1"/>
          </rPr>
          <t>No me ofrece la.opcion de extra o corriente .</t>
        </r>
      </text>
    </comment>
    <comment ref="AN348" authorId="0" shapeId="0" xr:uid="{00000000-0006-0000-1700-0000D90D0000}">
      <text>
        <r>
          <rPr>
            <sz val="12"/>
            <color rgb="FF000000"/>
            <rFont val="Calibri"/>
            <family val="1"/>
          </rPr>
          <t>Se solicito combustible extra</t>
        </r>
      </text>
    </comment>
    <comment ref="BA348" authorId="0" shapeId="0" xr:uid="{00000000-0006-0000-1700-0000DA0D0000}">
      <text>
        <r>
          <rPr>
            <sz val="12"/>
            <color rgb="FF000000"/>
            <rFont val="Calibri"/>
            <family val="1"/>
          </rPr>
          <t>Se solicito</t>
        </r>
      </text>
    </comment>
    <comment ref="Q349" authorId="0" shapeId="0" xr:uid="{00000000-0006-0000-1700-0000DB0D0000}">
      <text>
        <r>
          <rPr>
            <sz val="12"/>
            <color rgb="FF000000"/>
            <rFont val="Calibri"/>
            <family val="1"/>
          </rPr>
          <t>Utiliza guantes</t>
        </r>
      </text>
    </comment>
    <comment ref="R349" authorId="0" shapeId="0" xr:uid="{00000000-0006-0000-1700-0000DC0D0000}">
      <text>
        <r>
          <rPr>
            <sz val="12"/>
            <color rgb="FF000000"/>
            <rFont val="Calibri"/>
            <family val="1"/>
          </rPr>
          <t>Utiliza guantes</t>
        </r>
      </text>
    </comment>
    <comment ref="Y349" authorId="0" shapeId="0" xr:uid="{00000000-0006-0000-1700-0000DD0D0000}">
      <text>
        <r>
          <rPr>
            <sz val="12"/>
            <color rgb="FF000000"/>
            <rFont val="Calibri"/>
            <family val="1"/>
          </rPr>
          <t>No es obligatorio el uso de tapabocas</t>
        </r>
      </text>
    </comment>
    <comment ref="Z349" authorId="0" shapeId="0" xr:uid="{00000000-0006-0000-1700-0000DE0D0000}">
      <text>
        <r>
          <rPr>
            <sz val="12"/>
            <color rgb="FF000000"/>
            <rFont val="Calibri"/>
            <family val="1"/>
          </rPr>
          <t>No es obligatorio el uso de gafas</t>
        </r>
      </text>
    </comment>
    <comment ref="AA349" authorId="0" shapeId="0" xr:uid="{00000000-0006-0000-1700-0000DF0D0000}">
      <text>
        <r>
          <rPr>
            <sz val="12"/>
            <color rgb="FF000000"/>
            <rFont val="Calibri"/>
            <family val="1"/>
          </rPr>
          <t>No es obligatorio el uso de gel antibacterial</t>
        </r>
      </text>
    </comment>
    <comment ref="AB349" authorId="0" shapeId="0" xr:uid="{00000000-0006-0000-1700-0000E00D0000}">
      <text>
        <r>
          <rPr>
            <sz val="12"/>
            <color rgb="FF000000"/>
            <rFont val="Calibri"/>
            <family val="1"/>
          </rPr>
          <t>No es obligatorio el distanciamiento</t>
        </r>
      </text>
    </comment>
    <comment ref="AI349" authorId="0" shapeId="0" xr:uid="{00000000-0006-0000-1700-0000E10D0000}">
      <text>
        <r>
          <rPr>
            <sz val="12"/>
            <color rgb="FF000000"/>
            <rFont val="Calibri"/>
            <family val="1"/>
          </rPr>
          <t>No ofrece promoción jepp.</t>
        </r>
      </text>
    </comment>
    <comment ref="AM349" authorId="0" shapeId="0" xr:uid="{00000000-0006-0000-1700-0000E20D0000}">
      <text>
        <r>
          <rPr>
            <sz val="12"/>
            <color rgb="FF000000"/>
            <rFont val="Calibri"/>
            <family val="1"/>
          </rPr>
          <t>No ofrece combustible de mayor calidad.</t>
        </r>
      </text>
    </comment>
    <comment ref="AN349" authorId="0" shapeId="0" xr:uid="{00000000-0006-0000-1700-0000E30D0000}">
      <text>
        <r>
          <rPr>
            <sz val="12"/>
            <color rgb="FF000000"/>
            <rFont val="Calibri"/>
            <family val="1"/>
          </rPr>
          <t>No ofrece mezcla ideal.</t>
        </r>
      </text>
    </comment>
    <comment ref="AO349" authorId="0" shapeId="0" xr:uid="{00000000-0006-0000-1700-0000E40D0000}">
      <text>
        <r>
          <rPr>
            <sz val="12"/>
            <color rgb="FF000000"/>
            <rFont val="Calibri"/>
            <family val="1"/>
          </rPr>
          <t>No ofrece puntos Colombia.</t>
        </r>
      </text>
    </comment>
    <comment ref="AP349" authorId="0" shapeId="0" xr:uid="{00000000-0006-0000-1700-0000E50D0000}">
      <text>
        <r>
          <rPr>
            <sz val="12"/>
            <color rgb="FF000000"/>
            <rFont val="Calibri"/>
            <family val="1"/>
          </rPr>
          <t>No ofrece aumentar la compra.</t>
        </r>
      </text>
    </comment>
    <comment ref="AT349" authorId="0" shapeId="0" xr:uid="{00000000-0006-0000-1700-0000E60D0000}">
      <text>
        <r>
          <rPr>
            <sz val="12"/>
            <color rgb="FF000000"/>
            <rFont val="Calibri"/>
            <family val="1"/>
          </rPr>
          <t>No menciona combustible garantizado y confiable.</t>
        </r>
      </text>
    </comment>
    <comment ref="AW349" authorId="0" shapeId="0" xr:uid="{00000000-0006-0000-1700-0000E70D0000}">
      <text>
        <r>
          <rPr>
            <sz val="12"/>
            <color rgb="FF000000"/>
            <rFont val="Calibri"/>
            <family val="1"/>
          </rPr>
          <t>No ofrece nada de servicios adicionales.</t>
        </r>
      </text>
    </comment>
    <comment ref="AX349" authorId="0" shapeId="0" xr:uid="{00000000-0006-0000-1700-0000E80D0000}">
      <text>
        <r>
          <rPr>
            <sz val="12"/>
            <color rgb="FF000000"/>
            <rFont val="Calibri"/>
            <family val="1"/>
          </rPr>
          <t>No ofrece este servicio.</t>
        </r>
      </text>
    </comment>
    <comment ref="BA349" authorId="0" shapeId="0" xr:uid="{00000000-0006-0000-1700-0000E90D0000}">
      <text>
        <r>
          <rPr>
            <sz val="12"/>
            <color rgb="FF000000"/>
            <rFont val="Calibri"/>
            <family val="1"/>
          </rPr>
          <t>No ofrece factura se le solicita.</t>
        </r>
      </text>
    </comment>
    <comment ref="BE349" authorId="0" shapeId="0" xr:uid="{00000000-0006-0000-1700-0000EA0D0000}">
      <text>
        <r>
          <rPr>
            <sz val="12"/>
            <color rgb="FF000000"/>
            <rFont val="Calibri"/>
            <family val="1"/>
          </rPr>
          <t>Colaborador dice a la orden .</t>
        </r>
      </text>
    </comment>
    <comment ref="BI349" authorId="0" shapeId="0" xr:uid="{00000000-0006-0000-1700-0000EB0D0000}">
      <text>
        <r>
          <rPr>
            <sz val="12"/>
            <color rgb="FF000000"/>
            <rFont val="Calibri"/>
            <family val="1"/>
          </rPr>
          <t>El colaborador actuó de forma poco cortes.</t>
        </r>
      </text>
    </comment>
    <comment ref="Y350" authorId="0" shapeId="0" xr:uid="{00000000-0006-0000-1700-0000EC0D0000}">
      <text>
        <r>
          <rPr>
            <sz val="12"/>
            <color rgb="FF000000"/>
            <rFont val="Calibri"/>
            <family val="1"/>
          </rPr>
          <t>No aplica</t>
        </r>
      </text>
    </comment>
    <comment ref="Z350" authorId="0" shapeId="0" xr:uid="{00000000-0006-0000-1700-0000ED0D0000}">
      <text>
        <r>
          <rPr>
            <sz val="12"/>
            <color rgb="FF000000"/>
            <rFont val="Calibri"/>
            <family val="1"/>
          </rPr>
          <t>No aplica</t>
        </r>
      </text>
    </comment>
    <comment ref="AA350" authorId="0" shapeId="0" xr:uid="{00000000-0006-0000-1700-0000EE0D0000}">
      <text>
        <r>
          <rPr>
            <sz val="12"/>
            <color rgb="FF000000"/>
            <rFont val="Calibri"/>
            <family val="1"/>
          </rPr>
          <t>No aplica</t>
        </r>
      </text>
    </comment>
    <comment ref="AB350" authorId="0" shapeId="0" xr:uid="{00000000-0006-0000-1700-0000EF0D0000}">
      <text>
        <r>
          <rPr>
            <sz val="12"/>
            <color rgb="FF000000"/>
            <rFont val="Calibri"/>
            <family val="1"/>
          </rPr>
          <t>No aplica</t>
        </r>
      </text>
    </comment>
    <comment ref="AI350" authorId="0" shapeId="0" xr:uid="{00000000-0006-0000-1700-0000F00D0000}">
      <text>
        <r>
          <rPr>
            <sz val="12"/>
            <color rgb="FF000000"/>
            <rFont val="Calibri"/>
            <family val="1"/>
          </rPr>
          <t>No me ofrece la promoción vigente</t>
        </r>
      </text>
    </comment>
    <comment ref="AM350" authorId="0" shapeId="0" xr:uid="{00000000-0006-0000-1700-0000F10D0000}">
      <text>
        <r>
          <rPr>
            <sz val="12"/>
            <color rgb="FF000000"/>
            <rFont val="Calibri"/>
            <family val="1"/>
          </rPr>
          <t>No me ofrece Gasolina extra</t>
        </r>
      </text>
    </comment>
    <comment ref="AN350" authorId="0" shapeId="0" xr:uid="{00000000-0006-0000-1700-0000F20D0000}">
      <text>
        <r>
          <rPr>
            <sz val="12"/>
            <color rgb="FF000000"/>
            <rFont val="Calibri"/>
            <family val="1"/>
          </rPr>
          <t>No me ofrece mezclar combustibles</t>
        </r>
      </text>
    </comment>
    <comment ref="AP350" authorId="0" shapeId="0" xr:uid="{00000000-0006-0000-1700-0000F30D0000}">
      <text>
        <r>
          <rPr>
            <sz val="12"/>
            <color rgb="FF000000"/>
            <rFont val="Calibri"/>
            <family val="1"/>
          </rPr>
          <t>No me ofrece galón adicional</t>
        </r>
      </text>
    </comment>
    <comment ref="AS350" authorId="0" shapeId="0" xr:uid="{00000000-0006-0000-1700-0000F40D0000}">
      <text>
        <r>
          <rPr>
            <sz val="12"/>
            <color rgb="FF000000"/>
            <rFont val="Calibri"/>
            <family val="1"/>
          </rPr>
          <t>No me indica que el surtidor está en cero</t>
        </r>
      </text>
    </comment>
    <comment ref="AT350" authorId="0" shapeId="0" xr:uid="{00000000-0006-0000-1700-0000F50D0000}">
      <text>
        <r>
          <rPr>
            <sz val="12"/>
            <color rgb="FF000000"/>
            <rFont val="Calibri"/>
            <family val="1"/>
          </rPr>
          <t>No me indica que es Gasolina confiable</t>
        </r>
      </text>
    </comment>
    <comment ref="AW350" authorId="0" shapeId="0" xr:uid="{00000000-0006-0000-1700-0000F60D0000}">
      <text>
        <r>
          <rPr>
            <sz val="12"/>
            <color rgb="FF000000"/>
            <rFont val="Calibri"/>
            <family val="1"/>
          </rPr>
          <t>No me ofrece servicios adicionales de la estación</t>
        </r>
      </text>
    </comment>
    <comment ref="AX350" authorId="0" shapeId="0" xr:uid="{00000000-0006-0000-1700-0000F70D0000}">
      <text>
        <r>
          <rPr>
            <sz val="12"/>
            <color rgb="FF000000"/>
            <rFont val="Calibri"/>
            <family val="1"/>
          </rPr>
          <t>No me ofrece botar basura</t>
        </r>
      </text>
    </comment>
    <comment ref="BA350" authorId="0" shapeId="0" xr:uid="{00000000-0006-0000-1700-0000F80D0000}">
      <text>
        <r>
          <rPr>
            <sz val="12"/>
            <color rgb="FF000000"/>
            <rFont val="Calibri"/>
            <family val="1"/>
          </rPr>
          <t>Yo sé la tengo que reclamar</t>
        </r>
      </text>
    </comment>
    <comment ref="BE350" authorId="0" shapeId="0" xr:uid="{00000000-0006-0000-1700-0000F90D0000}">
      <text>
        <r>
          <rPr>
            <sz val="12"/>
            <color rgb="FF000000"/>
            <rFont val="Calibri"/>
            <family val="1"/>
          </rPr>
          <t>El colaborador no se despide</t>
        </r>
      </text>
    </comment>
    <comment ref="BI350" authorId="0" shapeId="0" xr:uid="{00000000-0006-0000-1700-0000FA0D0000}">
      <text>
        <r>
          <rPr>
            <sz val="12"/>
            <color rgb="FF000000"/>
            <rFont val="Calibri"/>
            <family val="1"/>
          </rPr>
          <t>Muy mala actitud del Caballero para atender, no se despide, no ofrece servicios adicionales de la estación, está más enfocado en su exterior que en la atención del usuario</t>
        </r>
      </text>
    </comment>
    <comment ref="U351" authorId="0" shapeId="0" xr:uid="{00000000-0006-0000-1700-0000FB0D0000}">
      <text>
        <r>
          <rPr>
            <sz val="12"/>
            <color rgb="FF000000"/>
            <rFont val="Calibri"/>
            <family val="1"/>
          </rPr>
          <t>El pantalón estaba roto y sucio</t>
        </r>
      </text>
    </comment>
    <comment ref="Y351" authorId="0" shapeId="0" xr:uid="{00000000-0006-0000-1700-0000FC0D0000}">
      <text>
        <r>
          <rPr>
            <sz val="12"/>
            <color rgb="FF000000"/>
            <rFont val="Calibri"/>
            <family val="1"/>
          </rPr>
          <t>No aplica</t>
        </r>
      </text>
    </comment>
    <comment ref="Z351" authorId="0" shapeId="0" xr:uid="{00000000-0006-0000-1700-0000FD0D0000}">
      <text>
        <r>
          <rPr>
            <sz val="12"/>
            <color rgb="FF000000"/>
            <rFont val="Calibri"/>
            <family val="1"/>
          </rPr>
          <t>No aplica</t>
        </r>
      </text>
    </comment>
    <comment ref="AA351" authorId="0" shapeId="0" xr:uid="{00000000-0006-0000-1700-0000FE0D0000}">
      <text>
        <r>
          <rPr>
            <sz val="12"/>
            <color rgb="FF000000"/>
            <rFont val="Calibri"/>
            <family val="1"/>
          </rPr>
          <t>No aplica</t>
        </r>
      </text>
    </comment>
    <comment ref="AB351" authorId="0" shapeId="0" xr:uid="{00000000-0006-0000-1700-0000FF0D0000}">
      <text>
        <r>
          <rPr>
            <sz val="12"/>
            <color rgb="FF000000"/>
            <rFont val="Calibri"/>
            <family val="1"/>
          </rPr>
          <t>No aplica</t>
        </r>
      </text>
    </comment>
    <comment ref="AE351" authorId="0" shapeId="0" xr:uid="{00000000-0006-0000-1700-0000000E0000}">
      <text>
        <r>
          <rPr>
            <sz val="12"/>
            <color rgb="FF000000"/>
            <rFont val="Calibri"/>
            <family val="1"/>
          </rPr>
          <t>No hace señal</t>
        </r>
      </text>
    </comment>
    <comment ref="AH351" authorId="0" shapeId="0" xr:uid="{00000000-0006-0000-1700-0000010E0000}">
      <text>
        <r>
          <rPr>
            <sz val="12"/>
            <color rgb="FF000000"/>
            <rFont val="Calibri"/>
            <family val="1"/>
          </rPr>
          <t>no saluda</t>
        </r>
      </text>
    </comment>
    <comment ref="AI351" authorId="0" shapeId="0" xr:uid="{00000000-0006-0000-1700-0000020E0000}">
      <text>
        <r>
          <rPr>
            <sz val="12"/>
            <color rgb="FF000000"/>
            <rFont val="Calibri"/>
            <family val="1"/>
          </rPr>
          <t>no tiene promocion</t>
        </r>
      </text>
    </comment>
    <comment ref="AM351" authorId="0" shapeId="0" xr:uid="{00000000-0006-0000-1700-0000030E0000}">
      <text>
        <r>
          <rPr>
            <sz val="12"/>
            <color rgb="FF000000"/>
            <rFont val="Calibri"/>
            <family val="1"/>
          </rPr>
          <t>la estación no vende combustible de mayor calidad</t>
        </r>
      </text>
    </comment>
    <comment ref="AN351" authorId="0" shapeId="0" xr:uid="{00000000-0006-0000-1700-0000040E0000}">
      <text>
        <r>
          <rPr>
            <sz val="12"/>
            <color rgb="FF000000"/>
            <rFont val="Calibri"/>
            <family val="1"/>
          </rPr>
          <t>No aplica</t>
        </r>
      </text>
    </comment>
    <comment ref="AO351" authorId="0" shapeId="0" xr:uid="{00000000-0006-0000-1700-0000050E0000}">
      <text>
        <r>
          <rPr>
            <sz val="12"/>
            <color rgb="FF000000"/>
            <rFont val="Calibri"/>
            <family val="1"/>
          </rPr>
          <t>No ofreció puntos</t>
        </r>
      </text>
    </comment>
    <comment ref="AP351" authorId="0" shapeId="0" xr:uid="{00000000-0006-0000-1700-0000060E0000}">
      <text>
        <r>
          <rPr>
            <sz val="12"/>
            <color rgb="FF000000"/>
            <rFont val="Calibri"/>
            <family val="1"/>
          </rPr>
          <t>No ofreció aumentar comora</t>
        </r>
      </text>
    </comment>
    <comment ref="AT351" authorId="0" shapeId="0" xr:uid="{00000000-0006-0000-1700-0000070E0000}">
      <text>
        <r>
          <rPr>
            <sz val="12"/>
            <color rgb="FF000000"/>
            <rFont val="Calibri"/>
            <family val="1"/>
          </rPr>
          <t>No menciono garantizado confíable</t>
        </r>
      </text>
    </comment>
    <comment ref="AW351" authorId="0" shapeId="0" xr:uid="{00000000-0006-0000-1700-0000080E0000}">
      <text>
        <r>
          <rPr>
            <sz val="12"/>
            <color rgb="FF000000"/>
            <rFont val="Calibri"/>
            <family val="1"/>
          </rPr>
          <t>No ofreció adicionales</t>
        </r>
      </text>
    </comment>
    <comment ref="AX351" authorId="0" shapeId="0" xr:uid="{00000000-0006-0000-1700-0000090E0000}">
      <text>
        <r>
          <rPr>
            <sz val="12"/>
            <color rgb="FF000000"/>
            <rFont val="Calibri"/>
            <family val="1"/>
          </rPr>
          <t>No aplica</t>
        </r>
      </text>
    </comment>
    <comment ref="BA351" authorId="0" shapeId="0" xr:uid="{00000000-0006-0000-1700-00000A0E0000}">
      <text>
        <r>
          <rPr>
            <sz val="12"/>
            <color rgb="FF000000"/>
            <rFont val="Calibri"/>
            <family val="1"/>
          </rPr>
          <t>No ofreció recibo</t>
        </r>
      </text>
    </comment>
    <comment ref="W352" authorId="0" shapeId="0" xr:uid="{00000000-0006-0000-1700-00000B0E0000}">
      <text>
        <r>
          <rPr>
            <sz val="12"/>
            <color rgb="FF000000"/>
            <rFont val="Calibri"/>
            <family val="1"/>
          </rPr>
          <t>No sé evidencia</t>
        </r>
      </text>
    </comment>
    <comment ref="Y352" authorId="0" shapeId="0" xr:uid="{00000000-0006-0000-1700-00000C0E0000}">
      <text>
        <r>
          <rPr>
            <sz val="12"/>
            <color rgb="FF000000"/>
            <rFont val="Calibri"/>
            <family val="1"/>
          </rPr>
          <t>No aplica</t>
        </r>
      </text>
    </comment>
    <comment ref="Z352" authorId="0" shapeId="0" xr:uid="{00000000-0006-0000-1700-00000D0E0000}">
      <text>
        <r>
          <rPr>
            <sz val="12"/>
            <color rgb="FF000000"/>
            <rFont val="Calibri"/>
            <family val="1"/>
          </rPr>
          <t>No aplica</t>
        </r>
      </text>
    </comment>
    <comment ref="AA352" authorId="0" shapeId="0" xr:uid="{00000000-0006-0000-1700-00000E0E0000}">
      <text>
        <r>
          <rPr>
            <sz val="12"/>
            <color rgb="FF000000"/>
            <rFont val="Calibri"/>
            <family val="1"/>
          </rPr>
          <t>No aplica</t>
        </r>
      </text>
    </comment>
    <comment ref="AB352" authorId="0" shapeId="0" xr:uid="{00000000-0006-0000-1700-00000F0E0000}">
      <text>
        <r>
          <rPr>
            <sz val="12"/>
            <color rgb="FF000000"/>
            <rFont val="Calibri"/>
            <family val="1"/>
          </rPr>
          <t>No aplica</t>
        </r>
      </text>
    </comment>
    <comment ref="AE352" authorId="0" shapeId="0" xr:uid="{00000000-0006-0000-1700-0000100E0000}">
      <text>
        <r>
          <rPr>
            <sz val="12"/>
            <color rgb="FF000000"/>
            <rFont val="Calibri"/>
            <family val="1"/>
          </rPr>
          <t>No lo hace</t>
        </r>
      </text>
    </comment>
    <comment ref="AH352" authorId="0" shapeId="0" xr:uid="{00000000-0006-0000-1700-0000110E0000}">
      <text>
        <r>
          <rPr>
            <sz val="12"/>
            <color rgb="FF000000"/>
            <rFont val="Calibri"/>
            <family val="1"/>
          </rPr>
          <t>No saluda</t>
        </r>
      </text>
    </comment>
    <comment ref="AM352" authorId="0" shapeId="0" xr:uid="{00000000-0006-0000-1700-0000120E0000}">
      <text>
        <r>
          <rPr>
            <sz val="12"/>
            <color rgb="FF000000"/>
            <rFont val="Calibri"/>
            <family val="1"/>
          </rPr>
          <t>No hay</t>
        </r>
      </text>
    </comment>
    <comment ref="AN352" authorId="0" shapeId="0" xr:uid="{00000000-0006-0000-1700-0000130E0000}">
      <text>
        <r>
          <rPr>
            <sz val="12"/>
            <color rgb="FF000000"/>
            <rFont val="Calibri"/>
            <family val="1"/>
          </rPr>
          <t>No hay extra g pri</t>
        </r>
      </text>
    </comment>
    <comment ref="AO352" authorId="0" shapeId="0" xr:uid="{00000000-0006-0000-1700-0000140E0000}">
      <text>
        <r>
          <rPr>
            <sz val="12"/>
            <color rgb="FF000000"/>
            <rFont val="Calibri"/>
            <family val="1"/>
          </rPr>
          <t>Pero no nos acumuló puntos</t>
        </r>
      </text>
    </comment>
    <comment ref="AP352" authorId="0" shapeId="0" xr:uid="{00000000-0006-0000-1700-0000150E0000}">
      <text>
        <r>
          <rPr>
            <sz val="12"/>
            <color rgb="FF000000"/>
            <rFont val="Calibri"/>
            <family val="1"/>
          </rPr>
          <t>No ofece</t>
        </r>
      </text>
    </comment>
    <comment ref="AT352" authorId="0" shapeId="0" xr:uid="{00000000-0006-0000-1700-0000160E0000}">
      <text>
        <r>
          <rPr>
            <sz val="12"/>
            <color rgb="FF000000"/>
            <rFont val="Calibri"/>
            <family val="1"/>
          </rPr>
          <t>No lo dice</t>
        </r>
      </text>
    </comment>
    <comment ref="AW352" authorId="0" shapeId="0" xr:uid="{00000000-0006-0000-1700-0000170E0000}">
      <text>
        <r>
          <rPr>
            <sz val="12"/>
            <color rgb="FF000000"/>
            <rFont val="Calibri"/>
            <family val="1"/>
          </rPr>
          <t>no ofrece adicionales</t>
        </r>
      </text>
    </comment>
    <comment ref="AX352" authorId="0" shapeId="0" xr:uid="{00000000-0006-0000-1700-0000180E0000}">
      <text>
        <r>
          <rPr>
            <sz val="12"/>
            <color rgb="FF000000"/>
            <rFont val="Calibri"/>
            <family val="1"/>
          </rPr>
          <t>Voy en carro</t>
        </r>
      </text>
    </comment>
    <comment ref="BA352" authorId="0" shapeId="0" xr:uid="{00000000-0006-0000-1700-0000190E0000}">
      <text>
        <r>
          <rPr>
            <sz val="12"/>
            <color rgb="FF000000"/>
            <rFont val="Calibri"/>
            <family val="1"/>
          </rPr>
          <t>Se le solicita al final</t>
        </r>
      </text>
    </comment>
    <comment ref="BE352" authorId="0" shapeId="0" xr:uid="{00000000-0006-0000-1700-00001A0E0000}">
      <text>
        <r>
          <rPr>
            <sz val="12"/>
            <color rgb="FF000000"/>
            <rFont val="Calibri"/>
            <family val="1"/>
          </rPr>
          <t>Se despide e indica que que le daba pena por la atención</t>
        </r>
      </text>
    </comment>
    <comment ref="Q353" authorId="0" shapeId="0" xr:uid="{00000000-0006-0000-1700-00001B0E0000}">
      <text>
        <r>
          <rPr>
            <sz val="12"/>
            <color rgb="FF000000"/>
            <rFont val="Calibri"/>
            <family val="1"/>
          </rPr>
          <t>TIENE GUANTES</t>
        </r>
      </text>
    </comment>
    <comment ref="R353" authorId="0" shapeId="0" xr:uid="{00000000-0006-0000-1700-00001C0E0000}">
      <text>
        <r>
          <rPr>
            <sz val="12"/>
            <color rgb="FF000000"/>
            <rFont val="Calibri"/>
            <family val="1"/>
          </rPr>
          <t>TIENE GUANTES</t>
        </r>
      </text>
    </comment>
    <comment ref="T353" authorId="0" shapeId="0" xr:uid="{00000000-0006-0000-1700-00001D0E0000}">
      <text>
        <r>
          <rPr>
            <sz val="12"/>
            <color rgb="FF000000"/>
            <rFont val="Calibri"/>
            <family val="1"/>
          </rPr>
          <t>TIENE CHAQUETA</t>
        </r>
      </text>
    </comment>
    <comment ref="W353" authorId="0" shapeId="0" xr:uid="{00000000-0006-0000-1700-00001E0E0000}">
      <text>
        <r>
          <rPr>
            <sz val="12"/>
            <color rgb="FF000000"/>
            <rFont val="Calibri"/>
            <family val="1"/>
          </rPr>
          <t>TIENE CHAQUETA</t>
        </r>
      </text>
    </comment>
    <comment ref="Y353" authorId="0" shapeId="0" xr:uid="{00000000-0006-0000-1700-00001F0E0000}">
      <text>
        <r>
          <rPr>
            <sz val="12"/>
            <color rgb="FF000000"/>
            <rFont val="Calibri"/>
            <family val="1"/>
          </rPr>
          <t>N/A</t>
        </r>
      </text>
    </comment>
    <comment ref="Z353" authorId="0" shapeId="0" xr:uid="{00000000-0006-0000-1700-0000200E0000}">
      <text>
        <r>
          <rPr>
            <sz val="12"/>
            <color rgb="FF000000"/>
            <rFont val="Calibri"/>
            <family val="1"/>
          </rPr>
          <t>N/A</t>
        </r>
      </text>
    </comment>
    <comment ref="AA353" authorId="0" shapeId="0" xr:uid="{00000000-0006-0000-1700-0000210E0000}">
      <text>
        <r>
          <rPr>
            <sz val="12"/>
            <color rgb="FF000000"/>
            <rFont val="Calibri"/>
            <family val="1"/>
          </rPr>
          <t>N/A</t>
        </r>
      </text>
    </comment>
    <comment ref="AB353" authorId="0" shapeId="0" xr:uid="{00000000-0006-0000-1700-0000220E0000}">
      <text>
        <r>
          <rPr>
            <sz val="12"/>
            <color rgb="FF000000"/>
            <rFont val="Calibri"/>
            <family val="1"/>
          </rPr>
          <t>N/A</t>
        </r>
      </text>
    </comment>
    <comment ref="AI353" authorId="0" shapeId="0" xr:uid="{00000000-0006-0000-1700-0000230E0000}">
      <text>
        <r>
          <rPr>
            <sz val="12"/>
            <color rgb="FF000000"/>
            <rFont val="Calibri"/>
            <family val="1"/>
          </rPr>
          <t>NO OFRECE</t>
        </r>
      </text>
    </comment>
    <comment ref="AM353" authorId="0" shapeId="0" xr:uid="{00000000-0006-0000-1700-0000240E0000}">
      <text>
        <r>
          <rPr>
            <sz val="12"/>
            <color rgb="FF000000"/>
            <rFont val="Calibri"/>
            <family val="1"/>
          </rPr>
          <t>NO OFRECE</t>
        </r>
      </text>
    </comment>
    <comment ref="AN353" authorId="0" shapeId="0" xr:uid="{00000000-0006-0000-1700-0000250E0000}">
      <text>
        <r>
          <rPr>
            <sz val="12"/>
            <color rgb="FF000000"/>
            <rFont val="Calibri"/>
            <family val="1"/>
          </rPr>
          <t>NO OFRECE</t>
        </r>
      </text>
    </comment>
    <comment ref="AO353" authorId="0" shapeId="0" xr:uid="{00000000-0006-0000-1700-0000260E0000}">
      <text>
        <r>
          <rPr>
            <sz val="12"/>
            <color rgb="FF000000"/>
            <rFont val="Calibri"/>
            <family val="1"/>
          </rPr>
          <t>NO OFRECE</t>
        </r>
      </text>
    </comment>
    <comment ref="AP353" authorId="0" shapeId="0" xr:uid="{00000000-0006-0000-1700-0000270E0000}">
      <text>
        <r>
          <rPr>
            <sz val="12"/>
            <color rgb="FF000000"/>
            <rFont val="Calibri"/>
            <family val="1"/>
          </rPr>
          <t>NO OFRECE</t>
        </r>
      </text>
    </comment>
    <comment ref="AT353" authorId="0" shapeId="0" xr:uid="{00000000-0006-0000-1700-0000280E0000}">
      <text>
        <r>
          <rPr>
            <sz val="12"/>
            <color rgb="FF000000"/>
            <rFont val="Calibri"/>
            <family val="1"/>
          </rPr>
          <t>NO INFORMA</t>
        </r>
      </text>
    </comment>
    <comment ref="AW353" authorId="0" shapeId="0" xr:uid="{00000000-0006-0000-1700-0000290E0000}">
      <text>
        <r>
          <rPr>
            <sz val="12"/>
            <color rgb="FF000000"/>
            <rFont val="Calibri"/>
            <family val="1"/>
          </rPr>
          <t>NO OFRECE</t>
        </r>
      </text>
    </comment>
    <comment ref="AX353" authorId="0" shapeId="0" xr:uid="{00000000-0006-0000-1700-00002A0E0000}">
      <text>
        <r>
          <rPr>
            <sz val="12"/>
            <color rgb="FF000000"/>
            <rFont val="Calibri"/>
            <family val="1"/>
          </rPr>
          <t>NO OFRECE</t>
        </r>
      </text>
    </comment>
    <comment ref="BE353" authorId="0" shapeId="0" xr:uid="{00000000-0006-0000-1700-00002B0E0000}">
      <text>
        <r>
          <rPr>
            <sz val="12"/>
            <color rgb="FF000000"/>
            <rFont val="Calibri"/>
            <family val="1"/>
          </rPr>
          <t>no se despide</t>
        </r>
      </text>
    </comment>
    <comment ref="BI353" authorId="0" shapeId="0" xr:uid="{00000000-0006-0000-1700-00002C0E0000}">
      <text>
        <r>
          <rPr>
            <sz val="12"/>
            <color rgb="FF000000"/>
            <rFont val="Calibri"/>
            <family val="1"/>
          </rPr>
          <t>NO SIENTO QUE FUE AMABLE</t>
        </r>
      </text>
    </comment>
    <comment ref="Q354" authorId="0" shapeId="0" xr:uid="{00000000-0006-0000-1700-00002D0E0000}">
      <text>
        <r>
          <rPr>
            <sz val="12"/>
            <color rgb="FF000000"/>
            <rFont val="Calibri"/>
            <family val="1"/>
          </rPr>
          <t>min 2.39 tiene una manilla o un reloj</t>
        </r>
      </text>
    </comment>
    <comment ref="T354" authorId="0" shapeId="0" xr:uid="{00000000-0006-0000-1700-00002E0E0000}">
      <text>
        <r>
          <rPr>
            <sz val="12"/>
            <color rgb="FF000000"/>
            <rFont val="Calibri"/>
            <family val="1"/>
          </rPr>
          <t>Presenta chaqueta</t>
        </r>
      </text>
    </comment>
    <comment ref="W354" authorId="0" shapeId="0" xr:uid="{00000000-0006-0000-1700-00002F0E0000}">
      <text>
        <r>
          <rPr>
            <sz val="12"/>
            <color rgb="FF000000"/>
            <rFont val="Calibri"/>
            <family val="1"/>
          </rPr>
          <t>No presenta identificación</t>
        </r>
      </text>
    </comment>
    <comment ref="X354" authorId="0" shapeId="0" xr:uid="{00000000-0006-0000-1700-0000300E0000}">
      <text>
        <r>
          <rPr>
            <sz val="12"/>
            <color rgb="FF000000"/>
            <rFont val="Calibri"/>
            <family val="1"/>
          </rPr>
          <t>Nombre de facturación</t>
        </r>
      </text>
    </comment>
    <comment ref="Y354" authorId="0" shapeId="0" xr:uid="{00000000-0006-0000-1700-0000310E0000}">
      <text>
        <r>
          <rPr>
            <sz val="12"/>
            <color rgb="FF000000"/>
            <rFont val="Calibri"/>
            <family val="1"/>
          </rPr>
          <t>No aplica</t>
        </r>
      </text>
    </comment>
    <comment ref="Z354" authorId="0" shapeId="0" xr:uid="{00000000-0006-0000-1700-0000320E0000}">
      <text>
        <r>
          <rPr>
            <sz val="12"/>
            <color rgb="FF000000"/>
            <rFont val="Calibri"/>
            <family val="1"/>
          </rPr>
          <t>No aplica</t>
        </r>
      </text>
    </comment>
    <comment ref="AA354" authorId="0" shapeId="0" xr:uid="{00000000-0006-0000-1700-0000330E0000}">
      <text>
        <r>
          <rPr>
            <sz val="12"/>
            <color rgb="FF000000"/>
            <rFont val="Calibri"/>
            <family val="1"/>
          </rPr>
          <t>No aplica</t>
        </r>
      </text>
    </comment>
    <comment ref="AB354" authorId="0" shapeId="0" xr:uid="{00000000-0006-0000-1700-0000340E0000}">
      <text>
        <r>
          <rPr>
            <sz val="12"/>
            <color rgb="FF000000"/>
            <rFont val="Calibri"/>
            <family val="1"/>
          </rPr>
          <t>No aplica</t>
        </r>
      </text>
    </comment>
    <comment ref="AN354" authorId="0" shapeId="0" xr:uid="{00000000-0006-0000-1700-0000350E0000}">
      <text>
        <r>
          <rPr>
            <sz val="12"/>
            <color rgb="FF000000"/>
            <rFont val="Calibri"/>
            <family val="1"/>
          </rPr>
          <t>Se solicito combustible extra</t>
        </r>
      </text>
    </comment>
    <comment ref="BA354" authorId="0" shapeId="0" xr:uid="{00000000-0006-0000-1700-0000360E0000}">
      <text>
        <r>
          <rPr>
            <sz val="12"/>
            <color rgb="FF000000"/>
            <rFont val="Calibri"/>
            <family val="1"/>
          </rPr>
          <t>Se solicito</t>
        </r>
      </text>
    </comment>
    <comment ref="BE354" authorId="0" shapeId="0" xr:uid="{00000000-0006-0000-1700-0000370E0000}">
      <text>
        <r>
          <rPr>
            <sz val="12"/>
            <color rgb="FF000000"/>
            <rFont val="Calibri"/>
            <family val="1"/>
          </rPr>
          <t>No sé despide solo dice "listo"</t>
        </r>
      </text>
    </comment>
    <comment ref="T355" authorId="0" shapeId="0" xr:uid="{00000000-0006-0000-1700-0000380E0000}">
      <text>
        <r>
          <rPr>
            <sz val="12"/>
            <color rgb="FF000000"/>
            <rFont val="Calibri"/>
            <family val="1"/>
          </rPr>
          <t>TIENE CHAQUETA</t>
        </r>
      </text>
    </comment>
    <comment ref="W355" authorId="0" shapeId="0" xr:uid="{00000000-0006-0000-1700-0000390E0000}">
      <text>
        <r>
          <rPr>
            <sz val="12"/>
            <color rgb="FF000000"/>
            <rFont val="Calibri"/>
            <family val="1"/>
          </rPr>
          <t>TIENE CHAQUETA Y NO PERMITE EVIDENCIAR SI TIENE O NO CARNÉ</t>
        </r>
      </text>
    </comment>
    <comment ref="Y355" authorId="0" shapeId="0" xr:uid="{00000000-0006-0000-1700-00003A0E0000}">
      <text>
        <r>
          <rPr>
            <sz val="12"/>
            <color rgb="FF000000"/>
            <rFont val="Calibri"/>
            <family val="1"/>
          </rPr>
          <t>N/A</t>
        </r>
      </text>
    </comment>
    <comment ref="Z355" authorId="0" shapeId="0" xr:uid="{00000000-0006-0000-1700-00003B0E0000}">
      <text>
        <r>
          <rPr>
            <sz val="12"/>
            <color rgb="FF000000"/>
            <rFont val="Calibri"/>
            <family val="1"/>
          </rPr>
          <t>N/A</t>
        </r>
      </text>
    </comment>
    <comment ref="AA355" authorId="0" shapeId="0" xr:uid="{00000000-0006-0000-1700-00003C0E0000}">
      <text>
        <r>
          <rPr>
            <sz val="12"/>
            <color rgb="FF000000"/>
            <rFont val="Calibri"/>
            <family val="1"/>
          </rPr>
          <t>N/A</t>
        </r>
      </text>
    </comment>
    <comment ref="AB355" authorId="0" shapeId="0" xr:uid="{00000000-0006-0000-1700-00003D0E0000}">
      <text>
        <r>
          <rPr>
            <sz val="12"/>
            <color rgb="FF000000"/>
            <rFont val="Calibri"/>
            <family val="1"/>
          </rPr>
          <t>N/A</t>
        </r>
      </text>
    </comment>
    <comment ref="AE355" authorId="0" shapeId="0" xr:uid="{00000000-0006-0000-1700-00003E0E0000}">
      <text>
        <r>
          <rPr>
            <sz val="12"/>
            <color rgb="FF000000"/>
            <rFont val="Calibri"/>
            <family val="1"/>
          </rPr>
          <t>NO HACEN SEÑAS</t>
        </r>
      </text>
    </comment>
    <comment ref="AI355" authorId="0" shapeId="0" xr:uid="{00000000-0006-0000-1700-00003F0E0000}">
      <text>
        <r>
          <rPr>
            <sz val="12"/>
            <color rgb="FF000000"/>
            <rFont val="Calibri"/>
            <family val="1"/>
          </rPr>
          <t>LA PISTA NO TIENE PUBLICIDAD</t>
        </r>
      </text>
    </comment>
    <comment ref="AM355" authorId="0" shapeId="0" xr:uid="{00000000-0006-0000-1700-0000400E0000}">
      <text>
        <r>
          <rPr>
            <sz val="12"/>
            <color rgb="FF000000"/>
            <rFont val="Calibri"/>
            <family val="1"/>
          </rPr>
          <t>NO OFRECE</t>
        </r>
      </text>
    </comment>
    <comment ref="AN355" authorId="0" shapeId="0" xr:uid="{00000000-0006-0000-1700-0000410E0000}">
      <text>
        <r>
          <rPr>
            <sz val="12"/>
            <color rgb="FF000000"/>
            <rFont val="Calibri"/>
            <family val="1"/>
          </rPr>
          <t>NO OFRECE</t>
        </r>
      </text>
    </comment>
    <comment ref="AO355" authorId="0" shapeId="0" xr:uid="{00000000-0006-0000-1700-0000420E0000}">
      <text>
        <r>
          <rPr>
            <sz val="12"/>
            <color rgb="FF000000"/>
            <rFont val="Calibri"/>
            <family val="1"/>
          </rPr>
          <t>NO HAY PUBLICIDAD</t>
        </r>
      </text>
    </comment>
    <comment ref="AP355" authorId="0" shapeId="0" xr:uid="{00000000-0006-0000-1700-0000430E0000}">
      <text>
        <r>
          <rPr>
            <sz val="12"/>
            <color rgb="FF000000"/>
            <rFont val="Calibri"/>
            <family val="1"/>
          </rPr>
          <t>NO HAY PUBLICIDAD</t>
        </r>
      </text>
    </comment>
    <comment ref="AT355" authorId="0" shapeId="0" xr:uid="{00000000-0006-0000-1700-0000440E0000}">
      <text>
        <r>
          <rPr>
            <sz val="12"/>
            <color rgb="FF000000"/>
            <rFont val="Calibri"/>
            <family val="1"/>
          </rPr>
          <t>NO DICE LA FRASE COMPLETA</t>
        </r>
      </text>
    </comment>
    <comment ref="AW355" authorId="0" shapeId="0" xr:uid="{00000000-0006-0000-1700-0000450E0000}">
      <text>
        <r>
          <rPr>
            <sz val="12"/>
            <color rgb="FF000000"/>
            <rFont val="Calibri"/>
            <family val="1"/>
          </rPr>
          <t>NO OFRECE</t>
        </r>
      </text>
    </comment>
    <comment ref="AX355" authorId="0" shapeId="0" xr:uid="{00000000-0006-0000-1700-0000460E0000}">
      <text>
        <r>
          <rPr>
            <sz val="12"/>
            <color rgb="FF000000"/>
            <rFont val="Calibri"/>
            <family val="1"/>
          </rPr>
          <t>NO OFRECE</t>
        </r>
      </text>
    </comment>
    <comment ref="BA355" authorId="0" shapeId="0" xr:uid="{00000000-0006-0000-1700-0000470E0000}">
      <text>
        <r>
          <rPr>
            <sz val="12"/>
            <color rgb="FF000000"/>
            <rFont val="Calibri"/>
            <family val="1"/>
          </rPr>
          <t>DEBI PEDIRLA</t>
        </r>
      </text>
    </comment>
    <comment ref="BE355" authorId="0" shapeId="0" xr:uid="{00000000-0006-0000-1700-0000480E0000}">
      <text>
        <r>
          <rPr>
            <sz val="12"/>
            <color rgb="FF000000"/>
            <rFont val="Calibri"/>
            <family val="1"/>
          </rPr>
          <t>SOLO DICE A LA ORDEN</t>
        </r>
      </text>
    </comment>
    <comment ref="T356" authorId="0" shapeId="0" xr:uid="{00000000-0006-0000-1700-0000490E0000}">
      <text>
        <r>
          <rPr>
            <sz val="12"/>
            <color rgb="FF000000"/>
            <rFont val="Calibri"/>
            <family val="1"/>
          </rPr>
          <t>Tiene chauqeta</t>
        </r>
      </text>
    </comment>
    <comment ref="W356" authorId="0" shapeId="0" xr:uid="{00000000-0006-0000-1700-00004A0E0000}">
      <text>
        <r>
          <rPr>
            <sz val="12"/>
            <color rgb="FF000000"/>
            <rFont val="Calibri"/>
            <family val="1"/>
          </rPr>
          <t>No se aprecia nombre bordado ni gafete</t>
        </r>
      </text>
    </comment>
    <comment ref="Y356" authorId="0" shapeId="0" xr:uid="{00000000-0006-0000-1700-00004B0E0000}">
      <text>
        <r>
          <rPr>
            <sz val="12"/>
            <color rgb="FF000000"/>
            <rFont val="Calibri"/>
            <family val="1"/>
          </rPr>
          <t>No aplica</t>
        </r>
      </text>
    </comment>
    <comment ref="Z356" authorId="0" shapeId="0" xr:uid="{00000000-0006-0000-1700-00004C0E0000}">
      <text>
        <r>
          <rPr>
            <sz val="12"/>
            <color rgb="FF000000"/>
            <rFont val="Calibri"/>
            <family val="1"/>
          </rPr>
          <t>No aplica</t>
        </r>
      </text>
    </comment>
    <comment ref="AA356" authorId="0" shapeId="0" xr:uid="{00000000-0006-0000-1700-00004D0E0000}">
      <text>
        <r>
          <rPr>
            <sz val="12"/>
            <color rgb="FF000000"/>
            <rFont val="Calibri"/>
            <family val="1"/>
          </rPr>
          <t>No aplica</t>
        </r>
      </text>
    </comment>
    <comment ref="AB356" authorId="0" shapeId="0" xr:uid="{00000000-0006-0000-1700-00004E0E0000}">
      <text>
        <r>
          <rPr>
            <sz val="12"/>
            <color rgb="FF000000"/>
            <rFont val="Calibri"/>
            <family val="1"/>
          </rPr>
          <t>No aplica</t>
        </r>
      </text>
    </comment>
    <comment ref="AI356" authorId="0" shapeId="0" xr:uid="{00000000-0006-0000-1700-00004F0E0000}">
      <text>
        <r>
          <rPr>
            <sz val="12"/>
            <color rgb="FF000000"/>
            <rFont val="Calibri"/>
            <family val="1"/>
          </rPr>
          <t>No ofrece</t>
        </r>
      </text>
    </comment>
    <comment ref="AL356" authorId="0" shapeId="0" xr:uid="{00000000-0006-0000-1700-0000500E0000}">
      <text>
        <r>
          <rPr>
            <sz val="12"/>
            <color rgb="FF000000"/>
            <rFont val="Calibri"/>
            <family val="1"/>
          </rPr>
          <t>No pregunta</t>
        </r>
      </text>
    </comment>
    <comment ref="AM356" authorId="0" shapeId="0" xr:uid="{00000000-0006-0000-1700-0000510E0000}">
      <text>
        <r>
          <rPr>
            <sz val="12"/>
            <color rgb="FF000000"/>
            <rFont val="Calibri"/>
            <family val="1"/>
          </rPr>
          <t>No ofrece</t>
        </r>
      </text>
    </comment>
    <comment ref="AN356" authorId="0" shapeId="0" xr:uid="{00000000-0006-0000-1700-0000520E0000}">
      <text>
        <r>
          <rPr>
            <sz val="12"/>
            <color rgb="FF000000"/>
            <rFont val="Calibri"/>
            <family val="1"/>
          </rPr>
          <t>No ofrece</t>
        </r>
      </text>
    </comment>
    <comment ref="AO356" authorId="0" shapeId="0" xr:uid="{00000000-0006-0000-1700-0000530E0000}">
      <text>
        <r>
          <rPr>
            <sz val="12"/>
            <color rgb="FF000000"/>
            <rFont val="Calibri"/>
            <family val="1"/>
          </rPr>
          <t>No ofrece</t>
        </r>
      </text>
    </comment>
    <comment ref="AP356" authorId="0" shapeId="0" xr:uid="{00000000-0006-0000-1700-0000540E0000}">
      <text>
        <r>
          <rPr>
            <sz val="12"/>
            <color rgb="FF000000"/>
            <rFont val="Calibri"/>
            <family val="1"/>
          </rPr>
          <t>No ofrece</t>
        </r>
      </text>
    </comment>
    <comment ref="AS356" authorId="0" shapeId="0" xr:uid="{00000000-0006-0000-1700-0000550E0000}">
      <text>
        <r>
          <rPr>
            <sz val="12"/>
            <color rgb="FF000000"/>
            <rFont val="Calibri"/>
            <family val="1"/>
          </rPr>
          <t>No indica</t>
        </r>
      </text>
    </comment>
    <comment ref="AT356" authorId="0" shapeId="0" xr:uid="{00000000-0006-0000-1700-0000560E0000}">
      <text>
        <r>
          <rPr>
            <sz val="12"/>
            <color rgb="FF000000"/>
            <rFont val="Calibri"/>
            <family val="1"/>
          </rPr>
          <t>No indica</t>
        </r>
      </text>
    </comment>
    <comment ref="AW356" authorId="0" shapeId="0" xr:uid="{00000000-0006-0000-1700-0000570E0000}">
      <text>
        <r>
          <rPr>
            <sz val="12"/>
            <color rgb="FF000000"/>
            <rFont val="Calibri"/>
            <family val="1"/>
          </rPr>
          <t>No ofrece</t>
        </r>
      </text>
    </comment>
    <comment ref="AX356" authorId="0" shapeId="0" xr:uid="{00000000-0006-0000-1700-0000580E0000}">
      <text>
        <r>
          <rPr>
            <sz val="12"/>
            <color rgb="FF000000"/>
            <rFont val="Calibri"/>
            <family val="1"/>
          </rPr>
          <t>No ofrece</t>
        </r>
      </text>
    </comment>
    <comment ref="BE356" authorId="0" shapeId="0" xr:uid="{00000000-0006-0000-1700-0000590E0000}">
      <text>
        <r>
          <rPr>
            <sz val="12"/>
            <color rgb="FF000000"/>
            <rFont val="Calibri"/>
            <family val="1"/>
          </rPr>
          <t>solo dice con gusto</t>
        </r>
      </text>
    </comment>
    <comment ref="K357" authorId="0" shapeId="0" xr:uid="{00000000-0006-0000-1700-00005A0E0000}">
      <text>
        <r>
          <rPr>
            <sz val="12"/>
            <color rgb="FF000000"/>
            <rFont val="Calibri"/>
            <family val="1"/>
          </rPr>
          <t>Tv</t>
        </r>
      </text>
    </comment>
    <comment ref="Y357" authorId="0" shapeId="0" xr:uid="{00000000-0006-0000-1700-00005B0E0000}">
      <text>
        <r>
          <rPr>
            <sz val="12"/>
            <color rgb="FF000000"/>
            <rFont val="Calibri"/>
            <family val="1"/>
          </rPr>
          <t>No es obligatorio usar tapavocas</t>
        </r>
      </text>
    </comment>
    <comment ref="Z357" authorId="0" shapeId="0" xr:uid="{00000000-0006-0000-1700-00005C0E0000}">
      <text>
        <r>
          <rPr>
            <sz val="12"/>
            <color rgb="FF000000"/>
            <rFont val="Calibri"/>
            <family val="1"/>
          </rPr>
          <t>No es obligatorio usar gafas de weguridad</t>
        </r>
      </text>
    </comment>
    <comment ref="AA357" authorId="0" shapeId="0" xr:uid="{00000000-0006-0000-1700-00005D0E0000}">
      <text>
        <r>
          <rPr>
            <sz val="12"/>
            <color rgb="FF000000"/>
            <rFont val="Calibri"/>
            <family val="1"/>
          </rPr>
          <t>No es obligatorio usar antivacteriql</t>
        </r>
      </text>
    </comment>
    <comment ref="AB357" authorId="0" shapeId="0" xr:uid="{00000000-0006-0000-1700-00005E0E0000}">
      <text>
        <r>
          <rPr>
            <sz val="12"/>
            <color rgb="FF000000"/>
            <rFont val="Calibri"/>
            <family val="1"/>
          </rPr>
          <t>No es obligatorio mantener la distancia</t>
        </r>
      </text>
    </comment>
    <comment ref="AH357" authorId="0" shapeId="0" xr:uid="{00000000-0006-0000-1700-00005F0E0000}">
      <text>
        <r>
          <rPr>
            <sz val="12"/>
            <color rgb="FF000000"/>
            <rFont val="Calibri"/>
            <family val="1"/>
          </rPr>
          <t>solo dice buenas</t>
        </r>
      </text>
    </comment>
    <comment ref="AI357" authorId="0" shapeId="0" xr:uid="{00000000-0006-0000-1700-0000600E0000}">
      <text>
        <r>
          <rPr>
            <sz val="12"/>
            <color rgb="FF000000"/>
            <rFont val="Calibri"/>
            <family val="1"/>
          </rPr>
          <t>No me ofrece la promo</t>
        </r>
      </text>
    </comment>
    <comment ref="AL357" authorId="0" shapeId="0" xr:uid="{00000000-0006-0000-1700-0000610E0000}">
      <text>
        <r>
          <rPr>
            <sz val="12"/>
            <color rgb="FF000000"/>
            <rFont val="Calibri"/>
            <family val="1"/>
          </rPr>
          <t>No me ofrece llenar el tanque dice cuanto</t>
        </r>
      </text>
    </comment>
    <comment ref="AM357" authorId="0" shapeId="0" xr:uid="{00000000-0006-0000-1700-0000620E0000}">
      <text>
        <r>
          <rPr>
            <sz val="12"/>
            <color rgb="FF000000"/>
            <rFont val="Calibri"/>
            <family val="1"/>
          </rPr>
          <t>No me ofrece combustible de mayor calidad</t>
        </r>
      </text>
    </comment>
    <comment ref="AN357" authorId="0" shapeId="0" xr:uid="{00000000-0006-0000-1700-0000630E0000}">
      <text>
        <r>
          <rPr>
            <sz val="12"/>
            <color rgb="FF000000"/>
            <rFont val="Calibri"/>
            <family val="1"/>
          </rPr>
          <t>No me ofrece la mezcla</t>
        </r>
      </text>
    </comment>
    <comment ref="AP357" authorId="0" shapeId="0" xr:uid="{00000000-0006-0000-1700-0000640E0000}">
      <text>
        <r>
          <rPr>
            <sz val="12"/>
            <color rgb="FF000000"/>
            <rFont val="Calibri"/>
            <family val="1"/>
          </rPr>
          <t>No me ofrece aumentar la compra</t>
        </r>
      </text>
    </comment>
    <comment ref="AS357" authorId="0" shapeId="0" xr:uid="{00000000-0006-0000-1700-0000650E0000}">
      <text>
        <r>
          <rPr>
            <sz val="12"/>
            <color rgb="FF000000"/>
            <rFont val="Calibri"/>
            <family val="1"/>
          </rPr>
          <t>No dice surtidor en cero</t>
        </r>
      </text>
    </comment>
    <comment ref="AT357" authorId="0" shapeId="0" xr:uid="{00000000-0006-0000-1700-0000660E0000}">
      <text>
        <r>
          <rPr>
            <sz val="12"/>
            <color rgb="FF000000"/>
            <rFont val="Calibri"/>
            <family val="1"/>
          </rPr>
          <t>No me nciona producto garantizado</t>
        </r>
      </text>
    </comment>
    <comment ref="AW357" authorId="0" shapeId="0" xr:uid="{00000000-0006-0000-1700-0000670E0000}">
      <text>
        <r>
          <rPr>
            <sz val="12"/>
            <color rgb="FF000000"/>
            <rFont val="Calibri"/>
            <family val="1"/>
          </rPr>
          <t>No me ofrece servicios adicionales</t>
        </r>
      </text>
    </comment>
    <comment ref="AX357" authorId="0" shapeId="0" xr:uid="{00000000-0006-0000-1700-0000680E0000}">
      <text>
        <r>
          <rPr>
            <sz val="12"/>
            <color rgb="FF000000"/>
            <rFont val="Calibri"/>
            <family val="1"/>
          </rPr>
          <t>No me ofrece botar desperdiciis</t>
        </r>
      </text>
    </comment>
    <comment ref="BA357" authorId="0" shapeId="0" xr:uid="{00000000-0006-0000-1700-0000690E0000}">
      <text>
        <r>
          <rPr>
            <sz val="12"/>
            <color rgb="FF000000"/>
            <rFont val="Calibri"/>
            <family val="1"/>
          </rPr>
          <t>Se lo tuve que sujerir</t>
        </r>
      </text>
    </comment>
    <comment ref="BI357" authorId="0" shapeId="0" xr:uid="{00000000-0006-0000-1700-00006A0E0000}">
      <text>
        <r>
          <rPr>
            <sz val="12"/>
            <color rgb="FF000000"/>
            <rFont val="Calibri"/>
            <family val="1"/>
          </rPr>
          <t>No le falta empatia con el cliente</t>
        </r>
      </text>
    </comment>
    <comment ref="T358" authorId="0" shapeId="0" xr:uid="{00000000-0006-0000-1700-00006B0E0000}">
      <text>
        <r>
          <rPr>
            <sz val="12"/>
            <color rgb="FF000000"/>
            <rFont val="Calibri"/>
            <family val="1"/>
          </rPr>
          <t>Usa chaqueta</t>
        </r>
      </text>
    </comment>
    <comment ref="W358" authorId="0" shapeId="0" xr:uid="{00000000-0006-0000-1700-00006C0E0000}">
      <text>
        <r>
          <rPr>
            <sz val="12"/>
            <color rgb="FF000000"/>
            <rFont val="Calibri"/>
            <family val="1"/>
          </rPr>
          <t>NO TIENE</t>
        </r>
      </text>
    </comment>
    <comment ref="X358" authorId="0" shapeId="0" xr:uid="{00000000-0006-0000-1700-00006D0E0000}">
      <text>
        <r>
          <rPr>
            <sz val="12"/>
            <color rgb="FF000000"/>
            <rFont val="Calibri"/>
            <family val="1"/>
          </rPr>
          <t>SEGUN FACTURA</t>
        </r>
      </text>
    </comment>
    <comment ref="Y358" authorId="0" shapeId="0" xr:uid="{00000000-0006-0000-1700-00006E0E0000}">
      <text>
        <r>
          <rPr>
            <sz val="12"/>
            <color rgb="FF000000"/>
            <rFont val="Calibri"/>
            <family val="1"/>
          </rPr>
          <t>N/A</t>
        </r>
      </text>
    </comment>
    <comment ref="Z358" authorId="0" shapeId="0" xr:uid="{00000000-0006-0000-1700-00006F0E0000}">
      <text>
        <r>
          <rPr>
            <sz val="12"/>
            <color rgb="FF000000"/>
            <rFont val="Calibri"/>
            <family val="1"/>
          </rPr>
          <t>N/A</t>
        </r>
      </text>
    </comment>
    <comment ref="AA358" authorId="0" shapeId="0" xr:uid="{00000000-0006-0000-1700-0000700E0000}">
      <text>
        <r>
          <rPr>
            <sz val="12"/>
            <color rgb="FF000000"/>
            <rFont val="Calibri"/>
            <family val="1"/>
          </rPr>
          <t>N/A</t>
        </r>
      </text>
    </comment>
    <comment ref="AB358" authorId="0" shapeId="0" xr:uid="{00000000-0006-0000-1700-0000710E0000}">
      <text>
        <r>
          <rPr>
            <sz val="12"/>
            <color rgb="FF000000"/>
            <rFont val="Calibri"/>
            <family val="1"/>
          </rPr>
          <t>N/A</t>
        </r>
      </text>
    </comment>
    <comment ref="AE358" authorId="0" shapeId="0" xr:uid="{00000000-0006-0000-1700-0000720E0000}">
      <text>
        <r>
          <rPr>
            <sz val="12"/>
            <color rgb="FF000000"/>
            <rFont val="Calibri"/>
            <family val="1"/>
          </rPr>
          <t>NO HACEN SEÑAS</t>
        </r>
      </text>
    </comment>
    <comment ref="AI358" authorId="0" shapeId="0" xr:uid="{00000000-0006-0000-1700-0000730E0000}">
      <text>
        <r>
          <rPr>
            <sz val="12"/>
            <color rgb="FF000000"/>
            <rFont val="Calibri"/>
            <family val="1"/>
          </rPr>
          <t>NO OFRECE</t>
        </r>
      </text>
    </comment>
    <comment ref="AM358" authorId="0" shapeId="0" xr:uid="{00000000-0006-0000-1700-0000740E0000}">
      <text>
        <r>
          <rPr>
            <sz val="12"/>
            <color rgb="FF000000"/>
            <rFont val="Calibri"/>
            <family val="1"/>
          </rPr>
          <t>NO VENDEN EXTRA</t>
        </r>
      </text>
    </comment>
    <comment ref="AN358" authorId="0" shapeId="0" xr:uid="{00000000-0006-0000-1700-0000750E0000}">
      <text>
        <r>
          <rPr>
            <sz val="12"/>
            <color rgb="FF000000"/>
            <rFont val="Calibri"/>
            <family val="1"/>
          </rPr>
          <t>NO VENDEN EXTRA</t>
        </r>
      </text>
    </comment>
    <comment ref="AO358" authorId="0" shapeId="0" xr:uid="{00000000-0006-0000-1700-0000760E0000}">
      <text>
        <r>
          <rPr>
            <sz val="12"/>
            <color rgb="FF000000"/>
            <rFont val="Calibri"/>
            <family val="1"/>
          </rPr>
          <t>NO HAY PUBLICIDAD</t>
        </r>
      </text>
    </comment>
    <comment ref="AT358" authorId="0" shapeId="0" xr:uid="{00000000-0006-0000-1700-0000770E0000}">
      <text>
        <r>
          <rPr>
            <sz val="12"/>
            <color rgb="FF000000"/>
            <rFont val="Calibri"/>
            <family val="1"/>
          </rPr>
          <t>NO DICE LA FRASE COMPLETA</t>
        </r>
      </text>
    </comment>
    <comment ref="AW358" authorId="0" shapeId="0" xr:uid="{00000000-0006-0000-1700-0000780E0000}">
      <text>
        <r>
          <rPr>
            <sz val="12"/>
            <color rgb="FF000000"/>
            <rFont val="Calibri"/>
            <family val="1"/>
          </rPr>
          <t>NO OFRECE</t>
        </r>
      </text>
    </comment>
    <comment ref="AX358" authorId="0" shapeId="0" xr:uid="{00000000-0006-0000-1700-0000790E0000}">
      <text>
        <r>
          <rPr>
            <sz val="12"/>
            <color rgb="FF000000"/>
            <rFont val="Calibri"/>
            <family val="1"/>
          </rPr>
          <t>NO OFRECE</t>
        </r>
      </text>
    </comment>
    <comment ref="BA358" authorId="0" shapeId="0" xr:uid="{00000000-0006-0000-1700-00007A0E0000}">
      <text>
        <r>
          <rPr>
            <sz val="12"/>
            <color rgb="FF000000"/>
            <rFont val="Calibri"/>
            <family val="1"/>
          </rPr>
          <t>NO OFRECE</t>
        </r>
      </text>
    </comment>
    <comment ref="BE358" authorId="0" shapeId="0" xr:uid="{00000000-0006-0000-1700-00007B0E0000}">
      <text>
        <r>
          <rPr>
            <sz val="12"/>
            <color rgb="FF000000"/>
            <rFont val="Calibri"/>
            <family val="1"/>
          </rPr>
          <t>NO SE DESPIDE AMABLEMENTE</t>
        </r>
      </text>
    </comment>
    <comment ref="W359" authorId="0" shapeId="0" xr:uid="{00000000-0006-0000-1700-00007C0E0000}">
      <text>
        <r>
          <rPr>
            <sz val="12"/>
            <color rgb="FF000000"/>
            <rFont val="Calibri"/>
            <family val="1"/>
          </rPr>
          <t>No tiene a la vista.</t>
        </r>
      </text>
    </comment>
    <comment ref="Y359" authorId="0" shapeId="0" xr:uid="{00000000-0006-0000-1700-00007D0E0000}">
      <text>
        <r>
          <rPr>
            <sz val="12"/>
            <color rgb="FF000000"/>
            <rFont val="Calibri"/>
            <family val="1"/>
          </rPr>
          <t>NA</t>
        </r>
      </text>
    </comment>
    <comment ref="Z359" authorId="0" shapeId="0" xr:uid="{00000000-0006-0000-1700-00007E0E0000}">
      <text>
        <r>
          <rPr>
            <sz val="12"/>
            <color rgb="FF000000"/>
            <rFont val="Calibri"/>
            <family val="1"/>
          </rPr>
          <t>NA</t>
        </r>
      </text>
    </comment>
    <comment ref="AA359" authorId="0" shapeId="0" xr:uid="{00000000-0006-0000-1700-00007F0E0000}">
      <text>
        <r>
          <rPr>
            <sz val="12"/>
            <color rgb="FF000000"/>
            <rFont val="Calibri"/>
            <family val="1"/>
          </rPr>
          <t>NA</t>
        </r>
      </text>
    </comment>
    <comment ref="AB359" authorId="0" shapeId="0" xr:uid="{00000000-0006-0000-1700-0000800E0000}">
      <text>
        <r>
          <rPr>
            <sz val="12"/>
            <color rgb="FF000000"/>
            <rFont val="Calibri"/>
            <family val="1"/>
          </rPr>
          <t>NA</t>
        </r>
      </text>
    </comment>
    <comment ref="AE359" authorId="0" shapeId="0" xr:uid="{00000000-0006-0000-1700-0000810E0000}">
      <text>
        <r>
          <rPr>
            <sz val="12"/>
            <color rgb="FF000000"/>
            <rFont val="Calibri"/>
            <family val="1"/>
          </rPr>
          <t>Nadie da indicaciones</t>
        </r>
      </text>
    </comment>
    <comment ref="AI359" authorId="0" shapeId="0" xr:uid="{00000000-0006-0000-1700-0000820E0000}">
      <text>
        <r>
          <rPr>
            <sz val="12"/>
            <color rgb="FF000000"/>
            <rFont val="Calibri"/>
            <family val="1"/>
          </rPr>
          <t>No ofrece</t>
        </r>
      </text>
    </comment>
    <comment ref="AL359" authorId="0" shapeId="0" xr:uid="{00000000-0006-0000-1700-0000830E0000}">
      <text>
        <r>
          <rPr>
            <sz val="12"/>
            <color rgb="FF000000"/>
            <rFont val="Calibri"/>
            <family val="1"/>
          </rPr>
          <t>No ofrece</t>
        </r>
      </text>
    </comment>
    <comment ref="AM359" authorId="0" shapeId="0" xr:uid="{00000000-0006-0000-1700-0000840E0000}">
      <text>
        <r>
          <rPr>
            <sz val="12"/>
            <color rgb="FF000000"/>
            <rFont val="Calibri"/>
            <family val="1"/>
          </rPr>
          <t>No ofrece.</t>
        </r>
      </text>
    </comment>
    <comment ref="AN359" authorId="0" shapeId="0" xr:uid="{00000000-0006-0000-1700-0000850E0000}">
      <text>
        <r>
          <rPr>
            <sz val="12"/>
            <color rgb="FF000000"/>
            <rFont val="Calibri"/>
            <family val="1"/>
          </rPr>
          <t>No ofrece.</t>
        </r>
      </text>
    </comment>
    <comment ref="AO359" authorId="0" shapeId="0" xr:uid="{00000000-0006-0000-1700-0000860E0000}">
      <text>
        <r>
          <rPr>
            <sz val="12"/>
            <color rgb="FF000000"/>
            <rFont val="Calibri"/>
            <family val="1"/>
          </rPr>
          <t>No ofrece.</t>
        </r>
      </text>
    </comment>
    <comment ref="AP359" authorId="0" shapeId="0" xr:uid="{00000000-0006-0000-1700-0000870E0000}">
      <text>
        <r>
          <rPr>
            <sz val="12"/>
            <color rgb="FF000000"/>
            <rFont val="Calibri"/>
            <family val="1"/>
          </rPr>
          <t>No ofrece.</t>
        </r>
      </text>
    </comment>
    <comment ref="AS359" authorId="0" shapeId="0" xr:uid="{00000000-0006-0000-1700-0000880E0000}">
      <text>
        <r>
          <rPr>
            <sz val="12"/>
            <color rgb="FF000000"/>
            <rFont val="Calibri"/>
            <family val="1"/>
          </rPr>
          <t>No ofrece.</t>
        </r>
      </text>
    </comment>
    <comment ref="AT359" authorId="0" shapeId="0" xr:uid="{00000000-0006-0000-1700-0000890E0000}">
      <text>
        <r>
          <rPr>
            <sz val="12"/>
            <color rgb="FF000000"/>
            <rFont val="Calibri"/>
            <family val="1"/>
          </rPr>
          <t>No ofrece</t>
        </r>
      </text>
    </comment>
    <comment ref="AW359" authorId="0" shapeId="0" xr:uid="{00000000-0006-0000-1700-00008A0E0000}">
      <text>
        <r>
          <rPr>
            <sz val="12"/>
            <color rgb="FF000000"/>
            <rFont val="Calibri"/>
            <family val="1"/>
          </rPr>
          <t>No ofrece.</t>
        </r>
      </text>
    </comment>
    <comment ref="AX359" authorId="0" shapeId="0" xr:uid="{00000000-0006-0000-1700-00008B0E0000}">
      <text>
        <r>
          <rPr>
            <sz val="12"/>
            <color rgb="FF000000"/>
            <rFont val="Calibri"/>
            <family val="1"/>
          </rPr>
          <t>No ofrece.</t>
        </r>
      </text>
    </comment>
    <comment ref="BA359" authorId="0" shapeId="0" xr:uid="{00000000-0006-0000-1700-00008C0E0000}">
      <text>
        <r>
          <rPr>
            <sz val="12"/>
            <color rgb="FF000000"/>
            <rFont val="Calibri"/>
            <family val="1"/>
          </rPr>
          <t>Toca solicitarla.</t>
        </r>
      </text>
    </comment>
    <comment ref="Y360" authorId="0" shapeId="0" xr:uid="{00000000-0006-0000-1700-00008D0E0000}">
      <text>
        <r>
          <rPr>
            <sz val="12"/>
            <color rgb="FF000000"/>
            <rFont val="Calibri"/>
            <family val="1"/>
          </rPr>
          <t>No</t>
        </r>
      </text>
    </comment>
    <comment ref="Z360" authorId="0" shapeId="0" xr:uid="{00000000-0006-0000-1700-00008E0E0000}">
      <text>
        <r>
          <rPr>
            <sz val="12"/>
            <color rgb="FF000000"/>
            <rFont val="Calibri"/>
            <family val="1"/>
          </rPr>
          <t>No</t>
        </r>
      </text>
    </comment>
    <comment ref="AA360" authorId="0" shapeId="0" xr:uid="{00000000-0006-0000-1700-00008F0E0000}">
      <text>
        <r>
          <rPr>
            <sz val="12"/>
            <color rgb="FF000000"/>
            <rFont val="Calibri"/>
            <family val="1"/>
          </rPr>
          <t>No</t>
        </r>
      </text>
    </comment>
    <comment ref="AB360" authorId="0" shapeId="0" xr:uid="{00000000-0006-0000-1700-0000900E0000}">
      <text>
        <r>
          <rPr>
            <sz val="12"/>
            <color rgb="FF000000"/>
            <rFont val="Calibri"/>
            <family val="1"/>
          </rPr>
          <t>No</t>
        </r>
      </text>
    </comment>
    <comment ref="AH360" authorId="0" shapeId="0" xr:uid="{00000000-0006-0000-1700-0000910E0000}">
      <text>
        <r>
          <rPr>
            <sz val="12"/>
            <color rgb="FF000000"/>
            <rFont val="Calibri"/>
            <family val="1"/>
          </rPr>
          <t>llega saludando con un buenas</t>
        </r>
      </text>
    </comment>
    <comment ref="AI360" authorId="0" shapeId="0" xr:uid="{00000000-0006-0000-1700-0000920E0000}">
      <text>
        <r>
          <rPr>
            <sz val="12"/>
            <color rgb="FF000000"/>
            <rFont val="Calibri"/>
            <family val="1"/>
          </rPr>
          <t>No ofreció</t>
        </r>
      </text>
    </comment>
    <comment ref="AM360" authorId="0" shapeId="0" xr:uid="{00000000-0006-0000-1700-0000930E0000}">
      <text>
        <r>
          <rPr>
            <sz val="12"/>
            <color rgb="FF000000"/>
            <rFont val="Calibri"/>
            <family val="1"/>
          </rPr>
          <t>No ofreció</t>
        </r>
      </text>
    </comment>
    <comment ref="AN360" authorId="0" shapeId="0" xr:uid="{00000000-0006-0000-1700-0000940E0000}">
      <text>
        <r>
          <rPr>
            <sz val="12"/>
            <color rgb="FF000000"/>
            <rFont val="Calibri"/>
            <family val="1"/>
          </rPr>
          <t>No ofreció</t>
        </r>
      </text>
    </comment>
    <comment ref="AO360" authorId="0" shapeId="0" xr:uid="{00000000-0006-0000-1700-0000950E0000}">
      <text>
        <r>
          <rPr>
            <sz val="12"/>
            <color rgb="FF000000"/>
            <rFont val="Calibri"/>
            <family val="1"/>
          </rPr>
          <t>No ofreció</t>
        </r>
      </text>
    </comment>
    <comment ref="AP360" authorId="0" shapeId="0" xr:uid="{00000000-0006-0000-1700-0000960E0000}">
      <text>
        <r>
          <rPr>
            <sz val="12"/>
            <color rgb="FF000000"/>
            <rFont val="Calibri"/>
            <family val="1"/>
          </rPr>
          <t>No ofreció</t>
        </r>
      </text>
    </comment>
    <comment ref="AS360" authorId="0" shapeId="0" xr:uid="{00000000-0006-0000-1700-0000970E0000}">
      <text>
        <r>
          <rPr>
            <sz val="12"/>
            <color rgb="FF000000"/>
            <rFont val="Calibri"/>
            <family val="1"/>
          </rPr>
          <t>No detalló</t>
        </r>
      </text>
    </comment>
    <comment ref="AT360" authorId="0" shapeId="0" xr:uid="{00000000-0006-0000-1700-0000980E0000}">
      <text>
        <r>
          <rPr>
            <sz val="12"/>
            <color rgb="FF000000"/>
            <rFont val="Calibri"/>
            <family val="1"/>
          </rPr>
          <t>No detalló</t>
        </r>
      </text>
    </comment>
    <comment ref="AW360" authorId="0" shapeId="0" xr:uid="{00000000-0006-0000-1700-0000990E0000}">
      <text>
        <r>
          <rPr>
            <sz val="12"/>
            <color rgb="FF000000"/>
            <rFont val="Calibri"/>
            <family val="1"/>
          </rPr>
          <t>No ofreció</t>
        </r>
      </text>
    </comment>
    <comment ref="AX360" authorId="0" shapeId="0" xr:uid="{00000000-0006-0000-1700-00009A0E0000}">
      <text>
        <r>
          <rPr>
            <sz val="12"/>
            <color rgb="FF000000"/>
            <rFont val="Calibri"/>
            <family val="1"/>
          </rPr>
          <t>No ofreció</t>
        </r>
      </text>
    </comment>
    <comment ref="BA360" authorId="0" shapeId="0" xr:uid="{00000000-0006-0000-1700-00009B0E0000}">
      <text>
        <r>
          <rPr>
            <sz val="12"/>
            <color rgb="FF000000"/>
            <rFont val="Calibri"/>
            <family val="1"/>
          </rPr>
          <t>Yo la solicité</t>
        </r>
      </text>
    </comment>
    <comment ref="BI360" authorId="0" shapeId="0" xr:uid="{00000000-0006-0000-1700-00009C0E0000}">
      <text>
        <r>
          <rPr>
            <sz val="12"/>
            <color rgb="FF000000"/>
            <rFont val="Calibri"/>
            <family val="1"/>
          </rPr>
          <t>Estaban en cambio de turno y el colaborador no ofrece nada , se va rápido sin ofrecer la factura.</t>
        </r>
      </text>
    </comment>
    <comment ref="S361" authorId="0" shapeId="0" xr:uid="{00000000-0006-0000-1700-00009D0E0000}">
      <text>
        <r>
          <rPr>
            <sz val="12"/>
            <color rgb="FF000000"/>
            <rFont val="Calibri"/>
            <family val="1"/>
          </rPr>
          <t>Tenía unas botas de caucho</t>
        </r>
      </text>
    </comment>
    <comment ref="T361" authorId="0" shapeId="0" xr:uid="{00000000-0006-0000-1700-00009E0E0000}">
      <text>
        <r>
          <rPr>
            <sz val="12"/>
            <color rgb="FF000000"/>
            <rFont val="Calibri"/>
            <family val="1"/>
          </rPr>
          <t>Esta usando un saco</t>
        </r>
      </text>
    </comment>
    <comment ref="U361" authorId="0" shapeId="0" xr:uid="{00000000-0006-0000-1700-00009F0E0000}">
      <text>
        <r>
          <rPr>
            <sz val="12"/>
            <color rgb="FF000000"/>
            <rFont val="Calibri"/>
            <family val="1"/>
          </rPr>
          <t>Primax</t>
        </r>
      </text>
    </comment>
    <comment ref="V361" authorId="0" shapeId="0" xr:uid="{00000000-0006-0000-1700-0000A00E0000}">
      <text>
        <r>
          <rPr>
            <sz val="12"/>
            <color rgb="FF000000"/>
            <rFont val="Calibri"/>
            <family val="1"/>
          </rPr>
          <t>Promosion Jeep</t>
        </r>
      </text>
    </comment>
    <comment ref="W361" authorId="0" shapeId="0" xr:uid="{00000000-0006-0000-1700-0000A10E0000}">
      <text>
        <r>
          <rPr>
            <sz val="12"/>
            <color rgb="FF000000"/>
            <rFont val="Calibri"/>
            <family val="1"/>
          </rPr>
          <t>No se visualizo porque tenía saco</t>
        </r>
      </text>
    </comment>
    <comment ref="Y361" authorId="0" shapeId="0" xr:uid="{00000000-0006-0000-1700-0000A20E0000}">
      <text>
        <r>
          <rPr>
            <sz val="12"/>
            <color rgb="FF000000"/>
            <rFont val="Calibri"/>
            <family val="1"/>
          </rPr>
          <t>No aplica</t>
        </r>
      </text>
    </comment>
    <comment ref="Z361" authorId="0" shapeId="0" xr:uid="{00000000-0006-0000-1700-0000A30E0000}">
      <text>
        <r>
          <rPr>
            <sz val="12"/>
            <color rgb="FF000000"/>
            <rFont val="Calibri"/>
            <family val="1"/>
          </rPr>
          <t>No aplica</t>
        </r>
      </text>
    </comment>
    <comment ref="AA361" authorId="0" shapeId="0" xr:uid="{00000000-0006-0000-1700-0000A40E0000}">
      <text>
        <r>
          <rPr>
            <sz val="12"/>
            <color rgb="FF000000"/>
            <rFont val="Calibri"/>
            <family val="1"/>
          </rPr>
          <t>No aplica</t>
        </r>
      </text>
    </comment>
    <comment ref="AB361" authorId="0" shapeId="0" xr:uid="{00000000-0006-0000-1700-0000A50E0000}">
      <text>
        <r>
          <rPr>
            <sz val="12"/>
            <color rgb="FF000000"/>
            <rFont val="Calibri"/>
            <family val="1"/>
          </rPr>
          <t>No aplica</t>
        </r>
      </text>
    </comment>
    <comment ref="AI361" authorId="0" shapeId="0" xr:uid="{00000000-0006-0000-1700-0000A60E0000}">
      <text>
        <r>
          <rPr>
            <sz val="12"/>
            <color rgb="FF000000"/>
            <rFont val="Calibri"/>
            <family val="1"/>
          </rPr>
          <t>No ofreció promoción</t>
        </r>
      </text>
    </comment>
    <comment ref="AL361" authorId="0" shapeId="0" xr:uid="{00000000-0006-0000-1700-0000A70E0000}">
      <text>
        <r>
          <rPr>
            <sz val="12"/>
            <color rgb="FF000000"/>
            <rFont val="Calibri"/>
            <family val="1"/>
          </rPr>
          <t>solo dijo cuanto</t>
        </r>
      </text>
    </comment>
    <comment ref="AM361" authorId="0" shapeId="0" xr:uid="{00000000-0006-0000-1700-0000A80E0000}">
      <text>
        <r>
          <rPr>
            <sz val="12"/>
            <color rgb="FF000000"/>
            <rFont val="Calibri"/>
            <family val="1"/>
          </rPr>
          <t>No vende gasolina Gprix</t>
        </r>
      </text>
    </comment>
    <comment ref="AN361" authorId="0" shapeId="0" xr:uid="{00000000-0006-0000-1700-0000A90E0000}">
      <text>
        <r>
          <rPr>
            <sz val="12"/>
            <color rgb="FF000000"/>
            <rFont val="Calibri"/>
            <family val="1"/>
          </rPr>
          <t>No vende gasolina Gprix</t>
        </r>
      </text>
    </comment>
    <comment ref="AO361" authorId="0" shapeId="0" xr:uid="{00000000-0006-0000-1700-0000AA0E0000}">
      <text>
        <r>
          <rPr>
            <sz val="12"/>
            <color rgb="FF000000"/>
            <rFont val="Calibri"/>
            <family val="1"/>
          </rPr>
          <t>No ofrece puntos colombia</t>
        </r>
      </text>
    </comment>
    <comment ref="AP361" authorId="0" shapeId="0" xr:uid="{00000000-0006-0000-1700-0000AB0E0000}">
      <text>
        <r>
          <rPr>
            <sz val="12"/>
            <color rgb="FF000000"/>
            <rFont val="Calibri"/>
            <family val="1"/>
          </rPr>
          <t>No ofrece gasolina adicional</t>
        </r>
      </text>
    </comment>
    <comment ref="AS361" authorId="0" shapeId="0" xr:uid="{00000000-0006-0000-1700-0000AC0E0000}">
      <text>
        <r>
          <rPr>
            <sz val="12"/>
            <color rgb="FF000000"/>
            <rFont val="Calibri"/>
            <family val="1"/>
          </rPr>
          <t>No menciona 
dijo "cero para veinte"</t>
        </r>
      </text>
    </comment>
    <comment ref="AT361" authorId="0" shapeId="0" xr:uid="{00000000-0006-0000-1700-0000AD0E0000}">
      <text>
        <r>
          <rPr>
            <sz val="12"/>
            <color rgb="FF000000"/>
            <rFont val="Calibri"/>
            <family val="1"/>
          </rPr>
          <t>No menciona gasolina confiable</t>
        </r>
      </text>
    </comment>
    <comment ref="AW361" authorId="0" shapeId="0" xr:uid="{00000000-0006-0000-1700-0000AE0E0000}">
      <text>
        <r>
          <rPr>
            <sz val="12"/>
            <color rgb="FF000000"/>
            <rFont val="Calibri"/>
            <family val="1"/>
          </rPr>
          <t>No ofrece Servicios adicionales</t>
        </r>
      </text>
    </comment>
    <comment ref="AX361" authorId="0" shapeId="0" xr:uid="{00000000-0006-0000-1700-0000AF0E0000}">
      <text>
        <r>
          <rPr>
            <sz val="12"/>
            <color rgb="FF000000"/>
            <rFont val="Calibri"/>
            <family val="1"/>
          </rPr>
          <t>No ofrece servicio</t>
        </r>
      </text>
    </comment>
    <comment ref="BE361" authorId="0" shapeId="0" xr:uid="{00000000-0006-0000-1700-0000B00E0000}">
      <text>
        <r>
          <rPr>
            <sz val="12"/>
            <color rgb="FF000000"/>
            <rFont val="Calibri"/>
            <family val="1"/>
          </rPr>
          <t>No fue amable</t>
        </r>
      </text>
    </comment>
    <comment ref="BI361" authorId="0" shapeId="0" xr:uid="{00000000-0006-0000-1700-0000B10E0000}">
      <text>
        <r>
          <rPr>
            <sz val="12"/>
            <color rgb="FF000000"/>
            <rFont val="Calibri"/>
            <family val="1"/>
          </rPr>
          <t>No fue amable ni sé despidio</t>
        </r>
      </text>
    </comment>
    <comment ref="X362" authorId="0" shapeId="0" xr:uid="{00000000-0006-0000-1700-0000B20E0000}">
      <text>
        <r>
          <rPr>
            <sz val="12"/>
            <color rgb="FF000000"/>
            <rFont val="Calibri"/>
            <family val="1"/>
          </rPr>
          <t>Se observó en la factura</t>
        </r>
      </text>
    </comment>
    <comment ref="Y362" authorId="0" shapeId="0" xr:uid="{00000000-0006-0000-1700-0000B30E0000}">
      <text>
        <r>
          <rPr>
            <sz val="12"/>
            <color rgb="FF000000"/>
            <rFont val="Calibri"/>
            <family val="1"/>
          </rPr>
          <t>.</t>
        </r>
      </text>
    </comment>
    <comment ref="Z362" authorId="0" shapeId="0" xr:uid="{00000000-0006-0000-1700-0000B40E0000}">
      <text>
        <r>
          <rPr>
            <sz val="12"/>
            <color rgb="FF000000"/>
            <rFont val="Calibri"/>
            <family val="1"/>
          </rPr>
          <t>.</t>
        </r>
      </text>
    </comment>
    <comment ref="AA362" authorId="0" shapeId="0" xr:uid="{00000000-0006-0000-1700-0000B50E0000}">
      <text>
        <r>
          <rPr>
            <sz val="12"/>
            <color rgb="FF000000"/>
            <rFont val="Calibri"/>
            <family val="1"/>
          </rPr>
          <t>.</t>
        </r>
      </text>
    </comment>
    <comment ref="AB362" authorId="0" shapeId="0" xr:uid="{00000000-0006-0000-1700-0000B60E0000}">
      <text>
        <r>
          <rPr>
            <sz val="12"/>
            <color rgb="FF000000"/>
            <rFont val="Calibri"/>
            <family val="1"/>
          </rPr>
          <t>.</t>
        </r>
      </text>
    </comment>
    <comment ref="AH362" authorId="0" shapeId="0" xr:uid="{00000000-0006-0000-1700-0000B70E0000}">
      <text>
        <r>
          <rPr>
            <sz val="12"/>
            <color rgb="FF000000"/>
            <rFont val="Calibri"/>
            <family val="1"/>
          </rPr>
          <t>No considero que fue amable, fue cortante</t>
        </r>
      </text>
    </comment>
    <comment ref="AI362" authorId="0" shapeId="0" xr:uid="{00000000-0006-0000-1700-0000B80E0000}">
      <text>
        <r>
          <rPr>
            <sz val="12"/>
            <color rgb="FF000000"/>
            <rFont val="Calibri"/>
            <family val="1"/>
          </rPr>
          <t>Había publicidad de la promoción del sorteo del Jeep y no mencionó nada al respeto</t>
        </r>
      </text>
    </comment>
    <comment ref="AL362" authorId="0" shapeId="0" xr:uid="{00000000-0006-0000-1700-0000B90E0000}">
      <text>
        <r>
          <rPr>
            <sz val="12"/>
            <color rgb="FF000000"/>
            <rFont val="Calibri"/>
            <family val="1"/>
          </rPr>
          <t>Espere a que lo ofreciera, no mencionó nada y procedí a solicitarle el monto de 20 mil</t>
        </r>
      </text>
    </comment>
    <comment ref="AM362" authorId="0" shapeId="0" xr:uid="{00000000-0006-0000-1700-0000BA0E0000}">
      <text>
        <r>
          <rPr>
            <sz val="12"/>
            <color rgb="FF000000"/>
            <rFont val="Calibri"/>
            <family val="1"/>
          </rPr>
          <t>Solo dije que me tanquear a 20 mil y no me pregunto de qué tipo de combustible, seguidamente procedí a decirle que me tanqueara con Extra.</t>
        </r>
      </text>
    </comment>
    <comment ref="AN362" authorId="0" shapeId="0" xr:uid="{00000000-0006-0000-1700-0000BB0E0000}">
      <text>
        <r>
          <rPr>
            <sz val="12"/>
            <color rgb="FF000000"/>
            <rFont val="Calibri"/>
            <family val="1"/>
          </rPr>
          <t>Pedi tanqueo con Extra</t>
        </r>
      </text>
    </comment>
    <comment ref="AP362" authorId="0" shapeId="0" xr:uid="{00000000-0006-0000-1700-0000BC0E0000}">
      <text>
        <r>
          <rPr>
            <sz val="12"/>
            <color rgb="FF000000"/>
            <rFont val="Calibri"/>
            <family val="1"/>
          </rPr>
          <t>No ofreció comprar más</t>
        </r>
      </text>
    </comment>
    <comment ref="AS362" authorId="0" shapeId="0" xr:uid="{00000000-0006-0000-1700-0000BD0E0000}">
      <text>
        <r>
          <rPr>
            <sz val="12"/>
            <color rgb="FF000000"/>
            <rFont val="Calibri"/>
            <family val="1"/>
          </rPr>
          <t>No indicó que el surtidor estaba en cero.</t>
        </r>
      </text>
    </comment>
    <comment ref="AT362" authorId="0" shapeId="0" xr:uid="{00000000-0006-0000-1700-0000BE0E0000}">
      <text>
        <r>
          <rPr>
            <sz val="12"/>
            <color rgb="FF000000"/>
            <rFont val="Calibri"/>
            <family val="1"/>
          </rPr>
          <t>No menciona ninguna de las frases.</t>
        </r>
      </text>
    </comment>
    <comment ref="AW362" authorId="0" shapeId="0" xr:uid="{00000000-0006-0000-1700-0000BF0E0000}">
      <text>
        <r>
          <rPr>
            <sz val="12"/>
            <color rgb="FF000000"/>
            <rFont val="Calibri"/>
            <family val="1"/>
          </rPr>
          <t>No ofrece nada adicional</t>
        </r>
      </text>
    </comment>
    <comment ref="AX362" authorId="0" shapeId="0" xr:uid="{00000000-0006-0000-1700-0000C00E0000}">
      <text>
        <r>
          <rPr>
            <sz val="12"/>
            <color rgb="FF000000"/>
            <rFont val="Calibri"/>
            <family val="1"/>
          </rPr>
          <t>No ofrece bitar desperdicios</t>
        </r>
      </text>
    </comment>
    <comment ref="BA362" authorId="0" shapeId="0" xr:uid="{00000000-0006-0000-1700-0000C10E0000}">
      <text>
        <r>
          <rPr>
            <sz val="12"/>
            <color rgb="FF000000"/>
            <rFont val="Calibri"/>
            <family val="1"/>
          </rPr>
          <t>No, solo me ofreció copia del voucher, yo solicite la factura al final del servicio</t>
        </r>
      </text>
    </comment>
    <comment ref="BE362" authorId="0" shapeId="0" xr:uid="{00000000-0006-0000-1700-0000C20E0000}">
      <text>
        <r>
          <rPr>
            <sz val="12"/>
            <color rgb="FF000000"/>
            <rFont val="Calibri"/>
            <family val="1"/>
          </rPr>
          <t>Fue cortante</t>
        </r>
      </text>
    </comment>
    <comment ref="BI362" authorId="0" shapeId="0" xr:uid="{00000000-0006-0000-1700-0000C30E0000}">
      <text>
        <r>
          <rPr>
            <sz val="12"/>
            <color rgb="FF000000"/>
            <rFont val="Calibri"/>
            <family val="1"/>
          </rPr>
          <t>Fue neutral, ni amable ni grosero. Se modifica por solicitud de Primax</t>
        </r>
      </text>
    </comment>
    <comment ref="T363" authorId="0" shapeId="0" xr:uid="{00000000-0006-0000-1700-0000C40E0000}">
      <text>
        <r>
          <rPr>
            <sz val="12"/>
            <color rgb="FF000000"/>
            <rFont val="Calibri"/>
            <family val="1"/>
          </rPr>
          <t>usa cahaqueta</t>
        </r>
      </text>
    </comment>
    <comment ref="W363" authorId="0" shapeId="0" xr:uid="{00000000-0006-0000-1700-0000C50E0000}">
      <text>
        <r>
          <rPr>
            <sz val="12"/>
            <color rgb="FF000000"/>
            <rFont val="Calibri"/>
            <family val="1"/>
          </rPr>
          <t>No tiene</t>
        </r>
      </text>
    </comment>
    <comment ref="Y363" authorId="0" shapeId="0" xr:uid="{00000000-0006-0000-1700-0000C60E0000}">
      <text>
        <r>
          <rPr>
            <sz val="12"/>
            <color rgb="FF000000"/>
            <rFont val="Calibri"/>
            <family val="1"/>
          </rPr>
          <t>no</t>
        </r>
      </text>
    </comment>
    <comment ref="Z363" authorId="0" shapeId="0" xr:uid="{00000000-0006-0000-1700-0000C70E0000}">
      <text>
        <r>
          <rPr>
            <sz val="12"/>
            <color rgb="FF000000"/>
            <rFont val="Calibri"/>
            <family val="1"/>
          </rPr>
          <t>no</t>
        </r>
      </text>
    </comment>
    <comment ref="AA363" authorId="0" shapeId="0" xr:uid="{00000000-0006-0000-1700-0000C80E0000}">
      <text>
        <r>
          <rPr>
            <sz val="12"/>
            <color rgb="FF000000"/>
            <rFont val="Calibri"/>
            <family val="1"/>
          </rPr>
          <t>no</t>
        </r>
      </text>
    </comment>
    <comment ref="AB363" authorId="0" shapeId="0" xr:uid="{00000000-0006-0000-1700-0000C90E0000}">
      <text>
        <r>
          <rPr>
            <sz val="12"/>
            <color rgb="FF000000"/>
            <rFont val="Calibri"/>
            <family val="1"/>
          </rPr>
          <t>no</t>
        </r>
      </text>
    </comment>
    <comment ref="AH363" authorId="0" shapeId="0" xr:uid="{00000000-0006-0000-1700-0000CA0E0000}">
      <text>
        <r>
          <rPr>
            <sz val="12"/>
            <color rgb="FF000000"/>
            <rFont val="Calibri"/>
            <family val="1"/>
          </rPr>
          <t>No saludo</t>
        </r>
      </text>
    </comment>
    <comment ref="AI363" authorId="0" shapeId="0" xr:uid="{00000000-0006-0000-1700-0000CB0E0000}">
      <text>
        <r>
          <rPr>
            <sz val="12"/>
            <color rgb="FF000000"/>
            <rFont val="Calibri"/>
            <family val="1"/>
          </rPr>
          <t>No ofrece</t>
        </r>
      </text>
    </comment>
    <comment ref="AL363" authorId="0" shapeId="0" xr:uid="{00000000-0006-0000-1700-0000CC0E0000}">
      <text>
        <r>
          <rPr>
            <sz val="12"/>
            <color rgb="FF000000"/>
            <rFont val="Calibri"/>
            <family val="1"/>
          </rPr>
          <t>Pregunta cuanto</t>
        </r>
      </text>
    </comment>
    <comment ref="AM363" authorId="0" shapeId="0" xr:uid="{00000000-0006-0000-1700-0000CD0E0000}">
      <text>
        <r>
          <rPr>
            <sz val="12"/>
            <color rgb="FF000000"/>
            <rFont val="Calibri"/>
            <family val="1"/>
          </rPr>
          <t>no venden extra</t>
        </r>
      </text>
    </comment>
    <comment ref="AN363" authorId="0" shapeId="0" xr:uid="{00000000-0006-0000-1700-0000CE0E0000}">
      <text>
        <r>
          <rPr>
            <sz val="12"/>
            <color rgb="FF000000"/>
            <rFont val="Calibri"/>
            <family val="1"/>
          </rPr>
          <t>no venden extra</t>
        </r>
      </text>
    </comment>
    <comment ref="AO363" authorId="0" shapeId="0" xr:uid="{00000000-0006-0000-1700-0000CF0E0000}">
      <text>
        <r>
          <rPr>
            <sz val="12"/>
            <color rgb="FF000000"/>
            <rFont val="Calibri"/>
            <family val="1"/>
          </rPr>
          <t>no ofrece</t>
        </r>
      </text>
    </comment>
    <comment ref="AP363" authorId="0" shapeId="0" xr:uid="{00000000-0006-0000-1700-0000D00E0000}">
      <text>
        <r>
          <rPr>
            <sz val="12"/>
            <color rgb="FF000000"/>
            <rFont val="Calibri"/>
            <family val="1"/>
          </rPr>
          <t>No ofrece</t>
        </r>
      </text>
    </comment>
    <comment ref="AT363" authorId="0" shapeId="0" xr:uid="{00000000-0006-0000-1700-0000D10E0000}">
      <text>
        <r>
          <rPr>
            <sz val="12"/>
            <color rgb="FF000000"/>
            <rFont val="Calibri"/>
            <family val="1"/>
          </rPr>
          <t>No menciona</t>
        </r>
      </text>
    </comment>
    <comment ref="AW363" authorId="0" shapeId="0" xr:uid="{00000000-0006-0000-1700-0000D20E0000}">
      <text>
        <r>
          <rPr>
            <sz val="12"/>
            <color rgb="FF000000"/>
            <rFont val="Calibri"/>
            <family val="1"/>
          </rPr>
          <t>No ofrece</t>
        </r>
      </text>
    </comment>
    <comment ref="AX363" authorId="0" shapeId="0" xr:uid="{00000000-0006-0000-1700-0000D30E0000}">
      <text>
        <r>
          <rPr>
            <sz val="12"/>
            <color rgb="FF000000"/>
            <rFont val="Calibri"/>
            <family val="1"/>
          </rPr>
          <t>No ofrece</t>
        </r>
      </text>
    </comment>
    <comment ref="BA363" authorId="0" shapeId="0" xr:uid="{00000000-0006-0000-1700-0000D40E0000}">
      <text>
        <r>
          <rPr>
            <sz val="12"/>
            <color rgb="FF000000"/>
            <rFont val="Calibri"/>
            <family val="1"/>
          </rPr>
          <t>Yo la solicitó</t>
        </r>
      </text>
    </comment>
    <comment ref="BE363" authorId="0" shapeId="0" xr:uid="{00000000-0006-0000-1700-0000D50E0000}">
      <text>
        <r>
          <rPr>
            <sz val="12"/>
            <color rgb="FF000000"/>
            <rFont val="Calibri"/>
            <family val="1"/>
          </rPr>
          <t>No se despide</t>
        </r>
      </text>
    </comment>
    <comment ref="T364" authorId="0" shapeId="0" xr:uid="{00000000-0006-0000-1700-0000D60E0000}">
      <text>
        <r>
          <rPr>
            <sz val="12"/>
            <color rgb="FF000000"/>
            <rFont val="Calibri"/>
            <family val="1"/>
          </rPr>
          <t>El uniforme con logo de Primax y de Dicosol, no está dentro de los uniformes permitidos</t>
        </r>
      </text>
    </comment>
    <comment ref="U364" authorId="0" shapeId="0" xr:uid="{00000000-0006-0000-1700-0000D70E0000}">
      <text>
        <r>
          <rPr>
            <sz val="12"/>
            <color rgb="FF000000"/>
            <rFont val="Calibri"/>
            <family val="1"/>
          </rPr>
          <t>El uniforme con logo de Primax y de Dicosol, no está dentro de los uniformes permitidos</t>
        </r>
      </text>
    </comment>
    <comment ref="W364" authorId="0" shapeId="0" xr:uid="{00000000-0006-0000-1700-0000D80E0000}">
      <text>
        <r>
          <rPr>
            <sz val="12"/>
            <color rgb="FF000000"/>
            <rFont val="Calibri"/>
            <family val="1"/>
          </rPr>
          <t>No tiene identificación</t>
        </r>
      </text>
    </comment>
    <comment ref="Y364" authorId="0" shapeId="0" xr:uid="{00000000-0006-0000-1700-0000D90E0000}">
      <text>
        <r>
          <rPr>
            <sz val="12"/>
            <color rgb="FF000000"/>
            <rFont val="Calibri"/>
            <family val="1"/>
          </rPr>
          <t>No aplica</t>
        </r>
      </text>
    </comment>
    <comment ref="Z364" authorId="0" shapeId="0" xr:uid="{00000000-0006-0000-1700-0000DA0E0000}">
      <text>
        <r>
          <rPr>
            <sz val="12"/>
            <color rgb="FF000000"/>
            <rFont val="Calibri"/>
            <family val="1"/>
          </rPr>
          <t>No aplica</t>
        </r>
      </text>
    </comment>
    <comment ref="AA364" authorId="0" shapeId="0" xr:uid="{00000000-0006-0000-1700-0000DB0E0000}">
      <text>
        <r>
          <rPr>
            <sz val="12"/>
            <color rgb="FF000000"/>
            <rFont val="Calibri"/>
            <family val="1"/>
          </rPr>
          <t>No aplica</t>
        </r>
      </text>
    </comment>
    <comment ref="AB364" authorId="0" shapeId="0" xr:uid="{00000000-0006-0000-1700-0000DC0E0000}">
      <text>
        <r>
          <rPr>
            <sz val="12"/>
            <color rgb="FF000000"/>
            <rFont val="Calibri"/>
            <family val="1"/>
          </rPr>
          <t>No aplica</t>
        </r>
      </text>
    </comment>
    <comment ref="AE364" authorId="0" shapeId="0" xr:uid="{00000000-0006-0000-1700-0000DD0E0000}">
      <text>
        <r>
          <rPr>
            <sz val="12"/>
            <color rgb="FF000000"/>
            <rFont val="Calibri"/>
            <family val="1"/>
          </rPr>
          <t>Estaban ocupados</t>
        </r>
      </text>
    </comment>
    <comment ref="AI364" authorId="0" shapeId="0" xr:uid="{00000000-0006-0000-1700-0000DE0E0000}">
      <text>
        <r>
          <rPr>
            <sz val="12"/>
            <color rgb="FF000000"/>
            <rFont val="Calibri"/>
            <family val="1"/>
          </rPr>
          <t>No me ofreció</t>
        </r>
      </text>
    </comment>
    <comment ref="AL364" authorId="0" shapeId="0" xr:uid="{00000000-0006-0000-1700-0000DF0E0000}">
      <text>
        <r>
          <rPr>
            <sz val="12"/>
            <color rgb="FF000000"/>
            <rFont val="Calibri"/>
            <family val="1"/>
          </rPr>
          <t>No me ofreció</t>
        </r>
      </text>
    </comment>
    <comment ref="AM364" authorId="0" shapeId="0" xr:uid="{00000000-0006-0000-1700-0000E00E0000}">
      <text>
        <r>
          <rPr>
            <sz val="12"/>
            <color rgb="FF000000"/>
            <rFont val="Calibri"/>
            <family val="1"/>
          </rPr>
          <t>Estación sin combustible de mejor calidad</t>
        </r>
      </text>
    </comment>
    <comment ref="AN364" authorId="0" shapeId="0" xr:uid="{00000000-0006-0000-1700-0000E10E0000}">
      <text>
        <r>
          <rPr>
            <sz val="12"/>
            <color rgb="FF000000"/>
            <rFont val="Calibri"/>
            <family val="1"/>
          </rPr>
          <t>Estación sin gprix</t>
        </r>
      </text>
    </comment>
    <comment ref="AO364" authorId="0" shapeId="0" xr:uid="{00000000-0006-0000-1700-0000E20E0000}">
      <text>
        <r>
          <rPr>
            <sz val="12"/>
            <color rgb="FF000000"/>
            <rFont val="Calibri"/>
            <family val="1"/>
          </rPr>
          <t>No me ofreció</t>
        </r>
      </text>
    </comment>
    <comment ref="AP364" authorId="0" shapeId="0" xr:uid="{00000000-0006-0000-1700-0000E30E0000}">
      <text>
        <r>
          <rPr>
            <sz val="12"/>
            <color rgb="FF000000"/>
            <rFont val="Calibri"/>
            <family val="1"/>
          </rPr>
          <t>No me ofreció</t>
        </r>
      </text>
    </comment>
    <comment ref="AS364" authorId="0" shapeId="0" xr:uid="{00000000-0006-0000-1700-0000E40E0000}">
      <text>
        <r>
          <rPr>
            <sz val="12"/>
            <color rgb="FF000000"/>
            <rFont val="Calibri"/>
            <family val="1"/>
          </rPr>
          <t>Nunca indica la frase</t>
        </r>
      </text>
    </comment>
    <comment ref="AT364" authorId="0" shapeId="0" xr:uid="{00000000-0006-0000-1700-0000E50E0000}">
      <text>
        <r>
          <rPr>
            <sz val="12"/>
            <color rgb="FF000000"/>
            <rFont val="Calibri"/>
            <family val="1"/>
          </rPr>
          <t>No lo dice</t>
        </r>
      </text>
    </comment>
    <comment ref="AW364" authorId="0" shapeId="0" xr:uid="{00000000-0006-0000-1700-0000E60E0000}">
      <text>
        <r>
          <rPr>
            <sz val="12"/>
            <color rgb="FF000000"/>
            <rFont val="Calibri"/>
            <family val="1"/>
          </rPr>
          <t>No me ofreció</t>
        </r>
      </text>
    </comment>
    <comment ref="AX364" authorId="0" shapeId="0" xr:uid="{00000000-0006-0000-1700-0000E70E0000}">
      <text>
        <r>
          <rPr>
            <sz val="12"/>
            <color rgb="FF000000"/>
            <rFont val="Calibri"/>
            <family val="1"/>
          </rPr>
          <t>Visita en moto</t>
        </r>
      </text>
    </comment>
    <comment ref="BA364" authorId="0" shapeId="0" xr:uid="{00000000-0006-0000-1700-0000E80E0000}">
      <text>
        <r>
          <rPr>
            <sz val="12"/>
            <color rgb="FF000000"/>
            <rFont val="Calibri"/>
            <family val="1"/>
          </rPr>
          <t>No me ofreció, lo solicito después de la despedida</t>
        </r>
      </text>
    </comment>
    <comment ref="BI364" authorId="0" shapeId="0" xr:uid="{00000000-0006-0000-1700-0000E90E0000}">
      <text>
        <r>
          <rPr>
            <sz val="12"/>
            <color rgb="FF000000"/>
            <rFont val="Calibri"/>
            <family val="1"/>
          </rPr>
          <t>No considero una buena atención, al inicio se demoraron y durante el servicio no me ofrece nada</t>
        </r>
      </text>
    </comment>
    <comment ref="Y365" authorId="0" shapeId="0" xr:uid="{00000000-0006-0000-1700-0000EA0E0000}">
      <text>
        <r>
          <rPr>
            <sz val="12"/>
            <color rgb="FF000000"/>
            <rFont val="Calibri"/>
            <family val="1"/>
          </rPr>
          <t>No es obligatorio</t>
        </r>
      </text>
    </comment>
    <comment ref="Z365" authorId="0" shapeId="0" xr:uid="{00000000-0006-0000-1700-0000EB0E0000}">
      <text>
        <r>
          <rPr>
            <sz val="12"/>
            <color rgb="FF000000"/>
            <rFont val="Calibri"/>
            <family val="1"/>
          </rPr>
          <t>No es obligatorio</t>
        </r>
      </text>
    </comment>
    <comment ref="AA365" authorId="0" shapeId="0" xr:uid="{00000000-0006-0000-1700-0000EC0E0000}">
      <text>
        <r>
          <rPr>
            <sz val="12"/>
            <color rgb="FF000000"/>
            <rFont val="Calibri"/>
            <family val="1"/>
          </rPr>
          <t>No es obligatorio</t>
        </r>
      </text>
    </comment>
    <comment ref="AB365" authorId="0" shapeId="0" xr:uid="{00000000-0006-0000-1700-0000ED0E0000}">
      <text>
        <r>
          <rPr>
            <sz val="12"/>
            <color rgb="FF000000"/>
            <rFont val="Calibri"/>
            <family val="1"/>
          </rPr>
          <t>No es obligatorio</t>
        </r>
      </text>
    </comment>
    <comment ref="AE365" authorId="0" shapeId="0" xr:uid="{00000000-0006-0000-1700-0000EE0E0000}">
      <text>
        <r>
          <rPr>
            <sz val="12"/>
            <color rgb="FF000000"/>
            <rFont val="Calibri"/>
            <family val="1"/>
          </rPr>
          <t>Estaba atendiendo a otro carro</t>
        </r>
      </text>
    </comment>
    <comment ref="AH365" authorId="0" shapeId="0" xr:uid="{00000000-0006-0000-1700-0000EF0E0000}">
      <text>
        <r>
          <rPr>
            <sz val="12"/>
            <color rgb="FF000000"/>
            <rFont val="Calibri"/>
            <family val="1"/>
          </rPr>
          <t>Dijo buenas.</t>
        </r>
      </text>
    </comment>
    <comment ref="AI365" authorId="0" shapeId="0" xr:uid="{00000000-0006-0000-1700-0000F00E0000}">
      <text>
        <r>
          <rPr>
            <sz val="12"/>
            <color rgb="FF000000"/>
            <rFont val="Calibri"/>
            <family val="1"/>
          </rPr>
          <t>Esta promoción no la ofreció</t>
        </r>
      </text>
    </comment>
    <comment ref="AN365" authorId="0" shapeId="0" xr:uid="{00000000-0006-0000-1700-0000F10E0000}">
      <text>
        <r>
          <rPr>
            <sz val="12"/>
            <color rgb="FF000000"/>
            <rFont val="Calibri"/>
            <family val="1"/>
          </rPr>
          <t>Todo era con extra</t>
        </r>
      </text>
    </comment>
    <comment ref="AO365" authorId="0" shapeId="0" xr:uid="{00000000-0006-0000-1700-0000F20E0000}">
      <text>
        <r>
          <rPr>
            <sz val="12"/>
            <color rgb="FF000000"/>
            <rFont val="Calibri"/>
            <family val="1"/>
          </rPr>
          <t>Esto no lo ofrecio en ningún momento</t>
        </r>
      </text>
    </comment>
    <comment ref="AP365" authorId="0" shapeId="0" xr:uid="{00000000-0006-0000-1700-0000F30E0000}">
      <text>
        <r>
          <rPr>
            <sz val="12"/>
            <color rgb="FF000000"/>
            <rFont val="Calibri"/>
            <family val="1"/>
          </rPr>
          <t>Esto no lo menciono en ningún momento</t>
        </r>
      </text>
    </comment>
    <comment ref="AT365" authorId="0" shapeId="0" xr:uid="{00000000-0006-0000-1700-0000F40E0000}">
      <text>
        <r>
          <rPr>
            <sz val="12"/>
            <color rgb="FF000000"/>
            <rFont val="Calibri"/>
            <family val="1"/>
          </rPr>
          <t>Esto no lo menciono en ningún momento</t>
        </r>
      </text>
    </comment>
    <comment ref="AW365" authorId="0" shapeId="0" xr:uid="{00000000-0006-0000-1700-0000F50E0000}">
      <text>
        <r>
          <rPr>
            <sz val="12"/>
            <color rgb="FF000000"/>
            <rFont val="Calibri"/>
            <family val="1"/>
          </rPr>
          <t>No ofreció ninguno de estos servicios</t>
        </r>
      </text>
    </comment>
    <comment ref="AX365" authorId="0" shapeId="0" xr:uid="{00000000-0006-0000-1700-0000F60E0000}">
      <text>
        <r>
          <rPr>
            <sz val="12"/>
            <color rgb="FF000000"/>
            <rFont val="Calibri"/>
            <family val="1"/>
          </rPr>
          <t>No realizo esta acción</t>
        </r>
      </text>
    </comment>
    <comment ref="BA365" authorId="0" shapeId="0" xr:uid="{00000000-0006-0000-1700-0000F70E0000}">
      <text>
        <r>
          <rPr>
            <sz val="12"/>
            <color rgb="FF000000"/>
            <rFont val="Calibri"/>
            <family val="1"/>
          </rPr>
          <t>La tuve que pedir, lo hizo cuando ya se despidio</t>
        </r>
      </text>
    </comment>
    <comment ref="BE365" authorId="0" shapeId="0" xr:uid="{00000000-0006-0000-1700-0000F80E0000}">
      <text>
        <r>
          <rPr>
            <sz val="12"/>
            <color rgb="FF000000"/>
            <rFont val="Calibri"/>
            <family val="1"/>
          </rPr>
          <t>Solo dice con gusto.</t>
        </r>
      </text>
    </comment>
    <comment ref="BI365" authorId="0" shapeId="0" xr:uid="{00000000-0006-0000-1700-0000F90E0000}">
      <text>
        <r>
          <rPr>
            <sz val="12"/>
            <color rgb="FF000000"/>
            <rFont val="Calibri"/>
            <family val="1"/>
          </rPr>
          <t>Fue muy monosílabo</t>
        </r>
      </text>
    </comment>
    <comment ref="T366" authorId="0" shapeId="0" xr:uid="{00000000-0006-0000-1700-0000FA0E0000}">
      <text>
        <r>
          <rPr>
            <sz val="12"/>
            <color rgb="FF000000"/>
            <rFont val="Calibri"/>
            <family val="1"/>
          </rPr>
          <t>Partiendo de la evaluación con el que portaba el uniforme completo</t>
        </r>
      </text>
    </comment>
    <comment ref="U366" authorId="0" shapeId="0" xr:uid="{00000000-0006-0000-1700-0000FB0E0000}">
      <text>
        <r>
          <rPr>
            <sz val="12"/>
            <color rgb="FF000000"/>
            <rFont val="Calibri"/>
            <family val="1"/>
          </rPr>
          <t>Partiendo de la evaluación con el que portaba el uniforme completo</t>
        </r>
      </text>
    </comment>
    <comment ref="V366" authorId="0" shapeId="0" xr:uid="{00000000-0006-0000-1700-0000FC0E0000}">
      <text>
        <r>
          <rPr>
            <sz val="12"/>
            <color rgb="FF000000"/>
            <rFont val="Calibri"/>
            <family val="1"/>
          </rPr>
          <t>Partiendo de la evaluación con el que portaba el uniforme completo</t>
        </r>
      </text>
    </comment>
    <comment ref="Y366" authorId="0" shapeId="0" xr:uid="{00000000-0006-0000-1700-0000FD0E0000}">
      <text>
        <r>
          <rPr>
            <sz val="12"/>
            <color rgb="FF000000"/>
            <rFont val="Calibri"/>
            <family val="1"/>
          </rPr>
          <t>No aplica</t>
        </r>
      </text>
    </comment>
    <comment ref="Z366" authorId="0" shapeId="0" xr:uid="{00000000-0006-0000-1700-0000FE0E0000}">
      <text>
        <r>
          <rPr>
            <sz val="12"/>
            <color rgb="FF000000"/>
            <rFont val="Calibri"/>
            <family val="1"/>
          </rPr>
          <t>No aplica</t>
        </r>
      </text>
    </comment>
    <comment ref="AA366" authorId="0" shapeId="0" xr:uid="{00000000-0006-0000-1700-0000FF0E0000}">
      <text>
        <r>
          <rPr>
            <sz val="12"/>
            <color rgb="FF000000"/>
            <rFont val="Calibri"/>
            <family val="1"/>
          </rPr>
          <t>No aplica</t>
        </r>
      </text>
    </comment>
    <comment ref="AB366" authorId="0" shapeId="0" xr:uid="{00000000-0006-0000-1700-0000000F0000}">
      <text>
        <r>
          <rPr>
            <sz val="12"/>
            <color rgb="FF000000"/>
            <rFont val="Calibri"/>
            <family val="1"/>
          </rPr>
          <t>No aplica</t>
        </r>
      </text>
    </comment>
    <comment ref="AH366" authorId="0" shapeId="0" xr:uid="{00000000-0006-0000-1700-0000010F0000}">
      <text>
        <r>
          <rPr>
            <sz val="12"/>
            <color rgb="FF000000"/>
            <rFont val="Calibri"/>
            <family val="1"/>
          </rPr>
          <t>No saluda, solo saludo el que estaba sin uniforme</t>
        </r>
      </text>
    </comment>
    <comment ref="AI366" authorId="0" shapeId="0" xr:uid="{00000000-0006-0000-1700-0000020F0000}">
      <text>
        <r>
          <rPr>
            <sz val="12"/>
            <color rgb="FF000000"/>
            <rFont val="Calibri"/>
            <family val="1"/>
          </rPr>
          <t>No ofreció</t>
        </r>
      </text>
    </comment>
    <comment ref="AL366" authorId="0" shapeId="0" xr:uid="{00000000-0006-0000-1700-0000030F0000}">
      <text>
        <r>
          <rPr>
            <sz val="12"/>
            <color rgb="FF000000"/>
            <rFont val="Calibri"/>
            <family val="1"/>
          </rPr>
          <t>No ofreció</t>
        </r>
      </text>
    </comment>
    <comment ref="AM366" authorId="0" shapeId="0" xr:uid="{00000000-0006-0000-1700-0000040F0000}">
      <text>
        <r>
          <rPr>
            <sz val="12"/>
            <color rgb="FF000000"/>
            <rFont val="Calibri"/>
            <family val="1"/>
          </rPr>
          <t>No ofreció</t>
        </r>
      </text>
    </comment>
    <comment ref="AN366" authorId="0" shapeId="0" xr:uid="{00000000-0006-0000-1700-0000050F0000}">
      <text>
        <r>
          <rPr>
            <sz val="12"/>
            <color rgb="FF000000"/>
            <rFont val="Calibri"/>
            <family val="1"/>
          </rPr>
          <t>No ofreció</t>
        </r>
      </text>
    </comment>
    <comment ref="AO366" authorId="0" shapeId="0" xr:uid="{00000000-0006-0000-1700-0000060F0000}">
      <text>
        <r>
          <rPr>
            <sz val="12"/>
            <color rgb="FF000000"/>
            <rFont val="Calibri"/>
            <family val="1"/>
          </rPr>
          <t>No ofreció</t>
        </r>
      </text>
    </comment>
    <comment ref="AP366" authorId="0" shapeId="0" xr:uid="{00000000-0006-0000-1700-0000070F0000}">
      <text>
        <r>
          <rPr>
            <sz val="12"/>
            <color rgb="FF000000"/>
            <rFont val="Calibri"/>
            <family val="1"/>
          </rPr>
          <t>No ofreció</t>
        </r>
      </text>
    </comment>
    <comment ref="AT366" authorId="0" shapeId="0" xr:uid="{00000000-0006-0000-1700-0000080F0000}">
      <text>
        <r>
          <rPr>
            <sz val="12"/>
            <color rgb="FF000000"/>
            <rFont val="Calibri"/>
            <family val="1"/>
          </rPr>
          <t>No dijo nada</t>
        </r>
      </text>
    </comment>
    <comment ref="AW366" authorId="0" shapeId="0" xr:uid="{00000000-0006-0000-1700-0000090F0000}">
      <text>
        <r>
          <rPr>
            <sz val="12"/>
            <color rgb="FF000000"/>
            <rFont val="Calibri"/>
            <family val="1"/>
          </rPr>
          <t>No ofreció</t>
        </r>
      </text>
    </comment>
    <comment ref="AX366" authorId="0" shapeId="0" xr:uid="{00000000-0006-0000-1700-00000A0F0000}">
      <text>
        <r>
          <rPr>
            <sz val="12"/>
            <color rgb="FF000000"/>
            <rFont val="Calibri"/>
            <family val="1"/>
          </rPr>
          <t>No ofreció</t>
        </r>
      </text>
    </comment>
    <comment ref="BA366" authorId="0" shapeId="0" xr:uid="{00000000-0006-0000-1700-00000B0F0000}">
      <text>
        <r>
          <rPr>
            <sz val="12"/>
            <color rgb="FF000000"/>
            <rFont val="Calibri"/>
            <family val="1"/>
          </rPr>
          <t>Yo la solicite</t>
        </r>
      </text>
    </comment>
    <comment ref="BE366" authorId="0" shapeId="0" xr:uid="{00000000-0006-0000-1700-00000C0F0000}">
      <text>
        <r>
          <rPr>
            <sz val="12"/>
            <color rgb="FF000000"/>
            <rFont val="Calibri"/>
            <family val="1"/>
          </rPr>
          <t>No se despide</t>
        </r>
      </text>
    </comment>
    <comment ref="BH366" authorId="0" shapeId="0" xr:uid="{00000000-0006-0000-1700-00000D0F0000}">
      <text>
        <r>
          <rPr>
            <sz val="12"/>
            <color rgb="FF000000"/>
            <rFont val="Calibri"/>
            <family val="1"/>
          </rPr>
          <t>No hizo contacto visual</t>
        </r>
      </text>
    </comment>
    <comment ref="BI366" authorId="0" shapeId="0" xr:uid="{00000000-0006-0000-1700-00000E0F0000}">
      <text>
        <r>
          <rPr>
            <sz val="12"/>
            <color rgb="FF000000"/>
            <rFont val="Calibri"/>
            <family val="1"/>
          </rPr>
          <t>Le falta servicio al cliente</t>
        </r>
      </text>
    </comment>
    <comment ref="W367" authorId="0" shapeId="0" xr:uid="{00000000-0006-0000-1700-00000F0F0000}">
      <text>
        <r>
          <rPr>
            <sz val="12"/>
            <color rgb="FF000000"/>
            <rFont val="Calibri"/>
            <family val="1"/>
          </rPr>
          <t>No tiene identificación, solo tiene un botón grande</t>
        </r>
      </text>
    </comment>
    <comment ref="X367" authorId="0" shapeId="0" xr:uid="{00000000-0006-0000-1700-0000100F0000}">
      <text>
        <r>
          <rPr>
            <sz val="12"/>
            <color rgb="FF000000"/>
            <rFont val="Calibri"/>
            <family val="1"/>
          </rPr>
          <t>No se logra identificar</t>
        </r>
      </text>
    </comment>
    <comment ref="Y367" authorId="0" shapeId="0" xr:uid="{00000000-0006-0000-1700-0000110F0000}">
      <text>
        <r>
          <rPr>
            <sz val="12"/>
            <color rgb="FF000000"/>
            <rFont val="Calibri"/>
            <family val="1"/>
          </rPr>
          <t>No aplica</t>
        </r>
      </text>
    </comment>
    <comment ref="Z367" authorId="0" shapeId="0" xr:uid="{00000000-0006-0000-1700-0000120F0000}">
      <text>
        <r>
          <rPr>
            <sz val="12"/>
            <color rgb="FF000000"/>
            <rFont val="Calibri"/>
            <family val="1"/>
          </rPr>
          <t>No aplica</t>
        </r>
      </text>
    </comment>
    <comment ref="AA367" authorId="0" shapeId="0" xr:uid="{00000000-0006-0000-1700-0000130F0000}">
      <text>
        <r>
          <rPr>
            <sz val="12"/>
            <color rgb="FF000000"/>
            <rFont val="Calibri"/>
            <family val="1"/>
          </rPr>
          <t>No aplica</t>
        </r>
      </text>
    </comment>
    <comment ref="AB367" authorId="0" shapeId="0" xr:uid="{00000000-0006-0000-1700-0000140F0000}">
      <text>
        <r>
          <rPr>
            <sz val="12"/>
            <color rgb="FF000000"/>
            <rFont val="Calibri"/>
            <family val="1"/>
          </rPr>
          <t>No aplica</t>
        </r>
      </text>
    </comment>
    <comment ref="AE367" authorId="0" shapeId="0" xr:uid="{00000000-0006-0000-1700-0000150F0000}">
      <text>
        <r>
          <rPr>
            <sz val="12"/>
            <color rgb="FF000000"/>
            <rFont val="Calibri"/>
            <family val="1"/>
          </rPr>
          <t>Llego directamente a la isla</t>
        </r>
      </text>
    </comment>
    <comment ref="AH367" authorId="0" shapeId="0" xr:uid="{00000000-0006-0000-1700-0000160F0000}">
      <text>
        <r>
          <rPr>
            <sz val="12"/>
            <color rgb="FF000000"/>
            <rFont val="Calibri"/>
            <family val="1"/>
          </rPr>
          <t>No me saluda</t>
        </r>
      </text>
    </comment>
    <comment ref="AI367" authorId="0" shapeId="0" xr:uid="{00000000-0006-0000-1700-0000170F0000}">
      <text>
        <r>
          <rPr>
            <sz val="12"/>
            <color rgb="FF000000"/>
            <rFont val="Calibri"/>
            <family val="1"/>
          </rPr>
          <t>No ofrece</t>
        </r>
      </text>
    </comment>
    <comment ref="AL367" authorId="0" shapeId="0" xr:uid="{00000000-0006-0000-1700-0000180F0000}">
      <text>
        <r>
          <rPr>
            <sz val="12"/>
            <color rgb="FF000000"/>
            <rFont val="Calibri"/>
            <family val="1"/>
          </rPr>
          <t>No me ofrece</t>
        </r>
      </text>
    </comment>
    <comment ref="AM367" authorId="0" shapeId="0" xr:uid="{00000000-0006-0000-1700-0000190F0000}">
      <text>
        <r>
          <rPr>
            <sz val="12"/>
            <color rgb="FF000000"/>
            <rFont val="Calibri"/>
            <family val="1"/>
          </rPr>
          <t>No me ofrece</t>
        </r>
      </text>
    </comment>
    <comment ref="AN367" authorId="0" shapeId="0" xr:uid="{00000000-0006-0000-1700-00001A0F0000}">
      <text>
        <r>
          <rPr>
            <sz val="12"/>
            <color rgb="FF000000"/>
            <rFont val="Calibri"/>
            <family val="1"/>
          </rPr>
          <t>solicité corriente y extra</t>
        </r>
      </text>
    </comment>
    <comment ref="AO367" authorId="0" shapeId="0" xr:uid="{00000000-0006-0000-1700-00001B0F0000}">
      <text>
        <r>
          <rPr>
            <sz val="12"/>
            <color rgb="FF000000"/>
            <rFont val="Calibri"/>
            <family val="1"/>
          </rPr>
          <t>No me ofrece</t>
        </r>
      </text>
    </comment>
    <comment ref="AP367" authorId="0" shapeId="0" xr:uid="{00000000-0006-0000-1700-00001C0F0000}">
      <text>
        <r>
          <rPr>
            <sz val="12"/>
            <color rgb="FF000000"/>
            <rFont val="Calibri"/>
            <family val="1"/>
          </rPr>
          <t>No me ofrece</t>
        </r>
      </text>
    </comment>
    <comment ref="AS367" authorId="0" shapeId="0" xr:uid="{00000000-0006-0000-1700-00001D0F0000}">
      <text>
        <r>
          <rPr>
            <sz val="12"/>
            <color rgb="FF000000"/>
            <rFont val="Calibri"/>
            <family val="1"/>
          </rPr>
          <t>No menciona</t>
        </r>
      </text>
    </comment>
    <comment ref="AT367" authorId="0" shapeId="0" xr:uid="{00000000-0006-0000-1700-00001E0F0000}">
      <text>
        <r>
          <rPr>
            <sz val="12"/>
            <color rgb="FF000000"/>
            <rFont val="Calibri"/>
            <family val="1"/>
          </rPr>
          <t>No menciona</t>
        </r>
      </text>
    </comment>
    <comment ref="AW367" authorId="0" shapeId="0" xr:uid="{00000000-0006-0000-1700-00001F0F0000}">
      <text>
        <r>
          <rPr>
            <sz val="12"/>
            <color rgb="FF000000"/>
            <rFont val="Calibri"/>
            <family val="1"/>
          </rPr>
          <t>No me ofrece</t>
        </r>
      </text>
    </comment>
    <comment ref="AX367" authorId="0" shapeId="0" xr:uid="{00000000-0006-0000-1700-0000200F0000}">
      <text>
        <r>
          <rPr>
            <sz val="12"/>
            <color rgb="FF000000"/>
            <rFont val="Calibri"/>
            <family val="1"/>
          </rPr>
          <t>Visita en moto</t>
        </r>
      </text>
    </comment>
    <comment ref="BE367" authorId="0" shapeId="0" xr:uid="{00000000-0006-0000-1700-0000210F0000}">
      <text>
        <r>
          <rPr>
            <sz val="12"/>
            <color rgb="FF000000"/>
            <rFont val="Calibri"/>
            <family val="1"/>
          </rPr>
          <t>No se despide</t>
        </r>
      </text>
    </comment>
    <comment ref="T368" authorId="0" shapeId="0" xr:uid="{00000000-0006-0000-1700-0000220F0000}">
      <text>
        <r>
          <rPr>
            <sz val="12"/>
            <color rgb="FF000000"/>
            <rFont val="Calibri"/>
            <family val="1"/>
          </rPr>
          <t>No usa camisa permitida</t>
        </r>
      </text>
    </comment>
    <comment ref="U368" authorId="0" shapeId="0" xr:uid="{00000000-0006-0000-1700-0000230F0000}">
      <text>
        <r>
          <rPr>
            <sz val="12"/>
            <color rgb="FF000000"/>
            <rFont val="Calibri"/>
            <family val="1"/>
          </rPr>
          <t>No usa pantalón autorizado</t>
        </r>
      </text>
    </comment>
    <comment ref="W368" authorId="0" shapeId="0" xr:uid="{00000000-0006-0000-1700-0000240F0000}">
      <text>
        <r>
          <rPr>
            <sz val="12"/>
            <color rgb="FF000000"/>
            <rFont val="Calibri"/>
            <family val="1"/>
          </rPr>
          <t>No usa carnet</t>
        </r>
      </text>
    </comment>
    <comment ref="Y368" authorId="0" shapeId="0" xr:uid="{00000000-0006-0000-1700-0000250F0000}">
      <text>
        <r>
          <rPr>
            <sz val="12"/>
            <color rgb="FF000000"/>
            <rFont val="Calibri"/>
            <family val="1"/>
          </rPr>
          <t>No aplica</t>
        </r>
      </text>
    </comment>
    <comment ref="Z368" authorId="0" shapeId="0" xr:uid="{00000000-0006-0000-1700-0000260F0000}">
      <text>
        <r>
          <rPr>
            <sz val="12"/>
            <color rgb="FF000000"/>
            <rFont val="Calibri"/>
            <family val="1"/>
          </rPr>
          <t>No aplica</t>
        </r>
      </text>
    </comment>
    <comment ref="AA368" authorId="0" shapeId="0" xr:uid="{00000000-0006-0000-1700-0000270F0000}">
      <text>
        <r>
          <rPr>
            <sz val="12"/>
            <color rgb="FF000000"/>
            <rFont val="Calibri"/>
            <family val="1"/>
          </rPr>
          <t>No aplica</t>
        </r>
      </text>
    </comment>
    <comment ref="AB368" authorId="0" shapeId="0" xr:uid="{00000000-0006-0000-1700-0000280F0000}">
      <text>
        <r>
          <rPr>
            <sz val="12"/>
            <color rgb="FF000000"/>
            <rFont val="Calibri"/>
            <family val="1"/>
          </rPr>
          <t>No aplica</t>
        </r>
      </text>
    </comment>
    <comment ref="AH368" authorId="0" shapeId="0" xr:uid="{00000000-0006-0000-1700-0000290F0000}">
      <text>
        <r>
          <rPr>
            <sz val="12"/>
            <color rgb="FF000000"/>
            <rFont val="Calibri"/>
            <family val="1"/>
          </rPr>
          <t>No saludo</t>
        </r>
      </text>
    </comment>
    <comment ref="AI368" authorId="0" shapeId="0" xr:uid="{00000000-0006-0000-1700-00002A0F0000}">
      <text>
        <r>
          <rPr>
            <sz val="12"/>
            <color rgb="FF000000"/>
            <rFont val="Calibri"/>
            <family val="1"/>
          </rPr>
          <t>N/A</t>
        </r>
      </text>
    </comment>
    <comment ref="AL368" authorId="0" shapeId="0" xr:uid="{00000000-0006-0000-1700-00002B0F0000}">
      <text>
        <r>
          <rPr>
            <sz val="12"/>
            <color rgb="FF000000"/>
            <rFont val="Calibri"/>
            <family val="1"/>
          </rPr>
          <t>No ofreció tanque lleno</t>
        </r>
      </text>
    </comment>
    <comment ref="AM368" authorId="0" shapeId="0" xr:uid="{00000000-0006-0000-1700-00002C0F0000}">
      <text>
        <r>
          <rPr>
            <sz val="12"/>
            <color rgb="FF000000"/>
            <rFont val="Calibri"/>
            <family val="1"/>
          </rPr>
          <t>No ofreció combustible de mayor calidad</t>
        </r>
      </text>
    </comment>
    <comment ref="AN368" authorId="0" shapeId="0" xr:uid="{00000000-0006-0000-1700-00002D0F0000}">
      <text>
        <r>
          <rPr>
            <sz val="12"/>
            <color rgb="FF000000"/>
            <rFont val="Calibri"/>
            <family val="1"/>
          </rPr>
          <t>No ofreció mezcla</t>
        </r>
      </text>
    </comment>
    <comment ref="AO368" authorId="0" shapeId="0" xr:uid="{00000000-0006-0000-1700-00002E0F0000}">
      <text>
        <r>
          <rPr>
            <sz val="12"/>
            <color rgb="FF000000"/>
            <rFont val="Calibri"/>
            <family val="1"/>
          </rPr>
          <t>No ofreció puntos</t>
        </r>
      </text>
    </comment>
    <comment ref="AP368" authorId="0" shapeId="0" xr:uid="{00000000-0006-0000-1700-00002F0F0000}">
      <text>
        <r>
          <rPr>
            <sz val="12"/>
            <color rgb="FF000000"/>
            <rFont val="Calibri"/>
            <family val="1"/>
          </rPr>
          <t>No ofreció aumentar compra</t>
        </r>
      </text>
    </comment>
    <comment ref="AS368" authorId="0" shapeId="0" xr:uid="{00000000-0006-0000-1700-0000300F0000}">
      <text>
        <r>
          <rPr>
            <sz val="12"/>
            <color rgb="FF000000"/>
            <rFont val="Calibri"/>
            <family val="1"/>
          </rPr>
          <t>No informó surtidor en ceros</t>
        </r>
      </text>
    </comment>
    <comment ref="AT368" authorId="0" shapeId="0" xr:uid="{00000000-0006-0000-1700-0000310F0000}">
      <text>
        <r>
          <rPr>
            <sz val="12"/>
            <color rgb="FF000000"/>
            <rFont val="Calibri"/>
            <family val="1"/>
          </rPr>
          <t>No dijo combustible garantizado confíable</t>
        </r>
      </text>
    </comment>
    <comment ref="AW368" authorId="0" shapeId="0" xr:uid="{00000000-0006-0000-1700-0000320F0000}">
      <text>
        <r>
          <rPr>
            <sz val="12"/>
            <color rgb="FF000000"/>
            <rFont val="Calibri"/>
            <family val="1"/>
          </rPr>
          <t>No ofreció adicionales</t>
        </r>
      </text>
    </comment>
    <comment ref="AX368" authorId="0" shapeId="0" xr:uid="{00000000-0006-0000-1700-0000330F0000}">
      <text>
        <r>
          <rPr>
            <sz val="12"/>
            <color rgb="FF000000"/>
            <rFont val="Calibri"/>
            <family val="1"/>
          </rPr>
          <t>No aplica</t>
        </r>
      </text>
    </comment>
    <comment ref="BA368" authorId="0" shapeId="0" xr:uid="{00000000-0006-0000-1700-0000340F0000}">
      <text>
        <r>
          <rPr>
            <sz val="12"/>
            <color rgb="FF000000"/>
            <rFont val="Calibri"/>
            <family val="1"/>
          </rPr>
          <t>No ofreció recibo</t>
        </r>
      </text>
    </comment>
    <comment ref="BE368" authorId="0" shapeId="0" xr:uid="{00000000-0006-0000-1700-0000350F0000}">
      <text>
        <r>
          <rPr>
            <sz val="12"/>
            <color rgb="FF000000"/>
            <rFont val="Calibri"/>
            <family val="1"/>
          </rPr>
          <t>No se despidió</t>
        </r>
      </text>
    </comment>
    <comment ref="BH368" authorId="0" shapeId="0" xr:uid="{00000000-0006-0000-1700-0000360F0000}">
      <text>
        <r>
          <rPr>
            <sz val="12"/>
            <color rgb="FF000000"/>
            <rFont val="Calibri"/>
            <family val="1"/>
          </rPr>
          <t>No hizo contacto visual</t>
        </r>
      </text>
    </comment>
    <comment ref="W369" authorId="0" shapeId="0" xr:uid="{00000000-0006-0000-1700-0000370F0000}">
      <text>
        <r>
          <rPr>
            <sz val="12"/>
            <color rgb="FF000000"/>
            <rFont val="Calibri"/>
            <family val="1"/>
          </rPr>
          <t>No tenía, tampoco el nombre bordado.</t>
        </r>
      </text>
    </comment>
    <comment ref="Y369" authorId="0" shapeId="0" xr:uid="{00000000-0006-0000-1700-0000380F0000}">
      <text>
        <r>
          <rPr>
            <sz val="12"/>
            <color rgb="FF000000"/>
            <rFont val="Calibri"/>
            <family val="1"/>
          </rPr>
          <t>No aplica</t>
        </r>
      </text>
    </comment>
    <comment ref="Z369" authorId="0" shapeId="0" xr:uid="{00000000-0006-0000-1700-0000390F0000}">
      <text>
        <r>
          <rPr>
            <sz val="12"/>
            <color rgb="FF000000"/>
            <rFont val="Calibri"/>
            <family val="1"/>
          </rPr>
          <t>No aplica</t>
        </r>
      </text>
    </comment>
    <comment ref="AA369" authorId="0" shapeId="0" xr:uid="{00000000-0006-0000-1700-00003A0F0000}">
      <text>
        <r>
          <rPr>
            <sz val="12"/>
            <color rgb="FF000000"/>
            <rFont val="Calibri"/>
            <family val="1"/>
          </rPr>
          <t>No aplica</t>
        </r>
      </text>
    </comment>
    <comment ref="AB369" authorId="0" shapeId="0" xr:uid="{00000000-0006-0000-1700-00003B0F0000}">
      <text>
        <r>
          <rPr>
            <sz val="12"/>
            <color rgb="FF000000"/>
            <rFont val="Calibri"/>
            <family val="1"/>
          </rPr>
          <t>No aplica</t>
        </r>
      </text>
    </comment>
    <comment ref="AE369" authorId="0" shapeId="0" xr:uid="{00000000-0006-0000-1700-00003C0F0000}">
      <text>
        <r>
          <rPr>
            <sz val="12"/>
            <color rgb="FF000000"/>
            <rFont val="Calibri"/>
            <family val="1"/>
          </rPr>
          <t>No hizo reconocimientos</t>
        </r>
      </text>
    </comment>
    <comment ref="AH369" authorId="0" shapeId="0" xr:uid="{00000000-0006-0000-1700-00003D0F0000}">
      <text>
        <r>
          <rPr>
            <sz val="12"/>
            <color rgb="FF000000"/>
            <rFont val="Calibri"/>
            <family val="1"/>
          </rPr>
          <t>No saludo</t>
        </r>
      </text>
    </comment>
    <comment ref="AI369" authorId="0" shapeId="0" xr:uid="{00000000-0006-0000-1700-00003E0F0000}">
      <text>
        <r>
          <rPr>
            <sz val="12"/>
            <color rgb="FF000000"/>
            <rFont val="Calibri"/>
            <family val="1"/>
          </rPr>
          <t>No entrego recibo</t>
        </r>
      </text>
    </comment>
    <comment ref="AM369" authorId="0" shapeId="0" xr:uid="{00000000-0006-0000-1700-00003F0F0000}">
      <text>
        <r>
          <rPr>
            <sz val="12"/>
            <color rgb="FF000000"/>
            <rFont val="Calibri"/>
            <family val="1"/>
          </rPr>
          <t>No aplica</t>
        </r>
      </text>
    </comment>
    <comment ref="AN369" authorId="0" shapeId="0" xr:uid="{00000000-0006-0000-1700-0000400F0000}">
      <text>
        <r>
          <rPr>
            <sz val="12"/>
            <color rgb="FF000000"/>
            <rFont val="Calibri"/>
            <family val="1"/>
          </rPr>
          <t>No aplica</t>
        </r>
      </text>
    </comment>
    <comment ref="AO369" authorId="0" shapeId="0" xr:uid="{00000000-0006-0000-1700-0000410F0000}">
      <text>
        <r>
          <rPr>
            <sz val="12"/>
            <color rgb="FF000000"/>
            <rFont val="Calibri"/>
            <family val="1"/>
          </rPr>
          <t>No ofreció cange puntos</t>
        </r>
      </text>
    </comment>
    <comment ref="AP369" authorId="0" shapeId="0" xr:uid="{00000000-0006-0000-1700-0000420F0000}">
      <text>
        <r>
          <rPr>
            <sz val="12"/>
            <color rgb="FF000000"/>
            <rFont val="Calibri"/>
            <family val="1"/>
          </rPr>
          <t>No ofreció aúmento de compra</t>
        </r>
      </text>
    </comment>
    <comment ref="AS369" authorId="0" shapeId="0" xr:uid="{00000000-0006-0000-1700-0000430F0000}">
      <text>
        <r>
          <rPr>
            <sz val="12"/>
            <color rgb="FF000000"/>
            <rFont val="Calibri"/>
            <family val="1"/>
          </rPr>
          <t>No dijo surtidor en ceros</t>
        </r>
      </text>
    </comment>
    <comment ref="AT369" authorId="0" shapeId="0" xr:uid="{00000000-0006-0000-1700-0000440F0000}">
      <text>
        <r>
          <rPr>
            <sz val="12"/>
            <color rgb="FF000000"/>
            <rFont val="Calibri"/>
            <family val="1"/>
          </rPr>
          <t>No dijo combustible garantizado confíable</t>
        </r>
      </text>
    </comment>
    <comment ref="AW369" authorId="0" shapeId="0" xr:uid="{00000000-0006-0000-1700-0000450F0000}">
      <text>
        <r>
          <rPr>
            <sz val="12"/>
            <color rgb="FF000000"/>
            <rFont val="Calibri"/>
            <family val="1"/>
          </rPr>
          <t>No ofrece adicionales</t>
        </r>
      </text>
    </comment>
    <comment ref="AX369" authorId="0" shapeId="0" xr:uid="{00000000-0006-0000-1700-0000460F0000}">
      <text>
        <r>
          <rPr>
            <sz val="12"/>
            <color rgb="FF000000"/>
            <rFont val="Calibri"/>
            <family val="1"/>
          </rPr>
          <t>No aplica</t>
        </r>
      </text>
    </comment>
    <comment ref="BA369" authorId="0" shapeId="0" xr:uid="{00000000-0006-0000-1700-0000470F0000}">
      <text>
        <r>
          <rPr>
            <sz val="12"/>
            <color rgb="FF000000"/>
            <rFont val="Calibri"/>
            <family val="1"/>
          </rPr>
          <t>No ofreció recibo</t>
        </r>
      </text>
    </comment>
    <comment ref="BE369" authorId="0" shapeId="0" xr:uid="{00000000-0006-0000-1700-0000480F0000}">
      <text>
        <r>
          <rPr>
            <sz val="12"/>
            <color rgb="FF000000"/>
            <rFont val="Calibri"/>
            <family val="1"/>
          </rPr>
          <t>No despidio</t>
        </r>
      </text>
    </comment>
    <comment ref="BH369" authorId="0" shapeId="0" xr:uid="{00000000-0006-0000-1700-0000490F0000}">
      <text>
        <r>
          <rPr>
            <sz val="12"/>
            <color rgb="FF000000"/>
            <rFont val="Calibri"/>
            <family val="1"/>
          </rPr>
          <t>No hizo contacto visual</t>
        </r>
      </text>
    </comment>
    <comment ref="Y370" authorId="0" shapeId="0" xr:uid="{00000000-0006-0000-1700-00004A0F0000}">
      <text>
        <r>
          <rPr>
            <sz val="12"/>
            <color rgb="FF000000"/>
            <rFont val="Calibri"/>
            <family val="1"/>
          </rPr>
          <t>No aplica</t>
        </r>
      </text>
    </comment>
    <comment ref="Z370" authorId="0" shapeId="0" xr:uid="{00000000-0006-0000-1700-00004B0F0000}">
      <text>
        <r>
          <rPr>
            <sz val="12"/>
            <color rgb="FF000000"/>
            <rFont val="Calibri"/>
            <family val="1"/>
          </rPr>
          <t>No aplica</t>
        </r>
      </text>
    </comment>
    <comment ref="AA370" authorId="0" shapeId="0" xr:uid="{00000000-0006-0000-1700-00004C0F0000}">
      <text>
        <r>
          <rPr>
            <sz val="12"/>
            <color rgb="FF000000"/>
            <rFont val="Calibri"/>
            <family val="1"/>
          </rPr>
          <t>No aplica</t>
        </r>
      </text>
    </comment>
    <comment ref="AB370" authorId="0" shapeId="0" xr:uid="{00000000-0006-0000-1700-00004D0F0000}">
      <text>
        <r>
          <rPr>
            <sz val="12"/>
            <color rgb="FF000000"/>
            <rFont val="Calibri"/>
            <family val="1"/>
          </rPr>
          <t>No aplica</t>
        </r>
      </text>
    </comment>
    <comment ref="AE370" authorId="0" shapeId="0" xr:uid="{00000000-0006-0000-1700-00004E0F0000}">
      <text>
        <r>
          <rPr>
            <sz val="12"/>
            <color rgb="FF000000"/>
            <rFont val="Calibri"/>
            <family val="1"/>
          </rPr>
          <t>La isla estaba llena</t>
        </r>
      </text>
    </comment>
    <comment ref="AH370" authorId="0" shapeId="0" xr:uid="{00000000-0006-0000-1700-00004F0F0000}">
      <text>
        <r>
          <rPr>
            <sz val="12"/>
            <color rgb="FF000000"/>
            <rFont val="Calibri"/>
            <family val="1"/>
          </rPr>
          <t>No lo hizo</t>
        </r>
      </text>
    </comment>
    <comment ref="AI370" authorId="0" shapeId="0" xr:uid="{00000000-0006-0000-1700-0000500F0000}">
      <text>
        <r>
          <rPr>
            <sz val="12"/>
            <color rgb="FF000000"/>
            <rFont val="Calibri"/>
            <family val="1"/>
          </rPr>
          <t>No lo hizo</t>
        </r>
      </text>
    </comment>
    <comment ref="AL370" authorId="0" shapeId="0" xr:uid="{00000000-0006-0000-1700-0000510F0000}">
      <text>
        <r>
          <rPr>
            <sz val="12"/>
            <color rgb="FF000000"/>
            <rFont val="Calibri"/>
            <family val="1"/>
          </rPr>
          <t>No lo hizo</t>
        </r>
      </text>
    </comment>
    <comment ref="AM370" authorId="0" shapeId="0" xr:uid="{00000000-0006-0000-1700-0000520F0000}">
      <text>
        <r>
          <rPr>
            <sz val="12"/>
            <color rgb="FF000000"/>
            <rFont val="Calibri"/>
            <family val="1"/>
          </rPr>
          <t>No lo hizo</t>
        </r>
      </text>
    </comment>
    <comment ref="AN370" authorId="0" shapeId="0" xr:uid="{00000000-0006-0000-1700-0000530F0000}">
      <text>
        <r>
          <rPr>
            <sz val="12"/>
            <color rgb="FF000000"/>
            <rFont val="Calibri"/>
            <family val="1"/>
          </rPr>
          <t>No lo hizo</t>
        </r>
      </text>
    </comment>
    <comment ref="AO370" authorId="0" shapeId="0" xr:uid="{00000000-0006-0000-1700-0000540F0000}">
      <text>
        <r>
          <rPr>
            <sz val="12"/>
            <color rgb="FF000000"/>
            <rFont val="Calibri"/>
            <family val="1"/>
          </rPr>
          <t>No lo hizo</t>
        </r>
      </text>
    </comment>
    <comment ref="AP370" authorId="0" shapeId="0" xr:uid="{00000000-0006-0000-1700-0000550F0000}">
      <text>
        <r>
          <rPr>
            <sz val="12"/>
            <color rgb="FF000000"/>
            <rFont val="Calibri"/>
            <family val="1"/>
          </rPr>
          <t>No lo hizo</t>
        </r>
      </text>
    </comment>
    <comment ref="AS370" authorId="0" shapeId="0" xr:uid="{00000000-0006-0000-1700-0000560F0000}">
      <text>
        <r>
          <rPr>
            <sz val="12"/>
            <color rgb="FF000000"/>
            <rFont val="Calibri"/>
            <family val="1"/>
          </rPr>
          <t>No lo hizo</t>
        </r>
      </text>
    </comment>
    <comment ref="AT370" authorId="0" shapeId="0" xr:uid="{00000000-0006-0000-1700-0000570F0000}">
      <text>
        <r>
          <rPr>
            <sz val="12"/>
            <color rgb="FF000000"/>
            <rFont val="Calibri"/>
            <family val="1"/>
          </rPr>
          <t>No lo. Hizo</t>
        </r>
      </text>
    </comment>
    <comment ref="AW370" authorId="0" shapeId="0" xr:uid="{00000000-0006-0000-1700-0000580F0000}">
      <text>
        <r>
          <rPr>
            <sz val="12"/>
            <color rgb="FF000000"/>
            <rFont val="Calibri"/>
            <family val="1"/>
          </rPr>
          <t>No lo hizo</t>
        </r>
      </text>
    </comment>
    <comment ref="AX370" authorId="0" shapeId="0" xr:uid="{00000000-0006-0000-1700-0000590F0000}">
      <text>
        <r>
          <rPr>
            <sz val="12"/>
            <color rgb="FF000000"/>
            <rFont val="Calibri"/>
            <family val="1"/>
          </rPr>
          <t>Se realiza tarea en moto</t>
        </r>
      </text>
    </comment>
    <comment ref="BA370" authorId="0" shapeId="0" xr:uid="{00000000-0006-0000-1700-00005A0F0000}">
      <text>
        <r>
          <rPr>
            <sz val="12"/>
            <color rgb="FF000000"/>
            <rFont val="Calibri"/>
            <family val="1"/>
          </rPr>
          <t>Yo la solicite</t>
        </r>
      </text>
    </comment>
    <comment ref="BE370" authorId="0" shapeId="0" xr:uid="{00000000-0006-0000-1700-00005B0F0000}">
      <text>
        <r>
          <rPr>
            <sz val="12"/>
            <color rgb="FF000000"/>
            <rFont val="Calibri"/>
            <family val="1"/>
          </rPr>
          <t>No lo fue</t>
        </r>
      </text>
    </comment>
    <comment ref="BI370" authorId="0" shapeId="0" xr:uid="{00000000-0006-0000-1700-00005C0F0000}">
      <text>
        <r>
          <rPr>
            <sz val="12"/>
            <color rgb="FF000000"/>
            <rFont val="Calibri"/>
            <family val="1"/>
          </rPr>
          <t>poco amable</t>
        </r>
      </text>
    </comment>
    <comment ref="Q371" authorId="0" shapeId="0" xr:uid="{00000000-0006-0000-1700-00005D0F0000}">
      <text>
        <r>
          <rPr>
            <sz val="12"/>
            <color rgb="FF000000"/>
            <rFont val="Calibri"/>
            <family val="1"/>
          </rPr>
          <t>Tiene reloj</t>
        </r>
      </text>
    </comment>
    <comment ref="W371" authorId="0" shapeId="0" xr:uid="{00000000-0006-0000-1700-00005E0F0000}">
      <text>
        <r>
          <rPr>
            <sz val="12"/>
            <color rgb="FF000000"/>
            <rFont val="Calibri"/>
            <family val="1"/>
          </rPr>
          <t>No tiene carnet</t>
        </r>
      </text>
    </comment>
    <comment ref="Y371" authorId="0" shapeId="0" xr:uid="{00000000-0006-0000-1700-00005F0F0000}">
      <text>
        <r>
          <rPr>
            <sz val="12"/>
            <color rgb="FF000000"/>
            <rFont val="Calibri"/>
            <family val="1"/>
          </rPr>
          <t>No aplica</t>
        </r>
      </text>
    </comment>
    <comment ref="Z371" authorId="0" shapeId="0" xr:uid="{00000000-0006-0000-1700-0000600F0000}">
      <text>
        <r>
          <rPr>
            <sz val="12"/>
            <color rgb="FF000000"/>
            <rFont val="Calibri"/>
            <family val="1"/>
          </rPr>
          <t>No aplica</t>
        </r>
      </text>
    </comment>
    <comment ref="AA371" authorId="0" shapeId="0" xr:uid="{00000000-0006-0000-1700-0000610F0000}">
      <text>
        <r>
          <rPr>
            <sz val="12"/>
            <color rgb="FF000000"/>
            <rFont val="Calibri"/>
            <family val="1"/>
          </rPr>
          <t>No</t>
        </r>
      </text>
    </comment>
    <comment ref="AB371" authorId="0" shapeId="0" xr:uid="{00000000-0006-0000-1700-0000620F0000}">
      <text>
        <r>
          <rPr>
            <sz val="12"/>
            <color rgb="FF000000"/>
            <rFont val="Calibri"/>
            <family val="1"/>
          </rPr>
          <t>No aplica</t>
        </r>
      </text>
    </comment>
    <comment ref="AE371" authorId="0" shapeId="0" xr:uid="{00000000-0006-0000-1700-0000630F0000}">
      <text>
        <r>
          <rPr>
            <sz val="12"/>
            <color rgb="FF000000"/>
            <rFont val="Calibri"/>
            <family val="1"/>
          </rPr>
          <t>Todos ocupado</t>
        </r>
      </text>
    </comment>
    <comment ref="AH371" authorId="0" shapeId="0" xr:uid="{00000000-0006-0000-1700-0000640F0000}">
      <text>
        <r>
          <rPr>
            <sz val="12"/>
            <color rgb="FF000000"/>
            <rFont val="Calibri"/>
            <family val="1"/>
          </rPr>
          <t>no saluda de acuerdo al criterio, dice hola buenas</t>
        </r>
      </text>
    </comment>
    <comment ref="AI371" authorId="0" shapeId="0" xr:uid="{00000000-0006-0000-1700-0000650F0000}">
      <text>
        <r>
          <rPr>
            <sz val="12"/>
            <color rgb="FF000000"/>
            <rFont val="Calibri"/>
            <family val="1"/>
          </rPr>
          <t>No ofrece nada</t>
        </r>
      </text>
    </comment>
    <comment ref="AM371" authorId="0" shapeId="0" xr:uid="{00000000-0006-0000-1700-0000660F0000}">
      <text>
        <r>
          <rPr>
            <sz val="12"/>
            <color rgb="FF000000"/>
            <rFont val="Calibri"/>
            <family val="1"/>
          </rPr>
          <t>No ofrece</t>
        </r>
      </text>
    </comment>
    <comment ref="AN371" authorId="0" shapeId="0" xr:uid="{00000000-0006-0000-1700-0000670F0000}">
      <text>
        <r>
          <rPr>
            <sz val="12"/>
            <color rgb="FF000000"/>
            <rFont val="Calibri"/>
            <family val="1"/>
          </rPr>
          <t>No ofrece</t>
        </r>
      </text>
    </comment>
    <comment ref="AO371" authorId="0" shapeId="0" xr:uid="{00000000-0006-0000-1700-0000680F0000}">
      <text>
        <r>
          <rPr>
            <sz val="12"/>
            <color rgb="FF000000"/>
            <rFont val="Calibri"/>
            <family val="1"/>
          </rPr>
          <t>No ofrece</t>
        </r>
      </text>
    </comment>
    <comment ref="AP371" authorId="0" shapeId="0" xr:uid="{00000000-0006-0000-1700-0000690F0000}">
      <text>
        <r>
          <rPr>
            <sz val="12"/>
            <color rgb="FF000000"/>
            <rFont val="Calibri"/>
            <family val="1"/>
          </rPr>
          <t>No ofrece</t>
        </r>
      </text>
    </comment>
    <comment ref="AS371" authorId="0" shapeId="0" xr:uid="{00000000-0006-0000-1700-00006A0F0000}">
      <text>
        <r>
          <rPr>
            <sz val="12"/>
            <color rgb="FF000000"/>
            <rFont val="Calibri"/>
            <family val="1"/>
          </rPr>
          <t>No dice</t>
        </r>
      </text>
    </comment>
    <comment ref="AT371" authorId="0" shapeId="0" xr:uid="{00000000-0006-0000-1700-00006B0F0000}">
      <text>
        <r>
          <rPr>
            <sz val="12"/>
            <color rgb="FF000000"/>
            <rFont val="Calibri"/>
            <family val="1"/>
          </rPr>
          <t>No dice la frase</t>
        </r>
      </text>
    </comment>
    <comment ref="AW371" authorId="0" shapeId="0" xr:uid="{00000000-0006-0000-1700-00006C0F0000}">
      <text>
        <r>
          <rPr>
            <sz val="12"/>
            <color rgb="FF000000"/>
            <rFont val="Calibri"/>
            <family val="1"/>
          </rPr>
          <t>No ofrece nada</t>
        </r>
      </text>
    </comment>
    <comment ref="AX371" authorId="0" shapeId="0" xr:uid="{00000000-0006-0000-1700-00006D0F0000}">
      <text>
        <r>
          <rPr>
            <sz val="12"/>
            <color rgb="FF000000"/>
            <rFont val="Calibri"/>
            <family val="1"/>
          </rPr>
          <t>Visita en moto</t>
        </r>
      </text>
    </comment>
    <comment ref="BA371" authorId="0" shapeId="0" xr:uid="{00000000-0006-0000-1700-00006E0F0000}">
      <text>
        <r>
          <rPr>
            <sz val="12"/>
            <color rgb="FF000000"/>
            <rFont val="Calibri"/>
            <family val="1"/>
          </rPr>
          <t>No entrega</t>
        </r>
      </text>
    </comment>
    <comment ref="BE371" authorId="0" shapeId="0" xr:uid="{00000000-0006-0000-1700-00006F0F0000}">
      <text>
        <r>
          <rPr>
            <sz val="12"/>
            <color rgb="FF000000"/>
            <rFont val="Calibri"/>
            <family val="1"/>
          </rPr>
          <t>Ni siquiera se despide</t>
        </r>
      </text>
    </comment>
    <comment ref="BI371" authorId="0" shapeId="0" xr:uid="{00000000-0006-0000-1700-0000700F0000}">
      <text>
        <r>
          <rPr>
            <sz val="12"/>
            <color rgb="FF000000"/>
            <rFont val="Calibri"/>
            <family val="1"/>
          </rPr>
          <t>Le falta servicio al cliente</t>
        </r>
      </text>
    </comment>
    <comment ref="S372" authorId="0" shapeId="0" xr:uid="{00000000-0006-0000-1700-0000710F0000}">
      <text>
        <r>
          <rPr>
            <sz val="12"/>
            <color rgb="FF000000"/>
            <rFont val="Calibri"/>
            <family val="1"/>
          </rPr>
          <t>No llevaba botas de seguridad</t>
        </r>
      </text>
    </comment>
    <comment ref="T372" authorId="0" shapeId="0" xr:uid="{00000000-0006-0000-1700-0000720F0000}">
      <text>
        <r>
          <rPr>
            <sz val="12"/>
            <color rgb="FF000000"/>
            <rFont val="Calibri"/>
            <family val="1"/>
          </rPr>
          <t>No tenía camisa de la marca</t>
        </r>
      </text>
    </comment>
    <comment ref="U372" authorId="0" shapeId="0" xr:uid="{00000000-0006-0000-1700-0000730F0000}">
      <text>
        <r>
          <rPr>
            <sz val="12"/>
            <color rgb="FF000000"/>
            <rFont val="Calibri"/>
            <family val="1"/>
          </rPr>
          <t>No tenía pantalón de la marca</t>
        </r>
      </text>
    </comment>
    <comment ref="Y372" authorId="0" shapeId="0" xr:uid="{00000000-0006-0000-1700-0000740F0000}">
      <text>
        <r>
          <rPr>
            <sz val="12"/>
            <color rgb="FF000000"/>
            <rFont val="Calibri"/>
            <family val="1"/>
          </rPr>
          <t>Na</t>
        </r>
      </text>
    </comment>
    <comment ref="Z372" authorId="0" shapeId="0" xr:uid="{00000000-0006-0000-1700-0000750F0000}">
      <text>
        <r>
          <rPr>
            <sz val="12"/>
            <color rgb="FF000000"/>
            <rFont val="Calibri"/>
            <family val="1"/>
          </rPr>
          <t>Na</t>
        </r>
      </text>
    </comment>
    <comment ref="AA372" authorId="0" shapeId="0" xr:uid="{00000000-0006-0000-1700-0000760F0000}">
      <text>
        <r>
          <rPr>
            <sz val="12"/>
            <color rgb="FF000000"/>
            <rFont val="Calibri"/>
            <family val="1"/>
          </rPr>
          <t>Na</t>
        </r>
      </text>
    </comment>
    <comment ref="AB372" authorId="0" shapeId="0" xr:uid="{00000000-0006-0000-1700-0000770F0000}">
      <text>
        <r>
          <rPr>
            <sz val="12"/>
            <color rgb="FF000000"/>
            <rFont val="Calibri"/>
            <family val="1"/>
          </rPr>
          <t>Na</t>
        </r>
      </text>
    </comment>
    <comment ref="AE372" authorId="0" shapeId="0" xr:uid="{00000000-0006-0000-1700-0000780F0000}">
      <text>
        <r>
          <rPr>
            <sz val="12"/>
            <color rgb="FF000000"/>
            <rFont val="Calibri"/>
            <family val="1"/>
          </rPr>
          <t>No es atento</t>
        </r>
      </text>
    </comment>
    <comment ref="AH372" authorId="0" shapeId="0" xr:uid="{00000000-0006-0000-1700-0000790F0000}">
      <text>
        <r>
          <rPr>
            <sz val="12"/>
            <color rgb="FF000000"/>
            <rFont val="Calibri"/>
            <family val="1"/>
          </rPr>
          <t>Buenas no es saludo amable</t>
        </r>
      </text>
    </comment>
    <comment ref="AI372" authorId="0" shapeId="0" xr:uid="{00000000-0006-0000-1700-00007A0F0000}">
      <text>
        <r>
          <rPr>
            <sz val="12"/>
            <color rgb="FF000000"/>
            <rFont val="Calibri"/>
            <family val="1"/>
          </rPr>
          <t>N/A</t>
        </r>
      </text>
    </comment>
    <comment ref="AL372" authorId="0" shapeId="0" xr:uid="{00000000-0006-0000-1700-00007B0F0000}">
      <text>
        <r>
          <rPr>
            <sz val="12"/>
            <color rgb="FF000000"/>
            <rFont val="Calibri"/>
            <family val="1"/>
          </rPr>
          <t>Solo dijo a la orden</t>
        </r>
      </text>
    </comment>
    <comment ref="AM372" authorId="0" shapeId="0" xr:uid="{00000000-0006-0000-1700-00007C0F0000}">
      <text>
        <r>
          <rPr>
            <sz val="12"/>
            <color rgb="FF000000"/>
            <rFont val="Calibri"/>
            <family val="1"/>
          </rPr>
          <t>No ofreció</t>
        </r>
      </text>
    </comment>
    <comment ref="AN372" authorId="0" shapeId="0" xr:uid="{00000000-0006-0000-1700-00007D0F0000}">
      <text>
        <r>
          <rPr>
            <sz val="12"/>
            <color rgb="FF000000"/>
            <rFont val="Calibri"/>
            <family val="1"/>
          </rPr>
          <t>No ofreció</t>
        </r>
      </text>
    </comment>
    <comment ref="AO372" authorId="0" shapeId="0" xr:uid="{00000000-0006-0000-1700-00007E0F0000}">
      <text>
        <r>
          <rPr>
            <sz val="12"/>
            <color rgb="FF000000"/>
            <rFont val="Calibri"/>
            <family val="1"/>
          </rPr>
          <t>No ofreció</t>
        </r>
      </text>
    </comment>
    <comment ref="AP372" authorId="0" shapeId="0" xr:uid="{00000000-0006-0000-1700-00007F0F0000}">
      <text>
        <r>
          <rPr>
            <sz val="12"/>
            <color rgb="FF000000"/>
            <rFont val="Calibri"/>
            <family val="1"/>
          </rPr>
          <t>No ofreció</t>
        </r>
      </text>
    </comment>
    <comment ref="AS372" authorId="0" shapeId="0" xr:uid="{00000000-0006-0000-1700-0000800F0000}">
      <text>
        <r>
          <rPr>
            <sz val="12"/>
            <color rgb="FF000000"/>
            <rFont val="Calibri"/>
            <family val="1"/>
          </rPr>
          <t>No</t>
        </r>
      </text>
    </comment>
    <comment ref="AT372" authorId="0" shapeId="0" xr:uid="{00000000-0006-0000-1700-0000810F0000}">
      <text>
        <r>
          <rPr>
            <sz val="12"/>
            <color rgb="FF000000"/>
            <rFont val="Calibri"/>
            <family val="1"/>
          </rPr>
          <t>No</t>
        </r>
      </text>
    </comment>
    <comment ref="AW372" authorId="0" shapeId="0" xr:uid="{00000000-0006-0000-1700-0000820F0000}">
      <text>
        <r>
          <rPr>
            <sz val="12"/>
            <color rgb="FF000000"/>
            <rFont val="Calibri"/>
            <family val="1"/>
          </rPr>
          <t>No ofreció</t>
        </r>
      </text>
    </comment>
    <comment ref="AX372" authorId="0" shapeId="0" xr:uid="{00000000-0006-0000-1700-0000830F0000}">
      <text>
        <r>
          <rPr>
            <sz val="12"/>
            <color rgb="FF000000"/>
            <rFont val="Calibri"/>
            <family val="1"/>
          </rPr>
          <t>Na</t>
        </r>
      </text>
    </comment>
    <comment ref="BA372" authorId="0" shapeId="0" xr:uid="{00000000-0006-0000-1700-0000840F0000}">
      <text>
        <r>
          <rPr>
            <sz val="12"/>
            <color rgb="FF000000"/>
            <rFont val="Calibri"/>
            <family val="1"/>
          </rPr>
          <t>me adelanto a solicitarla</t>
        </r>
      </text>
    </comment>
    <comment ref="BE372" authorId="0" shapeId="0" xr:uid="{00000000-0006-0000-1700-0000850F0000}">
      <text>
        <r>
          <rPr>
            <sz val="12"/>
            <color rgb="FF000000"/>
            <rFont val="Calibri"/>
            <family val="1"/>
          </rPr>
          <t>no se despide</t>
        </r>
      </text>
    </comment>
    <comment ref="BI372" authorId="0" shapeId="0" xr:uid="{00000000-0006-0000-1700-0000860F0000}">
      <text>
        <r>
          <rPr>
            <sz val="12"/>
            <color rgb="FF000000"/>
            <rFont val="Calibri"/>
            <family val="1"/>
          </rPr>
          <t>Casi no habló</t>
        </r>
      </text>
    </comment>
    <comment ref="O373" authorId="0" shapeId="0" xr:uid="{00000000-0006-0000-1700-0000870F0000}">
      <text>
        <r>
          <rPr>
            <sz val="12"/>
            <color rgb="FF000000"/>
            <rFont val="Calibri"/>
            <family val="1"/>
          </rPr>
          <t>Sin servicio</t>
        </r>
      </text>
    </comment>
    <comment ref="P373" authorId="0" shapeId="0" xr:uid="{00000000-0006-0000-1700-0000880F0000}">
      <text>
        <r>
          <rPr>
            <sz val="12"/>
            <color rgb="FF000000"/>
            <rFont val="Calibri"/>
            <family val="1"/>
          </rPr>
          <t>Sin servicio</t>
        </r>
      </text>
    </comment>
    <comment ref="Q373" authorId="0" shapeId="0" xr:uid="{00000000-0006-0000-1700-0000890F0000}">
      <text>
        <r>
          <rPr>
            <sz val="12"/>
            <color rgb="FF000000"/>
            <rFont val="Calibri"/>
            <family val="1"/>
          </rPr>
          <t>Sin servicio</t>
        </r>
      </text>
    </comment>
    <comment ref="R373" authorId="0" shapeId="0" xr:uid="{00000000-0006-0000-1700-00008A0F0000}">
      <text>
        <r>
          <rPr>
            <sz val="12"/>
            <color rgb="FF000000"/>
            <rFont val="Calibri"/>
            <family val="1"/>
          </rPr>
          <t>Sin servicio</t>
        </r>
      </text>
    </comment>
    <comment ref="S373" authorId="0" shapeId="0" xr:uid="{00000000-0006-0000-1700-00008B0F0000}">
      <text>
        <r>
          <rPr>
            <sz val="12"/>
            <color rgb="FF000000"/>
            <rFont val="Calibri"/>
            <family val="1"/>
          </rPr>
          <t>Sin servicio</t>
        </r>
      </text>
    </comment>
    <comment ref="T373" authorId="0" shapeId="0" xr:uid="{00000000-0006-0000-1700-00008C0F0000}">
      <text>
        <r>
          <rPr>
            <sz val="12"/>
            <color rgb="FF000000"/>
            <rFont val="Calibri"/>
            <family val="1"/>
          </rPr>
          <t>Sin servicio</t>
        </r>
      </text>
    </comment>
    <comment ref="U373" authorId="0" shapeId="0" xr:uid="{00000000-0006-0000-1700-00008D0F0000}">
      <text>
        <r>
          <rPr>
            <sz val="12"/>
            <color rgb="FF000000"/>
            <rFont val="Calibri"/>
            <family val="1"/>
          </rPr>
          <t>Sin servicio</t>
        </r>
      </text>
    </comment>
    <comment ref="V373" authorId="0" shapeId="0" xr:uid="{00000000-0006-0000-1700-00008E0F0000}">
      <text>
        <r>
          <rPr>
            <sz val="12"/>
            <color rgb="FF000000"/>
            <rFont val="Calibri"/>
            <family val="1"/>
          </rPr>
          <t>Sin servicio</t>
        </r>
      </text>
    </comment>
    <comment ref="W373" authorId="0" shapeId="0" xr:uid="{00000000-0006-0000-1700-00008F0F0000}">
      <text>
        <r>
          <rPr>
            <sz val="12"/>
            <color rgb="FF000000"/>
            <rFont val="Calibri"/>
            <family val="1"/>
          </rPr>
          <t>Sin servicio</t>
        </r>
      </text>
    </comment>
    <comment ref="X373" authorId="0" shapeId="0" xr:uid="{00000000-0006-0000-1700-0000900F0000}">
      <text>
        <r>
          <rPr>
            <sz val="12"/>
            <color rgb="FF000000"/>
            <rFont val="Calibri"/>
            <family val="1"/>
          </rPr>
          <t>Sin servicio</t>
        </r>
      </text>
    </comment>
    <comment ref="Y373" authorId="0" shapeId="0" xr:uid="{00000000-0006-0000-1700-0000910F0000}">
      <text>
        <r>
          <rPr>
            <sz val="12"/>
            <color rgb="FF000000"/>
            <rFont val="Calibri"/>
            <family val="1"/>
          </rPr>
          <t>Sin servicio</t>
        </r>
      </text>
    </comment>
    <comment ref="Z373" authorId="0" shapeId="0" xr:uid="{00000000-0006-0000-1700-0000920F0000}">
      <text>
        <r>
          <rPr>
            <sz val="12"/>
            <color rgb="FF000000"/>
            <rFont val="Calibri"/>
            <family val="1"/>
          </rPr>
          <t>Sin servicio</t>
        </r>
      </text>
    </comment>
    <comment ref="AA373" authorId="0" shapeId="0" xr:uid="{00000000-0006-0000-1700-0000930F0000}">
      <text>
        <r>
          <rPr>
            <sz val="12"/>
            <color rgb="FF000000"/>
            <rFont val="Calibri"/>
            <family val="1"/>
          </rPr>
          <t>Sin servicio</t>
        </r>
      </text>
    </comment>
    <comment ref="AB373" authorId="0" shapeId="0" xr:uid="{00000000-0006-0000-1700-0000940F0000}">
      <text>
        <r>
          <rPr>
            <sz val="12"/>
            <color rgb="FF000000"/>
            <rFont val="Calibri"/>
            <family val="1"/>
          </rPr>
          <t>Sin servicio</t>
        </r>
      </text>
    </comment>
    <comment ref="AE373" authorId="0" shapeId="0" xr:uid="{00000000-0006-0000-1700-0000950F0000}">
      <text>
        <r>
          <rPr>
            <sz val="12"/>
            <color rgb="FF000000"/>
            <rFont val="Calibri"/>
            <family val="1"/>
          </rPr>
          <t>Sin servicio</t>
        </r>
      </text>
    </comment>
    <comment ref="AH373" authorId="0" shapeId="0" xr:uid="{00000000-0006-0000-1700-0000960F0000}">
      <text>
        <r>
          <rPr>
            <sz val="12"/>
            <color rgb="FF000000"/>
            <rFont val="Calibri"/>
            <family val="1"/>
          </rPr>
          <t>Sin servicio</t>
        </r>
      </text>
    </comment>
    <comment ref="AI373" authorId="0" shapeId="0" xr:uid="{00000000-0006-0000-1700-0000970F0000}">
      <text>
        <r>
          <rPr>
            <sz val="12"/>
            <color rgb="FF000000"/>
            <rFont val="Calibri"/>
            <family val="1"/>
          </rPr>
          <t>Sin servicio</t>
        </r>
      </text>
    </comment>
    <comment ref="AL373" authorId="0" shapeId="0" xr:uid="{00000000-0006-0000-1700-0000980F0000}">
      <text>
        <r>
          <rPr>
            <sz val="12"/>
            <color rgb="FF000000"/>
            <rFont val="Calibri"/>
            <family val="1"/>
          </rPr>
          <t>Sin servicio</t>
        </r>
      </text>
    </comment>
    <comment ref="AM373" authorId="0" shapeId="0" xr:uid="{00000000-0006-0000-1700-0000990F0000}">
      <text>
        <r>
          <rPr>
            <sz val="12"/>
            <color rgb="FF000000"/>
            <rFont val="Calibri"/>
            <family val="1"/>
          </rPr>
          <t>Sin servicio</t>
        </r>
      </text>
    </comment>
    <comment ref="AN373" authorId="0" shapeId="0" xr:uid="{00000000-0006-0000-1700-00009A0F0000}">
      <text>
        <r>
          <rPr>
            <sz val="12"/>
            <color rgb="FF000000"/>
            <rFont val="Calibri"/>
            <family val="1"/>
          </rPr>
          <t>Sin servicio</t>
        </r>
      </text>
    </comment>
    <comment ref="AO373" authorId="0" shapeId="0" xr:uid="{00000000-0006-0000-1700-00009B0F0000}">
      <text>
        <r>
          <rPr>
            <sz val="12"/>
            <color rgb="FF000000"/>
            <rFont val="Calibri"/>
            <family val="1"/>
          </rPr>
          <t>Sin servicio</t>
        </r>
      </text>
    </comment>
    <comment ref="AP373" authorId="0" shapeId="0" xr:uid="{00000000-0006-0000-1700-00009C0F0000}">
      <text>
        <r>
          <rPr>
            <sz val="12"/>
            <color rgb="FF000000"/>
            <rFont val="Calibri"/>
            <family val="1"/>
          </rPr>
          <t>Sin servicio</t>
        </r>
      </text>
    </comment>
    <comment ref="AS373" authorId="0" shapeId="0" xr:uid="{00000000-0006-0000-1700-00009D0F0000}">
      <text>
        <r>
          <rPr>
            <sz val="12"/>
            <color rgb="FF000000"/>
            <rFont val="Calibri"/>
            <family val="1"/>
          </rPr>
          <t>Sin servicio</t>
        </r>
      </text>
    </comment>
    <comment ref="AT373" authorId="0" shapeId="0" xr:uid="{00000000-0006-0000-1700-00009E0F0000}">
      <text>
        <r>
          <rPr>
            <sz val="12"/>
            <color rgb="FF000000"/>
            <rFont val="Calibri"/>
            <family val="1"/>
          </rPr>
          <t>Sin servicio</t>
        </r>
      </text>
    </comment>
    <comment ref="AW373" authorId="0" shapeId="0" xr:uid="{00000000-0006-0000-1700-00009F0F0000}">
      <text>
        <r>
          <rPr>
            <sz val="12"/>
            <color rgb="FF000000"/>
            <rFont val="Calibri"/>
            <family val="1"/>
          </rPr>
          <t>Sin servicio</t>
        </r>
      </text>
    </comment>
    <comment ref="AX373" authorId="0" shapeId="0" xr:uid="{00000000-0006-0000-1700-0000A00F0000}">
      <text>
        <r>
          <rPr>
            <sz val="12"/>
            <color rgb="FF000000"/>
            <rFont val="Calibri"/>
            <family val="1"/>
          </rPr>
          <t>Sin servicio</t>
        </r>
      </text>
    </comment>
    <comment ref="BA373" authorId="0" shapeId="0" xr:uid="{00000000-0006-0000-1700-0000A10F0000}">
      <text>
        <r>
          <rPr>
            <sz val="12"/>
            <color rgb="FF000000"/>
            <rFont val="Calibri"/>
            <family val="1"/>
          </rPr>
          <t>Sin servicio</t>
        </r>
      </text>
    </comment>
    <comment ref="BB373" authorId="0" shapeId="0" xr:uid="{00000000-0006-0000-1700-0000A20F0000}">
      <text>
        <r>
          <rPr>
            <sz val="12"/>
            <color rgb="FF000000"/>
            <rFont val="Calibri"/>
            <family val="1"/>
          </rPr>
          <t>Sin servicio</t>
        </r>
      </text>
    </comment>
    <comment ref="BE373" authorId="0" shapeId="0" xr:uid="{00000000-0006-0000-1700-0000A30F0000}">
      <text>
        <r>
          <rPr>
            <sz val="12"/>
            <color rgb="FF000000"/>
            <rFont val="Calibri"/>
            <family val="1"/>
          </rPr>
          <t>Sin servicio</t>
        </r>
      </text>
    </comment>
    <comment ref="BH373" authorId="0" shapeId="0" xr:uid="{00000000-0006-0000-1700-0000A40F0000}">
      <text>
        <r>
          <rPr>
            <sz val="12"/>
            <color rgb="FF000000"/>
            <rFont val="Calibri"/>
            <family val="1"/>
          </rPr>
          <t>Sin servicio</t>
        </r>
      </text>
    </comment>
    <comment ref="BI373" authorId="0" shapeId="0" xr:uid="{00000000-0006-0000-1700-0000A50F0000}">
      <text>
        <r>
          <rPr>
            <sz val="12"/>
            <color rgb="FF000000"/>
            <rFont val="Calibri"/>
            <family val="1"/>
          </rPr>
          <t>Sin servicio</t>
        </r>
      </text>
    </comment>
    <comment ref="L374" authorId="0" shapeId="0" xr:uid="{00000000-0006-0000-1700-0000A60F0000}">
      <text>
        <r>
          <rPr>
            <sz val="12"/>
            <color rgb="FF000000"/>
            <rFont val="Calibri"/>
            <family val="1"/>
          </rPr>
          <t>Eds cerrada</t>
        </r>
      </text>
    </comment>
    <comment ref="O374" authorId="0" shapeId="0" xr:uid="{00000000-0006-0000-1700-0000A70F0000}">
      <text>
        <r>
          <rPr>
            <sz val="12"/>
            <color rgb="FF000000"/>
            <rFont val="Calibri"/>
            <family val="1"/>
          </rPr>
          <t>Eds cerrada</t>
        </r>
      </text>
    </comment>
    <comment ref="P374" authorId="0" shapeId="0" xr:uid="{00000000-0006-0000-1700-0000A80F0000}">
      <text>
        <r>
          <rPr>
            <sz val="12"/>
            <color rgb="FF000000"/>
            <rFont val="Calibri"/>
            <family val="1"/>
          </rPr>
          <t>Eds cerrada</t>
        </r>
      </text>
    </comment>
    <comment ref="Q374" authorId="0" shapeId="0" xr:uid="{00000000-0006-0000-1700-0000A90F0000}">
      <text>
        <r>
          <rPr>
            <sz val="12"/>
            <color rgb="FF000000"/>
            <rFont val="Calibri"/>
            <family val="1"/>
          </rPr>
          <t>Eds cerrada</t>
        </r>
      </text>
    </comment>
    <comment ref="R374" authorId="0" shapeId="0" xr:uid="{00000000-0006-0000-1700-0000AA0F0000}">
      <text>
        <r>
          <rPr>
            <sz val="12"/>
            <color rgb="FF000000"/>
            <rFont val="Calibri"/>
            <family val="1"/>
          </rPr>
          <t>Eds cerrada</t>
        </r>
      </text>
    </comment>
    <comment ref="S374" authorId="0" shapeId="0" xr:uid="{00000000-0006-0000-1700-0000AB0F0000}">
      <text>
        <r>
          <rPr>
            <sz val="12"/>
            <color rgb="FF000000"/>
            <rFont val="Calibri"/>
            <family val="1"/>
          </rPr>
          <t>Eds cerrada</t>
        </r>
      </text>
    </comment>
    <comment ref="T374" authorId="0" shapeId="0" xr:uid="{00000000-0006-0000-1700-0000AC0F0000}">
      <text>
        <r>
          <rPr>
            <sz val="12"/>
            <color rgb="FF000000"/>
            <rFont val="Calibri"/>
            <family val="1"/>
          </rPr>
          <t>Eds cerrada</t>
        </r>
      </text>
    </comment>
    <comment ref="U374" authorId="0" shapeId="0" xr:uid="{00000000-0006-0000-1700-0000AD0F0000}">
      <text>
        <r>
          <rPr>
            <sz val="12"/>
            <color rgb="FF000000"/>
            <rFont val="Calibri"/>
            <family val="1"/>
          </rPr>
          <t>Eds cerrada</t>
        </r>
      </text>
    </comment>
    <comment ref="V374" authorId="0" shapeId="0" xr:uid="{00000000-0006-0000-1700-0000AE0F0000}">
      <text>
        <r>
          <rPr>
            <sz val="12"/>
            <color rgb="FF000000"/>
            <rFont val="Calibri"/>
            <family val="1"/>
          </rPr>
          <t>Eds cerrada</t>
        </r>
      </text>
    </comment>
    <comment ref="W374" authorId="0" shapeId="0" xr:uid="{00000000-0006-0000-1700-0000AF0F0000}">
      <text>
        <r>
          <rPr>
            <sz val="12"/>
            <color rgb="FF000000"/>
            <rFont val="Calibri"/>
            <family val="1"/>
          </rPr>
          <t>Eds cerrada</t>
        </r>
      </text>
    </comment>
    <comment ref="X374" authorId="0" shapeId="0" xr:uid="{00000000-0006-0000-1700-0000B00F0000}">
      <text>
        <r>
          <rPr>
            <sz val="12"/>
            <color rgb="FF000000"/>
            <rFont val="Calibri"/>
            <family val="1"/>
          </rPr>
          <t>Eds cerrada</t>
        </r>
      </text>
    </comment>
    <comment ref="Y374" authorId="0" shapeId="0" xr:uid="{00000000-0006-0000-1700-0000B10F0000}">
      <text>
        <r>
          <rPr>
            <sz val="12"/>
            <color rgb="FF000000"/>
            <rFont val="Calibri"/>
            <family val="1"/>
          </rPr>
          <t>Eds cerrada</t>
        </r>
      </text>
    </comment>
    <comment ref="Z374" authorId="0" shapeId="0" xr:uid="{00000000-0006-0000-1700-0000B20F0000}">
      <text>
        <r>
          <rPr>
            <sz val="12"/>
            <color rgb="FF000000"/>
            <rFont val="Calibri"/>
            <family val="1"/>
          </rPr>
          <t>Eds cerrada</t>
        </r>
      </text>
    </comment>
    <comment ref="AA374" authorId="0" shapeId="0" xr:uid="{00000000-0006-0000-1700-0000B30F0000}">
      <text>
        <r>
          <rPr>
            <sz val="12"/>
            <color rgb="FF000000"/>
            <rFont val="Calibri"/>
            <family val="1"/>
          </rPr>
          <t>Eds cerrada</t>
        </r>
      </text>
    </comment>
    <comment ref="AB374" authorId="0" shapeId="0" xr:uid="{00000000-0006-0000-1700-0000B40F0000}">
      <text>
        <r>
          <rPr>
            <sz val="12"/>
            <color rgb="FF000000"/>
            <rFont val="Calibri"/>
            <family val="1"/>
          </rPr>
          <t>Eds cerrada</t>
        </r>
      </text>
    </comment>
    <comment ref="AE374" authorId="0" shapeId="0" xr:uid="{00000000-0006-0000-1700-0000B50F0000}">
      <text>
        <r>
          <rPr>
            <sz val="12"/>
            <color rgb="FF000000"/>
            <rFont val="Calibri"/>
            <family val="1"/>
          </rPr>
          <t>Eds cerrada</t>
        </r>
      </text>
    </comment>
    <comment ref="AH374" authorId="0" shapeId="0" xr:uid="{00000000-0006-0000-1700-0000B60F0000}">
      <text>
        <r>
          <rPr>
            <sz val="12"/>
            <color rgb="FF000000"/>
            <rFont val="Calibri"/>
            <family val="1"/>
          </rPr>
          <t>Eds cerrada</t>
        </r>
      </text>
    </comment>
    <comment ref="AI374" authorId="0" shapeId="0" xr:uid="{00000000-0006-0000-1700-0000B70F0000}">
      <text>
        <r>
          <rPr>
            <sz val="12"/>
            <color rgb="FF000000"/>
            <rFont val="Calibri"/>
            <family val="1"/>
          </rPr>
          <t>Eds cerrada</t>
        </r>
      </text>
    </comment>
    <comment ref="AL374" authorId="0" shapeId="0" xr:uid="{00000000-0006-0000-1700-0000B80F0000}">
      <text>
        <r>
          <rPr>
            <sz val="12"/>
            <color rgb="FF000000"/>
            <rFont val="Calibri"/>
            <family val="1"/>
          </rPr>
          <t>Eds cerrada</t>
        </r>
      </text>
    </comment>
    <comment ref="AM374" authorId="0" shapeId="0" xr:uid="{00000000-0006-0000-1700-0000B90F0000}">
      <text>
        <r>
          <rPr>
            <sz val="12"/>
            <color rgb="FF000000"/>
            <rFont val="Calibri"/>
            <family val="1"/>
          </rPr>
          <t>Eds cerrada</t>
        </r>
      </text>
    </comment>
    <comment ref="AN374" authorId="0" shapeId="0" xr:uid="{00000000-0006-0000-1700-0000BA0F0000}">
      <text>
        <r>
          <rPr>
            <sz val="12"/>
            <color rgb="FF000000"/>
            <rFont val="Calibri"/>
            <family val="1"/>
          </rPr>
          <t>Eds cerrada</t>
        </r>
      </text>
    </comment>
    <comment ref="AO374" authorId="0" shapeId="0" xr:uid="{00000000-0006-0000-1700-0000BB0F0000}">
      <text>
        <r>
          <rPr>
            <sz val="12"/>
            <color rgb="FF000000"/>
            <rFont val="Calibri"/>
            <family val="1"/>
          </rPr>
          <t>Eds cerrada</t>
        </r>
      </text>
    </comment>
    <comment ref="AP374" authorId="0" shapeId="0" xr:uid="{00000000-0006-0000-1700-0000BC0F0000}">
      <text>
        <r>
          <rPr>
            <sz val="12"/>
            <color rgb="FF000000"/>
            <rFont val="Calibri"/>
            <family val="1"/>
          </rPr>
          <t>Eds cerrada</t>
        </r>
      </text>
    </comment>
    <comment ref="AS374" authorId="0" shapeId="0" xr:uid="{00000000-0006-0000-1700-0000BD0F0000}">
      <text>
        <r>
          <rPr>
            <sz val="12"/>
            <color rgb="FF000000"/>
            <rFont val="Calibri"/>
            <family val="1"/>
          </rPr>
          <t>Eds cerrada</t>
        </r>
      </text>
    </comment>
    <comment ref="AT374" authorId="0" shapeId="0" xr:uid="{00000000-0006-0000-1700-0000BE0F0000}">
      <text>
        <r>
          <rPr>
            <sz val="12"/>
            <color rgb="FF000000"/>
            <rFont val="Calibri"/>
            <family val="1"/>
          </rPr>
          <t>Eds cerrada</t>
        </r>
      </text>
    </comment>
    <comment ref="AW374" authorId="0" shapeId="0" xr:uid="{00000000-0006-0000-1700-0000BF0F0000}">
      <text>
        <r>
          <rPr>
            <sz val="12"/>
            <color rgb="FF000000"/>
            <rFont val="Calibri"/>
            <family val="1"/>
          </rPr>
          <t>Eds cerrada</t>
        </r>
      </text>
    </comment>
    <comment ref="AX374" authorId="0" shapeId="0" xr:uid="{00000000-0006-0000-1700-0000C00F0000}">
      <text>
        <r>
          <rPr>
            <sz val="12"/>
            <color rgb="FF000000"/>
            <rFont val="Calibri"/>
            <family val="1"/>
          </rPr>
          <t>Eds cerrada</t>
        </r>
      </text>
    </comment>
    <comment ref="BA374" authorId="0" shapeId="0" xr:uid="{00000000-0006-0000-1700-0000C10F0000}">
      <text>
        <r>
          <rPr>
            <sz val="12"/>
            <color rgb="FF000000"/>
            <rFont val="Calibri"/>
            <family val="1"/>
          </rPr>
          <t>Eds cerrada</t>
        </r>
      </text>
    </comment>
    <comment ref="BB374" authorId="0" shapeId="0" xr:uid="{00000000-0006-0000-1700-0000C20F0000}">
      <text>
        <r>
          <rPr>
            <sz val="12"/>
            <color rgb="FF000000"/>
            <rFont val="Calibri"/>
            <family val="1"/>
          </rPr>
          <t>Eds cerrada</t>
        </r>
      </text>
    </comment>
    <comment ref="BE374" authorId="0" shapeId="0" xr:uid="{00000000-0006-0000-1700-0000C30F0000}">
      <text>
        <r>
          <rPr>
            <sz val="12"/>
            <color rgb="FF000000"/>
            <rFont val="Calibri"/>
            <family val="1"/>
          </rPr>
          <t>Eds cerrada</t>
        </r>
      </text>
    </comment>
    <comment ref="BH374" authorId="0" shapeId="0" xr:uid="{00000000-0006-0000-1700-0000C40F0000}">
      <text>
        <r>
          <rPr>
            <sz val="12"/>
            <color rgb="FF000000"/>
            <rFont val="Calibri"/>
            <family val="1"/>
          </rPr>
          <t>Eds cerrada</t>
        </r>
      </text>
    </comment>
    <comment ref="BI374" authorId="0" shapeId="0" xr:uid="{00000000-0006-0000-1700-0000C50F0000}">
      <text>
        <r>
          <rPr>
            <sz val="12"/>
            <color rgb="FF000000"/>
            <rFont val="Calibri"/>
            <family val="1"/>
          </rPr>
          <t>Eds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Rodríguez Arias</author>
  </authors>
  <commentList>
    <comment ref="L362" authorId="0" shapeId="0" xr:uid="{D770E2FE-590A-48A0-85B8-6354E4A25038}">
      <text>
        <r>
          <rPr>
            <b/>
            <sz val="9"/>
            <color indexed="81"/>
            <rFont val="Tahoma"/>
            <family val="2"/>
          </rPr>
          <t>Jennifer Rodríguez Arias:</t>
        </r>
        <r>
          <rPr>
            <sz val="9"/>
            <color indexed="81"/>
            <rFont val="Tahoma"/>
            <family val="2"/>
          </rPr>
          <t xml:space="preserve">
EDS sin combustible</t>
        </r>
      </text>
    </comment>
  </commentList>
</comments>
</file>

<file path=xl/sharedStrings.xml><?xml version="1.0" encoding="utf-8"?>
<sst xmlns="http://schemas.openxmlformats.org/spreadsheetml/2006/main" count="20430" uniqueCount="2735">
  <si>
    <t>1a Agosto 2022</t>
  </si>
  <si>
    <t>Colombia</t>
  </si>
  <si>
    <t>Boyaca</t>
  </si>
  <si>
    <t>Samaca</t>
  </si>
  <si>
    <t>COOTRANSVALLE</t>
  </si>
  <si>
    <t>Yolima Mesa</t>
  </si>
  <si>
    <t>2a Agosto 2022</t>
  </si>
  <si>
    <t>Total % Efectividad</t>
  </si>
  <si>
    <t>Antioquia</t>
  </si>
  <si>
    <t>Medellin</t>
  </si>
  <si>
    <t>ALAMOS</t>
  </si>
  <si>
    <t>Alvaro Gutierrez</t>
  </si>
  <si>
    <t>Quindio</t>
  </si>
  <si>
    <t>Armenia</t>
  </si>
  <si>
    <t>AVENIDA BOLIVAR</t>
  </si>
  <si>
    <t>Mariana Velez</t>
  </si>
  <si>
    <t>SANTAMARIA DE LOS ANGELES</t>
  </si>
  <si>
    <t>Atlantico</t>
  </si>
  <si>
    <t>Barranquilla</t>
  </si>
  <si>
    <t>PALMITAS</t>
  </si>
  <si>
    <t>Angela Barandica</t>
  </si>
  <si>
    <t>Cundinamarca</t>
  </si>
  <si>
    <t>Ubate</t>
  </si>
  <si>
    <t>SODATRANS</t>
  </si>
  <si>
    <t>Valle del Cauca</t>
  </si>
  <si>
    <t>Zarzal</t>
  </si>
  <si>
    <t>LA PAILA</t>
  </si>
  <si>
    <t>Bolivar</t>
  </si>
  <si>
    <t>Cartagena</t>
  </si>
  <si>
    <t>MAMONAL</t>
  </si>
  <si>
    <t>Martha Barros</t>
  </si>
  <si>
    <t>POBLADO</t>
  </si>
  <si>
    <t>Carmen de Viboral</t>
  </si>
  <si>
    <t>ÉXITO EL CARMEN</t>
  </si>
  <si>
    <t>Meta</t>
  </si>
  <si>
    <t>Acacias</t>
  </si>
  <si>
    <t>RIO ACACIITAS</t>
  </si>
  <si>
    <t>Tunja</t>
  </si>
  <si>
    <t>MALDONADO</t>
  </si>
  <si>
    <t>Cauca</t>
  </si>
  <si>
    <t>Popayan</t>
  </si>
  <si>
    <t>VEREDA DE TORRES</t>
  </si>
  <si>
    <t>Catalina Quintero</t>
  </si>
  <si>
    <t>La Mesa</t>
  </si>
  <si>
    <t>PUERTA DEL SOL</t>
  </si>
  <si>
    <t>Robison Guzmán</t>
  </si>
  <si>
    <t>Narino</t>
  </si>
  <si>
    <t>Ipiales</t>
  </si>
  <si>
    <t>SERVISUR 1 CALLE 19 - Central</t>
  </si>
  <si>
    <t>Fabio Andres Rojas</t>
  </si>
  <si>
    <t>San Juan de Pasto</t>
  </si>
  <si>
    <t>SERVISUR PASTO</t>
  </si>
  <si>
    <t>Guayabetal</t>
  </si>
  <si>
    <t>LIMONAR</t>
  </si>
  <si>
    <t>Girardot</t>
  </si>
  <si>
    <t>TERMINAL GIRARDOT</t>
  </si>
  <si>
    <t>PANAMERICANA - PASTO</t>
  </si>
  <si>
    <t>Guadalajara de Buga</t>
  </si>
  <si>
    <t>SAN MARTIN</t>
  </si>
  <si>
    <t>Fernando Hernandez</t>
  </si>
  <si>
    <t>Sabanalarga</t>
  </si>
  <si>
    <t>SABANALARGA</t>
  </si>
  <si>
    <t>Castilla la Nueva</t>
  </si>
  <si>
    <t>ORO NEGRO</t>
  </si>
  <si>
    <t>Santiago de Cali</t>
  </si>
  <si>
    <t>CAPRI</t>
  </si>
  <si>
    <t>Claudia Pinilla</t>
  </si>
  <si>
    <t>MOBIL BELALCAZAR</t>
  </si>
  <si>
    <t>Puerto Colombia</t>
  </si>
  <si>
    <t>PUERTO COLOMBIA</t>
  </si>
  <si>
    <t>Salento</t>
  </si>
  <si>
    <t>ÉXITO SALENTO</t>
  </si>
  <si>
    <t>Santander</t>
  </si>
  <si>
    <t>Lebrija</t>
  </si>
  <si>
    <t>TRANSLEBRIJA</t>
  </si>
  <si>
    <t>Fabian Torres</t>
  </si>
  <si>
    <t>Buenaventura</t>
  </si>
  <si>
    <t>ESSO BUENAVENTURA 134</t>
  </si>
  <si>
    <t>Bogota</t>
  </si>
  <si>
    <t>ÉXITO CALLE 80</t>
  </si>
  <si>
    <t>Carolina Chavez</t>
  </si>
  <si>
    <t>San Pedro</t>
  </si>
  <si>
    <t>SAN PEDRO</t>
  </si>
  <si>
    <t>Villavicencio</t>
  </si>
  <si>
    <t>LA VORAGINE</t>
  </si>
  <si>
    <t>Cordoba</t>
  </si>
  <si>
    <t>San Carlos</t>
  </si>
  <si>
    <t>SANTA MARIA DEL MAR</t>
  </si>
  <si>
    <t>Victor Paternina</t>
  </si>
  <si>
    <t>Tulua</t>
  </si>
  <si>
    <t>EL PEDREGAL</t>
  </si>
  <si>
    <t>Monteria</t>
  </si>
  <si>
    <t>FATIMA</t>
  </si>
  <si>
    <t>NUTIBARA</t>
  </si>
  <si>
    <t>Belen</t>
  </si>
  <si>
    <t>BELEN 2</t>
  </si>
  <si>
    <t>LA 41</t>
  </si>
  <si>
    <t>Sucre</t>
  </si>
  <si>
    <t>Sincelejo</t>
  </si>
  <si>
    <t>ÉXITO EL CORRAL</t>
  </si>
  <si>
    <t>Risaralda</t>
  </si>
  <si>
    <t>Santuario</t>
  </si>
  <si>
    <t>LA MARINA</t>
  </si>
  <si>
    <t>Magangue</t>
  </si>
  <si>
    <t>ÉXITO MAGANGUE</t>
  </si>
  <si>
    <t>Casanare</t>
  </si>
  <si>
    <t>Yopal</t>
  </si>
  <si>
    <t>ALCARAVAN YOPAL</t>
  </si>
  <si>
    <t>MOBIL OCCIDENTE</t>
  </si>
  <si>
    <t>Sebastian Pardo</t>
  </si>
  <si>
    <t>SAN FRANCISCO</t>
  </si>
  <si>
    <t>GLORIETA 2</t>
  </si>
  <si>
    <t>TOTAL GAS PALO BLANCO  (ZONA T)</t>
  </si>
  <si>
    <t>San Antonio del Tequendama</t>
  </si>
  <si>
    <t>BELLAVISTA</t>
  </si>
  <si>
    <t>FAROL</t>
  </si>
  <si>
    <t>CANAGUARO</t>
  </si>
  <si>
    <t>Tolima</t>
  </si>
  <si>
    <t>Ibague</t>
  </si>
  <si>
    <t>JARDÍN</t>
  </si>
  <si>
    <t>Yumbo</t>
  </si>
  <si>
    <t>TERMINAL LOGÍSTICO</t>
  </si>
  <si>
    <t>LA GRAMA</t>
  </si>
  <si>
    <t>ÉXITO AMERICAS</t>
  </si>
  <si>
    <t>AURES</t>
  </si>
  <si>
    <t>ESTACION DE SERVICIO VILLANOVA</t>
  </si>
  <si>
    <t>BOSTON</t>
  </si>
  <si>
    <t>ÉXITO SUBA</t>
  </si>
  <si>
    <t>Caldas</t>
  </si>
  <si>
    <t>Villamaria</t>
  </si>
  <si>
    <t>LA FLORIDA VILLAMARIA</t>
  </si>
  <si>
    <t>Sevilla</t>
  </si>
  <si>
    <t>QUEBRADANUEVA</t>
  </si>
  <si>
    <t>Santa Rosa de Cabal</t>
  </si>
  <si>
    <t>LA HERMOSA</t>
  </si>
  <si>
    <t>San Jose de Pare</t>
  </si>
  <si>
    <t>SAN JOSE DE PARE</t>
  </si>
  <si>
    <t>LAURELES</t>
  </si>
  <si>
    <t>ALTO PRADO</t>
  </si>
  <si>
    <t>GLORIETA (SAMECO)</t>
  </si>
  <si>
    <t>Galapa</t>
  </si>
  <si>
    <t>ÉXITO ZOFÍA</t>
  </si>
  <si>
    <t>RECREO</t>
  </si>
  <si>
    <t>Magdalena</t>
  </si>
  <si>
    <t>Santa Marta</t>
  </si>
  <si>
    <t>ONCE</t>
  </si>
  <si>
    <t>Chiquinquira</t>
  </si>
  <si>
    <t>REINA</t>
  </si>
  <si>
    <t>Bucaramanga</t>
  </si>
  <si>
    <t>SERVISANTANDER</t>
  </si>
  <si>
    <t>Pereira</t>
  </si>
  <si>
    <t>COESCO DIAMANTE</t>
  </si>
  <si>
    <t>RETORNO (SOLO DIESEL)</t>
  </si>
  <si>
    <t>LA VIRGEN(Camova)</t>
  </si>
  <si>
    <t>GRANADA</t>
  </si>
  <si>
    <t>Guepsa</t>
  </si>
  <si>
    <t>DONDE ISIDRO</t>
  </si>
  <si>
    <t>SERVISUR VIA AEROPUERTO</t>
  </si>
  <si>
    <t>AGUACATALA</t>
  </si>
  <si>
    <t>Restrepo</t>
  </si>
  <si>
    <t>LOS OCARROS</t>
  </si>
  <si>
    <t>ÉXITO COLINA</t>
  </si>
  <si>
    <t>PARALELA 118</t>
  </si>
  <si>
    <t>CARIBE</t>
  </si>
  <si>
    <t>Santo Tomas</t>
  </si>
  <si>
    <t>SAN BENITO</t>
  </si>
  <si>
    <t>Yotoco</t>
  </si>
  <si>
    <t>MEDIACANOA</t>
  </si>
  <si>
    <t>Duitama</t>
  </si>
  <si>
    <t>INPRO</t>
  </si>
  <si>
    <t>El Colegio</t>
  </si>
  <si>
    <t>EL COLEGIO</t>
  </si>
  <si>
    <t>Ricaurte</t>
  </si>
  <si>
    <t>PEÑALISA</t>
  </si>
  <si>
    <t>COESCO EL BOSQUE</t>
  </si>
  <si>
    <t>La Tebaida</t>
  </si>
  <si>
    <t>LA TEBAIDA</t>
  </si>
  <si>
    <t>Cartago</t>
  </si>
  <si>
    <t>SANTA ANA CAMBULOS</t>
  </si>
  <si>
    <t>Supia</t>
  </si>
  <si>
    <t>SAN LORENZO</t>
  </si>
  <si>
    <t>EL TRIANGULO</t>
  </si>
  <si>
    <t>EL CARMEN (Cartago)</t>
  </si>
  <si>
    <t>Cajica</t>
  </si>
  <si>
    <t>EL ALCAZAR</t>
  </si>
  <si>
    <t>CALISUR</t>
  </si>
  <si>
    <t>LA BASCULA</t>
  </si>
  <si>
    <t>PANAMERICANA - IBAGUE</t>
  </si>
  <si>
    <t>AUTOCENTRO POPAYAN</t>
  </si>
  <si>
    <t>ÉXITO RAMBLAS</t>
  </si>
  <si>
    <t>LAS AVENIDAS</t>
  </si>
  <si>
    <t>CAÑADUZAL</t>
  </si>
  <si>
    <t>Mosquera</t>
  </si>
  <si>
    <t>DIAMANTE</t>
  </si>
  <si>
    <t>TRUCHA</t>
  </si>
  <si>
    <t>Barbosa</t>
  </si>
  <si>
    <t>MONTEARROYO</t>
  </si>
  <si>
    <t>Natagaima</t>
  </si>
  <si>
    <t>LA PISTA</t>
  </si>
  <si>
    <t>ORIENTE</t>
  </si>
  <si>
    <t>RIVARCA YOPAL</t>
  </si>
  <si>
    <t>EL LIDO</t>
  </si>
  <si>
    <t>Ivan  Pinzon</t>
  </si>
  <si>
    <t>ÉXITO LA SELVA</t>
  </si>
  <si>
    <t>LA SUPER 13</t>
  </si>
  <si>
    <t>LA 70 MEDELLIN</t>
  </si>
  <si>
    <t>EL PRADO BARRANQUILLA</t>
  </si>
  <si>
    <t>Caqueta</t>
  </si>
  <si>
    <t>Florencia</t>
  </si>
  <si>
    <t>CUNDUY</t>
  </si>
  <si>
    <t>Johana Botero</t>
  </si>
  <si>
    <t>ACAPULCO</t>
  </si>
  <si>
    <t>ÉXITO CEDI VEGAS</t>
  </si>
  <si>
    <t>ÉXITO NORTE</t>
  </si>
  <si>
    <t>EL VOLANTE</t>
  </si>
  <si>
    <t>Rionegro</t>
  </si>
  <si>
    <t>CRUCERO DEL OESTE</t>
  </si>
  <si>
    <t>ALJIBE</t>
  </si>
  <si>
    <t>TERMINAL TULUA</t>
  </si>
  <si>
    <t>ARAGUATOS</t>
  </si>
  <si>
    <t>YUMBO</t>
  </si>
  <si>
    <t>EDS PREMIUM LA MARIA</t>
  </si>
  <si>
    <t>RIO PANCE</t>
  </si>
  <si>
    <t>Huila</t>
  </si>
  <si>
    <t>Pitalito</t>
  </si>
  <si>
    <t>SIDERAL</t>
  </si>
  <si>
    <t>EL TRIUNFO</t>
  </si>
  <si>
    <t>LOS MUISCAS</t>
  </si>
  <si>
    <t>SANTO DOMINGO</t>
  </si>
  <si>
    <t>La Virginia</t>
  </si>
  <si>
    <t>CODI-LA VIRGINIA</t>
  </si>
  <si>
    <t>Giron</t>
  </si>
  <si>
    <t>LOS CANEYES</t>
  </si>
  <si>
    <t>LAGARTOS</t>
  </si>
  <si>
    <t>ESTACION DE SERVICIO PASO NIVEL</t>
  </si>
  <si>
    <t>ESTAMBUL</t>
  </si>
  <si>
    <t>Neiva</t>
  </si>
  <si>
    <t>MATAMUNDO</t>
  </si>
  <si>
    <t>PRIMAX EL SANTUARIO</t>
  </si>
  <si>
    <t>Garzon</t>
  </si>
  <si>
    <t>MILENIUM EL CARMEN</t>
  </si>
  <si>
    <t>LUIS CARLOS GALAN</t>
  </si>
  <si>
    <t>GUAITARA</t>
  </si>
  <si>
    <t>LA ESTRELLA - VILLAVICENCIO</t>
  </si>
  <si>
    <t>La Estrella</t>
  </si>
  <si>
    <t>ÉXITO VARIANTE CALDAS</t>
  </si>
  <si>
    <t>VILLEGAS</t>
  </si>
  <si>
    <t>Choconta</t>
  </si>
  <si>
    <t>LA GLORIETA - CHOCONTÁ</t>
  </si>
  <si>
    <t>Zipaquira</t>
  </si>
  <si>
    <t>LIBERTADOR</t>
  </si>
  <si>
    <t>EL TESORO</t>
  </si>
  <si>
    <t>CARACAS</t>
  </si>
  <si>
    <t>COLIBRI</t>
  </si>
  <si>
    <t>EL EDEN</t>
  </si>
  <si>
    <t>MARTINICA</t>
  </si>
  <si>
    <t>San Jeronimo</t>
  </si>
  <si>
    <t>EDS PREMIUM LA PLAYA</t>
  </si>
  <si>
    <t>PANORAMA YUMBO</t>
  </si>
  <si>
    <t>PUENTE PUMAREJO</t>
  </si>
  <si>
    <t>LA BUCARAMANGA</t>
  </si>
  <si>
    <t>ÉXITO MONTENEGRO</t>
  </si>
  <si>
    <t>Tena</t>
  </si>
  <si>
    <t>GRAN VIA</t>
  </si>
  <si>
    <t>MASILURES</t>
  </si>
  <si>
    <t>ÉXITO SAN PEDRO</t>
  </si>
  <si>
    <t>TERMINAL DEL SUR</t>
  </si>
  <si>
    <t>Paola Martínez</t>
  </si>
  <si>
    <t>Soacha</t>
  </si>
  <si>
    <t>SANCHEZ</t>
  </si>
  <si>
    <t>EL ALTICO</t>
  </si>
  <si>
    <t>LOS MANGOS</t>
  </si>
  <si>
    <t>LA ISABELA</t>
  </si>
  <si>
    <t>Palmira</t>
  </si>
  <si>
    <t>SERVIBERNA</t>
  </si>
  <si>
    <t>EL PRADO CARTAGENA</t>
  </si>
  <si>
    <t>Dagua</t>
  </si>
  <si>
    <t>SAN RAFAEL</t>
  </si>
  <si>
    <t>ÉXITO VILLAMAYOR</t>
  </si>
  <si>
    <t>AV DE LAS AMERICAS</t>
  </si>
  <si>
    <t>Sibate</t>
  </si>
  <si>
    <t>CHUSACA No 1</t>
  </si>
  <si>
    <t>Coello</t>
  </si>
  <si>
    <t>GUALANDAY</t>
  </si>
  <si>
    <t>EL COUNTRY</t>
  </si>
  <si>
    <t>ROYAL</t>
  </si>
  <si>
    <t>San Martin</t>
  </si>
  <si>
    <t>DISCOTRASAM</t>
  </si>
  <si>
    <t>SANTA ANNA SUR</t>
  </si>
  <si>
    <t>ÉXITO FONTIBON</t>
  </si>
  <si>
    <t>AVENIDA</t>
  </si>
  <si>
    <t>Floridablanca</t>
  </si>
  <si>
    <t>LA PEDREGOSA</t>
  </si>
  <si>
    <t>SERVICENTRO MENGA</t>
  </si>
  <si>
    <t>Guamal</t>
  </si>
  <si>
    <t>EDS PRIMAX GUAMAL</t>
  </si>
  <si>
    <t>RECARGAX</t>
  </si>
  <si>
    <t>TERMINAL AMERICANO</t>
  </si>
  <si>
    <t>Sahagun</t>
  </si>
  <si>
    <t>DOÑA ALANA</t>
  </si>
  <si>
    <t>SURAUTOPISTA</t>
  </si>
  <si>
    <t>Cogua</t>
  </si>
  <si>
    <t>PROCARBON - PARAISO</t>
  </si>
  <si>
    <t>TRONCAL</t>
  </si>
  <si>
    <t>La Dorada</t>
  </si>
  <si>
    <t>MELISSA</t>
  </si>
  <si>
    <t>CAMPESTRE</t>
  </si>
  <si>
    <t>CRISTALES</t>
  </si>
  <si>
    <t>Funza</t>
  </si>
  <si>
    <t>SAN PEDRO / INVERSIONES MATIZ</t>
  </si>
  <si>
    <t>ESSO PROCARBON (ZIPA)</t>
  </si>
  <si>
    <t>DAGAR</t>
  </si>
  <si>
    <t>LA VICTORIA</t>
  </si>
  <si>
    <t>Dosquebradas</t>
  </si>
  <si>
    <t>MIRADOR</t>
  </si>
  <si>
    <t>Chia</t>
  </si>
  <si>
    <t>CMAR SAN FRANCISCO</t>
  </si>
  <si>
    <t>MALTA</t>
  </si>
  <si>
    <t>Chachagui</t>
  </si>
  <si>
    <t>PANORAMA CHACHAGUI</t>
  </si>
  <si>
    <t>CLARETH</t>
  </si>
  <si>
    <t>GUATIQUIA</t>
  </si>
  <si>
    <t>KRA 15 - Green sas</t>
  </si>
  <si>
    <t>SANTA CRUZ</t>
  </si>
  <si>
    <t>BELLA SUIZA</t>
  </si>
  <si>
    <t>MACARENA</t>
  </si>
  <si>
    <t>TRIANGULO ARENALES</t>
  </si>
  <si>
    <t>PLAZA AUTOPISTA</t>
  </si>
  <si>
    <t>Guatavita</t>
  </si>
  <si>
    <t>EL PUERTO</t>
  </si>
  <si>
    <t>SANTA ROSA</t>
  </si>
  <si>
    <t>Espinal</t>
  </si>
  <si>
    <t>COOTRASTOL</t>
  </si>
  <si>
    <t>ACOPI</t>
  </si>
  <si>
    <t>LUALCOR</t>
  </si>
  <si>
    <t>GUAYABAL</t>
  </si>
  <si>
    <t>AMÉRICAS</t>
  </si>
  <si>
    <t>Envigado</t>
  </si>
  <si>
    <t>ESSO ENVIGADO</t>
  </si>
  <si>
    <t>PASO DE LA BARCA</t>
  </si>
  <si>
    <t>EL FARO</t>
  </si>
  <si>
    <t>BOLIVAR - IBAGUE</t>
  </si>
  <si>
    <t>Palermo</t>
  </si>
  <si>
    <t>BERDEZ</t>
  </si>
  <si>
    <t>CUATRO ESQUINAS (FS)</t>
  </si>
  <si>
    <t>Nemocon</t>
  </si>
  <si>
    <t>SAN MIGUEL</t>
  </si>
  <si>
    <t>TRANSIPIALES</t>
  </si>
  <si>
    <t>EL PIRE</t>
  </si>
  <si>
    <t>LA MARÍA</t>
  </si>
  <si>
    <t>Jamundi</t>
  </si>
  <si>
    <t>BRISAS DEL LAGO</t>
  </si>
  <si>
    <t>LAS PALMAS (CALI)</t>
  </si>
  <si>
    <t>GUACAMAYAS</t>
  </si>
  <si>
    <t>Granada</t>
  </si>
  <si>
    <t>CANAGUARITO</t>
  </si>
  <si>
    <t>BELEN 1</t>
  </si>
  <si>
    <t>EL DIVINO NINO</t>
  </si>
  <si>
    <t>ESTADIO</t>
  </si>
  <si>
    <t>Santander de Quilichao</t>
  </si>
  <si>
    <t>MANDIVA</t>
  </si>
  <si>
    <t>Zapatoca</t>
  </si>
  <si>
    <t>BRISAS DEL EDEN</t>
  </si>
  <si>
    <t>HERMOLUX</t>
  </si>
  <si>
    <t>Copacabana</t>
  </si>
  <si>
    <t>TOLU</t>
  </si>
  <si>
    <t>INVERSIONES CRIVASI - EL BOSQUE</t>
  </si>
  <si>
    <t>MIRAFLORES</t>
  </si>
  <si>
    <t>LOS ANGELES (CHIA)</t>
  </si>
  <si>
    <t>Momil</t>
  </si>
  <si>
    <t>ORO NEGRO (MOMIL)</t>
  </si>
  <si>
    <t>SAN ANTONIO</t>
  </si>
  <si>
    <t>BELEN</t>
  </si>
  <si>
    <t>LAS MURALLAS</t>
  </si>
  <si>
    <t>EMMANUEL</t>
  </si>
  <si>
    <t>COOTRANSMAG</t>
  </si>
  <si>
    <t>EL PEAJE</t>
  </si>
  <si>
    <t>Anapoima</t>
  </si>
  <si>
    <t>LAS ABEJAS</t>
  </si>
  <si>
    <t>ARRAYANES</t>
  </si>
  <si>
    <t>LA CAMPANILLA</t>
  </si>
  <si>
    <t>LA 70 CALI</t>
  </si>
  <si>
    <t>Sopo</t>
  </si>
  <si>
    <t>NUEVA DIANA</t>
  </si>
  <si>
    <t>EL PUENTE</t>
  </si>
  <si>
    <t>Planeta Rica</t>
  </si>
  <si>
    <t>ESSO PLANETA RICA</t>
  </si>
  <si>
    <t>LA CORALINA</t>
  </si>
  <si>
    <t>PRADERA</t>
  </si>
  <si>
    <t>SINU</t>
  </si>
  <si>
    <t>MILENIUM CATAMA</t>
  </si>
  <si>
    <t>POLO</t>
  </si>
  <si>
    <t>COTRANDER</t>
  </si>
  <si>
    <t>ALMENDROS</t>
  </si>
  <si>
    <t>Sesquile</t>
  </si>
  <si>
    <t>LA VIOLETA</t>
  </si>
  <si>
    <t>ESPÍRITU SANTO</t>
  </si>
  <si>
    <t>CARVAJAL</t>
  </si>
  <si>
    <t>COOTRANSGAR</t>
  </si>
  <si>
    <t>Candelaria</t>
  </si>
  <si>
    <t>CAVASA (SOLO CARRO)</t>
  </si>
  <si>
    <t>Villapinzon</t>
  </si>
  <si>
    <t>VALY</t>
  </si>
  <si>
    <t>EL OASIS II (SOLO DIESEL)</t>
  </si>
  <si>
    <t>EL CHAMON</t>
  </si>
  <si>
    <t>LIBERTADORES</t>
  </si>
  <si>
    <t>ÉXITO FUNZA</t>
  </si>
  <si>
    <t>ESTACION DE SERVICIO AUTO SUR</t>
  </si>
  <si>
    <t>El Retiro</t>
  </si>
  <si>
    <t>ÉXITO EL RETIRO</t>
  </si>
  <si>
    <t>Tocancipa</t>
  </si>
  <si>
    <t>TIBITÓ</t>
  </si>
  <si>
    <t>LA TEXANA</t>
  </si>
  <si>
    <t>ROBLEDO</t>
  </si>
  <si>
    <t>Bello</t>
  </si>
  <si>
    <t>ÉXITO BELLO</t>
  </si>
  <si>
    <t>CERON (DICOPAL)</t>
  </si>
  <si>
    <t>JUANAMBU</t>
  </si>
  <si>
    <t>GUADALUPE</t>
  </si>
  <si>
    <t>SAN JUDAS</t>
  </si>
  <si>
    <t>LA NORTE</t>
  </si>
  <si>
    <t>Cesar</t>
  </si>
  <si>
    <t>Becerril</t>
  </si>
  <si>
    <t>LA PALETILLA</t>
  </si>
  <si>
    <t>Valledupar</t>
  </si>
  <si>
    <t>COSTA LINE</t>
  </si>
  <si>
    <t>Caqueza</t>
  </si>
  <si>
    <t>CAQUEZA</t>
  </si>
  <si>
    <t>SALGAR PTO COL</t>
  </si>
  <si>
    <t>PORTAL DEL SUR</t>
  </si>
  <si>
    <t>JUNIN</t>
  </si>
  <si>
    <t>SANTA MARIA - BOGOTA</t>
  </si>
  <si>
    <t>Soata</t>
  </si>
  <si>
    <t>LLANOGRANDE - SOATA</t>
  </si>
  <si>
    <t>MALL AUTOS</t>
  </si>
  <si>
    <t>LA FLORESTA</t>
  </si>
  <si>
    <t>El Copey</t>
  </si>
  <si>
    <t>El PROGRESO</t>
  </si>
  <si>
    <t>COOTRANSCART</t>
  </si>
  <si>
    <t>MOBIL 1 - BOGOTA</t>
  </si>
  <si>
    <t>INDUSTRIALES</t>
  </si>
  <si>
    <t>AV SEXTA</t>
  </si>
  <si>
    <t>Campoalegre</t>
  </si>
  <si>
    <t>GUIPA</t>
  </si>
  <si>
    <t>Gachancipa</t>
  </si>
  <si>
    <t>LA AURORA - GACHANCIPA</t>
  </si>
  <si>
    <t>COTTOLENGO</t>
  </si>
  <si>
    <t>CORDOBA</t>
  </si>
  <si>
    <t>LA EUROPA</t>
  </si>
  <si>
    <t>UCOLBUS / SEVETER</t>
  </si>
  <si>
    <t>Soledad</t>
  </si>
  <si>
    <t>CIRCUNVALAR</t>
  </si>
  <si>
    <t>San Agustin</t>
  </si>
  <si>
    <t>ESTACIÓN PAZ DEL RIO</t>
  </si>
  <si>
    <t>OASIS DE COCO</t>
  </si>
  <si>
    <t>PEREIRA</t>
  </si>
  <si>
    <t>COLORES</t>
  </si>
  <si>
    <t>PASOANCHO</t>
  </si>
  <si>
    <t>VIA AL MAR</t>
  </si>
  <si>
    <t>LOS CERROS</t>
  </si>
  <si>
    <t>MARISCAL</t>
  </si>
  <si>
    <t>KL</t>
  </si>
  <si>
    <t>Cota</t>
  </si>
  <si>
    <t>COMBUSTIBLES COTA</t>
  </si>
  <si>
    <t>AVDA SUBA</t>
  </si>
  <si>
    <t>Facatativa</t>
  </si>
  <si>
    <t>ESSO FACA</t>
  </si>
  <si>
    <t>TRES ESQUINAS-BUSES ARMENIA</t>
  </si>
  <si>
    <t>Itagüi</t>
  </si>
  <si>
    <t>SANTA MARIA - ITAGUI</t>
  </si>
  <si>
    <t>Madrid</t>
  </si>
  <si>
    <t>LAS PALMAS</t>
  </si>
  <si>
    <t>ZENCAR SANTANDER DE QUILICHAO</t>
  </si>
  <si>
    <t>COMBUSTIBLES GALAXIA S.A.</t>
  </si>
  <si>
    <t>NORUEGA</t>
  </si>
  <si>
    <t>LA ESTANCIA</t>
  </si>
  <si>
    <t>LLANOGRANDE - RIONEGRO</t>
  </si>
  <si>
    <t>QUIRINAL</t>
  </si>
  <si>
    <t>Sogamoso</t>
  </si>
  <si>
    <t>TERMINAL</t>
  </si>
  <si>
    <t>AVDA QUITO</t>
  </si>
  <si>
    <t>CARRERA 15</t>
  </si>
  <si>
    <t>ESSO PUERTO BELLO</t>
  </si>
  <si>
    <t>DELICIAS</t>
  </si>
  <si>
    <t>CALLE 170</t>
  </si>
  <si>
    <t>Buga</t>
  </si>
  <si>
    <t>LA VIÑA</t>
  </si>
  <si>
    <t>ESTACION DE SERVICIO VALLE</t>
  </si>
  <si>
    <t>SERVIACEITES DEL HUILA</t>
  </si>
  <si>
    <t>ORION</t>
  </si>
  <si>
    <t>EDS PREMIUM LA SEBASTIANA</t>
  </si>
  <si>
    <t>Zaragoza</t>
  </si>
  <si>
    <t>SAN FRANCISCO DE ASIS II</t>
  </si>
  <si>
    <t>Andres Garcia</t>
  </si>
  <si>
    <t>LA GLORIETA -LAS MERCEDES</t>
  </si>
  <si>
    <t>Saldana</t>
  </si>
  <si>
    <t>LOS PUENTES</t>
  </si>
  <si>
    <t>CAMPO VALDÉS</t>
  </si>
  <si>
    <t>Villa Rica</t>
  </si>
  <si>
    <t>VILLARICA</t>
  </si>
  <si>
    <t>Itagui</t>
  </si>
  <si>
    <t>PRIMAX DEL SUR</t>
  </si>
  <si>
    <t>AUTOPISTA MED</t>
  </si>
  <si>
    <t>La Union</t>
  </si>
  <si>
    <t>LA ANDINA</t>
  </si>
  <si>
    <t>LA PRIMERA</t>
  </si>
  <si>
    <t>LA 80</t>
  </si>
  <si>
    <t>AVENIDA DEL RIO</t>
  </si>
  <si>
    <t>SAN JORGE JAMUNDI</t>
  </si>
  <si>
    <t>LA MILAGROSA - COPACABANA</t>
  </si>
  <si>
    <t>CONTINENTAL</t>
  </si>
  <si>
    <t>BUSES BLANCOS</t>
  </si>
  <si>
    <t>MADEROS</t>
  </si>
  <si>
    <t>La Jagüa de Ibirico</t>
  </si>
  <si>
    <t>IBIRICO</t>
  </si>
  <si>
    <t>CORALES</t>
  </si>
  <si>
    <t>LA PETROLERA DE ORIENTE</t>
  </si>
  <si>
    <t>TERCER PUENTE</t>
  </si>
  <si>
    <t>Girardota</t>
  </si>
  <si>
    <t>COCOROLLO</t>
  </si>
  <si>
    <t>CALLE 80</t>
  </si>
  <si>
    <t>JUAN PABLO Piñeros</t>
  </si>
  <si>
    <t>FUNDADORES - PALERMO</t>
  </si>
  <si>
    <t>EL AMPARO</t>
  </si>
  <si>
    <t>GALERIAS  53</t>
  </si>
  <si>
    <t>LUBRITODO</t>
  </si>
  <si>
    <t>ÉXITO LA SIERRA</t>
  </si>
  <si>
    <t>CENTENARIO - BOGOTÁ</t>
  </si>
  <si>
    <t>NUBIA (SOLO CARRO)</t>
  </si>
  <si>
    <t>BOLIVAR - JAMUNDI</t>
  </si>
  <si>
    <t>La Apartada</t>
  </si>
  <si>
    <t>SAN JORGE LA APARTADA</t>
  </si>
  <si>
    <t>EL PUENTE - LA APARTADA</t>
  </si>
  <si>
    <t>AUTOBUSES DEL SUR</t>
  </si>
  <si>
    <t>-</t>
  </si>
  <si>
    <t>SERVISUR RUMICHACA</t>
  </si>
  <si>
    <t>SULTANA</t>
  </si>
  <si>
    <t>LA CABAÑA</t>
  </si>
  <si>
    <t>AUTOPISTA LA CARO</t>
  </si>
  <si>
    <t>País</t>
  </si>
  <si>
    <t>Estado</t>
  </si>
  <si>
    <t>Ciudad</t>
  </si>
  <si>
    <t>Locación</t>
  </si>
  <si>
    <t>Código</t>
  </si>
  <si>
    <t>TM</t>
  </si>
  <si>
    <t>PRESENTACION PERSONAL</t>
  </si>
  <si>
    <t>% Efectividad</t>
  </si>
  <si>
    <t/>
  </si>
  <si>
    <t>N/A</t>
  </si>
  <si>
    <t>EL UVAL</t>
  </si>
  <si>
    <t>E 115</t>
  </si>
  <si>
    <t>TABOR 2</t>
  </si>
  <si>
    <t>TABOR 1</t>
  </si>
  <si>
    <t>Flandes</t>
  </si>
  <si>
    <t>MI LUCERO</t>
  </si>
  <si>
    <t>Yacuanquer</t>
  </si>
  <si>
    <t>EL PLACER</t>
  </si>
  <si>
    <t>RECONOCER PRESENCIA</t>
  </si>
  <si>
    <t>SALUDO DE BIENVENIDA</t>
  </si>
  <si>
    <t>OFERTA DE LLENADO PUNTOS COLOMBIA Y GALON ADICIONAL</t>
  </si>
  <si>
    <t>DESPACHO SURTIDOR EN CERO Y MENCION DE GARANTIA</t>
  </si>
  <si>
    <t>OFRECER SERVICIOS ADICIONALES</t>
  </si>
  <si>
    <t>CIERRE DE LA VENTA</t>
  </si>
  <si>
    <t>DESPEDIDA</t>
  </si>
  <si>
    <t>ACTITUD</t>
  </si>
  <si>
    <t>Grupos</t>
  </si>
  <si>
    <t>Puntuación Máxima</t>
  </si>
  <si>
    <t>Fecha Visita</t>
  </si>
  <si>
    <t>PISTA</t>
  </si>
  <si>
    <t>FOTO PANORAMICA</t>
  </si>
  <si>
    <t>Σ Puntos
                  Obtenidos</t>
  </si>
  <si>
    <t>FECHA VISITA</t>
  </si>
  <si>
    <t>VIDEO PISTA</t>
  </si>
  <si>
    <t>CARRO / MOTO / COMBUSTIBLE</t>
  </si>
  <si>
    <t>CABELLO</t>
  </si>
  <si>
    <t>ROSTRO</t>
  </si>
  <si>
    <t>MANOS</t>
  </si>
  <si>
    <t>UÑAS</t>
  </si>
  <si>
    <t>BOTAS</t>
  </si>
  <si>
    <t>CAMISA</t>
  </si>
  <si>
    <t>PANTALÓN</t>
  </si>
  <si>
    <t>GORRA</t>
  </si>
  <si>
    <t>IDENTIFICACIÓN</t>
  </si>
  <si>
    <t>NOMBRE</t>
  </si>
  <si>
    <t>TAPABOCAS</t>
  </si>
  <si>
    <t>GAFAS SEGURIDAD</t>
  </si>
  <si>
    <t>ANTIBACTERIAL</t>
  </si>
  <si>
    <t>DISTANCIA</t>
  </si>
  <si>
    <t>SALUDO</t>
  </si>
  <si>
    <t>PROMOCIÓN</t>
  </si>
  <si>
    <t>OFERTA LLENADO</t>
  </si>
  <si>
    <t>COMBUSTIBLE MAYOR CALIDAD</t>
  </si>
  <si>
    <t>MEZCLA IDEAL</t>
  </si>
  <si>
    <t>PUNTOS COLOMBIA</t>
  </si>
  <si>
    <t>GALON ADICIONAL</t>
  </si>
  <si>
    <t>SURTIDOR CERO</t>
  </si>
  <si>
    <t>COMBUSTIBLE CONFIABLE</t>
  </si>
  <si>
    <t>SERVICIOS ADICIONALES</t>
  </si>
  <si>
    <t>BOTAR DESPERDICIOS</t>
  </si>
  <si>
    <t>FACTURA</t>
  </si>
  <si>
    <t>COMPRA COMBUSTIBLE (COP)</t>
  </si>
  <si>
    <t>CONTACTO VISUAL</t>
  </si>
  <si>
    <t>TRATO AMABLE</t>
  </si>
  <si>
    <t>Visualizar</t>
  </si>
  <si>
    <t>moto-gasolina</t>
  </si>
  <si>
    <t>2</t>
  </si>
  <si>
    <t>1</t>
  </si>
  <si>
    <t>4</t>
  </si>
  <si>
    <t>Consuelo Cruz</t>
  </si>
  <si>
    <t>10</t>
  </si>
  <si>
    <t>5</t>
  </si>
  <si>
    <t>3</t>
  </si>
  <si>
    <t>7</t>
  </si>
  <si>
    <t>Si</t>
  </si>
  <si>
    <t>No</t>
  </si>
  <si>
    <t>CARRO GASOLINA</t>
  </si>
  <si>
    <t>carro/gasolina</t>
  </si>
  <si>
    <t>MOTO-GASOLINA</t>
  </si>
  <si>
    <t>moto - gasolina</t>
  </si>
  <si>
    <t>Carro - Gasolina</t>
  </si>
  <si>
    <t>Carro gasolina</t>
  </si>
  <si>
    <t>Cristian</t>
  </si>
  <si>
    <t>Moto - Gasolina</t>
  </si>
  <si>
    <t>Carlos</t>
  </si>
  <si>
    <t>carro gasolina</t>
  </si>
  <si>
    <t>Carro-gasolina</t>
  </si>
  <si>
    <t>moto-corriente</t>
  </si>
  <si>
    <t>carro - gasolina</t>
  </si>
  <si>
    <t>no es visible</t>
  </si>
  <si>
    <t>José Julián</t>
  </si>
  <si>
    <t>carro-gasolina</t>
  </si>
  <si>
    <t>MOTO - GASOLINA</t>
  </si>
  <si>
    <t>Maria</t>
  </si>
  <si>
    <t>MOTO- GASOLINA</t>
  </si>
  <si>
    <t>Jesús</t>
  </si>
  <si>
    <t>CARRO - GASOLINA</t>
  </si>
  <si>
    <t>Fabian Martinez</t>
  </si>
  <si>
    <t>moto gasolina</t>
  </si>
  <si>
    <t>Juan David</t>
  </si>
  <si>
    <t>CARRO-GASOLINA</t>
  </si>
  <si>
    <t>Luis</t>
  </si>
  <si>
    <t>Moto gasolina</t>
  </si>
  <si>
    <t>Vanesa Vázquez</t>
  </si>
  <si>
    <t>jorge</t>
  </si>
  <si>
    <t>moto - Gasolina</t>
  </si>
  <si>
    <t>José Ortega</t>
  </si>
  <si>
    <t>María del Pilar</t>
  </si>
  <si>
    <t>Julio</t>
  </si>
  <si>
    <t>Moto-Gasolina</t>
  </si>
  <si>
    <t>no tenía carnet</t>
  </si>
  <si>
    <t>Luis Carlos</t>
  </si>
  <si>
    <t>David Villamizar</t>
  </si>
  <si>
    <t>Jorge</t>
  </si>
  <si>
    <t>Juan Priolo</t>
  </si>
  <si>
    <t>Rodolfo Herrera</t>
  </si>
  <si>
    <t>Carro-Gasolina</t>
  </si>
  <si>
    <t>Moto - gasolina</t>
  </si>
  <si>
    <t>Erika</t>
  </si>
  <si>
    <t>Charles</t>
  </si>
  <si>
    <t>David</t>
  </si>
  <si>
    <t>Emilio</t>
  </si>
  <si>
    <t>carro - Gasolina</t>
  </si>
  <si>
    <t>Carro Gasolina</t>
  </si>
  <si>
    <t>Carro - gasolina</t>
  </si>
  <si>
    <t>carro- gasolina</t>
  </si>
  <si>
    <t>John Colo</t>
  </si>
  <si>
    <t>Esteban</t>
  </si>
  <si>
    <t>CARRO -GASOLINA</t>
  </si>
  <si>
    <t>José</t>
  </si>
  <si>
    <t>Gerardo guerrero</t>
  </si>
  <si>
    <t>Diego</t>
  </si>
  <si>
    <t>Jhon</t>
  </si>
  <si>
    <t>Fredy</t>
  </si>
  <si>
    <t>Frank</t>
  </si>
  <si>
    <t>carro -gasolina</t>
  </si>
  <si>
    <t>Jose</t>
  </si>
  <si>
    <t>no logré verlo</t>
  </si>
  <si>
    <t>Patricia</t>
  </si>
  <si>
    <t>Alexander</t>
  </si>
  <si>
    <t>Fernando</t>
  </si>
  <si>
    <t>Claudia</t>
  </si>
  <si>
    <t>no tiene identificación</t>
  </si>
  <si>
    <t>carro -  gasolina</t>
  </si>
  <si>
    <t>Moto-gasolina</t>
  </si>
  <si>
    <t>Otoniel Pérez</t>
  </si>
  <si>
    <t>no se pudo identificar</t>
  </si>
  <si>
    <t>no estaba identificado</t>
  </si>
  <si>
    <t>no presenta identificación</t>
  </si>
  <si>
    <t>María</t>
  </si>
  <si>
    <t>no tenía identificación</t>
  </si>
  <si>
    <t>moto- gasolina</t>
  </si>
  <si>
    <t>Ricardo</t>
  </si>
  <si>
    <t>carro - diesel</t>
  </si>
  <si>
    <t>Marcelo Sierra</t>
  </si>
  <si>
    <t>Eliecer Trujillo</t>
  </si>
  <si>
    <t>Dorian</t>
  </si>
  <si>
    <t>moto/ gasolina</t>
  </si>
  <si>
    <t>Walter</t>
  </si>
  <si>
    <t>Moto- gasolina</t>
  </si>
  <si>
    <t>Σ Puntos 
                        Obtenidos</t>
  </si>
  <si>
    <t>Puntuación Promedio</t>
  </si>
  <si>
    <t>Consumos</t>
  </si>
  <si>
    <t>2.00</t>
  </si>
  <si>
    <t>0.96</t>
  </si>
  <si>
    <t>1.99</t>
  </si>
  <si>
    <t>1.93</t>
  </si>
  <si>
    <t>1.98</t>
  </si>
  <si>
    <t>6.69</t>
  </si>
  <si>
    <t>Total Gastado</t>
  </si>
  <si>
    <t>JOSE</t>
  </si>
  <si>
    <t>Natalia</t>
  </si>
  <si>
    <t>Ronald</t>
  </si>
  <si>
    <t>moto -gasolina</t>
  </si>
  <si>
    <t>Kelly</t>
  </si>
  <si>
    <t>Luz</t>
  </si>
  <si>
    <t>no es visible el nombre</t>
  </si>
  <si>
    <t>Mauricio</t>
  </si>
  <si>
    <t>Diana</t>
  </si>
  <si>
    <t>Brandon</t>
  </si>
  <si>
    <t>paola</t>
  </si>
  <si>
    <t>euclides</t>
  </si>
  <si>
    <t>Karen</t>
  </si>
  <si>
    <t>Lizeth</t>
  </si>
  <si>
    <t>Franclin</t>
  </si>
  <si>
    <t>Alexander Pabón</t>
  </si>
  <si>
    <t>José Alberto Hernández Galeano</t>
  </si>
  <si>
    <t>no se observa nombre</t>
  </si>
  <si>
    <t>Sandra</t>
  </si>
  <si>
    <t>Edgar</t>
  </si>
  <si>
    <t>CARRO-GASOLINA.</t>
  </si>
  <si>
    <t>02/09/2022</t>
  </si>
  <si>
    <t>Armando Pasto</t>
  </si>
  <si>
    <t>Felipe</t>
  </si>
  <si>
    <t>moro-gasolina</t>
  </si>
  <si>
    <t>No portaba carnet</t>
  </si>
  <si>
    <t>Juan José</t>
  </si>
  <si>
    <t>Andrea</t>
  </si>
  <si>
    <t>MOTO-GASOLINA.</t>
  </si>
  <si>
    <t>José Obando</t>
  </si>
  <si>
    <t>sin identificar</t>
  </si>
  <si>
    <t>28/08/2022</t>
  </si>
  <si>
    <t>No tiene identificación</t>
  </si>
  <si>
    <t>sin carnet</t>
  </si>
  <si>
    <t>no tiene carnet ni bordado el nombre</t>
  </si>
  <si>
    <t>Carlos Alberto</t>
  </si>
  <si>
    <t>José Mendoza</t>
  </si>
  <si>
    <t>Daniel</t>
  </si>
  <si>
    <t>carro/gasolina extra</t>
  </si>
  <si>
    <t>03/09/2022</t>
  </si>
  <si>
    <t>carro - corriente</t>
  </si>
  <si>
    <t>Carro -Gasolina</t>
  </si>
  <si>
    <t>Carro - Diesel</t>
  </si>
  <si>
    <t>William</t>
  </si>
  <si>
    <t>Elkin Arango</t>
  </si>
  <si>
    <t>Guillermo Mondragón</t>
  </si>
  <si>
    <t>Varela Domingo</t>
  </si>
  <si>
    <t>no sé evidencia</t>
  </si>
  <si>
    <t>Jaime</t>
  </si>
  <si>
    <t>no tenía identificacion</t>
  </si>
  <si>
    <t>0.93</t>
  </si>
  <si>
    <t>1.95</t>
  </si>
  <si>
    <t>3.97</t>
  </si>
  <si>
    <t xml:space="preserve">No. </t>
  </si>
  <si>
    <t>PBL</t>
  </si>
  <si>
    <t xml:space="preserve">ESTACIÓN DE SERVICIO </t>
  </si>
  <si>
    <t>CIUDAD</t>
  </si>
  <si>
    <t>ÁREA</t>
  </si>
  <si>
    <t>DEALER</t>
  </si>
  <si>
    <t>TOTAL</t>
  </si>
  <si>
    <t>1. CATERGORÍA MEJOR ESTACIÓN (MEJOR EQUIPO) - Ranking primeras 3 EDS por área</t>
  </si>
  <si>
    <t>ÁREA CENTRO</t>
  </si>
  <si>
    <t>Puesto</t>
  </si>
  <si>
    <t>Estación de servicio</t>
  </si>
  <si>
    <t>Área</t>
  </si>
  <si>
    <t>Dealer</t>
  </si>
  <si>
    <t>1a Marzo 2022</t>
  </si>
  <si>
    <t>2a Marzo 2022</t>
  </si>
  <si>
    <t>MEJOR ESTACIÓN</t>
  </si>
  <si>
    <t>Área Centro</t>
  </si>
  <si>
    <t>REDH: Humberto Hernandez</t>
  </si>
  <si>
    <t xml:space="preserve">PAOLA MARTÍNEZ </t>
  </si>
  <si>
    <t>Combustibles Unigas SAS</t>
  </si>
  <si>
    <t>YOLIMA MESA</t>
  </si>
  <si>
    <t>Uriel Contreras</t>
  </si>
  <si>
    <t>COMBUSCOL: Fernando Chávez</t>
  </si>
  <si>
    <t>SEBASTIAN PARDO</t>
  </si>
  <si>
    <t>IVAN PINZON</t>
  </si>
  <si>
    <t>Carlos Pinzon</t>
  </si>
  <si>
    <t>Mario Amaya</t>
  </si>
  <si>
    <t>Omar Ramos</t>
  </si>
  <si>
    <t>Ruben Dario Sandoval</t>
  </si>
  <si>
    <t>ROBINSON GUZMÁN</t>
  </si>
  <si>
    <t>JOHANA BOTERO</t>
  </si>
  <si>
    <t>Gustavo Camelo</t>
  </si>
  <si>
    <t>GRUPO ÉXITO: Alcides Serna</t>
  </si>
  <si>
    <t xml:space="preserve">JUAN PABLO PIÑEROS </t>
  </si>
  <si>
    <t>COESCO: Julian Torrado</t>
  </si>
  <si>
    <t>Claudia Bayona</t>
  </si>
  <si>
    <t>ÁREA NORTE</t>
  </si>
  <si>
    <t>Área Norte</t>
  </si>
  <si>
    <t>COESCO: Alexander Trujillo</t>
  </si>
  <si>
    <t>ANGELA BARANDICA</t>
  </si>
  <si>
    <t>Felipe Olmos</t>
  </si>
  <si>
    <t>VICTOR PATERNINA</t>
  </si>
  <si>
    <t>GRUPO ESTACIONES: Andrés Mejía</t>
  </si>
  <si>
    <t>ALVARO GUTIERREZ</t>
  </si>
  <si>
    <t>FABIAN TORRES</t>
  </si>
  <si>
    <t>Juan Diego Cordoba</t>
  </si>
  <si>
    <t>Camova/ Camilo Sarmiento</t>
  </si>
  <si>
    <t>MARTHA BARROS</t>
  </si>
  <si>
    <t>ARMANDO DONADO</t>
  </si>
  <si>
    <t>OLGA LUCIA RESTREPO</t>
  </si>
  <si>
    <t>ÁREA SUR</t>
  </si>
  <si>
    <t>Área Sur</t>
  </si>
  <si>
    <t>Maria Elena y Alonso Villacis</t>
  </si>
  <si>
    <t xml:space="preserve">FABIO ANDRES ROJAS </t>
  </si>
  <si>
    <t>Guillermo Franco</t>
  </si>
  <si>
    <t>CLAUDIA PINILLA</t>
  </si>
  <si>
    <t>FERNANDO HERNANDEZ</t>
  </si>
  <si>
    <t>VILLALOBOS: Andrea Villalobos (Lubryco)</t>
  </si>
  <si>
    <t>CATALINA QUINTERO</t>
  </si>
  <si>
    <t>MARIANA VELEZ</t>
  </si>
  <si>
    <t>COESCO: Francisco Diez</t>
  </si>
  <si>
    <t>James Guerrero</t>
  </si>
  <si>
    <t>Moises Chilito - Mabel Solarte</t>
  </si>
  <si>
    <t>VILLALOBOS: Oscar Rojas</t>
  </si>
  <si>
    <t>Rodrigo Jaramillo</t>
  </si>
  <si>
    <t>Alice Blum</t>
  </si>
  <si>
    <t>2. CATEGORÍA CÁMARA ESCONDIDA PERFECTA - Cámaras Escondidas al 100%</t>
  </si>
  <si>
    <t>N°</t>
  </si>
  <si>
    <t>CÁMARAS PERFECTAS</t>
  </si>
  <si>
    <t>VALOR</t>
  </si>
  <si>
    <t>ANDRES FELIPE PENNA</t>
  </si>
  <si>
    <t>Estaciones Aliadas S.A.S. - Jose Dario Moreno</t>
  </si>
  <si>
    <t>MARIA OFELIA JIMENEZ CIPAMOCHA</t>
  </si>
  <si>
    <t>Oliverio Gonzalez</t>
  </si>
  <si>
    <t>ANDRES GARCIA</t>
  </si>
  <si>
    <t>Pedro María Gonzalez / Eduard González</t>
  </si>
  <si>
    <t>Daniel Guarin</t>
  </si>
  <si>
    <t>GONZALEZ TORRES ARIOLFO ASDRUBAL</t>
  </si>
  <si>
    <t>José Pava Toscano</t>
  </si>
  <si>
    <t>Consuelo Pardo</t>
  </si>
  <si>
    <t>Jose Dario Moreno</t>
  </si>
  <si>
    <t>Luis Eduardo Quiroga</t>
  </si>
  <si>
    <t>Ramiro Otero</t>
  </si>
  <si>
    <t>Mayor Incremento</t>
  </si>
  <si>
    <t>1a Abril 2022</t>
  </si>
  <si>
    <t>2a Abril 2022</t>
  </si>
  <si>
    <t>1a Mayo 2022</t>
  </si>
  <si>
    <t>2a Mayo 2022</t>
  </si>
  <si>
    <t>1a Junio 2022</t>
  </si>
  <si>
    <t>2a Junio 2022</t>
  </si>
  <si>
    <t>1a Julio 2022</t>
  </si>
  <si>
    <t>2a Julio 2022</t>
  </si>
  <si>
    <t>Efectividad Primer Trimestre</t>
  </si>
  <si>
    <t>Efectividad Segundo Trimestre</t>
  </si>
  <si>
    <t>COACH</t>
  </si>
  <si>
    <t>Green sas</t>
  </si>
  <si>
    <t>CONTROL PREMIOS</t>
  </si>
  <si>
    <t>CATEGORÍA 1: MEJOR ESTACIÓN</t>
  </si>
  <si>
    <t>CATEGORÍA 2: CÁMARA PERFECTA</t>
  </si>
  <si>
    <t>TOTAL PREMIO POR E/S</t>
  </si>
  <si>
    <t>ENVIO DE CORREO</t>
  </si>
  <si>
    <t>CORREO INFO VDS RECIBIDO</t>
  </si>
  <si>
    <t>ELABORACIÓN FORMATO BONO</t>
  </si>
  <si>
    <t>APLICA</t>
  </si>
  <si>
    <t># CÁMARAS</t>
  </si>
  <si>
    <t>VALOR TOTAL E/S</t>
  </si>
  <si>
    <t>COMENTARIOS</t>
  </si>
  <si>
    <t>ENVÍO</t>
  </si>
  <si>
    <t xml:space="preserve">PRIMER PUESTO EN EL ÁREA SUR + 2 CÁMARAS PERFECTAS </t>
  </si>
  <si>
    <t>RANKING AGOSTO 2022:</t>
  </si>
  <si>
    <t>x</t>
  </si>
  <si>
    <t>Fecha</t>
  </si>
  <si>
    <t>Area</t>
  </si>
  <si>
    <t>13 de septiembre</t>
  </si>
  <si>
    <t>15 de septiembre</t>
  </si>
  <si>
    <t>14 de septiembre</t>
  </si>
  <si>
    <t>Centro</t>
  </si>
  <si>
    <t>Sur</t>
  </si>
  <si>
    <t>Norte</t>
  </si>
  <si>
    <t>Sesion AM</t>
  </si>
  <si>
    <t>Sesion PM</t>
  </si>
  <si>
    <t>10-11 AM</t>
  </si>
  <si>
    <t>3-4 PM</t>
  </si>
  <si>
    <t>2a Septiembre 2022</t>
  </si>
  <si>
    <t>113684</t>
  </si>
  <si>
    <t>170081</t>
  </si>
  <si>
    <t>112545</t>
  </si>
  <si>
    <t>112038</t>
  </si>
  <si>
    <t>111992</t>
  </si>
  <si>
    <t>146923</t>
  </si>
  <si>
    <t>110374</t>
  </si>
  <si>
    <t>146169</t>
  </si>
  <si>
    <t>168607</t>
  </si>
  <si>
    <t>110474</t>
  </si>
  <si>
    <t>166073</t>
  </si>
  <si>
    <t>110074</t>
  </si>
  <si>
    <t>162693</t>
  </si>
  <si>
    <t>109693</t>
  </si>
  <si>
    <t>112175</t>
  </si>
  <si>
    <t>167118</t>
  </si>
  <si>
    <t>170891</t>
  </si>
  <si>
    <t>166732</t>
  </si>
  <si>
    <t>110520</t>
  </si>
  <si>
    <t>162217</t>
  </si>
  <si>
    <t>110287</t>
  </si>
  <si>
    <t>110495</t>
  </si>
  <si>
    <t>112204</t>
  </si>
  <si>
    <t>112096</t>
  </si>
  <si>
    <t>146027</t>
  </si>
  <si>
    <t>167846</t>
  </si>
  <si>
    <t>167121</t>
  </si>
  <si>
    <t>112403</t>
  </si>
  <si>
    <t>109863</t>
  </si>
  <si>
    <t>166729</t>
  </si>
  <si>
    <t>110100</t>
  </si>
  <si>
    <t>111561</t>
  </si>
  <si>
    <t>111347</t>
  </si>
  <si>
    <t>110941</t>
  </si>
  <si>
    <t>167848</t>
  </si>
  <si>
    <t>110013</t>
  </si>
  <si>
    <t>112150</t>
  </si>
  <si>
    <t>112046</t>
  </si>
  <si>
    <t>167505</t>
  </si>
  <si>
    <t>167841</t>
  </si>
  <si>
    <t>166728</t>
  </si>
  <si>
    <t>112203</t>
  </si>
  <si>
    <t>112546</t>
  </si>
  <si>
    <t>166957</t>
  </si>
  <si>
    <t>170984</t>
  </si>
  <si>
    <t>167839</t>
  </si>
  <si>
    <t>157111</t>
  </si>
  <si>
    <t>171026</t>
  </si>
  <si>
    <t>111968</t>
  </si>
  <si>
    <t>170428</t>
  </si>
  <si>
    <t>112605</t>
  </si>
  <si>
    <t>171123</t>
  </si>
  <si>
    <t>111064</t>
  </si>
  <si>
    <t>109703</t>
  </si>
  <si>
    <t>112285</t>
  </si>
  <si>
    <t>112388</t>
  </si>
  <si>
    <t>168904</t>
  </si>
  <si>
    <t>110160</t>
  </si>
  <si>
    <t>111823</t>
  </si>
  <si>
    <t>167760</t>
  </si>
  <si>
    <t>110371</t>
  </si>
  <si>
    <t>168429</t>
  </si>
  <si>
    <t>163823</t>
  </si>
  <si>
    <t>167520</t>
  </si>
  <si>
    <t>111101</t>
  </si>
  <si>
    <t>157284</t>
  </si>
  <si>
    <t>110521</t>
  </si>
  <si>
    <t>166733</t>
  </si>
  <si>
    <t>109820</t>
  </si>
  <si>
    <t>112346</t>
  </si>
  <si>
    <t>168248</t>
  </si>
  <si>
    <t>164088</t>
  </si>
  <si>
    <t>166720</t>
  </si>
  <si>
    <t>110075</t>
  </si>
  <si>
    <t>109893</t>
  </si>
  <si>
    <t>144185</t>
  </si>
  <si>
    <t>111751</t>
  </si>
  <si>
    <t>111922</t>
  </si>
  <si>
    <t>166960</t>
  </si>
  <si>
    <t>167845</t>
  </si>
  <si>
    <t>109915</t>
  </si>
  <si>
    <t>111163</t>
  </si>
  <si>
    <t>170729</t>
  </si>
  <si>
    <t>109802</t>
  </si>
  <si>
    <t>161806</t>
  </si>
  <si>
    <t>167246</t>
  </si>
  <si>
    <t>158275</t>
  </si>
  <si>
    <t>112288</t>
  </si>
  <si>
    <t>110522</t>
  </si>
  <si>
    <t>166730</t>
  </si>
  <si>
    <t>160937</t>
  </si>
  <si>
    <t>110943</t>
  </si>
  <si>
    <t>167840</t>
  </si>
  <si>
    <t>157966</t>
  </si>
  <si>
    <t>146083</t>
  </si>
  <si>
    <t>166727</t>
  </si>
  <si>
    <t>112604</t>
  </si>
  <si>
    <t>169758</t>
  </si>
  <si>
    <t>163697</t>
  </si>
  <si>
    <t>112626</t>
  </si>
  <si>
    <t>111955</t>
  </si>
  <si>
    <t>154918</t>
  </si>
  <si>
    <t>168555</t>
  </si>
  <si>
    <t>170055</t>
  </si>
  <si>
    <t>110341</t>
  </si>
  <si>
    <t>167843</t>
  </si>
  <si>
    <t>171047</t>
  </si>
  <si>
    <t>112143</t>
  </si>
  <si>
    <t>110630</t>
  </si>
  <si>
    <t>112149</t>
  </si>
  <si>
    <t>110126</t>
  </si>
  <si>
    <t>113608</t>
  </si>
  <si>
    <t>163796</t>
  </si>
  <si>
    <t>110440</t>
  </si>
  <si>
    <t>110412</t>
  </si>
  <si>
    <t>164481</t>
  </si>
  <si>
    <t>166328</t>
  </si>
  <si>
    <t>170903</t>
  </si>
  <si>
    <t>110924</t>
  </si>
  <si>
    <t>167844</t>
  </si>
  <si>
    <t>170783</t>
  </si>
  <si>
    <t>109701</t>
  </si>
  <si>
    <t>166781</t>
  </si>
  <si>
    <t>112051</t>
  </si>
  <si>
    <t>110366</t>
  </si>
  <si>
    <t>171203</t>
  </si>
  <si>
    <t>110625</t>
  </si>
  <si>
    <t>166753</t>
  </si>
  <si>
    <t>111056</t>
  </si>
  <si>
    <t>167942</t>
  </si>
  <si>
    <t>166842</t>
  </si>
  <si>
    <t>112148</t>
  </si>
  <si>
    <t>111738</t>
  </si>
  <si>
    <t>166731</t>
  </si>
  <si>
    <t>168670</t>
  </si>
  <si>
    <t>154682</t>
  </si>
  <si>
    <t>144439</t>
  </si>
  <si>
    <t>170610</t>
  </si>
  <si>
    <t>166912</t>
  </si>
  <si>
    <t>170644</t>
  </si>
  <si>
    <t>170788</t>
  </si>
  <si>
    <t>154439</t>
  </si>
  <si>
    <t>110263</t>
  </si>
  <si>
    <t>168111</t>
  </si>
  <si>
    <t>112328</t>
  </si>
  <si>
    <t>167842</t>
  </si>
  <si>
    <t>170246</t>
  </si>
  <si>
    <t>110723</t>
  </si>
  <si>
    <t>113832</t>
  </si>
  <si>
    <t>159542</t>
  </si>
  <si>
    <t>170927</t>
  </si>
  <si>
    <t>110774</t>
  </si>
  <si>
    <t>111980</t>
  </si>
  <si>
    <t>168156</t>
  </si>
  <si>
    <t>112414</t>
  </si>
  <si>
    <t>111739</t>
  </si>
  <si>
    <t>112309</t>
  </si>
  <si>
    <t>111698</t>
  </si>
  <si>
    <t>112616</t>
  </si>
  <si>
    <t>112292</t>
  </si>
  <si>
    <t>170663</t>
  </si>
  <si>
    <t>169638</t>
  </si>
  <si>
    <t>112019</t>
  </si>
  <si>
    <t>110942</t>
  </si>
  <si>
    <t>167237</t>
  </si>
  <si>
    <t>170521</t>
  </si>
  <si>
    <t>112010</t>
  </si>
  <si>
    <t>112583</t>
  </si>
  <si>
    <t>110428</t>
  </si>
  <si>
    <t>167766</t>
  </si>
  <si>
    <t>112060</t>
  </si>
  <si>
    <t>162383</t>
  </si>
  <si>
    <t>170025</t>
  </si>
  <si>
    <t>167116</t>
  </si>
  <si>
    <t>112520</t>
  </si>
  <si>
    <t>110020</t>
  </si>
  <si>
    <t>112284</t>
  </si>
  <si>
    <t>170474</t>
  </si>
  <si>
    <t>110553</t>
  </si>
  <si>
    <t>110835</t>
  </si>
  <si>
    <t>168008</t>
  </si>
  <si>
    <t>111643</t>
  </si>
  <si>
    <t>170424</t>
  </si>
  <si>
    <t>169528</t>
  </si>
  <si>
    <t>111784</t>
  </si>
  <si>
    <t>165543</t>
  </si>
  <si>
    <t>170950</t>
  </si>
  <si>
    <t>109894</t>
  </si>
  <si>
    <t>110397</t>
  </si>
  <si>
    <t>170573</t>
  </si>
  <si>
    <t>110103</t>
  </si>
  <si>
    <t>171094</t>
  </si>
  <si>
    <t>166913</t>
  </si>
  <si>
    <t>167168</t>
  </si>
  <si>
    <t>161752</t>
  </si>
  <si>
    <t>157742</t>
  </si>
  <si>
    <t>168265</t>
  </si>
  <si>
    <t>167837</t>
  </si>
  <si>
    <t>111746</t>
  </si>
  <si>
    <t>109747</t>
  </si>
  <si>
    <t>110342</t>
  </si>
  <si>
    <t>110665</t>
  </si>
  <si>
    <t>110395</t>
  </si>
  <si>
    <t>110367</t>
  </si>
  <si>
    <t>167142</t>
  </si>
  <si>
    <t>111913</t>
  </si>
  <si>
    <t>162267</t>
  </si>
  <si>
    <t>110338</t>
  </si>
  <si>
    <t>164473</t>
  </si>
  <si>
    <t>170735</t>
  </si>
  <si>
    <t>165711</t>
  </si>
  <si>
    <t>110398</t>
  </si>
  <si>
    <t>112330</t>
  </si>
  <si>
    <t>109953</t>
  </si>
  <si>
    <t>110157</t>
  </si>
  <si>
    <t>109774</t>
  </si>
  <si>
    <t>110294</t>
  </si>
  <si>
    <t>112400</t>
  </si>
  <si>
    <t>110165</t>
  </si>
  <si>
    <t>110430</t>
  </si>
  <si>
    <t>170202</t>
  </si>
  <si>
    <t>111026</t>
  </si>
  <si>
    <t>170734</t>
  </si>
  <si>
    <t>112052</t>
  </si>
  <si>
    <t>170948</t>
  </si>
  <si>
    <t>110109</t>
  </si>
  <si>
    <t>111990</t>
  </si>
  <si>
    <t>109917</t>
  </si>
  <si>
    <t>109873</t>
  </si>
  <si>
    <t>162558</t>
  </si>
  <si>
    <t>154677</t>
  </si>
  <si>
    <t>167157</t>
  </si>
  <si>
    <t>111817</t>
  </si>
  <si>
    <t>167775</t>
  </si>
  <si>
    <t>111795</t>
  </si>
  <si>
    <t>110143</t>
  </si>
  <si>
    <t>170730</t>
  </si>
  <si>
    <t>167300</t>
  </si>
  <si>
    <t>109995</t>
  </si>
  <si>
    <t>167198</t>
  </si>
  <si>
    <t>111438</t>
  </si>
  <si>
    <t>110710</t>
  </si>
  <si>
    <t>110804</t>
  </si>
  <si>
    <t>110488</t>
  </si>
  <si>
    <t>110588</t>
  </si>
  <si>
    <t>110594</t>
  </si>
  <si>
    <t>109698</t>
  </si>
  <si>
    <t>109736</t>
  </si>
  <si>
    <t>167007</t>
  </si>
  <si>
    <t>167587</t>
  </si>
  <si>
    <t>167223</t>
  </si>
  <si>
    <t>109936</t>
  </si>
  <si>
    <t>166177</t>
  </si>
  <si>
    <t>170614</t>
  </si>
  <si>
    <t>112323</t>
  </si>
  <si>
    <t>111926</t>
  </si>
  <si>
    <t>168666</t>
  </si>
  <si>
    <t>111689</t>
  </si>
  <si>
    <t>170536</t>
  </si>
  <si>
    <t>167838</t>
  </si>
  <si>
    <t>109826</t>
  </si>
  <si>
    <t>110159</t>
  </si>
  <si>
    <t>109988</t>
  </si>
  <si>
    <t>112208</t>
  </si>
  <si>
    <t>110549</t>
  </si>
  <si>
    <t>111748</t>
  </si>
  <si>
    <t>109699</t>
  </si>
  <si>
    <t>167805</t>
  </si>
  <si>
    <t>110001</t>
  </si>
  <si>
    <t>170978</t>
  </si>
  <si>
    <t>110036</t>
  </si>
  <si>
    <t>159228</t>
  </si>
  <si>
    <t>109981</t>
  </si>
  <si>
    <t>110755</t>
  </si>
  <si>
    <t>110568</t>
  </si>
  <si>
    <t>167185</t>
  </si>
  <si>
    <t>170341</t>
  </si>
  <si>
    <t>110168</t>
  </si>
  <si>
    <t>110660</t>
  </si>
  <si>
    <t>109951</t>
  </si>
  <si>
    <t>111225</t>
  </si>
  <si>
    <t>110423</t>
  </si>
  <si>
    <t>112602</t>
  </si>
  <si>
    <t>170947</t>
  </si>
  <si>
    <t>162251</t>
  </si>
  <si>
    <t>111735</t>
  </si>
  <si>
    <t>109908</t>
  </si>
  <si>
    <t>171229</t>
  </si>
  <si>
    <t>111971</t>
  </si>
  <si>
    <t>110004</t>
  </si>
  <si>
    <t>110806</t>
  </si>
  <si>
    <t>111827</t>
  </si>
  <si>
    <t>112274</t>
  </si>
  <si>
    <t>170347</t>
  </si>
  <si>
    <t>168083</t>
  </si>
  <si>
    <t>110406</t>
  </si>
  <si>
    <t>110744</t>
  </si>
  <si>
    <t>167423</t>
  </si>
  <si>
    <t>170977</t>
  </si>
  <si>
    <t>111530</t>
  </si>
  <si>
    <t>170940</t>
  </si>
  <si>
    <t>110580</t>
  </si>
  <si>
    <t>112392</t>
  </si>
  <si>
    <t>171181</t>
  </si>
  <si>
    <t>110025</t>
  </si>
  <si>
    <t>162276</t>
  </si>
  <si>
    <t>109700</t>
  </si>
  <si>
    <t>112593</t>
  </si>
  <si>
    <t>109836</t>
  </si>
  <si>
    <t>109762</t>
  </si>
  <si>
    <t>110437</t>
  </si>
  <si>
    <t>167201</t>
  </si>
  <si>
    <t>167030</t>
  </si>
  <si>
    <t>110088</t>
  </si>
  <si>
    <t>168259</t>
  </si>
  <si>
    <t>111729</t>
  </si>
  <si>
    <t>110771</t>
  </si>
  <si>
    <t>111348</t>
  </si>
  <si>
    <t>165978</t>
  </si>
  <si>
    <t>111349</t>
  </si>
  <si>
    <t>109764</t>
  </si>
  <si>
    <t>110298</t>
  </si>
  <si>
    <t>170422</t>
  </si>
  <si>
    <t>110753</t>
  </si>
  <si>
    <t>111732</t>
  </si>
  <si>
    <t>110987</t>
  </si>
  <si>
    <t>109777</t>
  </si>
  <si>
    <t>166714</t>
  </si>
  <si>
    <t>110296</t>
  </si>
  <si>
    <t>170941</t>
  </si>
  <si>
    <t>145348</t>
  </si>
  <si>
    <t>110084</t>
  </si>
  <si>
    <t>161383</t>
  </si>
  <si>
    <t>111998</t>
  </si>
  <si>
    <t>170416</t>
  </si>
  <si>
    <t>111777</t>
  </si>
  <si>
    <t>170827</t>
  </si>
  <si>
    <t>111712</t>
  </si>
  <si>
    <t>171064</t>
  </si>
  <si>
    <t>110436</t>
  </si>
  <si>
    <t>110950</t>
  </si>
  <si>
    <t>168005</t>
  </si>
  <si>
    <t>171049</t>
  </si>
  <si>
    <t>170901</t>
  </si>
  <si>
    <t>110851</t>
  </si>
  <si>
    <t>171326</t>
  </si>
  <si>
    <t>171327</t>
  </si>
  <si>
    <t>110381</t>
  </si>
  <si>
    <t>171328</t>
  </si>
  <si>
    <t>170938</t>
  </si>
  <si>
    <t>110288</t>
  </si>
  <si>
    <t>171357</t>
  </si>
  <si>
    <t>164456</t>
  </si>
  <si>
    <t>171069</t>
  </si>
  <si>
    <t>168267</t>
  </si>
  <si>
    <t>167019</t>
  </si>
  <si>
    <t>112306</t>
  </si>
  <si>
    <t>171418</t>
  </si>
  <si>
    <t>110847</t>
  </si>
  <si>
    <t>157161</t>
  </si>
  <si>
    <t>110246</t>
  </si>
  <si>
    <t>111191</t>
  </si>
  <si>
    <t>171202</t>
  </si>
  <si>
    <t>111771</t>
  </si>
  <si>
    <t>171349</t>
  </si>
  <si>
    <t>171201</t>
  </si>
  <si>
    <t>163868</t>
  </si>
  <si>
    <t>171072</t>
  </si>
  <si>
    <t>1a Septiembre 2022</t>
  </si>
  <si>
    <t>75.60</t>
  </si>
  <si>
    <t>10.76</t>
  </si>
  <si>
    <t>6.77</t>
  </si>
  <si>
    <t>3.99</t>
  </si>
  <si>
    <t>9.07</t>
  </si>
  <si>
    <t>1.48</t>
  </si>
  <si>
    <t>1.30</t>
  </si>
  <si>
    <t>7.13</t>
  </si>
  <si>
    <t>2.59</t>
  </si>
  <si>
    <t>4.54</t>
  </si>
  <si>
    <t>7.56</t>
  </si>
  <si>
    <t>0.38</t>
  </si>
  <si>
    <t>2.99</t>
  </si>
  <si>
    <t>1.68</t>
  </si>
  <si>
    <t>2.51</t>
  </si>
  <si>
    <t>11.79</t>
  </si>
  <si>
    <t>2.55</t>
  </si>
  <si>
    <t>9.23</t>
  </si>
  <si>
    <t>9.44</t>
  </si>
  <si>
    <t>17.07</t>
  </si>
  <si>
    <t>3.26</t>
  </si>
  <si>
    <t>0.99</t>
  </si>
  <si>
    <t>06/09/2022</t>
  </si>
  <si>
    <t>06-09-2022 21:38</t>
  </si>
  <si>
    <t>Moto/ gasolina</t>
  </si>
  <si>
    <t>15/09/2022</t>
  </si>
  <si>
    <t>16-09-2022 00:38</t>
  </si>
  <si>
    <t>170798</t>
  </si>
  <si>
    <t>Jose Padilla</t>
  </si>
  <si>
    <t>06-09-2022 14:40</t>
  </si>
  <si>
    <t>06-09-2022 14:30</t>
  </si>
  <si>
    <t>06-09-2022 18:42</t>
  </si>
  <si>
    <t>tiene el carnet con la información hacia adentro. no se ve el nombre</t>
  </si>
  <si>
    <t>03/09/22</t>
  </si>
  <si>
    <t>03-09-2022 13:05</t>
  </si>
  <si>
    <t>04/09/2022</t>
  </si>
  <si>
    <t>04-09-2022 18:17</t>
  </si>
  <si>
    <t>Luis Yepes según fv</t>
  </si>
  <si>
    <t>06-09-2022 20:57</t>
  </si>
  <si>
    <t>Andrés Berrío</t>
  </si>
  <si>
    <t>06-09-2022 17:23</t>
  </si>
  <si>
    <t>Cristian Andrés Torres Martínez</t>
  </si>
  <si>
    <t>09/09/2022</t>
  </si>
  <si>
    <t>09-09-2022 14:25</t>
  </si>
  <si>
    <t>Diego Valencia</t>
  </si>
  <si>
    <t>08/09/2022</t>
  </si>
  <si>
    <t>08-09-2022 11:49</t>
  </si>
  <si>
    <t>Daiver</t>
  </si>
  <si>
    <t>16/09/2022</t>
  </si>
  <si>
    <t>20-09-2022 19:56</t>
  </si>
  <si>
    <t>10/09/2022</t>
  </si>
  <si>
    <t>10-09-2022 22:25</t>
  </si>
  <si>
    <t>Marco Andrés Benítez</t>
  </si>
  <si>
    <t>06-09-2022 22:44</t>
  </si>
  <si>
    <t>08-09-2022 14:25</t>
  </si>
  <si>
    <t>06-09-2022 22:07</t>
  </si>
  <si>
    <t>Juan Duque, según factura.</t>
  </si>
  <si>
    <t>05/09/2022</t>
  </si>
  <si>
    <t>05-09-2022 22:39</t>
  </si>
  <si>
    <t>Según factura se llama Nestor Escobar</t>
  </si>
  <si>
    <t>06-09-2022 12:49</t>
  </si>
  <si>
    <t>Sin identificación</t>
  </si>
  <si>
    <t>13/09/2022</t>
  </si>
  <si>
    <t>13-09-2022 12:04</t>
  </si>
  <si>
    <t>no sé identifica nombré</t>
  </si>
  <si>
    <t>05-09-2022 21:26</t>
  </si>
  <si>
    <t>Karol Lizeth Medina Merchan</t>
  </si>
  <si>
    <t>Moto Gasolina</t>
  </si>
  <si>
    <t>17/09/2022</t>
  </si>
  <si>
    <t>17-09-2022 13:26</t>
  </si>
  <si>
    <t>Luis Poveda</t>
  </si>
  <si>
    <t>04/09/22</t>
  </si>
  <si>
    <t>04-09-2022 17:03</t>
  </si>
  <si>
    <t>María Paula Rivillas</t>
  </si>
  <si>
    <t>05-09-2022 21:10</t>
  </si>
  <si>
    <t>Andres Felipe Penna Lozada</t>
  </si>
  <si>
    <t>05-09-2022 21:30</t>
  </si>
  <si>
    <t>No tenía carnet</t>
  </si>
  <si>
    <t>2/09/2022</t>
  </si>
  <si>
    <t>02-09-2022 22:51</t>
  </si>
  <si>
    <t>Adrian</t>
  </si>
  <si>
    <t>06/09/22</t>
  </si>
  <si>
    <t>06-09-2022 13:45</t>
  </si>
  <si>
    <t>Elsy Gómez.</t>
  </si>
  <si>
    <t>06/09/2022.</t>
  </si>
  <si>
    <t>06-09-2022 21:45</t>
  </si>
  <si>
    <t>Angel Dominguez</t>
  </si>
  <si>
    <t>01/09/2022</t>
  </si>
  <si>
    <t>01-09-2022 16:22</t>
  </si>
  <si>
    <t>Sandra Velandia según factura</t>
  </si>
  <si>
    <t>Moto -gasolina</t>
  </si>
  <si>
    <t>07-09-2022 23:56</t>
  </si>
  <si>
    <t>Dario Espitia</t>
  </si>
  <si>
    <t>05-09-2022 16:00</t>
  </si>
  <si>
    <t>Miguel</t>
  </si>
  <si>
    <t>02/09/22</t>
  </si>
  <si>
    <t>02-09-2022 16:08</t>
  </si>
  <si>
    <t>no tiene identificación y en la factura no aparece el nombre</t>
  </si>
  <si>
    <t>moto - extra</t>
  </si>
  <si>
    <t>01-09-2022 21:02</t>
  </si>
  <si>
    <t>06-09-2022 17:38</t>
  </si>
  <si>
    <t>06-09-2022 15:30</t>
  </si>
  <si>
    <t>no se le observa nombre, carnet al revés</t>
  </si>
  <si>
    <t>09/09/22</t>
  </si>
  <si>
    <t>09-09-2022 14:19</t>
  </si>
  <si>
    <t>Cristian Camargo</t>
  </si>
  <si>
    <t>06/09/2032</t>
  </si>
  <si>
    <t>06-09-2022 15:51</t>
  </si>
  <si>
    <t>Tatiana</t>
  </si>
  <si>
    <t>09-09-2022 14:21</t>
  </si>
  <si>
    <t>Esteban Naranjo</t>
  </si>
  <si>
    <t>03-09-2022 11:35</t>
  </si>
  <si>
    <t>Liceth Ariza</t>
  </si>
  <si>
    <t>06-09-2022 22:40</t>
  </si>
  <si>
    <t>03-09-2022 18:39</t>
  </si>
  <si>
    <t>lo tiene el alrevez el carnet</t>
  </si>
  <si>
    <t>08-09-2022 14:37</t>
  </si>
  <si>
    <t>Brayan Camilo Olaya Pérez según factura</t>
  </si>
  <si>
    <t>07/09/2022</t>
  </si>
  <si>
    <t>07-09-2022 20:16</t>
  </si>
  <si>
    <t>german Abella</t>
  </si>
  <si>
    <t>08-09-2022 21:12</t>
  </si>
  <si>
    <t>jhon</t>
  </si>
  <si>
    <t>carro-diesel</t>
  </si>
  <si>
    <t>06-09-2022 17:00</t>
  </si>
  <si>
    <t>Pablo Incapie</t>
  </si>
  <si>
    <t>11/09/2022</t>
  </si>
  <si>
    <t>11-09-2022 11:07</t>
  </si>
  <si>
    <t>06-09-2022 22:04</t>
  </si>
  <si>
    <t>Neir Arango</t>
  </si>
  <si>
    <t>06-09-2022 17:46</t>
  </si>
  <si>
    <t>Elsa María Salamanca según factura</t>
  </si>
  <si>
    <t>14/09/2022</t>
  </si>
  <si>
    <t>14-09-2022 21:20</t>
  </si>
  <si>
    <t>notiene nombre y en factura tapoco</t>
  </si>
  <si>
    <t>1-09-2022</t>
  </si>
  <si>
    <t>01-09-2022 13:02</t>
  </si>
  <si>
    <t>No es posible ver</t>
  </si>
  <si>
    <t>07-09-2022 19:53</t>
  </si>
  <si>
    <t>HADER</t>
  </si>
  <si>
    <t>07-09-2022 18:43</t>
  </si>
  <si>
    <t>SAN JORGE</t>
  </si>
  <si>
    <t>Gustavo Noreña (según la factura)</t>
  </si>
  <si>
    <t>07-09-2022 14:32</t>
  </si>
  <si>
    <t>Leydi</t>
  </si>
  <si>
    <t>05-09-2022 22:17</t>
  </si>
  <si>
    <t>no porta carnet</t>
  </si>
  <si>
    <t>16-09-2022 20:52</t>
  </si>
  <si>
    <t>SOACHA</t>
  </si>
  <si>
    <t>José Medina</t>
  </si>
  <si>
    <t>Gasolina - Moto</t>
  </si>
  <si>
    <t>6/09/2022</t>
  </si>
  <si>
    <t>06-09-2022 22:31</t>
  </si>
  <si>
    <t>VICTOR JULIO</t>
  </si>
  <si>
    <t>07-09-2022 19:11</t>
  </si>
  <si>
    <t>Cristian David Henao</t>
  </si>
  <si>
    <t>05-09-2022 21:43</t>
  </si>
  <si>
    <t>Juan Andrés Rentería</t>
  </si>
  <si>
    <t>05-09-2022 20:13</t>
  </si>
  <si>
    <t>Martha Lucía</t>
  </si>
  <si>
    <t>20/09/2022</t>
  </si>
  <si>
    <t>20-09-2022 17:14</t>
  </si>
  <si>
    <t>Oscar Chacón</t>
  </si>
  <si>
    <t>07-09-2022 16:01</t>
  </si>
  <si>
    <t>Nicolas Ochoa Alfonso</t>
  </si>
  <si>
    <t>02-09-2022 21:00</t>
  </si>
  <si>
    <t>Jose Alejandro Martínez</t>
  </si>
  <si>
    <t>06-09-2022 21:29</t>
  </si>
  <si>
    <t>jean Carlo Enriquez</t>
  </si>
  <si>
    <t>06-09-2022 15:06</t>
  </si>
  <si>
    <t>13-09-2022 13:26</t>
  </si>
  <si>
    <t>07-09-2022 15:30</t>
  </si>
  <si>
    <t>Jose Hernández</t>
  </si>
  <si>
    <t>03-09-2022 15:03</t>
  </si>
  <si>
    <t>Nelson</t>
  </si>
  <si>
    <t>09-09-2022 14:13</t>
  </si>
  <si>
    <t>Jhon,.  no pude apreciar el apellido.</t>
  </si>
  <si>
    <t>03-09-2022 21:15</t>
  </si>
  <si>
    <t>Carro- Gasolina</t>
  </si>
  <si>
    <t>02-09-2022 22:31</t>
  </si>
  <si>
    <t>Diana Patricia</t>
  </si>
  <si>
    <t>15-09-2022 13:44</t>
  </si>
  <si>
    <t>Arley foronda</t>
  </si>
  <si>
    <t>08-09-2022 14:53</t>
  </si>
  <si>
    <t>yimer ferley moreno según recibo</t>
  </si>
  <si>
    <t>07-09-2022 15:37</t>
  </si>
  <si>
    <t>Sneider Cano</t>
  </si>
  <si>
    <t>05-09-2022 21:37</t>
  </si>
  <si>
    <t>SIN NOMBRE</t>
  </si>
  <si>
    <t>07-09-2022 21:20</t>
  </si>
  <si>
    <t>blanca Nubia</t>
  </si>
  <si>
    <t>06-09-2022 17:33</t>
  </si>
  <si>
    <t>Javier Usaquén</t>
  </si>
  <si>
    <t>05-09-2022 22:15</t>
  </si>
  <si>
    <t>01-09-2022 12:07</t>
  </si>
  <si>
    <t>Bellanid</t>
  </si>
  <si>
    <t>05-09-2022 20:52</t>
  </si>
  <si>
    <t>Sandy Lopez</t>
  </si>
  <si>
    <t>06-09-2022 21:04</t>
  </si>
  <si>
    <t>Ramiro (según factura) ya que el nombre en el carnet no se alcanza a ver</t>
  </si>
  <si>
    <t>06-09-2022 14:54</t>
  </si>
  <si>
    <t>Sonia Caterine.</t>
  </si>
  <si>
    <t>02/09/2022.</t>
  </si>
  <si>
    <t>02-09-2022 22:43</t>
  </si>
  <si>
    <t>Juan Pablo lopez</t>
  </si>
  <si>
    <t>carro - corriente gasolina</t>
  </si>
  <si>
    <t>16/9/2022</t>
  </si>
  <si>
    <t>16-09-2022 18:05</t>
  </si>
  <si>
    <t>09-09-2022 12:36</t>
  </si>
  <si>
    <t>02-09-2022 16:09</t>
  </si>
  <si>
    <t>Heidy Torre</t>
  </si>
  <si>
    <t>06-09-2022 20:02</t>
  </si>
  <si>
    <t>JESUS PEÑA</t>
  </si>
  <si>
    <t>07-09-2022 15:47</t>
  </si>
  <si>
    <t>Wiliam</t>
  </si>
  <si>
    <t>06-09-2022 11:37</t>
  </si>
  <si>
    <t>maria Rojas</t>
  </si>
  <si>
    <t>01-09-2022 22:30</t>
  </si>
  <si>
    <t>ana</t>
  </si>
  <si>
    <t>01-09-2022 11:40</t>
  </si>
  <si>
    <t>07-09-2022 14:22</t>
  </si>
  <si>
    <t>Andrés Hernandez</t>
  </si>
  <si>
    <t>07-09-2022 20:03</t>
  </si>
  <si>
    <t>Moto/Gasolina</t>
  </si>
  <si>
    <t>05-09-2022 23:09</t>
  </si>
  <si>
    <t>Robinson avían</t>
  </si>
  <si>
    <t>08-09-2022 23:20</t>
  </si>
  <si>
    <t>Jhon fener Hernández</t>
  </si>
  <si>
    <t>08-09-2022 20:20</t>
  </si>
  <si>
    <t>No fue posible visualizar el nombre.</t>
  </si>
  <si>
    <t>04-09-2022 00:03</t>
  </si>
  <si>
    <t>gelner  bareiro</t>
  </si>
  <si>
    <t>07-09-2022 11:29</t>
  </si>
  <si>
    <t>José Andrés</t>
  </si>
  <si>
    <t>01-09-2022 11:38</t>
  </si>
  <si>
    <t>No fue visible, ni esta en el recibo de tanqueo</t>
  </si>
  <si>
    <t>06-09-2022 17:03</t>
  </si>
  <si>
    <t>No tenía nombre bordado o carnet en factura no aparece</t>
  </si>
  <si>
    <t>Moto - GASOLINA</t>
  </si>
  <si>
    <t>01-09-2022 22:12</t>
  </si>
  <si>
    <t>01-09-2022 14:36</t>
  </si>
  <si>
    <t>portaba el carnet en el bolsillo y por el movimiento de la atención no logre identificarlo</t>
  </si>
  <si>
    <t>01-09-2022 14:14</t>
  </si>
  <si>
    <t>Juan Camilo Reyes</t>
  </si>
  <si>
    <t>05-09-2022 21:36</t>
  </si>
  <si>
    <t>Edgar cmilo</t>
  </si>
  <si>
    <t>17-09-2022 21:48</t>
  </si>
  <si>
    <t>No era visible el nombre</t>
  </si>
  <si>
    <t>03-09-2022 23:23</t>
  </si>
  <si>
    <t>07-09-2022 15:07</t>
  </si>
  <si>
    <t>yuliana</t>
  </si>
  <si>
    <t>07-09-2022 16:03</t>
  </si>
  <si>
    <t>Angie Talaga</t>
  </si>
  <si>
    <t>07-09-2022 15:43</t>
  </si>
  <si>
    <t>Jhon Freddy Gálvez</t>
  </si>
  <si>
    <t>14-09-2022 11:57</t>
  </si>
  <si>
    <t>06-09-2022 22:55</t>
  </si>
  <si>
    <t>06-09-2022 17:18</t>
  </si>
  <si>
    <t>tenía el carnet volteado por lo que no se veía el nombre</t>
  </si>
  <si>
    <t>05-09-2022 15:14</t>
  </si>
  <si>
    <t>Yuli Cabezas</t>
  </si>
  <si>
    <t>06-09-2022 16:26</t>
  </si>
  <si>
    <t>Daniel Felipe</t>
  </si>
  <si>
    <t>05-09-2022 21:07</t>
  </si>
  <si>
    <t>MARIA</t>
  </si>
  <si>
    <t>07-09-2022 13:57</t>
  </si>
  <si>
    <t>Armando Pérez</t>
  </si>
  <si>
    <t>01-09-2022 11:14</t>
  </si>
  <si>
    <t>14-09-2022 15:26</t>
  </si>
  <si>
    <t>Arely henao gallego según fv</t>
  </si>
  <si>
    <t>02-09-2022 11:07</t>
  </si>
  <si>
    <t>sandra</t>
  </si>
  <si>
    <t>01-09-2022 11:36</t>
  </si>
  <si>
    <t>Yonayker Gelver</t>
  </si>
  <si>
    <t>07-09-2022 12:57</t>
  </si>
  <si>
    <t>Javier</t>
  </si>
  <si>
    <t>02-09-2022 23:22</t>
  </si>
  <si>
    <t>no se puede determinar</t>
  </si>
  <si>
    <t>01-09-2022 23:22</t>
  </si>
  <si>
    <t>David Alejandro</t>
  </si>
  <si>
    <t>07-09-2022 20:42</t>
  </si>
  <si>
    <t>Liliana Patricia</t>
  </si>
  <si>
    <t>07-09-2022 12:37</t>
  </si>
  <si>
    <t>Daniel Emilio</t>
  </si>
  <si>
    <t>05-09-2022 21:22</t>
  </si>
  <si>
    <t>William Toro</t>
  </si>
  <si>
    <t>07-09-2022 12:29</t>
  </si>
  <si>
    <t>02-09-2022 15:33</t>
  </si>
  <si>
    <t>Samuel Mondragón</t>
  </si>
  <si>
    <t>07-09-2022 15:27</t>
  </si>
  <si>
    <t>gloria arias</t>
  </si>
  <si>
    <t>07-09-2022 14:40</t>
  </si>
  <si>
    <t>Guillermo Galeano</t>
  </si>
  <si>
    <t>07-09-2022 16:54</t>
  </si>
  <si>
    <t>LEIDY PAOLA GUERRERO</t>
  </si>
  <si>
    <t>01-09-2022 16:33</t>
  </si>
  <si>
    <t>tiene su carnero pero nada legible y no se pudo leer</t>
  </si>
  <si>
    <t>09-09-2022 12:37</t>
  </si>
  <si>
    <t>Según la factura "Yesid Montoya" porque el carnet tiene la letra muy pequeña y no se alcanza a leer el nombre allí</t>
  </si>
  <si>
    <t>03-09-2022 13:34</t>
  </si>
  <si>
    <t>no sé visualiza nombre con el carnet.</t>
  </si>
  <si>
    <t>05-09-2022 21:12</t>
  </si>
  <si>
    <t>13-09-2022 17:40</t>
  </si>
  <si>
    <t>Deibith Smith</t>
  </si>
  <si>
    <t>11-09-2022 16:40</t>
  </si>
  <si>
    <t>Luis Alejandro Avendaño</t>
  </si>
  <si>
    <t>06-09-2022 15:05</t>
  </si>
  <si>
    <t>no tiene nombre bordado en chaqueta</t>
  </si>
  <si>
    <t>09-09-2022 14:45</t>
  </si>
  <si>
    <t>Oscar Fabio</t>
  </si>
  <si>
    <t>09-09-2022 12:40</t>
  </si>
  <si>
    <t>Martha</t>
  </si>
  <si>
    <t>05-09-2022 21:42</t>
  </si>
  <si>
    <t>lina marcela</t>
  </si>
  <si>
    <t>01-09-2022 11:57</t>
  </si>
  <si>
    <t>Luz Angela</t>
  </si>
  <si>
    <t>07-09-2022 19:04</t>
  </si>
  <si>
    <t>jarly</t>
  </si>
  <si>
    <t>20-09-2022 17:28</t>
  </si>
  <si>
    <t>Luis López</t>
  </si>
  <si>
    <t>06-09-2022 21:13</t>
  </si>
  <si>
    <t>Viviana Antonio</t>
  </si>
  <si>
    <t>07-09-2022 23:10</t>
  </si>
  <si>
    <t>Sandra Patricia More, según recibo</t>
  </si>
  <si>
    <t>06-09-2022 14:48</t>
  </si>
  <si>
    <t>Andres Sanchez</t>
  </si>
  <si>
    <t>06-09-2022 16:23</t>
  </si>
  <si>
    <t>Johan</t>
  </si>
  <si>
    <t>06-09-2022 17:15</t>
  </si>
  <si>
    <t>07/09/22</t>
  </si>
  <si>
    <t>07-09-2022 21:19</t>
  </si>
  <si>
    <t>Helian Aponte</t>
  </si>
  <si>
    <t>07-09-2022 17:15</t>
  </si>
  <si>
    <t>no tiene nombre bordado</t>
  </si>
  <si>
    <t>06-09-2022 12:03</t>
  </si>
  <si>
    <t>diego.</t>
  </si>
  <si>
    <t>01-09-2022 15:59</t>
  </si>
  <si>
    <t>Ángel acero</t>
  </si>
  <si>
    <t>06-09-2022 15:29</t>
  </si>
  <si>
    <t>06-09-2022 14:02</t>
  </si>
  <si>
    <t>Edier</t>
  </si>
  <si>
    <t>05-09-2022 21:21</t>
  </si>
  <si>
    <t>Andrés Agámez</t>
  </si>
  <si>
    <t>Moto-gasolina corriente</t>
  </si>
  <si>
    <t>06-09-2022 21:24</t>
  </si>
  <si>
    <t>no lo logro ver</t>
  </si>
  <si>
    <t>06/07/2022</t>
  </si>
  <si>
    <t>06-09-2022 23:11</t>
  </si>
  <si>
    <t>01-09-2022 14:40</t>
  </si>
  <si>
    <t>Adriana Oseche</t>
  </si>
  <si>
    <t>01-09-2022 11:21</t>
  </si>
  <si>
    <t>José Alirio Marulan</t>
  </si>
  <si>
    <t>07-09-2022 12:47</t>
  </si>
  <si>
    <t>yorbik</t>
  </si>
  <si>
    <t>12/09/2022</t>
  </si>
  <si>
    <t>12-09-2022 17:34</t>
  </si>
  <si>
    <t>Jhonatan</t>
  </si>
  <si>
    <t>moto  - gasolina</t>
  </si>
  <si>
    <t>08-09-2022 15:08</t>
  </si>
  <si>
    <t>Giraldo Galvis</t>
  </si>
  <si>
    <t>carro  - gasolina</t>
  </si>
  <si>
    <t>05/09/22</t>
  </si>
  <si>
    <t>05-09-2022 12:43</t>
  </si>
  <si>
    <t>David montoya</t>
  </si>
  <si>
    <t>11-09-2022 12:18</t>
  </si>
  <si>
    <t>Ricardo Zuleta</t>
  </si>
  <si>
    <t>09-09-2022 14:20</t>
  </si>
  <si>
    <t>José Ruano</t>
  </si>
  <si>
    <t>03-09-2022 14:39</t>
  </si>
  <si>
    <t>Fabián</t>
  </si>
  <si>
    <t>06-09-2022 16:28</t>
  </si>
  <si>
    <t>No se pudo identificar</t>
  </si>
  <si>
    <t>20-09-2022</t>
  </si>
  <si>
    <t>20-09-2022 14:34</t>
  </si>
  <si>
    <t>harold</t>
  </si>
  <si>
    <t>05-09-2022 21:38</t>
  </si>
  <si>
    <t>Luis Hernando Mora</t>
  </si>
  <si>
    <t>06-09-2022 17:36</t>
  </si>
  <si>
    <t>Marly Tatiana Ruiz</t>
  </si>
  <si>
    <t>16-09-2022 00:35</t>
  </si>
  <si>
    <t>06-09-2022 13:37</t>
  </si>
  <si>
    <t>no logro ver el nombre</t>
  </si>
  <si>
    <t>20-09-2022 15:06</t>
  </si>
  <si>
    <t>06-09-2022 15:33</t>
  </si>
  <si>
    <t>Edifer Martínez</t>
  </si>
  <si>
    <t>MOTO - Diesel</t>
  </si>
  <si>
    <t>13-09-2022 16:15</t>
  </si>
  <si>
    <t>Yair</t>
  </si>
  <si>
    <t>06-09-2022 15:02</t>
  </si>
  <si>
    <t>Emerson Zules</t>
  </si>
  <si>
    <t>09-09-2022 13:23</t>
  </si>
  <si>
    <t>Diana Suárez</t>
  </si>
  <si>
    <t>Carro</t>
  </si>
  <si>
    <t>06-09-2022 14:36</t>
  </si>
  <si>
    <t>Cristián Camilo</t>
  </si>
  <si>
    <t>Carro - Gasilina</t>
  </si>
  <si>
    <t>08/09/22</t>
  </si>
  <si>
    <t>08-09-2022 14:41</t>
  </si>
  <si>
    <t>Andrés Felipe Ortiz Marroquín</t>
  </si>
  <si>
    <t>06-09-2022 11:59</t>
  </si>
  <si>
    <t>Vicente Marín</t>
  </si>
  <si>
    <t>10-09-2022 13:49</t>
  </si>
  <si>
    <t>Stefania castillo</t>
  </si>
  <si>
    <t>08-09-2022 22:07</t>
  </si>
  <si>
    <t>20-09-2022 13:36</t>
  </si>
  <si>
    <t>06-09-2022 12:59</t>
  </si>
  <si>
    <t>Franklin Agua</t>
  </si>
  <si>
    <t>05-09-2022 22:09</t>
  </si>
  <si>
    <t>Rigoberto</t>
  </si>
  <si>
    <t>05-09-2022 20:30</t>
  </si>
  <si>
    <t>02-09-2022 15:55</t>
  </si>
  <si>
    <t>Jonathan</t>
  </si>
  <si>
    <t>04-09-2022 18:38</t>
  </si>
  <si>
    <t>Diana Milena Leyton</t>
  </si>
  <si>
    <t>01-09-2022 22:04</t>
  </si>
  <si>
    <t>No se pudo apreciar el nombre porque el carnet no era totalmente visible, lo portaba entre la camisa y chaqueta con cremallera casi arriba.</t>
  </si>
  <si>
    <t>03-09-2022 13:59</t>
  </si>
  <si>
    <t>04-09-2022 23:18</t>
  </si>
  <si>
    <t>Fabián Fernando según factura</t>
  </si>
  <si>
    <t>10-09-2022 20:32</t>
  </si>
  <si>
    <t>Angie Pachon</t>
  </si>
  <si>
    <t>06-09-2022 15:48</t>
  </si>
  <si>
    <t>Rubén David</t>
  </si>
  <si>
    <t>moto -  gasolina</t>
  </si>
  <si>
    <t>12-09-2022 18:45</t>
  </si>
  <si>
    <t>Kevin Estiven osorio</t>
  </si>
  <si>
    <t>14/09/22</t>
  </si>
  <si>
    <t>14-09-2022 16:36</t>
  </si>
  <si>
    <t>lila Susana velez</t>
  </si>
  <si>
    <t>06-09-2022 12:37</t>
  </si>
  <si>
    <t>moises</t>
  </si>
  <si>
    <t>Bonilla Delgadillo</t>
  </si>
  <si>
    <t>11-09-2022 16:54</t>
  </si>
  <si>
    <t>09-09-2022 22:46</t>
  </si>
  <si>
    <t>María Rodríguez</t>
  </si>
  <si>
    <t>15-09-2022 13:00</t>
  </si>
  <si>
    <t>06-09-2022 15:09</t>
  </si>
  <si>
    <t>Valeria</t>
  </si>
  <si>
    <t>HÉCTOR</t>
  </si>
  <si>
    <t>01-09-2022 16:15</t>
  </si>
  <si>
    <t>Wilver</t>
  </si>
  <si>
    <t>09-09-2022 15:23</t>
  </si>
  <si>
    <t>por la posición del carnet en el brazo no se alcanza a leer</t>
  </si>
  <si>
    <t>06-09-2022 16:33</t>
  </si>
  <si>
    <t>Albeiro arango</t>
  </si>
  <si>
    <t>15-09-2022 13:12</t>
  </si>
  <si>
    <t>fredy</t>
  </si>
  <si>
    <t>06-09-2022 20:07</t>
  </si>
  <si>
    <t>Karen Viviana Leguizamón</t>
  </si>
  <si>
    <t>13/09/22</t>
  </si>
  <si>
    <t>13-09-2022 20:07</t>
  </si>
  <si>
    <t>Santiago Martínez</t>
  </si>
  <si>
    <t>06-09-2022 19:02</t>
  </si>
  <si>
    <t>José Edgardo Serrano</t>
  </si>
  <si>
    <t>07-09-2022 13:51</t>
  </si>
  <si>
    <t>Haidy Perea</t>
  </si>
  <si>
    <t>06-09-2022 13:40</t>
  </si>
  <si>
    <t>steven</t>
  </si>
  <si>
    <t>05-09-2022 23:27</t>
  </si>
  <si>
    <t>Edwin, solo así, no tenía bordado el apellido</t>
  </si>
  <si>
    <t>03-09-2022 20:17</t>
  </si>
  <si>
    <t>01-09-2022 22:46</t>
  </si>
  <si>
    <t>09-09-2022 11:53</t>
  </si>
  <si>
    <t>Yong</t>
  </si>
  <si>
    <t>09-09-2022 13:45</t>
  </si>
  <si>
    <t>Hammer narvaez</t>
  </si>
  <si>
    <t>09-09-2022 22:59</t>
  </si>
  <si>
    <t>imposible leer por que lo tiene en el brazo</t>
  </si>
  <si>
    <t>10-09-2022 14:00</t>
  </si>
  <si>
    <t>osber</t>
  </si>
  <si>
    <t>06-09-2022 15:47</t>
  </si>
  <si>
    <t>EDWING J FLOREZ</t>
  </si>
  <si>
    <t>carro - gasolina.</t>
  </si>
  <si>
    <t>01-09-2022 22:54</t>
  </si>
  <si>
    <t>waiker</t>
  </si>
  <si>
    <t>02-09-2022 16:22</t>
  </si>
  <si>
    <t>Paola Díaz</t>
  </si>
  <si>
    <t>06-09-2022 20:36</t>
  </si>
  <si>
    <t>no visible</t>
  </si>
  <si>
    <t>10/10/2022</t>
  </si>
  <si>
    <t>10-09-2022 12:19</t>
  </si>
  <si>
    <t>lo tiene al revés</t>
  </si>
  <si>
    <t>07-09-2022 13:07</t>
  </si>
  <si>
    <t>diva arroyo</t>
  </si>
  <si>
    <t>02-09-2022 21:24</t>
  </si>
  <si>
    <t>juan felipe</t>
  </si>
  <si>
    <t>01-09-2022 13:21</t>
  </si>
  <si>
    <t>Andrés Felipe Pedraza</t>
  </si>
  <si>
    <t>06-09-2022 20:49</t>
  </si>
  <si>
    <t>06-09-2022 16:10</t>
  </si>
  <si>
    <t>06-09-2022 13:41</t>
  </si>
  <si>
    <t>Marisol Farfan</t>
  </si>
  <si>
    <t>06-09-2022 19:40</t>
  </si>
  <si>
    <t>Daniel Stiven castro</t>
  </si>
  <si>
    <t>01-09-2022 15:10</t>
  </si>
  <si>
    <t>Robert Junior</t>
  </si>
  <si>
    <t>05-09-2022 20:00</t>
  </si>
  <si>
    <t>06-09-2022 12:30</t>
  </si>
  <si>
    <t>cristhian mauricio</t>
  </si>
  <si>
    <t>02-09-2022 16:42</t>
  </si>
  <si>
    <t>Carlos Berrio</t>
  </si>
  <si>
    <t>11-09-2022 11:54</t>
  </si>
  <si>
    <t>Yamile Losada</t>
  </si>
  <si>
    <t>06-09-2022 23:25</t>
  </si>
  <si>
    <t>18/09/2022</t>
  </si>
  <si>
    <t>18-09-2022 16:39</t>
  </si>
  <si>
    <t>Liliana</t>
  </si>
  <si>
    <t>20-09-2022 15:41</t>
  </si>
  <si>
    <t>Edison Muñoz</t>
  </si>
  <si>
    <t>08-09-2022 15:36</t>
  </si>
  <si>
    <t>Marlon</t>
  </si>
  <si>
    <t>06-09-2022 21:50</t>
  </si>
  <si>
    <t>Janeth cruz</t>
  </si>
  <si>
    <t>05-09-2022 21:16</t>
  </si>
  <si>
    <t>05-09-2022 23:03</t>
  </si>
  <si>
    <t>Luisa Triviño</t>
  </si>
  <si>
    <t>01/09/22</t>
  </si>
  <si>
    <t>01-09-2022 12:48</t>
  </si>
  <si>
    <t>20-09-2022 14:23</t>
  </si>
  <si>
    <t>Audrey Alejandra</t>
  </si>
  <si>
    <t>07-09-2022 13:50</t>
  </si>
  <si>
    <t>José Manuel</t>
  </si>
  <si>
    <t>09-09-2022 14:01</t>
  </si>
  <si>
    <t>Alexis Becerra</t>
  </si>
  <si>
    <t>05-09-2022 21:52</t>
  </si>
  <si>
    <t>06-09-2022 17:52</t>
  </si>
  <si>
    <t>Yeider Ballesteros</t>
  </si>
  <si>
    <t>05-09-2022 15:24</t>
  </si>
  <si>
    <t>RODOLFO</t>
  </si>
  <si>
    <t>05-09-2022 23:13</t>
  </si>
  <si>
    <t>07-09-2022 13:35</t>
  </si>
  <si>
    <t>Jhon Usaquén</t>
  </si>
  <si>
    <t>11-09-2022 17:14</t>
  </si>
  <si>
    <t>Ever</t>
  </si>
  <si>
    <t>05-09-2022 15:44</t>
  </si>
  <si>
    <t>06-09-2022 22:37</t>
  </si>
  <si>
    <t>Arlex</t>
  </si>
  <si>
    <t>06-09-2022 13:57</t>
  </si>
  <si>
    <t>nelly</t>
  </si>
  <si>
    <t>07-09-2022 23:11</t>
  </si>
  <si>
    <t>06-09-2022 14:39</t>
  </si>
  <si>
    <t>No se logra identificar</t>
  </si>
  <si>
    <t>07-09-2022 11:50</t>
  </si>
  <si>
    <t>06-09-2022 23:19</t>
  </si>
  <si>
    <t>07-09-2022 22:47</t>
  </si>
  <si>
    <t>German Ojeda</t>
  </si>
  <si>
    <t>05-09-2022 23:28</t>
  </si>
  <si>
    <t>Lina Lozano</t>
  </si>
  <si>
    <t>05-09-2022 21:34</t>
  </si>
  <si>
    <t>06-09-2022 11:24</t>
  </si>
  <si>
    <t>Jose Coneo</t>
  </si>
  <si>
    <t>09-09-2022 12:23</t>
  </si>
  <si>
    <t>13-09-2022 23:03</t>
  </si>
  <si>
    <t>Leidy</t>
  </si>
  <si>
    <t>07-09-2022 19:48</t>
  </si>
  <si>
    <t>Juan Reina</t>
  </si>
  <si>
    <t>08-09-2022 14:43</t>
  </si>
  <si>
    <t>Carlos Andres</t>
  </si>
  <si>
    <t>06-09-2022 12:32</t>
  </si>
  <si>
    <t>Anderson</t>
  </si>
  <si>
    <t>06-09-2022 14:35</t>
  </si>
  <si>
    <t>Julio César Noguera</t>
  </si>
  <si>
    <t>08-09-2022 14:16</t>
  </si>
  <si>
    <t>José Arrieta</t>
  </si>
  <si>
    <t>Moto -Gasolina</t>
  </si>
  <si>
    <t>18-09-2022 20:35</t>
  </si>
  <si>
    <t>Wilson o Nelson Martínez</t>
  </si>
  <si>
    <t>moto-gasolina.</t>
  </si>
  <si>
    <t>08-09-2022 15:18</t>
  </si>
  <si>
    <t>12-09-2022 21:14</t>
  </si>
  <si>
    <t>Fabian  Parra</t>
  </si>
  <si>
    <t>06-09-2022 12:14</t>
  </si>
  <si>
    <t>Aldemar Pedraza</t>
  </si>
  <si>
    <t>10-09-2022 20:00</t>
  </si>
  <si>
    <t>Edwin Ruiz</t>
  </si>
  <si>
    <t>05-09-2022 22:11</t>
  </si>
  <si>
    <t>William Parrado</t>
  </si>
  <si>
    <t>06-09-2022 16:46</t>
  </si>
  <si>
    <t>06-09-2022 14:20</t>
  </si>
  <si>
    <t>Derly Daniel Garzón</t>
  </si>
  <si>
    <t>09-09-2022 12:22</t>
  </si>
  <si>
    <t>06-09-2022 22:43</t>
  </si>
  <si>
    <t>Héctor rosas según factura carnet Stiven</t>
  </si>
  <si>
    <t>08-09-2022 22:06</t>
  </si>
  <si>
    <t>07-09-2022 13:18</t>
  </si>
  <si>
    <t>09-09-2022 20:21</t>
  </si>
  <si>
    <t>Jeison Vargas</t>
  </si>
  <si>
    <t>14 /09/2022</t>
  </si>
  <si>
    <t>14-09-2022 22:30</t>
  </si>
  <si>
    <t>Ana María Cano</t>
  </si>
  <si>
    <t>05-09-2022 21:28</t>
  </si>
  <si>
    <t>12-09-2022 18:05</t>
  </si>
  <si>
    <t>Edison Orlando</t>
  </si>
  <si>
    <t>03-09-2022 20:38</t>
  </si>
  <si>
    <t>Yuli</t>
  </si>
  <si>
    <t>06-09-2022 12:33</t>
  </si>
  <si>
    <t>06-09-2022 13:35</t>
  </si>
  <si>
    <t>no visible y no se lee en factura</t>
  </si>
  <si>
    <t>07-09-2022 16:26</t>
  </si>
  <si>
    <t>YEISON</t>
  </si>
  <si>
    <t>08-09-2022 14:40</t>
  </si>
  <si>
    <t>09-09-2022 19:31</t>
  </si>
  <si>
    <t>10/09/22</t>
  </si>
  <si>
    <t>10-09-2022 14:41</t>
  </si>
  <si>
    <t>Daniel berrio</t>
  </si>
  <si>
    <t>12-09-2022 12:05</t>
  </si>
  <si>
    <t>Yajaira angulo</t>
  </si>
  <si>
    <t>20-09-2022 16:31</t>
  </si>
  <si>
    <t>06-09-2022 11:41</t>
  </si>
  <si>
    <t>05-09-2022 22:01</t>
  </si>
  <si>
    <t>09-09-2022 13:49</t>
  </si>
  <si>
    <t>Lucía Cortés</t>
  </si>
  <si>
    <t>07-09-2022 12:07</t>
  </si>
  <si>
    <t>Alfonso</t>
  </si>
  <si>
    <t>Usa chaqueta no se evidencia claramente</t>
  </si>
  <si>
    <t>10-09-2022 23:59</t>
  </si>
  <si>
    <t>augusto</t>
  </si>
  <si>
    <t>07-09-2022 23:33</t>
  </si>
  <si>
    <t>Martha Bedolla</t>
  </si>
  <si>
    <t>07-09-2022 21:57</t>
  </si>
  <si>
    <t>Kevin Correa</t>
  </si>
  <si>
    <t>Andrés</t>
  </si>
  <si>
    <t>06-09-2022 12:36</t>
  </si>
  <si>
    <t>no alcance a leer el nombre</t>
  </si>
  <si>
    <t>10-09-2022 11:45</t>
  </si>
  <si>
    <t>Kimberly Torres</t>
  </si>
  <si>
    <t>09-09-2022 00:36</t>
  </si>
  <si>
    <t>William Garnica.</t>
  </si>
  <si>
    <t>06-09-2022 22:54</t>
  </si>
  <si>
    <t>Ingrid Urrego</t>
  </si>
  <si>
    <t>01-09-2022 19:45</t>
  </si>
  <si>
    <t>Richard mar r</t>
  </si>
  <si>
    <t>02-09-2022 16:55</t>
  </si>
  <si>
    <t>05-09-2022 23:55</t>
  </si>
  <si>
    <t>Aleili Cárdenas</t>
  </si>
  <si>
    <t>04-09-2022 23:42</t>
  </si>
  <si>
    <t>Juan guerra</t>
  </si>
  <si>
    <t>13-09-2022 17:22</t>
  </si>
  <si>
    <t>Rodrigo Hoyos</t>
  </si>
  <si>
    <t>06-09-2022 23:31</t>
  </si>
  <si>
    <t>Victor Castro</t>
  </si>
  <si>
    <t>12-09-2022 21:39</t>
  </si>
  <si>
    <t>Aida Rojas</t>
  </si>
  <si>
    <t>06-09-2022 15:34</t>
  </si>
  <si>
    <t>Samir Cantillo</t>
  </si>
  <si>
    <t>07-09-2022 12:24</t>
  </si>
  <si>
    <t>Harol Agudelo</t>
  </si>
  <si>
    <t>07-09-2022 11:53</t>
  </si>
  <si>
    <t>Ingrid</t>
  </si>
  <si>
    <t>05-09-2022 23:43</t>
  </si>
  <si>
    <t>06-09-2022 16:03</t>
  </si>
  <si>
    <t>Álvaro</t>
  </si>
  <si>
    <t>06-09-2022 12:04</t>
  </si>
  <si>
    <t>Paola</t>
  </si>
  <si>
    <t>10-09-2022 22:53</t>
  </si>
  <si>
    <t>Yan Carlos</t>
  </si>
  <si>
    <t>06-09-2022 14:49</t>
  </si>
  <si>
    <t>05-09-2022 20:37</t>
  </si>
  <si>
    <t>06-09-2022 11:42</t>
  </si>
  <si>
    <t>Gustavo Arismendi</t>
  </si>
  <si>
    <t>05-09-2022 22:35</t>
  </si>
  <si>
    <t>Héctor rojas</t>
  </si>
  <si>
    <t>08-09-2022 20:30</t>
  </si>
  <si>
    <t>No es visible, ya que lo tiene en el brazo</t>
  </si>
  <si>
    <t>06-09-2022 21:34</t>
  </si>
  <si>
    <t>No se pudo ver el nombre porque lo porta en la parte trasera del brazo y dificulta su visibilidad.</t>
  </si>
  <si>
    <t>07-09-2022 14:56</t>
  </si>
  <si>
    <t>César Andrés Ballen</t>
  </si>
  <si>
    <t>06-09-2022 18:22</t>
  </si>
  <si>
    <t>lina</t>
  </si>
  <si>
    <t>07-09-2022 14:14</t>
  </si>
  <si>
    <t>José David Hurtado</t>
  </si>
  <si>
    <t>08-09-2022 15:02</t>
  </si>
  <si>
    <t>elizabeth Rodríguez</t>
  </si>
  <si>
    <t>Maria fernanda</t>
  </si>
  <si>
    <t>06-09-2022 12:31</t>
  </si>
  <si>
    <t>07-09-2022 18:46</t>
  </si>
  <si>
    <t>Portaba bien su carnet, un poco descolorido, no pude apreciar el nombre del colaborador</t>
  </si>
  <si>
    <t>01-09-2022 11:53</t>
  </si>
  <si>
    <t>Jhony granada</t>
  </si>
  <si>
    <t>05-09-2022 21:05</t>
  </si>
  <si>
    <t>09-09-2022 16:31</t>
  </si>
  <si>
    <t>01-09-2022 12:35</t>
  </si>
  <si>
    <t>Jasmany Hazan Hurtado</t>
  </si>
  <si>
    <t>01-09-2022 12:25</t>
  </si>
  <si>
    <t>06-09-2022 14:43</t>
  </si>
  <si>
    <t>no se logra identificar por el movimiento  en la atención</t>
  </si>
  <si>
    <t>14-09-2022 15:31</t>
  </si>
  <si>
    <t>Deicy Dayana Mayorga</t>
  </si>
  <si>
    <t>01-09-2022 21:34</t>
  </si>
  <si>
    <t>gloria</t>
  </si>
  <si>
    <t>06-09-2022 13:19</t>
  </si>
  <si>
    <t>Johana</t>
  </si>
  <si>
    <t>07-09-2022 14:23</t>
  </si>
  <si>
    <t>06-09-2022 15:45</t>
  </si>
  <si>
    <t>Jairo Toscano</t>
  </si>
  <si>
    <t>05-09-2022 22:53</t>
  </si>
  <si>
    <t>En el portacarnet no se ve el nombre parecía como si dell carnet estuviese expuesto la parte trasera.</t>
  </si>
  <si>
    <t>05-09-2022 20:27</t>
  </si>
  <si>
    <t>Nayived</t>
  </si>
  <si>
    <t>20-09-2022 15:11</t>
  </si>
  <si>
    <t>02-09-2022 23:06</t>
  </si>
  <si>
    <t>Willinton</t>
  </si>
  <si>
    <t>19/09/2022</t>
  </si>
  <si>
    <t>19-09-2022 22:24</t>
  </si>
  <si>
    <t>Rubén</t>
  </si>
  <si>
    <t>05-09-2022 18:39</t>
  </si>
  <si>
    <t>Parrado</t>
  </si>
  <si>
    <t>11-09-2022 17:58</t>
  </si>
  <si>
    <t>05-09-2022 00:20</t>
  </si>
  <si>
    <t>Francy</t>
  </si>
  <si>
    <t>09-09-2022 13:20</t>
  </si>
  <si>
    <t>Donaldo</t>
  </si>
  <si>
    <t>05-09-2022 22:38</t>
  </si>
  <si>
    <t>Juan londoño</t>
  </si>
  <si>
    <t>08-09-2022 17:16</t>
  </si>
  <si>
    <t>no lo alcanzó a leer</t>
  </si>
  <si>
    <t>09-09-2022 21:18</t>
  </si>
  <si>
    <t>07-09-2022 15:01</t>
  </si>
  <si>
    <t>Edgardo</t>
  </si>
  <si>
    <t>06-09-2022 11:56</t>
  </si>
  <si>
    <t>Johana maría acero</t>
  </si>
  <si>
    <t>06-09-2022 21:48</t>
  </si>
  <si>
    <t>74.80</t>
  </si>
  <si>
    <t>10.66</t>
  </si>
  <si>
    <t>9.21</t>
  </si>
  <si>
    <t>1.49</t>
  </si>
  <si>
    <t>1.20</t>
  </si>
  <si>
    <t>7.07</t>
  </si>
  <si>
    <t>2.58</t>
  </si>
  <si>
    <t>4.49</t>
  </si>
  <si>
    <t>7.53</t>
  </si>
  <si>
    <t>0.34</t>
  </si>
  <si>
    <t>3.21</t>
  </si>
  <si>
    <t>1.57</t>
  </si>
  <si>
    <t>2.41</t>
  </si>
  <si>
    <t>11.42</t>
  </si>
  <si>
    <t>2.43</t>
  </si>
  <si>
    <t>8.99</t>
  </si>
  <si>
    <t>9.25</t>
  </si>
  <si>
    <t>16.96</t>
  </si>
  <si>
    <t>1.97</t>
  </si>
  <si>
    <t>1.92</t>
  </si>
  <si>
    <t>24/09/2022</t>
  </si>
  <si>
    <t>24-09-2022 20:52</t>
  </si>
  <si>
    <t>26/09/2022</t>
  </si>
  <si>
    <t>26-09-2022 12:23</t>
  </si>
  <si>
    <t>26-09-2022 20:39</t>
  </si>
  <si>
    <t>19-09-2022 13:28</t>
  </si>
  <si>
    <t>16-09-2022 23:32</t>
  </si>
  <si>
    <t>Andrés Camilo Torres según recibo</t>
  </si>
  <si>
    <t>17-09-2022 19:02</t>
  </si>
  <si>
    <t>17-09-2022 15:01</t>
  </si>
  <si>
    <t>16-09-2022 17:56</t>
  </si>
  <si>
    <t>Álvaro Paba</t>
  </si>
  <si>
    <t>16-09-2022 21:35</t>
  </si>
  <si>
    <t>creo que era Joel, sinembargo estaba en letras muy pequeñas y no se alcanzaba a ver</t>
  </si>
  <si>
    <t>25/09/2022</t>
  </si>
  <si>
    <t>25-09-2022 22:30</t>
  </si>
  <si>
    <t>no tenía carnet o identificación y en la factura sale es el nombre de una mujer</t>
  </si>
  <si>
    <t>17-09-2022 16:54</t>
  </si>
  <si>
    <t>oscar leonardo velazco</t>
  </si>
  <si>
    <t>16-09-2022 22:46</t>
  </si>
  <si>
    <t>José Emilio Ballestas</t>
  </si>
  <si>
    <t>30/09/22</t>
  </si>
  <si>
    <t>30-09-2022 22:42</t>
  </si>
  <si>
    <t>No se pudo visualizar usa saco.</t>
  </si>
  <si>
    <t>25-09-2022 02:17</t>
  </si>
  <si>
    <t>Luis Alberto</t>
  </si>
  <si>
    <t>17-09-2022 18:25</t>
  </si>
  <si>
    <t>Camilo Alfonso</t>
  </si>
  <si>
    <t>16-09-2022 20:16</t>
  </si>
  <si>
    <t>OLAYA PEREZ BRAYAN</t>
  </si>
  <si>
    <t>16-09-2022 11:30</t>
  </si>
  <si>
    <t>Jhon jiraldo</t>
  </si>
  <si>
    <t>18-09-2022 23:35</t>
  </si>
  <si>
    <t>Rafael Rodríguez según factura</t>
  </si>
  <si>
    <t>16-09-2022 21:13</t>
  </si>
  <si>
    <t>TIENE CHAQUETA, NO SE VE EL CARNÉ Y EN EL RECIBO NO SALE EL NOMBRE</t>
  </si>
  <si>
    <t>16-09-2022 12:31</t>
  </si>
  <si>
    <t>Jhonatan More</t>
  </si>
  <si>
    <t>16-09-2022 20:39</t>
  </si>
  <si>
    <t>YESIKA LORENA GUID</t>
  </si>
  <si>
    <t>16-09-2022 13:21</t>
  </si>
  <si>
    <t>17-09-2022 20:50</t>
  </si>
  <si>
    <t>17-09-2022 15:55</t>
  </si>
  <si>
    <t>Fernando Londoño</t>
  </si>
  <si>
    <t>16-09-2022 20:48</t>
  </si>
  <si>
    <t>José Hernán Feliciano.</t>
  </si>
  <si>
    <t>17/09/2022.</t>
  </si>
  <si>
    <t>17-09-2022 14:02</t>
  </si>
  <si>
    <t>Camilo Leiva</t>
  </si>
  <si>
    <t>16-09-2022 15:24</t>
  </si>
  <si>
    <t>Julián David</t>
  </si>
  <si>
    <t>17-09-2022 15:33</t>
  </si>
  <si>
    <t>Claudia Liliana Cardona</t>
  </si>
  <si>
    <t>27/09/22</t>
  </si>
  <si>
    <t>27-09-2022 16:54</t>
  </si>
  <si>
    <t>Nicolás castro</t>
  </si>
  <si>
    <t>20-09-2022 11:28</t>
  </si>
  <si>
    <t>Hamilton</t>
  </si>
  <si>
    <t>16-09-2022 11:25</t>
  </si>
  <si>
    <t>16-09-2022 18:15</t>
  </si>
  <si>
    <t>17-09-2022 17:05</t>
  </si>
  <si>
    <t>Juan Manuel Rodriguez</t>
  </si>
  <si>
    <t>16/09/22</t>
  </si>
  <si>
    <t>16-09-2022 20:20</t>
  </si>
  <si>
    <t>Emanuel Mercado</t>
  </si>
  <si>
    <t>16-09-2022 12:24</t>
  </si>
  <si>
    <t>Andrés - Arvoly no lo alcance a ver bien el del segundo</t>
  </si>
  <si>
    <t>16-09-2022 18:51</t>
  </si>
  <si>
    <t>Jean Ruiz</t>
  </si>
  <si>
    <t>01-10-2022 01:02</t>
  </si>
  <si>
    <t>19-09-2022 18:23</t>
  </si>
  <si>
    <t>Jhon y Gustavo</t>
  </si>
  <si>
    <t>16-09-2022 16:28</t>
  </si>
  <si>
    <t>Atendió el vigilante</t>
  </si>
  <si>
    <t>16-09-2022 14:49</t>
  </si>
  <si>
    <t>Cubierto el nombre</t>
  </si>
  <si>
    <t>27/09/2022</t>
  </si>
  <si>
    <t>28-09-2022 19:22</t>
  </si>
  <si>
    <t>Fabian Carhas</t>
  </si>
  <si>
    <t>18-09-2022 22:38</t>
  </si>
  <si>
    <t>18-09-2022 23:20</t>
  </si>
  <si>
    <t>Juan Andrés Zuluaga</t>
  </si>
  <si>
    <t>25-09-2022 03:34</t>
  </si>
  <si>
    <t>16-09-2022 23:11</t>
  </si>
  <si>
    <t>Brayan Durango</t>
  </si>
  <si>
    <t>17-09-2022 18:57</t>
  </si>
  <si>
    <t>20-09-2022 12:02</t>
  </si>
  <si>
    <t>No tenía carnet ni nombre bordado</t>
  </si>
  <si>
    <t>16-09-2022 14:32</t>
  </si>
  <si>
    <t>Rodrigo</t>
  </si>
  <si>
    <t>28/09/2022</t>
  </si>
  <si>
    <t>28-09-2022 20:05</t>
  </si>
  <si>
    <t>no tenia carnet</t>
  </si>
  <si>
    <t>30/09/2022</t>
  </si>
  <si>
    <t>30-09-2022 22:43</t>
  </si>
  <si>
    <t>16-09-2022 16:03</t>
  </si>
  <si>
    <t>neder Martinez</t>
  </si>
  <si>
    <t>21/09/2022</t>
  </si>
  <si>
    <t>21-09-2022 21:25</t>
  </si>
  <si>
    <t>Helper Leonardo Caro</t>
  </si>
  <si>
    <t>16-09-2022 23:21</t>
  </si>
  <si>
    <t>en la Factura dice Eliana Cecilia</t>
  </si>
  <si>
    <t>16-09-2022 19:19</t>
  </si>
  <si>
    <t>moto, gasolina</t>
  </si>
  <si>
    <t>18/09/22</t>
  </si>
  <si>
    <t>18-09-2022 14:52</t>
  </si>
  <si>
    <t>Kevin Jesús Fonseca</t>
  </si>
  <si>
    <t>21-09-2022 20:17</t>
  </si>
  <si>
    <t>20-09-2022 17:25</t>
  </si>
  <si>
    <t>diana paola</t>
  </si>
  <si>
    <t>19/09/22</t>
  </si>
  <si>
    <t>19-09-2022 14:58</t>
  </si>
  <si>
    <t>Paola Martínez, según factura</t>
  </si>
  <si>
    <t>17-09-2022 13:19</t>
  </si>
  <si>
    <t>Gasolina carro</t>
  </si>
  <si>
    <t>19-09-2022 23:34</t>
  </si>
  <si>
    <t>Yeimy Matos Montalvo</t>
  </si>
  <si>
    <t>28-09-2022 00:09</t>
  </si>
  <si>
    <t>Kevin Osorio</t>
  </si>
  <si>
    <t>22-09-2022 00:56</t>
  </si>
  <si>
    <t>Raúl Vélez</t>
  </si>
  <si>
    <t>16-09-2022 23:09</t>
  </si>
  <si>
    <t>Lina Marcela</t>
  </si>
  <si>
    <t>16-09-2022 22:50</t>
  </si>
  <si>
    <t>juan</t>
  </si>
  <si>
    <t>17-09-2022 15:40</t>
  </si>
  <si>
    <t>Alejandra león</t>
  </si>
  <si>
    <t>16-09-2022 12:37</t>
  </si>
  <si>
    <t>Lina Vidal</t>
  </si>
  <si>
    <t>17-09-2022 18:20</t>
  </si>
  <si>
    <t>Efrén Zapata</t>
  </si>
  <si>
    <t>20-09-2022 12:40</t>
  </si>
  <si>
    <t>Carmen Yesenia Díaz</t>
  </si>
  <si>
    <t>17-09-2022 14:27</t>
  </si>
  <si>
    <t>No lo alcancé a ver por qué estaba en el lado del brazo</t>
  </si>
  <si>
    <t>03-10-2022 21:41</t>
  </si>
  <si>
    <t>no está identificado</t>
  </si>
  <si>
    <t>24-09-2022 23:31</t>
  </si>
  <si>
    <t>Paula</t>
  </si>
  <si>
    <t>16-09-2022 23:27</t>
  </si>
  <si>
    <t>16-09-2022 19:39</t>
  </si>
  <si>
    <t>Johan Prieto</t>
  </si>
  <si>
    <t>22-09-2022 03:52</t>
  </si>
  <si>
    <t>Jesus Zuniga</t>
  </si>
  <si>
    <t>16-09-2022 22:45</t>
  </si>
  <si>
    <t>no se le.veia</t>
  </si>
  <si>
    <t>22-09-2022 03:31</t>
  </si>
  <si>
    <t>26-09-2022 21:30</t>
  </si>
  <si>
    <t>Magda Lisbeth Bolao</t>
  </si>
  <si>
    <t>24-09-2022 13:43</t>
  </si>
  <si>
    <t>Robinson Rodríguez</t>
  </si>
  <si>
    <t>21-09-2022 00:56</t>
  </si>
  <si>
    <t>HECTOR IVAN</t>
  </si>
  <si>
    <t>16-09-2022 11:51</t>
  </si>
  <si>
    <t>kelly</t>
  </si>
  <si>
    <t>17-09-2022 22:31</t>
  </si>
  <si>
    <t>20/09/22</t>
  </si>
  <si>
    <t>20-09-2022 14:28</t>
  </si>
  <si>
    <t>Edinson Javier García</t>
  </si>
  <si>
    <t>28-09-2022 01:12</t>
  </si>
  <si>
    <t>Juan C.</t>
  </si>
  <si>
    <t>23/09/2022</t>
  </si>
  <si>
    <t>23-09-2022 14:14</t>
  </si>
  <si>
    <t>el colaborador no tiene identificacion</t>
  </si>
  <si>
    <t>20-09-2022 11:10</t>
  </si>
  <si>
    <t>Juan Diego Gonzales según fv</t>
  </si>
  <si>
    <t>16-09-2022 11:06</t>
  </si>
  <si>
    <t>16-09-2022 13:47</t>
  </si>
  <si>
    <t>Alixon Yaneth  castillo</t>
  </si>
  <si>
    <t>16-09-2022 23:48</t>
  </si>
  <si>
    <t>Carlos Mario Diaz</t>
  </si>
  <si>
    <t>18-09-2022 14:38</t>
  </si>
  <si>
    <t>16-09-2022 13:51</t>
  </si>
  <si>
    <t>20-09-2022 15:42</t>
  </si>
  <si>
    <t>16-09-2022 14:13</t>
  </si>
  <si>
    <t>SAN REMO</t>
  </si>
  <si>
    <t>no se alcanzaba a ver estaba muy pequeño el nombre</t>
  </si>
  <si>
    <t>carro - extra</t>
  </si>
  <si>
    <t>21-09-2022 01:24</t>
  </si>
  <si>
    <t>en la factura aparece un nombre de mujer Yeny</t>
  </si>
  <si>
    <t>16-09-2022 23:42</t>
  </si>
  <si>
    <t>Marcela</t>
  </si>
  <si>
    <t>17-09-2022 16:29</t>
  </si>
  <si>
    <t>gabriela</t>
  </si>
  <si>
    <t>19-09-2022 23:38</t>
  </si>
  <si>
    <t>Jhon Vega</t>
  </si>
  <si>
    <t>16-09-2022 12:35</t>
  </si>
  <si>
    <t>José Julián Urbano Santa</t>
  </si>
  <si>
    <t>carro gasolina corriente</t>
  </si>
  <si>
    <t>17-09-2022 15:54</t>
  </si>
  <si>
    <t>22-09-2022 04:10</t>
  </si>
  <si>
    <t>Alirio Marulanda</t>
  </si>
  <si>
    <t>17-09-2022 16:14</t>
  </si>
  <si>
    <t>no tenía Carnet</t>
  </si>
  <si>
    <t>22-09-2022 02:17</t>
  </si>
  <si>
    <t>Tiene el carnet con la información hacia adentro, no se ve el nombre. en la factura no sale el nombre</t>
  </si>
  <si>
    <t>16-09-2022 19:43</t>
  </si>
  <si>
    <t>Diego García</t>
  </si>
  <si>
    <t>16-09-2022 11:54</t>
  </si>
  <si>
    <t>jhaider melendez</t>
  </si>
  <si>
    <t>17-09-2022 18:54</t>
  </si>
  <si>
    <t>Carlos Martinez</t>
  </si>
  <si>
    <t>17-09-2022 12:45</t>
  </si>
  <si>
    <t>Estaba el carnet girado</t>
  </si>
  <si>
    <t>24-09-2022 11:40</t>
  </si>
  <si>
    <t>no pudo ser identificado porq no tenía carnet</t>
  </si>
  <si>
    <t>30-09-2022 20:27</t>
  </si>
  <si>
    <t>Leida Cuevas</t>
  </si>
  <si>
    <t>27-09-2022 21:14</t>
  </si>
  <si>
    <t>No alcanzo a ver</t>
  </si>
  <si>
    <t>Carro-diésel</t>
  </si>
  <si>
    <t>24-09-2022 20:15</t>
  </si>
  <si>
    <t>daniel</t>
  </si>
  <si>
    <t>17-09-2022 18:22</t>
  </si>
  <si>
    <t>Juan Camilo Arroyave</t>
  </si>
  <si>
    <t>16-09-2022 15:41</t>
  </si>
  <si>
    <t>16-09-2022 12:15</t>
  </si>
  <si>
    <t>Jhon Jairo Manrique.</t>
  </si>
  <si>
    <t>19/09/2022.</t>
  </si>
  <si>
    <t>19-09-2022 12:49</t>
  </si>
  <si>
    <t>Carro  - Gasolina</t>
  </si>
  <si>
    <t>18-09-2022 16:09</t>
  </si>
  <si>
    <t>López Puerta</t>
  </si>
  <si>
    <t>16-09-2022 18:11</t>
  </si>
  <si>
    <t>Juan Montoya</t>
  </si>
  <si>
    <t>16-09-2022 21:52</t>
  </si>
  <si>
    <t>Lisandro Arango</t>
  </si>
  <si>
    <t>25/9/2022</t>
  </si>
  <si>
    <t>25-09-2022 21:56</t>
  </si>
  <si>
    <t>no tenía carnet ni nombre bordado, no sale en factura</t>
  </si>
  <si>
    <t>16-09-2022 21:15</t>
  </si>
  <si>
    <t>Cristhian</t>
  </si>
  <si>
    <t>27-09-2022 14:31</t>
  </si>
  <si>
    <t>Arixiomar</t>
  </si>
  <si>
    <t>16-09-2022 12:26</t>
  </si>
  <si>
    <t>19-09-2022 14:41</t>
  </si>
  <si>
    <t>Sandra Zulay</t>
  </si>
  <si>
    <t>24-09-2022 22:52</t>
  </si>
  <si>
    <t>Nataly.</t>
  </si>
  <si>
    <t>17-09-2022 13:09</t>
  </si>
  <si>
    <t>Andrés Mauricio</t>
  </si>
  <si>
    <t>17-09-2022 17:45</t>
  </si>
  <si>
    <t>17-09-2022 16:48</t>
  </si>
  <si>
    <t>EDWIN BECERRA</t>
  </si>
  <si>
    <t>19-09-2022 21:27</t>
  </si>
  <si>
    <t>sin nombre</t>
  </si>
  <si>
    <t>carro -Gasolina</t>
  </si>
  <si>
    <t>29/09/2022</t>
  </si>
  <si>
    <t>30-09-2022 01:53</t>
  </si>
  <si>
    <t>Adalberto</t>
  </si>
  <si>
    <t>16-09-2022 12:04</t>
  </si>
  <si>
    <t>Diego Cruz</t>
  </si>
  <si>
    <t>16-09-2022 13:07</t>
  </si>
  <si>
    <t>Katty Cortéz</t>
  </si>
  <si>
    <t>26-09-2022 21:07</t>
  </si>
  <si>
    <t>26-09-2022 00:11</t>
  </si>
  <si>
    <t>Darwin Torres Perez</t>
  </si>
  <si>
    <t>28-09-2022 00:45</t>
  </si>
  <si>
    <t>24-09-2022 23:12</t>
  </si>
  <si>
    <t>24-09-2022 15:57</t>
  </si>
  <si>
    <t>FABIO OTUELA</t>
  </si>
  <si>
    <t>16-09-2022 11:13</t>
  </si>
  <si>
    <t>19-09-2022 19:17</t>
  </si>
  <si>
    <t>Deiby Joseph Cruz</t>
  </si>
  <si>
    <t>23/9/2022</t>
  </si>
  <si>
    <t>24-09-2022 02:11</t>
  </si>
  <si>
    <t>Javier Soto</t>
  </si>
  <si>
    <t>17-09-2022 13:25</t>
  </si>
  <si>
    <t>Manuel</t>
  </si>
  <si>
    <t>17-09-2022 22:54</t>
  </si>
  <si>
    <t>No pude ver el nombre del operador.</t>
  </si>
  <si>
    <t>19-09-2022 20:17</t>
  </si>
  <si>
    <t>Miguel Angel</t>
  </si>
  <si>
    <t>16-09-2022 20:42</t>
  </si>
  <si>
    <t>Nolberto Taborda</t>
  </si>
  <si>
    <t>16-09-2022 17:25</t>
  </si>
  <si>
    <t>yeferson</t>
  </si>
  <si>
    <t>16-09-2022 19:14</t>
  </si>
  <si>
    <t>Daniela Lenis</t>
  </si>
  <si>
    <t>17-09-2022 16:31</t>
  </si>
  <si>
    <t>Paulo López</t>
  </si>
  <si>
    <t>16-09-2022 12:36</t>
  </si>
  <si>
    <t>no sé pudo saber</t>
  </si>
  <si>
    <t>30-09-2022 20:55</t>
  </si>
  <si>
    <t>No se ve, ya que el carnet está con la información hacia adentro. y en la factura no sale el nombre.</t>
  </si>
  <si>
    <t>21-09-2022 16:24</t>
  </si>
  <si>
    <t>Alfonso Botero</t>
  </si>
  <si>
    <t>16-09-2022 15:32</t>
  </si>
  <si>
    <t>Amaury Marzola</t>
  </si>
  <si>
    <t>16-09-2022 15:21</t>
  </si>
  <si>
    <t>Wilson Zambrano</t>
  </si>
  <si>
    <t>21-09-2022 18:44</t>
  </si>
  <si>
    <t>Luis Eduardo Ceballos</t>
  </si>
  <si>
    <t>20/9/2022</t>
  </si>
  <si>
    <t>20-09-2022 20:06</t>
  </si>
  <si>
    <t>ESSO - LOS ALPES</t>
  </si>
  <si>
    <t>Andalucia</t>
  </si>
  <si>
    <t>Jhoneykel</t>
  </si>
  <si>
    <t>19-09-2022 15:26</t>
  </si>
  <si>
    <t>no se pudo visualizar el nombre</t>
  </si>
  <si>
    <t>21-09-2022 00:04</t>
  </si>
  <si>
    <t>20-09-2022 20:55</t>
  </si>
  <si>
    <t>Hernando</t>
  </si>
  <si>
    <t>16-09-2022 22:03</t>
  </si>
  <si>
    <t>Enuar Uriel</t>
  </si>
  <si>
    <t>24-09-2022 21:00</t>
  </si>
  <si>
    <t>moto  gasolina</t>
  </si>
  <si>
    <t>18-09-2022 15:43</t>
  </si>
  <si>
    <t>José Humberto</t>
  </si>
  <si>
    <t>17-09-2022 11:13</t>
  </si>
  <si>
    <t>Leinys Reales</t>
  </si>
  <si>
    <t>21-09-2022 22:27</t>
  </si>
  <si>
    <t>17-09-2022 17:47</t>
  </si>
  <si>
    <t>16-09-2022 13:00</t>
  </si>
  <si>
    <t>Wilson</t>
  </si>
  <si>
    <t>16-09-2022 12:00</t>
  </si>
  <si>
    <t>Lina Marcela Vargas</t>
  </si>
  <si>
    <t>Carro- Corriente</t>
  </si>
  <si>
    <t>18-09-2022 23:14</t>
  </si>
  <si>
    <t>18-09-2022 15:40</t>
  </si>
  <si>
    <t>edwin</t>
  </si>
  <si>
    <t>27-09-2022 11:16</t>
  </si>
  <si>
    <t>no tenía ningún tipo de identificación</t>
  </si>
  <si>
    <t>25-09-2022 22:34</t>
  </si>
  <si>
    <t>Steven Gutiérrez</t>
  </si>
  <si>
    <t>Luis Santiago</t>
  </si>
  <si>
    <t>17-09-2022 13:41</t>
  </si>
  <si>
    <t>Luis Eduardo Acosta</t>
  </si>
  <si>
    <t>23-09-2022 14:56</t>
  </si>
  <si>
    <t>16-09-2022 21:08</t>
  </si>
  <si>
    <t>Dionar Gómez y Stiven Botina</t>
  </si>
  <si>
    <t>16-09-2022 15:27</t>
  </si>
  <si>
    <t>esta volteado el carnet y no sale en factura</t>
  </si>
  <si>
    <t>27-09-2022 14:36</t>
  </si>
  <si>
    <t>el carnet lo tiene volteado no se ve el nombre en factura se lee Juan David Gonzalez</t>
  </si>
  <si>
    <t>17-09-2022 11:45</t>
  </si>
  <si>
    <t>no pude evidenciar el nombre, ya que no contaba con identificación y en la factura tampoco sale</t>
  </si>
  <si>
    <t>27-09-2022 17:45</t>
  </si>
  <si>
    <t>16-09-2022 11:26</t>
  </si>
  <si>
    <t>16-09-2022 11:22</t>
  </si>
  <si>
    <t>19-09-2022 18:33</t>
  </si>
  <si>
    <t>16-09-2022 11:46</t>
  </si>
  <si>
    <t>Arley Henao</t>
  </si>
  <si>
    <t>16-09-2022 20:44</t>
  </si>
  <si>
    <t>gloria herminda raquire</t>
  </si>
  <si>
    <t>16-09-2022 17:28</t>
  </si>
  <si>
    <t>CARRO - DIESEL</t>
  </si>
  <si>
    <t>29-09-2022 04:04</t>
  </si>
  <si>
    <t>Ramiro</t>
  </si>
  <si>
    <t>16-09-2022 14:04</t>
  </si>
  <si>
    <t>nestor</t>
  </si>
  <si>
    <t>17-09-2022 18:41</t>
  </si>
  <si>
    <t>Fener Rendón</t>
  </si>
  <si>
    <t>19-09-2022 13:08</t>
  </si>
  <si>
    <t>16-09-2022 13:22</t>
  </si>
  <si>
    <t>16-09-2022 22:23</t>
  </si>
  <si>
    <t>Álvaro José</t>
  </si>
  <si>
    <t>20-09-2022 14:04</t>
  </si>
  <si>
    <t>José Antonio</t>
  </si>
  <si>
    <t>20-09-2022 17:41</t>
  </si>
  <si>
    <t>José Rivadeneira</t>
  </si>
  <si>
    <t>23-09-2022 13:32</t>
  </si>
  <si>
    <t>Leidy Laura</t>
  </si>
  <si>
    <t>17/09/22</t>
  </si>
  <si>
    <t>17-09-2022 14:01</t>
  </si>
  <si>
    <t>Juan Pablo</t>
  </si>
  <si>
    <t>19-09-2022 15:53</t>
  </si>
  <si>
    <t>carro-Gasolina</t>
  </si>
  <si>
    <t>30-09-2022 02:28</t>
  </si>
  <si>
    <t>Estefania</t>
  </si>
  <si>
    <t>Weinee</t>
  </si>
  <si>
    <t>16-09-2022 21:54</t>
  </si>
  <si>
    <t>Sin carnet</t>
  </si>
  <si>
    <t>20-09-2022 12:14</t>
  </si>
  <si>
    <t>21-09-2022 00:32</t>
  </si>
  <si>
    <t>segundo</t>
  </si>
  <si>
    <t>19-09-2022 18:41</t>
  </si>
  <si>
    <t>Edier Bustos corrales</t>
  </si>
  <si>
    <t>24-09-2022 02:35</t>
  </si>
  <si>
    <t>Ana Zuley Castillo</t>
  </si>
  <si>
    <t>19-09-2022 12:31</t>
  </si>
  <si>
    <t>22/09/2022</t>
  </si>
  <si>
    <t>22-09-2022 11:39</t>
  </si>
  <si>
    <t>19-09-2022 14:27</t>
  </si>
  <si>
    <t>Lorena Vargas</t>
  </si>
  <si>
    <t>17-09-2022 13:54</t>
  </si>
  <si>
    <t>mabel</t>
  </si>
  <si>
    <t>19-09-2022 16:32</t>
  </si>
  <si>
    <t>Carolina</t>
  </si>
  <si>
    <t>24-09-2022 18:38</t>
  </si>
  <si>
    <t>16-09-2022 14:22</t>
  </si>
  <si>
    <t>Fenerth David</t>
  </si>
  <si>
    <t>16-09-2022 12:45</t>
  </si>
  <si>
    <t>está girado el carnet y en factura no reporta</t>
  </si>
  <si>
    <t>17-09-2022 20:17</t>
  </si>
  <si>
    <t>Gildardo</t>
  </si>
  <si>
    <t>Carro  gasolina</t>
  </si>
  <si>
    <t>16-09-2022 11:36</t>
  </si>
  <si>
    <t>Pedro Hernández</t>
  </si>
  <si>
    <t>16-09-2022 20:15</t>
  </si>
  <si>
    <t>17-09-2022 17:06</t>
  </si>
  <si>
    <t>James Rodriguez</t>
  </si>
  <si>
    <t>17-09-2022 20:13</t>
  </si>
  <si>
    <t>16-09-2022 12:13</t>
  </si>
  <si>
    <t>Javier Barraza</t>
  </si>
  <si>
    <t>16-09-2022 11:29</t>
  </si>
  <si>
    <t>No pude ver el bombre</t>
  </si>
  <si>
    <t>16-09-2022 16:22</t>
  </si>
  <si>
    <t>no tenía carnet y tampoco aparece en factura</t>
  </si>
  <si>
    <t>MOTO -Gasolina</t>
  </si>
  <si>
    <t>01/10/2022</t>
  </si>
  <si>
    <t>01-10-2022 17:11</t>
  </si>
  <si>
    <t>en factura dice claudia pero no fue quien atendio</t>
  </si>
  <si>
    <t>25/09/22</t>
  </si>
  <si>
    <t>25-09-2022 19:50</t>
  </si>
  <si>
    <t>Bernardo</t>
  </si>
  <si>
    <t>29-09-2022 20:33</t>
  </si>
  <si>
    <t>17-09-2022 14:38</t>
  </si>
  <si>
    <t>Johy Lorena Mora</t>
  </si>
  <si>
    <t>16-09-2022 19:18</t>
  </si>
  <si>
    <t>Nelcy Johana Melo</t>
  </si>
  <si>
    <t>17-09-2022 12:46</t>
  </si>
  <si>
    <t>Jhon Javier</t>
  </si>
  <si>
    <t>17-09-2022 22:19</t>
  </si>
  <si>
    <t>Eduar Castro</t>
  </si>
  <si>
    <t>16-09-2022 22:00</t>
  </si>
  <si>
    <t>16-09-2022 18:58</t>
  </si>
  <si>
    <t>Kelly Johana cortez</t>
  </si>
  <si>
    <t>16-09-2022 12:32</t>
  </si>
  <si>
    <t>17-09-2022 12:49</t>
  </si>
  <si>
    <t>Jose Carlos lopez</t>
  </si>
  <si>
    <t>16-09-2022 21:48</t>
  </si>
  <si>
    <t>Vanessa</t>
  </si>
  <si>
    <t>16-09-2022 12:11</t>
  </si>
  <si>
    <t>16-09-2022 11:21</t>
  </si>
  <si>
    <t>Camilo Rodríguez</t>
  </si>
  <si>
    <t>16-09-2022 16:02</t>
  </si>
  <si>
    <t>JUAN SIERRA (SEGÚN FACTURA)</t>
  </si>
  <si>
    <t>26-09-2022 15:47</t>
  </si>
  <si>
    <t>16-09-2022 22:18</t>
  </si>
  <si>
    <t>arlex</t>
  </si>
  <si>
    <t>17-09-2022 17:34</t>
  </si>
  <si>
    <t>Ana María</t>
  </si>
  <si>
    <t>17-09-2022 19:18</t>
  </si>
  <si>
    <t>19-09-2022 17:09</t>
  </si>
  <si>
    <t>Diego Fernando</t>
  </si>
  <si>
    <t>16-09-2022 22:56</t>
  </si>
  <si>
    <t>José Hernández</t>
  </si>
  <si>
    <t>24-09-2022 17:54</t>
  </si>
  <si>
    <t>Jhon Colo</t>
  </si>
  <si>
    <t>16-09-2022 22:07</t>
  </si>
  <si>
    <t>24-09-2022 19:35</t>
  </si>
  <si>
    <t>Andrés Tascon</t>
  </si>
  <si>
    <t>26-09-2022 17:32</t>
  </si>
  <si>
    <t>16-09-2022 14:54</t>
  </si>
  <si>
    <t>Valentina Salazar</t>
  </si>
  <si>
    <t>no se podía verificar el nombre, lleva el carnet en un brazo y en factura tampoco está</t>
  </si>
  <si>
    <t>16-09-2022 16:07</t>
  </si>
  <si>
    <t>Luis Fernando Sánchez</t>
  </si>
  <si>
    <t>17-09-2022 17:24</t>
  </si>
  <si>
    <t>El nombre no se pudo ver, la letra es muy chica.</t>
  </si>
  <si>
    <t>16-09-2022 11:55</t>
  </si>
  <si>
    <t>Yenny Maritza Cespedes</t>
  </si>
  <si>
    <t>24-09-2022 14:44</t>
  </si>
  <si>
    <t>no se logra identificar por el movimiento del brazo</t>
  </si>
  <si>
    <t>caro - gasolina</t>
  </si>
  <si>
    <t>16-09-2022 17:29</t>
  </si>
  <si>
    <t>David Pimilla 
se indica en la factura</t>
  </si>
  <si>
    <t>Juan Carlos</t>
  </si>
  <si>
    <t>17-09-2022 22:49</t>
  </si>
  <si>
    <t>José Julián Vinasco</t>
  </si>
  <si>
    <t>16-09-2022 22:42</t>
  </si>
  <si>
    <t>Fredy Hernández</t>
  </si>
  <si>
    <t>20-09-2022 16:32</t>
  </si>
  <si>
    <t>Cristina Rodríguez.</t>
  </si>
  <si>
    <t>17-09-2022 16:44</t>
  </si>
  <si>
    <t>16-09-2022 16:38</t>
  </si>
  <si>
    <t>16-09-2022 13:38</t>
  </si>
  <si>
    <t>Wilson Ruiz</t>
  </si>
  <si>
    <t>20-09-2022 14:58</t>
  </si>
  <si>
    <t>Robert</t>
  </si>
  <si>
    <t>16-09-2022 15:10</t>
  </si>
  <si>
    <t>Camilo Andrés</t>
  </si>
  <si>
    <t>24-09-2022 12:25</t>
  </si>
  <si>
    <t>CLAUDIA</t>
  </si>
  <si>
    <t>16-09-2022 12:23</t>
  </si>
  <si>
    <t>ROI
EN FACTURA DICEN RICARDO JIMENEZ</t>
  </si>
  <si>
    <t>21-09-2022 13:37</t>
  </si>
  <si>
    <t>carnet de identificación volteado</t>
  </si>
  <si>
    <t>19-09-2022 17:46</t>
  </si>
  <si>
    <t>Edward Enrique</t>
  </si>
  <si>
    <t>carro/ corriente</t>
  </si>
  <si>
    <t>25-09-2022 23:14</t>
  </si>
  <si>
    <t>Leonardo Favio Ante Díaz</t>
  </si>
  <si>
    <t>19-09-2022 15:09</t>
  </si>
  <si>
    <t>Juan Guzmán</t>
  </si>
  <si>
    <t>Moto - Gasolina.</t>
  </si>
  <si>
    <t>28-09-2022 20:37</t>
  </si>
  <si>
    <t>16-09-2022 18:35</t>
  </si>
  <si>
    <t>Edinson González</t>
  </si>
  <si>
    <t>24-09-2022 19:02</t>
  </si>
  <si>
    <t>Rubén galeano</t>
  </si>
  <si>
    <t>16-09-2022 17:52</t>
  </si>
  <si>
    <t>16-09-2022 11:42</t>
  </si>
  <si>
    <t>Marisol</t>
  </si>
  <si>
    <t>Santiago</t>
  </si>
  <si>
    <t>16-09-2022 13:28</t>
  </si>
  <si>
    <t>Fabián Alejandro Moreno</t>
  </si>
  <si>
    <t>16-09-2022 19:40</t>
  </si>
  <si>
    <t>Camilo vivas</t>
  </si>
  <si>
    <t>17-09-2022 16:24</t>
  </si>
  <si>
    <t>Henry Javier</t>
  </si>
  <si>
    <t>23-09-2022 12:27</t>
  </si>
  <si>
    <t>19-09-2022 23:29</t>
  </si>
  <si>
    <t>Oscar Fabio Perdomo</t>
  </si>
  <si>
    <t>24-09-2022 15:21</t>
  </si>
  <si>
    <t>Mario</t>
  </si>
  <si>
    <t>24-09-2022 17:46</t>
  </si>
  <si>
    <t>nicolas ramos</t>
  </si>
  <si>
    <t>19-09-2022 16:36</t>
  </si>
  <si>
    <t>tiene carnet en brazo pero no se logra leer</t>
  </si>
  <si>
    <t>27-09-2022 11:53</t>
  </si>
  <si>
    <t>Juan carlos</t>
  </si>
  <si>
    <t>Carro -gasolina</t>
  </si>
  <si>
    <t>20-09-2022 12:24</t>
  </si>
  <si>
    <t>estaba al revés el carnet , y en factura no sale</t>
  </si>
  <si>
    <t>Blanca Vasquez</t>
  </si>
  <si>
    <t>17-09-2022 22:47</t>
  </si>
  <si>
    <t>Estefania Herrera</t>
  </si>
  <si>
    <t>16-09-2022 22:41</t>
  </si>
  <si>
    <t>Yuri Hernández</t>
  </si>
  <si>
    <t>16-09-2022 13:33</t>
  </si>
  <si>
    <t>Lisbeth Camacho Manga</t>
  </si>
  <si>
    <t>21-09-2022 12:03</t>
  </si>
  <si>
    <t>Kimberly</t>
  </si>
  <si>
    <t>20-09-2022 16:33</t>
  </si>
  <si>
    <t>16-09-2022 22:12</t>
  </si>
  <si>
    <t>Yelizath</t>
  </si>
  <si>
    <t>20-09-2022 12:28</t>
  </si>
  <si>
    <t>Julián</t>
  </si>
  <si>
    <t>26-09-2022 21:55</t>
  </si>
  <si>
    <t>presenta identificación en el brazo, es difícil de visualizar</t>
  </si>
  <si>
    <t>16-09-2022 12:55</t>
  </si>
  <si>
    <t>No se pudo ver el nombre, el carnet lo portaba volteado</t>
  </si>
  <si>
    <t>16-09-2022 13:56</t>
  </si>
  <si>
    <t>No alcanzo a verlo</t>
  </si>
  <si>
    <t>Carro - DIÉSEL</t>
  </si>
  <si>
    <t>24-09-2022 15:51</t>
  </si>
  <si>
    <t>19-09-2022 13:02</t>
  </si>
  <si>
    <t>Pedro Paez</t>
  </si>
  <si>
    <t>19-09-2022 16:42</t>
  </si>
  <si>
    <t>Eduar Gómez</t>
  </si>
  <si>
    <t>20-09-2022 17:31</t>
  </si>
  <si>
    <t>17-09-2022 15:43</t>
  </si>
  <si>
    <t>tenia el carnet al reves</t>
  </si>
  <si>
    <t>27-09-2022 12:26</t>
  </si>
  <si>
    <t>Wilson Ramos</t>
  </si>
  <si>
    <t>17-09-2022 13:49</t>
  </si>
  <si>
    <t>Duván Lozano</t>
  </si>
  <si>
    <t>MOTO.GASOLINA</t>
  </si>
  <si>
    <t>16-09-2022 14:06</t>
  </si>
  <si>
    <t>no se la alcanzó a ver por q tenia la escarapela al reves</t>
  </si>
  <si>
    <t>18-09-2022 19:53</t>
  </si>
  <si>
    <t>16-09-2022</t>
  </si>
  <si>
    <t>16-09-2022 15:18</t>
  </si>
  <si>
    <t>Jhon Jairo Burgos</t>
  </si>
  <si>
    <t>16-09-2022 12:33</t>
  </si>
  <si>
    <t>27-09-2022 12:59</t>
  </si>
  <si>
    <t>Camilo Peña</t>
  </si>
  <si>
    <t>19-09-2022 19:32</t>
  </si>
  <si>
    <t>Mauricio Jimenez</t>
  </si>
  <si>
    <t>16-09-2022 16:42</t>
  </si>
  <si>
    <t>Maria Alejandra González</t>
  </si>
  <si>
    <t>17-09-2022 17:25</t>
  </si>
  <si>
    <t>16-09-2022 16:43</t>
  </si>
  <si>
    <t>Juan Camilo Gómez.</t>
  </si>
  <si>
    <t>19-09-2022 17:10</t>
  </si>
  <si>
    <t>Luis Pulido</t>
  </si>
  <si>
    <t>16-09-2022 13:02</t>
  </si>
  <si>
    <t>andrea</t>
  </si>
  <si>
    <t>16-09-2022 11:33</t>
  </si>
  <si>
    <t>Snayder</t>
  </si>
  <si>
    <t>25-09-2022 20:38</t>
  </si>
  <si>
    <t>Jannet</t>
  </si>
  <si>
    <t>19-09-2022 16:24</t>
  </si>
  <si>
    <t>Harold</t>
  </si>
  <si>
    <t>28-09-2022 22:12</t>
  </si>
  <si>
    <t>Gregorio Páez</t>
  </si>
  <si>
    <t>28-09-2022 19:07</t>
  </si>
  <si>
    <t>Jonatan</t>
  </si>
  <si>
    <t>20-09-2022 11:52</t>
  </si>
  <si>
    <t>CRISTIAN MEDINA</t>
  </si>
  <si>
    <t>16-09-2022 12:06</t>
  </si>
  <si>
    <t>17-09-2022 17:22</t>
  </si>
  <si>
    <t>Carlos Fernández</t>
  </si>
  <si>
    <t>16-09-2022 12:46</t>
  </si>
  <si>
    <t>Luis Esteban Gómez</t>
  </si>
  <si>
    <t>24-09-2022 20:26</t>
  </si>
  <si>
    <t>linda</t>
  </si>
  <si>
    <t>17-09-2022 16:58</t>
  </si>
  <si>
    <t>Stiven Muñoz</t>
  </si>
  <si>
    <t>17-09-2022 17:55</t>
  </si>
  <si>
    <t>Julio Cesar Noguera</t>
  </si>
  <si>
    <t>16-09-2022 16:09</t>
  </si>
  <si>
    <t>20-09-2022 12:03</t>
  </si>
  <si>
    <t>Robinson Vega</t>
  </si>
  <si>
    <t>17-09-2022 16:49</t>
  </si>
  <si>
    <t>Alexander Díaz</t>
  </si>
  <si>
    <t>16-09-2022 15:11</t>
  </si>
  <si>
    <t>José Coneo</t>
  </si>
  <si>
    <t>21-09-2022 12:13</t>
  </si>
  <si>
    <t>Luis Gaspar</t>
  </si>
  <si>
    <t>28-09-2022 15:02</t>
  </si>
  <si>
    <t>Tiene el carnet con la información hacia adentro  y no corresponde el nombre de la factura</t>
  </si>
  <si>
    <t>16-09-2022 20:09</t>
  </si>
  <si>
    <t>Víctor Andrés Salazar</t>
  </si>
  <si>
    <t>17-09-2022 16:27</t>
  </si>
  <si>
    <t>17-09-2022 12:29</t>
  </si>
  <si>
    <t>Álvaro de Jesús</t>
  </si>
  <si>
    <t>16-09-2022 11:40</t>
  </si>
  <si>
    <t>16-09-2022 16:59</t>
  </si>
  <si>
    <t>17-09-2022 13:02</t>
  </si>
  <si>
    <t>Félix</t>
  </si>
  <si>
    <t>16-09-2022 23:51</t>
  </si>
  <si>
    <t>Genny</t>
  </si>
  <si>
    <t>16/ 09 /2022</t>
  </si>
  <si>
    <t>Andrés Tamayo</t>
  </si>
  <si>
    <t>17-09-2022 12:39</t>
  </si>
  <si>
    <t>29-09-2022 20:56</t>
  </si>
  <si>
    <t>Miller</t>
  </si>
  <si>
    <t>19-09-2022 22:59</t>
  </si>
  <si>
    <t>Yesid Parra</t>
  </si>
  <si>
    <t>16-09-2022 21:02</t>
  </si>
  <si>
    <t>Yessid Ujuela</t>
  </si>
  <si>
    <t>16-09-2022 11:49</t>
  </si>
  <si>
    <t>Deymer Ospina</t>
  </si>
  <si>
    <t>26-09-2022 20:24</t>
  </si>
  <si>
    <t>Santiago Becerra</t>
  </si>
  <si>
    <t>17-09-2022 18:53</t>
  </si>
  <si>
    <t>HECTOR JAVIER ROSAS</t>
  </si>
  <si>
    <t>Adriana Rodríguez</t>
  </si>
  <si>
    <t>22-09-2022 20:15</t>
  </si>
  <si>
    <t>Angélica Sinisterra</t>
  </si>
  <si>
    <t>17-09-2022 13:14</t>
  </si>
  <si>
    <t>Dubal Augusto</t>
  </si>
  <si>
    <t>20-09-2022 14:35</t>
  </si>
  <si>
    <t>Rosamelia Ramírez</t>
  </si>
  <si>
    <t>25-09-2022 21:40</t>
  </si>
  <si>
    <t>Marco Antonio Gonzalez</t>
  </si>
  <si>
    <t>01-10-2022 00:07</t>
  </si>
  <si>
    <t>19-09-2022 15:34</t>
  </si>
  <si>
    <t>16-09-2022 11:47</t>
  </si>
  <si>
    <t>patricia Martinez</t>
  </si>
  <si>
    <t>Arlet Jaret Sierra</t>
  </si>
  <si>
    <t>21-09-2022 23:21</t>
  </si>
  <si>
    <t>OSCAR</t>
  </si>
  <si>
    <t>16-09-2022 15:07</t>
  </si>
  <si>
    <t>maria bejarano</t>
  </si>
  <si>
    <t>16-09-2022 18:24</t>
  </si>
  <si>
    <t>DORIS GAONA</t>
  </si>
  <si>
    <t>16-09-2022 19:33</t>
  </si>
  <si>
    <t>Jose Daily</t>
  </si>
  <si>
    <t>19-09-2022 18:10</t>
  </si>
  <si>
    <t>16-09-2022 23:14</t>
  </si>
  <si>
    <t>No se pudo ver el nombre porque el carnet lo portaba volteado.</t>
  </si>
  <si>
    <t>20-09-2022 15:18</t>
  </si>
  <si>
    <t>Fabián Vargas</t>
  </si>
  <si>
    <t>19-09-2022 18:58</t>
  </si>
  <si>
    <t>edinson</t>
  </si>
  <si>
    <t>16-09-2022 20:57</t>
  </si>
  <si>
    <t>Constanza</t>
  </si>
  <si>
    <t>16-09-2022 22:49</t>
  </si>
  <si>
    <t>Jorge Leandro Uni</t>
  </si>
  <si>
    <t>30-09-2022 01:40</t>
  </si>
  <si>
    <t>Hugo Martinez</t>
  </si>
  <si>
    <t>19-09-2022 11:40</t>
  </si>
  <si>
    <t>No se logra percibir</t>
  </si>
  <si>
    <t>24-09-2022 18:19</t>
  </si>
  <si>
    <t>21-09-2022 21:31</t>
  </si>
  <si>
    <t>Leyder</t>
  </si>
  <si>
    <t>25-09-2022 19:26</t>
  </si>
  <si>
    <t>Rafael García.</t>
  </si>
  <si>
    <t>19-09-2022 14:07</t>
  </si>
  <si>
    <t>SAN ANTONIO DEL TEQUENDAMA</t>
  </si>
  <si>
    <t>GUEPSA</t>
  </si>
  <si>
    <t>BARBOSA</t>
  </si>
  <si>
    <t>MOSQUERA</t>
  </si>
  <si>
    <t>NATAGAIMA</t>
  </si>
  <si>
    <t>ZIPAQUIRA</t>
  </si>
  <si>
    <t>TUNJA</t>
  </si>
  <si>
    <t>TENA</t>
  </si>
  <si>
    <t>ACACIAS</t>
  </si>
  <si>
    <t>BOGOTA D.C.</t>
  </si>
  <si>
    <t>VILLAVICENCIO</t>
  </si>
  <si>
    <t>GIRARDOT</t>
  </si>
  <si>
    <t>FUNZA</t>
  </si>
  <si>
    <t>IBAGUE</t>
  </si>
  <si>
    <t>RESTREPO</t>
  </si>
  <si>
    <t>GUATAVITA</t>
  </si>
  <si>
    <t>Pedro Latiff</t>
  </si>
  <si>
    <t>RICAURTE</t>
  </si>
  <si>
    <t>GARZON</t>
  </si>
  <si>
    <t xml:space="preserve"> Miguel Alvarado</t>
  </si>
  <si>
    <t>GUAYABETAL</t>
  </si>
  <si>
    <t>CHOCONTA</t>
  </si>
  <si>
    <t>MEDELLIN</t>
  </si>
  <si>
    <t>MONTERIA</t>
  </si>
  <si>
    <t>SANTA MARTA</t>
  </si>
  <si>
    <t>BUCARAMANGA</t>
  </si>
  <si>
    <t xml:space="preserve">RIONEGRO </t>
  </si>
  <si>
    <t>SINCELEJO</t>
  </si>
  <si>
    <t>GALAPA</t>
  </si>
  <si>
    <t>MAGANGUE</t>
  </si>
  <si>
    <t>JOSE FERNANDO HOYOS</t>
  </si>
  <si>
    <t>BARRANQUILLA</t>
  </si>
  <si>
    <t>CARTAGENA</t>
  </si>
  <si>
    <t>SAN CARLOS</t>
  </si>
  <si>
    <t xml:space="preserve"> Sra. Jeny Espitia Mafioly</t>
  </si>
  <si>
    <t>SAN JUAN DE PASTO</t>
  </si>
  <si>
    <t>SANTIAGO DE CALI</t>
  </si>
  <si>
    <t>ARMENIA</t>
  </si>
  <si>
    <t>IPIALES</t>
  </si>
  <si>
    <t>POPAYAN</t>
  </si>
  <si>
    <t>TULUA</t>
  </si>
  <si>
    <t>GREEN SAS: Jose Vicente Enriquez</t>
  </si>
  <si>
    <t xml:space="preserve">LA UNION </t>
  </si>
  <si>
    <t>Vilma Martinez</t>
  </si>
  <si>
    <t>FLORENCIA</t>
  </si>
  <si>
    <t xml:space="preserve">PRIMER PUESTO EN EL ÁREA NORTE + 2 CÁMARAS PERFECTAS </t>
  </si>
  <si>
    <t>SEGUNDO PUESTO EN EL ÁREA NORTE + 1 CÁMARA PERFECTA</t>
  </si>
  <si>
    <t>TERCER PUESTO EN EL ÁREA NORTE + 1 CÁMARA PERFECTA</t>
  </si>
  <si>
    <t xml:space="preserve">PRIMER PUESTO EN EL ÁREA CENTRO + 2 CÁMARAS PERFECTAS </t>
  </si>
  <si>
    <t>SEGUNDO PUESTO EN EL ÁREA CENTRO + 1 CÁMARA PERFECTA</t>
  </si>
  <si>
    <t>TERCER PUESTO EN EL ÁREA CENTRO + 1 CÁMARA PERFECTA</t>
  </si>
  <si>
    <t>TERCER PUESTO EN EL ÁREA SUR + 1 CÁMARA PERFECTA</t>
  </si>
  <si>
    <t>SEGUNDO PUESTO EN EL ÁREA SUR + 1 CÁMARA PERFECTA</t>
  </si>
  <si>
    <t>1 CÁMARA PERFECTA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</si>
</sst>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 \-##0.00%;\ 0.00%"/>
    <numFmt numFmtId="165" formatCode="_(&quot;$&quot;* #,##0_);_(&quot;$&quot;* \(#,##0\);_(&quot;$&quot;* &quot;-&quot;??_);_(@_)"/>
    <numFmt numFmtId="166" formatCode="_-&quot;$&quot;* #,##0.00_-;\-&quot;$&quot;* #,##0.00_-;_-&quot;$&quot;* &quot;-&quot;??_-;_-@_-"/>
    <numFmt numFmtId="167" formatCode="_-&quot;$&quot;* #,##0_-;\-&quot;$&quot;* #,##0_-;_-&quot;$&quot;* &quot;-&quot;??_-;_-@_-"/>
    <numFmt numFmtId="168" formatCode="&quot;$&quot;#,##0"/>
  </numFmts>
  <fonts count="23" x14ac:knownFonts="1">
    <font>
      <sz val="12"/>
      <color rgb="FF000000"/>
      <name val="Calibri"/>
      <family val="1"/>
    </font>
    <font>
      <sz val="12"/>
      <color rgb="FF000000"/>
      <name val="Calibri"/>
      <family val="1"/>
    </font>
    <font>
      <sz val="10"/>
      <color rgb="FF000000"/>
      <name val="Neo Sans Std"/>
      <family val="2"/>
    </font>
    <font>
      <sz val="10"/>
      <color rgb="FFFFFFFF"/>
      <name val="Neo Sans Std"/>
      <family val="2"/>
    </font>
    <font>
      <b/>
      <sz val="10"/>
      <color rgb="FFFFFFFF"/>
      <name val="Neo Sans Std"/>
      <family val="2"/>
    </font>
    <font>
      <b/>
      <sz val="10"/>
      <color rgb="FF000000"/>
      <name val="Neo Sans Std"/>
      <family val="2"/>
    </font>
    <font>
      <sz val="10"/>
      <name val="Neo Sans Std"/>
      <family val="2"/>
    </font>
    <font>
      <sz val="12"/>
      <color rgb="FF000000"/>
      <name val="Neo Sans Std"/>
      <family val="2"/>
    </font>
    <font>
      <sz val="9"/>
      <color indexed="81"/>
      <name val="Tahoma"/>
      <family val="2"/>
    </font>
    <font>
      <b/>
      <sz val="9"/>
      <color indexed="81"/>
      <name val="Tahoma"/>
      <family val="2"/>
    </font>
    <font>
      <b/>
      <sz val="12"/>
      <color rgb="FF000000"/>
      <name val="Neo Sans Std"/>
      <family val="2"/>
    </font>
    <font>
      <b/>
      <sz val="12"/>
      <color rgb="FFFFFFFF"/>
      <name val="Neo Sans Std"/>
      <family val="2"/>
    </font>
    <font>
      <sz val="12"/>
      <color rgb="FFFFFFFF"/>
      <name val="Neo Sans Std"/>
      <family val="2"/>
    </font>
    <font>
      <b/>
      <sz val="12"/>
      <color theme="0"/>
      <name val="Neo Sans Std"/>
      <family val="2"/>
    </font>
    <font>
      <sz val="12"/>
      <color theme="0"/>
      <name val="Neo Sans Std"/>
      <family val="2"/>
    </font>
    <font>
      <sz val="10"/>
      <color rgb="FF000000"/>
      <name val="Calibri"/>
      <family val="1"/>
    </font>
    <font>
      <sz val="10"/>
      <color rgb="FFFFFFFF"/>
      <name val="Calibri"/>
      <family val="1"/>
    </font>
    <font>
      <b/>
      <sz val="10"/>
      <color theme="1"/>
      <name val="Neo Sans Std"/>
      <family val="2"/>
    </font>
    <font>
      <b/>
      <sz val="10"/>
      <color rgb="FFFFFFFF"/>
      <name val="Calibri"/>
      <family val="1"/>
    </font>
    <font>
      <b/>
      <sz val="10"/>
      <color rgb="FF000000"/>
      <name val="Calibri"/>
      <family val="1"/>
    </font>
    <font>
      <sz val="10"/>
      <color rgb="FFE14D4D"/>
      <name val="Calibri"/>
      <family val="1"/>
    </font>
    <font>
      <u/>
      <sz val="10"/>
      <color rgb="FF000000"/>
      <name val="Calibri"/>
      <family val="1"/>
    </font>
    <font>
      <b/>
      <sz val="12"/>
      <color theme="1"/>
      <name val="Neo Sans Std"/>
      <family val="2"/>
    </font>
  </fonts>
  <fills count="39">
    <fill>
      <patternFill patternType="none"/>
    </fill>
    <fill>
      <patternFill patternType="gray125"/>
    </fill>
    <fill>
      <patternFill patternType="solid">
        <fgColor rgb="FFDBDDE2"/>
        <bgColor rgb="FFDBDDE2"/>
      </patternFill>
    </fill>
    <fill>
      <patternFill patternType="solid">
        <fgColor rgb="FFE7E9ED"/>
        <bgColor rgb="FFE7E9ED"/>
      </patternFill>
    </fill>
    <fill>
      <patternFill patternType="solid">
        <fgColor rgb="FFEC3439"/>
        <bgColor rgb="FFEC3439"/>
      </patternFill>
    </fill>
    <fill>
      <patternFill patternType="solid">
        <fgColor rgb="FFE14D4D"/>
        <bgColor rgb="FFE14D4D"/>
      </patternFill>
    </fill>
    <fill>
      <patternFill patternType="solid">
        <fgColor rgb="FFFFE957"/>
        <bgColor rgb="FFFFE957"/>
      </patternFill>
    </fill>
    <fill>
      <patternFill patternType="solid">
        <fgColor rgb="FFF3CC3E"/>
        <bgColor rgb="FFF3CC3E"/>
      </patternFill>
    </fill>
    <fill>
      <patternFill patternType="solid">
        <fgColor rgb="FF32B14C"/>
        <bgColor rgb="FF32B14C"/>
      </patternFill>
    </fill>
    <fill>
      <patternFill patternType="solid">
        <fgColor rgb="FF7BAE44"/>
        <bgColor rgb="FF7BAE44"/>
      </patternFill>
    </fill>
    <fill>
      <patternFill patternType="solid">
        <fgColor rgb="FFEFF2F5"/>
        <bgColor rgb="FFEFF2F5"/>
      </patternFill>
    </fill>
    <fill>
      <patternFill patternType="solid">
        <fgColor rgb="FFFFFFFF"/>
        <bgColor rgb="FFFFFFFF"/>
      </patternFill>
    </fill>
    <fill>
      <patternFill patternType="solid">
        <fgColor rgb="FF2494F3"/>
        <bgColor rgb="FF2494F3"/>
      </patternFill>
    </fill>
    <fill>
      <patternFill patternType="solid">
        <fgColor rgb="FFFFE0DF"/>
        <bgColor rgb="FFFFE0DF"/>
      </patternFill>
    </fill>
    <fill>
      <patternFill patternType="solid">
        <fgColor rgb="FFFFCFCC"/>
        <bgColor rgb="FFFFCFCC"/>
      </patternFill>
    </fill>
    <fill>
      <patternFill patternType="solid">
        <fgColor rgb="FF2A3E5A"/>
        <bgColor rgb="FF2A3E5A"/>
      </patternFill>
    </fill>
    <fill>
      <patternFill patternType="solid">
        <fgColor rgb="FF295680"/>
        <bgColor rgb="FF295680"/>
      </patternFill>
    </fill>
    <fill>
      <patternFill patternType="solid">
        <fgColor theme="0" tint="-4.9989318521683403E-2"/>
        <bgColor indexed="64"/>
      </patternFill>
    </fill>
    <fill>
      <patternFill patternType="solid">
        <fgColor rgb="FFFFFF00"/>
        <bgColor indexed="64"/>
      </patternFill>
    </fill>
    <fill>
      <patternFill patternType="solid">
        <fgColor rgb="FF66FF33"/>
        <bgColor indexed="64"/>
      </patternFill>
    </fill>
    <fill>
      <patternFill patternType="solid">
        <fgColor theme="9" tint="0.79998168889431442"/>
        <bgColor rgb="FFFFFFFF"/>
      </patternFill>
    </fill>
    <fill>
      <patternFill patternType="solid">
        <fgColor theme="0"/>
        <bgColor rgb="FFEFF2F5"/>
      </patternFill>
    </fill>
    <fill>
      <patternFill patternType="solid">
        <fgColor rgb="FFEFF2F5"/>
        <bgColor indexed="64"/>
      </patternFill>
    </fill>
    <fill>
      <patternFill patternType="solid">
        <fgColor theme="8" tint="0.79998168889431442"/>
        <bgColor rgb="FFFFFFFF"/>
      </patternFill>
    </fill>
    <fill>
      <patternFill patternType="solid">
        <fgColor rgb="FFFFFFCC"/>
        <bgColor rgb="FFFFFFFF"/>
      </patternFill>
    </fill>
    <fill>
      <patternFill patternType="solid">
        <fgColor theme="2"/>
        <bgColor indexed="64"/>
      </patternFill>
    </fill>
    <fill>
      <patternFill patternType="solid">
        <fgColor theme="4" tint="0.59999389629810485"/>
        <bgColor rgb="FFFFFFFF"/>
      </patternFill>
    </fill>
    <fill>
      <patternFill patternType="solid">
        <fgColor rgb="FF92D050"/>
        <bgColor rgb="FF295680"/>
      </patternFill>
    </fill>
    <fill>
      <patternFill patternType="solid">
        <fgColor theme="7" tint="-0.249977111117893"/>
        <bgColor rgb="FF295680"/>
      </patternFill>
    </fill>
    <fill>
      <patternFill patternType="solid">
        <fgColor rgb="FFFFC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tint="-0.249977111117893"/>
        <bgColor rgb="FF7BAE4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C000"/>
        <bgColor rgb="FFDBDDE2"/>
      </patternFill>
    </fill>
    <fill>
      <patternFill patternType="solid">
        <fgColor rgb="FFFFFF00"/>
        <bgColor rgb="FFDBDDE2"/>
      </patternFill>
    </fill>
    <fill>
      <patternFill patternType="solid">
        <fgColor theme="7" tint="0.39997558519241921"/>
        <bgColor indexed="64"/>
      </patternFill>
    </fill>
    <fill>
      <patternFill patternType="solid">
        <fgColor rgb="FF00B050"/>
        <bgColor indexed="64"/>
      </patternFill>
    </fill>
  </fills>
  <borders count="29">
    <border>
      <left/>
      <right/>
      <top/>
      <bottom/>
      <diagonal/>
    </border>
    <border>
      <left/>
      <right/>
      <top/>
      <bottom style="thin">
        <color rgb="FFBFBFBF"/>
      </bottom>
      <diagonal/>
    </border>
    <border>
      <left/>
      <right/>
      <top style="medium">
        <color rgb="FFBFBFBF"/>
      </top>
      <bottom/>
      <diagonal/>
    </border>
    <border>
      <left/>
      <right style="thin">
        <color rgb="FFBFBFBF"/>
      </right>
      <top/>
      <bottom style="thin">
        <color rgb="FFBFBFBF"/>
      </bottom>
      <diagonal/>
    </border>
    <border>
      <left/>
      <right style="thin">
        <color rgb="FFBFBFBF"/>
      </right>
      <top style="medium">
        <color rgb="FFBFBFBF"/>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14999847407452621"/>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9847407452621"/>
      </left>
      <right style="thin">
        <color theme="0" tint="-0.14999847407452621"/>
      </right>
      <top/>
      <bottom style="thin">
        <color theme="0" tint="-0.149998474074526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bottom style="medium">
        <color rgb="FFBFBFBF"/>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BFBFBF"/>
      </top>
      <bottom style="medium">
        <color rgb="FFBFBFBF"/>
      </bottom>
      <diagonal/>
    </border>
  </borders>
  <cellStyleXfs count="4">
    <xf numFmtId="0" fontId="0" fillId="0" borderId="0"/>
    <xf numFmtId="9"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cellStyleXfs>
  <cellXfs count="170">
    <xf numFmtId="0" fontId="0" fillId="0" borderId="0" xfId="0"/>
    <xf numFmtId="0" fontId="3" fillId="16"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2" fillId="11" borderId="0" xfId="0" applyFont="1" applyFill="1" applyAlignment="1">
      <alignment horizontal="center" vertical="center"/>
    </xf>
    <xf numFmtId="0" fontId="2" fillId="11" borderId="0" xfId="0" applyNumberFormat="1" applyFont="1" applyFill="1" applyAlignment="1">
      <alignment horizontal="center" vertical="center"/>
    </xf>
    <xf numFmtId="0" fontId="2" fillId="10" borderId="0" xfId="0" applyFont="1" applyFill="1" applyAlignment="1">
      <alignment horizontal="center" vertical="center"/>
    </xf>
    <xf numFmtId="0" fontId="2" fillId="10" borderId="0" xfId="0" applyNumberFormat="1" applyFont="1" applyFill="1" applyAlignment="1">
      <alignment horizontal="center" vertical="center"/>
    </xf>
    <xf numFmtId="0" fontId="2" fillId="0" borderId="0" xfId="0" applyFont="1"/>
    <xf numFmtId="0" fontId="2" fillId="0" borderId="0" xfId="0" applyFont="1" applyAlignment="1">
      <alignment horizontal="left"/>
    </xf>
    <xf numFmtId="0" fontId="5" fillId="17" borderId="10" xfId="0" applyFont="1" applyFill="1" applyBorder="1" applyAlignment="1">
      <alignment horizontal="center" vertical="center"/>
    </xf>
    <xf numFmtId="165" fontId="5" fillId="18" borderId="11" xfId="0" applyNumberFormat="1" applyFont="1" applyFill="1" applyBorder="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5" fillId="18" borderId="0" xfId="0" applyFont="1" applyFill="1" applyAlignment="1">
      <alignment horizontal="left"/>
    </xf>
    <xf numFmtId="0" fontId="2" fillId="18" borderId="0" xfId="0" applyFont="1" applyFill="1" applyAlignment="1">
      <alignment horizontal="center" vertical="center"/>
    </xf>
    <xf numFmtId="0" fontId="2" fillId="18" borderId="0" xfId="0" applyFont="1" applyFill="1"/>
    <xf numFmtId="0" fontId="2" fillId="18" borderId="0" xfId="0" applyFont="1" applyFill="1" applyAlignment="1">
      <alignment horizontal="center"/>
    </xf>
    <xf numFmtId="0" fontId="5" fillId="0" borderId="0" xfId="0" applyFont="1" applyAlignment="1">
      <alignment horizontal="left"/>
    </xf>
    <xf numFmtId="0" fontId="2" fillId="0" borderId="0" xfId="0" applyFont="1" applyAlignment="1">
      <alignment horizontal="center"/>
    </xf>
    <xf numFmtId="165" fontId="5" fillId="19" borderId="0" xfId="2" applyNumberFormat="1" applyFont="1" applyFill="1"/>
    <xf numFmtId="0" fontId="5" fillId="2" borderId="10" xfId="0" applyFont="1" applyFill="1" applyBorder="1" applyAlignment="1">
      <alignment horizontal="center" vertical="center" wrapText="1"/>
    </xf>
    <xf numFmtId="0" fontId="2" fillId="20" borderId="10" xfId="0" applyFont="1" applyFill="1" applyBorder="1" applyAlignment="1">
      <alignment horizontal="center" vertical="center"/>
    </xf>
    <xf numFmtId="0" fontId="2" fillId="21" borderId="10" xfId="0" applyFont="1" applyFill="1" applyBorder="1" applyAlignment="1">
      <alignment horizontal="center" vertical="center"/>
    </xf>
    <xf numFmtId="164" fontId="3" fillId="9" borderId="12" xfId="0" applyNumberFormat="1" applyFont="1" applyFill="1" applyBorder="1" applyAlignment="1">
      <alignment horizontal="center" vertical="center" wrapText="1"/>
    </xf>
    <xf numFmtId="165" fontId="2" fillId="0" borderId="10" xfId="2" applyNumberFormat="1" applyFont="1" applyBorder="1"/>
    <xf numFmtId="0" fontId="2" fillId="10" borderId="10" xfId="0" applyFont="1" applyFill="1" applyBorder="1" applyAlignment="1">
      <alignment horizontal="center" vertical="center"/>
    </xf>
    <xf numFmtId="164" fontId="3" fillId="8" borderId="12" xfId="0" applyNumberFormat="1" applyFont="1" applyFill="1" applyBorder="1" applyAlignment="1">
      <alignment horizontal="center" vertical="center" wrapText="1"/>
    </xf>
    <xf numFmtId="0" fontId="2" fillId="23" borderId="10" xfId="0" applyFont="1" applyFill="1" applyBorder="1" applyAlignment="1">
      <alignment horizontal="center" vertical="center"/>
    </xf>
    <xf numFmtId="0" fontId="2" fillId="24" borderId="10" xfId="0" applyFont="1" applyFill="1" applyBorder="1" applyAlignment="1">
      <alignment horizontal="center" vertical="center"/>
    </xf>
    <xf numFmtId="165" fontId="5" fillId="18" borderId="0" xfId="0" applyNumberFormat="1" applyFont="1" applyFill="1"/>
    <xf numFmtId="165" fontId="5" fillId="18" borderId="13" xfId="0" applyNumberFormat="1" applyFont="1" applyFill="1" applyBorder="1"/>
    <xf numFmtId="0" fontId="5" fillId="0" borderId="0" xfId="0" applyFont="1"/>
    <xf numFmtId="1" fontId="2" fillId="25" borderId="10" xfId="2" applyNumberFormat="1" applyFont="1" applyFill="1" applyBorder="1" applyAlignment="1">
      <alignment horizontal="center" vertical="center"/>
    </xf>
    <xf numFmtId="167" fontId="2" fillId="0" borderId="0" xfId="3" applyNumberFormat="1" applyFont="1"/>
    <xf numFmtId="164" fontId="2" fillId="6" borderId="12" xfId="0" applyNumberFormat="1" applyFont="1" applyFill="1" applyBorder="1" applyAlignment="1">
      <alignment horizontal="center" vertical="center" wrapText="1"/>
    </xf>
    <xf numFmtId="164" fontId="2" fillId="7" borderId="12" xfId="0" applyNumberFormat="1" applyFont="1" applyFill="1" applyBorder="1" applyAlignment="1">
      <alignment horizontal="center" vertical="center" wrapText="1"/>
    </xf>
    <xf numFmtId="164" fontId="3" fillId="4" borderId="12" xfId="0" applyNumberFormat="1" applyFont="1" applyFill="1" applyBorder="1" applyAlignment="1">
      <alignment horizontal="center" vertical="center" wrapText="1"/>
    </xf>
    <xf numFmtId="164" fontId="3" fillId="5" borderId="12" xfId="0" applyNumberFormat="1" applyFont="1" applyFill="1" applyBorder="1" applyAlignment="1">
      <alignment horizontal="center" vertical="center" wrapText="1"/>
    </xf>
    <xf numFmtId="0" fontId="2" fillId="26" borderId="10" xfId="0" applyFont="1" applyFill="1" applyBorder="1" applyAlignment="1">
      <alignment horizontal="center" vertical="center"/>
    </xf>
    <xf numFmtId="165" fontId="2" fillId="0" borderId="0" xfId="0" applyNumberFormat="1" applyFont="1" applyAlignment="1">
      <alignment vertical="center"/>
    </xf>
    <xf numFmtId="0" fontId="5" fillId="2" borderId="12" xfId="0" applyFont="1" applyFill="1" applyBorder="1" applyAlignment="1">
      <alignment horizontal="center" vertical="center" wrapText="1"/>
    </xf>
    <xf numFmtId="0" fontId="3" fillId="16" borderId="12"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2" fillId="11" borderId="12" xfId="0" applyFont="1" applyFill="1" applyBorder="1" applyAlignment="1">
      <alignment horizontal="center" vertical="center"/>
    </xf>
    <xf numFmtId="0" fontId="2" fillId="21" borderId="12" xfId="0" applyFont="1" applyFill="1" applyBorder="1" applyAlignment="1">
      <alignment horizontal="left" vertical="center"/>
    </xf>
    <xf numFmtId="0" fontId="2" fillId="10" borderId="12" xfId="0" applyFont="1" applyFill="1" applyBorder="1" applyAlignment="1">
      <alignment horizontal="center" vertical="center"/>
    </xf>
    <xf numFmtId="0" fontId="2" fillId="10" borderId="12" xfId="0" applyFont="1" applyFill="1" applyBorder="1" applyAlignment="1">
      <alignment horizontal="left" vertical="center"/>
    </xf>
    <xf numFmtId="0" fontId="2" fillId="10" borderId="12" xfId="0" applyNumberFormat="1" applyFont="1" applyFill="1" applyBorder="1" applyAlignment="1">
      <alignment horizontal="center" vertical="center"/>
    </xf>
    <xf numFmtId="0" fontId="2" fillId="11" borderId="12" xfId="0" applyFont="1" applyFill="1" applyBorder="1" applyAlignment="1">
      <alignment horizontal="left" vertical="center"/>
    </xf>
    <xf numFmtId="0" fontId="2" fillId="11" borderId="12" xfId="0" applyNumberFormat="1" applyFont="1" applyFill="1" applyBorder="1" applyAlignment="1">
      <alignment horizontal="center" vertical="center"/>
    </xf>
    <xf numFmtId="0" fontId="2" fillId="0" borderId="0" xfId="0" applyFont="1" applyAlignment="1">
      <alignment horizontal="left" vertical="center"/>
    </xf>
    <xf numFmtId="9" fontId="5" fillId="30" borderId="12" xfId="1" applyFont="1" applyFill="1" applyBorder="1" applyAlignment="1">
      <alignment horizontal="center" vertical="center"/>
    </xf>
    <xf numFmtId="9" fontId="5" fillId="31" borderId="12" xfId="1" applyFont="1" applyFill="1" applyBorder="1" applyAlignment="1">
      <alignment horizontal="center" vertical="center"/>
    </xf>
    <xf numFmtId="165" fontId="2" fillId="22" borderId="10" xfId="2" applyNumberFormat="1" applyFont="1" applyFill="1" applyBorder="1"/>
    <xf numFmtId="164" fontId="3" fillId="8" borderId="16" xfId="0" applyNumberFormat="1" applyFont="1" applyFill="1" applyBorder="1" applyAlignment="1">
      <alignment horizontal="center" vertical="center" wrapText="1"/>
    </xf>
    <xf numFmtId="0" fontId="4" fillId="28" borderId="12" xfId="0" applyFont="1" applyFill="1" applyBorder="1" applyAlignment="1">
      <alignment horizontal="center" vertical="center" wrapText="1"/>
    </xf>
    <xf numFmtId="0" fontId="4" fillId="27" borderId="12" xfId="0" applyFont="1" applyFill="1" applyBorder="1" applyAlignment="1">
      <alignment horizontal="center" vertical="center" wrapText="1"/>
    </xf>
    <xf numFmtId="164" fontId="2" fillId="0" borderId="0" xfId="0" applyNumberFormat="1" applyFont="1" applyAlignment="1">
      <alignment vertical="center"/>
    </xf>
    <xf numFmtId="9" fontId="2" fillId="0" borderId="0" xfId="1" applyFont="1" applyAlignment="1">
      <alignment horizontal="center" vertical="center"/>
    </xf>
    <xf numFmtId="164" fontId="6" fillId="32" borderId="12" xfId="0" applyNumberFormat="1" applyFont="1" applyFill="1" applyBorder="1" applyAlignment="1">
      <alignment horizontal="center" vertical="center" wrapText="1"/>
    </xf>
    <xf numFmtId="10" fontId="5" fillId="33" borderId="12" xfId="1" applyNumberFormat="1" applyFont="1" applyFill="1" applyBorder="1" applyAlignment="1">
      <alignment horizontal="center" vertical="center"/>
    </xf>
    <xf numFmtId="10" fontId="5" fillId="34" borderId="12" xfId="1" applyNumberFormat="1"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10" fillId="0" borderId="0" xfId="0" applyFont="1" applyAlignment="1">
      <alignment vertical="center"/>
    </xf>
    <xf numFmtId="165" fontId="10" fillId="18" borderId="0" xfId="0" applyNumberFormat="1" applyFont="1" applyFill="1" applyAlignment="1">
      <alignment vertical="center"/>
    </xf>
    <xf numFmtId="165" fontId="10" fillId="0" borderId="0" xfId="2" applyNumberFormat="1" applyFont="1" applyBorder="1" applyAlignment="1">
      <alignment vertical="center"/>
    </xf>
    <xf numFmtId="167" fontId="7" fillId="0" borderId="0" xfId="3" applyNumberFormat="1" applyFont="1" applyBorder="1" applyAlignment="1">
      <alignment vertical="center"/>
    </xf>
    <xf numFmtId="0" fontId="10" fillId="2" borderId="1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16" borderId="5" xfId="0" applyFont="1" applyFill="1" applyBorder="1" applyAlignment="1">
      <alignment horizontal="center" vertical="center" wrapText="1"/>
    </xf>
    <xf numFmtId="0" fontId="7" fillId="11" borderId="17" xfId="0" applyFont="1" applyFill="1" applyBorder="1" applyAlignment="1">
      <alignment horizontal="center" vertical="center"/>
    </xf>
    <xf numFmtId="0" fontId="7" fillId="0" borderId="17" xfId="0" applyFont="1" applyBorder="1" applyAlignment="1">
      <alignment horizontal="center" vertical="center"/>
    </xf>
    <xf numFmtId="165" fontId="13" fillId="29" borderId="17" xfId="0" applyNumberFormat="1" applyFont="1" applyFill="1" applyBorder="1" applyAlignment="1">
      <alignment horizontal="center" vertical="center"/>
    </xf>
    <xf numFmtId="0" fontId="7" fillId="0" borderId="17" xfId="0" applyFont="1" applyBorder="1" applyAlignment="1">
      <alignment vertical="center"/>
    </xf>
    <xf numFmtId="168" fontId="7" fillId="0" borderId="17" xfId="0" applyNumberFormat="1" applyFont="1" applyBorder="1" applyAlignment="1">
      <alignment horizontal="left" vertical="center"/>
    </xf>
    <xf numFmtId="0" fontId="7" fillId="10" borderId="17" xfId="0" applyFont="1" applyFill="1" applyBorder="1" applyAlignment="1">
      <alignment horizontal="center" vertical="center"/>
    </xf>
    <xf numFmtId="0" fontId="7" fillId="22" borderId="12" xfId="0" applyFont="1" applyFill="1" applyBorder="1" applyAlignment="1">
      <alignment vertical="center"/>
    </xf>
    <xf numFmtId="0" fontId="7" fillId="22" borderId="17" xfId="0" applyFont="1" applyFill="1" applyBorder="1" applyAlignment="1">
      <alignment horizontal="center" vertical="center"/>
    </xf>
    <xf numFmtId="165" fontId="7" fillId="22" borderId="17" xfId="2" applyNumberFormat="1" applyFont="1" applyFill="1" applyBorder="1" applyAlignment="1">
      <alignment vertical="center"/>
    </xf>
    <xf numFmtId="0" fontId="7" fillId="22" borderId="12" xfId="0" applyFont="1" applyFill="1" applyBorder="1" applyAlignment="1">
      <alignment horizontal="left" vertical="center"/>
    </xf>
    <xf numFmtId="0" fontId="7" fillId="0" borderId="13" xfId="0" applyFont="1" applyBorder="1" applyAlignment="1">
      <alignment horizontal="center" vertical="center"/>
    </xf>
    <xf numFmtId="165" fontId="7" fillId="0" borderId="13" xfId="2" applyNumberFormat="1" applyFont="1" applyBorder="1" applyAlignment="1">
      <alignment vertical="center"/>
    </xf>
    <xf numFmtId="165" fontId="7" fillId="0" borderId="13" xfId="0" applyNumberFormat="1" applyFont="1" applyBorder="1" applyAlignment="1">
      <alignment vertical="center"/>
    </xf>
    <xf numFmtId="0" fontId="10" fillId="35" borderId="12" xfId="0" applyFont="1" applyFill="1" applyBorder="1" applyAlignment="1">
      <alignment horizontal="center" vertical="center" wrapText="1"/>
    </xf>
    <xf numFmtId="0" fontId="10" fillId="36" borderId="12" xfId="0" applyFont="1" applyFill="1" applyBorder="1" applyAlignment="1">
      <alignment horizontal="center" vertical="center" wrapText="1"/>
    </xf>
    <xf numFmtId="0" fontId="7" fillId="37" borderId="0" xfId="0" applyFont="1" applyFill="1" applyAlignment="1">
      <alignment vertical="center"/>
    </xf>
    <xf numFmtId="0" fontId="7" fillId="31" borderId="0" xfId="0" applyFont="1" applyFill="1" applyAlignment="1">
      <alignment vertical="center"/>
    </xf>
    <xf numFmtId="0" fontId="10" fillId="37" borderId="0" xfId="0" applyFont="1" applyFill="1" applyAlignment="1">
      <alignment horizontal="center" vertical="center"/>
    </xf>
    <xf numFmtId="0" fontId="10" fillId="31" borderId="0" xfId="0" applyFont="1" applyFill="1" applyAlignment="1">
      <alignment horizontal="center" vertical="center"/>
    </xf>
    <xf numFmtId="0" fontId="14" fillId="38" borderId="0" xfId="0" applyFont="1" applyFill="1" applyAlignment="1">
      <alignment horizontal="center" vertical="center"/>
    </xf>
    <xf numFmtId="9" fontId="14" fillId="38" borderId="0" xfId="1" applyFont="1" applyFill="1" applyAlignment="1">
      <alignment horizontal="center" vertical="center"/>
    </xf>
    <xf numFmtId="0" fontId="7" fillId="0" borderId="20" xfId="0" applyFont="1" applyBorder="1"/>
    <xf numFmtId="0" fontId="7" fillId="0" borderId="0" xfId="0" applyFont="1" applyBorder="1"/>
    <xf numFmtId="0" fontId="7" fillId="0" borderId="21" xfId="0" applyFont="1" applyBorder="1"/>
    <xf numFmtId="0" fontId="7" fillId="0" borderId="22" xfId="0" applyFont="1" applyBorder="1"/>
    <xf numFmtId="0" fontId="7" fillId="0" borderId="23" xfId="0" applyFont="1" applyBorder="1"/>
    <xf numFmtId="0" fontId="7" fillId="0" borderId="24" xfId="0" applyFont="1" applyBorder="1"/>
    <xf numFmtId="0" fontId="10" fillId="0" borderId="25" xfId="0" applyFont="1" applyBorder="1"/>
    <xf numFmtId="0" fontId="10" fillId="0" borderId="26" xfId="0" applyFont="1" applyBorder="1"/>
    <xf numFmtId="0" fontId="10" fillId="0" borderId="27" xfId="0" applyFont="1" applyBorder="1"/>
    <xf numFmtId="0" fontId="10" fillId="31" borderId="0" xfId="0" applyFont="1" applyFill="1" applyAlignment="1">
      <alignment horizontal="center" vertical="center"/>
    </xf>
    <xf numFmtId="0" fontId="10" fillId="35" borderId="12" xfId="0" applyFont="1" applyFill="1" applyBorder="1" applyAlignment="1">
      <alignment horizontal="center" vertical="center" wrapText="1"/>
    </xf>
    <xf numFmtId="0" fontId="10" fillId="36" borderId="12" xfId="0" applyFont="1" applyFill="1" applyBorder="1" applyAlignment="1">
      <alignment horizontal="center" vertical="center" wrapText="1"/>
    </xf>
    <xf numFmtId="0" fontId="2" fillId="0" borderId="0" xfId="0" applyFont="1" applyFill="1" applyAlignment="1">
      <alignment vertical="center"/>
    </xf>
    <xf numFmtId="0" fontId="15" fillId="11" borderId="0" xfId="0" applyFont="1" applyFill="1" applyAlignment="1">
      <alignment horizontal="center" vertical="center"/>
    </xf>
    <xf numFmtId="0" fontId="15" fillId="10" borderId="0" xfId="0" applyFont="1" applyFill="1" applyAlignment="1">
      <alignment horizontal="center" vertical="center"/>
    </xf>
    <xf numFmtId="0" fontId="16" fillId="16" borderId="5" xfId="0" applyFont="1" applyFill="1" applyBorder="1" applyAlignment="1">
      <alignment horizontal="center" vertical="center" wrapText="1"/>
    </xf>
    <xf numFmtId="164" fontId="17" fillId="0" borderId="12" xfId="0" applyNumberFormat="1" applyFont="1" applyFill="1" applyBorder="1" applyAlignment="1">
      <alignment horizontal="center" vertical="center" wrapText="1"/>
    </xf>
    <xf numFmtId="164" fontId="3" fillId="9" borderId="0" xfId="0" applyNumberFormat="1" applyFont="1" applyFill="1" applyAlignment="1">
      <alignment horizontal="center" vertical="center" wrapText="1"/>
    </xf>
    <xf numFmtId="164" fontId="3" fillId="8" borderId="0" xfId="0" applyNumberFormat="1" applyFont="1" applyFill="1" applyAlignment="1">
      <alignment horizontal="center" vertical="center" wrapText="1"/>
    </xf>
    <xf numFmtId="164" fontId="2" fillId="7" borderId="0" xfId="0" applyNumberFormat="1" applyFont="1" applyFill="1" applyAlignment="1">
      <alignment horizontal="center" vertical="center" wrapText="1"/>
    </xf>
    <xf numFmtId="164" fontId="2" fillId="6" borderId="0" xfId="0" applyNumberFormat="1" applyFont="1" applyFill="1" applyAlignment="1">
      <alignment horizontal="center" vertical="center" wrapText="1"/>
    </xf>
    <xf numFmtId="164" fontId="3" fillId="4" borderId="0" xfId="0" applyNumberFormat="1" applyFont="1" applyFill="1" applyAlignment="1">
      <alignment horizontal="center" vertical="center" wrapText="1"/>
    </xf>
    <xf numFmtId="164" fontId="3" fillId="5" borderId="0" xfId="0" applyNumberFormat="1" applyFont="1" applyFill="1" applyAlignment="1">
      <alignment horizontal="center" vertical="center" wrapText="1"/>
    </xf>
    <xf numFmtId="164" fontId="3" fillId="4" borderId="28"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10" borderId="1" xfId="0" applyFont="1" applyFill="1" applyBorder="1" applyAlignment="1">
      <alignment horizontal="center" vertical="center"/>
    </xf>
    <xf numFmtId="0" fontId="15" fillId="10" borderId="3" xfId="0" applyFont="1" applyFill="1" applyBorder="1" applyAlignment="1">
      <alignment horizontal="center" vertical="center"/>
    </xf>
    <xf numFmtId="164" fontId="18" fillId="9" borderId="4" xfId="0" applyNumberFormat="1" applyFont="1" applyFill="1" applyBorder="1" applyAlignment="1">
      <alignment horizontal="center" vertical="center" wrapText="1"/>
    </xf>
    <xf numFmtId="164" fontId="18" fillId="9" borderId="2" xfId="0" applyNumberFormat="1" applyFont="1" applyFill="1" applyBorder="1" applyAlignment="1">
      <alignment horizontal="center" vertical="center" wrapText="1"/>
    </xf>
    <xf numFmtId="0" fontId="15" fillId="10" borderId="2" xfId="0" applyFont="1" applyFill="1" applyBorder="1" applyAlignment="1">
      <alignment horizontal="center" vertical="center"/>
    </xf>
    <xf numFmtId="164" fontId="16" fillId="9" borderId="2" xfId="0" applyNumberFormat="1" applyFont="1" applyFill="1" applyBorder="1" applyAlignment="1">
      <alignment horizontal="center" vertical="center" wrapText="1"/>
    </xf>
    <xf numFmtId="164" fontId="19" fillId="7" borderId="2" xfId="0" applyNumberFormat="1" applyFont="1" applyFill="1" applyBorder="1" applyAlignment="1">
      <alignment horizontal="center" vertical="center" wrapText="1"/>
    </xf>
    <xf numFmtId="164" fontId="15" fillId="7" borderId="2" xfId="0" applyNumberFormat="1" applyFont="1" applyFill="1" applyBorder="1" applyAlignment="1">
      <alignment horizontal="center" vertical="center" wrapText="1"/>
    </xf>
    <xf numFmtId="164" fontId="16" fillId="5" borderId="2" xfId="0" applyNumberFormat="1" applyFont="1" applyFill="1" applyBorder="1" applyAlignment="1">
      <alignment horizontal="center" vertical="center" wrapText="1"/>
    </xf>
    <xf numFmtId="0" fontId="18" fillId="12" borderId="5" xfId="0" applyFont="1" applyFill="1" applyBorder="1" applyAlignment="1">
      <alignment horizontal="center" vertical="center" wrapText="1"/>
    </xf>
    <xf numFmtId="164" fontId="15" fillId="2" borderId="0" xfId="0" applyNumberFormat="1" applyFont="1" applyFill="1" applyAlignment="1">
      <alignment horizontal="center" vertical="center" wrapText="1"/>
    </xf>
    <xf numFmtId="0" fontId="20" fillId="13" borderId="0" xfId="0" applyFont="1" applyFill="1" applyAlignment="1">
      <alignment horizontal="center" vertical="center"/>
    </xf>
    <xf numFmtId="0" fontId="21" fillId="10" borderId="0" xfId="0" applyFont="1" applyFill="1" applyAlignment="1">
      <alignment horizontal="center" vertical="center"/>
    </xf>
    <xf numFmtId="164" fontId="15" fillId="3" borderId="0" xfId="0" applyNumberFormat="1" applyFont="1" applyFill="1" applyAlignment="1">
      <alignment horizontal="center" vertical="center" wrapText="1"/>
    </xf>
    <xf numFmtId="0" fontId="21" fillId="11" borderId="0" xfId="0" applyFont="1" applyFill="1" applyAlignment="1">
      <alignment horizontal="center" vertical="center"/>
    </xf>
    <xf numFmtId="164" fontId="18" fillId="4" borderId="0" xfId="0" applyNumberFormat="1" applyFont="1" applyFill="1" applyAlignment="1">
      <alignment horizontal="center" vertical="center" wrapText="1"/>
    </xf>
    <xf numFmtId="164" fontId="18" fillId="8" borderId="0" xfId="0" applyNumberFormat="1" applyFont="1" applyFill="1" applyAlignment="1">
      <alignment horizontal="center" vertical="center" wrapText="1"/>
    </xf>
    <xf numFmtId="164" fontId="18" fillId="5" borderId="0" xfId="0" applyNumberFormat="1" applyFont="1" applyFill="1" applyAlignment="1">
      <alignment horizontal="center" vertical="center" wrapText="1"/>
    </xf>
    <xf numFmtId="164" fontId="19" fillId="7" borderId="0" xfId="0" applyNumberFormat="1" applyFont="1" applyFill="1" applyAlignment="1">
      <alignment horizontal="center" vertical="center" wrapText="1"/>
    </xf>
    <xf numFmtId="0" fontId="20" fillId="14" borderId="0" xfId="0" applyFont="1" applyFill="1" applyAlignment="1">
      <alignment horizontal="center" vertical="center"/>
    </xf>
    <xf numFmtId="164" fontId="18" fillId="9" borderId="0" xfId="0" applyNumberFormat="1" applyFont="1" applyFill="1" applyAlignment="1">
      <alignment horizontal="center" vertical="center" wrapText="1"/>
    </xf>
    <xf numFmtId="164" fontId="19" fillId="6" borderId="0" xfId="0" applyNumberFormat="1" applyFont="1" applyFill="1" applyAlignment="1">
      <alignment horizontal="center" vertical="center" wrapText="1"/>
    </xf>
    <xf numFmtId="0" fontId="0" fillId="0" borderId="0" xfId="0" applyAlignment="1">
      <alignment horizontal="left"/>
    </xf>
    <xf numFmtId="164" fontId="18" fillId="5" borderId="2" xfId="0" applyNumberFormat="1" applyFont="1" applyFill="1" applyBorder="1" applyAlignment="1">
      <alignment horizontal="center" vertical="center" wrapText="1"/>
    </xf>
    <xf numFmtId="0" fontId="15" fillId="10" borderId="0" xfId="0" applyFont="1" applyFill="1" applyAlignment="1">
      <alignment horizontal="left" vertical="center"/>
    </xf>
    <xf numFmtId="0" fontId="15" fillId="11" borderId="0" xfId="0" applyFont="1" applyFill="1" applyAlignment="1">
      <alignment horizontal="left" vertical="center"/>
    </xf>
    <xf numFmtId="0" fontId="15" fillId="2" borderId="5" xfId="0" applyFont="1" applyFill="1" applyBorder="1" applyAlignment="1">
      <alignment horizontal="left" vertical="center" wrapText="1"/>
    </xf>
    <xf numFmtId="0" fontId="11" fillId="12" borderId="5" xfId="0" applyFont="1" applyFill="1" applyBorder="1" applyAlignment="1">
      <alignment horizontal="center" vertical="center" wrapText="1"/>
    </xf>
    <xf numFmtId="164" fontId="12" fillId="9" borderId="0" xfId="0" applyNumberFormat="1" applyFont="1" applyFill="1" applyAlignment="1">
      <alignment horizontal="center" vertical="center" wrapText="1"/>
    </xf>
    <xf numFmtId="164" fontId="22" fillId="0" borderId="12" xfId="0" applyNumberFormat="1" applyFont="1" applyFill="1" applyBorder="1" applyAlignment="1">
      <alignment horizontal="center" vertical="center" wrapText="1"/>
    </xf>
    <xf numFmtId="164" fontId="12" fillId="8" borderId="0" xfId="0" applyNumberFormat="1" applyFont="1" applyFill="1" applyAlignment="1">
      <alignment horizontal="center" vertical="center" wrapText="1"/>
    </xf>
    <xf numFmtId="0" fontId="7" fillId="11" borderId="0" xfId="0" applyFont="1" applyFill="1" applyAlignment="1">
      <alignment horizontal="center" vertical="center"/>
    </xf>
    <xf numFmtId="164" fontId="7" fillId="6" borderId="0" xfId="0" applyNumberFormat="1" applyFont="1" applyFill="1" applyAlignment="1">
      <alignment horizontal="center" vertical="center" wrapText="1"/>
    </xf>
    <xf numFmtId="164" fontId="7" fillId="7" borderId="0" xfId="0" applyNumberFormat="1" applyFont="1" applyFill="1" applyAlignment="1">
      <alignment horizontal="center" vertical="center" wrapText="1"/>
    </xf>
    <xf numFmtId="164" fontId="12" fillId="5" borderId="0" xfId="0" applyNumberFormat="1" applyFont="1" applyFill="1" applyAlignment="1">
      <alignment horizontal="center" vertical="center" wrapText="1"/>
    </xf>
    <xf numFmtId="0" fontId="7" fillId="10" borderId="0" xfId="0" applyFont="1" applyFill="1" applyAlignment="1">
      <alignment horizontal="center" vertical="center"/>
    </xf>
    <xf numFmtId="164" fontId="12" fillId="4" borderId="0" xfId="0" applyNumberFormat="1" applyFont="1" applyFill="1" applyAlignment="1">
      <alignment horizontal="center" vertical="center" wrapText="1"/>
    </xf>
    <xf numFmtId="164" fontId="12" fillId="4" borderId="28" xfId="0" applyNumberFormat="1" applyFont="1" applyFill="1" applyBorder="1" applyAlignment="1">
      <alignment horizontal="center" vertical="center" wrapText="1"/>
    </xf>
    <xf numFmtId="165" fontId="17" fillId="18" borderId="0" xfId="0" applyNumberFormat="1" applyFont="1" applyFill="1"/>
    <xf numFmtId="0" fontId="10" fillId="18" borderId="0" xfId="0" applyFont="1" applyFill="1" applyAlignment="1">
      <alignment horizontal="center" vertical="center"/>
    </xf>
    <xf numFmtId="0" fontId="10" fillId="31" borderId="0" xfId="0" applyFont="1" applyFill="1" applyAlignment="1">
      <alignment horizontal="center" vertical="center"/>
    </xf>
    <xf numFmtId="0" fontId="10" fillId="35" borderId="12" xfId="0" applyFont="1" applyFill="1" applyBorder="1" applyAlignment="1">
      <alignment horizontal="center" vertical="center" wrapText="1"/>
    </xf>
    <xf numFmtId="0" fontId="10" fillId="36" borderId="12"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5" fillId="10" borderId="2" xfId="0" applyFont="1" applyFill="1" applyBorder="1" applyAlignment="1">
      <alignment horizontal="center" vertical="center"/>
    </xf>
    <xf numFmtId="0" fontId="18" fillId="15" borderId="6" xfId="0" applyFont="1" applyFill="1" applyBorder="1" applyAlignment="1">
      <alignment horizontal="center" vertical="center" wrapText="1"/>
    </xf>
    <xf numFmtId="0" fontId="4" fillId="12" borderId="14" xfId="0" applyFont="1" applyFill="1" applyBorder="1" applyAlignment="1">
      <alignment horizontal="center" vertical="center" wrapText="1"/>
    </xf>
    <xf numFmtId="0" fontId="4" fillId="12" borderId="15" xfId="0" applyFont="1" applyFill="1" applyBorder="1" applyAlignment="1">
      <alignment horizontal="center" vertical="center" wrapText="1"/>
    </xf>
  </cellXfs>
  <cellStyles count="4">
    <cellStyle name="Currency 2" xfId="2" xr:uid="{1E1BD09A-1A13-4B1D-AFFE-DB9D7E6AE0C6}"/>
    <cellStyle name="Currency 3" xfId="3" xr:uid="{0A861407-0DA3-4FFC-BE99-1F70DDB67E2B}"/>
    <cellStyle name="Normal" xfId="0" builtinId="0"/>
    <cellStyle name="Percent" xfId="1" builtinId="5"/>
  </cellStyles>
  <dxfs count="0"/>
  <tableStyles count="0" defaultTableStyle="TableStyleMedium2" defaultPivotStyle="PivotStyleLight16"/>
  <colors>
    <mruColors>
      <color rgb="FFF3CC3E"/>
      <color rgb="FFFFE957"/>
      <color rgb="FFEFF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aravitog/OneDrive%20-%20Primax%20Colombia%20S.A/Documents/Documentos%202022/BD%20Entrenamiento/BD%20Programas%20de%20Entrenamiento%202022%20%2030%20de%20septiemb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c365-my.sharepoint.com/Users/agaravitog/OneDrive%20-%20Primax%20Colombia%20S.A/Documents/BD%20Entrenamiento/BD%20Programas%20de%20Entrenamiento%202022%2025%20de%20agos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c365-my.sharepoint.com/Users/agaravitog/AppData/Local/Microsoft/Windows/INetCache/Content.Outlook/IJNT4PIC/2022%20%20Heroes%20del%20ServicioV1%20-%20Acumulado%20Hasta%20Agosto%20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Entrenamiento 2021"/>
      <sheetName val="Control programa E"/>
      <sheetName val="Control programa"/>
      <sheetName val="Control programa E (2)"/>
      <sheetName val="Sheet5"/>
      <sheetName val="Resumen recaudo"/>
      <sheetName val="Costo Programas"/>
      <sheetName val="Costos programas"/>
      <sheetName val="Sheet3"/>
      <sheetName val="Sheet2"/>
      <sheetName val="Sheet1"/>
    </sheetNames>
    <sheetDataSet>
      <sheetData sheetId="0"/>
      <sheetData sheetId="1">
        <row r="13">
          <cell r="B13">
            <v>109693</v>
          </cell>
          <cell r="C13">
            <v>234556</v>
          </cell>
          <cell r="D13" t="str">
            <v>5d14f18f4dc35a0017c2db48</v>
          </cell>
          <cell r="E13" t="str">
            <v>PRIMAX</v>
          </cell>
          <cell r="F13" t="str">
            <v>SI</v>
          </cell>
          <cell r="G13" t="str">
            <v>SI</v>
          </cell>
          <cell r="H13" t="str">
            <v>SI</v>
          </cell>
          <cell r="I13" t="str">
            <v>SAN BENITO</v>
          </cell>
          <cell r="J13" t="str">
            <v>Clle 13 N° 11 - 47</v>
          </cell>
          <cell r="K13" t="str">
            <v>Área Norte</v>
          </cell>
          <cell r="L13" t="str">
            <v>SANTO TOMAS</v>
          </cell>
          <cell r="M13" t="str">
            <v>ATLANTICO</v>
          </cell>
          <cell r="N13" t="str">
            <v>MONICA LONDOÑO</v>
          </cell>
          <cell r="O13" t="str">
            <v>mlondonod@primax.com.co</v>
          </cell>
          <cell r="P13" t="str">
            <v>ANGELA BARANDICA</v>
          </cell>
          <cell r="Q13" t="str">
            <v>abarandicab@primax.com.co</v>
          </cell>
          <cell r="R13" t="str">
            <v>Partner</v>
          </cell>
          <cell r="S13" t="str">
            <v>COESCO</v>
          </cell>
          <cell r="U13" t="str">
            <v>COESCO: Alexander Trujillo</v>
          </cell>
          <cell r="V13" t="str">
            <v>Maira Escorcia / Henry Plata</v>
          </cell>
          <cell r="W13" t="str">
            <v>atrujillor@coescocolombia.com;</v>
          </cell>
          <cell r="X13" t="str">
            <v>mescorciac@coescocolombia.com;</v>
          </cell>
          <cell r="Y13" t="str">
            <v>3102732576 / 57 3013443734</v>
          </cell>
          <cell r="Z13">
            <v>10.759561639999999</v>
          </cell>
          <cell r="AA13">
            <v>-74.760170479999999</v>
          </cell>
          <cell r="AB13" t="str">
            <v>HS</v>
          </cell>
          <cell r="AC13" t="str">
            <v>Cuotas</v>
          </cell>
          <cell r="AE13">
            <v>3700000</v>
          </cell>
          <cell r="AF13" t="str">
            <v>N/A</v>
          </cell>
          <cell r="AG13">
            <v>336363.63636364002</v>
          </cell>
          <cell r="AH13">
            <v>336363.63636364002</v>
          </cell>
          <cell r="AI13">
            <v>336363.63636364002</v>
          </cell>
          <cell r="AJ13">
            <v>336363.63636364002</v>
          </cell>
          <cell r="AK13">
            <v>336363.63636364002</v>
          </cell>
          <cell r="AL13">
            <v>336363.63636364002</v>
          </cell>
          <cell r="AM13">
            <v>336363.63636364002</v>
          </cell>
          <cell r="AN13">
            <v>336363.63636364002</v>
          </cell>
          <cell r="AO13">
            <v>336363.63636364002</v>
          </cell>
          <cell r="AP13">
            <v>336363.63636364002</v>
          </cell>
          <cell r="AQ13">
            <v>336363.63636364002</v>
          </cell>
          <cell r="AR13" t="str">
            <v>SI</v>
          </cell>
          <cell r="AS13" t="str">
            <v>GUILLERMO SOLANO</v>
          </cell>
        </row>
        <row r="14">
          <cell r="B14">
            <v>109736</v>
          </cell>
          <cell r="C14">
            <v>233584</v>
          </cell>
          <cell r="D14" t="str">
            <v>5d14eeac4dc35a0017c2bb7e</v>
          </cell>
          <cell r="E14" t="str">
            <v>PRIMAX</v>
          </cell>
          <cell r="F14" t="str">
            <v>SI</v>
          </cell>
          <cell r="G14" t="str">
            <v>SI</v>
          </cell>
          <cell r="H14" t="str">
            <v>SI</v>
          </cell>
          <cell r="I14" t="str">
            <v>AVENIDA DEL RIO</v>
          </cell>
          <cell r="J14" t="str">
            <v>Autopista Sur No.14-25</v>
          </cell>
          <cell r="K14" t="str">
            <v>Área Norte</v>
          </cell>
          <cell r="L14" t="str">
            <v>MEDELLIN</v>
          </cell>
          <cell r="M14" t="str">
            <v>ANTIOQUIA</v>
          </cell>
          <cell r="N14" t="str">
            <v>MONICA LONDOÑO</v>
          </cell>
          <cell r="O14" t="str">
            <v>mlondonod@primax.com.co</v>
          </cell>
          <cell r="P14" t="str">
            <v>ANDRES FELIPE PENNA</v>
          </cell>
          <cell r="Q14" t="str">
            <v>apennal@primax.com.co</v>
          </cell>
          <cell r="R14" t="str">
            <v>Partner</v>
          </cell>
          <cell r="S14" t="str">
            <v>COESCO</v>
          </cell>
          <cell r="U14" t="str">
            <v>COESCO: Alexander Trujillo</v>
          </cell>
          <cell r="V14" t="str">
            <v>Diana Tobon / Alexander Trujillo</v>
          </cell>
          <cell r="W14" t="str">
            <v>atrujillor@coescocolombia.com;</v>
          </cell>
          <cell r="X14" t="str">
            <v xml:space="preserve">edsavenidadelriog@coescocolombia.com; </v>
          </cell>
          <cell r="Y14" t="str">
            <v>321 3089760 / 574 2351409</v>
          </cell>
          <cell r="Z14">
            <v>6.2174751800000001</v>
          </cell>
          <cell r="AA14">
            <v>-75.578469229999996</v>
          </cell>
          <cell r="AB14" t="str">
            <v>HS</v>
          </cell>
          <cell r="AC14" t="str">
            <v>Cuotas</v>
          </cell>
          <cell r="AE14">
            <v>3700000</v>
          </cell>
          <cell r="AF14" t="str">
            <v>N/A</v>
          </cell>
          <cell r="AG14">
            <v>336363.63636364002</v>
          </cell>
          <cell r="AH14">
            <v>336363.63636364002</v>
          </cell>
          <cell r="AI14">
            <v>336363.63636364002</v>
          </cell>
          <cell r="AJ14">
            <v>336363.63636364002</v>
          </cell>
          <cell r="AK14">
            <v>336363.63636364002</v>
          </cell>
          <cell r="AL14">
            <v>336363.63636364002</v>
          </cell>
          <cell r="AM14">
            <v>336363.63636364002</v>
          </cell>
          <cell r="AN14">
            <v>336363.63636364002</v>
          </cell>
          <cell r="AO14">
            <v>336363.63636364002</v>
          </cell>
          <cell r="AP14">
            <v>336363.63636364002</v>
          </cell>
          <cell r="AQ14">
            <v>336363.63636364002</v>
          </cell>
          <cell r="AR14" t="str">
            <v>SI</v>
          </cell>
          <cell r="AS14" t="str">
            <v>NORMAN CORDOBA</v>
          </cell>
        </row>
        <row r="15">
          <cell r="B15">
            <v>109820</v>
          </cell>
          <cell r="C15">
            <v>161721</v>
          </cell>
          <cell r="D15" t="str">
            <v>5d14d4c8e87890001724db9b</v>
          </cell>
          <cell r="E15" t="str">
            <v>PRIMAX</v>
          </cell>
          <cell r="F15" t="str">
            <v>SI</v>
          </cell>
          <cell r="G15" t="str">
            <v>NO</v>
          </cell>
          <cell r="H15" t="str">
            <v>SI</v>
          </cell>
          <cell r="I15" t="str">
            <v>SAN PEDRO / INVERSIONES MATIZ</v>
          </cell>
          <cell r="J15" t="str">
            <v xml:space="preserve">Carretera Perimetral Siberia - Funza </v>
          </cell>
          <cell r="K15" t="str">
            <v>Área Centro</v>
          </cell>
          <cell r="L15" t="str">
            <v>FUNZA</v>
          </cell>
          <cell r="M15" t="str">
            <v>CUNDINAMARCA</v>
          </cell>
          <cell r="N15" t="str">
            <v>HECTOR MARIO MARTINEZ</v>
          </cell>
          <cell r="O15" t="str">
            <v>hmartinezd@primax.com.co</v>
          </cell>
          <cell r="P15" t="str">
            <v>SEBASTIAN PARDO</v>
          </cell>
          <cell r="Q15" t="str">
            <v>spardod@primax.com.co</v>
          </cell>
          <cell r="R15" t="str">
            <v>Single Site</v>
          </cell>
          <cell r="U15" t="str">
            <v>Aristobulo Matiz</v>
          </cell>
          <cell r="V15" t="str">
            <v xml:space="preserve">Ciro Valencia </v>
          </cell>
          <cell r="W15" t="str">
            <v>imaesanpedro@hotmail.com;</v>
          </cell>
          <cell r="X15" t="str">
            <v>imaesanpedro@hotmail.com;</v>
          </cell>
          <cell r="Y15" t="str">
            <v>3128371973 / 3175260906</v>
          </cell>
          <cell r="Z15">
            <v>4.7349491600000002</v>
          </cell>
          <cell r="AA15">
            <v>-74.183369929999998</v>
          </cell>
          <cell r="AB15" t="str">
            <v>HS</v>
          </cell>
          <cell r="AC15" t="str">
            <v>Cuotas</v>
          </cell>
          <cell r="AE15">
            <v>3700000</v>
          </cell>
          <cell r="AF15" t="str">
            <v>N/A</v>
          </cell>
          <cell r="AG15">
            <v>336363.63636364002</v>
          </cell>
          <cell r="AH15">
            <v>336363.63636364002</v>
          </cell>
          <cell r="AI15">
            <v>336363.63636364002</v>
          </cell>
          <cell r="AJ15">
            <v>336363.63636364002</v>
          </cell>
          <cell r="AK15">
            <v>336363.63636364002</v>
          </cell>
          <cell r="AL15">
            <v>336363.63636364002</v>
          </cell>
          <cell r="AM15">
            <v>336363.63636364002</v>
          </cell>
          <cell r="AN15">
            <v>336363.63636364002</v>
          </cell>
          <cell r="AO15">
            <v>336363.63636364002</v>
          </cell>
          <cell r="AP15">
            <v>336363.63636364002</v>
          </cell>
          <cell r="AQ15">
            <v>336363.63636364002</v>
          </cell>
          <cell r="AR15" t="str">
            <v>SI</v>
          </cell>
          <cell r="AS15" t="str">
            <v>RICARDO CHIPATECUA</v>
          </cell>
        </row>
        <row r="16">
          <cell r="B16">
            <v>109893</v>
          </cell>
          <cell r="C16">
            <v>233770</v>
          </cell>
          <cell r="D16" t="str">
            <v>5df2a235014bc20017fbdf42</v>
          </cell>
          <cell r="E16" t="str">
            <v>PRIMAX</v>
          </cell>
          <cell r="F16" t="str">
            <v>SI</v>
          </cell>
          <cell r="G16" t="str">
            <v>SI</v>
          </cell>
          <cell r="H16" t="str">
            <v>SI</v>
          </cell>
          <cell r="I16" t="str">
            <v>BOSTON</v>
          </cell>
          <cell r="J16" t="str">
            <v>CRA 43 No 66-43</v>
          </cell>
          <cell r="K16" t="str">
            <v>Área Norte</v>
          </cell>
          <cell r="L16" t="str">
            <v>BARRANQUILLA</v>
          </cell>
          <cell r="M16" t="str">
            <v>ATLANTICO</v>
          </cell>
          <cell r="N16" t="str">
            <v>MONICA LONDOÑO</v>
          </cell>
          <cell r="O16" t="str">
            <v>mlondonod@primax.com.co</v>
          </cell>
          <cell r="P16" t="str">
            <v>ANGELA BARANDICA</v>
          </cell>
          <cell r="Q16" t="str">
            <v>abarandicab@primax.com.co</v>
          </cell>
          <cell r="R16" t="str">
            <v>Partner</v>
          </cell>
          <cell r="S16" t="str">
            <v>COESCO</v>
          </cell>
          <cell r="U16" t="str">
            <v>COESCO: Alexander Trujillo</v>
          </cell>
          <cell r="V16" t="str">
            <v>Jairo Rincon</v>
          </cell>
          <cell r="W16" t="str">
            <v>atrujillor@coescocolombia.com;</v>
          </cell>
          <cell r="X16" t="str">
            <v>edsessoboston@gmail.com; essoboston@gmail.com; edsboston@coescocolombia.com;</v>
          </cell>
          <cell r="Y16" t="str">
            <v>57 3166476120 / 300 4325630</v>
          </cell>
          <cell r="Z16">
            <v>10.988257000000001</v>
          </cell>
          <cell r="AA16">
            <v>-74.801308000000006</v>
          </cell>
          <cell r="AB16" t="str">
            <v>HS</v>
          </cell>
          <cell r="AC16" t="str">
            <v>Cuotas</v>
          </cell>
          <cell r="AE16">
            <v>3700000</v>
          </cell>
          <cell r="AF16" t="str">
            <v>N/A</v>
          </cell>
          <cell r="AG16">
            <v>336363.63636364002</v>
          </cell>
          <cell r="AH16">
            <v>336363.63636364002</v>
          </cell>
          <cell r="AI16">
            <v>336363.63636364002</v>
          </cell>
          <cell r="AJ16">
            <v>336363.63636364002</v>
          </cell>
          <cell r="AK16">
            <v>336363.63636364002</v>
          </cell>
          <cell r="AL16">
            <v>336363.63636364002</v>
          </cell>
          <cell r="AM16">
            <v>336363.63636364002</v>
          </cell>
          <cell r="AN16">
            <v>336363.63636364002</v>
          </cell>
          <cell r="AO16">
            <v>336363.63636364002</v>
          </cell>
          <cell r="AP16">
            <v>336363.63636364002</v>
          </cell>
          <cell r="AQ16">
            <v>336363.63636364002</v>
          </cell>
          <cell r="AR16" t="str">
            <v>SI</v>
          </cell>
          <cell r="AS16" t="str">
            <v>GUILLERMO SOLANO</v>
          </cell>
        </row>
        <row r="17">
          <cell r="B17">
            <v>109915</v>
          </cell>
          <cell r="C17">
            <v>233585</v>
          </cell>
          <cell r="D17" t="str">
            <v>5d14ee714dc35a0017c2b856</v>
          </cell>
          <cell r="E17" t="str">
            <v>PRIMAX</v>
          </cell>
          <cell r="F17" t="str">
            <v>SI</v>
          </cell>
          <cell r="G17" t="str">
            <v>SI</v>
          </cell>
          <cell r="H17" t="str">
            <v>SI</v>
          </cell>
          <cell r="I17" t="str">
            <v>POBLADO</v>
          </cell>
          <cell r="J17" t="str">
            <v>Carrera 43A No.11-19 El Poblado</v>
          </cell>
          <cell r="K17" t="str">
            <v>Área Norte</v>
          </cell>
          <cell r="L17" t="str">
            <v>MEDELLIN</v>
          </cell>
          <cell r="M17" t="str">
            <v>ANTIOQUIA</v>
          </cell>
          <cell r="N17" t="str">
            <v>MONICA LONDOÑO</v>
          </cell>
          <cell r="O17" t="str">
            <v>mlondonod@primax.com.co</v>
          </cell>
          <cell r="P17" t="str">
            <v>ANDRES FELIPE PENNA</v>
          </cell>
          <cell r="Q17" t="str">
            <v>apennal@primax.com.co</v>
          </cell>
          <cell r="R17" t="str">
            <v>Partner</v>
          </cell>
          <cell r="S17" t="str">
            <v>COESCO</v>
          </cell>
          <cell r="U17" t="str">
            <v>COESCO: Alexander Trujillo</v>
          </cell>
          <cell r="V17" t="str">
            <v>Alexander Trujillo</v>
          </cell>
          <cell r="W17" t="str">
            <v>atrujillor@coescocolombia.com;</v>
          </cell>
          <cell r="X17" t="str">
            <v xml:space="preserve">Edselpobladog@coescocolombia.com; </v>
          </cell>
          <cell r="Y17" t="str">
            <v>574 2351409 / 3012209442</v>
          </cell>
          <cell r="Z17">
            <v>6.211632163</v>
          </cell>
          <cell r="AA17">
            <v>-75.570393539999998</v>
          </cell>
          <cell r="AB17" t="str">
            <v>HS</v>
          </cell>
          <cell r="AC17" t="str">
            <v>Cuotas</v>
          </cell>
          <cell r="AE17">
            <v>3700000</v>
          </cell>
          <cell r="AF17" t="str">
            <v>N/A</v>
          </cell>
          <cell r="AG17">
            <v>336363.63636364002</v>
          </cell>
          <cell r="AH17">
            <v>336363.63636364002</v>
          </cell>
          <cell r="AI17">
            <v>336363.63636364002</v>
          </cell>
          <cell r="AJ17">
            <v>336363.63636364002</v>
          </cell>
          <cell r="AK17">
            <v>336363.63636364002</v>
          </cell>
          <cell r="AL17">
            <v>336363.63636364002</v>
          </cell>
          <cell r="AM17">
            <v>336363.63636364002</v>
          </cell>
          <cell r="AN17">
            <v>336363.63636364002</v>
          </cell>
          <cell r="AO17">
            <v>336363.63636364002</v>
          </cell>
          <cell r="AP17">
            <v>336363.63636364002</v>
          </cell>
          <cell r="AQ17">
            <v>336363.63636364002</v>
          </cell>
          <cell r="AR17" t="str">
            <v>SI</v>
          </cell>
          <cell r="AS17" t="str">
            <v>JOHNNATAN ALZATE</v>
          </cell>
        </row>
        <row r="18">
          <cell r="B18">
            <v>109917</v>
          </cell>
          <cell r="C18">
            <v>189378</v>
          </cell>
          <cell r="D18" t="str">
            <v>5d14c9e2e87890001724a8c8</v>
          </cell>
          <cell r="E18" t="str">
            <v>PRIMAX</v>
          </cell>
          <cell r="F18" t="str">
            <v>SI</v>
          </cell>
          <cell r="G18" t="str">
            <v>SI</v>
          </cell>
          <cell r="H18" t="str">
            <v>SI</v>
          </cell>
          <cell r="I18" t="str">
            <v>MALL AUTOS</v>
          </cell>
          <cell r="J18" t="str">
            <v>Cra 30 # 10B-22 Poblado</v>
          </cell>
          <cell r="K18" t="str">
            <v>Área Norte</v>
          </cell>
          <cell r="L18" t="str">
            <v>MEDELLIN</v>
          </cell>
          <cell r="M18" t="str">
            <v>ANTIOQUIA</v>
          </cell>
          <cell r="N18" t="str">
            <v>MONICA LONDOÑO</v>
          </cell>
          <cell r="O18" t="str">
            <v>mlondonod@primax.com.co</v>
          </cell>
          <cell r="P18" t="str">
            <v>OLGA LUCIA RESTREPO</v>
          </cell>
          <cell r="Q18" t="str">
            <v>orestrepol@primax.com.co</v>
          </cell>
          <cell r="R18" t="str">
            <v>Single Site</v>
          </cell>
          <cell r="U18" t="str">
            <v>Cesar Velez</v>
          </cell>
          <cell r="V18" t="str">
            <v xml:space="preserve">Ana Mateus </v>
          </cell>
          <cell r="W18" t="str">
            <v>mallautosas@gmail.com;</v>
          </cell>
          <cell r="X18" t="str">
            <v>mallautosas@gmail.com;</v>
          </cell>
          <cell r="Y18" t="str">
            <v>3108234905 / 574 2665797  / 574 3126196</v>
          </cell>
          <cell r="Z18">
            <v>6.2104555890000004</v>
          </cell>
          <cell r="AA18">
            <v>-75.55879908</v>
          </cell>
          <cell r="AB18" t="str">
            <v>HS</v>
          </cell>
          <cell r="AC18" t="str">
            <v>Inmediato</v>
          </cell>
          <cell r="AE18">
            <v>3500000</v>
          </cell>
          <cell r="AF18" t="str">
            <v>N/A</v>
          </cell>
          <cell r="AG18" t="str">
            <v>N/A</v>
          </cell>
          <cell r="AH18">
            <v>3500000</v>
          </cell>
          <cell r="AI18" t="str">
            <v>N/A</v>
          </cell>
          <cell r="AJ18" t="str">
            <v>N/A</v>
          </cell>
          <cell r="AK18" t="str">
            <v>N/A</v>
          </cell>
          <cell r="AL18" t="str">
            <v>N/A</v>
          </cell>
          <cell r="AM18" t="str">
            <v>N/A</v>
          </cell>
          <cell r="AN18" t="str">
            <v>N/A</v>
          </cell>
          <cell r="AO18" t="str">
            <v>N/A</v>
          </cell>
          <cell r="AP18" t="str">
            <v>N/A</v>
          </cell>
          <cell r="AQ18" t="str">
            <v>N/A</v>
          </cell>
          <cell r="AR18" t="str">
            <v>SI</v>
          </cell>
          <cell r="AS18" t="str">
            <v>NORMAN CORDOBA</v>
          </cell>
        </row>
        <row r="19">
          <cell r="B19">
            <v>109951</v>
          </cell>
          <cell r="C19">
            <v>211639</v>
          </cell>
          <cell r="D19" t="str">
            <v>5e66e59e0a16ed00176229b7</v>
          </cell>
          <cell r="E19" t="str">
            <v>PRIMAX</v>
          </cell>
          <cell r="F19" t="str">
            <v>NO</v>
          </cell>
          <cell r="G19" t="str">
            <v>NO</v>
          </cell>
          <cell r="H19" t="str">
            <v>NO</v>
          </cell>
          <cell r="I19" t="str">
            <v>CENTENARIO</v>
          </cell>
          <cell r="J19" t="str">
            <v>Av 27 # 26-56 Sur</v>
          </cell>
          <cell r="K19" t="str">
            <v>Área Centro</v>
          </cell>
          <cell r="L19" t="str">
            <v>BOGOTA D.C.</v>
          </cell>
          <cell r="M19" t="str">
            <v>BOGOTA D.C.</v>
          </cell>
          <cell r="N19" t="str">
            <v>HECTOR MARIO MARTINEZ</v>
          </cell>
          <cell r="O19" t="str">
            <v>hmartinezd@primax.com.co</v>
          </cell>
          <cell r="P19" t="str">
            <v xml:space="preserve">JUAN PABLO PIÑEROS </v>
          </cell>
          <cell r="Q19" t="str">
            <v>jpinerosg@primax.com.co</v>
          </cell>
          <cell r="R19" t="str">
            <v>Multisite</v>
          </cell>
          <cell r="T19" t="str">
            <v>Libardo Balaguera</v>
          </cell>
          <cell r="U19" t="str">
            <v>Nancy Balaguera/ Hiovanny Balaguera</v>
          </cell>
          <cell r="V19" t="str">
            <v>Nelsy Rojas / Nancy Balaguera / Hiovanny Balaguera</v>
          </cell>
          <cell r="W19" t="str">
            <v>gerencia.inverligol@gmail.com;</v>
          </cell>
          <cell r="X19" t="str">
            <v>edsessomobilnuevocentenario@inverligol.com; gerencia.inverligol@gmail.com; Jpedscentenario@inverligol.com;</v>
          </cell>
          <cell r="Y19" t="str">
            <v>310 5620640 / 57 3102788300 / 3213893350</v>
          </cell>
          <cell r="Z19">
            <v>4.5885270140000003</v>
          </cell>
          <cell r="AA19">
            <v>-74.111197079999997</v>
          </cell>
          <cell r="AB19" t="str">
            <v>HS</v>
          </cell>
          <cell r="AC19" t="str">
            <v>Cuotas</v>
          </cell>
          <cell r="AE19">
            <v>3700000</v>
          </cell>
          <cell r="AF19" t="str">
            <v>N/A</v>
          </cell>
          <cell r="AG19">
            <v>336363.63636364002</v>
          </cell>
          <cell r="AH19">
            <v>336363.63636364002</v>
          </cell>
          <cell r="AI19">
            <v>336363.63636364002</v>
          </cell>
          <cell r="AJ19">
            <v>336363.63636364002</v>
          </cell>
          <cell r="AK19">
            <v>336363.63636364002</v>
          </cell>
          <cell r="AL19">
            <v>336363.63636364002</v>
          </cell>
          <cell r="AM19">
            <v>336363.63636364002</v>
          </cell>
          <cell r="AN19">
            <v>336363.63636364002</v>
          </cell>
          <cell r="AO19">
            <v>336363.63636364002</v>
          </cell>
          <cell r="AP19">
            <v>336363.63636364002</v>
          </cell>
          <cell r="AQ19">
            <v>336363.63636364002</v>
          </cell>
          <cell r="AR19" t="str">
            <v>SI</v>
          </cell>
          <cell r="AS19" t="str">
            <v>FERNEY LOZANO</v>
          </cell>
        </row>
        <row r="20">
          <cell r="B20">
            <v>109953</v>
          </cell>
          <cell r="C20">
            <v>120481</v>
          </cell>
          <cell r="D20" t="str">
            <v>5dcd80c46ba2e20017217b3d</v>
          </cell>
          <cell r="E20" t="str">
            <v>PRIMAX</v>
          </cell>
          <cell r="F20" t="str">
            <v>SI</v>
          </cell>
          <cell r="G20" t="str">
            <v>NO</v>
          </cell>
          <cell r="H20" t="str">
            <v>SI</v>
          </cell>
          <cell r="I20" t="str">
            <v>COLORES</v>
          </cell>
          <cell r="J20" t="str">
            <v>Calle 53 No.72-07 Esquina</v>
          </cell>
          <cell r="K20" t="str">
            <v>Área Norte</v>
          </cell>
          <cell r="L20" t="str">
            <v>MEDELLIN</v>
          </cell>
          <cell r="M20" t="str">
            <v>ANTIOQUIA</v>
          </cell>
          <cell r="N20" t="str">
            <v>MONICA LONDOÑO</v>
          </cell>
          <cell r="O20" t="str">
            <v>mlondonod@primax.com.co</v>
          </cell>
          <cell r="P20" t="str">
            <v>OLGA LUCIA RESTREPO</v>
          </cell>
          <cell r="Q20" t="str">
            <v>orestrepol@primax.com.co</v>
          </cell>
          <cell r="R20" t="str">
            <v>Single Site</v>
          </cell>
          <cell r="U20" t="str">
            <v>Jose Elias Rivera</v>
          </cell>
          <cell r="V20" t="str">
            <v>AMANDA MURILLO / Jose Elias Rivera</v>
          </cell>
          <cell r="W20" t="str">
            <v>tecnic.colores@une.net.co; admon.colores@une.net.co; talento.colores@gmail.com;</v>
          </cell>
          <cell r="X20" t="str">
            <v>tecnicentroloscolores@gmail.com; coordiestacion@tecnicentroloscolores.com; admon.colores@une.net.co; coordiestacion@tecnicentroloscolores.com; admon.colores@unet.co;</v>
          </cell>
          <cell r="Y20" t="str">
            <v>311 6378326 / 574 2306111</v>
          </cell>
          <cell r="Z20">
            <v>6.2618049190000002</v>
          </cell>
          <cell r="AA20">
            <v>-75.587460699999994</v>
          </cell>
          <cell r="AB20" t="str">
            <v>HS</v>
          </cell>
          <cell r="AC20" t="str">
            <v>Cuotas</v>
          </cell>
          <cell r="AE20">
            <v>3700000</v>
          </cell>
          <cell r="AF20" t="str">
            <v>N/A</v>
          </cell>
          <cell r="AG20">
            <v>336363.63636364002</v>
          </cell>
          <cell r="AH20">
            <v>336363.63636364002</v>
          </cell>
          <cell r="AI20">
            <v>336363.63636364002</v>
          </cell>
          <cell r="AJ20">
            <v>336363.63636364002</v>
          </cell>
          <cell r="AK20">
            <v>336363.63636364002</v>
          </cell>
          <cell r="AL20">
            <v>336363.63636364002</v>
          </cell>
          <cell r="AM20">
            <v>336363.63636364002</v>
          </cell>
          <cell r="AN20">
            <v>336363.63636364002</v>
          </cell>
          <cell r="AO20">
            <v>336363.63636364002</v>
          </cell>
          <cell r="AP20">
            <v>336363.63636364002</v>
          </cell>
          <cell r="AQ20">
            <v>336363.63636364002</v>
          </cell>
          <cell r="AR20" t="str">
            <v>SI</v>
          </cell>
          <cell r="AS20" t="str">
            <v>JOHNNATAN ALZATE</v>
          </cell>
        </row>
        <row r="21">
          <cell r="B21">
            <v>110025</v>
          </cell>
          <cell r="C21">
            <v>215829</v>
          </cell>
          <cell r="D21" t="str">
            <v>5e73cc39a23612001782b1ec</v>
          </cell>
          <cell r="E21" t="str">
            <v>PRIMAX</v>
          </cell>
          <cell r="F21" t="str">
            <v>SI</v>
          </cell>
          <cell r="G21" t="str">
            <v>NO</v>
          </cell>
          <cell r="H21" t="str">
            <v>SI</v>
          </cell>
          <cell r="I21" t="str">
            <v>LUBRITODO</v>
          </cell>
          <cell r="J21" t="str">
            <v>Calle 44 No.64-52</v>
          </cell>
          <cell r="K21" t="str">
            <v>Área Norte</v>
          </cell>
          <cell r="L21" t="str">
            <v>MEDELLIN</v>
          </cell>
          <cell r="M21" t="str">
            <v>ANTIOQUIA</v>
          </cell>
          <cell r="N21" t="str">
            <v>MONICA LONDOÑO</v>
          </cell>
          <cell r="O21" t="str">
            <v>mlondonod@primax.com.co</v>
          </cell>
          <cell r="P21" t="str">
            <v>OLGA LUCIA RESTREPO</v>
          </cell>
          <cell r="Q21" t="str">
            <v>orestrepol@primax.com.co</v>
          </cell>
          <cell r="R21" t="str">
            <v>Multisite</v>
          </cell>
          <cell r="T21" t="str">
            <v>Diego Ramirez</v>
          </cell>
          <cell r="U21" t="str">
            <v>Diego Ramírez</v>
          </cell>
          <cell r="V21" t="str">
            <v xml:space="preserve">Julian Londoño  / Isabel Cristina </v>
          </cell>
          <cell r="W21" t="str">
            <v>gerencia@lubritodo.co;</v>
          </cell>
          <cell r="X21" t="str">
            <v>gerencia@lubritodo.co; icristy27@hotmail.com; edsuroficina@lubritodo.co; edsadministradorsanjuan@lubritodo.co;</v>
          </cell>
          <cell r="Y21" t="str">
            <v>313 6231768 / 574 3716767 / 320688488</v>
          </cell>
          <cell r="Z21">
            <v>6.2487440190000001</v>
          </cell>
          <cell r="AA21">
            <v>-75.583031910000003</v>
          </cell>
          <cell r="AB21" t="str">
            <v>HS</v>
          </cell>
          <cell r="AC21" t="str">
            <v>Inmediato</v>
          </cell>
          <cell r="AE21">
            <v>3500000</v>
          </cell>
          <cell r="AF21" t="str">
            <v>N/A</v>
          </cell>
          <cell r="AG21" t="str">
            <v>N/A</v>
          </cell>
          <cell r="AH21">
            <v>3500000</v>
          </cell>
          <cell r="AI21" t="str">
            <v>N/A</v>
          </cell>
          <cell r="AJ21" t="str">
            <v>N/A</v>
          </cell>
          <cell r="AK21" t="str">
            <v>N/A</v>
          </cell>
          <cell r="AL21" t="str">
            <v>N/A</v>
          </cell>
          <cell r="AM21" t="str">
            <v>N/A</v>
          </cell>
          <cell r="AN21" t="str">
            <v>N/A</v>
          </cell>
          <cell r="AO21" t="str">
            <v>N/A</v>
          </cell>
          <cell r="AP21" t="str">
            <v>N/A</v>
          </cell>
          <cell r="AQ21" t="str">
            <v>N/A</v>
          </cell>
          <cell r="AR21" t="str">
            <v>SI</v>
          </cell>
          <cell r="AS21" t="str">
            <v>NORMAN CORDOBA</v>
          </cell>
        </row>
        <row r="22">
          <cell r="B22">
            <v>110074</v>
          </cell>
          <cell r="C22">
            <v>234738</v>
          </cell>
          <cell r="D22" t="str">
            <v>5e73d04ea23612001782c5ef</v>
          </cell>
          <cell r="E22" t="str">
            <v>PRIMAX</v>
          </cell>
          <cell r="F22" t="str">
            <v>SI</v>
          </cell>
          <cell r="G22" t="str">
            <v>SI</v>
          </cell>
          <cell r="H22" t="str">
            <v>SI</v>
          </cell>
          <cell r="I22" t="str">
            <v>SABANALARGA</v>
          </cell>
          <cell r="J22" t="str">
            <v>Clle 27 N° 23-75</v>
          </cell>
          <cell r="K22" t="str">
            <v>Área Norte</v>
          </cell>
          <cell r="L22" t="str">
            <v>SABANALARGA</v>
          </cell>
          <cell r="M22" t="str">
            <v>ATLANTICO</v>
          </cell>
          <cell r="N22" t="str">
            <v>MONICA LONDOÑO</v>
          </cell>
          <cell r="O22" t="str">
            <v>mlondonod@primax.com.co</v>
          </cell>
          <cell r="P22" t="str">
            <v>ANGELA BARANDICA</v>
          </cell>
          <cell r="Q22" t="str">
            <v>abarandicab@primax.com.co</v>
          </cell>
          <cell r="R22" t="str">
            <v>Partner</v>
          </cell>
          <cell r="S22" t="str">
            <v>COESCO</v>
          </cell>
          <cell r="U22" t="str">
            <v>COESCO: Alexander Trujillo</v>
          </cell>
          <cell r="V22" t="str">
            <v>Alex Peña / Martha Botero</v>
          </cell>
          <cell r="W22" t="str">
            <v>atrujillor@coescocolombia.com;</v>
          </cell>
          <cell r="X22" t="str">
            <v>mboteroramos@hotmail.com; alexpe26@hotmail.com; pardobotero@hotmail.com;</v>
          </cell>
          <cell r="Y22" t="str">
            <v>300 3144943 / 575 8780157</v>
          </cell>
          <cell r="Z22">
            <v>10.63879332</v>
          </cell>
          <cell r="AA22">
            <v>-74.924826030000006</v>
          </cell>
          <cell r="AB22" t="str">
            <v>HS</v>
          </cell>
          <cell r="AC22" t="str">
            <v>Cuotas</v>
          </cell>
          <cell r="AE22">
            <v>3700000</v>
          </cell>
          <cell r="AF22" t="str">
            <v>N/A</v>
          </cell>
          <cell r="AG22">
            <v>336363.63636364002</v>
          </cell>
          <cell r="AH22">
            <v>336363.63636364002</v>
          </cell>
          <cell r="AI22">
            <v>336363.63636364002</v>
          </cell>
          <cell r="AJ22">
            <v>336363.63636364002</v>
          </cell>
          <cell r="AK22">
            <v>336363.63636364002</v>
          </cell>
          <cell r="AL22">
            <v>336363.63636364002</v>
          </cell>
          <cell r="AM22">
            <v>336363.63636364002</v>
          </cell>
          <cell r="AN22">
            <v>336363.63636364002</v>
          </cell>
          <cell r="AO22">
            <v>336363.63636364002</v>
          </cell>
          <cell r="AP22">
            <v>336363.63636364002</v>
          </cell>
          <cell r="AQ22">
            <v>336363.63636364002</v>
          </cell>
          <cell r="AR22" t="str">
            <v>SI</v>
          </cell>
          <cell r="AS22" t="str">
            <v>GUILLERMO SOLANO</v>
          </cell>
        </row>
        <row r="23">
          <cell r="B23">
            <v>110075</v>
          </cell>
          <cell r="C23">
            <v>225727</v>
          </cell>
          <cell r="D23" t="str">
            <v>5d14cc92e87890001724b1ab</v>
          </cell>
          <cell r="E23" t="str">
            <v>PRIMAX</v>
          </cell>
          <cell r="F23" t="str">
            <v>SI</v>
          </cell>
          <cell r="G23" t="str">
            <v>SI</v>
          </cell>
          <cell r="H23" t="str">
            <v>SI</v>
          </cell>
          <cell r="I23" t="str">
            <v>PALMITAS</v>
          </cell>
          <cell r="J23" t="str">
            <v>Clle 38 N° 24-09</v>
          </cell>
          <cell r="K23" t="str">
            <v>Área Norte</v>
          </cell>
          <cell r="L23" t="str">
            <v>BARRANQUILLA</v>
          </cell>
          <cell r="M23" t="str">
            <v>ATLANTICO</v>
          </cell>
          <cell r="N23" t="str">
            <v>MONICA LONDOÑO</v>
          </cell>
          <cell r="O23" t="str">
            <v>mlondonod@primax.com.co</v>
          </cell>
          <cell r="P23" t="str">
            <v>ANGELA BARANDICA</v>
          </cell>
          <cell r="Q23" t="str">
            <v>abarandicab@primax.com.co</v>
          </cell>
          <cell r="R23" t="str">
            <v>Multisite</v>
          </cell>
          <cell r="T23" t="str">
            <v>Grupo Pava Toscano</v>
          </cell>
          <cell r="U23" t="str">
            <v>José Pava Toscano</v>
          </cell>
          <cell r="V23" t="str">
            <v>Maryori Paba / Valbina Cantillo</v>
          </cell>
          <cell r="W23" t="str">
            <v>enithcanog@hotmail.com;</v>
          </cell>
          <cell r="X23" t="str">
            <v>estacionlaspalmitas@hotmail.es; nuryc_7@hotmail.com; administracion@laspalmita.com;</v>
          </cell>
          <cell r="Y23" t="str">
            <v>304 5200826 / 57 3017422253</v>
          </cell>
          <cell r="Z23">
            <v>10.964947609999999</v>
          </cell>
          <cell r="AA23">
            <v>-74.786906610000003</v>
          </cell>
          <cell r="AB23" t="str">
            <v>HS</v>
          </cell>
          <cell r="AC23" t="str">
            <v>Cuotas</v>
          </cell>
          <cell r="AE23">
            <v>3700000</v>
          </cell>
          <cell r="AF23" t="str">
            <v>N/A</v>
          </cell>
          <cell r="AG23">
            <v>336363.63636364002</v>
          </cell>
          <cell r="AH23">
            <v>336363.63636364002</v>
          </cell>
          <cell r="AI23">
            <v>336363.63636364002</v>
          </cell>
          <cell r="AJ23">
            <v>336363.63636364002</v>
          </cell>
          <cell r="AK23">
            <v>336363.63636364002</v>
          </cell>
          <cell r="AL23">
            <v>336363.63636364002</v>
          </cell>
          <cell r="AM23">
            <v>336363.63636364002</v>
          </cell>
          <cell r="AN23">
            <v>336363.63636364002</v>
          </cell>
          <cell r="AO23">
            <v>336363.63636364002</v>
          </cell>
          <cell r="AP23">
            <v>336363.63636364002</v>
          </cell>
          <cell r="AQ23">
            <v>336363.63636364002</v>
          </cell>
          <cell r="AR23" t="str">
            <v>SI</v>
          </cell>
          <cell r="AS23" t="str">
            <v>GUILLERMO SOLANO</v>
          </cell>
        </row>
        <row r="24">
          <cell r="B24">
            <v>110103</v>
          </cell>
          <cell r="C24">
            <v>222798</v>
          </cell>
          <cell r="D24" t="str">
            <v>5e6586b40a16ed00176177f6</v>
          </cell>
          <cell r="E24" t="str">
            <v>PRIMAX</v>
          </cell>
          <cell r="F24" t="str">
            <v>SI</v>
          </cell>
          <cell r="G24" t="str">
            <v>NO</v>
          </cell>
          <cell r="H24" t="str">
            <v>SI</v>
          </cell>
          <cell r="I24" t="str">
            <v>AMÉRICAS</v>
          </cell>
          <cell r="J24" t="str">
            <v>Calle 44 No.80-155</v>
          </cell>
          <cell r="K24" t="str">
            <v>Área Norte</v>
          </cell>
          <cell r="L24" t="str">
            <v>MEDELLIN</v>
          </cell>
          <cell r="M24" t="str">
            <v>ANTIOQUIA</v>
          </cell>
          <cell r="N24" t="str">
            <v>MONICA LONDOÑO</v>
          </cell>
          <cell r="O24" t="str">
            <v>mlondonod@primax.com.co</v>
          </cell>
          <cell r="P24" t="str">
            <v>OLGA LUCIA RESTREPO</v>
          </cell>
          <cell r="Q24" t="str">
            <v>orestrepol@primax.com.co</v>
          </cell>
          <cell r="R24" t="str">
            <v>Single Site</v>
          </cell>
          <cell r="U24" t="str">
            <v>Guillermo Trujillo</v>
          </cell>
          <cell r="V24" t="str">
            <v>Simón Trujillo</v>
          </cell>
          <cell r="W24" t="str">
            <v>serlasamericas@yahoo.es;</v>
          </cell>
          <cell r="X24" t="str">
            <v>serlasamericas@yahoo.es;</v>
          </cell>
          <cell r="Y24" t="str">
            <v>300 3261135 / 574 4125411</v>
          </cell>
          <cell r="Z24">
            <v>6.2501944690000002</v>
          </cell>
          <cell r="AA24">
            <v>-75.601201189999998</v>
          </cell>
          <cell r="AB24" t="str">
            <v>HS</v>
          </cell>
          <cell r="AC24" t="str">
            <v>Cuotas</v>
          </cell>
          <cell r="AE24">
            <v>3700000</v>
          </cell>
          <cell r="AF24" t="str">
            <v>N/A</v>
          </cell>
          <cell r="AG24">
            <v>336363.63636364002</v>
          </cell>
          <cell r="AH24">
            <v>336363.63636364002</v>
          </cell>
          <cell r="AI24">
            <v>336363.63636364002</v>
          </cell>
          <cell r="AJ24">
            <v>336363.63636364002</v>
          </cell>
          <cell r="AK24">
            <v>336363.63636364002</v>
          </cell>
          <cell r="AL24">
            <v>336363.63636364002</v>
          </cell>
          <cell r="AM24">
            <v>336363.63636364002</v>
          </cell>
          <cell r="AN24">
            <v>336363.63636364002</v>
          </cell>
          <cell r="AO24">
            <v>336363.63636364002</v>
          </cell>
          <cell r="AP24">
            <v>336363.63636364002</v>
          </cell>
          <cell r="AQ24">
            <v>336363.63636364002</v>
          </cell>
          <cell r="AR24" t="str">
            <v>SI</v>
          </cell>
          <cell r="AS24" t="str">
            <v>NORMAN CORDOBA</v>
          </cell>
        </row>
        <row r="25">
          <cell r="B25">
            <v>110109</v>
          </cell>
          <cell r="C25">
            <v>120721</v>
          </cell>
          <cell r="D25" t="str">
            <v>5e66e3ea0a16ed0017620236</v>
          </cell>
          <cell r="E25" t="str">
            <v>PRIMAX</v>
          </cell>
          <cell r="F25" t="str">
            <v>SI</v>
          </cell>
          <cell r="G25" t="str">
            <v>SI</v>
          </cell>
          <cell r="H25" t="str">
            <v>SI</v>
          </cell>
          <cell r="I25" t="str">
            <v>CALLE 170</v>
          </cell>
          <cell r="J25" t="str">
            <v>Calle 170 - No.55A-57</v>
          </cell>
          <cell r="K25" t="str">
            <v>Área Centro</v>
          </cell>
          <cell r="L25" t="str">
            <v>BOGOTA D.C.</v>
          </cell>
          <cell r="M25" t="str">
            <v>BOGOTA D.C.</v>
          </cell>
          <cell r="N25" t="str">
            <v>HECTOR MARIO MARTINEZ</v>
          </cell>
          <cell r="O25" t="str">
            <v>hmartinezd@primax.com.co</v>
          </cell>
          <cell r="P25" t="str">
            <v xml:space="preserve">JUAN PABLO PIÑEROS </v>
          </cell>
          <cell r="Q25" t="str">
            <v>jpinerosg@primax.com.co</v>
          </cell>
          <cell r="R25" t="str">
            <v>Multisite</v>
          </cell>
          <cell r="T25" t="str">
            <v>Adriana Concha</v>
          </cell>
          <cell r="U25" t="str">
            <v>Adriana Concha</v>
          </cell>
          <cell r="V25" t="str">
            <v>Patricia Rodriguez</v>
          </cell>
          <cell r="W25" t="str">
            <v>adriana_concha@yahoo.es; inversioneslaglorietaltda@hotmail.com;</v>
          </cell>
          <cell r="X25" t="str">
            <v>essocalle170@hotmail.com;</v>
          </cell>
          <cell r="Y25" t="str">
            <v>571 6711010 / 571 6723623/ 3202367706</v>
          </cell>
          <cell r="Z25">
            <v>4.7533234000000002</v>
          </cell>
          <cell r="AA25">
            <v>-74.055690999999996</v>
          </cell>
          <cell r="AB25" t="str">
            <v>HS</v>
          </cell>
          <cell r="AC25" t="str">
            <v>Inmediato</v>
          </cell>
          <cell r="AE25">
            <v>3500000</v>
          </cell>
          <cell r="AF25" t="str">
            <v>N/A</v>
          </cell>
          <cell r="AG25" t="str">
            <v>N/A</v>
          </cell>
          <cell r="AH25">
            <v>3500000</v>
          </cell>
          <cell r="AI25" t="str">
            <v>N/A</v>
          </cell>
          <cell r="AJ25" t="str">
            <v>N/A</v>
          </cell>
          <cell r="AK25" t="str">
            <v>N/A</v>
          </cell>
          <cell r="AL25" t="str">
            <v>N/A</v>
          </cell>
          <cell r="AM25" t="str">
            <v>N/A</v>
          </cell>
          <cell r="AN25" t="str">
            <v>N/A</v>
          </cell>
          <cell r="AO25" t="str">
            <v>N/A</v>
          </cell>
          <cell r="AP25" t="str">
            <v>N/A</v>
          </cell>
          <cell r="AQ25" t="str">
            <v>N/A</v>
          </cell>
          <cell r="AR25" t="str">
            <v>SI</v>
          </cell>
          <cell r="AS25" t="str">
            <v>NICOLAS SALAZAR</v>
          </cell>
        </row>
        <row r="26">
          <cell r="B26">
            <v>110168</v>
          </cell>
          <cell r="C26">
            <v>192918</v>
          </cell>
          <cell r="D26" t="str">
            <v>5e73ec97a2361200178308c5</v>
          </cell>
          <cell r="E26" t="str">
            <v>PRIMAX</v>
          </cell>
          <cell r="F26" t="str">
            <v>SI</v>
          </cell>
          <cell r="G26" t="str">
            <v>NO</v>
          </cell>
          <cell r="H26" t="str">
            <v>SI</v>
          </cell>
          <cell r="I26" t="str">
            <v>SAN JUDAS</v>
          </cell>
          <cell r="J26" t="str">
            <v>Trav 54 No 32-16 Urbanización Anita</v>
          </cell>
          <cell r="K26" t="str">
            <v>Área Norte</v>
          </cell>
          <cell r="L26" t="str">
            <v>CARTAGENA DE INDIAS</v>
          </cell>
          <cell r="M26" t="str">
            <v>BOLIVAR</v>
          </cell>
          <cell r="N26" t="str">
            <v>MONICA LONDOÑO</v>
          </cell>
          <cell r="O26" t="str">
            <v>mlondonod@primax.com.co</v>
          </cell>
          <cell r="P26" t="str">
            <v>MARTHA BARROS</v>
          </cell>
          <cell r="Q26" t="str">
            <v>mbarrosl@primax.com.co</v>
          </cell>
          <cell r="R26" t="str">
            <v>Single Site</v>
          </cell>
          <cell r="U26" t="str">
            <v>Carlos Quiroz</v>
          </cell>
          <cell r="V26" t="str">
            <v>Jorge Saravia</v>
          </cell>
          <cell r="W26" t="str">
            <v>estacionsanjudas@hotmail.com;</v>
          </cell>
          <cell r="X26" t="str">
            <v>estacionsanjudas@hotmail.com;</v>
          </cell>
          <cell r="Y26" t="str">
            <v>3152577586 / 3158516942 / 575 6613120</v>
          </cell>
          <cell r="Z26">
            <v>10.395622210000001</v>
          </cell>
          <cell r="AA26">
            <v>-75.476701300000002</v>
          </cell>
          <cell r="AB26" t="str">
            <v>HS</v>
          </cell>
          <cell r="AC26" t="str">
            <v>Cuotas</v>
          </cell>
          <cell r="AE26">
            <v>3700000</v>
          </cell>
          <cell r="AF26" t="str">
            <v>N/A</v>
          </cell>
          <cell r="AG26">
            <v>336363.63636364002</v>
          </cell>
          <cell r="AH26">
            <v>336363.63636364002</v>
          </cell>
          <cell r="AI26">
            <v>336363.63636364002</v>
          </cell>
          <cell r="AJ26">
            <v>336363.63636364002</v>
          </cell>
          <cell r="AK26">
            <v>336363.63636364002</v>
          </cell>
          <cell r="AL26">
            <v>336363.63636364002</v>
          </cell>
          <cell r="AM26">
            <v>336363.63636364002</v>
          </cell>
          <cell r="AN26">
            <v>336363.63636364002</v>
          </cell>
          <cell r="AO26">
            <v>336363.63636364002</v>
          </cell>
          <cell r="AP26">
            <v>336363.63636364002</v>
          </cell>
          <cell r="AQ26">
            <v>336363.63636364002</v>
          </cell>
          <cell r="AR26" t="str">
            <v>SI</v>
          </cell>
          <cell r="AS26" t="str">
            <v>KAREN COGOLLO</v>
          </cell>
        </row>
        <row r="27">
          <cell r="B27">
            <v>110367</v>
          </cell>
          <cell r="C27">
            <v>195388</v>
          </cell>
          <cell r="D27" t="str">
            <v>5e73f07ea236120017835279</v>
          </cell>
          <cell r="E27" t="str">
            <v>PRIMAX</v>
          </cell>
          <cell r="F27" t="str">
            <v>SI</v>
          </cell>
          <cell r="G27" t="str">
            <v>SI</v>
          </cell>
          <cell r="H27" t="str">
            <v>SI</v>
          </cell>
          <cell r="I27" t="str">
            <v>CERON (DICOPAL)</v>
          </cell>
          <cell r="J27" t="str">
            <v>Clle. 42 # 31-71 Palmira</v>
          </cell>
          <cell r="K27" t="str">
            <v>Área Sur</v>
          </cell>
          <cell r="L27" t="str">
            <v>PALMIRA</v>
          </cell>
          <cell r="M27" t="str">
            <v>VALLE DEL CAUCA</v>
          </cell>
          <cell r="N27" t="str">
            <v>MARTHA PATRICA CHAVES</v>
          </cell>
          <cell r="O27" t="str">
            <v>mchavesr@primax.com.co</v>
          </cell>
          <cell r="P27" t="str">
            <v>FERNANDO HERNANDEZ</v>
          </cell>
          <cell r="Q27" t="str">
            <v>fhernandezr@primax.com.co</v>
          </cell>
          <cell r="R27" t="str">
            <v>Single Site</v>
          </cell>
          <cell r="U27" t="str">
            <v>Neftaly Cerón</v>
          </cell>
          <cell r="V27" t="str">
            <v>Diana Llanos</v>
          </cell>
          <cell r="W27" t="str">
            <v>ceronzapataycialtda@hotmail.com;</v>
          </cell>
          <cell r="X27" t="str">
            <v>ceronzapataycialtda@hotmail.com;</v>
          </cell>
          <cell r="Y27">
            <v>3162347262</v>
          </cell>
          <cell r="Z27">
            <v>3.5380586759999999</v>
          </cell>
          <cell r="AA27">
            <v>-76.300307029999999</v>
          </cell>
          <cell r="AB27" t="str">
            <v>HS</v>
          </cell>
          <cell r="AC27" t="str">
            <v>Cuotas</v>
          </cell>
          <cell r="AE27">
            <v>3700000</v>
          </cell>
          <cell r="AF27" t="str">
            <v>N/A</v>
          </cell>
          <cell r="AG27">
            <v>336363.63636364002</v>
          </cell>
          <cell r="AH27">
            <v>336363.63636364002</v>
          </cell>
          <cell r="AI27">
            <v>336363.63636364002</v>
          </cell>
          <cell r="AJ27">
            <v>336363.63636364002</v>
          </cell>
          <cell r="AK27">
            <v>336363.63636364002</v>
          </cell>
          <cell r="AL27">
            <v>336363.63636364002</v>
          </cell>
          <cell r="AM27">
            <v>336363.63636364002</v>
          </cell>
          <cell r="AN27">
            <v>336363.63636364002</v>
          </cell>
          <cell r="AO27">
            <v>336363.63636364002</v>
          </cell>
          <cell r="AP27">
            <v>336363.63636364002</v>
          </cell>
          <cell r="AQ27">
            <v>336363.63636364002</v>
          </cell>
          <cell r="AR27" t="str">
            <v>SI</v>
          </cell>
          <cell r="AS27" t="str">
            <v>SANDRA JORDAN</v>
          </cell>
        </row>
        <row r="28">
          <cell r="B28">
            <v>110374</v>
          </cell>
          <cell r="C28">
            <v>199885</v>
          </cell>
          <cell r="D28" t="str">
            <v>5d9b36ab8a58ba00172d61ab</v>
          </cell>
          <cell r="E28" t="str">
            <v>PRIMAX</v>
          </cell>
          <cell r="F28" t="str">
            <v>SI</v>
          </cell>
          <cell r="G28" t="str">
            <v>SI</v>
          </cell>
          <cell r="H28" t="str">
            <v>SI</v>
          </cell>
          <cell r="I28" t="str">
            <v>CAPRI</v>
          </cell>
          <cell r="J28" t="str">
            <v>Cl. 5 No. 77- 59</v>
          </cell>
          <cell r="K28" t="str">
            <v>Área Sur</v>
          </cell>
          <cell r="L28" t="str">
            <v>SANTIAGO DE CALI</v>
          </cell>
          <cell r="M28" t="str">
            <v>VALLE DEL CAUCA</v>
          </cell>
          <cell r="N28" t="str">
            <v>MARTHA PATRICA CHAVES</v>
          </cell>
          <cell r="O28" t="str">
            <v>mchavesr@primax.com.co</v>
          </cell>
          <cell r="P28" t="str">
            <v>CLAUDIA PINILLA</v>
          </cell>
          <cell r="Q28" t="str">
            <v>cpinillal@primax.com.co</v>
          </cell>
          <cell r="R28" t="str">
            <v>Single Site</v>
          </cell>
          <cell r="U28" t="str">
            <v>Guillermo Franco</v>
          </cell>
          <cell r="V28" t="str">
            <v>Julian Villegas</v>
          </cell>
          <cell r="W28" t="str">
            <v>gerencia@autocentrocapri.com; jvillegas@autocentrocapri.com;</v>
          </cell>
          <cell r="X28" t="str">
            <v>jvillegas@autocentrocapri.com; sst@autocentrocapri.com; jvillegas@autocentrocapri.com;</v>
          </cell>
          <cell r="Y28" t="str">
            <v>318 5309882</v>
          </cell>
          <cell r="Z28">
            <v>3.3879700000000001</v>
          </cell>
          <cell r="AA28">
            <v>-76.5444873</v>
          </cell>
          <cell r="AB28" t="str">
            <v>HS</v>
          </cell>
          <cell r="AC28" t="str">
            <v>Inmediato</v>
          </cell>
          <cell r="AE28">
            <v>3500000</v>
          </cell>
          <cell r="AF28" t="str">
            <v>N/A</v>
          </cell>
          <cell r="AG28" t="str">
            <v>N/A</v>
          </cell>
          <cell r="AH28">
            <v>3500000</v>
          </cell>
          <cell r="AI28" t="str">
            <v>N/A</v>
          </cell>
          <cell r="AJ28" t="str">
            <v>N/A</v>
          </cell>
          <cell r="AK28" t="str">
            <v>N/A</v>
          </cell>
          <cell r="AL28" t="str">
            <v>N/A</v>
          </cell>
          <cell r="AM28" t="str">
            <v>N/A</v>
          </cell>
          <cell r="AN28" t="str">
            <v>N/A</v>
          </cell>
          <cell r="AO28" t="str">
            <v>N/A</v>
          </cell>
          <cell r="AP28" t="str">
            <v>N/A</v>
          </cell>
          <cell r="AQ28" t="str">
            <v>N/A</v>
          </cell>
          <cell r="AR28" t="str">
            <v>FORMULARIO</v>
          </cell>
          <cell r="AS28" t="str">
            <v>JUAN MONTEALEGRE</v>
          </cell>
        </row>
        <row r="29">
          <cell r="B29">
            <v>110397</v>
          </cell>
          <cell r="C29">
            <v>121368</v>
          </cell>
          <cell r="D29" t="str">
            <v>5e73f0cba236120017835fe5</v>
          </cell>
          <cell r="E29" t="str">
            <v>PRIMAX</v>
          </cell>
          <cell r="F29" t="str">
            <v>SI</v>
          </cell>
          <cell r="G29" t="str">
            <v>NO</v>
          </cell>
          <cell r="H29" t="str">
            <v>NO</v>
          </cell>
          <cell r="I29" t="str">
            <v>SURAUTOPISTA</v>
          </cell>
          <cell r="J29" t="str">
            <v>Carrera 46 No. 10-15</v>
          </cell>
          <cell r="K29" t="str">
            <v>Área Sur</v>
          </cell>
          <cell r="L29" t="str">
            <v>SANTIAGO DE CALI</v>
          </cell>
          <cell r="M29" t="str">
            <v>VALLE DEL CAUCA</v>
          </cell>
          <cell r="N29" t="str">
            <v>MARTHA PATRICA CHAVES</v>
          </cell>
          <cell r="O29" t="str">
            <v>mchavesr@primax.com.co</v>
          </cell>
          <cell r="P29" t="str">
            <v>CLAUDIA PINILLA</v>
          </cell>
          <cell r="Q29" t="str">
            <v>cpinillal@primax.com.co</v>
          </cell>
          <cell r="R29" t="str">
            <v>Single Site</v>
          </cell>
          <cell r="U29" t="str">
            <v>Maria Teresa Perez</v>
          </cell>
          <cell r="V29" t="str">
            <v>Javier Vargas / Martha Lopez</v>
          </cell>
          <cell r="W29" t="str">
            <v>surautopistasas@hotmail.com;</v>
          </cell>
          <cell r="X29" t="str">
            <v>surautopistasas@hotmail.com;</v>
          </cell>
          <cell r="Y29" t="str">
            <v>311 6173164</v>
          </cell>
          <cell r="Z29">
            <v>3.4144592450000002</v>
          </cell>
          <cell r="AA29">
            <v>-76.537159459999998</v>
          </cell>
          <cell r="AB29" t="str">
            <v>HS</v>
          </cell>
          <cell r="AC29" t="str">
            <v>Inmediato</v>
          </cell>
          <cell r="AE29">
            <v>3500000</v>
          </cell>
          <cell r="AF29" t="str">
            <v>N/A</v>
          </cell>
          <cell r="AG29" t="str">
            <v>N/A</v>
          </cell>
          <cell r="AH29">
            <v>3500000</v>
          </cell>
          <cell r="AI29" t="str">
            <v>N/A</v>
          </cell>
          <cell r="AJ29" t="str">
            <v>N/A</v>
          </cell>
          <cell r="AK29" t="str">
            <v>N/A</v>
          </cell>
          <cell r="AL29" t="str">
            <v>N/A</v>
          </cell>
          <cell r="AM29" t="str">
            <v>N/A</v>
          </cell>
          <cell r="AN29" t="str">
            <v>N/A</v>
          </cell>
          <cell r="AO29" t="str">
            <v>N/A</v>
          </cell>
          <cell r="AP29" t="str">
            <v>N/A</v>
          </cell>
          <cell r="AQ29" t="str">
            <v>N/A</v>
          </cell>
          <cell r="AR29" t="str">
            <v>SI</v>
          </cell>
          <cell r="AS29" t="str">
            <v>JUAN MONTEALEGRE</v>
          </cell>
        </row>
        <row r="30">
          <cell r="B30">
            <v>110423</v>
          </cell>
          <cell r="C30">
            <v>220389</v>
          </cell>
          <cell r="D30" t="str">
            <v>5e6586770a16ed0017617175</v>
          </cell>
          <cell r="E30" t="str">
            <v>PRIMAX</v>
          </cell>
          <cell r="F30" t="str">
            <v>SI</v>
          </cell>
          <cell r="G30" t="str">
            <v>NO</v>
          </cell>
          <cell r="H30" t="str">
            <v>SI</v>
          </cell>
          <cell r="I30" t="str">
            <v>ALMENDROS</v>
          </cell>
          <cell r="J30" t="str">
            <v>Ave. 33 # 75C-145</v>
          </cell>
          <cell r="K30" t="str">
            <v>Área Norte</v>
          </cell>
          <cell r="L30" t="str">
            <v>MEDELLIN</v>
          </cell>
          <cell r="M30" t="str">
            <v>ANTIOQUIA</v>
          </cell>
          <cell r="N30" t="str">
            <v>MONICA LONDOÑO</v>
          </cell>
          <cell r="O30" t="str">
            <v>mlondonod@primax.com.co</v>
          </cell>
          <cell r="P30" t="str">
            <v>ALVARO GUTIERREZ</v>
          </cell>
          <cell r="Q30" t="str">
            <v>agutierrezh@primax.com.co</v>
          </cell>
          <cell r="R30" t="str">
            <v>Single Site</v>
          </cell>
          <cell r="U30" t="str">
            <v>Juan Perez Gil</v>
          </cell>
          <cell r="V30" t="str">
            <v>Camilo Giraldo</v>
          </cell>
          <cell r="W30" t="str">
            <v>admonalmendros@losmartillos.co;</v>
          </cell>
          <cell r="X30" t="str">
            <v>admonalmendros@losmartillos.co; Cartera@losmartillos.com;</v>
          </cell>
          <cell r="Y30" t="str">
            <v>310 4121393 / 574 2501023</v>
          </cell>
          <cell r="Z30">
            <v>6.2386457609999999</v>
          </cell>
          <cell r="AA30">
            <v>-75.596444239999997</v>
          </cell>
          <cell r="AB30" t="str">
            <v>HS</v>
          </cell>
          <cell r="AC30" t="str">
            <v>Cuotas</v>
          </cell>
          <cell r="AE30">
            <v>3700000</v>
          </cell>
          <cell r="AF30" t="str">
            <v>N/A</v>
          </cell>
          <cell r="AG30">
            <v>336363.63636364002</v>
          </cell>
          <cell r="AH30">
            <v>336363.63636364002</v>
          </cell>
          <cell r="AI30">
            <v>336363.63636364002</v>
          </cell>
          <cell r="AJ30">
            <v>336363.63636364002</v>
          </cell>
          <cell r="AK30">
            <v>336363.63636364002</v>
          </cell>
          <cell r="AL30">
            <v>336363.63636364002</v>
          </cell>
          <cell r="AM30">
            <v>336363.63636364002</v>
          </cell>
          <cell r="AN30">
            <v>336363.63636364002</v>
          </cell>
          <cell r="AO30">
            <v>336363.63636364002</v>
          </cell>
          <cell r="AP30">
            <v>336363.63636364002</v>
          </cell>
          <cell r="AQ30">
            <v>336363.63636364002</v>
          </cell>
          <cell r="AR30" t="str">
            <v>SI</v>
          </cell>
          <cell r="AS30" t="str">
            <v>NORMAN CORDOBA</v>
          </cell>
        </row>
        <row r="31">
          <cell r="B31">
            <v>110437</v>
          </cell>
          <cell r="C31">
            <v>212883</v>
          </cell>
          <cell r="D31" t="str">
            <v>5e73f139a236120017836d53</v>
          </cell>
          <cell r="E31" t="str">
            <v>PRIMAX</v>
          </cell>
          <cell r="F31" t="str">
            <v>SI</v>
          </cell>
          <cell r="G31" t="str">
            <v>NO</v>
          </cell>
          <cell r="H31" t="str">
            <v>SI</v>
          </cell>
          <cell r="I31" t="str">
            <v>PRIMAX DEL SUR</v>
          </cell>
          <cell r="J31" t="str">
            <v>Cra 42 # 29A-25 Itagui</v>
          </cell>
          <cell r="K31" t="str">
            <v>Área Norte</v>
          </cell>
          <cell r="L31" t="str">
            <v>ITAGUI</v>
          </cell>
          <cell r="M31" t="str">
            <v>ANTIOQUIA</v>
          </cell>
          <cell r="N31" t="str">
            <v>MONICA LONDOÑO</v>
          </cell>
          <cell r="O31" t="str">
            <v>mlondonod@primax.com.co</v>
          </cell>
          <cell r="P31" t="str">
            <v>OLGA LUCIA RESTREPO</v>
          </cell>
          <cell r="Q31" t="str">
            <v>orestrepol@primax.com.co</v>
          </cell>
          <cell r="R31" t="str">
            <v>Multisite</v>
          </cell>
          <cell r="T31" t="str">
            <v>Diego Ramirez</v>
          </cell>
          <cell r="U31" t="str">
            <v>Diego Ramírez</v>
          </cell>
          <cell r="V31" t="str">
            <v xml:space="preserve">Aleida Arroyave  / Isabel Cristina  </v>
          </cell>
          <cell r="W31" t="str">
            <v>gerencia@lubritodo.co;</v>
          </cell>
          <cell r="X31" t="str">
            <v>gerencia@lubritodo.co; icristy27@hotmail.com; edsuroficina@lubritodo.co;</v>
          </cell>
          <cell r="Y31" t="str">
            <v>574 3716767 / 320688488 / 311 6222403</v>
          </cell>
          <cell r="Z31">
            <v>6.161942754</v>
          </cell>
          <cell r="AA31">
            <v>-75.615915360000002</v>
          </cell>
          <cell r="AB31" t="str">
            <v>HS</v>
          </cell>
          <cell r="AC31" t="str">
            <v>Inmediato</v>
          </cell>
          <cell r="AE31">
            <v>3500000</v>
          </cell>
          <cell r="AF31" t="str">
            <v>N/A</v>
          </cell>
          <cell r="AG31" t="str">
            <v>N/A</v>
          </cell>
          <cell r="AH31">
            <v>3500000</v>
          </cell>
          <cell r="AI31" t="str">
            <v>N/A</v>
          </cell>
          <cell r="AJ31" t="str">
            <v>N/A</v>
          </cell>
          <cell r="AK31" t="str">
            <v>N/A</v>
          </cell>
          <cell r="AL31" t="str">
            <v>N/A</v>
          </cell>
          <cell r="AM31" t="str">
            <v>N/A</v>
          </cell>
          <cell r="AN31" t="str">
            <v>N/A</v>
          </cell>
          <cell r="AO31" t="str">
            <v>N/A</v>
          </cell>
          <cell r="AP31" t="str">
            <v>N/A</v>
          </cell>
          <cell r="AQ31" t="str">
            <v>N/A</v>
          </cell>
          <cell r="AR31" t="str">
            <v>SI</v>
          </cell>
          <cell r="AS31" t="str">
            <v>NORMAN CORDOBA</v>
          </cell>
        </row>
        <row r="32">
          <cell r="B32">
            <v>110440</v>
          </cell>
          <cell r="C32">
            <v>233408</v>
          </cell>
          <cell r="D32" t="str">
            <v>5e0511b0a7ae0e0017fa5e96</v>
          </cell>
          <cell r="E32" t="str">
            <v>PRIMAX</v>
          </cell>
          <cell r="F32" t="str">
            <v>SI</v>
          </cell>
          <cell r="G32" t="str">
            <v>SI</v>
          </cell>
          <cell r="H32" t="str">
            <v>SI</v>
          </cell>
          <cell r="I32" t="str">
            <v>GUAYABAL</v>
          </cell>
          <cell r="J32" t="str">
            <v>Cra 50 F # 8 SUR 93</v>
          </cell>
          <cell r="K32" t="str">
            <v>Área Norte</v>
          </cell>
          <cell r="L32" t="str">
            <v>MEDELLIN</v>
          </cell>
          <cell r="M32" t="str">
            <v>ANTIOQUIA</v>
          </cell>
          <cell r="N32" t="str">
            <v>MONICA LONDOÑO</v>
          </cell>
          <cell r="O32" t="str">
            <v>mlondonod@primax.com.co</v>
          </cell>
          <cell r="P32" t="str">
            <v>ANDRES FELIPE PENNA</v>
          </cell>
          <cell r="Q32" t="str">
            <v>apennal@primax.com.co</v>
          </cell>
          <cell r="R32" t="str">
            <v>Partner</v>
          </cell>
          <cell r="S32" t="str">
            <v>COESCO</v>
          </cell>
          <cell r="U32" t="str">
            <v>COESCO: Alexander Trujillo</v>
          </cell>
          <cell r="V32" t="str">
            <v>Diana Medina / Alexander Trujillo</v>
          </cell>
          <cell r="W32" t="str">
            <v>atrujillor@coescocolombia.com;</v>
          </cell>
          <cell r="X32" t="str">
            <v>Edsguayabalg@coescocolombia.com;  edsguayabalg@coescocolombia.com;</v>
          </cell>
          <cell r="Y32">
            <v>3012209442</v>
          </cell>
          <cell r="Z32">
            <v>6.2000752270000001</v>
          </cell>
          <cell r="AA32">
            <v>-75.584956230000003</v>
          </cell>
          <cell r="AB32" t="str">
            <v>HS</v>
          </cell>
          <cell r="AC32" t="str">
            <v>Cuotas</v>
          </cell>
          <cell r="AE32">
            <v>3700000</v>
          </cell>
          <cell r="AF32" t="str">
            <v>N/A</v>
          </cell>
          <cell r="AG32">
            <v>336363.63636364002</v>
          </cell>
          <cell r="AH32">
            <v>336363.63636364002</v>
          </cell>
          <cell r="AI32">
            <v>336363.63636364002</v>
          </cell>
          <cell r="AJ32">
            <v>336363.63636364002</v>
          </cell>
          <cell r="AK32">
            <v>336363.63636364002</v>
          </cell>
          <cell r="AL32">
            <v>336363.63636364002</v>
          </cell>
          <cell r="AM32">
            <v>336363.63636364002</v>
          </cell>
          <cell r="AN32">
            <v>336363.63636364002</v>
          </cell>
          <cell r="AO32">
            <v>336363.63636364002</v>
          </cell>
          <cell r="AP32">
            <v>336363.63636364002</v>
          </cell>
          <cell r="AQ32">
            <v>336363.63636364002</v>
          </cell>
          <cell r="AR32" t="str">
            <v>SI</v>
          </cell>
          <cell r="AS32" t="str">
            <v>JOHNNATAN ALZATE</v>
          </cell>
        </row>
        <row r="33">
          <cell r="B33">
            <v>110488</v>
          </cell>
          <cell r="C33">
            <v>146394</v>
          </cell>
          <cell r="D33" t="str">
            <v>5e66e5490a16ed001762231f</v>
          </cell>
          <cell r="E33" t="str">
            <v>PRIMAX</v>
          </cell>
          <cell r="F33" t="str">
            <v>SI</v>
          </cell>
          <cell r="G33" t="str">
            <v>NO</v>
          </cell>
          <cell r="H33" t="str">
            <v>SI</v>
          </cell>
          <cell r="I33" t="str">
            <v>CAVASA</v>
          </cell>
          <cell r="J33" t="str">
            <v>Km 12 Vía Candelaria</v>
          </cell>
          <cell r="K33" t="str">
            <v>Área Sur</v>
          </cell>
          <cell r="L33" t="str">
            <v>CANDELARIA</v>
          </cell>
          <cell r="M33" t="str">
            <v>VALLE DEL CAUCA</v>
          </cell>
          <cell r="N33" t="str">
            <v>MARTHA PATRICA CHAVES</v>
          </cell>
          <cell r="O33" t="str">
            <v>mchavesr@primax.com.co</v>
          </cell>
          <cell r="P33" t="str">
            <v>CATALINA QUINTERO</v>
          </cell>
          <cell r="Q33" t="str">
            <v>cquinteroc@primax.com.co</v>
          </cell>
          <cell r="R33" t="str">
            <v>Single Site</v>
          </cell>
          <cell r="U33" t="str">
            <v>José Solano</v>
          </cell>
          <cell r="V33" t="str">
            <v>Sandra Saavedra</v>
          </cell>
          <cell r="W33" t="str">
            <v>distriya@hotmail.com; jsolano@distriya.com;</v>
          </cell>
          <cell r="X33" t="str">
            <v>estacioncavasa@hotmail.com;</v>
          </cell>
          <cell r="Y33">
            <v>3176671605</v>
          </cell>
          <cell r="Z33">
            <v>3.4103770180000001</v>
          </cell>
          <cell r="AA33">
            <v>-76.414906680000001</v>
          </cell>
          <cell r="AB33" t="str">
            <v>HS</v>
          </cell>
          <cell r="AC33" t="str">
            <v>Cuotas</v>
          </cell>
          <cell r="AE33">
            <v>3700000</v>
          </cell>
          <cell r="AF33" t="str">
            <v>N/A</v>
          </cell>
          <cell r="AG33">
            <v>336363.63636364002</v>
          </cell>
          <cell r="AH33">
            <v>336363.63636364002</v>
          </cell>
          <cell r="AI33">
            <v>336363.63636364002</v>
          </cell>
          <cell r="AJ33">
            <v>336363.63636364002</v>
          </cell>
          <cell r="AK33">
            <v>336363.63636364002</v>
          </cell>
          <cell r="AL33">
            <v>336363.63636364002</v>
          </cell>
          <cell r="AM33">
            <v>336363.63636364002</v>
          </cell>
          <cell r="AN33">
            <v>336363.63636364002</v>
          </cell>
          <cell r="AO33">
            <v>336363.63636364002</v>
          </cell>
          <cell r="AP33">
            <v>336363.63636364002</v>
          </cell>
          <cell r="AQ33">
            <v>336363.63636364002</v>
          </cell>
          <cell r="AR33" t="str">
            <v>FORMULARIO</v>
          </cell>
          <cell r="AS33" t="str">
            <v>JOSE OROBIO</v>
          </cell>
        </row>
        <row r="34">
          <cell r="B34">
            <v>110495</v>
          </cell>
          <cell r="C34">
            <v>161400</v>
          </cell>
          <cell r="D34" t="str">
            <v>5e73f575a236120017838835</v>
          </cell>
          <cell r="E34" t="str">
            <v>PRIMAX</v>
          </cell>
          <cell r="F34" t="str">
            <v>SI</v>
          </cell>
          <cell r="G34" t="str">
            <v>NO</v>
          </cell>
          <cell r="H34" t="str">
            <v>SI</v>
          </cell>
          <cell r="I34" t="str">
            <v>SAN JOSE DE PARE</v>
          </cell>
          <cell r="J34" t="str">
            <v>Sector Los Naranjos, Municipio San Jose de Pare.</v>
          </cell>
          <cell r="K34" t="str">
            <v>Área Centro</v>
          </cell>
          <cell r="L34" t="str">
            <v>SAN JOSE DE PARE</v>
          </cell>
          <cell r="M34" t="str">
            <v>BOYACA</v>
          </cell>
          <cell r="N34" t="str">
            <v>HECTOR MARIO MARTINEZ</v>
          </cell>
          <cell r="O34" t="str">
            <v>hmartinezd@primax.com.co</v>
          </cell>
          <cell r="P34" t="str">
            <v>YOLIMA MESA</v>
          </cell>
          <cell r="Q34" t="str">
            <v>ymesar@primax.com.co</v>
          </cell>
          <cell r="R34" t="str">
            <v>Multisite</v>
          </cell>
          <cell r="T34" t="str">
            <v>Grupo Contreras</v>
          </cell>
          <cell r="U34" t="str">
            <v>Uriel Contreras</v>
          </cell>
          <cell r="V34" t="str">
            <v>Martha Contreras</v>
          </cell>
          <cell r="W34" t="str">
            <v>sociedadcongue@hotmail.com;</v>
          </cell>
          <cell r="X34" t="str">
            <v>sociedadcongue@hotmail.com; soatsanjose@hotmail.com ;</v>
          </cell>
          <cell r="Y34" t="str">
            <v>57 3102490793</v>
          </cell>
          <cell r="Z34">
            <v>6.0200882250000003</v>
          </cell>
          <cell r="AA34">
            <v>-73.542830249999994</v>
          </cell>
          <cell r="AB34" t="str">
            <v>HS</v>
          </cell>
          <cell r="AC34" t="str">
            <v>Inmediato</v>
          </cell>
          <cell r="AE34">
            <v>3500000</v>
          </cell>
          <cell r="AF34" t="str">
            <v>N/A</v>
          </cell>
          <cell r="AG34" t="str">
            <v>N/A</v>
          </cell>
          <cell r="AH34">
            <v>3500000</v>
          </cell>
          <cell r="AI34" t="str">
            <v>N/A</v>
          </cell>
          <cell r="AJ34" t="str">
            <v>N/A</v>
          </cell>
          <cell r="AK34" t="str">
            <v>N/A</v>
          </cell>
          <cell r="AL34" t="str">
            <v>N/A</v>
          </cell>
          <cell r="AM34" t="str">
            <v>N/A</v>
          </cell>
          <cell r="AN34" t="str">
            <v>N/A</v>
          </cell>
          <cell r="AO34" t="str">
            <v>N/A</v>
          </cell>
          <cell r="AP34" t="str">
            <v>N/A</v>
          </cell>
          <cell r="AQ34" t="str">
            <v>N/A</v>
          </cell>
          <cell r="AR34" t="str">
            <v>SI</v>
          </cell>
          <cell r="AS34" t="str">
            <v>RICARDO CHIPATECUA</v>
          </cell>
        </row>
        <row r="35">
          <cell r="B35">
            <v>110520</v>
          </cell>
          <cell r="C35">
            <v>121573</v>
          </cell>
          <cell r="D35" t="str">
            <v>5e73f61da2361200178395a9</v>
          </cell>
          <cell r="E35" t="str">
            <v>PRIMAX</v>
          </cell>
          <cell r="F35" t="str">
            <v>SI</v>
          </cell>
          <cell r="G35" t="str">
            <v>NO</v>
          </cell>
          <cell r="H35" t="str">
            <v>SI</v>
          </cell>
          <cell r="I35" t="str">
            <v>SAN LORENZO</v>
          </cell>
          <cell r="J35" t="str">
            <v>Cl. 28 #9-35</v>
          </cell>
          <cell r="K35" t="str">
            <v>Área Sur</v>
          </cell>
          <cell r="L35" t="str">
            <v>SUPIA</v>
          </cell>
          <cell r="M35" t="str">
            <v>CALDAS</v>
          </cell>
          <cell r="N35" t="str">
            <v>MARTHA PATRICA CHAVES</v>
          </cell>
          <cell r="O35" t="str">
            <v>mchavesr@primax.com.co</v>
          </cell>
          <cell r="P35" t="str">
            <v>MARIANA VELEZ</v>
          </cell>
          <cell r="Q35" t="str">
            <v>mvelezg@primax.com.co</v>
          </cell>
          <cell r="R35" t="str">
            <v>Single Site</v>
          </cell>
          <cell r="U35" t="str">
            <v>Bernardo Velasquez</v>
          </cell>
          <cell r="V35" t="str">
            <v>carlos Rendon</v>
          </cell>
          <cell r="W35" t="str">
            <v>velasquezb13@gmail.com;</v>
          </cell>
          <cell r="X35" t="str">
            <v>cerf1029@hotmail.com;</v>
          </cell>
          <cell r="Y35">
            <v>3117709311</v>
          </cell>
          <cell r="Z35">
            <v>5.4524901379999999</v>
          </cell>
          <cell r="AA35">
            <v>-75.652620080000005</v>
          </cell>
          <cell r="AB35" t="str">
            <v>HS</v>
          </cell>
          <cell r="AC35" t="str">
            <v>Inmediato</v>
          </cell>
          <cell r="AE35">
            <v>3500000</v>
          </cell>
          <cell r="AF35" t="str">
            <v>N/A</v>
          </cell>
          <cell r="AG35" t="str">
            <v>N/A</v>
          </cell>
          <cell r="AH35">
            <v>3500000</v>
          </cell>
          <cell r="AI35" t="str">
            <v>N/A</v>
          </cell>
          <cell r="AJ35" t="str">
            <v>N/A</v>
          </cell>
          <cell r="AK35" t="str">
            <v>N/A</v>
          </cell>
          <cell r="AL35" t="str">
            <v>N/A</v>
          </cell>
          <cell r="AM35" t="str">
            <v>N/A</v>
          </cell>
          <cell r="AN35" t="str">
            <v>N/A</v>
          </cell>
          <cell r="AO35" t="str">
            <v>N/A</v>
          </cell>
          <cell r="AP35" t="str">
            <v>N/A</v>
          </cell>
          <cell r="AQ35" t="str">
            <v>N/A</v>
          </cell>
          <cell r="AR35" t="str">
            <v>SI</v>
          </cell>
          <cell r="AS35" t="str">
            <v>FERNANDO DUQUE</v>
          </cell>
        </row>
        <row r="36">
          <cell r="B36">
            <v>110549</v>
          </cell>
          <cell r="C36">
            <v>222362</v>
          </cell>
          <cell r="D36" t="str">
            <v>5e05094ea7ae0e0017fa148f</v>
          </cell>
          <cell r="E36" t="str">
            <v>PRIMAX</v>
          </cell>
          <cell r="F36" t="str">
            <v>SI</v>
          </cell>
          <cell r="G36" t="str">
            <v>NO</v>
          </cell>
          <cell r="H36" t="str">
            <v>SI</v>
          </cell>
          <cell r="I36" t="str">
            <v>INDUSTRIALES</v>
          </cell>
          <cell r="J36" t="str">
            <v>Cra 48 No. 16A-35</v>
          </cell>
          <cell r="K36" t="str">
            <v>Área Norte</v>
          </cell>
          <cell r="L36" t="str">
            <v>MEDELLIN</v>
          </cell>
          <cell r="M36" t="str">
            <v>ANTIOQUIA</v>
          </cell>
          <cell r="N36" t="str">
            <v>MONICA LONDOÑO</v>
          </cell>
          <cell r="O36" t="str">
            <v>mlondonod@primax.com.co</v>
          </cell>
          <cell r="P36" t="str">
            <v>ALVARO GUTIERREZ</v>
          </cell>
          <cell r="Q36" t="str">
            <v>agutierrezh@primax.com.co</v>
          </cell>
          <cell r="R36" t="str">
            <v>Multisite</v>
          </cell>
          <cell r="T36" t="str">
            <v>FAMILIA JARAMILLO</v>
          </cell>
          <cell r="U36" t="str">
            <v>FAMILIA JARAMILLO: Juan Diego Jaramillo</v>
          </cell>
          <cell r="V36" t="str">
            <v>Lorena Londoño / Juan Diego Jaramilloo</v>
          </cell>
          <cell r="W36" t="str">
            <v>essoindustriales@une.net.co;</v>
          </cell>
          <cell r="X36" t="str">
            <v>compras@essoindustriales.com.co; essoindustriales@une.net.co; gestionhumana@industriales.co;</v>
          </cell>
          <cell r="Y36" t="str">
            <v>574 3118011 / 574 2663259</v>
          </cell>
          <cell r="Z36">
            <v>6.2184239999999997</v>
          </cell>
          <cell r="AA36">
            <v>-75.576289000000003</v>
          </cell>
          <cell r="AB36" t="str">
            <v>HS</v>
          </cell>
          <cell r="AC36" t="str">
            <v>Inmediato</v>
          </cell>
          <cell r="AE36">
            <v>3500000</v>
          </cell>
          <cell r="AF36" t="str">
            <v>N/A</v>
          </cell>
          <cell r="AG36" t="str">
            <v>N/A</v>
          </cell>
          <cell r="AH36">
            <v>3500000</v>
          </cell>
          <cell r="AI36" t="str">
            <v>N/A</v>
          </cell>
          <cell r="AJ36" t="str">
            <v>N/A</v>
          </cell>
          <cell r="AK36" t="str">
            <v>N/A</v>
          </cell>
          <cell r="AL36" t="str">
            <v>N/A</v>
          </cell>
          <cell r="AM36" t="str">
            <v>N/A</v>
          </cell>
          <cell r="AN36" t="str">
            <v>N/A</v>
          </cell>
          <cell r="AO36" t="str">
            <v>N/A</v>
          </cell>
          <cell r="AP36" t="str">
            <v>N/A</v>
          </cell>
          <cell r="AQ36" t="str">
            <v>N/A</v>
          </cell>
          <cell r="AR36" t="str">
            <v>SI</v>
          </cell>
          <cell r="AS36" t="str">
            <v>NORMAN CORDOBA</v>
          </cell>
        </row>
        <row r="37">
          <cell r="B37">
            <v>110568</v>
          </cell>
          <cell r="C37">
            <v>121641</v>
          </cell>
          <cell r="D37" t="str">
            <v>5e73f929a23612001783d90b</v>
          </cell>
          <cell r="E37" t="str">
            <v>PRIMAX</v>
          </cell>
          <cell r="F37" t="str">
            <v>SI</v>
          </cell>
          <cell r="G37" t="str">
            <v>NO</v>
          </cell>
          <cell r="H37" t="str">
            <v>SI</v>
          </cell>
          <cell r="I37" t="str">
            <v>GUIPA</v>
          </cell>
          <cell r="J37" t="str">
            <v>Clle 12 N° 10-112</v>
          </cell>
          <cell r="K37" t="str">
            <v>Área Sur</v>
          </cell>
          <cell r="L37" t="str">
            <v>CAMPOALEGRE</v>
          </cell>
          <cell r="M37" t="str">
            <v>HUILA</v>
          </cell>
          <cell r="N37" t="str">
            <v>MARTHA PATRICA CHAVES</v>
          </cell>
          <cell r="O37" t="str">
            <v>mchavesr@primax.com.co</v>
          </cell>
          <cell r="P37" t="str">
            <v>JOHANA BOTERO</v>
          </cell>
          <cell r="Q37" t="str">
            <v>jboterog@primax.com.co</v>
          </cell>
          <cell r="R37" t="str">
            <v>Single Site</v>
          </cell>
          <cell r="U37" t="str">
            <v>Hernando Bermeo / Yamile Bermeo</v>
          </cell>
          <cell r="V37" t="str">
            <v>Hugo Rutia / Gloria Yamile Bermeo</v>
          </cell>
          <cell r="W37" t="str">
            <v>laguipa2011@hotmail.com;</v>
          </cell>
          <cell r="X37" t="str">
            <v>laguipa2011@hotmail.com;</v>
          </cell>
          <cell r="Y37" t="str">
            <v>3176407038 / 578 8380207</v>
          </cell>
          <cell r="Z37">
            <v>2.6819283330000001</v>
          </cell>
          <cell r="AA37">
            <v>-75.329641289999998</v>
          </cell>
          <cell r="AB37" t="str">
            <v>HS</v>
          </cell>
          <cell r="AC37" t="str">
            <v>Cuotas</v>
          </cell>
          <cell r="AE37">
            <v>3700000</v>
          </cell>
          <cell r="AF37" t="str">
            <v>N/A</v>
          </cell>
          <cell r="AG37">
            <v>336363.63636364002</v>
          </cell>
          <cell r="AH37">
            <v>336363.63636364002</v>
          </cell>
          <cell r="AI37">
            <v>336363.63636364002</v>
          </cell>
          <cell r="AJ37">
            <v>336363.63636364002</v>
          </cell>
          <cell r="AK37">
            <v>336363.63636364002</v>
          </cell>
          <cell r="AL37">
            <v>336363.63636364002</v>
          </cell>
          <cell r="AM37">
            <v>336363.63636364002</v>
          </cell>
          <cell r="AN37">
            <v>336363.63636364002</v>
          </cell>
          <cell r="AO37">
            <v>336363.63636364002</v>
          </cell>
          <cell r="AP37">
            <v>336363.63636364002</v>
          </cell>
          <cell r="AQ37">
            <v>336363.63636364002</v>
          </cell>
          <cell r="AR37" t="str">
            <v>SI</v>
          </cell>
          <cell r="AS37" t="str">
            <v>LAURA PERDOMO</v>
          </cell>
        </row>
        <row r="38">
          <cell r="B38">
            <v>110835</v>
          </cell>
          <cell r="C38">
            <v>200163</v>
          </cell>
          <cell r="D38" t="str">
            <v>5d14d89f4dc35a0017c25555</v>
          </cell>
          <cell r="E38" t="str">
            <v>PRIMAX</v>
          </cell>
          <cell r="F38" t="str">
            <v>SI</v>
          </cell>
          <cell r="G38" t="str">
            <v>NO</v>
          </cell>
          <cell r="H38" t="str">
            <v>SI</v>
          </cell>
          <cell r="I38" t="str">
            <v>EL FARO</v>
          </cell>
          <cell r="J38" t="str">
            <v>Cra. 2 No. 42 - 40</v>
          </cell>
          <cell r="K38" t="str">
            <v>Área Norte</v>
          </cell>
          <cell r="L38" t="str">
            <v>MONTERIA</v>
          </cell>
          <cell r="M38" t="str">
            <v>CORDOBA</v>
          </cell>
          <cell r="N38" t="str">
            <v>MONICA LONDOÑO</v>
          </cell>
          <cell r="O38" t="str">
            <v>mlondonod@primax.com.co</v>
          </cell>
          <cell r="P38" t="str">
            <v>VICTOR PATERNINA</v>
          </cell>
          <cell r="Q38" t="str">
            <v>vpaterninau@primax.com.co</v>
          </cell>
          <cell r="R38" t="str">
            <v>Single Site</v>
          </cell>
          <cell r="U38" t="str">
            <v>Ramiro Otero</v>
          </cell>
          <cell r="V38" t="str">
            <v>Ana</v>
          </cell>
          <cell r="W38" t="str">
            <v>rotero65@outlook.com;</v>
          </cell>
          <cell r="X38" t="str">
            <v>estacionelfaro1@hotmail.com;</v>
          </cell>
          <cell r="Y38" t="str">
            <v>301-3984960</v>
          </cell>
          <cell r="Z38">
            <v>8.7653440539999998</v>
          </cell>
          <cell r="AA38">
            <v>-75.878948100000002</v>
          </cell>
          <cell r="AB38" t="str">
            <v>HS</v>
          </cell>
          <cell r="AC38" t="str">
            <v>Cuotas</v>
          </cell>
          <cell r="AE38">
            <v>3700000</v>
          </cell>
          <cell r="AF38" t="str">
            <v>N/A</v>
          </cell>
          <cell r="AG38">
            <v>336363.63636364002</v>
          </cell>
          <cell r="AH38">
            <v>336363.63636364002</v>
          </cell>
          <cell r="AI38">
            <v>336363.63636364002</v>
          </cell>
          <cell r="AJ38">
            <v>336363.63636364002</v>
          </cell>
          <cell r="AK38">
            <v>336363.63636364002</v>
          </cell>
          <cell r="AL38">
            <v>336363.63636364002</v>
          </cell>
          <cell r="AM38">
            <v>336363.63636364002</v>
          </cell>
          <cell r="AN38">
            <v>336363.63636364002</v>
          </cell>
          <cell r="AO38">
            <v>336363.63636364002</v>
          </cell>
          <cell r="AP38">
            <v>336363.63636364002</v>
          </cell>
          <cell r="AQ38">
            <v>336363.63636364002</v>
          </cell>
          <cell r="AR38" t="str">
            <v>SI</v>
          </cell>
          <cell r="AS38" t="str">
            <v>KAREN COGOLLO</v>
          </cell>
        </row>
        <row r="39">
          <cell r="B39">
            <v>110924</v>
          </cell>
          <cell r="C39">
            <v>195826</v>
          </cell>
          <cell r="D39" t="str">
            <v>5e051002a7ae0e0017fa4a06</v>
          </cell>
          <cell r="E39" t="str">
            <v>PRIMAX</v>
          </cell>
          <cell r="F39" t="str">
            <v>SI</v>
          </cell>
          <cell r="G39" t="str">
            <v>NO</v>
          </cell>
          <cell r="H39" t="str">
            <v>SI</v>
          </cell>
          <cell r="I39" t="str">
            <v>SANCHEZ</v>
          </cell>
          <cell r="J39" t="str">
            <v>Cra 4 # 17-20 Soacha</v>
          </cell>
          <cell r="K39" t="str">
            <v>Área Centro</v>
          </cell>
          <cell r="L39" t="str">
            <v>SOACHA</v>
          </cell>
          <cell r="M39" t="str">
            <v>CUNDINAMARCA</v>
          </cell>
          <cell r="N39" t="str">
            <v>HECTOR MARIO MARTINEZ</v>
          </cell>
          <cell r="O39" t="str">
            <v>hmartinezd@primax.com.co</v>
          </cell>
          <cell r="P39" t="str">
            <v xml:space="preserve">PAOLA MARTÍNEZ </v>
          </cell>
          <cell r="Q39" t="str">
            <v>pmartinezb@primax.com.co</v>
          </cell>
          <cell r="R39" t="str">
            <v>Single Site</v>
          </cell>
          <cell r="U39" t="str">
            <v>Esperanza Sanchez / Jairo Galarza</v>
          </cell>
          <cell r="V39" t="str">
            <v>Victor ozuna</v>
          </cell>
          <cell r="W39" t="str">
            <v>esperanzasanchez_garcia@hotmail.com; essosanchez@hotmail.com;</v>
          </cell>
          <cell r="X39" t="str">
            <v>essosanchez@hotmail.com;</v>
          </cell>
          <cell r="Y39" t="str">
            <v>571 5758195 / 571 7810685</v>
          </cell>
          <cell r="Z39">
            <v>4.5808584730000002</v>
          </cell>
          <cell r="AA39">
            <v>-74.214591679999998</v>
          </cell>
          <cell r="AB39" t="str">
            <v>HS</v>
          </cell>
          <cell r="AC39" t="str">
            <v>Cuotas</v>
          </cell>
          <cell r="AE39">
            <v>3700000</v>
          </cell>
          <cell r="AF39" t="str">
            <v>N/A</v>
          </cell>
          <cell r="AG39">
            <v>336363.63636364002</v>
          </cell>
          <cell r="AH39">
            <v>336363.63636364002</v>
          </cell>
          <cell r="AI39">
            <v>336363.63636364002</v>
          </cell>
          <cell r="AJ39">
            <v>336363.63636364002</v>
          </cell>
          <cell r="AK39">
            <v>336363.63636364002</v>
          </cell>
          <cell r="AL39">
            <v>336363.63636364002</v>
          </cell>
          <cell r="AM39">
            <v>336363.63636364002</v>
          </cell>
          <cell r="AN39">
            <v>336363.63636364002</v>
          </cell>
          <cell r="AO39">
            <v>336363.63636364002</v>
          </cell>
          <cell r="AP39">
            <v>336363.63636364002</v>
          </cell>
          <cell r="AQ39">
            <v>336363.63636364002</v>
          </cell>
          <cell r="AR39" t="str">
            <v>SI</v>
          </cell>
          <cell r="AS39" t="str">
            <v>MILENA INFANTE</v>
          </cell>
        </row>
        <row r="40">
          <cell r="B40">
            <v>110941</v>
          </cell>
          <cell r="C40">
            <v>197126</v>
          </cell>
          <cell r="D40" t="str">
            <v>5de52d668e7afb0017147945</v>
          </cell>
          <cell r="E40" t="str">
            <v>PRIMAX</v>
          </cell>
          <cell r="F40" t="str">
            <v>SI</v>
          </cell>
          <cell r="G40" t="str">
            <v>NO</v>
          </cell>
          <cell r="H40" t="str">
            <v>SI</v>
          </cell>
          <cell r="I40" t="str">
            <v>SAN PEDRO</v>
          </cell>
          <cell r="J40" t="str">
            <v>Autopista Buga Tulua Km 14</v>
          </cell>
          <cell r="K40" t="str">
            <v>Área Sur</v>
          </cell>
          <cell r="L40" t="str">
            <v>SAN PEDRO</v>
          </cell>
          <cell r="M40" t="str">
            <v>VALLE DEL CAUCA</v>
          </cell>
          <cell r="N40" t="str">
            <v>MARTHA PATRICA CHAVES</v>
          </cell>
          <cell r="O40" t="str">
            <v>mchavesr@primax.com.co</v>
          </cell>
          <cell r="P40" t="str">
            <v>CATALINA QUINTERO</v>
          </cell>
          <cell r="Q40" t="str">
            <v>cquinteroc@primax.com.co</v>
          </cell>
          <cell r="R40" t="str">
            <v>Partner</v>
          </cell>
          <cell r="S40" t="str">
            <v>VILLALOBOS</v>
          </cell>
          <cell r="U40" t="str">
            <v>VILLALOBOS: Andrea Villalobos (Lubryco)</v>
          </cell>
          <cell r="V40" t="str">
            <v xml:space="preserve">Luis Matallana </v>
          </cell>
          <cell r="W40" t="str">
            <v>andrea.villalobos@lubryco.com;</v>
          </cell>
          <cell r="X40" t="str">
            <v>gerencia@opesltda.com; Luis.matallana@lubryco.com;</v>
          </cell>
          <cell r="Y40" t="str">
            <v>3176677789 / 57 3176677789</v>
          </cell>
          <cell r="Z40">
            <v>3.9932727780000001</v>
          </cell>
          <cell r="AA40">
            <v>-76.233206679999995</v>
          </cell>
          <cell r="AB40" t="str">
            <v>HS</v>
          </cell>
          <cell r="AC40" t="str">
            <v>Cuotas</v>
          </cell>
          <cell r="AE40">
            <v>3300000</v>
          </cell>
          <cell r="AF40" t="str">
            <v>N/A</v>
          </cell>
          <cell r="AG40">
            <v>300000</v>
          </cell>
          <cell r="AH40">
            <v>300000</v>
          </cell>
          <cell r="AI40">
            <v>300000</v>
          </cell>
          <cell r="AJ40">
            <v>300000</v>
          </cell>
          <cell r="AK40">
            <v>300000</v>
          </cell>
          <cell r="AL40">
            <v>300000</v>
          </cell>
          <cell r="AM40">
            <v>300000</v>
          </cell>
          <cell r="AN40">
            <v>300000</v>
          </cell>
          <cell r="AO40">
            <v>300000</v>
          </cell>
          <cell r="AP40">
            <v>300000</v>
          </cell>
          <cell r="AQ40">
            <v>300000</v>
          </cell>
          <cell r="AR40" t="str">
            <v>SI</v>
          </cell>
          <cell r="AS40" t="str">
            <v>JUAN MONTEALEGRE</v>
          </cell>
        </row>
        <row r="41">
          <cell r="B41">
            <v>110942</v>
          </cell>
          <cell r="C41">
            <v>197152</v>
          </cell>
          <cell r="D41" t="str">
            <v>5de52d478e7afb00171473a1</v>
          </cell>
          <cell r="E41" t="str">
            <v>PRIMAX</v>
          </cell>
          <cell r="F41" t="str">
            <v>SI</v>
          </cell>
          <cell r="G41" t="str">
            <v>NO</v>
          </cell>
          <cell r="H41" t="str">
            <v>SI</v>
          </cell>
          <cell r="I41" t="str">
            <v>ESTAMBUL</v>
          </cell>
          <cell r="J41" t="str">
            <v>Calle 1 No 10-70</v>
          </cell>
          <cell r="K41" t="str">
            <v>Área Sur</v>
          </cell>
          <cell r="L41" t="str">
            <v>GUADALAJARA DE BUGA</v>
          </cell>
          <cell r="M41" t="str">
            <v>VALLE DEL CAUCA</v>
          </cell>
          <cell r="N41" t="str">
            <v>MARTHA PATRICA CHAVES</v>
          </cell>
          <cell r="O41" t="str">
            <v>mchavesr@primax.com.co</v>
          </cell>
          <cell r="P41" t="str">
            <v>CATALINA QUINTERO</v>
          </cell>
          <cell r="Q41" t="str">
            <v>cquinteroc@primax.com.co</v>
          </cell>
          <cell r="R41" t="str">
            <v>Partner</v>
          </cell>
          <cell r="S41" t="str">
            <v>VILLALOBOS</v>
          </cell>
          <cell r="U41" t="str">
            <v>VILLALOBOS: Andrea Villalobos (Lubryco)</v>
          </cell>
          <cell r="V41" t="str">
            <v xml:space="preserve">María Elena Toro </v>
          </cell>
          <cell r="W41" t="str">
            <v>andrea.villalobos@lubryco.com;</v>
          </cell>
          <cell r="X41" t="str">
            <v>maria.toro@lubryco.com;</v>
          </cell>
          <cell r="Y41" t="str">
            <v>57 3162845727</v>
          </cell>
          <cell r="Z41">
            <v>3.8944943830000001</v>
          </cell>
          <cell r="AA41">
            <v>-76.299092920000007</v>
          </cell>
          <cell r="AB41" t="str">
            <v>HS</v>
          </cell>
          <cell r="AC41" t="str">
            <v>Cuotas</v>
          </cell>
          <cell r="AE41">
            <v>3300000</v>
          </cell>
          <cell r="AF41" t="str">
            <v>N/A</v>
          </cell>
          <cell r="AG41">
            <v>300000</v>
          </cell>
          <cell r="AH41">
            <v>300000</v>
          </cell>
          <cell r="AI41">
            <v>300000</v>
          </cell>
          <cell r="AJ41">
            <v>300000</v>
          </cell>
          <cell r="AK41">
            <v>300000</v>
          </cell>
          <cell r="AL41">
            <v>300000</v>
          </cell>
          <cell r="AM41">
            <v>300000</v>
          </cell>
          <cell r="AN41">
            <v>300000</v>
          </cell>
          <cell r="AO41">
            <v>300000</v>
          </cell>
          <cell r="AP41">
            <v>300000</v>
          </cell>
          <cell r="AQ41">
            <v>300000</v>
          </cell>
          <cell r="AR41" t="str">
            <v>SI</v>
          </cell>
          <cell r="AS41" t="str">
            <v>JUAN MONTEALEGRE</v>
          </cell>
        </row>
        <row r="42">
          <cell r="B42">
            <v>110943</v>
          </cell>
          <cell r="C42">
            <v>197153</v>
          </cell>
          <cell r="D42" t="str">
            <v>5de52d028e7afb0017146823</v>
          </cell>
          <cell r="E42" t="str">
            <v>PRIMAX</v>
          </cell>
          <cell r="F42" t="str">
            <v>SI</v>
          </cell>
          <cell r="G42" t="str">
            <v>NO</v>
          </cell>
          <cell r="H42" t="str">
            <v>SI</v>
          </cell>
          <cell r="I42" t="str">
            <v>EL PEDREGAL</v>
          </cell>
          <cell r="J42" t="str">
            <v>Cra 27A  # 40-390</v>
          </cell>
          <cell r="K42" t="str">
            <v>Área Sur</v>
          </cell>
          <cell r="L42" t="str">
            <v>TULUA</v>
          </cell>
          <cell r="M42" t="str">
            <v>VALLE DEL CAUCA</v>
          </cell>
          <cell r="N42" t="str">
            <v>MARTHA PATRICA CHAVES</v>
          </cell>
          <cell r="O42" t="str">
            <v>mchavesr@primax.com.co</v>
          </cell>
          <cell r="P42" t="str">
            <v>CATALINA QUINTERO</v>
          </cell>
          <cell r="Q42" t="str">
            <v>cquinteroc@primax.com.co</v>
          </cell>
          <cell r="R42" t="str">
            <v>Partner</v>
          </cell>
          <cell r="S42" t="str">
            <v>VILLALOBOS</v>
          </cell>
          <cell r="U42" t="str">
            <v>VILLALOBOS: Andrea Villalobos (Lubryco)</v>
          </cell>
          <cell r="V42" t="str">
            <v>Adriana Mercado</v>
          </cell>
          <cell r="W42" t="str">
            <v>andrea.villalobos@lubryco.com;</v>
          </cell>
          <cell r="X42" t="str">
            <v>adriana.mercado@lubryco.com;</v>
          </cell>
          <cell r="Y42" t="str">
            <v>57 3162845727</v>
          </cell>
          <cell r="Z42">
            <v>4.0689535379999997</v>
          </cell>
          <cell r="AA42">
            <v>-76.197228010000003</v>
          </cell>
          <cell r="AB42" t="str">
            <v>HS</v>
          </cell>
          <cell r="AC42" t="str">
            <v>Cuotas</v>
          </cell>
          <cell r="AE42">
            <v>3300000</v>
          </cell>
          <cell r="AF42" t="str">
            <v>N/A</v>
          </cell>
          <cell r="AG42">
            <v>300000</v>
          </cell>
          <cell r="AH42">
            <v>300000</v>
          </cell>
          <cell r="AI42">
            <v>300000</v>
          </cell>
          <cell r="AJ42">
            <v>300000</v>
          </cell>
          <cell r="AK42">
            <v>300000</v>
          </cell>
          <cell r="AL42">
            <v>300000</v>
          </cell>
          <cell r="AM42">
            <v>300000</v>
          </cell>
          <cell r="AN42">
            <v>300000</v>
          </cell>
          <cell r="AO42">
            <v>300000</v>
          </cell>
          <cell r="AP42">
            <v>300000</v>
          </cell>
          <cell r="AQ42">
            <v>300000</v>
          </cell>
          <cell r="AR42" t="str">
            <v>SI</v>
          </cell>
          <cell r="AS42" t="str">
            <v>JUAN MONTEALEGRE</v>
          </cell>
        </row>
        <row r="43">
          <cell r="B43">
            <v>111163</v>
          </cell>
          <cell r="C43">
            <v>140534</v>
          </cell>
          <cell r="D43" t="str">
            <v>5d766e1322f39e0017aabffc</v>
          </cell>
          <cell r="E43" t="str">
            <v>PRIMAX</v>
          </cell>
          <cell r="F43" t="str">
            <v>SI</v>
          </cell>
          <cell r="G43" t="str">
            <v>NO</v>
          </cell>
          <cell r="H43" t="str">
            <v>SI</v>
          </cell>
          <cell r="I43" t="str">
            <v>DISCOTRASAM</v>
          </cell>
          <cell r="J43" t="str">
            <v>Cra 7 nO. 14-118 San Martín</v>
          </cell>
          <cell r="K43" t="str">
            <v>Área Centro</v>
          </cell>
          <cell r="L43" t="str">
            <v>SAN MARTIN</v>
          </cell>
          <cell r="M43" t="str">
            <v>META</v>
          </cell>
          <cell r="N43" t="str">
            <v>HECTOR MARIO MARTINEZ</v>
          </cell>
          <cell r="O43" t="str">
            <v>hmartinezd@primax.com.co</v>
          </cell>
          <cell r="P43" t="str">
            <v>IVAN PINZON</v>
          </cell>
          <cell r="Q43" t="str">
            <v>ipinzonu@primax.com.co</v>
          </cell>
          <cell r="R43" t="str">
            <v>Single Site</v>
          </cell>
          <cell r="U43" t="str">
            <v>Daniel Guarin</v>
          </cell>
          <cell r="V43" t="str">
            <v>CLAUDIA BARRERA</v>
          </cell>
          <cell r="W43" t="str">
            <v>discotrasam@hotmail.com;</v>
          </cell>
          <cell r="X43" t="str">
            <v>discotrasam@hotmail.com;</v>
          </cell>
          <cell r="Y43" t="str">
            <v>3105850550 / 578 6488082</v>
          </cell>
          <cell r="Z43">
            <v>3.7009221540000001</v>
          </cell>
          <cell r="AA43">
            <v>-73.700238440000007</v>
          </cell>
          <cell r="AB43" t="str">
            <v>HS</v>
          </cell>
          <cell r="AC43" t="str">
            <v>Inmediato</v>
          </cell>
          <cell r="AE43">
            <v>3500000</v>
          </cell>
          <cell r="AF43" t="str">
            <v>N/A</v>
          </cell>
          <cell r="AG43" t="str">
            <v>N/A</v>
          </cell>
          <cell r="AH43">
            <v>3500000</v>
          </cell>
          <cell r="AI43" t="str">
            <v>N/A</v>
          </cell>
          <cell r="AJ43" t="str">
            <v>N/A</v>
          </cell>
          <cell r="AK43" t="str">
            <v>N/A</v>
          </cell>
          <cell r="AL43" t="str">
            <v>N/A</v>
          </cell>
          <cell r="AM43" t="str">
            <v>N/A</v>
          </cell>
          <cell r="AN43" t="str">
            <v>N/A</v>
          </cell>
          <cell r="AO43" t="str">
            <v>N/A</v>
          </cell>
          <cell r="AP43" t="str">
            <v>N/A</v>
          </cell>
          <cell r="AQ43" t="str">
            <v>N/A</v>
          </cell>
          <cell r="AR43" t="str">
            <v>FORMULARIO</v>
          </cell>
          <cell r="AS43" t="str">
            <v>WILSON MONTAÑA</v>
          </cell>
        </row>
        <row r="44">
          <cell r="B44">
            <v>111225</v>
          </cell>
          <cell r="C44">
            <v>195183</v>
          </cell>
          <cell r="D44" t="str">
            <v>5d8a21bbd9f23600176125f5</v>
          </cell>
          <cell r="E44" t="str">
            <v>PRIMAX</v>
          </cell>
          <cell r="F44" t="str">
            <v>SI</v>
          </cell>
          <cell r="G44" t="str">
            <v>NO</v>
          </cell>
          <cell r="H44" t="str">
            <v>SI</v>
          </cell>
          <cell r="I44" t="str">
            <v>AUTOPISTA MED</v>
          </cell>
          <cell r="J44" t="str">
            <v>Cra 42B # 21C-10 Bello</v>
          </cell>
          <cell r="K44" t="str">
            <v>Área Norte</v>
          </cell>
          <cell r="L44" t="str">
            <v>BELLO</v>
          </cell>
          <cell r="M44" t="str">
            <v>ANTIOQUIA</v>
          </cell>
          <cell r="N44" t="str">
            <v>MONICA LONDOÑO</v>
          </cell>
          <cell r="O44" t="str">
            <v>mlondonod@primax.com.co</v>
          </cell>
          <cell r="P44" t="str">
            <v>OLGA LUCIA RESTREPO</v>
          </cell>
          <cell r="Q44" t="str">
            <v>orestrepol@primax.com.co</v>
          </cell>
          <cell r="R44" t="str">
            <v>Single Site</v>
          </cell>
          <cell r="U44" t="str">
            <v>Alejandro Toro</v>
          </cell>
          <cell r="V44" t="str">
            <v>Yony Ortega / Otoniel Valencia</v>
          </cell>
          <cell r="W44" t="str">
            <v>mobilautopista@une.net.co;</v>
          </cell>
          <cell r="X44" t="str">
            <v>administrador@mobilautopista.com.co;</v>
          </cell>
          <cell r="Y44" t="str">
            <v>321 9376024 / 574 4610211</v>
          </cell>
          <cell r="Z44">
            <v>6.3108123110000003</v>
          </cell>
          <cell r="AA44">
            <v>-75.550496179999996</v>
          </cell>
          <cell r="AB44" t="str">
            <v>HS</v>
          </cell>
          <cell r="AC44" t="str">
            <v>Inmediato</v>
          </cell>
          <cell r="AE44">
            <v>3500000</v>
          </cell>
          <cell r="AF44" t="str">
            <v>N/A</v>
          </cell>
          <cell r="AG44" t="str">
            <v>N/A</v>
          </cell>
          <cell r="AH44">
            <v>3500000</v>
          </cell>
          <cell r="AI44" t="str">
            <v>N/A</v>
          </cell>
          <cell r="AJ44" t="str">
            <v>N/A</v>
          </cell>
          <cell r="AK44" t="str">
            <v>N/A</v>
          </cell>
          <cell r="AL44" t="str">
            <v>N/A</v>
          </cell>
          <cell r="AM44" t="str">
            <v>N/A</v>
          </cell>
          <cell r="AN44" t="str">
            <v>N/A</v>
          </cell>
          <cell r="AO44" t="str">
            <v>N/A</v>
          </cell>
          <cell r="AP44" t="str">
            <v>N/A</v>
          </cell>
          <cell r="AQ44" t="str">
            <v>N/A</v>
          </cell>
          <cell r="AR44" t="str">
            <v>SI</v>
          </cell>
          <cell r="AS44" t="str">
            <v>NORMAN CORDOBA</v>
          </cell>
        </row>
        <row r="45">
          <cell r="B45">
            <v>111347</v>
          </cell>
          <cell r="C45">
            <v>123023</v>
          </cell>
          <cell r="D45" t="str">
            <v>5e74027ea2361200178437b5</v>
          </cell>
          <cell r="E45" t="str">
            <v>PRIMAX</v>
          </cell>
          <cell r="F45" t="str">
            <v>NO</v>
          </cell>
          <cell r="G45" t="str">
            <v>NO</v>
          </cell>
          <cell r="H45" t="str">
            <v>NO</v>
          </cell>
          <cell r="I45" t="str">
            <v>SERVISUR 1 CALLE 19 - Central</v>
          </cell>
          <cell r="J45" t="str">
            <v>Cra 5 # 19 - 37</v>
          </cell>
          <cell r="K45" t="str">
            <v>Área Sur</v>
          </cell>
          <cell r="L45" t="str">
            <v>IPIALES</v>
          </cell>
          <cell r="M45" t="str">
            <v>NARIÑO</v>
          </cell>
          <cell r="N45" t="str">
            <v>MARTHA PATRICA CHAVES</v>
          </cell>
          <cell r="O45" t="str">
            <v>mchavesr@primax.com.co</v>
          </cell>
          <cell r="P45" t="str">
            <v xml:space="preserve">FABIO ANDRES ROJAS </v>
          </cell>
          <cell r="Q45" t="str">
            <v>frojasf@primax.com.co</v>
          </cell>
          <cell r="R45" t="str">
            <v>Multisite</v>
          </cell>
          <cell r="T45" t="str">
            <v>Familia Villacis</v>
          </cell>
          <cell r="U45" t="str">
            <v>Maria Elena y Alonso Villacis</v>
          </cell>
          <cell r="V45" t="str">
            <v xml:space="preserve">Juan José Teherán </v>
          </cell>
          <cell r="W45" t="str">
            <v>contactenos@servisursas.com;</v>
          </cell>
          <cell r="X45" t="str">
            <v>contactenos@servisursas.com; edsesso@servisursas.com;</v>
          </cell>
          <cell r="Y45" t="str">
            <v>3156876754 / 572 7732939</v>
          </cell>
          <cell r="Z45">
            <v>0.82917336799999997</v>
          </cell>
          <cell r="AA45">
            <v>-77.642663979999995</v>
          </cell>
          <cell r="AB45" t="str">
            <v>HS</v>
          </cell>
          <cell r="AC45" t="str">
            <v>Cuotas</v>
          </cell>
          <cell r="AE45">
            <v>3700000</v>
          </cell>
          <cell r="AF45" t="str">
            <v>N/A</v>
          </cell>
          <cell r="AG45">
            <v>336363.63636364002</v>
          </cell>
          <cell r="AH45">
            <v>336363.63636364002</v>
          </cell>
          <cell r="AI45">
            <v>336363.63636364002</v>
          </cell>
          <cell r="AJ45">
            <v>336363.63636364002</v>
          </cell>
          <cell r="AK45">
            <v>336363.63636364002</v>
          </cell>
          <cell r="AL45">
            <v>336363.63636364002</v>
          </cell>
          <cell r="AM45">
            <v>336363.63636364002</v>
          </cell>
          <cell r="AN45">
            <v>336363.63636364002</v>
          </cell>
          <cell r="AO45">
            <v>336363.63636364002</v>
          </cell>
          <cell r="AP45">
            <v>336363.63636364002</v>
          </cell>
          <cell r="AQ45">
            <v>336363.63636364002</v>
          </cell>
          <cell r="AR45" t="str">
            <v>SI</v>
          </cell>
          <cell r="AS45" t="str">
            <v>MIGUEL RAMIREZ</v>
          </cell>
        </row>
        <row r="46">
          <cell r="B46">
            <v>111348</v>
          </cell>
          <cell r="C46">
            <v>123025</v>
          </cell>
          <cell r="D46" t="str">
            <v>5e7402d0a2361200178452d3</v>
          </cell>
          <cell r="E46" t="str">
            <v>PRIMAX</v>
          </cell>
          <cell r="F46" t="str">
            <v>NO</v>
          </cell>
          <cell r="G46" t="str">
            <v>NO</v>
          </cell>
          <cell r="H46" t="str">
            <v>NO</v>
          </cell>
          <cell r="I46" t="str">
            <v>SERVISUR RUMICHACA</v>
          </cell>
          <cell r="J46" t="str">
            <v>Calle 17 # 12-211</v>
          </cell>
          <cell r="K46" t="str">
            <v>Área Sur</v>
          </cell>
          <cell r="L46" t="str">
            <v>IPIALES</v>
          </cell>
          <cell r="M46" t="str">
            <v>NARIÑO</v>
          </cell>
          <cell r="N46" t="str">
            <v>MARTHA PATRICA CHAVES</v>
          </cell>
          <cell r="O46" t="str">
            <v>mchavesr@primax.com.co</v>
          </cell>
          <cell r="P46" t="str">
            <v xml:space="preserve">FABIO ANDRES ROJAS </v>
          </cell>
          <cell r="Q46" t="str">
            <v>frojasf@primax.com.co</v>
          </cell>
          <cell r="R46" t="str">
            <v>Multisite</v>
          </cell>
          <cell r="T46" t="str">
            <v>Familia Villacis</v>
          </cell>
          <cell r="U46" t="str">
            <v>Maria Elena y Alonso Villacis</v>
          </cell>
          <cell r="V46" t="str">
            <v xml:space="preserve">Jeison Alexander Quiroz cuasquer </v>
          </cell>
          <cell r="W46" t="str">
            <v>contactenos@servisursas.com;</v>
          </cell>
          <cell r="X46" t="str">
            <v>contactenos@servisursas.com; edsrumichaca@servisursas.com;</v>
          </cell>
          <cell r="Y46" t="str">
            <v>3053468246 / 572 7732939</v>
          </cell>
          <cell r="Z46">
            <v>0.822926975</v>
          </cell>
          <cell r="AA46">
            <v>-77.645859049999999</v>
          </cell>
          <cell r="AB46" t="str">
            <v>HS</v>
          </cell>
          <cell r="AC46" t="str">
            <v>Cuotas</v>
          </cell>
          <cell r="AE46">
            <v>3700000</v>
          </cell>
          <cell r="AF46" t="str">
            <v>N/A</v>
          </cell>
          <cell r="AG46">
            <v>336363.63636364002</v>
          </cell>
          <cell r="AH46">
            <v>336363.63636364002</v>
          </cell>
          <cell r="AI46">
            <v>336363.63636364002</v>
          </cell>
          <cell r="AJ46">
            <v>336363.63636364002</v>
          </cell>
          <cell r="AK46">
            <v>336363.63636364002</v>
          </cell>
          <cell r="AL46">
            <v>336363.63636364002</v>
          </cell>
          <cell r="AM46">
            <v>336363.63636364002</v>
          </cell>
          <cell r="AN46">
            <v>336363.63636364002</v>
          </cell>
          <cell r="AO46">
            <v>336363.63636364002</v>
          </cell>
          <cell r="AP46">
            <v>336363.63636364002</v>
          </cell>
          <cell r="AQ46">
            <v>336363.63636364002</v>
          </cell>
          <cell r="AR46" t="str">
            <v>SI</v>
          </cell>
          <cell r="AS46" t="str">
            <v>MIGUEL RAMIREZ</v>
          </cell>
        </row>
        <row r="47">
          <cell r="B47">
            <v>111349</v>
          </cell>
          <cell r="C47">
            <v>123027</v>
          </cell>
          <cell r="D47" t="str">
            <v>5e7402f7a236120017846063</v>
          </cell>
          <cell r="E47" t="str">
            <v>PRIMAX</v>
          </cell>
          <cell r="F47" t="str">
            <v>NO</v>
          </cell>
          <cell r="G47" t="str">
            <v>NO</v>
          </cell>
          <cell r="H47" t="str">
            <v>NO</v>
          </cell>
          <cell r="I47" t="str">
            <v>SERVISUR VIA AEROPUERTO</v>
          </cell>
          <cell r="J47" t="str">
            <v>Cra 7 # 25 - 66</v>
          </cell>
          <cell r="K47" t="str">
            <v>Área Sur</v>
          </cell>
          <cell r="L47" t="str">
            <v>IPIALES</v>
          </cell>
          <cell r="M47" t="str">
            <v>NARIÑO</v>
          </cell>
          <cell r="N47" t="str">
            <v>MARTHA PATRICA CHAVES</v>
          </cell>
          <cell r="O47" t="str">
            <v>mchavesr@primax.com.co</v>
          </cell>
          <cell r="P47" t="str">
            <v xml:space="preserve">FABIO ANDRES ROJAS </v>
          </cell>
          <cell r="Q47" t="str">
            <v>frojasf@primax.com.co</v>
          </cell>
          <cell r="R47" t="str">
            <v>Multisite</v>
          </cell>
          <cell r="T47" t="str">
            <v>Familia Villacis</v>
          </cell>
          <cell r="U47" t="str">
            <v>Maria Elena y Alonso Villacis</v>
          </cell>
          <cell r="V47" t="str">
            <v xml:space="preserve">Jhon Alexander Díaz </v>
          </cell>
          <cell r="W47" t="str">
            <v>contactenos@servisursas.com;</v>
          </cell>
          <cell r="X47" t="str">
            <v>contactenos@servisursas.com; edsaeropuerto@servisursas.com;</v>
          </cell>
          <cell r="Y47" t="str">
            <v>3206769806 / 572 7732939</v>
          </cell>
          <cell r="Z47">
            <v>0.82894619199999997</v>
          </cell>
          <cell r="AA47">
            <v>-77.65207977</v>
          </cell>
          <cell r="AB47" t="str">
            <v>HS</v>
          </cell>
          <cell r="AC47" t="str">
            <v>Cuotas</v>
          </cell>
          <cell r="AE47">
            <v>3700000</v>
          </cell>
          <cell r="AF47" t="str">
            <v>N/A</v>
          </cell>
          <cell r="AG47">
            <v>336363.63636364002</v>
          </cell>
          <cell r="AH47">
            <v>336363.63636364002</v>
          </cell>
          <cell r="AI47">
            <v>336363.63636364002</v>
          </cell>
          <cell r="AJ47">
            <v>336363.63636364002</v>
          </cell>
          <cell r="AK47">
            <v>336363.63636364002</v>
          </cell>
          <cell r="AL47">
            <v>336363.63636364002</v>
          </cell>
          <cell r="AM47">
            <v>336363.63636364002</v>
          </cell>
          <cell r="AN47">
            <v>336363.63636364002</v>
          </cell>
          <cell r="AO47">
            <v>336363.63636364002</v>
          </cell>
          <cell r="AP47">
            <v>336363.63636364002</v>
          </cell>
          <cell r="AQ47">
            <v>336363.63636364002</v>
          </cell>
          <cell r="AR47" t="str">
            <v>SI</v>
          </cell>
          <cell r="AS47" t="str">
            <v>MIGUEL RAMIREZ</v>
          </cell>
        </row>
        <row r="48">
          <cell r="B48">
            <v>111561</v>
          </cell>
          <cell r="C48">
            <v>123413</v>
          </cell>
          <cell r="D48" t="str">
            <v>5df2a2ff014bc20017fbf6b8</v>
          </cell>
          <cell r="E48" t="str">
            <v>PRIMAX</v>
          </cell>
          <cell r="F48" t="str">
            <v>SI</v>
          </cell>
          <cell r="G48" t="str">
            <v>NO</v>
          </cell>
          <cell r="H48" t="str">
            <v>NO</v>
          </cell>
          <cell r="I48" t="str">
            <v>SODATRANS</v>
          </cell>
          <cell r="J48" t="str">
            <v>E/S Esso Ubate-Entrada Ubate</v>
          </cell>
          <cell r="K48" t="str">
            <v>Área Centro</v>
          </cell>
          <cell r="L48" t="str">
            <v>UBATE</v>
          </cell>
          <cell r="M48" t="str">
            <v>CUNDINAMARCA</v>
          </cell>
          <cell r="N48" t="str">
            <v>HECTOR MARIO MARTINEZ</v>
          </cell>
          <cell r="O48" t="str">
            <v>hmartinezd@primax.com.co</v>
          </cell>
          <cell r="P48" t="str">
            <v>YOLIMA MESA</v>
          </cell>
          <cell r="Q48" t="str">
            <v>ymesar@primax.com.co</v>
          </cell>
          <cell r="R48" t="str">
            <v>Single Site</v>
          </cell>
          <cell r="U48" t="str">
            <v>Jose Luis Malagón</v>
          </cell>
          <cell r="V48" t="str">
            <v>Pilar Arevalo</v>
          </cell>
          <cell r="W48" t="str">
            <v>sodatrans@hotmail.com;</v>
          </cell>
          <cell r="X48" t="str">
            <v>Piliar_08@hotmail.com;</v>
          </cell>
          <cell r="Y48" t="str">
            <v>3133728115 571 8553539  / 571 8892034</v>
          </cell>
          <cell r="Z48">
            <v>5.3041885290000002</v>
          </cell>
          <cell r="AA48">
            <v>-73.815207319999999</v>
          </cell>
          <cell r="AB48" t="str">
            <v>HS</v>
          </cell>
          <cell r="AC48" t="str">
            <v>Inmediato</v>
          </cell>
          <cell r="AE48">
            <v>3500000</v>
          </cell>
          <cell r="AF48" t="str">
            <v>N/A</v>
          </cell>
          <cell r="AG48" t="str">
            <v>N/A</v>
          </cell>
          <cell r="AH48">
            <v>3500000</v>
          </cell>
          <cell r="AI48" t="str">
            <v>N/A</v>
          </cell>
          <cell r="AJ48" t="str">
            <v>N/A</v>
          </cell>
          <cell r="AK48" t="str">
            <v>N/A</v>
          </cell>
          <cell r="AL48" t="str">
            <v>N/A</v>
          </cell>
          <cell r="AM48" t="str">
            <v>N/A</v>
          </cell>
          <cell r="AN48" t="str">
            <v>N/A</v>
          </cell>
          <cell r="AO48" t="str">
            <v>N/A</v>
          </cell>
          <cell r="AP48" t="str">
            <v>N/A</v>
          </cell>
          <cell r="AQ48" t="str">
            <v>N/A</v>
          </cell>
          <cell r="AR48" t="str">
            <v>SI</v>
          </cell>
          <cell r="AS48" t="str">
            <v>RICARDO CHIPATECUA</v>
          </cell>
        </row>
        <row r="49">
          <cell r="B49">
            <v>111643</v>
          </cell>
          <cell r="C49">
            <v>123552</v>
          </cell>
          <cell r="D49" t="str">
            <v>5d518c64b0c0120017984e88</v>
          </cell>
          <cell r="E49" t="str">
            <v>PRIMAX</v>
          </cell>
          <cell r="F49" t="str">
            <v>SI</v>
          </cell>
          <cell r="G49" t="str">
            <v>SI</v>
          </cell>
          <cell r="H49" t="str">
            <v>SI</v>
          </cell>
          <cell r="I49" t="str">
            <v>QUIRINAL</v>
          </cell>
          <cell r="J49" t="str">
            <v>Carrera 5 # 18 - 10 (Neiva)</v>
          </cell>
          <cell r="K49" t="str">
            <v>Área Sur</v>
          </cell>
          <cell r="L49" t="str">
            <v>NEIVA</v>
          </cell>
          <cell r="M49" t="str">
            <v>HUILA</v>
          </cell>
          <cell r="N49" t="str">
            <v>MARTHA PATRICA CHAVES</v>
          </cell>
          <cell r="O49" t="str">
            <v>mchavesr@primax.com.co</v>
          </cell>
          <cell r="P49" t="str">
            <v>JOHANA BOTERO</v>
          </cell>
          <cell r="Q49" t="str">
            <v>jboterog@primax.com.co</v>
          </cell>
          <cell r="R49" t="str">
            <v>Single Site</v>
          </cell>
          <cell r="U49" t="str">
            <v xml:space="preserve"> Henry Azuero, Enrique Azuero</v>
          </cell>
          <cell r="V49" t="str">
            <v>Elcy Rios / Enrique azuero garzon</v>
          </cell>
          <cell r="W49" t="str">
            <v>estacionquirinal@hotmail.es;</v>
          </cell>
          <cell r="X49" t="str">
            <v>estacionquirinal@hotmail.es;</v>
          </cell>
          <cell r="Y49">
            <v>3103015197</v>
          </cell>
          <cell r="Z49">
            <v>2.9356738409999998</v>
          </cell>
          <cell r="AA49">
            <v>-75.29197259</v>
          </cell>
          <cell r="AB49" t="str">
            <v>HS</v>
          </cell>
          <cell r="AC49" t="str">
            <v>Cuotas</v>
          </cell>
          <cell r="AE49">
            <v>3700000</v>
          </cell>
          <cell r="AF49" t="str">
            <v>N/A</v>
          </cell>
          <cell r="AG49">
            <v>336363.63636364002</v>
          </cell>
          <cell r="AH49">
            <v>336363.63636364002</v>
          </cell>
          <cell r="AI49">
            <v>336363.63636364002</v>
          </cell>
          <cell r="AJ49">
            <v>336363.63636364002</v>
          </cell>
          <cell r="AK49">
            <v>336363.63636364002</v>
          </cell>
          <cell r="AL49">
            <v>336363.63636364002</v>
          </cell>
          <cell r="AM49">
            <v>336363.63636364002</v>
          </cell>
          <cell r="AN49">
            <v>336363.63636364002</v>
          </cell>
          <cell r="AO49">
            <v>336363.63636364002</v>
          </cell>
          <cell r="AP49">
            <v>336363.63636364002</v>
          </cell>
          <cell r="AQ49">
            <v>336363.63636364002</v>
          </cell>
          <cell r="AR49" t="str">
            <v>SI</v>
          </cell>
          <cell r="AS49" t="str">
            <v>LAURA PERDOMO</v>
          </cell>
        </row>
        <row r="50">
          <cell r="B50">
            <v>111689</v>
          </cell>
          <cell r="C50">
            <v>123625</v>
          </cell>
          <cell r="D50" t="str">
            <v>5e7405d1a236120017848251</v>
          </cell>
          <cell r="E50" t="str">
            <v>PRIMAX</v>
          </cell>
          <cell r="F50" t="str">
            <v>NO</v>
          </cell>
          <cell r="G50" t="str">
            <v>NO</v>
          </cell>
          <cell r="H50" t="str">
            <v>SI</v>
          </cell>
          <cell r="I50" t="str">
            <v>LA ANDINA</v>
          </cell>
          <cell r="J50" t="str">
            <v>Cra 14 CLL 16</v>
          </cell>
          <cell r="K50" t="str">
            <v>Área Sur</v>
          </cell>
          <cell r="L50" t="str">
            <v>LA UNION</v>
          </cell>
          <cell r="M50" t="str">
            <v>VALLE DEL CAUCA</v>
          </cell>
          <cell r="N50" t="str">
            <v>MARTHA PATRICA CHAVES</v>
          </cell>
          <cell r="O50" t="str">
            <v>mchavesr@primax.com.co</v>
          </cell>
          <cell r="P50" t="str">
            <v>ANDRES GARCIA</v>
          </cell>
          <cell r="Q50" t="str">
            <v>agarciag@primax.com.co</v>
          </cell>
          <cell r="R50" t="str">
            <v>Single Site</v>
          </cell>
          <cell r="U50" t="str">
            <v>Carlos A Tamayo</v>
          </cell>
          <cell r="V50" t="str">
            <v>Javier Agudelo</v>
          </cell>
          <cell r="W50" t="str">
            <v>carlosandrestamayo80@hotmail.com;</v>
          </cell>
          <cell r="X50" t="str">
            <v>estacion.esso.andina@gmail.com;</v>
          </cell>
          <cell r="Y50" t="str">
            <v>3122494196 / 572 2292012 - 3147914352</v>
          </cell>
          <cell r="Z50">
            <v>4.5383810999999996</v>
          </cell>
          <cell r="AA50">
            <v>-76.101420899999994</v>
          </cell>
          <cell r="AB50" t="str">
            <v>HS</v>
          </cell>
          <cell r="AC50" t="str">
            <v>Cuotas</v>
          </cell>
          <cell r="AE50">
            <v>3700000</v>
          </cell>
          <cell r="AF50" t="str">
            <v>N/A</v>
          </cell>
          <cell r="AG50">
            <v>336363.63636364002</v>
          </cell>
          <cell r="AH50">
            <v>336363.63636364002</v>
          </cell>
          <cell r="AI50">
            <v>336363.63636364002</v>
          </cell>
          <cell r="AJ50">
            <v>336363.63636364002</v>
          </cell>
          <cell r="AK50">
            <v>336363.63636364002</v>
          </cell>
          <cell r="AL50">
            <v>336363.63636364002</v>
          </cell>
          <cell r="AM50">
            <v>336363.63636364002</v>
          </cell>
          <cell r="AN50">
            <v>336363.63636364002</v>
          </cell>
          <cell r="AO50">
            <v>336363.63636364002</v>
          </cell>
          <cell r="AP50">
            <v>336363.63636364002</v>
          </cell>
          <cell r="AQ50">
            <v>336363.63636364002</v>
          </cell>
          <cell r="AR50" t="str">
            <v>SI</v>
          </cell>
          <cell r="AS50" t="str">
            <v>FERNANDO DUQUE</v>
          </cell>
        </row>
        <row r="51">
          <cell r="B51">
            <v>111698</v>
          </cell>
          <cell r="C51">
            <v>233342</v>
          </cell>
          <cell r="D51" t="str">
            <v>5d14efa74dc35a0017c2c828</v>
          </cell>
          <cell r="E51" t="str">
            <v>PRIMAX</v>
          </cell>
          <cell r="F51" t="str">
            <v>SI</v>
          </cell>
          <cell r="G51" t="str">
            <v>SI</v>
          </cell>
          <cell r="H51" t="str">
            <v>SI</v>
          </cell>
          <cell r="I51" t="str">
            <v>GUADALUPE</v>
          </cell>
          <cell r="J51" t="str">
            <v>Autop. Sur No. 52-50</v>
          </cell>
          <cell r="K51" t="str">
            <v>Área Sur</v>
          </cell>
          <cell r="L51" t="str">
            <v>SANTIAGO DE CALI</v>
          </cell>
          <cell r="M51" t="str">
            <v>VALLE DEL CAUCA</v>
          </cell>
          <cell r="N51" t="str">
            <v>MARTHA PATRICA CHAVES</v>
          </cell>
          <cell r="O51" t="str">
            <v>mchavesr@primax.com.co</v>
          </cell>
          <cell r="P51" t="str">
            <v>CLAUDIA PINILLA</v>
          </cell>
          <cell r="Q51" t="str">
            <v>cpinillal@primax.com.co</v>
          </cell>
          <cell r="R51" t="str">
            <v>Single Site</v>
          </cell>
          <cell r="U51" t="str">
            <v>Libardo Alfaro</v>
          </cell>
          <cell r="V51" t="str">
            <v>AMPARO ALFARO</v>
          </cell>
          <cell r="W51" t="str">
            <v>gerencia@alfarohnos.com;</v>
          </cell>
          <cell r="X51" t="str">
            <v>admin@alfarohnos.com;</v>
          </cell>
          <cell r="Y51" t="str">
            <v xml:space="preserve">3176484455 / 313 6614025 / </v>
          </cell>
          <cell r="Z51">
            <v>3.4089454140000002</v>
          </cell>
          <cell r="AA51">
            <v>-76.539790229999994</v>
          </cell>
          <cell r="AB51" t="str">
            <v>HS</v>
          </cell>
          <cell r="AC51" t="str">
            <v>Inmediato</v>
          </cell>
          <cell r="AE51">
            <v>3500000</v>
          </cell>
          <cell r="AF51" t="str">
            <v>N/A</v>
          </cell>
          <cell r="AG51" t="str">
            <v>N/A</v>
          </cell>
          <cell r="AH51">
            <v>3500000</v>
          </cell>
          <cell r="AI51" t="str">
            <v>N/A</v>
          </cell>
          <cell r="AJ51" t="str">
            <v>N/A</v>
          </cell>
          <cell r="AK51" t="str">
            <v>N/A</v>
          </cell>
          <cell r="AL51" t="str">
            <v>N/A</v>
          </cell>
          <cell r="AM51" t="str">
            <v>N/A</v>
          </cell>
          <cell r="AN51" t="str">
            <v>N/A</v>
          </cell>
          <cell r="AO51" t="str">
            <v>N/A</v>
          </cell>
          <cell r="AP51" t="str">
            <v>N/A</v>
          </cell>
          <cell r="AQ51" t="str">
            <v>N/A</v>
          </cell>
          <cell r="AR51" t="str">
            <v>SI</v>
          </cell>
          <cell r="AS51" t="str">
            <v>SANDRA JORDAN</v>
          </cell>
        </row>
        <row r="52">
          <cell r="B52">
            <v>111735</v>
          </cell>
          <cell r="C52">
            <v>233720</v>
          </cell>
          <cell r="D52" t="str">
            <v>5dbae71212f01e00170f4fb5</v>
          </cell>
          <cell r="E52" t="str">
            <v>PRIMAX</v>
          </cell>
          <cell r="F52" t="str">
            <v>SI</v>
          </cell>
          <cell r="G52" t="str">
            <v>NO</v>
          </cell>
          <cell r="H52" t="str">
            <v>SI</v>
          </cell>
          <cell r="I52" t="str">
            <v>BOLIVAR - JAMUNDI</v>
          </cell>
          <cell r="J52" t="str">
            <v>Cra. 10 No. 14 - 16 Jamundí</v>
          </cell>
          <cell r="K52" t="str">
            <v>Área Sur</v>
          </cell>
          <cell r="L52" t="str">
            <v>JAMUNDI</v>
          </cell>
          <cell r="M52" t="str">
            <v>VALLE DEL CAUCA</v>
          </cell>
          <cell r="N52" t="str">
            <v>MARTHA PATRICA CHAVES</v>
          </cell>
          <cell r="O52" t="str">
            <v>mchavesr@primax.com.co</v>
          </cell>
          <cell r="P52" t="str">
            <v>CLAUDIA PINILLA</v>
          </cell>
          <cell r="Q52" t="str">
            <v>cpinillal@primax.com.co</v>
          </cell>
          <cell r="R52" t="str">
            <v>Multisite</v>
          </cell>
          <cell r="T52" t="str">
            <v>Harold Rivera</v>
          </cell>
          <cell r="U52" t="str">
            <v>Harold Rivera</v>
          </cell>
          <cell r="V52" t="str">
            <v>Diego Valencia</v>
          </cell>
          <cell r="W52" t="str">
            <v>essobolivar@rivera.com.co;</v>
          </cell>
          <cell r="X52" t="str">
            <v>diegovalencia@rivera.com.co;</v>
          </cell>
          <cell r="Y52" t="str">
            <v>315 6583840</v>
          </cell>
          <cell r="Z52">
            <v>3.2636058819999998</v>
          </cell>
          <cell r="AA52">
            <v>-76.538106880000001</v>
          </cell>
          <cell r="AB52" t="str">
            <v>HS</v>
          </cell>
          <cell r="AC52" t="str">
            <v>Cuotas</v>
          </cell>
          <cell r="AE52">
            <v>3700000</v>
          </cell>
          <cell r="AF52" t="str">
            <v>N/A</v>
          </cell>
          <cell r="AG52">
            <v>336363.63636364002</v>
          </cell>
          <cell r="AH52">
            <v>336363.63636364002</v>
          </cell>
          <cell r="AI52">
            <v>336363.63636364002</v>
          </cell>
          <cell r="AJ52">
            <v>336363.63636364002</v>
          </cell>
          <cell r="AK52">
            <v>336363.63636364002</v>
          </cell>
          <cell r="AL52">
            <v>336363.63636364002</v>
          </cell>
          <cell r="AM52">
            <v>336363.63636364002</v>
          </cell>
          <cell r="AN52">
            <v>336363.63636364002</v>
          </cell>
          <cell r="AO52">
            <v>336363.63636364002</v>
          </cell>
          <cell r="AP52">
            <v>336363.63636364002</v>
          </cell>
          <cell r="AQ52">
            <v>336363.63636364002</v>
          </cell>
          <cell r="AR52" t="str">
            <v>SI</v>
          </cell>
          <cell r="AS52" t="str">
            <v>JUAN MONTEALEGRE</v>
          </cell>
        </row>
        <row r="53">
          <cell r="B53">
            <v>111751</v>
          </cell>
          <cell r="C53">
            <v>123715</v>
          </cell>
          <cell r="D53" t="str">
            <v>5e7406aea236120017849d7f</v>
          </cell>
          <cell r="E53" t="str">
            <v>PRIMAX</v>
          </cell>
          <cell r="F53" t="str">
            <v>SI</v>
          </cell>
          <cell r="G53" t="str">
            <v>NO</v>
          </cell>
          <cell r="H53" t="str">
            <v>SI</v>
          </cell>
          <cell r="I53" t="str">
            <v>TERMINAL GIRARDOT</v>
          </cell>
          <cell r="J53" t="str">
            <v>Clle 25 N° 12-56</v>
          </cell>
          <cell r="K53" t="str">
            <v>Área Centro</v>
          </cell>
          <cell r="L53" t="str">
            <v>GIRARDOT</v>
          </cell>
          <cell r="M53" t="str">
            <v>CUNDINAMARCA</v>
          </cell>
          <cell r="N53" t="str">
            <v>HECTOR MARIO MARTINEZ</v>
          </cell>
          <cell r="O53" t="str">
            <v>hmartinezd@primax.com.co</v>
          </cell>
          <cell r="P53" t="str">
            <v>ROBINSON GUZMÁN</v>
          </cell>
          <cell r="Q53" t="str">
            <v>jguzmanb@primax.com.co</v>
          </cell>
          <cell r="R53" t="str">
            <v>Single Site</v>
          </cell>
          <cell r="U53" t="str">
            <v>Ruben Dario Sandoval</v>
          </cell>
          <cell r="V53" t="str">
            <v>Carolina Torres</v>
          </cell>
          <cell r="W53" t="str">
            <v>gerencia@terminalgirardot.com;</v>
          </cell>
          <cell r="X53" t="str">
            <v>estacion.servicio@terminalgirardot.com;</v>
          </cell>
          <cell r="Y53" t="str">
            <v>3164717211 / 571 8352747 / 3217614066</v>
          </cell>
          <cell r="Z53">
            <v>4.3037419999999997</v>
          </cell>
          <cell r="AA53">
            <v>-74.805687000000006</v>
          </cell>
          <cell r="AB53" t="str">
            <v>HS</v>
          </cell>
          <cell r="AC53" t="str">
            <v>Inmediato</v>
          </cell>
          <cell r="AE53">
            <v>3500000</v>
          </cell>
          <cell r="AF53" t="str">
            <v>N/A</v>
          </cell>
          <cell r="AG53" t="str">
            <v>N/A</v>
          </cell>
          <cell r="AH53">
            <v>3500000</v>
          </cell>
          <cell r="AI53" t="str">
            <v>N/A</v>
          </cell>
          <cell r="AJ53" t="str">
            <v>N/A</v>
          </cell>
          <cell r="AK53" t="str">
            <v>N/A</v>
          </cell>
          <cell r="AL53" t="str">
            <v>N/A</v>
          </cell>
          <cell r="AM53" t="str">
            <v>N/A</v>
          </cell>
          <cell r="AN53" t="str">
            <v>N/A</v>
          </cell>
          <cell r="AO53" t="str">
            <v>N/A</v>
          </cell>
          <cell r="AP53" t="str">
            <v>N/A</v>
          </cell>
          <cell r="AQ53" t="str">
            <v>N/A</v>
          </cell>
          <cell r="AR53" t="str">
            <v>SI</v>
          </cell>
          <cell r="AS53" t="str">
            <v>LUIS CASTRO</v>
          </cell>
        </row>
        <row r="54">
          <cell r="B54">
            <v>111784</v>
          </cell>
          <cell r="C54">
            <v>198684</v>
          </cell>
          <cell r="D54" t="str">
            <v>5d14ca04e87890001724abbd</v>
          </cell>
          <cell r="E54" t="str">
            <v>PRIMAX</v>
          </cell>
          <cell r="F54" t="str">
            <v>SI</v>
          </cell>
          <cell r="G54" t="str">
            <v>NO</v>
          </cell>
          <cell r="H54" t="str">
            <v>SI</v>
          </cell>
          <cell r="I54" t="str">
            <v>TRONCAL</v>
          </cell>
          <cell r="J54" t="str">
            <v>Cra. 8a # 35-51</v>
          </cell>
          <cell r="K54" t="str">
            <v>Área Sur</v>
          </cell>
          <cell r="L54" t="str">
            <v>SANTIAGO DE CALI</v>
          </cell>
          <cell r="M54" t="str">
            <v>VALLE DEL CAUCA</v>
          </cell>
          <cell r="N54" t="str">
            <v>MARTHA PATRICA CHAVES</v>
          </cell>
          <cell r="O54" t="str">
            <v>mchavesr@primax.com.co</v>
          </cell>
          <cell r="P54" t="str">
            <v>CLAUDIA PINILLA</v>
          </cell>
          <cell r="Q54" t="str">
            <v>cpinillal@primax.com.co</v>
          </cell>
          <cell r="R54" t="str">
            <v>Single Site</v>
          </cell>
          <cell r="U54" t="str">
            <v xml:space="preserve">Luis Dario Arbelaez </v>
          </cell>
          <cell r="V54" t="str">
            <v>MARCELA VARGAS</v>
          </cell>
          <cell r="W54" t="str">
            <v>arbelaez.dario@hotmail.com;</v>
          </cell>
          <cell r="X54" t="str">
            <v>essoeltroncal@gmail.com; Essoeltroncal@gmail.com;</v>
          </cell>
          <cell r="Y54" t="str">
            <v>316 4098575</v>
          </cell>
          <cell r="Z54">
            <v>3.454297054</v>
          </cell>
          <cell r="AA54">
            <v>-76.509812170000004</v>
          </cell>
          <cell r="AB54" t="str">
            <v>HS</v>
          </cell>
          <cell r="AC54" t="str">
            <v>Inmediato</v>
          </cell>
          <cell r="AE54">
            <v>3500000</v>
          </cell>
          <cell r="AF54" t="str">
            <v>N/A</v>
          </cell>
          <cell r="AG54" t="str">
            <v>N/A</v>
          </cell>
          <cell r="AH54">
            <v>3500000</v>
          </cell>
          <cell r="AI54" t="str">
            <v>N/A</v>
          </cell>
          <cell r="AJ54" t="str">
            <v>N/A</v>
          </cell>
          <cell r="AK54" t="str">
            <v>N/A</v>
          </cell>
          <cell r="AL54" t="str">
            <v>N/A</v>
          </cell>
          <cell r="AM54" t="str">
            <v>N/A</v>
          </cell>
          <cell r="AN54" t="str">
            <v>N/A</v>
          </cell>
          <cell r="AO54" t="str">
            <v>N/A</v>
          </cell>
          <cell r="AP54" t="str">
            <v>N/A</v>
          </cell>
          <cell r="AQ54" t="str">
            <v>N/A</v>
          </cell>
          <cell r="AR54" t="str">
            <v>SI</v>
          </cell>
          <cell r="AS54" t="str">
            <v>JUAN MONTEALEGRE</v>
          </cell>
        </row>
        <row r="55">
          <cell r="B55">
            <v>111817</v>
          </cell>
          <cell r="C55">
            <v>221607</v>
          </cell>
          <cell r="D55" t="str">
            <v>5ea0ab6ead29090017a98820</v>
          </cell>
          <cell r="E55" t="str">
            <v>PRIMAX</v>
          </cell>
          <cell r="F55" t="str">
            <v>SI</v>
          </cell>
          <cell r="G55" t="str">
            <v>SI</v>
          </cell>
          <cell r="H55" t="str">
            <v>SI</v>
          </cell>
          <cell r="I55" t="str">
            <v>SINU</v>
          </cell>
          <cell r="J55" t="str">
            <v>Cra. 6 No. 55 - 47</v>
          </cell>
          <cell r="K55" t="str">
            <v>Área Norte</v>
          </cell>
          <cell r="L55" t="str">
            <v>MONTERIA</v>
          </cell>
          <cell r="M55" t="str">
            <v>CORDOBA</v>
          </cell>
          <cell r="N55" t="str">
            <v>MONICA LONDOÑO</v>
          </cell>
          <cell r="O55" t="str">
            <v>mlondonod@primax.com.co</v>
          </cell>
          <cell r="P55" t="str">
            <v>VICTOR PATERNINA</v>
          </cell>
          <cell r="Q55" t="str">
            <v>vpaterninau@primax.com.co</v>
          </cell>
          <cell r="R55" t="str">
            <v>Multisite</v>
          </cell>
          <cell r="T55" t="str">
            <v>HL Combustibles</v>
          </cell>
          <cell r="U55" t="str">
            <v>HL Combustibles: Jose Fernando Hoyos</v>
          </cell>
          <cell r="V55" t="str">
            <v>Karina lugo / Blanca Medina</v>
          </cell>
          <cell r="W55" t="str">
            <v>josef.hoyos@hlcombustibles.com;</v>
          </cell>
          <cell r="X55" t="str">
            <v>esriosinu@hlcombustibles.com;</v>
          </cell>
          <cell r="Y55" t="str">
            <v>320-6687659 / 3206687659</v>
          </cell>
          <cell r="Z55">
            <v>8.7691695329999995</v>
          </cell>
          <cell r="AA55">
            <v>-75.869109420000001</v>
          </cell>
          <cell r="AB55" t="str">
            <v>HS</v>
          </cell>
          <cell r="AC55" t="str">
            <v>Cuotas</v>
          </cell>
          <cell r="AE55">
            <v>3700000</v>
          </cell>
          <cell r="AF55" t="str">
            <v>N/A</v>
          </cell>
          <cell r="AG55">
            <v>336363.63636364002</v>
          </cell>
          <cell r="AH55">
            <v>336363.63636364002</v>
          </cell>
          <cell r="AI55">
            <v>336363.63636364002</v>
          </cell>
          <cell r="AJ55">
            <v>336363.63636364002</v>
          </cell>
          <cell r="AK55">
            <v>336363.63636364002</v>
          </cell>
          <cell r="AL55">
            <v>336363.63636364002</v>
          </cell>
          <cell r="AM55">
            <v>336363.63636364002</v>
          </cell>
          <cell r="AN55">
            <v>336363.63636364002</v>
          </cell>
          <cell r="AO55">
            <v>336363.63636364002</v>
          </cell>
          <cell r="AP55">
            <v>336363.63636364002</v>
          </cell>
          <cell r="AQ55">
            <v>336363.63636364002</v>
          </cell>
          <cell r="AR55" t="str">
            <v>SI</v>
          </cell>
          <cell r="AS55" t="str">
            <v>KAREN COGOLLO</v>
          </cell>
        </row>
        <row r="56">
          <cell r="B56">
            <v>111823</v>
          </cell>
          <cell r="C56">
            <v>123832</v>
          </cell>
          <cell r="D56" t="str">
            <v>5dcd811c6ba2e200172186b0</v>
          </cell>
          <cell r="E56" t="str">
            <v>PRIMAX</v>
          </cell>
          <cell r="F56" t="str">
            <v>SI</v>
          </cell>
          <cell r="G56" t="str">
            <v>NO</v>
          </cell>
          <cell r="H56" t="str">
            <v>SI</v>
          </cell>
          <cell r="I56" t="str">
            <v>EL TRIUNFO</v>
          </cell>
          <cell r="J56" t="str">
            <v>Cr 11 No 2A-40</v>
          </cell>
          <cell r="K56" t="str">
            <v>Área Centro</v>
          </cell>
          <cell r="L56" t="str">
            <v>TUNJA</v>
          </cell>
          <cell r="M56" t="str">
            <v>BOYACA</v>
          </cell>
          <cell r="N56" t="str">
            <v>HECTOR MARIO MARTINEZ</v>
          </cell>
          <cell r="O56" t="str">
            <v>hmartinezd@primax.com.co</v>
          </cell>
          <cell r="P56" t="str">
            <v>YOLIMA MESA</v>
          </cell>
          <cell r="Q56" t="str">
            <v>ymesar@primax.com.co</v>
          </cell>
          <cell r="R56" t="str">
            <v>Single Site</v>
          </cell>
          <cell r="U56" t="str">
            <v>Oliverio Gonzalez</v>
          </cell>
          <cell r="V56" t="str">
            <v xml:space="preserve">Fredy González </v>
          </cell>
          <cell r="W56" t="str">
            <v>voga50@yahoo.com;</v>
          </cell>
          <cell r="X56" t="str">
            <v>voga50@yahoo.com;</v>
          </cell>
          <cell r="Y56" t="str">
            <v>3057973511 / 578 742 22 38</v>
          </cell>
          <cell r="Z56">
            <v>5.516645606</v>
          </cell>
          <cell r="AA56">
            <v>-73.368287390000006</v>
          </cell>
          <cell r="AB56" t="str">
            <v>HS</v>
          </cell>
          <cell r="AC56" t="str">
            <v>Cuotas</v>
          </cell>
          <cell r="AE56">
            <v>3700000</v>
          </cell>
          <cell r="AF56" t="str">
            <v>N/A</v>
          </cell>
          <cell r="AG56">
            <v>336363.63636364002</v>
          </cell>
          <cell r="AH56">
            <v>336363.63636364002</v>
          </cell>
          <cell r="AI56">
            <v>336363.63636364002</v>
          </cell>
          <cell r="AJ56">
            <v>336363.63636364002</v>
          </cell>
          <cell r="AK56">
            <v>336363.63636364002</v>
          </cell>
          <cell r="AL56">
            <v>336363.63636364002</v>
          </cell>
          <cell r="AM56">
            <v>336363.63636364002</v>
          </cell>
          <cell r="AN56">
            <v>336363.63636364002</v>
          </cell>
          <cell r="AO56">
            <v>336363.63636364002</v>
          </cell>
          <cell r="AP56">
            <v>336363.63636364002</v>
          </cell>
          <cell r="AQ56">
            <v>336363.63636364002</v>
          </cell>
          <cell r="AR56" t="str">
            <v>SI</v>
          </cell>
          <cell r="AS56" t="str">
            <v>RICARDO CHIPATECUA</v>
          </cell>
        </row>
        <row r="57">
          <cell r="B57">
            <v>111827</v>
          </cell>
          <cell r="C57">
            <v>232323</v>
          </cell>
          <cell r="D57" t="str">
            <v>5e74124fa23612001784b8b5</v>
          </cell>
          <cell r="E57" t="str">
            <v>PRIMAX</v>
          </cell>
          <cell r="F57" t="str">
            <v>SI</v>
          </cell>
          <cell r="G57" t="str">
            <v>NO</v>
          </cell>
          <cell r="H57" t="str">
            <v>SI</v>
          </cell>
          <cell r="I57" t="str">
            <v>LA MILAGROSA - COPACABANA</v>
          </cell>
          <cell r="J57" t="str">
            <v>Carrera 58 No.52-09</v>
          </cell>
          <cell r="K57" t="str">
            <v>Área Norte</v>
          </cell>
          <cell r="L57" t="str">
            <v>COPACABANA</v>
          </cell>
          <cell r="M57" t="str">
            <v>ANTIOQUIA</v>
          </cell>
          <cell r="N57" t="str">
            <v>MONICA LONDOÑO</v>
          </cell>
          <cell r="O57" t="str">
            <v>mlondonod@primax.com.co</v>
          </cell>
          <cell r="P57" t="str">
            <v>ANDRES FELIPE PENNA</v>
          </cell>
          <cell r="Q57" t="str">
            <v>apennal@primax.com.co</v>
          </cell>
          <cell r="R57" t="str">
            <v>Multisite</v>
          </cell>
          <cell r="T57" t="str">
            <v>GRUPO VIC</v>
          </cell>
          <cell r="U57" t="str">
            <v>Yuliana Montoya</v>
          </cell>
          <cell r="V57" t="str">
            <v>Juan Zapata  / Yuliana Montoya</v>
          </cell>
          <cell r="W57" t="str">
            <v>est_milagrosa@hotmail.com;</v>
          </cell>
          <cell r="X57" t="str">
            <v>grupovicsas@gmail.com;</v>
          </cell>
          <cell r="Y57" t="str">
            <v>304 5768661 / 314 6260904</v>
          </cell>
          <cell r="Z57">
            <v>6.3487746510000003</v>
          </cell>
          <cell r="AA57">
            <v>-75.507554369999994</v>
          </cell>
          <cell r="AB57" t="str">
            <v>HS</v>
          </cell>
          <cell r="AC57" t="str">
            <v>Cuotas</v>
          </cell>
          <cell r="AE57">
            <v>3700000</v>
          </cell>
          <cell r="AF57" t="str">
            <v>N/A</v>
          </cell>
          <cell r="AG57">
            <v>336363.63636364002</v>
          </cell>
          <cell r="AH57">
            <v>336363.63636364002</v>
          </cell>
          <cell r="AI57">
            <v>336363.63636364002</v>
          </cell>
          <cell r="AJ57">
            <v>336363.63636364002</v>
          </cell>
          <cell r="AK57">
            <v>336363.63636364002</v>
          </cell>
          <cell r="AL57">
            <v>336363.63636364002</v>
          </cell>
          <cell r="AM57">
            <v>336363.63636364002</v>
          </cell>
          <cell r="AN57">
            <v>336363.63636364002</v>
          </cell>
          <cell r="AO57">
            <v>336363.63636364002</v>
          </cell>
          <cell r="AP57">
            <v>336363.63636364002</v>
          </cell>
          <cell r="AQ57">
            <v>336363.63636364002</v>
          </cell>
          <cell r="AR57" t="str">
            <v>SI</v>
          </cell>
          <cell r="AS57" t="str">
            <v>NORMAN CORDOBA</v>
          </cell>
        </row>
        <row r="58">
          <cell r="B58">
            <v>111913</v>
          </cell>
          <cell r="C58">
            <v>123974</v>
          </cell>
          <cell r="D58" t="str">
            <v>5e74d0b8a23612001784e863</v>
          </cell>
          <cell r="E58" t="str">
            <v>PRIMAX</v>
          </cell>
          <cell r="F58" t="str">
            <v>SI</v>
          </cell>
          <cell r="G58" t="str">
            <v>NO</v>
          </cell>
          <cell r="H58" t="str">
            <v>SI</v>
          </cell>
          <cell r="I58" t="str">
            <v>ESSO PLANETA RICA</v>
          </cell>
          <cell r="J58" t="str">
            <v>Avda.Troncal de Occidente</v>
          </cell>
          <cell r="K58" t="str">
            <v>Área Norte</v>
          </cell>
          <cell r="L58" t="str">
            <v>PLANETA RICA</v>
          </cell>
          <cell r="M58" t="str">
            <v>CORDOBA</v>
          </cell>
          <cell r="N58" t="str">
            <v>MONICA LONDOÑO</v>
          </cell>
          <cell r="O58" t="str">
            <v>mlondonod@primax.com.co</v>
          </cell>
          <cell r="P58" t="str">
            <v>VICTOR PATERNINA</v>
          </cell>
          <cell r="Q58" t="str">
            <v>vpaterninau@primax.com.co</v>
          </cell>
          <cell r="R58" t="str">
            <v>Single Site</v>
          </cell>
          <cell r="U58" t="str">
            <v>Flavio Ruiz</v>
          </cell>
          <cell r="V58" t="str">
            <v>Adriana Ruiz</v>
          </cell>
          <cell r="W58" t="str">
            <v>essoplanetarica@hotmail.com;</v>
          </cell>
          <cell r="X58" t="str">
            <v>essoplanetarica@hotmail.com;</v>
          </cell>
          <cell r="Y58" t="str">
            <v>313-5745605</v>
          </cell>
          <cell r="Z58">
            <v>8.4025584850000001</v>
          </cell>
          <cell r="AA58">
            <v>-75.582332050000005</v>
          </cell>
          <cell r="AB58" t="str">
            <v>HS</v>
          </cell>
          <cell r="AC58" t="str">
            <v>Cuotas</v>
          </cell>
          <cell r="AE58">
            <v>3700000</v>
          </cell>
          <cell r="AF58" t="str">
            <v>N/A</v>
          </cell>
          <cell r="AG58">
            <v>336363.63636364002</v>
          </cell>
          <cell r="AH58">
            <v>336363.63636364002</v>
          </cell>
          <cell r="AI58">
            <v>336363.63636364002</v>
          </cell>
          <cell r="AJ58">
            <v>336363.63636364002</v>
          </cell>
          <cell r="AK58">
            <v>336363.63636364002</v>
          </cell>
          <cell r="AL58">
            <v>336363.63636364002</v>
          </cell>
          <cell r="AM58">
            <v>336363.63636364002</v>
          </cell>
          <cell r="AN58">
            <v>336363.63636364002</v>
          </cell>
          <cell r="AO58">
            <v>336363.63636364002</v>
          </cell>
          <cell r="AP58">
            <v>336363.63636364002</v>
          </cell>
          <cell r="AQ58">
            <v>336363.63636364002</v>
          </cell>
          <cell r="AR58" t="str">
            <v>SI</v>
          </cell>
          <cell r="AS58" t="str">
            <v>KAREN COGOLLO</v>
          </cell>
        </row>
        <row r="59">
          <cell r="B59">
            <v>111922</v>
          </cell>
          <cell r="C59">
            <v>123987</v>
          </cell>
          <cell r="D59" t="str">
            <v>5e74d160a23612001784f607</v>
          </cell>
          <cell r="E59" t="str">
            <v>PRIMAX</v>
          </cell>
          <cell r="F59" t="str">
            <v>SI</v>
          </cell>
          <cell r="G59" t="str">
            <v>NO</v>
          </cell>
          <cell r="H59" t="str">
            <v>SI</v>
          </cell>
          <cell r="I59" t="str">
            <v>FATIMA</v>
          </cell>
          <cell r="J59" t="str">
            <v>Calle 29 No. 14 -14</v>
          </cell>
          <cell r="K59" t="str">
            <v>Área Norte</v>
          </cell>
          <cell r="L59" t="str">
            <v>MONTERIA</v>
          </cell>
          <cell r="M59" t="str">
            <v>CORDOBA</v>
          </cell>
          <cell r="N59" t="str">
            <v>MONICA LONDOÑO</v>
          </cell>
          <cell r="O59" t="str">
            <v>mlondonod@primax.com.co</v>
          </cell>
          <cell r="P59" t="str">
            <v>VICTOR PATERNINA</v>
          </cell>
          <cell r="Q59" t="str">
            <v>vpaterninau@primax.com.co</v>
          </cell>
          <cell r="R59" t="str">
            <v>Single Site</v>
          </cell>
          <cell r="U59" t="str">
            <v>Consuelo Pardo</v>
          </cell>
          <cell r="V59" t="str">
            <v>Anabel Berrocal</v>
          </cell>
          <cell r="W59" t="str">
            <v>essofatima@gmail.com;</v>
          </cell>
          <cell r="X59" t="str">
            <v>essofatima@gmail.com; Anabel.berrocal@gmail.com;</v>
          </cell>
          <cell r="Y59" t="str">
            <v>3008033479 / 574 7832092</v>
          </cell>
          <cell r="Z59">
            <v>8.7504988000000008</v>
          </cell>
          <cell r="AA59">
            <v>-75.8783332</v>
          </cell>
          <cell r="AB59" t="str">
            <v>HS</v>
          </cell>
          <cell r="AC59" t="str">
            <v>Cuotas</v>
          </cell>
          <cell r="AE59">
            <v>3700000</v>
          </cell>
          <cell r="AF59" t="str">
            <v>N/A</v>
          </cell>
          <cell r="AG59">
            <v>336363.63636364002</v>
          </cell>
          <cell r="AH59">
            <v>336363.63636364002</v>
          </cell>
          <cell r="AI59">
            <v>336363.63636364002</v>
          </cell>
          <cell r="AJ59">
            <v>336363.63636364002</v>
          </cell>
          <cell r="AK59">
            <v>336363.63636364002</v>
          </cell>
          <cell r="AL59">
            <v>336363.63636364002</v>
          </cell>
          <cell r="AM59">
            <v>336363.63636364002</v>
          </cell>
          <cell r="AN59">
            <v>336363.63636364002</v>
          </cell>
          <cell r="AO59">
            <v>336363.63636364002</v>
          </cell>
          <cell r="AP59">
            <v>336363.63636364002</v>
          </cell>
          <cell r="AQ59">
            <v>336363.63636364002</v>
          </cell>
          <cell r="AR59" t="str">
            <v>SI</v>
          </cell>
          <cell r="AS59" t="str">
            <v>KAREN COGOLLO</v>
          </cell>
        </row>
        <row r="60">
          <cell r="B60">
            <v>111926</v>
          </cell>
          <cell r="C60">
            <v>123994</v>
          </cell>
          <cell r="D60" t="str">
            <v>5d14cd51e87890001724b4a4</v>
          </cell>
          <cell r="E60" t="str">
            <v>PRIMAX</v>
          </cell>
          <cell r="F60" t="str">
            <v>SI</v>
          </cell>
          <cell r="G60" t="str">
            <v>SI</v>
          </cell>
          <cell r="H60" t="str">
            <v>SI</v>
          </cell>
          <cell r="I60" t="str">
            <v>PRADERA</v>
          </cell>
          <cell r="J60" t="str">
            <v>Clle 100 # 34 - 69 (Av Circunvalar)</v>
          </cell>
          <cell r="K60" t="str">
            <v>Área Norte</v>
          </cell>
          <cell r="L60" t="str">
            <v>BARRANQUILLA</v>
          </cell>
          <cell r="M60" t="str">
            <v>ATLANTICO</v>
          </cell>
          <cell r="N60" t="str">
            <v>MONICA LONDOÑO</v>
          </cell>
          <cell r="O60" t="str">
            <v>mlondonod@primax.com.co</v>
          </cell>
          <cell r="P60" t="str">
            <v>ANGELA BARANDICA</v>
          </cell>
          <cell r="Q60" t="str">
            <v>abarandicab@primax.com.co</v>
          </cell>
          <cell r="R60" t="str">
            <v>Multisite</v>
          </cell>
          <cell r="T60" t="str">
            <v>Grupo Pava Toscano</v>
          </cell>
          <cell r="U60" t="str">
            <v>Alvaro Pava Toscano</v>
          </cell>
          <cell r="V60" t="str">
            <v>Alvaro Pava</v>
          </cell>
          <cell r="W60" t="str">
            <v>alpatos@yahoo.es;</v>
          </cell>
          <cell r="X60" t="str">
            <v>estapradera@gmail.com; alpatos@yahoo.es;</v>
          </cell>
          <cell r="Y60" t="str">
            <v>300 4065891 / 575 3821655</v>
          </cell>
          <cell r="Z60">
            <v>10.979811270000001</v>
          </cell>
          <cell r="AA60">
            <v>-74.836283620000003</v>
          </cell>
          <cell r="AB60" t="str">
            <v>HS</v>
          </cell>
          <cell r="AC60" t="str">
            <v>Inmediato</v>
          </cell>
          <cell r="AE60">
            <v>3500000</v>
          </cell>
          <cell r="AF60" t="str">
            <v>N/A</v>
          </cell>
          <cell r="AG60" t="str">
            <v>N/A</v>
          </cell>
          <cell r="AH60">
            <v>3500000</v>
          </cell>
          <cell r="AI60" t="str">
            <v>N/A</v>
          </cell>
          <cell r="AJ60" t="str">
            <v>N/A</v>
          </cell>
          <cell r="AK60" t="str">
            <v>N/A</v>
          </cell>
          <cell r="AL60" t="str">
            <v>N/A</v>
          </cell>
          <cell r="AM60" t="str">
            <v>N/A</v>
          </cell>
          <cell r="AN60" t="str">
            <v>N/A</v>
          </cell>
          <cell r="AO60" t="str">
            <v>N/A</v>
          </cell>
          <cell r="AP60" t="str">
            <v>N/A</v>
          </cell>
          <cell r="AQ60" t="str">
            <v>N/A</v>
          </cell>
          <cell r="AR60" t="str">
            <v>SI</v>
          </cell>
          <cell r="AS60" t="str">
            <v>GUILLERMO SOLANO</v>
          </cell>
        </row>
        <row r="61">
          <cell r="B61">
            <v>111955</v>
          </cell>
          <cell r="C61">
            <v>229272</v>
          </cell>
          <cell r="D61" t="str">
            <v>5e74d18da2361200178503ad</v>
          </cell>
          <cell r="E61" t="str">
            <v>PRIMAX</v>
          </cell>
          <cell r="F61" t="str">
            <v>SI</v>
          </cell>
          <cell r="G61" t="str">
            <v>NO</v>
          </cell>
          <cell r="H61" t="str">
            <v>NO</v>
          </cell>
          <cell r="I61" t="str">
            <v>MALDONADO</v>
          </cell>
          <cell r="J61" t="str">
            <v>Cl 29A No 10-19 barrio maldonado</v>
          </cell>
          <cell r="K61" t="str">
            <v>Área Centro</v>
          </cell>
          <cell r="L61" t="str">
            <v>TUNJA</v>
          </cell>
          <cell r="M61" t="str">
            <v>BOYACA</v>
          </cell>
          <cell r="N61" t="str">
            <v>HECTOR MARIO MARTINEZ</v>
          </cell>
          <cell r="O61" t="str">
            <v>hmartinezd@primax.com.co</v>
          </cell>
          <cell r="P61" t="str">
            <v>YOLIMA MESA</v>
          </cell>
          <cell r="Q61" t="str">
            <v>ymesar@primax.com.co</v>
          </cell>
          <cell r="R61" t="str">
            <v>Single Site</v>
          </cell>
          <cell r="U61" t="str">
            <v>Cosuelo Vargas</v>
          </cell>
          <cell r="V61" t="str">
            <v>Marleni Correa</v>
          </cell>
          <cell r="W61" t="str">
            <v>essomaldonadotunja@gmail.com;</v>
          </cell>
          <cell r="X61" t="str">
            <v>essomaldonadotunja@gmail.com; primaxmaldonadotunja@gmail.com</v>
          </cell>
          <cell r="Y61" t="str">
            <v>3168761281 / 578 7422823</v>
          </cell>
          <cell r="Z61">
            <v>5.5427014899999998</v>
          </cell>
          <cell r="AA61">
            <v>-73.359244369999999</v>
          </cell>
          <cell r="AB61" t="str">
            <v>HS</v>
          </cell>
          <cell r="AC61" t="str">
            <v>Cuotas</v>
          </cell>
          <cell r="AE61">
            <v>3700000</v>
          </cell>
          <cell r="AF61" t="str">
            <v>N/A</v>
          </cell>
          <cell r="AG61">
            <v>336363.63636364002</v>
          </cell>
          <cell r="AH61">
            <v>336363.63636364002</v>
          </cell>
          <cell r="AI61">
            <v>336363.63636364002</v>
          </cell>
          <cell r="AJ61">
            <v>336363.63636364002</v>
          </cell>
          <cell r="AK61">
            <v>336363.63636364002</v>
          </cell>
          <cell r="AL61">
            <v>336363.63636364002</v>
          </cell>
          <cell r="AM61">
            <v>336363.63636364002</v>
          </cell>
          <cell r="AN61">
            <v>336363.63636364002</v>
          </cell>
          <cell r="AO61">
            <v>336363.63636364002</v>
          </cell>
          <cell r="AP61">
            <v>336363.63636364002</v>
          </cell>
          <cell r="AQ61">
            <v>336363.63636364002</v>
          </cell>
          <cell r="AR61" t="str">
            <v>SI</v>
          </cell>
          <cell r="AS61" t="str">
            <v>RICARDO CHIPATECUA</v>
          </cell>
        </row>
        <row r="62">
          <cell r="B62">
            <v>111990</v>
          </cell>
          <cell r="C62">
            <v>195922</v>
          </cell>
          <cell r="D62" t="str">
            <v>5e74d5e9a236120017853a59</v>
          </cell>
          <cell r="E62" t="str">
            <v>PRIMAX</v>
          </cell>
          <cell r="F62" t="str">
            <v>NO</v>
          </cell>
          <cell r="G62" t="str">
            <v>NO</v>
          </cell>
          <cell r="H62" t="str">
            <v>SI</v>
          </cell>
          <cell r="I62" t="str">
            <v>EL TESORO</v>
          </cell>
          <cell r="J62" t="str">
            <v>Calle 17# 115 - 81</v>
          </cell>
          <cell r="K62" t="str">
            <v>Área Centro</v>
          </cell>
          <cell r="L62" t="str">
            <v>BOGOTA D.C.</v>
          </cell>
          <cell r="M62" t="str">
            <v>BOGOTA D.C.</v>
          </cell>
          <cell r="N62" t="str">
            <v>HECTOR MARIO MARTINEZ</v>
          </cell>
          <cell r="O62" t="str">
            <v>hmartinezd@primax.com.co</v>
          </cell>
          <cell r="P62" t="str">
            <v xml:space="preserve">JUAN PABLO PIÑEROS </v>
          </cell>
          <cell r="Q62" t="str">
            <v>jpinerosg@primax.com.co</v>
          </cell>
          <cell r="R62" t="str">
            <v>Multisite</v>
          </cell>
          <cell r="T62" t="str">
            <v>COMBUSTIBLES PARMALAT SAS / Rodrigo Jimenez</v>
          </cell>
          <cell r="U62" t="str">
            <v>Rodrigo Jimenez/Ana Maria Monsalve</v>
          </cell>
          <cell r="V62" t="str">
            <v>Carolina Arias / Eduardo Angel</v>
          </cell>
          <cell r="W62" t="str">
            <v>texacoorion1@hotmail.com; essoeltesoro2@gmail.com;</v>
          </cell>
          <cell r="X62" t="str">
            <v>jefedezonaeds@gmail.com; essoeltesoro2@gmail.com;</v>
          </cell>
          <cell r="Y62" t="str">
            <v>3114927938 / 571 2984699</v>
          </cell>
          <cell r="Z62">
            <v>4.6829237600000004</v>
          </cell>
          <cell r="AA62">
            <v>-74.155808199999996</v>
          </cell>
          <cell r="AB62" t="str">
            <v>HS</v>
          </cell>
          <cell r="AC62" t="str">
            <v>Inmediato</v>
          </cell>
          <cell r="AE62">
            <v>3500000</v>
          </cell>
          <cell r="AF62" t="str">
            <v>N/A</v>
          </cell>
          <cell r="AG62" t="str">
            <v>N/A</v>
          </cell>
          <cell r="AH62">
            <v>3500000</v>
          </cell>
          <cell r="AI62" t="str">
            <v>N/A</v>
          </cell>
          <cell r="AJ62" t="str">
            <v>N/A</v>
          </cell>
          <cell r="AK62" t="str">
            <v>N/A</v>
          </cell>
          <cell r="AL62" t="str">
            <v>N/A</v>
          </cell>
          <cell r="AM62" t="str">
            <v>N/A</v>
          </cell>
          <cell r="AN62" t="str">
            <v>N/A</v>
          </cell>
          <cell r="AO62" t="str">
            <v>N/A</v>
          </cell>
          <cell r="AP62" t="str">
            <v>N/A</v>
          </cell>
          <cell r="AQ62" t="str">
            <v>N/A</v>
          </cell>
          <cell r="AR62" t="str">
            <v>SI</v>
          </cell>
          <cell r="AS62" t="str">
            <v>LUIS CASTRO</v>
          </cell>
        </row>
        <row r="63">
          <cell r="B63">
            <v>111992</v>
          </cell>
          <cell r="C63">
            <v>124107</v>
          </cell>
          <cell r="D63" t="str">
            <v>5ea0ac27ad29090017a99eb1</v>
          </cell>
          <cell r="E63" t="str">
            <v>PRIMAX</v>
          </cell>
          <cell r="F63" t="str">
            <v>SI</v>
          </cell>
          <cell r="G63" t="str">
            <v>NO</v>
          </cell>
          <cell r="H63" t="str">
            <v>SI</v>
          </cell>
          <cell r="I63" t="str">
            <v>SERVISUR PASTO</v>
          </cell>
          <cell r="J63" t="str">
            <v>Calle 12 # 12 - 24</v>
          </cell>
          <cell r="K63" t="str">
            <v>Área Sur</v>
          </cell>
          <cell r="L63" t="str">
            <v>SAN JUAN DE PASTO</v>
          </cell>
          <cell r="M63" t="str">
            <v>NARIÑO</v>
          </cell>
          <cell r="N63" t="str">
            <v>MARTHA PATRICA CHAVES</v>
          </cell>
          <cell r="O63" t="str">
            <v>mchavesr@primax.com.co</v>
          </cell>
          <cell r="P63" t="str">
            <v xml:space="preserve">FABIO ANDRES ROJAS </v>
          </cell>
          <cell r="Q63" t="str">
            <v>frojasf@primax.com.co</v>
          </cell>
          <cell r="R63" t="str">
            <v>Multisite</v>
          </cell>
          <cell r="T63" t="str">
            <v>Familia Villacis</v>
          </cell>
          <cell r="U63" t="str">
            <v>Maria Elena y Alonso Villacis</v>
          </cell>
          <cell r="V63" t="str">
            <v>Luis Martínez  / Alba Judith Argote /Israel Villacis</v>
          </cell>
          <cell r="W63" t="str">
            <v>contactenos@servisursas.com;</v>
          </cell>
          <cell r="X63" t="str">
            <v>contactenos@servisursas.com; edspasto@servisursas.com;</v>
          </cell>
          <cell r="Y63" t="str">
            <v>3185826852 / 572 7732939</v>
          </cell>
          <cell r="Z63">
            <v>1.2019515549999999</v>
          </cell>
          <cell r="AA63">
            <v>-77.279002090000006</v>
          </cell>
          <cell r="AB63" t="str">
            <v>HS</v>
          </cell>
          <cell r="AC63" t="str">
            <v>Cuotas</v>
          </cell>
          <cell r="AE63">
            <v>3700000</v>
          </cell>
          <cell r="AF63" t="str">
            <v>N/A</v>
          </cell>
          <cell r="AG63">
            <v>336363.63636364002</v>
          </cell>
          <cell r="AH63">
            <v>336363.63636364002</v>
          </cell>
          <cell r="AI63">
            <v>336363.63636364002</v>
          </cell>
          <cell r="AJ63">
            <v>336363.63636364002</v>
          </cell>
          <cell r="AK63">
            <v>336363.63636364002</v>
          </cell>
          <cell r="AL63">
            <v>336363.63636364002</v>
          </cell>
          <cell r="AM63">
            <v>336363.63636364002</v>
          </cell>
          <cell r="AN63">
            <v>336363.63636364002</v>
          </cell>
          <cell r="AO63">
            <v>336363.63636364002</v>
          </cell>
          <cell r="AP63">
            <v>336363.63636364002</v>
          </cell>
          <cell r="AQ63">
            <v>336363.63636364002</v>
          </cell>
          <cell r="AR63" t="str">
            <v>SI</v>
          </cell>
          <cell r="AS63" t="str">
            <v>MIGUEL RAMIREZ</v>
          </cell>
        </row>
        <row r="64">
          <cell r="B64">
            <v>112010</v>
          </cell>
          <cell r="C64">
            <v>124145</v>
          </cell>
          <cell r="D64" t="str">
            <v>5dcd80fd6ba2e200172180ba</v>
          </cell>
          <cell r="E64" t="str">
            <v>PRIMAX</v>
          </cell>
          <cell r="F64" t="str">
            <v>SI</v>
          </cell>
          <cell r="G64" t="str">
            <v>NO</v>
          </cell>
          <cell r="H64" t="str">
            <v>SI</v>
          </cell>
          <cell r="I64" t="str">
            <v>MASILURES</v>
          </cell>
          <cell r="J64" t="str">
            <v>Cra 5 No 4-98</v>
          </cell>
          <cell r="K64" t="str">
            <v>Área Centro</v>
          </cell>
          <cell r="L64" t="str">
            <v>UBATE</v>
          </cell>
          <cell r="M64" t="str">
            <v>CUNDINAMARCA</v>
          </cell>
          <cell r="N64" t="str">
            <v>HECTOR MARIO MARTINEZ</v>
          </cell>
          <cell r="O64" t="str">
            <v>hmartinezd@primax.com.co</v>
          </cell>
          <cell r="P64" t="str">
            <v>YOLIMA MESA</v>
          </cell>
          <cell r="Q64" t="str">
            <v>ymesar@primax.com.co</v>
          </cell>
          <cell r="R64" t="str">
            <v>Single Site</v>
          </cell>
          <cell r="U64" t="str">
            <v>Gustavo Espitia</v>
          </cell>
          <cell r="V64" t="str">
            <v>Sonia gomez</v>
          </cell>
          <cell r="W64" t="str">
            <v>masilures0703@yahoo.es;</v>
          </cell>
          <cell r="X64" t="str">
            <v>masilures0703@yahoo.es; sociedadmasilures@gmail.com;</v>
          </cell>
          <cell r="Y64" t="str">
            <v>3204023520 / 571 8553773  / 571 8553774</v>
          </cell>
          <cell r="Z64">
            <v>5.3044488110000003</v>
          </cell>
          <cell r="AA64">
            <v>-73.814375440000006</v>
          </cell>
          <cell r="AB64" t="str">
            <v>HS</v>
          </cell>
          <cell r="AC64" t="str">
            <v>Cuotas</v>
          </cell>
          <cell r="AE64">
            <v>3700000</v>
          </cell>
          <cell r="AF64" t="str">
            <v>N/A</v>
          </cell>
          <cell r="AG64">
            <v>336363.63636364002</v>
          </cell>
          <cell r="AH64">
            <v>336363.63636364002</v>
          </cell>
          <cell r="AI64">
            <v>336363.63636364002</v>
          </cell>
          <cell r="AJ64">
            <v>336363.63636364002</v>
          </cell>
          <cell r="AK64">
            <v>336363.63636364002</v>
          </cell>
          <cell r="AL64">
            <v>336363.63636364002</v>
          </cell>
          <cell r="AM64">
            <v>336363.63636364002</v>
          </cell>
          <cell r="AN64">
            <v>336363.63636364002</v>
          </cell>
          <cell r="AO64">
            <v>336363.63636364002</v>
          </cell>
          <cell r="AP64">
            <v>336363.63636364002</v>
          </cell>
          <cell r="AQ64">
            <v>336363.63636364002</v>
          </cell>
          <cell r="AR64" t="str">
            <v>SI</v>
          </cell>
          <cell r="AS64" t="str">
            <v>RICARDO CHIPATECUA</v>
          </cell>
        </row>
        <row r="65">
          <cell r="B65">
            <v>112038</v>
          </cell>
          <cell r="C65">
            <v>233711</v>
          </cell>
          <cell r="D65" t="str">
            <v>5e74d6dea2361200178555bb</v>
          </cell>
          <cell r="E65" t="str">
            <v>PRIMAX</v>
          </cell>
          <cell r="F65" t="str">
            <v>SI</v>
          </cell>
          <cell r="G65" t="str">
            <v>SI</v>
          </cell>
          <cell r="H65" t="str">
            <v>SI</v>
          </cell>
          <cell r="I65" t="str">
            <v>ONCE</v>
          </cell>
          <cell r="J65" t="str">
            <v>Clle 11 # 12-60</v>
          </cell>
          <cell r="K65" t="str">
            <v>Área Norte</v>
          </cell>
          <cell r="L65" t="str">
            <v>SANTA MARTA</v>
          </cell>
          <cell r="M65" t="str">
            <v>MAGDALENA</v>
          </cell>
          <cell r="N65" t="str">
            <v>MONICA LONDOÑO</v>
          </cell>
          <cell r="O65" t="str">
            <v>mlondonod@primax.com.co</v>
          </cell>
          <cell r="P65" t="str">
            <v>ANGELA BARANDICA</v>
          </cell>
          <cell r="Q65" t="str">
            <v>abarandicab@primax.com.co</v>
          </cell>
          <cell r="R65" t="str">
            <v>Partner</v>
          </cell>
          <cell r="S65" t="str">
            <v>COESCO</v>
          </cell>
          <cell r="U65" t="str">
            <v>COESCO: Alexander Trujillo</v>
          </cell>
          <cell r="V65" t="str">
            <v>Fabián Posada   /Alexander Trujillo</v>
          </cell>
          <cell r="W65" t="str">
            <v>atrujillor@coescocolombia.com;</v>
          </cell>
          <cell r="X65" t="str">
            <v>laonce09@hotmail.com; EDSLaonceg@coescocolombia.com;</v>
          </cell>
          <cell r="Y65" t="str">
            <v>322 9637443 / 575 4215505</v>
          </cell>
          <cell r="Z65">
            <v>11.24544219</v>
          </cell>
          <cell r="AA65">
            <v>-74.202960750000003</v>
          </cell>
          <cell r="AB65" t="str">
            <v>HS</v>
          </cell>
          <cell r="AC65" t="str">
            <v>Cuotas</v>
          </cell>
          <cell r="AE65">
            <v>3700000</v>
          </cell>
          <cell r="AF65" t="str">
            <v>N/A</v>
          </cell>
          <cell r="AG65">
            <v>336363.63636364002</v>
          </cell>
          <cell r="AH65">
            <v>336363.63636364002</v>
          </cell>
          <cell r="AI65">
            <v>336363.63636364002</v>
          </cell>
          <cell r="AJ65">
            <v>336363.63636364002</v>
          </cell>
          <cell r="AK65">
            <v>336363.63636364002</v>
          </cell>
          <cell r="AL65">
            <v>336363.63636364002</v>
          </cell>
          <cell r="AM65">
            <v>336363.63636364002</v>
          </cell>
          <cell r="AN65">
            <v>336363.63636364002</v>
          </cell>
          <cell r="AO65">
            <v>336363.63636364002</v>
          </cell>
          <cell r="AP65">
            <v>336363.63636364002</v>
          </cell>
          <cell r="AQ65">
            <v>336363.63636364002</v>
          </cell>
          <cell r="AR65" t="str">
            <v>SI</v>
          </cell>
          <cell r="AS65" t="str">
            <v>GUILLERMO SOLANO</v>
          </cell>
        </row>
        <row r="66">
          <cell r="B66">
            <v>112051</v>
          </cell>
          <cell r="C66">
            <v>124242</v>
          </cell>
          <cell r="D66" t="str">
            <v>5df2a1ee014bc20017fbd38d</v>
          </cell>
          <cell r="E66" t="str">
            <v>PRIMAX</v>
          </cell>
          <cell r="F66" t="str">
            <v>SI</v>
          </cell>
          <cell r="G66" t="str">
            <v>SI</v>
          </cell>
          <cell r="H66" t="str">
            <v>SI</v>
          </cell>
          <cell r="I66" t="str">
            <v>RECREO</v>
          </cell>
          <cell r="J66" t="str">
            <v>Cra 38 # 54-25</v>
          </cell>
          <cell r="K66" t="str">
            <v>Área Norte</v>
          </cell>
          <cell r="L66" t="str">
            <v>BARRANQUILLA</v>
          </cell>
          <cell r="M66" t="str">
            <v>ATLANTICO</v>
          </cell>
          <cell r="N66" t="str">
            <v>MONICA LONDOÑO</v>
          </cell>
          <cell r="O66" t="str">
            <v>mlondonod@primax.com.co</v>
          </cell>
          <cell r="P66" t="str">
            <v>ANGELA BARANDICA</v>
          </cell>
          <cell r="Q66" t="str">
            <v>abarandicab@primax.com.co</v>
          </cell>
          <cell r="R66" t="str">
            <v>Multisite</v>
          </cell>
          <cell r="T66" t="str">
            <v>Inv Combusgas Limitada - Juan Diego Castro</v>
          </cell>
          <cell r="U66" t="str">
            <v xml:space="preserve">Heriberto Castro Gil / Juan Diego Castro (hijo) </v>
          </cell>
          <cell r="V66" t="str">
            <v>Ana Milena</v>
          </cell>
          <cell r="W66" t="str">
            <v>heribertocastrogil@hotmail.com; juandiegocastro@yahoo.com;</v>
          </cell>
          <cell r="X66" t="str">
            <v>edsprimaxrecreofe@gmail.com; edsrecreo@yahoo.com;</v>
          </cell>
          <cell r="Y66" t="str">
            <v>300 3730389 / 57 3016308972</v>
          </cell>
          <cell r="Z66">
            <v>10.98159162</v>
          </cell>
          <cell r="AA66">
            <v>-74.794811989999999</v>
          </cell>
          <cell r="AB66" t="str">
            <v>HS</v>
          </cell>
          <cell r="AC66" t="str">
            <v>Inmediato (3 contados)</v>
          </cell>
          <cell r="AD66" t="str">
            <v>Se deben cobrar las cuotas en los meses de Febrero, Abril &amp; Junio.</v>
          </cell>
          <cell r="AE66">
            <v>3500000</v>
          </cell>
          <cell r="AF66" t="str">
            <v>N/A</v>
          </cell>
          <cell r="AG66">
            <v>1166666.66666666</v>
          </cell>
          <cell r="AH66" t="str">
            <v>N/A</v>
          </cell>
          <cell r="AI66">
            <v>1166666.66666666</v>
          </cell>
          <cell r="AJ66" t="str">
            <v>N/A</v>
          </cell>
          <cell r="AK66">
            <v>1166666.66666666</v>
          </cell>
          <cell r="AL66" t="str">
            <v>N/A</v>
          </cell>
          <cell r="AM66" t="str">
            <v>N/A</v>
          </cell>
          <cell r="AN66" t="str">
            <v>N/A</v>
          </cell>
          <cell r="AO66" t="str">
            <v>N/A</v>
          </cell>
          <cell r="AP66" t="str">
            <v>N/A</v>
          </cell>
          <cell r="AQ66" t="str">
            <v>N/A</v>
          </cell>
          <cell r="AR66" t="str">
            <v>SI</v>
          </cell>
          <cell r="AS66" t="str">
            <v>GUILLERMO SOLANO</v>
          </cell>
        </row>
        <row r="67">
          <cell r="B67">
            <v>112052</v>
          </cell>
          <cell r="C67">
            <v>228716</v>
          </cell>
          <cell r="D67" t="str">
            <v>5d14d21be87890001724cc8c</v>
          </cell>
          <cell r="E67" t="str">
            <v>PRIMAX</v>
          </cell>
          <cell r="F67" t="str">
            <v>SI</v>
          </cell>
          <cell r="G67" t="str">
            <v>NO</v>
          </cell>
          <cell r="H67" t="str">
            <v>SI</v>
          </cell>
          <cell r="I67" t="str">
            <v>EL EDEN</v>
          </cell>
          <cell r="J67" t="str">
            <v>Calle 29 No. 13 - 45</v>
          </cell>
          <cell r="K67" t="str">
            <v>Área Norte</v>
          </cell>
          <cell r="L67" t="str">
            <v>MONTERIA</v>
          </cell>
          <cell r="M67" t="str">
            <v>CORDOBA</v>
          </cell>
          <cell r="N67" t="str">
            <v>MONICA LONDOÑO</v>
          </cell>
          <cell r="O67" t="str">
            <v>mlondonod@primax.com.co</v>
          </cell>
          <cell r="P67" t="str">
            <v>VICTOR PATERNINA</v>
          </cell>
          <cell r="Q67" t="str">
            <v>vpaterninau@primax.com.co</v>
          </cell>
          <cell r="R67" t="str">
            <v>Multisite</v>
          </cell>
          <cell r="T67" t="str">
            <v>Familia Patiño</v>
          </cell>
          <cell r="U67" t="str">
            <v>Antonio Patiño</v>
          </cell>
          <cell r="V67" t="str">
            <v xml:space="preserve">Dina luz Doria </v>
          </cell>
          <cell r="W67" t="str">
            <v>antoniopatino@icloud.com;</v>
          </cell>
          <cell r="X67" t="str">
            <v>antoniopatino@icloud.com; antoniopatino@me.com ;</v>
          </cell>
          <cell r="Y67" t="str">
            <v>3145725626 /574 7822964</v>
          </cell>
          <cell r="Z67">
            <v>8.7513932039999993</v>
          </cell>
          <cell r="AA67">
            <v>-75.879124039999994</v>
          </cell>
          <cell r="AB67" t="str">
            <v>HS</v>
          </cell>
          <cell r="AC67" t="str">
            <v>Cuotas</v>
          </cell>
          <cell r="AE67">
            <v>3700000</v>
          </cell>
          <cell r="AF67" t="str">
            <v>N/A</v>
          </cell>
          <cell r="AG67">
            <v>336363.63636364002</v>
          </cell>
          <cell r="AH67">
            <v>336363.63636364002</v>
          </cell>
          <cell r="AI67">
            <v>336363.63636364002</v>
          </cell>
          <cell r="AJ67">
            <v>336363.63636364002</v>
          </cell>
          <cell r="AK67">
            <v>336363.63636364002</v>
          </cell>
          <cell r="AL67">
            <v>336363.63636364002</v>
          </cell>
          <cell r="AM67">
            <v>336363.63636364002</v>
          </cell>
          <cell r="AN67">
            <v>336363.63636364002</v>
          </cell>
          <cell r="AO67">
            <v>336363.63636364002</v>
          </cell>
          <cell r="AP67">
            <v>336363.63636364002</v>
          </cell>
          <cell r="AQ67">
            <v>336363.63636364002</v>
          </cell>
          <cell r="AR67" t="str">
            <v>SI</v>
          </cell>
          <cell r="AS67" t="str">
            <v>KAREN COGOLLO</v>
          </cell>
        </row>
        <row r="68">
          <cell r="B68">
            <v>112060</v>
          </cell>
          <cell r="C68">
            <v>224524</v>
          </cell>
          <cell r="D68" t="str">
            <v>5d518b61b0c0120017983859</v>
          </cell>
          <cell r="E68" t="str">
            <v>PRIMAX</v>
          </cell>
          <cell r="F68" t="str">
            <v>SI</v>
          </cell>
          <cell r="G68" t="str">
            <v>SI</v>
          </cell>
          <cell r="H68" t="str">
            <v>SI</v>
          </cell>
          <cell r="I68" t="str">
            <v>CARACAS</v>
          </cell>
          <cell r="J68" t="str">
            <v>Clle 53 # 44-10</v>
          </cell>
          <cell r="K68" t="str">
            <v>Área Norte</v>
          </cell>
          <cell r="L68" t="str">
            <v>BARRANQUILLA</v>
          </cell>
          <cell r="M68" t="str">
            <v>ATLANTICO</v>
          </cell>
          <cell r="N68" t="str">
            <v>MONICA LONDOÑO</v>
          </cell>
          <cell r="O68" t="str">
            <v>mlondonod@primax.com.co</v>
          </cell>
          <cell r="P68" t="str">
            <v>ANGELA BARANDICA</v>
          </cell>
          <cell r="Q68" t="str">
            <v>abarandicab@primax.com.co</v>
          </cell>
          <cell r="R68" t="str">
            <v>Single Site</v>
          </cell>
          <cell r="U68" t="str">
            <v>ROMIL DE COLOMBIA SAS - Julio César Sierra</v>
          </cell>
          <cell r="V68" t="str">
            <v>Olga Lucía Gutiérrez Manga  / Roger Sierra</v>
          </cell>
          <cell r="W68" t="str">
            <v>juliosierra86@yahoo.es;</v>
          </cell>
          <cell r="X68" t="str">
            <v>juliosierra86@yahoo.es; gascaracas@yahoo.es; administracion@edscaracas.com;</v>
          </cell>
          <cell r="Y68" t="str">
            <v>3173758783 / 57 3157040628</v>
          </cell>
          <cell r="Z68">
            <v>10.98590308</v>
          </cell>
          <cell r="AA68">
            <v>-74.790415659999994</v>
          </cell>
          <cell r="AB68" t="str">
            <v>HS</v>
          </cell>
          <cell r="AC68" t="str">
            <v>Inmediato</v>
          </cell>
          <cell r="AD68" t="str">
            <v>Por favor realizar el cobro de la factura en Marzo 2022.</v>
          </cell>
          <cell r="AE68">
            <v>3500000</v>
          </cell>
          <cell r="AF68" t="str">
            <v>N/A</v>
          </cell>
          <cell r="AG68" t="str">
            <v>N/A</v>
          </cell>
          <cell r="AH68">
            <v>3500000</v>
          </cell>
          <cell r="AI68" t="str">
            <v>N/A</v>
          </cell>
          <cell r="AJ68" t="str">
            <v>N/A</v>
          </cell>
          <cell r="AK68" t="str">
            <v>N/A</v>
          </cell>
          <cell r="AL68" t="str">
            <v>N/A</v>
          </cell>
          <cell r="AM68" t="str">
            <v>N/A</v>
          </cell>
          <cell r="AN68" t="str">
            <v>N/A</v>
          </cell>
          <cell r="AO68" t="str">
            <v>N/A</v>
          </cell>
          <cell r="AP68" t="str">
            <v>N/A</v>
          </cell>
          <cell r="AQ68" t="str">
            <v>N/A</v>
          </cell>
          <cell r="AR68" t="str">
            <v>SI</v>
          </cell>
          <cell r="AS68" t="str">
            <v>GUILLERMO SOLANO</v>
          </cell>
        </row>
        <row r="69">
          <cell r="B69">
            <v>112096</v>
          </cell>
          <cell r="C69">
            <v>230371</v>
          </cell>
          <cell r="D69" t="str">
            <v>5d9b37598a58ba00172d7e9a</v>
          </cell>
          <cell r="E69" t="str">
            <v>PRIMAX</v>
          </cell>
          <cell r="F69" t="str">
            <v>NO</v>
          </cell>
          <cell r="G69" t="str">
            <v>NO</v>
          </cell>
          <cell r="H69" t="str">
            <v>SI</v>
          </cell>
          <cell r="I69" t="str">
            <v>LOS MUISCAS</v>
          </cell>
          <cell r="J69" t="str">
            <v>Cra 6 No. 66-13/19</v>
          </cell>
          <cell r="K69" t="str">
            <v>Área Centro</v>
          </cell>
          <cell r="L69" t="str">
            <v>TUNJA</v>
          </cell>
          <cell r="M69" t="str">
            <v>BOYACA</v>
          </cell>
          <cell r="N69" t="str">
            <v>HECTOR MARIO MARTINEZ</v>
          </cell>
          <cell r="O69" t="str">
            <v>hmartinezd@primax.com.co</v>
          </cell>
          <cell r="P69" t="str">
            <v>YOLIMA MESA</v>
          </cell>
          <cell r="Q69" t="str">
            <v>ymesar@primax.com.co</v>
          </cell>
          <cell r="R69" t="str">
            <v>Single Site</v>
          </cell>
          <cell r="U69" t="str">
            <v>MARIA OFELIA JIMENEZ CIPAMOCHA</v>
          </cell>
          <cell r="V69" t="str">
            <v xml:space="preserve">YENNI GARCIA JIMÉNEZ </v>
          </cell>
          <cell r="W69" t="str">
            <v>edsmobilmuiscas@gmail.com;</v>
          </cell>
          <cell r="X69" t="str">
            <v>edsmobilmuiscas@gmail.com;</v>
          </cell>
          <cell r="Y69" t="str">
            <v>3194191402 / 3152895175</v>
          </cell>
          <cell r="Z69">
            <v>5.571217034</v>
          </cell>
          <cell r="AA69">
            <v>-73.342923690000006</v>
          </cell>
          <cell r="AB69" t="str">
            <v>HS</v>
          </cell>
          <cell r="AC69" t="str">
            <v>Cuotas</v>
          </cell>
          <cell r="AE69">
            <v>3700000</v>
          </cell>
          <cell r="AF69" t="str">
            <v>N/A</v>
          </cell>
          <cell r="AG69">
            <v>336363.63636364002</v>
          </cell>
          <cell r="AH69">
            <v>336363.63636364002</v>
          </cell>
          <cell r="AI69">
            <v>336363.63636364002</v>
          </cell>
          <cell r="AJ69">
            <v>336363.63636364002</v>
          </cell>
          <cell r="AK69">
            <v>336363.63636364002</v>
          </cell>
          <cell r="AL69">
            <v>336363.63636364002</v>
          </cell>
          <cell r="AM69">
            <v>336363.63636364002</v>
          </cell>
          <cell r="AN69">
            <v>336363.63636364002</v>
          </cell>
          <cell r="AO69">
            <v>336363.63636364002</v>
          </cell>
          <cell r="AP69">
            <v>336363.63636364002</v>
          </cell>
          <cell r="AQ69">
            <v>336363.63636364002</v>
          </cell>
          <cell r="AR69" t="str">
            <v>SI</v>
          </cell>
          <cell r="AS69" t="str">
            <v>RICARDO CHIPATECUA</v>
          </cell>
        </row>
        <row r="70">
          <cell r="B70">
            <v>112204</v>
          </cell>
          <cell r="C70">
            <v>124512</v>
          </cell>
          <cell r="D70" t="str">
            <v>5e051092a7ae0e0017fa4ff3</v>
          </cell>
          <cell r="E70" t="str">
            <v>PRIMAX</v>
          </cell>
          <cell r="F70" t="str">
            <v>SI</v>
          </cell>
          <cell r="G70" t="str">
            <v>NO</v>
          </cell>
          <cell r="H70" t="str">
            <v>SI</v>
          </cell>
          <cell r="I70" t="str">
            <v>LIBERTADOR</v>
          </cell>
          <cell r="J70" t="str">
            <v>CL 7 No 9-75 E/S Libertadores</v>
          </cell>
          <cell r="K70" t="str">
            <v>Área Centro</v>
          </cell>
          <cell r="L70" t="str">
            <v>ZIPAQUIRA</v>
          </cell>
          <cell r="M70" t="str">
            <v>CUNDINAMARCA</v>
          </cell>
          <cell r="N70" t="str">
            <v>HECTOR MARIO MARTINEZ</v>
          </cell>
          <cell r="O70" t="str">
            <v>hmartinezd@primax.com.co</v>
          </cell>
          <cell r="P70" t="str">
            <v>YOLIMA MESA</v>
          </cell>
          <cell r="Q70" t="str">
            <v>ymesar@primax.com.co</v>
          </cell>
          <cell r="R70" t="str">
            <v>Single Site</v>
          </cell>
          <cell r="U70" t="str">
            <v>Carlos Pinzon</v>
          </cell>
          <cell r="V70" t="str">
            <v>Pablo penagos</v>
          </cell>
          <cell r="W70" t="str">
            <v>cialibert@gmail.com;</v>
          </cell>
          <cell r="X70" t="str">
            <v>cialibert@gmail.com; Pablo12.66@hotmail.com;</v>
          </cell>
          <cell r="Y70" t="str">
            <v>3118994280 / 571 852 45 14 / 571 35 86</v>
          </cell>
          <cell r="Z70">
            <v>5.0243339999999996</v>
          </cell>
          <cell r="AA70">
            <v>-74.001249000000001</v>
          </cell>
          <cell r="AB70" t="str">
            <v>HS</v>
          </cell>
          <cell r="AC70" t="str">
            <v>Inmediato</v>
          </cell>
          <cell r="AE70">
            <v>3500000</v>
          </cell>
          <cell r="AF70" t="str">
            <v>N/A</v>
          </cell>
          <cell r="AG70" t="str">
            <v>N/A</v>
          </cell>
          <cell r="AH70">
            <v>3500000</v>
          </cell>
          <cell r="AI70" t="str">
            <v>N/A</v>
          </cell>
          <cell r="AJ70" t="str">
            <v>N/A</v>
          </cell>
          <cell r="AK70" t="str">
            <v>N/A</v>
          </cell>
          <cell r="AL70" t="str">
            <v>N/A</v>
          </cell>
          <cell r="AM70" t="str">
            <v>N/A</v>
          </cell>
          <cell r="AN70" t="str">
            <v>N/A</v>
          </cell>
          <cell r="AO70" t="str">
            <v>N/A</v>
          </cell>
          <cell r="AP70" t="str">
            <v>N/A</v>
          </cell>
          <cell r="AQ70" t="str">
            <v>N/A</v>
          </cell>
          <cell r="AR70" t="str">
            <v>SI</v>
          </cell>
          <cell r="AS70" t="str">
            <v>LUIS CASTRO</v>
          </cell>
        </row>
        <row r="71">
          <cell r="B71">
            <v>112208</v>
          </cell>
          <cell r="C71">
            <v>124521</v>
          </cell>
          <cell r="D71" t="str">
            <v>5e74d8daa236120017859a53</v>
          </cell>
          <cell r="E71" t="str">
            <v>PRIMAX</v>
          </cell>
          <cell r="F71" t="str">
            <v>SI</v>
          </cell>
          <cell r="G71" t="str">
            <v>NO</v>
          </cell>
          <cell r="H71" t="str">
            <v>SI</v>
          </cell>
          <cell r="I71" t="str">
            <v>SERVIACEITES DEL HUILA</v>
          </cell>
          <cell r="J71" t="str">
            <v>Av. Circunvalar N° 9-41</v>
          </cell>
          <cell r="K71" t="str">
            <v>Área Sur</v>
          </cell>
          <cell r="L71" t="str">
            <v>NEIVA</v>
          </cell>
          <cell r="M71" t="str">
            <v>HUILA</v>
          </cell>
          <cell r="N71" t="str">
            <v>MARTHA PATRICA CHAVES</v>
          </cell>
          <cell r="O71" t="str">
            <v>mchavesr@primax.com.co</v>
          </cell>
          <cell r="P71" t="str">
            <v>JOHANA BOTERO</v>
          </cell>
          <cell r="Q71" t="str">
            <v>jboterog@primax.com.co</v>
          </cell>
          <cell r="R71" t="str">
            <v>Single Site</v>
          </cell>
          <cell r="U71" t="str">
            <v>Cesar Amaya / Marco Eliecer</v>
          </cell>
          <cell r="V71">
            <v>0</v>
          </cell>
          <cell r="W71" t="str">
            <v>serviaceitesdelhuila@hotmail.com;</v>
          </cell>
          <cell r="X71" t="str">
            <v>serviaceitesdelhuila@hotmail.com;</v>
          </cell>
          <cell r="Y71" t="str">
            <v>3228150019 / 578 8730585  / 578 8740859</v>
          </cell>
          <cell r="Z71">
            <v>2.9212440059999998</v>
          </cell>
          <cell r="AA71">
            <v>-75.283109899999999</v>
          </cell>
          <cell r="AB71" t="str">
            <v>HS</v>
          </cell>
          <cell r="AC71" t="str">
            <v>Cuotas</v>
          </cell>
          <cell r="AE71">
            <v>3700000</v>
          </cell>
          <cell r="AF71" t="str">
            <v>N/A</v>
          </cell>
          <cell r="AG71">
            <v>336363.63636364002</v>
          </cell>
          <cell r="AH71">
            <v>336363.63636364002</v>
          </cell>
          <cell r="AI71">
            <v>336363.63636364002</v>
          </cell>
          <cell r="AJ71">
            <v>336363.63636364002</v>
          </cell>
          <cell r="AK71">
            <v>336363.63636364002</v>
          </cell>
          <cell r="AL71">
            <v>336363.63636364002</v>
          </cell>
          <cell r="AM71">
            <v>336363.63636364002</v>
          </cell>
          <cell r="AN71">
            <v>336363.63636364002</v>
          </cell>
          <cell r="AO71">
            <v>336363.63636364002</v>
          </cell>
          <cell r="AP71">
            <v>336363.63636364002</v>
          </cell>
          <cell r="AQ71">
            <v>336363.63636364002</v>
          </cell>
          <cell r="AR71" t="str">
            <v>SI</v>
          </cell>
          <cell r="AS71" t="str">
            <v>LAURA PERDOMO</v>
          </cell>
        </row>
        <row r="72">
          <cell r="B72">
            <v>112284</v>
          </cell>
          <cell r="C72">
            <v>124650</v>
          </cell>
          <cell r="D72" t="str">
            <v>5d76707522f39e0017aad821</v>
          </cell>
          <cell r="E72" t="str">
            <v>PRIMAX</v>
          </cell>
          <cell r="F72" t="str">
            <v>SI</v>
          </cell>
          <cell r="G72" t="str">
            <v>SI</v>
          </cell>
          <cell r="H72" t="str">
            <v>SI</v>
          </cell>
          <cell r="I72" t="str">
            <v>INPRO</v>
          </cell>
          <cell r="J72" t="str">
            <v>CR 18 No 10-21</v>
          </cell>
          <cell r="K72" t="str">
            <v>Área Centro</v>
          </cell>
          <cell r="L72" t="str">
            <v>DUITAMA</v>
          </cell>
          <cell r="M72" t="str">
            <v>BOYACA</v>
          </cell>
          <cell r="N72" t="str">
            <v>HECTOR MARIO MARTINEZ</v>
          </cell>
          <cell r="O72" t="str">
            <v>hmartinezd@primax.com.co</v>
          </cell>
          <cell r="P72" t="str">
            <v>YOLIMA MESA</v>
          </cell>
          <cell r="Q72" t="str">
            <v>ymesar@primax.com.co</v>
          </cell>
          <cell r="R72" t="str">
            <v>Single Site</v>
          </cell>
          <cell r="U72" t="str">
            <v>Oscar Gonzalez</v>
          </cell>
          <cell r="V72" t="str">
            <v>MILENA PEDRAZA / Gloria Martinez</v>
          </cell>
          <cell r="W72" t="str">
            <v>oscar.gonzalez@inproduitama.com;</v>
          </cell>
          <cell r="X72" t="str">
            <v>oscar.gonzalez@inproduitama.com; oscar.gonzalez@inprosas.co; estacion.lasamericas@inprosas.co;</v>
          </cell>
          <cell r="Y72" t="str">
            <v>3178408145 / 578 7623008</v>
          </cell>
          <cell r="Z72">
            <v>5.823866314</v>
          </cell>
          <cell r="AA72">
            <v>-73.037043850000003</v>
          </cell>
          <cell r="AB72" t="str">
            <v>HS</v>
          </cell>
          <cell r="AC72" t="str">
            <v>Inmediato</v>
          </cell>
          <cell r="AE72">
            <v>3500000</v>
          </cell>
          <cell r="AF72" t="str">
            <v>N/A</v>
          </cell>
          <cell r="AG72" t="str">
            <v>N/A</v>
          </cell>
          <cell r="AH72">
            <v>3500000</v>
          </cell>
          <cell r="AI72" t="str">
            <v>N/A</v>
          </cell>
          <cell r="AJ72" t="str">
            <v>N/A</v>
          </cell>
          <cell r="AK72" t="str">
            <v>N/A</v>
          </cell>
          <cell r="AL72" t="str">
            <v>N/A</v>
          </cell>
          <cell r="AM72" t="str">
            <v>N/A</v>
          </cell>
          <cell r="AN72" t="str">
            <v>N/A</v>
          </cell>
          <cell r="AO72" t="str">
            <v>N/A</v>
          </cell>
          <cell r="AP72" t="str">
            <v>N/A</v>
          </cell>
          <cell r="AQ72" t="str">
            <v>N/A</v>
          </cell>
          <cell r="AR72" t="str">
            <v>SI</v>
          </cell>
          <cell r="AS72" t="str">
            <v>RICARDO CHIPATECUA</v>
          </cell>
        </row>
        <row r="73">
          <cell r="B73">
            <v>112285</v>
          </cell>
          <cell r="C73">
            <v>204678</v>
          </cell>
          <cell r="D73" t="str">
            <v>5e74d989a23612001785c393</v>
          </cell>
          <cell r="E73" t="str">
            <v>PRIMAX</v>
          </cell>
          <cell r="F73" t="str">
            <v>SI</v>
          </cell>
          <cell r="G73" t="str">
            <v>NO</v>
          </cell>
          <cell r="H73" t="str">
            <v>SI</v>
          </cell>
          <cell r="I73" t="str">
            <v>CUNDUY</v>
          </cell>
          <cell r="J73" t="str">
            <v>Km 2 carretera central (S. Neiva) - Cra 1 N° 34-70</v>
          </cell>
          <cell r="K73" t="str">
            <v>Área Sur</v>
          </cell>
          <cell r="L73" t="str">
            <v>FLORENCIA</v>
          </cell>
          <cell r="M73" t="str">
            <v>CAQUETA</v>
          </cell>
          <cell r="N73" t="str">
            <v>MARTHA PATRICA CHAVES</v>
          </cell>
          <cell r="O73" t="str">
            <v>mchavesr@primax.com.co</v>
          </cell>
          <cell r="P73" t="str">
            <v>JOHANA BOTERO</v>
          </cell>
          <cell r="Q73" t="str">
            <v>jboterog@primax.com.co</v>
          </cell>
          <cell r="R73" t="str">
            <v>Single Site</v>
          </cell>
          <cell r="U73" t="str">
            <v>Pedro María Gonzalez / Eduard González</v>
          </cell>
          <cell r="V73" t="str">
            <v>German Ciceri / Eduard González</v>
          </cell>
          <cell r="W73" t="str">
            <v>estcunduy@yahoo.com;</v>
          </cell>
          <cell r="X73" t="str">
            <v>edscunduy@yahoo.com.co; edscunduy@gmail.com;</v>
          </cell>
          <cell r="Y73" t="str">
            <v>3214499520 / 578 4367506  / 578 4353146</v>
          </cell>
          <cell r="Z73">
            <v>1.6355767050000001</v>
          </cell>
          <cell r="AA73">
            <v>-75.607550450000005</v>
          </cell>
          <cell r="AB73" t="str">
            <v>HS</v>
          </cell>
          <cell r="AC73" t="str">
            <v>Inmediato</v>
          </cell>
          <cell r="AE73">
            <v>3500000</v>
          </cell>
          <cell r="AF73" t="str">
            <v>N/A</v>
          </cell>
          <cell r="AG73" t="str">
            <v>N/A</v>
          </cell>
          <cell r="AH73">
            <v>3500000</v>
          </cell>
          <cell r="AI73" t="str">
            <v>N/A</v>
          </cell>
          <cell r="AJ73" t="str">
            <v>N/A</v>
          </cell>
          <cell r="AK73" t="str">
            <v>N/A</v>
          </cell>
          <cell r="AL73" t="str">
            <v>N/A</v>
          </cell>
          <cell r="AM73" t="str">
            <v>N/A</v>
          </cell>
          <cell r="AN73" t="str">
            <v>N/A</v>
          </cell>
          <cell r="AO73" t="str">
            <v>N/A</v>
          </cell>
          <cell r="AP73" t="str">
            <v>N/A</v>
          </cell>
          <cell r="AQ73" t="str">
            <v>N/A</v>
          </cell>
          <cell r="AR73" t="str">
            <v>SI</v>
          </cell>
          <cell r="AS73" t="str">
            <v>LAURA PERDOMO</v>
          </cell>
        </row>
        <row r="74">
          <cell r="B74">
            <v>112288</v>
          </cell>
          <cell r="C74">
            <v>214306</v>
          </cell>
          <cell r="D74" t="str">
            <v>5e74d9eba23612001785d157</v>
          </cell>
          <cell r="E74" t="str">
            <v>PRIMAX</v>
          </cell>
          <cell r="F74" t="str">
            <v>SI</v>
          </cell>
          <cell r="G74" t="str">
            <v>SI</v>
          </cell>
          <cell r="H74" t="str">
            <v>SI</v>
          </cell>
          <cell r="I74" t="str">
            <v>SIDERAL</v>
          </cell>
          <cell r="J74" t="str">
            <v>Cra. 3 N° 10-10</v>
          </cell>
          <cell r="K74" t="str">
            <v>Área Sur</v>
          </cell>
          <cell r="L74" t="str">
            <v>PITALITO</v>
          </cell>
          <cell r="M74" t="str">
            <v>HUILA</v>
          </cell>
          <cell r="N74" t="str">
            <v>MARTHA PATRICA CHAVES</v>
          </cell>
          <cell r="O74" t="str">
            <v>mchavesr@primax.com.co</v>
          </cell>
          <cell r="P74" t="str">
            <v>JOHANA BOTERO</v>
          </cell>
          <cell r="Q74" t="str">
            <v>jboterog@primax.com.co</v>
          </cell>
          <cell r="R74" t="str">
            <v>Single Site</v>
          </cell>
          <cell r="U74" t="str">
            <v xml:space="preserve">Constanza Peña </v>
          </cell>
          <cell r="V74" t="str">
            <v>Constansa Peña</v>
          </cell>
          <cell r="W74" t="str">
            <v>info@autosideral.com;</v>
          </cell>
          <cell r="X74" t="str">
            <v>info@autosideral.com; gerencia@autosideral.com;</v>
          </cell>
          <cell r="Y74" t="str">
            <v>3174418591 / 578 8360311</v>
          </cell>
          <cell r="Z74">
            <v>1.853505341</v>
          </cell>
          <cell r="AA74">
            <v>-76.043229530000005</v>
          </cell>
          <cell r="AB74" t="str">
            <v>HS</v>
          </cell>
          <cell r="AC74" t="str">
            <v>Cuotas</v>
          </cell>
          <cell r="AE74">
            <v>3700000</v>
          </cell>
          <cell r="AF74" t="str">
            <v>N/A</v>
          </cell>
          <cell r="AG74">
            <v>336363.63636364002</v>
          </cell>
          <cell r="AH74">
            <v>336363.63636364002</v>
          </cell>
          <cell r="AI74">
            <v>336363.63636364002</v>
          </cell>
          <cell r="AJ74">
            <v>336363.63636364002</v>
          </cell>
          <cell r="AK74">
            <v>336363.63636364002</v>
          </cell>
          <cell r="AL74">
            <v>336363.63636364002</v>
          </cell>
          <cell r="AM74">
            <v>336363.63636364002</v>
          </cell>
          <cell r="AN74">
            <v>336363.63636364002</v>
          </cell>
          <cell r="AO74">
            <v>336363.63636364002</v>
          </cell>
          <cell r="AP74">
            <v>336363.63636364002</v>
          </cell>
          <cell r="AQ74">
            <v>336363.63636364002</v>
          </cell>
          <cell r="AR74" t="str">
            <v>SI</v>
          </cell>
          <cell r="AS74" t="str">
            <v>LAURA PERDOMO</v>
          </cell>
        </row>
        <row r="75">
          <cell r="B75">
            <v>112309</v>
          </cell>
          <cell r="C75">
            <v>124692</v>
          </cell>
          <cell r="D75" t="str">
            <v>5d518c09b0c012001798471f</v>
          </cell>
          <cell r="E75" t="str">
            <v>PRIMAX</v>
          </cell>
          <cell r="F75" t="str">
            <v>SI</v>
          </cell>
          <cell r="G75" t="str">
            <v>NO</v>
          </cell>
          <cell r="H75" t="str">
            <v>SI</v>
          </cell>
          <cell r="I75" t="str">
            <v>COOTRASTOL</v>
          </cell>
          <cell r="J75" t="str">
            <v>Cra 4 N° 7 -74</v>
          </cell>
          <cell r="K75" t="str">
            <v>Área Centro</v>
          </cell>
          <cell r="L75" t="str">
            <v>EL ESPINAL</v>
          </cell>
          <cell r="M75" t="str">
            <v>TOLIMA</v>
          </cell>
          <cell r="N75" t="str">
            <v>HECTOR MARIO MARTINEZ</v>
          </cell>
          <cell r="O75" t="str">
            <v>hmartinezd@primax.com.co</v>
          </cell>
          <cell r="P75" t="str">
            <v>JOHANA BOTERO</v>
          </cell>
          <cell r="Q75" t="str">
            <v>jboterog@primax.com.co</v>
          </cell>
          <cell r="R75" t="str">
            <v>Single Site</v>
          </cell>
          <cell r="U75" t="str">
            <v>Alex Erney Montealegre</v>
          </cell>
          <cell r="V75" t="str">
            <v>Pedro Cadena</v>
          </cell>
          <cell r="W75" t="str">
            <v>gerencia@cootranstol.com;</v>
          </cell>
          <cell r="X75" t="str">
            <v>estaciondeservicio@cootranstol.com;</v>
          </cell>
          <cell r="Y75" t="str">
            <v>3186198776 / 578 2483496</v>
          </cell>
          <cell r="Z75">
            <v>4.1533360469999998</v>
          </cell>
          <cell r="AA75">
            <v>-74.883977939999994</v>
          </cell>
          <cell r="AB75" t="str">
            <v>HS</v>
          </cell>
          <cell r="AC75" t="str">
            <v>Cuotas</v>
          </cell>
          <cell r="AE75">
            <v>3700000</v>
          </cell>
          <cell r="AF75" t="str">
            <v>N/A</v>
          </cell>
          <cell r="AG75">
            <v>336363.63636364002</v>
          </cell>
          <cell r="AH75">
            <v>336363.63636364002</v>
          </cell>
          <cell r="AI75">
            <v>336363.63636364002</v>
          </cell>
          <cell r="AJ75">
            <v>336363.63636364002</v>
          </cell>
          <cell r="AK75">
            <v>336363.63636364002</v>
          </cell>
          <cell r="AL75">
            <v>336363.63636364002</v>
          </cell>
          <cell r="AM75">
            <v>336363.63636364002</v>
          </cell>
          <cell r="AN75">
            <v>336363.63636364002</v>
          </cell>
          <cell r="AO75">
            <v>336363.63636364002</v>
          </cell>
          <cell r="AP75">
            <v>336363.63636364002</v>
          </cell>
          <cell r="AQ75">
            <v>336363.63636364002</v>
          </cell>
          <cell r="AR75" t="str">
            <v>SI</v>
          </cell>
          <cell r="AS75" t="str">
            <v>LUIS CASTRO</v>
          </cell>
        </row>
        <row r="76">
          <cell r="B76">
            <v>112323</v>
          </cell>
          <cell r="C76">
            <v>197768</v>
          </cell>
          <cell r="D76" t="str">
            <v>5e74dab9a23612001785ece5</v>
          </cell>
          <cell r="E76" t="str">
            <v>PRIMAX</v>
          </cell>
          <cell r="F76" t="str">
            <v>SI</v>
          </cell>
          <cell r="G76" t="str">
            <v>SI</v>
          </cell>
          <cell r="H76" t="str">
            <v>SI</v>
          </cell>
          <cell r="I76" t="str">
            <v>ESSO FACA</v>
          </cell>
          <cell r="J76" t="str">
            <v>Calle 16 N° 1-26 Facatativa</v>
          </cell>
          <cell r="K76" t="str">
            <v>Área Centro</v>
          </cell>
          <cell r="L76" t="str">
            <v>FACATATIVA</v>
          </cell>
          <cell r="M76" t="str">
            <v>CUNDINAMARCA</v>
          </cell>
          <cell r="N76" t="str">
            <v>HECTOR MARIO MARTINEZ</v>
          </cell>
          <cell r="O76" t="str">
            <v>hmartinezd@primax.com.co</v>
          </cell>
          <cell r="P76" t="str">
            <v xml:space="preserve">JUAN PABLO PIÑEROS </v>
          </cell>
          <cell r="Q76" t="str">
            <v>jpinerosg@primax.com.co</v>
          </cell>
          <cell r="R76" t="str">
            <v>Multisite</v>
          </cell>
          <cell r="T76" t="str">
            <v>Adriana Concha</v>
          </cell>
          <cell r="U76" t="str">
            <v>Adriana Concha</v>
          </cell>
          <cell r="V76" t="str">
            <v xml:space="preserve">Mireya Garcia / Andres Fuentes </v>
          </cell>
          <cell r="W76" t="str">
            <v>adriana_concha@yahoo.es; inversioneslaglorietaltda@hotmail.com;</v>
          </cell>
          <cell r="X76" t="str">
            <v>inversioneslaglorietaltda@hotmail.com; alegomez-29@hotmail.com;</v>
          </cell>
          <cell r="Y76" t="str">
            <v>3115254276 / 3138396938/ 571 8422569 / 571 8429931</v>
          </cell>
          <cell r="Z76">
            <v>4.8169130329999996</v>
          </cell>
          <cell r="AA76">
            <v>-74.362754690000003</v>
          </cell>
          <cell r="AB76" t="str">
            <v>HS</v>
          </cell>
          <cell r="AC76" t="str">
            <v>Inmediato</v>
          </cell>
          <cell r="AE76">
            <v>3500000</v>
          </cell>
          <cell r="AF76" t="str">
            <v>N/A</v>
          </cell>
          <cell r="AG76" t="str">
            <v>N/A</v>
          </cell>
          <cell r="AH76">
            <v>3500000</v>
          </cell>
          <cell r="AI76" t="str">
            <v>N/A</v>
          </cell>
          <cell r="AJ76" t="str">
            <v>N/A</v>
          </cell>
          <cell r="AK76" t="str">
            <v>N/A</v>
          </cell>
          <cell r="AL76" t="str">
            <v>N/A</v>
          </cell>
          <cell r="AM76" t="str">
            <v>N/A</v>
          </cell>
          <cell r="AN76" t="str">
            <v>N/A</v>
          </cell>
          <cell r="AO76" t="str">
            <v>N/A</v>
          </cell>
          <cell r="AP76" t="str">
            <v>N/A</v>
          </cell>
          <cell r="AQ76" t="str">
            <v>N/A</v>
          </cell>
          <cell r="AR76" t="str">
            <v>SI</v>
          </cell>
          <cell r="AS76" t="str">
            <v>LUIS CASTRO</v>
          </cell>
        </row>
        <row r="77">
          <cell r="B77">
            <v>112328</v>
          </cell>
          <cell r="C77">
            <v>124728</v>
          </cell>
          <cell r="D77" t="str">
            <v>5e74daefa23612001785faaf</v>
          </cell>
          <cell r="E77" t="str">
            <v>PRIMAX</v>
          </cell>
          <cell r="F77" t="str">
            <v>NO</v>
          </cell>
          <cell r="G77" t="str">
            <v>NO</v>
          </cell>
          <cell r="H77" t="str">
            <v>SI</v>
          </cell>
          <cell r="I77" t="str">
            <v>MELISSA</v>
          </cell>
          <cell r="J77" t="str">
            <v>Cra 15 Calle 11 Esquina</v>
          </cell>
          <cell r="K77" t="str">
            <v>Área Centro</v>
          </cell>
          <cell r="L77" t="str">
            <v>LA DORADA</v>
          </cell>
          <cell r="M77" t="str">
            <v>CALDAS</v>
          </cell>
          <cell r="N77" t="str">
            <v>HECTOR MARIO MARTINEZ</v>
          </cell>
          <cell r="O77" t="str">
            <v>hmartinezd@primax.com.co</v>
          </cell>
          <cell r="P77" t="str">
            <v>ROBINSON GUZMÁN</v>
          </cell>
          <cell r="Q77" t="str">
            <v>jguzmanb@primax.com.co</v>
          </cell>
          <cell r="R77" t="str">
            <v>Single Site</v>
          </cell>
          <cell r="U77" t="str">
            <v>Maria E Hernandez</v>
          </cell>
          <cell r="V77" t="str">
            <v>Nancy Alfonso</v>
          </cell>
          <cell r="W77" t="str">
            <v>lamelissa20040@yahoo.es;</v>
          </cell>
          <cell r="X77" t="str">
            <v>lamelissa20040@yahoo.es; speranzadorada@hotmail.com;</v>
          </cell>
          <cell r="Y77" t="str">
            <v>3105599591 / 576 857 3096</v>
          </cell>
          <cell r="Z77">
            <v>5.4469871090000002</v>
          </cell>
          <cell r="AA77">
            <v>-74.672600799999998</v>
          </cell>
          <cell r="AB77" t="str">
            <v>HS</v>
          </cell>
          <cell r="AC77" t="str">
            <v>Cuotas</v>
          </cell>
          <cell r="AD77" t="str">
            <v>13 Abr- Se cambia pago total en marzo por pago a cuotas, se genera notacredito y nota debito</v>
          </cell>
          <cell r="AE77">
            <v>3700000</v>
          </cell>
          <cell r="AF77" t="str">
            <v>N/A</v>
          </cell>
          <cell r="AG77">
            <v>336363.636363636</v>
          </cell>
          <cell r="AH77">
            <v>336363.636363636</v>
          </cell>
          <cell r="AI77">
            <v>336363.636363636</v>
          </cell>
          <cell r="AJ77">
            <v>336363.636363636</v>
          </cell>
          <cell r="AK77">
            <v>336363.636363636</v>
          </cell>
          <cell r="AL77">
            <v>336363.636363636</v>
          </cell>
          <cell r="AM77">
            <v>336363.636363636</v>
          </cell>
          <cell r="AN77">
            <v>336363.636363636</v>
          </cell>
          <cell r="AO77">
            <v>336363.636363636</v>
          </cell>
          <cell r="AP77">
            <v>336363.636363636</v>
          </cell>
          <cell r="AQ77">
            <v>336363.636363636</v>
          </cell>
          <cell r="AR77" t="str">
            <v>SI</v>
          </cell>
          <cell r="AS77" t="str">
            <v>LUIS CASTRO</v>
          </cell>
        </row>
        <row r="78">
          <cell r="B78">
            <v>112400</v>
          </cell>
          <cell r="C78">
            <v>124867</v>
          </cell>
          <cell r="D78" t="str">
            <v>5e74db7ba236120017862419</v>
          </cell>
          <cell r="E78" t="str">
            <v>PRIMAX</v>
          </cell>
          <cell r="F78" t="str">
            <v>SI</v>
          </cell>
          <cell r="G78" t="str">
            <v>NO</v>
          </cell>
          <cell r="H78" t="str">
            <v>SI</v>
          </cell>
          <cell r="I78" t="str">
            <v>FUNDADORES - PALERMO</v>
          </cell>
          <cell r="J78" t="str">
            <v>Cra 5 N° 12-05</v>
          </cell>
          <cell r="K78" t="str">
            <v>Área Sur</v>
          </cell>
          <cell r="L78" t="str">
            <v>PALERMO</v>
          </cell>
          <cell r="M78" t="str">
            <v>HUILA</v>
          </cell>
          <cell r="N78" t="str">
            <v>MARTHA PATRICA CHAVES</v>
          </cell>
          <cell r="O78" t="str">
            <v>mchavesr@primax.com.co</v>
          </cell>
          <cell r="P78" t="str">
            <v>JOHANA BOTERO</v>
          </cell>
          <cell r="Q78" t="str">
            <v>jboterog@primax.com.co</v>
          </cell>
          <cell r="R78" t="str">
            <v>Single Site</v>
          </cell>
          <cell r="U78" t="str">
            <v>Maria Elcira Trujillo</v>
          </cell>
          <cell r="V78" t="str">
            <v>Jayson Vargas</v>
          </cell>
          <cell r="W78" t="str">
            <v>maria.trujillop@hotmail.com;</v>
          </cell>
          <cell r="X78" t="str">
            <v>maria.trujillop@hotmail.com;</v>
          </cell>
          <cell r="Y78" t="str">
            <v xml:space="preserve">3123293340 / 578 878 4130 </v>
          </cell>
          <cell r="Z78">
            <v>2.8885152989999998</v>
          </cell>
          <cell r="AA78">
            <v>-75.431816380000001</v>
          </cell>
          <cell r="AB78" t="str">
            <v>HS</v>
          </cell>
          <cell r="AC78" t="str">
            <v>Cuotas</v>
          </cell>
          <cell r="AE78">
            <v>3700000</v>
          </cell>
          <cell r="AF78" t="str">
            <v>N/A</v>
          </cell>
          <cell r="AG78">
            <v>336363.63636364002</v>
          </cell>
          <cell r="AH78">
            <v>336363.63636364002</v>
          </cell>
          <cell r="AI78">
            <v>336363.63636364002</v>
          </cell>
          <cell r="AJ78">
            <v>336363.63636364002</v>
          </cell>
          <cell r="AK78">
            <v>336363.63636364002</v>
          </cell>
          <cell r="AL78">
            <v>336363.63636364002</v>
          </cell>
          <cell r="AM78">
            <v>336363.63636364002</v>
          </cell>
          <cell r="AN78">
            <v>336363.63636364002</v>
          </cell>
          <cell r="AO78">
            <v>336363.63636364002</v>
          </cell>
          <cell r="AP78">
            <v>336363.63636364002</v>
          </cell>
          <cell r="AQ78">
            <v>336363.63636364002</v>
          </cell>
          <cell r="AR78" t="str">
            <v>SI</v>
          </cell>
          <cell r="AS78" t="str">
            <v>LAURA PERDOMO</v>
          </cell>
        </row>
        <row r="79">
          <cell r="B79">
            <v>112403</v>
          </cell>
          <cell r="C79">
            <v>124875</v>
          </cell>
          <cell r="D79" t="str">
            <v>5e050de5a7ae0e0017fa2f25</v>
          </cell>
          <cell r="E79" t="str">
            <v>PRIMAX</v>
          </cell>
          <cell r="F79" t="str">
            <v>SI</v>
          </cell>
          <cell r="G79" t="str">
            <v>SI</v>
          </cell>
          <cell r="H79" t="str">
            <v>SI</v>
          </cell>
          <cell r="I79" t="str">
            <v>GRAN VIA</v>
          </cell>
          <cell r="J79" t="str">
            <v>Cra 4D N° 4-16 La Gran Vía</v>
          </cell>
          <cell r="K79" t="str">
            <v>Área Centro</v>
          </cell>
          <cell r="L79" t="str">
            <v>TENA</v>
          </cell>
          <cell r="M79" t="str">
            <v>CUNDINAMARCA</v>
          </cell>
          <cell r="N79" t="str">
            <v>HECTOR MARIO MARTINEZ</v>
          </cell>
          <cell r="O79" t="str">
            <v>hmartinezd@primax.com.co</v>
          </cell>
          <cell r="P79" t="str">
            <v xml:space="preserve">PAOLA MARTÍNEZ </v>
          </cell>
          <cell r="Q79" t="str">
            <v>pmartinezb@primax.com.co</v>
          </cell>
          <cell r="R79" t="str">
            <v>Single Site</v>
          </cell>
          <cell r="U79" t="str">
            <v>Gustavo Camelo</v>
          </cell>
          <cell r="V79" t="str">
            <v>Vilma camelo</v>
          </cell>
          <cell r="W79" t="str">
            <v>essomobillagranvia@gmail.com; gucam39@hotmail.com;</v>
          </cell>
          <cell r="X79" t="str">
            <v>essomobillagranvia@gmail.com; vicam2205@gmail.com;</v>
          </cell>
          <cell r="Y79" t="str">
            <v xml:space="preserve">571 849 4906 </v>
          </cell>
          <cell r="Z79">
            <v>4.6495710880000001</v>
          </cell>
          <cell r="AA79">
            <v>-74.41302881</v>
          </cell>
          <cell r="AB79" t="str">
            <v>HS</v>
          </cell>
          <cell r="AC79" t="str">
            <v>Cuotas</v>
          </cell>
          <cell r="AE79">
            <v>3700000</v>
          </cell>
          <cell r="AF79" t="str">
            <v>N/A</v>
          </cell>
          <cell r="AG79">
            <v>336363.63636364002</v>
          </cell>
          <cell r="AH79">
            <v>336363.63636364002</v>
          </cell>
          <cell r="AI79">
            <v>336363.63636364002</v>
          </cell>
          <cell r="AJ79">
            <v>336363.63636364002</v>
          </cell>
          <cell r="AK79">
            <v>336363.63636364002</v>
          </cell>
          <cell r="AL79">
            <v>336363.63636364002</v>
          </cell>
          <cell r="AM79">
            <v>336363.63636364002</v>
          </cell>
          <cell r="AN79">
            <v>336363.63636364002</v>
          </cell>
          <cell r="AO79">
            <v>336363.63636364002</v>
          </cell>
          <cell r="AP79">
            <v>336363.63636364002</v>
          </cell>
          <cell r="AQ79">
            <v>336363.63636364002</v>
          </cell>
          <cell r="AR79" t="str">
            <v>SI</v>
          </cell>
          <cell r="AS79" t="str">
            <v>MIGUEL RAMIREZ</v>
          </cell>
        </row>
        <row r="80">
          <cell r="B80">
            <v>112414</v>
          </cell>
          <cell r="C80">
            <v>121123</v>
          </cell>
          <cell r="D80" t="str">
            <v>5d76710122f39e0017aae43f</v>
          </cell>
          <cell r="E80" t="str">
            <v>PRIMAX</v>
          </cell>
          <cell r="F80" t="str">
            <v>SI</v>
          </cell>
          <cell r="G80" t="str">
            <v>SI</v>
          </cell>
          <cell r="H80" t="str">
            <v>SI</v>
          </cell>
          <cell r="I80" t="str">
            <v>LAGARTOS</v>
          </cell>
          <cell r="J80" t="str">
            <v>AK 72 # 95-31</v>
          </cell>
          <cell r="K80" t="str">
            <v>Área Centro</v>
          </cell>
          <cell r="L80" t="str">
            <v>BOGOTA D.C.</v>
          </cell>
          <cell r="M80" t="str">
            <v>BOGOTA D.C.</v>
          </cell>
          <cell r="N80" t="str">
            <v>HECTOR MARIO MARTINEZ</v>
          </cell>
          <cell r="O80" t="str">
            <v>hmartinezd@primax.com.co</v>
          </cell>
          <cell r="P80" t="str">
            <v>SEBASTIAN PARDO</v>
          </cell>
          <cell r="Q80" t="str">
            <v>spardod@primax.com.co</v>
          </cell>
          <cell r="R80" t="str">
            <v>Single Site</v>
          </cell>
          <cell r="U80" t="str">
            <v>Aristóbulo Cadena</v>
          </cell>
          <cell r="V80" t="str">
            <v>Griselda Forero</v>
          </cell>
          <cell r="W80" t="str">
            <v>griceldaforero20@hotmail.com; griseldaforero20@hotmail.com;</v>
          </cell>
          <cell r="X80" t="str">
            <v>griceldaforero20@hotmail.com;</v>
          </cell>
          <cell r="Y80">
            <v>3123778797</v>
          </cell>
          <cell r="Z80">
            <v>4.6971230000000004</v>
          </cell>
          <cell r="AA80">
            <v>-74.084372999999999</v>
          </cell>
          <cell r="AB80" t="str">
            <v>HS</v>
          </cell>
          <cell r="AC80" t="str">
            <v>Inmediato</v>
          </cell>
          <cell r="AE80">
            <v>3500000</v>
          </cell>
          <cell r="AF80" t="str">
            <v>N/A</v>
          </cell>
          <cell r="AG80" t="str">
            <v>N/A</v>
          </cell>
          <cell r="AH80">
            <v>3500000</v>
          </cell>
          <cell r="AI80" t="str">
            <v>N/A</v>
          </cell>
          <cell r="AJ80" t="str">
            <v>N/A</v>
          </cell>
          <cell r="AK80" t="str">
            <v>N/A</v>
          </cell>
          <cell r="AL80" t="str">
            <v>N/A</v>
          </cell>
          <cell r="AM80" t="str">
            <v>N/A</v>
          </cell>
          <cell r="AN80" t="str">
            <v>N/A</v>
          </cell>
          <cell r="AO80" t="str">
            <v>N/A</v>
          </cell>
          <cell r="AP80" t="str">
            <v>N/A</v>
          </cell>
          <cell r="AQ80" t="str">
            <v>N/A</v>
          </cell>
          <cell r="AR80" t="str">
            <v>SI</v>
          </cell>
          <cell r="AS80" t="str">
            <v>FERNEY LOZANO</v>
          </cell>
        </row>
        <row r="81">
          <cell r="B81">
            <v>112626</v>
          </cell>
          <cell r="C81">
            <v>232669</v>
          </cell>
          <cell r="D81" t="str">
            <v>5e66e6690a16ed0017623d85</v>
          </cell>
          <cell r="E81" t="str">
            <v>PRIMAX</v>
          </cell>
          <cell r="F81" t="str">
            <v>NO</v>
          </cell>
          <cell r="G81" t="str">
            <v>NO</v>
          </cell>
          <cell r="H81" t="str">
            <v>NO</v>
          </cell>
          <cell r="I81" t="str">
            <v>CODI-LA VIRGINIA</v>
          </cell>
          <cell r="J81" t="str">
            <v>Calle 11 # 11-19</v>
          </cell>
          <cell r="K81" t="str">
            <v>Área Sur</v>
          </cell>
          <cell r="L81" t="str">
            <v>LA VIRGINIA</v>
          </cell>
          <cell r="M81" t="str">
            <v>RISARALDA</v>
          </cell>
          <cell r="N81" t="str">
            <v>MARTHA PATRICA CHAVES</v>
          </cell>
          <cell r="O81" t="str">
            <v>mchavesr@primax.com.co</v>
          </cell>
          <cell r="P81" t="str">
            <v>ANDRES GARCIA</v>
          </cell>
          <cell r="Q81" t="str">
            <v>agarciag@primax.com.co</v>
          </cell>
          <cell r="R81" t="str">
            <v>Single Site</v>
          </cell>
          <cell r="U81" t="str">
            <v>Jaime Andres Benjumea</v>
          </cell>
          <cell r="V81" t="str">
            <v>Mauricio Herrera</v>
          </cell>
          <cell r="W81" t="str">
            <v>jandresbenjumea@hotmail.com;</v>
          </cell>
          <cell r="X81" t="str">
            <v>servicentrocodilavirginia@gmail.com;</v>
          </cell>
          <cell r="Y81" t="str">
            <v>576 3682428 - 3146833912</v>
          </cell>
          <cell r="Z81">
            <v>4.8982773289999999</v>
          </cell>
          <cell r="AA81">
            <v>-75.880840050000003</v>
          </cell>
          <cell r="AB81" t="str">
            <v>HS</v>
          </cell>
          <cell r="AC81" t="str">
            <v>Inmediato</v>
          </cell>
          <cell r="AE81">
            <v>3500000</v>
          </cell>
          <cell r="AF81" t="str">
            <v>N/A</v>
          </cell>
          <cell r="AG81" t="str">
            <v>N/A</v>
          </cell>
          <cell r="AH81">
            <v>3500000</v>
          </cell>
          <cell r="AI81" t="str">
            <v>N/A</v>
          </cell>
          <cell r="AJ81" t="str">
            <v>N/A</v>
          </cell>
          <cell r="AK81" t="str">
            <v>N/A</v>
          </cell>
          <cell r="AL81" t="str">
            <v>N/A</v>
          </cell>
          <cell r="AM81" t="str">
            <v>N/A</v>
          </cell>
          <cell r="AN81" t="str">
            <v>N/A</v>
          </cell>
          <cell r="AO81" t="str">
            <v>N/A</v>
          </cell>
          <cell r="AP81" t="str">
            <v>N/A</v>
          </cell>
          <cell r="AQ81" t="str">
            <v>N/A</v>
          </cell>
          <cell r="AR81" t="str">
            <v>SI</v>
          </cell>
          <cell r="AS81" t="str">
            <v>FERNANDO DUQUE</v>
          </cell>
        </row>
        <row r="82">
          <cell r="B82">
            <v>113608</v>
          </cell>
          <cell r="C82">
            <v>234400</v>
          </cell>
          <cell r="D82" t="str">
            <v>5d8a230fd9f23600176148d4</v>
          </cell>
          <cell r="E82" t="str">
            <v>PRIMAX</v>
          </cell>
          <cell r="F82" t="str">
            <v>SI</v>
          </cell>
          <cell r="G82" t="str">
            <v>NO</v>
          </cell>
          <cell r="H82" t="str">
            <v>SI</v>
          </cell>
          <cell r="I82" t="str">
            <v>AUTOCENTRO POPAYAN</v>
          </cell>
          <cell r="J82" t="str">
            <v>Km 1 salida al sur los Faroles</v>
          </cell>
          <cell r="K82" t="str">
            <v>Área Sur</v>
          </cell>
          <cell r="L82" t="str">
            <v>POPAYAN</v>
          </cell>
          <cell r="M82" t="str">
            <v>CAUCA</v>
          </cell>
          <cell r="N82" t="str">
            <v>MARTHA PATRICA CHAVES</v>
          </cell>
          <cell r="O82" t="str">
            <v>mchavesr@primax.com.co</v>
          </cell>
          <cell r="P82" t="str">
            <v>CATALINA QUINTERO</v>
          </cell>
          <cell r="Q82" t="str">
            <v>cquinteroc@primax.com.co</v>
          </cell>
          <cell r="R82" t="str">
            <v>Single Site</v>
          </cell>
          <cell r="U82" t="str">
            <v>Maria Julia Molina</v>
          </cell>
          <cell r="V82" t="str">
            <v>Ximena Wagner</v>
          </cell>
          <cell r="W82" t="str">
            <v>mobilpopayan@yahoo.com;</v>
          </cell>
          <cell r="X82" t="str">
            <v>mobilpopayan@yahoo.com;</v>
          </cell>
          <cell r="Y82">
            <v>3218154167</v>
          </cell>
          <cell r="Z82">
            <v>2.4285339850000001</v>
          </cell>
          <cell r="AA82">
            <v>-76.621034190000003</v>
          </cell>
          <cell r="AB82" t="str">
            <v>HS</v>
          </cell>
          <cell r="AC82" t="str">
            <v>Cuotas</v>
          </cell>
          <cell r="AE82">
            <v>3700000</v>
          </cell>
          <cell r="AF82" t="str">
            <v>N/A</v>
          </cell>
          <cell r="AG82">
            <v>336363.63636364002</v>
          </cell>
          <cell r="AH82">
            <v>336363.63636364002</v>
          </cell>
          <cell r="AI82">
            <v>336363.63636364002</v>
          </cell>
          <cell r="AJ82">
            <v>336363.63636364002</v>
          </cell>
          <cell r="AK82">
            <v>336363.63636364002</v>
          </cell>
          <cell r="AL82">
            <v>336363.63636364002</v>
          </cell>
          <cell r="AM82">
            <v>336363.63636364002</v>
          </cell>
          <cell r="AN82">
            <v>336363.63636364002</v>
          </cell>
          <cell r="AO82">
            <v>336363.63636364002</v>
          </cell>
          <cell r="AP82">
            <v>336363.63636364002</v>
          </cell>
          <cell r="AQ82">
            <v>336363.63636364002</v>
          </cell>
          <cell r="AR82" t="str">
            <v>SI</v>
          </cell>
          <cell r="AS82" t="str">
            <v>JOSE OROBIO</v>
          </cell>
        </row>
        <row r="83">
          <cell r="B83">
            <v>113796</v>
          </cell>
          <cell r="C83">
            <v>198755</v>
          </cell>
          <cell r="D83" t="str">
            <v>5e74deb1a23612001786a7ad</v>
          </cell>
          <cell r="E83" t="str">
            <v>PRIMAX</v>
          </cell>
          <cell r="F83" t="str">
            <v>SI</v>
          </cell>
          <cell r="G83" t="str">
            <v>NO</v>
          </cell>
          <cell r="H83" t="str">
            <v>SI</v>
          </cell>
          <cell r="I83" t="str">
            <v>LIBERTADORES</v>
          </cell>
          <cell r="J83" t="str">
            <v>Vía al Tunel de Buenavista</v>
          </cell>
          <cell r="K83" t="str">
            <v>Área Centro</v>
          </cell>
          <cell r="L83" t="str">
            <v>VILLAVICENCIO</v>
          </cell>
          <cell r="M83" t="str">
            <v>META</v>
          </cell>
          <cell r="N83" t="str">
            <v>HECTOR MARIO MARTINEZ</v>
          </cell>
          <cell r="O83" t="str">
            <v>hmartinezd@primax.com.co</v>
          </cell>
          <cell r="P83" t="str">
            <v>IVAN PINZON</v>
          </cell>
          <cell r="Q83" t="str">
            <v>ipinzonu@primax.com.co</v>
          </cell>
          <cell r="R83" t="str">
            <v>Partner</v>
          </cell>
          <cell r="S83" t="str">
            <v>ALVARADO</v>
          </cell>
          <cell r="U83" t="str">
            <v xml:space="preserve"> ALVARADO: Luz Marina Rico</v>
          </cell>
          <cell r="V83" t="str">
            <v>MARINELA LOZANO</v>
          </cell>
          <cell r="W83" t="str">
            <v>admonlibertadores1@hotmail.com;</v>
          </cell>
          <cell r="X83" t="str">
            <v>admonlibertadores1@hotmail.com;</v>
          </cell>
          <cell r="Y83" t="str">
            <v>57 3203487500 / 578 670 4444</v>
          </cell>
          <cell r="Z83">
            <v>4.1237857570000003</v>
          </cell>
          <cell r="AA83">
            <v>-73.647254410000002</v>
          </cell>
          <cell r="AB83" t="str">
            <v>HS</v>
          </cell>
          <cell r="AC83" t="str">
            <v>Cuotas</v>
          </cell>
          <cell r="AE83">
            <v>3700000</v>
          </cell>
          <cell r="AF83" t="str">
            <v>N/A</v>
          </cell>
          <cell r="AG83">
            <v>336363.63636364002</v>
          </cell>
          <cell r="AH83">
            <v>336363.63636364002</v>
          </cell>
          <cell r="AI83">
            <v>336363.63636364002</v>
          </cell>
          <cell r="AJ83">
            <v>336363.63636364002</v>
          </cell>
          <cell r="AK83">
            <v>336363.63636364002</v>
          </cell>
          <cell r="AL83">
            <v>336363.63636364002</v>
          </cell>
          <cell r="AM83" t="str">
            <v>N/A</v>
          </cell>
          <cell r="AN83" t="str">
            <v>N/A</v>
          </cell>
          <cell r="AO83" t="str">
            <v>N/A</v>
          </cell>
          <cell r="AP83" t="str">
            <v>N/A</v>
          </cell>
          <cell r="AQ83" t="str">
            <v>N/A</v>
          </cell>
          <cell r="AR83" t="str">
            <v>SI</v>
          </cell>
          <cell r="AS83" t="str">
            <v>WILSON MONTAÑA</v>
          </cell>
        </row>
        <row r="84">
          <cell r="B84">
            <v>113832</v>
          </cell>
          <cell r="C84">
            <v>229857</v>
          </cell>
          <cell r="D84" t="str">
            <v>5d518ad3b0c01200179830fc</v>
          </cell>
          <cell r="E84" t="str">
            <v>PRIMAX</v>
          </cell>
          <cell r="F84" t="str">
            <v>SI</v>
          </cell>
          <cell r="G84" t="str">
            <v>NO</v>
          </cell>
          <cell r="H84" t="str">
            <v>SI</v>
          </cell>
          <cell r="I84" t="str">
            <v>MANDIVA</v>
          </cell>
          <cell r="J84" t="str">
            <v>Vía panamericana Km 7 Santander-Popayán</v>
          </cell>
          <cell r="K84" t="str">
            <v>Área Sur</v>
          </cell>
          <cell r="L84" t="str">
            <v>SANTANDER DE QUILICHAO</v>
          </cell>
          <cell r="M84" t="str">
            <v>CAUCA</v>
          </cell>
          <cell r="N84" t="str">
            <v>MARTHA PATRICA CHAVES</v>
          </cell>
          <cell r="O84" t="str">
            <v>mchavesr@primax.com.co</v>
          </cell>
          <cell r="P84" t="str">
            <v>CATALINA QUINTERO</v>
          </cell>
          <cell r="Q84" t="str">
            <v>cquinteroc@primax.com.co</v>
          </cell>
          <cell r="R84" t="str">
            <v>Multisite</v>
          </cell>
          <cell r="T84" t="str">
            <v>Aura Dorado</v>
          </cell>
          <cell r="U84" t="str">
            <v>Magola Caicedo</v>
          </cell>
          <cell r="V84" t="str">
            <v>Omar Arteaga</v>
          </cell>
          <cell r="W84" t="str">
            <v>comercialmandivasas@gmail.com;</v>
          </cell>
          <cell r="X84" t="str">
            <v>gerencia@comercialmandiva.com; Comercialmandivasas@gmail.com ;</v>
          </cell>
          <cell r="Y84">
            <v>3114161352</v>
          </cell>
          <cell r="Z84">
            <v>2.95694159778864</v>
          </cell>
          <cell r="AA84">
            <v>-76.528573362853393</v>
          </cell>
          <cell r="AB84" t="str">
            <v>HS</v>
          </cell>
          <cell r="AC84" t="str">
            <v>Inmediato</v>
          </cell>
          <cell r="AE84">
            <v>3500000</v>
          </cell>
          <cell r="AF84" t="str">
            <v>N/A</v>
          </cell>
          <cell r="AG84" t="str">
            <v>N/A</v>
          </cell>
          <cell r="AH84">
            <v>3500000</v>
          </cell>
          <cell r="AI84" t="str">
            <v>N/A</v>
          </cell>
          <cell r="AJ84" t="str">
            <v>N/A</v>
          </cell>
          <cell r="AK84" t="str">
            <v>N/A</v>
          </cell>
          <cell r="AL84" t="str">
            <v>N/A</v>
          </cell>
          <cell r="AM84" t="str">
            <v>N/A</v>
          </cell>
          <cell r="AN84" t="str">
            <v>N/A</v>
          </cell>
          <cell r="AO84" t="str">
            <v>N/A</v>
          </cell>
          <cell r="AP84" t="str">
            <v>N/A</v>
          </cell>
          <cell r="AQ84" t="str">
            <v>N/A</v>
          </cell>
          <cell r="AR84" t="str">
            <v>SI</v>
          </cell>
          <cell r="AS84" t="str">
            <v>JUAN MONTEALEGRE</v>
          </cell>
        </row>
        <row r="85">
          <cell r="B85">
            <v>146923</v>
          </cell>
          <cell r="C85">
            <v>201167</v>
          </cell>
          <cell r="D85" t="str">
            <v>5e74e122a23612001786fb23</v>
          </cell>
          <cell r="E85" t="str">
            <v>PRIMAX</v>
          </cell>
          <cell r="F85" t="str">
            <v>SI</v>
          </cell>
          <cell r="G85" t="str">
            <v>NO</v>
          </cell>
          <cell r="H85" t="str">
            <v>SI</v>
          </cell>
          <cell r="I85" t="str">
            <v>DONDE ISIDRO</v>
          </cell>
          <cell r="J85" t="str">
            <v>Vereda Santa Rosa, Municipio Guepsa.</v>
          </cell>
          <cell r="K85" t="str">
            <v>Área Centro</v>
          </cell>
          <cell r="L85" t="str">
            <v>GUEPSA</v>
          </cell>
          <cell r="M85" t="str">
            <v>SANTANDER</v>
          </cell>
          <cell r="N85" t="str">
            <v>HECTOR MARIO MARTINEZ</v>
          </cell>
          <cell r="O85" t="str">
            <v>hmartinezd@primax.com.co</v>
          </cell>
          <cell r="P85" t="str">
            <v>YOLIMA MESA</v>
          </cell>
          <cell r="Q85" t="str">
            <v>ymesar@primax.com.co</v>
          </cell>
          <cell r="R85" t="str">
            <v>Multisite</v>
          </cell>
          <cell r="T85" t="str">
            <v>Grupo Contreras</v>
          </cell>
          <cell r="U85" t="str">
            <v>Uriel Contreras</v>
          </cell>
          <cell r="V85" t="str">
            <v>María Contreras  / Martha Contreras</v>
          </cell>
          <cell r="W85" t="str">
            <v>sociedadcongue@hotmail.com;</v>
          </cell>
          <cell r="X85" t="str">
            <v>sociedadcongue@hotmail.com;</v>
          </cell>
          <cell r="Y85" t="str">
            <v>3165227273 / 57 3102490793</v>
          </cell>
          <cell r="Z85">
            <v>6.000311827</v>
          </cell>
          <cell r="AA85">
            <v>-73.591546949999994</v>
          </cell>
          <cell r="AB85" t="str">
            <v>HS</v>
          </cell>
          <cell r="AC85" t="str">
            <v>Inmediato</v>
          </cell>
          <cell r="AE85">
            <v>3500000</v>
          </cell>
          <cell r="AF85" t="str">
            <v>N/A</v>
          </cell>
          <cell r="AG85" t="str">
            <v>N/A</v>
          </cell>
          <cell r="AH85">
            <v>3500000</v>
          </cell>
          <cell r="AI85" t="str">
            <v>N/A</v>
          </cell>
          <cell r="AJ85" t="str">
            <v>N/A</v>
          </cell>
          <cell r="AK85" t="str">
            <v>N/A</v>
          </cell>
          <cell r="AL85" t="str">
            <v>N/A</v>
          </cell>
          <cell r="AM85" t="str">
            <v>N/A</v>
          </cell>
          <cell r="AN85" t="str">
            <v>N/A</v>
          </cell>
          <cell r="AO85" t="str">
            <v>N/A</v>
          </cell>
          <cell r="AP85" t="str">
            <v>N/A</v>
          </cell>
          <cell r="AQ85" t="str">
            <v>N/A</v>
          </cell>
          <cell r="AR85" t="str">
            <v>SI</v>
          </cell>
          <cell r="AS85" t="str">
            <v>RICARDO CHIPATECUA</v>
          </cell>
        </row>
        <row r="86">
          <cell r="B86">
            <v>154439</v>
          </cell>
          <cell r="C86">
            <v>162301</v>
          </cell>
          <cell r="D86" t="str">
            <v>5e6586350a16ed0017616af5</v>
          </cell>
          <cell r="E86" t="str">
            <v>PRIMAX</v>
          </cell>
          <cell r="F86" t="str">
            <v>SI</v>
          </cell>
          <cell r="G86" t="str">
            <v>SI</v>
          </cell>
          <cell r="H86" t="str">
            <v>NO</v>
          </cell>
          <cell r="I86" t="str">
            <v>ALJIBE</v>
          </cell>
          <cell r="J86" t="str">
            <v>Carrera 11 # 4N - 78</v>
          </cell>
          <cell r="K86" t="str">
            <v>Área Sur</v>
          </cell>
          <cell r="L86" t="str">
            <v>POPAYAN</v>
          </cell>
          <cell r="M86" t="str">
            <v>CAUCA</v>
          </cell>
          <cell r="N86" t="str">
            <v>MARTHA PATRICA CHAVES</v>
          </cell>
          <cell r="O86" t="str">
            <v>mchavesr@primax.com.co</v>
          </cell>
          <cell r="P86" t="str">
            <v>CATALINA QUINTERO</v>
          </cell>
          <cell r="Q86" t="str">
            <v>cquinteroc@primax.com.co</v>
          </cell>
          <cell r="R86" t="str">
            <v>Multisite</v>
          </cell>
          <cell r="T86" t="str">
            <v>Rodrigo Jaramillo</v>
          </cell>
          <cell r="U86" t="str">
            <v>Rodrigo Jaramillo</v>
          </cell>
          <cell r="V86" t="str">
            <v>Claudia Ramos</v>
          </cell>
          <cell r="W86" t="str">
            <v>rojillo42@outlook.com;</v>
          </cell>
          <cell r="X86" t="str">
            <v>mobilaljibe@gmail.com;</v>
          </cell>
          <cell r="Y86">
            <v>3157904384</v>
          </cell>
          <cell r="Z86">
            <v>2.449715946</v>
          </cell>
          <cell r="AA86">
            <v>-76.608786370000004</v>
          </cell>
          <cell r="AB86" t="str">
            <v>HS</v>
          </cell>
          <cell r="AC86" t="str">
            <v>Cuotas</v>
          </cell>
          <cell r="AE86">
            <v>3700000</v>
          </cell>
          <cell r="AF86" t="str">
            <v>N/A</v>
          </cell>
          <cell r="AG86">
            <v>336363.63636364002</v>
          </cell>
          <cell r="AH86">
            <v>336363.63636364002</v>
          </cell>
          <cell r="AI86">
            <v>336363.63636364002</v>
          </cell>
          <cell r="AJ86">
            <v>336363.63636364002</v>
          </cell>
          <cell r="AK86">
            <v>336363.63636364002</v>
          </cell>
          <cell r="AL86">
            <v>336363.63636364002</v>
          </cell>
          <cell r="AM86">
            <v>336363.63636364002</v>
          </cell>
          <cell r="AN86">
            <v>336363.63636364002</v>
          </cell>
          <cell r="AO86">
            <v>336363.63636364002</v>
          </cell>
          <cell r="AP86">
            <v>336363.63636364002</v>
          </cell>
          <cell r="AQ86">
            <v>336363.63636364002</v>
          </cell>
          <cell r="AR86" t="str">
            <v>SI</v>
          </cell>
          <cell r="AS86" t="str">
            <v>JOSE OROBIO</v>
          </cell>
        </row>
        <row r="87">
          <cell r="B87">
            <v>154918</v>
          </cell>
          <cell r="C87">
            <v>227197</v>
          </cell>
          <cell r="D87" t="str">
            <v>5df2a16c014bc20017fbc7dc</v>
          </cell>
          <cell r="E87" t="str">
            <v>PRIMAX</v>
          </cell>
          <cell r="F87" t="str">
            <v>SI</v>
          </cell>
          <cell r="G87" t="str">
            <v>NO</v>
          </cell>
          <cell r="H87" t="str">
            <v>SI</v>
          </cell>
          <cell r="I87" t="str">
            <v>MARISCAL</v>
          </cell>
          <cell r="J87" t="str">
            <v xml:space="preserve">CALLE 1 No. 1E-175 </v>
          </cell>
          <cell r="K87" t="str">
            <v>Área Sur</v>
          </cell>
          <cell r="L87" t="str">
            <v>CARTAGO</v>
          </cell>
          <cell r="M87" t="str">
            <v>VALLE DEL CAUCA</v>
          </cell>
          <cell r="N87" t="str">
            <v>MARTHA PATRICA CHAVES</v>
          </cell>
          <cell r="O87" t="str">
            <v>mchavesr@primax.com.co</v>
          </cell>
          <cell r="P87" t="str">
            <v>ANDRES GARCIA</v>
          </cell>
          <cell r="Q87" t="str">
            <v>agarciag@primax.com.co</v>
          </cell>
          <cell r="R87" t="str">
            <v>Multisite</v>
          </cell>
          <cell r="T87" t="str">
            <v>Carlos A Villa Montoya</v>
          </cell>
          <cell r="U87" t="str">
            <v>Carla Villa</v>
          </cell>
          <cell r="V87" t="str">
            <v>Angelica Vanegas</v>
          </cell>
          <cell r="W87" t="str">
            <v>cavilla911@hotmail.com;</v>
          </cell>
          <cell r="X87" t="str">
            <v>essoelmariscal@yahoo.es;</v>
          </cell>
          <cell r="Y87" t="str">
            <v>572 2142478 - 3218126584</v>
          </cell>
          <cell r="Z87">
            <v>4.7556912999999996</v>
          </cell>
          <cell r="AA87">
            <v>-75.898378300000005</v>
          </cell>
          <cell r="AB87" t="str">
            <v>HS</v>
          </cell>
          <cell r="AC87" t="str">
            <v>Cuotas</v>
          </cell>
          <cell r="AE87">
            <v>3700000</v>
          </cell>
          <cell r="AF87" t="str">
            <v>N/A</v>
          </cell>
          <cell r="AG87">
            <v>336363.63636364002</v>
          </cell>
          <cell r="AH87">
            <v>336363.63636364002</v>
          </cell>
          <cell r="AI87">
            <v>336363.63636364002</v>
          </cell>
          <cell r="AJ87">
            <v>336363.63636364002</v>
          </cell>
          <cell r="AK87">
            <v>336363.63636364002</v>
          </cell>
          <cell r="AL87">
            <v>336363.63636364002</v>
          </cell>
          <cell r="AM87">
            <v>336363.63636364002</v>
          </cell>
          <cell r="AN87">
            <v>336363.63636364002</v>
          </cell>
          <cell r="AO87">
            <v>336363.63636364002</v>
          </cell>
          <cell r="AP87">
            <v>336363.63636364002</v>
          </cell>
          <cell r="AQ87">
            <v>336363.63636364002</v>
          </cell>
          <cell r="AR87" t="str">
            <v>SI</v>
          </cell>
          <cell r="AS87" t="str">
            <v>FERNANDO DUQUE</v>
          </cell>
        </row>
        <row r="88">
          <cell r="B88">
            <v>157111</v>
          </cell>
          <cell r="C88">
            <v>188161</v>
          </cell>
          <cell r="D88" t="str">
            <v>5e74e1a3a2361200178724f9</v>
          </cell>
          <cell r="E88" t="str">
            <v>PRIMAX</v>
          </cell>
          <cell r="F88" t="str">
            <v>SI</v>
          </cell>
          <cell r="G88" t="str">
            <v>NO</v>
          </cell>
          <cell r="H88" t="str">
            <v>SI</v>
          </cell>
          <cell r="I88" t="str">
            <v>ESSO BUENAVENTURA 134</v>
          </cell>
          <cell r="J88" t="str">
            <v>Calle 3 # 2-18 Buenaventura</v>
          </cell>
          <cell r="K88" t="str">
            <v>Área Sur</v>
          </cell>
          <cell r="L88" t="str">
            <v>BUENAVENTURA</v>
          </cell>
          <cell r="M88" t="str">
            <v>VALLE DEL CAUCA</v>
          </cell>
          <cell r="N88" t="str">
            <v>MARTHA PATRICA CHAVES</v>
          </cell>
          <cell r="O88" t="str">
            <v>mchavesr@primax.com.co</v>
          </cell>
          <cell r="P88" t="str">
            <v>FERNANDO HERNANDEZ</v>
          </cell>
          <cell r="Q88" t="str">
            <v>fhernandezr@primax.com.co</v>
          </cell>
          <cell r="R88" t="str">
            <v>Multisite</v>
          </cell>
          <cell r="T88" t="str">
            <v>Javier Minota Cantin</v>
          </cell>
          <cell r="U88" t="str">
            <v>Javier Minota - Vicky Pacheco</v>
          </cell>
          <cell r="V88" t="str">
            <v>Maria victoria Pacheco / Marisol Escobar</v>
          </cell>
          <cell r="W88" t="str">
            <v>minotapacheco@hotmail.com;</v>
          </cell>
          <cell r="X88" t="str">
            <v>esso134@yahoo.es; esso_134@yahoo.es;</v>
          </cell>
          <cell r="Y88" t="str">
            <v>3163492703 /572 2419849</v>
          </cell>
          <cell r="Z88">
            <v>3.8901311270000001</v>
          </cell>
          <cell r="AA88">
            <v>-77.078613419999996</v>
          </cell>
          <cell r="AB88" t="str">
            <v>HS</v>
          </cell>
          <cell r="AC88" t="str">
            <v>Cuotas</v>
          </cell>
          <cell r="AE88">
            <v>3700000</v>
          </cell>
          <cell r="AF88" t="str">
            <v>N/A</v>
          </cell>
          <cell r="AG88">
            <v>336363.63636364002</v>
          </cell>
          <cell r="AH88">
            <v>336363.63636364002</v>
          </cell>
          <cell r="AI88">
            <v>336363.63636364002</v>
          </cell>
          <cell r="AJ88">
            <v>336363.63636364002</v>
          </cell>
          <cell r="AK88">
            <v>336363.63636364002</v>
          </cell>
          <cell r="AL88">
            <v>336363.63636364002</v>
          </cell>
          <cell r="AM88">
            <v>336363.63636364002</v>
          </cell>
          <cell r="AN88">
            <v>336363.63636364002</v>
          </cell>
          <cell r="AO88">
            <v>336363.63636364002</v>
          </cell>
          <cell r="AP88">
            <v>336363.63636364002</v>
          </cell>
          <cell r="AQ88">
            <v>336363.63636364002</v>
          </cell>
          <cell r="AR88" t="str">
            <v>SI</v>
          </cell>
          <cell r="AS88" t="str">
            <v>JOSE OROBIO</v>
          </cell>
        </row>
        <row r="89">
          <cell r="B89">
            <v>157742</v>
          </cell>
          <cell r="C89">
            <v>227732</v>
          </cell>
          <cell r="D89" t="str">
            <v>5de52d7f8e7afb0017147ee8</v>
          </cell>
          <cell r="E89" t="str">
            <v>PRIMAX</v>
          </cell>
          <cell r="F89" t="str">
            <v>SI</v>
          </cell>
          <cell r="G89" t="str">
            <v>NO</v>
          </cell>
          <cell r="H89" t="str">
            <v>SI</v>
          </cell>
          <cell r="I89" t="str">
            <v>EL CARMEN (Cartago)</v>
          </cell>
          <cell r="J89" t="str">
            <v>Cra 4 N° 15-140</v>
          </cell>
          <cell r="K89" t="str">
            <v>Área Sur</v>
          </cell>
          <cell r="L89" t="str">
            <v>CARTAGO</v>
          </cell>
          <cell r="M89" t="str">
            <v>VALLE DEL CAUCA</v>
          </cell>
          <cell r="N89" t="str">
            <v>MARTHA PATRICA CHAVES</v>
          </cell>
          <cell r="O89" t="str">
            <v>mchavesr@primax.com.co</v>
          </cell>
          <cell r="P89" t="str">
            <v>ANDRES GARCIA</v>
          </cell>
          <cell r="Q89" t="str">
            <v>agarciag@primax.com.co</v>
          </cell>
          <cell r="R89" t="str">
            <v>Multisite</v>
          </cell>
          <cell r="T89" t="str">
            <v>Carlos A Villa Montoya</v>
          </cell>
          <cell r="U89" t="str">
            <v>Lina / Carla Villa</v>
          </cell>
          <cell r="V89" t="str">
            <v>Mabel osorio</v>
          </cell>
          <cell r="W89" t="str">
            <v>linavilla76@hotmail.com;</v>
          </cell>
          <cell r="X89" t="str">
            <v>edselcarmen06@hotmail.com;</v>
          </cell>
          <cell r="Y89" t="str">
            <v>314 8628424 / 572 2126791 3122934297</v>
          </cell>
          <cell r="Z89">
            <v>4.7503116219999999</v>
          </cell>
          <cell r="AA89">
            <v>-75.918327880000007</v>
          </cell>
          <cell r="AB89" t="str">
            <v>HS</v>
          </cell>
          <cell r="AC89" t="str">
            <v>Cuotas</v>
          </cell>
          <cell r="AE89">
            <v>3700000</v>
          </cell>
          <cell r="AF89" t="str">
            <v>N/A</v>
          </cell>
          <cell r="AG89">
            <v>336363.63636364002</v>
          </cell>
          <cell r="AH89">
            <v>336363.63636364002</v>
          </cell>
          <cell r="AI89">
            <v>336363.63636364002</v>
          </cell>
          <cell r="AJ89">
            <v>336363.63636364002</v>
          </cell>
          <cell r="AK89">
            <v>336363.63636364002</v>
          </cell>
          <cell r="AL89">
            <v>336363.63636364002</v>
          </cell>
          <cell r="AM89">
            <v>336363.63636364002</v>
          </cell>
          <cell r="AN89">
            <v>336363.63636364002</v>
          </cell>
          <cell r="AO89">
            <v>336363.63636364002</v>
          </cell>
          <cell r="AP89">
            <v>336363.63636364002</v>
          </cell>
          <cell r="AQ89">
            <v>336363.63636364002</v>
          </cell>
          <cell r="AR89" t="str">
            <v>SI</v>
          </cell>
          <cell r="AS89" t="str">
            <v>FERNANDO DUQUE</v>
          </cell>
        </row>
        <row r="90">
          <cell r="B90">
            <v>157966</v>
          </cell>
          <cell r="C90">
            <v>234791</v>
          </cell>
          <cell r="D90" t="str">
            <v>5e74e2d6a236120017874ee1</v>
          </cell>
          <cell r="E90" t="str">
            <v>PRIMAX</v>
          </cell>
          <cell r="F90" t="str">
            <v>SI</v>
          </cell>
          <cell r="G90" t="str">
            <v>SI</v>
          </cell>
          <cell r="H90" t="str">
            <v>SI</v>
          </cell>
          <cell r="I90" t="str">
            <v>PUENTE PUMAREJO</v>
          </cell>
          <cell r="J90" t="str">
            <v>Cra 8 B # 5 - 153</v>
          </cell>
          <cell r="K90" t="str">
            <v>Área Norte</v>
          </cell>
          <cell r="L90" t="str">
            <v>BARRANQUILLA</v>
          </cell>
          <cell r="M90" t="str">
            <v>ATLANTICO</v>
          </cell>
          <cell r="N90" t="str">
            <v>MONICA LONDOÑO</v>
          </cell>
          <cell r="O90" t="str">
            <v>mlondonod@primax.com.co</v>
          </cell>
          <cell r="P90" t="str">
            <v>ANGELA BARANDICA</v>
          </cell>
          <cell r="Q90" t="str">
            <v>abarandicab@primax.com.co</v>
          </cell>
          <cell r="R90" t="str">
            <v>Partner</v>
          </cell>
          <cell r="S90" t="str">
            <v>COESCO</v>
          </cell>
          <cell r="U90" t="str">
            <v>COESCO: Alexander Trujillo</v>
          </cell>
          <cell r="W90" t="str">
            <v>atrujillor@coescocolombia.com;</v>
          </cell>
          <cell r="X90" t="str">
            <v>cgonzalez@coescocolombia.com; joliverop@coescocolombia.com;</v>
          </cell>
          <cell r="Y90" t="str">
            <v>57 318 7356823</v>
          </cell>
          <cell r="Z90">
            <v>10.9500651</v>
          </cell>
          <cell r="AA90">
            <v>-74.768967500000002</v>
          </cell>
          <cell r="AB90" t="str">
            <v>HS</v>
          </cell>
          <cell r="AC90" t="str">
            <v>Cuotas</v>
          </cell>
          <cell r="AE90">
            <v>3700000</v>
          </cell>
          <cell r="AF90" t="str">
            <v>N/A</v>
          </cell>
          <cell r="AG90">
            <v>336363.63636364002</v>
          </cell>
          <cell r="AH90">
            <v>336363.63636364002</v>
          </cell>
          <cell r="AI90">
            <v>336363.63636364002</v>
          </cell>
          <cell r="AJ90">
            <v>336363.63636364002</v>
          </cell>
          <cell r="AK90">
            <v>336363.63636364002</v>
          </cell>
          <cell r="AL90">
            <v>336363.63636364002</v>
          </cell>
          <cell r="AM90">
            <v>336363.63636364002</v>
          </cell>
          <cell r="AN90">
            <v>336363.63636364002</v>
          </cell>
          <cell r="AO90">
            <v>336363.63636364002</v>
          </cell>
          <cell r="AP90">
            <v>336363.63636364002</v>
          </cell>
          <cell r="AQ90">
            <v>336363.63636364002</v>
          </cell>
          <cell r="AR90" t="str">
            <v>SI</v>
          </cell>
          <cell r="AS90" t="str">
            <v>GUILLERMO SOLANO</v>
          </cell>
        </row>
        <row r="91">
          <cell r="B91">
            <v>159228</v>
          </cell>
          <cell r="C91">
            <v>196740</v>
          </cell>
          <cell r="D91" t="str">
            <v>5d14f1f34dc35a0017c2de7b</v>
          </cell>
          <cell r="E91" t="str">
            <v>PRIMAX</v>
          </cell>
          <cell r="F91" t="str">
            <v>SI</v>
          </cell>
          <cell r="G91" t="str">
            <v>NO</v>
          </cell>
          <cell r="H91" t="str">
            <v>SI</v>
          </cell>
          <cell r="I91" t="str">
            <v>MADEROS</v>
          </cell>
          <cell r="J91" t="str">
            <v>Diagonal 52 No. 12 - 233 Autop Norte</v>
          </cell>
          <cell r="K91" t="str">
            <v>Área Norte</v>
          </cell>
          <cell r="L91" t="str">
            <v>BELLO</v>
          </cell>
          <cell r="M91" t="str">
            <v>ANTIOQUIA</v>
          </cell>
          <cell r="N91" t="str">
            <v>MONICA LONDOÑO</v>
          </cell>
          <cell r="O91" t="str">
            <v>mlondonod@primax.com.co</v>
          </cell>
          <cell r="P91" t="str">
            <v>OLGA LUCIA RESTREPO</v>
          </cell>
          <cell r="Q91" t="str">
            <v>orestrepol@primax.com.co</v>
          </cell>
          <cell r="R91" t="str">
            <v>Multisite</v>
          </cell>
          <cell r="T91" t="str">
            <v>Sergio Ramirez</v>
          </cell>
          <cell r="U91" t="str">
            <v>Sergio Ramirez</v>
          </cell>
          <cell r="V91" t="str">
            <v>Marcela Franco</v>
          </cell>
          <cell r="W91" t="str">
            <v>sergioramirez313@gmail.com;</v>
          </cell>
          <cell r="X91" t="str">
            <v>luzmagaly39@gmail.com; sergioramirez313@gmail.com; nataliaramirez23@hotmail.com;</v>
          </cell>
          <cell r="Y91" t="str">
            <v>57 3103902460</v>
          </cell>
          <cell r="Z91">
            <v>6.3451896801818499</v>
          </cell>
          <cell r="AA91">
            <v>-75.523911551730393</v>
          </cell>
          <cell r="AB91" t="str">
            <v>HS</v>
          </cell>
          <cell r="AC91" t="str">
            <v>Inmediato</v>
          </cell>
          <cell r="AD91" t="str">
            <v>Mar 17 - Se realiza Nota credito por el cobro del mes de Febrero y pasa a pago inmediato en el mes de Marzo</v>
          </cell>
          <cell r="AE91">
            <v>3500000</v>
          </cell>
          <cell r="AF91" t="str">
            <v>N/A</v>
          </cell>
          <cell r="AG91" t="str">
            <v>N/A</v>
          </cell>
          <cell r="AH91">
            <v>3500000</v>
          </cell>
          <cell r="AI91" t="str">
            <v>N/A</v>
          </cell>
          <cell r="AJ91" t="str">
            <v>N/A</v>
          </cell>
          <cell r="AK91" t="str">
            <v>N/A</v>
          </cell>
          <cell r="AL91" t="str">
            <v>N/A</v>
          </cell>
          <cell r="AM91" t="str">
            <v>N/A</v>
          </cell>
          <cell r="AN91" t="str">
            <v>N/A</v>
          </cell>
          <cell r="AO91" t="str">
            <v>N/A</v>
          </cell>
          <cell r="AP91" t="str">
            <v>N/A</v>
          </cell>
          <cell r="AQ91" t="str">
            <v>N/A</v>
          </cell>
          <cell r="AR91" t="str">
            <v>FORMULARIO</v>
          </cell>
          <cell r="AS91" t="str">
            <v>JOHNNATAN ALZATE</v>
          </cell>
        </row>
        <row r="92">
          <cell r="B92">
            <v>161752</v>
          </cell>
          <cell r="C92">
            <v>204410</v>
          </cell>
          <cell r="D92" t="str">
            <v>5e74e40fa2361200178778db</v>
          </cell>
          <cell r="E92" t="str">
            <v>PRIMAX</v>
          </cell>
          <cell r="F92" t="str">
            <v>SI</v>
          </cell>
          <cell r="G92" t="str">
            <v>NO</v>
          </cell>
          <cell r="H92" t="str">
            <v>SI</v>
          </cell>
          <cell r="I92" t="str">
            <v>EL VOLANTE</v>
          </cell>
          <cell r="J92" t="str">
            <v>Kilometro 5  Vía Montería - Planeta Rica</v>
          </cell>
          <cell r="K92" t="str">
            <v>Área Norte</v>
          </cell>
          <cell r="L92" t="str">
            <v>MONTERIA</v>
          </cell>
          <cell r="M92" t="str">
            <v>CORDOBA</v>
          </cell>
          <cell r="N92" t="str">
            <v>MONICA LONDOÑO</v>
          </cell>
          <cell r="O92" t="str">
            <v>mlondonod@primax.com.co</v>
          </cell>
          <cell r="P92" t="str">
            <v>VICTOR PATERNINA</v>
          </cell>
          <cell r="Q92" t="str">
            <v>vpaterninau@primax.com.co</v>
          </cell>
          <cell r="R92" t="str">
            <v>Multisite</v>
          </cell>
          <cell r="T92" t="str">
            <v>Mario Agresott</v>
          </cell>
          <cell r="U92" t="str">
            <v>Mario Agresott</v>
          </cell>
          <cell r="V92" t="str">
            <v>Cristina de la ossa / Gertrudis</v>
          </cell>
          <cell r="W92" t="str">
            <v>marioagresott@hotmail.com;</v>
          </cell>
          <cell r="X92" t="str">
            <v>servicentroelvolante1@hotmail.com;</v>
          </cell>
          <cell r="Y92" t="str">
            <v>314-5961373</v>
          </cell>
          <cell r="Z92">
            <v>8.7294251999999997</v>
          </cell>
          <cell r="AA92">
            <v>-75.847739899999993</v>
          </cell>
          <cell r="AB92" t="str">
            <v>HS</v>
          </cell>
          <cell r="AC92" t="str">
            <v>Cuotas</v>
          </cell>
          <cell r="AE92">
            <v>3700000</v>
          </cell>
          <cell r="AF92" t="str">
            <v>N/A</v>
          </cell>
          <cell r="AG92">
            <v>336363.63636364002</v>
          </cell>
          <cell r="AH92">
            <v>336363.63636364002</v>
          </cell>
          <cell r="AI92">
            <v>336363.63636364002</v>
          </cell>
          <cell r="AJ92">
            <v>336363.63636364002</v>
          </cell>
          <cell r="AK92">
            <v>336363.63636364002</v>
          </cell>
          <cell r="AL92">
            <v>336363.63636364002</v>
          </cell>
          <cell r="AM92">
            <v>336363.63636364002</v>
          </cell>
          <cell r="AN92">
            <v>336363.63636364002</v>
          </cell>
          <cell r="AO92">
            <v>336363.63636364002</v>
          </cell>
          <cell r="AP92">
            <v>336363.63636364002</v>
          </cell>
          <cell r="AQ92">
            <v>336363.63636364002</v>
          </cell>
          <cell r="AR92" t="str">
            <v>SI</v>
          </cell>
          <cell r="AS92" t="str">
            <v>KAREN COGOLLO</v>
          </cell>
        </row>
        <row r="93">
          <cell r="B93">
            <v>162251</v>
          </cell>
          <cell r="C93">
            <v>206274</v>
          </cell>
          <cell r="D93" t="str">
            <v>5e74e47ea2361200178794e1</v>
          </cell>
          <cell r="E93" t="str">
            <v>PRIMAX</v>
          </cell>
          <cell r="F93" t="str">
            <v>SI</v>
          </cell>
          <cell r="G93" t="str">
            <v>NO</v>
          </cell>
          <cell r="H93" t="str">
            <v>SI</v>
          </cell>
          <cell r="I93" t="str">
            <v>COCOROLLO</v>
          </cell>
          <cell r="J93" t="str">
            <v>Autopista Norte Km20</v>
          </cell>
          <cell r="K93" t="str">
            <v>Área Norte</v>
          </cell>
          <cell r="L93" t="str">
            <v>GIRARDOTA</v>
          </cell>
          <cell r="M93" t="str">
            <v>ANTIOQUIA</v>
          </cell>
          <cell r="N93" t="str">
            <v>MONICA LONDOÑO</v>
          </cell>
          <cell r="O93" t="str">
            <v>mlondonod@primax.com.co</v>
          </cell>
          <cell r="P93" t="str">
            <v>ALVARO GUTIERREZ</v>
          </cell>
          <cell r="Q93" t="str">
            <v>agutierrezh@primax.com.co</v>
          </cell>
          <cell r="R93" t="str">
            <v>Multisite</v>
          </cell>
          <cell r="T93" t="str">
            <v>Inv. Pineda Montoya</v>
          </cell>
          <cell r="U93" t="str">
            <v>Mauricio Montoya</v>
          </cell>
          <cell r="V93" t="str">
            <v xml:space="preserve">Eliana Gaviria </v>
          </cell>
          <cell r="W93" t="str">
            <v>essococorollo@gmail.com;</v>
          </cell>
          <cell r="X93" t="str">
            <v>essococorollo@gmail.com; estacion.altico@gmail.com;</v>
          </cell>
          <cell r="Y93" t="str">
            <v>314 7673737 / 574 2745759</v>
          </cell>
          <cell r="Z93">
            <v>6.3800749999999997</v>
          </cell>
          <cell r="AA93">
            <v>-75.480008999999995</v>
          </cell>
          <cell r="AB93" t="str">
            <v>HS</v>
          </cell>
          <cell r="AC93" t="str">
            <v>Cuotas</v>
          </cell>
          <cell r="AE93">
            <v>3700000</v>
          </cell>
          <cell r="AF93" t="str">
            <v>N/A</v>
          </cell>
          <cell r="AG93">
            <v>336363.63636364002</v>
          </cell>
          <cell r="AH93">
            <v>336363.63636364002</v>
          </cell>
          <cell r="AI93">
            <v>336363.63636364002</v>
          </cell>
          <cell r="AJ93">
            <v>336363.63636364002</v>
          </cell>
          <cell r="AK93">
            <v>336363.63636364002</v>
          </cell>
          <cell r="AL93">
            <v>336363.63636364002</v>
          </cell>
          <cell r="AM93">
            <v>336363.63636364002</v>
          </cell>
          <cell r="AN93">
            <v>336363.63636364002</v>
          </cell>
          <cell r="AO93">
            <v>336363.63636364002</v>
          </cell>
          <cell r="AP93">
            <v>336363.63636364002</v>
          </cell>
          <cell r="AQ93">
            <v>336363.63636364002</v>
          </cell>
          <cell r="AR93" t="str">
            <v>SI</v>
          </cell>
          <cell r="AS93" t="str">
            <v>NORMAN CORDOBA</v>
          </cell>
        </row>
        <row r="94">
          <cell r="B94">
            <v>163697</v>
          </cell>
          <cell r="C94">
            <v>220612</v>
          </cell>
          <cell r="D94" t="str">
            <v>5e74e8d1a23612001787f735</v>
          </cell>
          <cell r="E94" t="str">
            <v>PRIMAX</v>
          </cell>
          <cell r="F94" t="str">
            <v>SI</v>
          </cell>
          <cell r="G94" t="str">
            <v>NO</v>
          </cell>
          <cell r="H94" t="str">
            <v>SI</v>
          </cell>
          <cell r="I94" t="str">
            <v>CAÑADUZAL</v>
          </cell>
          <cell r="J94" t="str">
            <v>Carrera 24 # 1DN -04</v>
          </cell>
          <cell r="K94" t="str">
            <v>Área Sur</v>
          </cell>
          <cell r="L94" t="str">
            <v>GUADALAJARA DE BUGA</v>
          </cell>
          <cell r="M94" t="str">
            <v>VALLE DEL CAUCA</v>
          </cell>
          <cell r="N94" t="str">
            <v>MARTHA PATRICA CHAVES</v>
          </cell>
          <cell r="O94" t="str">
            <v>mchavesr@primax.com.co</v>
          </cell>
          <cell r="P94" t="str">
            <v>CATALINA QUINTERO</v>
          </cell>
          <cell r="Q94" t="str">
            <v>cquinteroc@primax.com.co</v>
          </cell>
          <cell r="R94" t="str">
            <v>Single Site</v>
          </cell>
          <cell r="U94" t="str">
            <v>Dalia Higuera / Juan Manuel Posada</v>
          </cell>
          <cell r="V94" t="str">
            <v>Lucy Castro</v>
          </cell>
          <cell r="W94" t="str">
            <v>dhiguerapaez@gmail.com;</v>
          </cell>
          <cell r="X94" t="str">
            <v>admonestacion@recursoempresarialsas.com;</v>
          </cell>
          <cell r="Y94" t="str">
            <v>3167524713 / 3204325703</v>
          </cell>
          <cell r="Z94">
            <v>3.8961600000000001</v>
          </cell>
          <cell r="AA94">
            <v>-76.312398999999999</v>
          </cell>
          <cell r="AB94" t="str">
            <v>HS</v>
          </cell>
          <cell r="AC94" t="str">
            <v>Cuotas</v>
          </cell>
          <cell r="AE94">
            <v>3700000</v>
          </cell>
          <cell r="AF94" t="str">
            <v>N/A</v>
          </cell>
          <cell r="AG94">
            <v>336363.63636364002</v>
          </cell>
          <cell r="AH94">
            <v>336363.63636364002</v>
          </cell>
          <cell r="AI94">
            <v>336363.63636364002</v>
          </cell>
          <cell r="AJ94">
            <v>336363.63636364002</v>
          </cell>
          <cell r="AK94">
            <v>336363.63636364002</v>
          </cell>
          <cell r="AL94">
            <v>336363.63636364002</v>
          </cell>
          <cell r="AM94">
            <v>336363.63636364002</v>
          </cell>
          <cell r="AN94">
            <v>336363.63636364002</v>
          </cell>
          <cell r="AO94">
            <v>336363.63636364002</v>
          </cell>
          <cell r="AP94">
            <v>336363.63636364002</v>
          </cell>
          <cell r="AQ94">
            <v>336363.63636364002</v>
          </cell>
          <cell r="AR94" t="str">
            <v>FORMULARIO</v>
          </cell>
          <cell r="AS94" t="str">
            <v>SANDRA JORDAN</v>
          </cell>
        </row>
        <row r="95">
          <cell r="B95">
            <v>163796</v>
          </cell>
          <cell r="C95">
            <v>211925</v>
          </cell>
          <cell r="D95" t="str">
            <v>5df2a263014bc20017fbe51e</v>
          </cell>
          <cell r="E95" t="str">
            <v>PRIMAX</v>
          </cell>
          <cell r="F95" t="str">
            <v>SI</v>
          </cell>
          <cell r="G95" t="str">
            <v>SI</v>
          </cell>
          <cell r="H95" t="str">
            <v>SI</v>
          </cell>
          <cell r="I95" t="str">
            <v>GLORIETA 2</v>
          </cell>
          <cell r="J95" t="str">
            <v>Variante de Guacari vía Panamericana.</v>
          </cell>
          <cell r="K95" t="str">
            <v>Área Sur</v>
          </cell>
          <cell r="L95" t="str">
            <v>GUADALAJARA DE BUGA</v>
          </cell>
          <cell r="M95" t="str">
            <v>VALLE DEL CAUCA</v>
          </cell>
          <cell r="N95" t="str">
            <v>MARTHA PATRICA CHAVES</v>
          </cell>
          <cell r="O95" t="str">
            <v>mchavesr@primax.com.co</v>
          </cell>
          <cell r="P95" t="str">
            <v>CATALINA QUINTERO</v>
          </cell>
          <cell r="Q95" t="str">
            <v>cquinteroc@primax.com.co</v>
          </cell>
          <cell r="R95" t="str">
            <v>Partner</v>
          </cell>
          <cell r="S95" t="str">
            <v>VILLALOBOS</v>
          </cell>
          <cell r="U95" t="str">
            <v>VILLALOBOS: Andrea Villalobos</v>
          </cell>
          <cell r="V95" t="str">
            <v xml:space="preserve">Adriana Castrillon / Cristina Bedoya </v>
          </cell>
          <cell r="W95" t="str">
            <v>andrea.villalobos@lubryco.com;</v>
          </cell>
          <cell r="X95" t="str">
            <v>essolaglorieta2@hotmail.com;</v>
          </cell>
          <cell r="Y95" t="str">
            <v>3164915937 / 57 3187135038</v>
          </cell>
          <cell r="Z95">
            <v>3.8947769999999999</v>
          </cell>
          <cell r="AA95">
            <v>-76.311978999999994</v>
          </cell>
          <cell r="AB95" t="str">
            <v>HS</v>
          </cell>
          <cell r="AC95" t="str">
            <v>Cuotas</v>
          </cell>
          <cell r="AE95">
            <v>3300000</v>
          </cell>
          <cell r="AF95" t="str">
            <v>N/A</v>
          </cell>
          <cell r="AG95">
            <v>300000</v>
          </cell>
          <cell r="AH95">
            <v>300000</v>
          </cell>
          <cell r="AI95">
            <v>300000</v>
          </cell>
          <cell r="AJ95">
            <v>300000</v>
          </cell>
          <cell r="AK95">
            <v>300000</v>
          </cell>
          <cell r="AL95">
            <v>300000</v>
          </cell>
          <cell r="AM95">
            <v>300000</v>
          </cell>
          <cell r="AN95">
            <v>300000</v>
          </cell>
          <cell r="AO95">
            <v>300000</v>
          </cell>
          <cell r="AP95">
            <v>300000</v>
          </cell>
          <cell r="AQ95">
            <v>300000</v>
          </cell>
          <cell r="AR95" t="str">
            <v>SI</v>
          </cell>
          <cell r="AS95" t="str">
            <v>JUAN MONTEALEGRE</v>
          </cell>
        </row>
        <row r="96">
          <cell r="B96">
            <v>164481</v>
          </cell>
          <cell r="C96">
            <v>214035</v>
          </cell>
          <cell r="D96" t="str">
            <v>5d518d32b0c0120017986120</v>
          </cell>
          <cell r="E96" t="str">
            <v>PRIMAX</v>
          </cell>
          <cell r="F96" t="str">
            <v>SI</v>
          </cell>
          <cell r="G96" t="str">
            <v>NO</v>
          </cell>
          <cell r="H96" t="str">
            <v>SI</v>
          </cell>
          <cell r="I96" t="str">
            <v>LA SUPER 13</v>
          </cell>
          <cell r="J96" t="str">
            <v xml:space="preserve">Carrera  2 No. 33-23 Vía Ansermanuevo </v>
          </cell>
          <cell r="K96" t="str">
            <v>Área Sur</v>
          </cell>
          <cell r="L96" t="str">
            <v>CARTAGO</v>
          </cell>
          <cell r="M96" t="str">
            <v>VALLE DEL CAUCA</v>
          </cell>
          <cell r="N96" t="str">
            <v>MARTHA PATRICA CHAVES</v>
          </cell>
          <cell r="O96" t="str">
            <v>mchavesr@primax.com.co</v>
          </cell>
          <cell r="P96" t="str">
            <v>ANDRES GARCIA</v>
          </cell>
          <cell r="Q96" t="str">
            <v>agarciag@primax.com.co</v>
          </cell>
          <cell r="R96" t="str">
            <v>Single Site</v>
          </cell>
          <cell r="U96" t="str">
            <v>Natalia Quintero</v>
          </cell>
          <cell r="V96" t="str">
            <v>Duberney Agudelo / Solangy Perdomo</v>
          </cell>
          <cell r="W96" t="str">
            <v>nataliaquinteromejia@hotmail.com;</v>
          </cell>
          <cell r="X96" t="str">
            <v>edslasuper13@hotmail.com; solperh@hotmail.com;</v>
          </cell>
          <cell r="Y96" t="str">
            <v>3155016505 /572 2131109 - 3108467007</v>
          </cell>
          <cell r="Z96">
            <v>4.7573619999999996</v>
          </cell>
          <cell r="AA96">
            <v>-75.932005000000004</v>
          </cell>
          <cell r="AB96" t="str">
            <v>HS</v>
          </cell>
          <cell r="AC96" t="str">
            <v>Cuotas</v>
          </cell>
          <cell r="AE96">
            <v>3700000</v>
          </cell>
          <cell r="AF96" t="str">
            <v>N/A</v>
          </cell>
          <cell r="AG96">
            <v>336363.63636364002</v>
          </cell>
          <cell r="AH96">
            <v>336363.63636364002</v>
          </cell>
          <cell r="AI96">
            <v>336363.63636364002</v>
          </cell>
          <cell r="AJ96">
            <v>336363.63636364002</v>
          </cell>
          <cell r="AK96">
            <v>336363.63636364002</v>
          </cell>
          <cell r="AL96">
            <v>336363.63636364002</v>
          </cell>
          <cell r="AM96">
            <v>336363.63636364002</v>
          </cell>
          <cell r="AN96">
            <v>336363.63636364002</v>
          </cell>
          <cell r="AO96">
            <v>336363.63636364002</v>
          </cell>
          <cell r="AP96">
            <v>336363.63636364002</v>
          </cell>
          <cell r="AQ96">
            <v>336363.63636364002</v>
          </cell>
          <cell r="AR96" t="str">
            <v>FORMULARIO</v>
          </cell>
          <cell r="AS96" t="str">
            <v>FERNANDO DUQUE</v>
          </cell>
        </row>
        <row r="97">
          <cell r="B97">
            <v>166073</v>
          </cell>
          <cell r="C97">
            <v>218823</v>
          </cell>
          <cell r="D97" t="str">
            <v>5d14ef444dc35a0017c2c4fc</v>
          </cell>
          <cell r="E97" t="str">
            <v>PRIMAX</v>
          </cell>
          <cell r="F97" t="str">
            <v>SI</v>
          </cell>
          <cell r="G97" t="str">
            <v>NO</v>
          </cell>
          <cell r="H97" t="str">
            <v>SI</v>
          </cell>
          <cell r="I97" t="str">
            <v>LA 41</v>
          </cell>
          <cell r="J97" t="str">
            <v>Carrera 17 No. 41 - 255</v>
          </cell>
          <cell r="K97" t="str">
            <v>Área Norte</v>
          </cell>
          <cell r="L97" t="str">
            <v>MONTERIA</v>
          </cell>
          <cell r="M97" t="str">
            <v>CORDOBA</v>
          </cell>
          <cell r="N97" t="str">
            <v>MONICA LONDOÑO</v>
          </cell>
          <cell r="O97" t="str">
            <v>mlondonod@primax.com.co</v>
          </cell>
          <cell r="P97" t="str">
            <v>VICTOR PATERNINA</v>
          </cell>
          <cell r="Q97" t="str">
            <v>vpaterninau@primax.com.co</v>
          </cell>
          <cell r="R97" t="str">
            <v>Single Site</v>
          </cell>
          <cell r="U97" t="str">
            <v>Felipe Olmos</v>
          </cell>
          <cell r="V97" t="str">
            <v>Oswaldo Espinosa</v>
          </cell>
          <cell r="W97" t="str">
            <v>estacionla41@gmail.com;</v>
          </cell>
          <cell r="X97" t="str">
            <v>estacionla41@gmail.com; Oswaldo.espinoza.alvaeez18@gmail.com;</v>
          </cell>
          <cell r="Y97" t="str">
            <v>317-4237484</v>
          </cell>
          <cell r="Z97">
            <v>8.7528419159999995</v>
          </cell>
          <cell r="AA97">
            <v>-75.868560709999997</v>
          </cell>
          <cell r="AB97" t="str">
            <v>HS</v>
          </cell>
          <cell r="AC97" t="str">
            <v>Inmediato</v>
          </cell>
          <cell r="AE97">
            <v>3500000</v>
          </cell>
          <cell r="AF97" t="str">
            <v>N/A</v>
          </cell>
          <cell r="AG97" t="str">
            <v>N/A</v>
          </cell>
          <cell r="AH97">
            <v>3500000</v>
          </cell>
          <cell r="AI97" t="str">
            <v>N/A</v>
          </cell>
          <cell r="AJ97" t="str">
            <v>N/A</v>
          </cell>
          <cell r="AK97" t="str">
            <v>N/A</v>
          </cell>
          <cell r="AL97" t="str">
            <v>N/A</v>
          </cell>
          <cell r="AM97" t="str">
            <v>N/A</v>
          </cell>
          <cell r="AN97" t="str">
            <v>N/A</v>
          </cell>
          <cell r="AO97" t="str">
            <v>N/A</v>
          </cell>
          <cell r="AP97" t="str">
            <v>N/A</v>
          </cell>
          <cell r="AQ97" t="str">
            <v>N/A</v>
          </cell>
          <cell r="AR97" t="str">
            <v>SI</v>
          </cell>
          <cell r="AS97" t="str">
            <v>KAREN COGOLLO</v>
          </cell>
        </row>
        <row r="98">
          <cell r="B98">
            <v>166328</v>
          </cell>
          <cell r="C98">
            <v>220005</v>
          </cell>
          <cell r="D98" t="str">
            <v>5d14ec774dc35a0017c2aee2</v>
          </cell>
          <cell r="E98" t="str">
            <v>PRIMAX</v>
          </cell>
          <cell r="F98" t="str">
            <v>SI</v>
          </cell>
          <cell r="G98" t="str">
            <v>NO</v>
          </cell>
          <cell r="H98" t="str">
            <v>SI</v>
          </cell>
          <cell r="I98" t="str">
            <v>LA CAMPANILLA</v>
          </cell>
          <cell r="J98" t="str">
            <v>Kilometro 5 Via Morichal de Yopal</v>
          </cell>
          <cell r="K98" t="str">
            <v>Área Centro</v>
          </cell>
          <cell r="L98" t="str">
            <v>YOPAL</v>
          </cell>
          <cell r="M98" t="str">
            <v>CASANARE</v>
          </cell>
          <cell r="N98" t="str">
            <v>HECTOR MARIO MARTINEZ</v>
          </cell>
          <cell r="O98" t="str">
            <v>hmartinezd@primax.com.co</v>
          </cell>
          <cell r="P98" t="str">
            <v>IVAN PINZON</v>
          </cell>
          <cell r="Q98" t="str">
            <v>ipinzonu@primax.com.co</v>
          </cell>
          <cell r="R98" t="str">
            <v>Single Site</v>
          </cell>
          <cell r="U98" t="str">
            <v>Daniel Garcia</v>
          </cell>
          <cell r="V98" t="str">
            <v>ROGER ORTIZ</v>
          </cell>
          <cell r="W98" t="str">
            <v>gerencia@inversionesgarciaabril.com;</v>
          </cell>
          <cell r="X98" t="str">
            <v>gerencia@inversionesgarciaabril.com;</v>
          </cell>
          <cell r="Y98" t="str">
            <v>3214968630 / 57 3204891039</v>
          </cell>
          <cell r="Z98">
            <v>5.2933630000000003</v>
          </cell>
          <cell r="AA98">
            <v>-72.402503999999993</v>
          </cell>
          <cell r="AB98" t="str">
            <v>HS</v>
          </cell>
          <cell r="AC98" t="str">
            <v>Cuotas</v>
          </cell>
          <cell r="AE98">
            <v>3700000</v>
          </cell>
          <cell r="AF98" t="str">
            <v>N/A</v>
          </cell>
          <cell r="AG98">
            <v>336363.63636364002</v>
          </cell>
          <cell r="AH98">
            <v>336363.63636364002</v>
          </cell>
          <cell r="AI98">
            <v>336363.63636364002</v>
          </cell>
          <cell r="AJ98">
            <v>336363.63636364002</v>
          </cell>
          <cell r="AK98">
            <v>336363.63636364002</v>
          </cell>
          <cell r="AL98">
            <v>336363.63636364002</v>
          </cell>
          <cell r="AM98">
            <v>336363.63636364002</v>
          </cell>
          <cell r="AN98">
            <v>336363.63636364002</v>
          </cell>
          <cell r="AO98">
            <v>336363.63636364002</v>
          </cell>
          <cell r="AP98">
            <v>336363.63636364002</v>
          </cell>
          <cell r="AQ98">
            <v>336363.63636364002</v>
          </cell>
          <cell r="AR98" t="str">
            <v>SI</v>
          </cell>
          <cell r="AS98" t="str">
            <v>WILSON MONTAÑA</v>
          </cell>
        </row>
        <row r="99">
          <cell r="B99">
            <v>166781</v>
          </cell>
          <cell r="C99">
            <v>222417</v>
          </cell>
          <cell r="D99" t="str">
            <v>5d14f3a94dc35a0017c2f1c2</v>
          </cell>
          <cell r="E99" t="str">
            <v>PRIMAX</v>
          </cell>
          <cell r="F99" t="str">
            <v>SI</v>
          </cell>
          <cell r="G99" t="str">
            <v>NO</v>
          </cell>
          <cell r="H99" t="str">
            <v>SI</v>
          </cell>
          <cell r="I99" t="str">
            <v>BELLA SUIZA</v>
          </cell>
          <cell r="J99" t="str">
            <v>Av.9ª. No.123 – 46</v>
          </cell>
          <cell r="K99" t="str">
            <v>Área Centro</v>
          </cell>
          <cell r="L99" t="str">
            <v>BOGOTA D.C.</v>
          </cell>
          <cell r="M99" t="str">
            <v>BOGOTA D.C.</v>
          </cell>
          <cell r="N99" t="str">
            <v>HECTOR MARIO MARTINEZ</v>
          </cell>
          <cell r="O99" t="str">
            <v>hmartinezd@primax.com.co</v>
          </cell>
          <cell r="P99" t="str">
            <v xml:space="preserve">JUAN PABLO PIÑEROS </v>
          </cell>
          <cell r="Q99" t="str">
            <v>jpinerosg@primax.com.co</v>
          </cell>
          <cell r="R99" t="str">
            <v>Single Site</v>
          </cell>
          <cell r="U99" t="str">
            <v>Alberto Maya Durán</v>
          </cell>
          <cell r="V99" t="str">
            <v>Olga Suancha/ Herbert Gonzalez</v>
          </cell>
          <cell r="W99" t="str">
            <v>bellasuiza123@yahoo.es;</v>
          </cell>
          <cell r="X99" t="str">
            <v>bellasuiza123@yahoo.es;</v>
          </cell>
          <cell r="Y99" t="str">
            <v>3115928792/3115137556</v>
          </cell>
          <cell r="Z99">
            <v>4.7000625999999999</v>
          </cell>
          <cell r="AA99">
            <v>-74.032699930000007</v>
          </cell>
          <cell r="AB99" t="str">
            <v>HS</v>
          </cell>
          <cell r="AC99" t="str">
            <v>Cuotas</v>
          </cell>
          <cell r="AE99">
            <v>3700000</v>
          </cell>
          <cell r="AF99" t="str">
            <v>N/A</v>
          </cell>
          <cell r="AG99">
            <v>336363.63636364002</v>
          </cell>
          <cell r="AH99">
            <v>336363.63636364002</v>
          </cell>
          <cell r="AI99">
            <v>336363.63636364002</v>
          </cell>
          <cell r="AJ99">
            <v>336363.63636364002</v>
          </cell>
          <cell r="AK99">
            <v>336363.63636364002</v>
          </cell>
          <cell r="AL99">
            <v>336363.63636364002</v>
          </cell>
          <cell r="AM99">
            <v>336363.63636364002</v>
          </cell>
          <cell r="AN99">
            <v>336363.63636364002</v>
          </cell>
          <cell r="AO99">
            <v>336363.63636364002</v>
          </cell>
          <cell r="AP99">
            <v>336363.63636364002</v>
          </cell>
          <cell r="AQ99">
            <v>336363.63636364002</v>
          </cell>
          <cell r="AR99" t="str">
            <v>SI</v>
          </cell>
          <cell r="AS99" t="str">
            <v>NICOLAS SALAZAR</v>
          </cell>
        </row>
        <row r="100">
          <cell r="B100">
            <v>166960</v>
          </cell>
          <cell r="C100">
            <v>223218</v>
          </cell>
          <cell r="D100" t="str">
            <v>5e74ebe3a236120017884bcb</v>
          </cell>
          <cell r="E100" t="str">
            <v>PRIMAX</v>
          </cell>
          <cell r="F100" t="str">
            <v>SI</v>
          </cell>
          <cell r="G100" t="str">
            <v>NO</v>
          </cell>
          <cell r="H100" t="str">
            <v>SI</v>
          </cell>
          <cell r="I100" t="str">
            <v>VEREDA DE TORRES</v>
          </cell>
          <cell r="J100" t="str">
            <v>Calle 19 Sur # 35 - 174</v>
          </cell>
          <cell r="K100" t="str">
            <v>Área Sur</v>
          </cell>
          <cell r="L100" t="str">
            <v>POPAYAN</v>
          </cell>
          <cell r="M100" t="str">
            <v>CAUCA</v>
          </cell>
          <cell r="N100" t="str">
            <v>MARTHA PATRICA CHAVES</v>
          </cell>
          <cell r="O100" t="str">
            <v>mchavesr@primax.com.co</v>
          </cell>
          <cell r="P100" t="str">
            <v>CATALINA QUINTERO</v>
          </cell>
          <cell r="Q100" t="str">
            <v>cquinteroc@primax.com.co</v>
          </cell>
          <cell r="R100" t="str">
            <v>Single Site</v>
          </cell>
          <cell r="U100" t="str">
            <v>James Guerrero</v>
          </cell>
          <cell r="V100" t="str">
            <v>Jairo Benavides</v>
          </cell>
          <cell r="W100" t="str">
            <v>jamesaiguerrero@hotmail.com;</v>
          </cell>
          <cell r="X100" t="str">
            <v>jairobena@hotmail.com;</v>
          </cell>
          <cell r="Y100" t="str">
            <v>3183437848 /( 3168349670</v>
          </cell>
          <cell r="Z100">
            <v>2.4479989999999998</v>
          </cell>
          <cell r="AA100">
            <v>-76.634442000000007</v>
          </cell>
          <cell r="AB100" t="str">
            <v>HS</v>
          </cell>
          <cell r="AC100" t="str">
            <v>Inmediato</v>
          </cell>
          <cell r="AE100">
            <v>3500000</v>
          </cell>
          <cell r="AF100" t="str">
            <v>N/A</v>
          </cell>
          <cell r="AG100" t="str">
            <v>N/A</v>
          </cell>
          <cell r="AH100">
            <v>3500000</v>
          </cell>
          <cell r="AI100" t="str">
            <v>N/A</v>
          </cell>
          <cell r="AJ100" t="str">
            <v>N/A</v>
          </cell>
          <cell r="AK100" t="str">
            <v>N/A</v>
          </cell>
          <cell r="AL100" t="str">
            <v>N/A</v>
          </cell>
          <cell r="AM100" t="str">
            <v>N/A</v>
          </cell>
          <cell r="AN100" t="str">
            <v>N/A</v>
          </cell>
          <cell r="AO100" t="str">
            <v>N/A</v>
          </cell>
          <cell r="AP100" t="str">
            <v>N/A</v>
          </cell>
          <cell r="AQ100" t="str">
            <v>N/A</v>
          </cell>
          <cell r="AR100" t="str">
            <v>SI</v>
          </cell>
          <cell r="AS100" t="str">
            <v>JOSE OROBIO</v>
          </cell>
        </row>
        <row r="101">
          <cell r="B101">
            <v>167121</v>
          </cell>
          <cell r="C101">
            <v>224077</v>
          </cell>
          <cell r="D101" t="str">
            <v>5e74ec62a23612001788680d</v>
          </cell>
          <cell r="E101" t="str">
            <v>PRIMAX</v>
          </cell>
          <cell r="F101" t="str">
            <v>SI</v>
          </cell>
          <cell r="G101" t="str">
            <v>NO</v>
          </cell>
          <cell r="H101" t="str">
            <v>SI</v>
          </cell>
          <cell r="I101" t="str">
            <v>BELEN 2</v>
          </cell>
          <cell r="J101" t="str">
            <v>CARRERA 5 # 1- 04</v>
          </cell>
          <cell r="K101" t="str">
            <v>Área Centro</v>
          </cell>
          <cell r="L101" t="str">
            <v>BELEN</v>
          </cell>
          <cell r="M101" t="str">
            <v>BOYACA</v>
          </cell>
          <cell r="N101" t="str">
            <v>HECTOR MARIO MARTINEZ</v>
          </cell>
          <cell r="O101" t="str">
            <v>hmartinezd@primax.com.co</v>
          </cell>
          <cell r="P101" t="str">
            <v>YOLIMA MESA</v>
          </cell>
          <cell r="Q101" t="str">
            <v>ymesar@primax.com.co</v>
          </cell>
          <cell r="R101" t="str">
            <v>Multisite</v>
          </cell>
          <cell r="T101" t="str">
            <v>Mario Amaya</v>
          </cell>
          <cell r="U101" t="str">
            <v>Mario Amaya</v>
          </cell>
          <cell r="V101" t="str">
            <v>Leonardo amaya  / Mario Amaya</v>
          </cell>
          <cell r="W101" t="str">
            <v>estacion.belen@gmail.com;</v>
          </cell>
          <cell r="X101" t="str">
            <v>estacion.belen@gmail.com;</v>
          </cell>
          <cell r="Y101" t="str">
            <v>3204784948 / 578 7870026</v>
          </cell>
          <cell r="Z101">
            <v>5.9857763999999998</v>
          </cell>
          <cell r="AA101">
            <v>-72.917237299999996</v>
          </cell>
          <cell r="AB101" t="str">
            <v>HS</v>
          </cell>
          <cell r="AC101" t="str">
            <v>Inmediato</v>
          </cell>
          <cell r="AD101" t="str">
            <v>Se otorga descuento para que pueda inscribir las 2 EDS durante el año 2022. Siempre ha inscrito una sola EDS.</v>
          </cell>
          <cell r="AE101">
            <v>3200000</v>
          </cell>
          <cell r="AF101" t="str">
            <v>N/A</v>
          </cell>
          <cell r="AG101" t="str">
            <v>N/A</v>
          </cell>
          <cell r="AH101">
            <v>3200000</v>
          </cell>
          <cell r="AI101" t="str">
            <v>N/A</v>
          </cell>
          <cell r="AJ101" t="str">
            <v>N/A</v>
          </cell>
          <cell r="AK101" t="str">
            <v>N/A</v>
          </cell>
          <cell r="AL101" t="str">
            <v>N/A</v>
          </cell>
          <cell r="AM101" t="str">
            <v>N/A</v>
          </cell>
          <cell r="AN101" t="str">
            <v>N/A</v>
          </cell>
          <cell r="AO101" t="str">
            <v>N/A</v>
          </cell>
          <cell r="AP101" t="str">
            <v>N/A</v>
          </cell>
          <cell r="AQ101" t="str">
            <v>N/A</v>
          </cell>
          <cell r="AR101" t="str">
            <v>SI</v>
          </cell>
          <cell r="AS101" t="str">
            <v>RICARDO CHIPATECUA</v>
          </cell>
        </row>
        <row r="102">
          <cell r="B102">
            <v>167142</v>
          </cell>
          <cell r="C102">
            <v>224167</v>
          </cell>
          <cell r="D102" t="str">
            <v>5d14d56ae87890001724dea1</v>
          </cell>
          <cell r="E102" t="str">
            <v>PRIMAX</v>
          </cell>
          <cell r="F102" t="str">
            <v>SI</v>
          </cell>
          <cell r="G102" t="str">
            <v>NO</v>
          </cell>
          <cell r="H102" t="str">
            <v>SI</v>
          </cell>
          <cell r="I102" t="str">
            <v>OASIS DE COCO</v>
          </cell>
          <cell r="J102" t="str">
            <v>Calle 3 TV 78 - 14 Barrio Matias Mulumba</v>
          </cell>
          <cell r="K102" t="str">
            <v>Área Sur</v>
          </cell>
          <cell r="L102" t="str">
            <v>BUENAVENTURA</v>
          </cell>
          <cell r="M102" t="str">
            <v>VALLE DEL CAUCA</v>
          </cell>
          <cell r="N102" t="str">
            <v>MARTHA PATRICA CHAVES</v>
          </cell>
          <cell r="O102" t="str">
            <v>mchavesr@primax.com.co</v>
          </cell>
          <cell r="P102" t="str">
            <v>FERNANDO HERNANDEZ</v>
          </cell>
          <cell r="Q102" t="str">
            <v>fhernandezr@primax.com.co</v>
          </cell>
          <cell r="R102" t="str">
            <v>Multisite</v>
          </cell>
          <cell r="T102" t="str">
            <v>Rodrigo Mina</v>
          </cell>
          <cell r="U102" t="str">
            <v>Rodrigo Mina</v>
          </cell>
          <cell r="V102" t="str">
            <v>Francia León</v>
          </cell>
          <cell r="W102" t="str">
            <v>rodri.mina@hotmail.com;</v>
          </cell>
          <cell r="X102" t="str">
            <v>edseloasis01@gmail.com;</v>
          </cell>
          <cell r="Y102" t="str">
            <v>3188566493 / 572 2508878</v>
          </cell>
          <cell r="Z102">
            <v>3.8672499999999999</v>
          </cell>
          <cell r="AA102">
            <v>-76.988729000000006</v>
          </cell>
          <cell r="AB102" t="str">
            <v>HS</v>
          </cell>
          <cell r="AC102" t="str">
            <v>Inmediato</v>
          </cell>
          <cell r="AE102">
            <v>3500000</v>
          </cell>
          <cell r="AF102" t="str">
            <v>N/A</v>
          </cell>
          <cell r="AG102" t="str">
            <v>N/A</v>
          </cell>
          <cell r="AH102">
            <v>3500000</v>
          </cell>
          <cell r="AI102" t="str">
            <v>N/A</v>
          </cell>
          <cell r="AJ102" t="str">
            <v>N/A</v>
          </cell>
          <cell r="AK102" t="str">
            <v>N/A</v>
          </cell>
          <cell r="AL102" t="str">
            <v>N/A</v>
          </cell>
          <cell r="AM102" t="str">
            <v>N/A</v>
          </cell>
          <cell r="AN102" t="str">
            <v>N/A</v>
          </cell>
          <cell r="AO102" t="str">
            <v>N/A</v>
          </cell>
          <cell r="AP102" t="str">
            <v>N/A</v>
          </cell>
          <cell r="AQ102" t="str">
            <v>N/A</v>
          </cell>
          <cell r="AR102" t="str">
            <v>SI</v>
          </cell>
          <cell r="AS102" t="str">
            <v>JOSE OROBIO</v>
          </cell>
        </row>
        <row r="103">
          <cell r="B103">
            <v>167157</v>
          </cell>
          <cell r="C103">
            <v>224170</v>
          </cell>
          <cell r="D103" t="str">
            <v>5e74ec89a236120017887631</v>
          </cell>
          <cell r="E103" t="str">
            <v>PRIMAX</v>
          </cell>
          <cell r="F103" t="str">
            <v>SI</v>
          </cell>
          <cell r="G103" t="str">
            <v>NO</v>
          </cell>
          <cell r="H103" t="str">
            <v>SI</v>
          </cell>
          <cell r="I103" t="str">
            <v>SERVICENTRO MENGA</v>
          </cell>
          <cell r="J103" t="str">
            <v>Calle 10 # 38-110 Acopi</v>
          </cell>
          <cell r="K103" t="str">
            <v>Área Sur</v>
          </cell>
          <cell r="L103" t="str">
            <v>YUMBO</v>
          </cell>
          <cell r="M103" t="str">
            <v>VALLE DEL CAUCA</v>
          </cell>
          <cell r="N103" t="str">
            <v>MARTHA PATRICA CHAVES</v>
          </cell>
          <cell r="O103" t="str">
            <v>mchavesr@primax.com.co</v>
          </cell>
          <cell r="P103" t="str">
            <v>CLAUDIA PINILLA</v>
          </cell>
          <cell r="Q103" t="str">
            <v>cpinillal@primax.com.co</v>
          </cell>
          <cell r="R103" t="str">
            <v>Single Site</v>
          </cell>
          <cell r="U103" t="str">
            <v>Jose Fernando Cabal</v>
          </cell>
          <cell r="V103" t="str">
            <v>Jhon Jairo Hernandez</v>
          </cell>
          <cell r="W103" t="str">
            <v>jose.cabal@servimenga.com;</v>
          </cell>
          <cell r="X103" t="str">
            <v>servicios@servimenga.com;</v>
          </cell>
          <cell r="Y103">
            <v>3218303216</v>
          </cell>
          <cell r="Z103">
            <v>3.4961250000000001</v>
          </cell>
          <cell r="AA103">
            <v>-76.522917000000007</v>
          </cell>
          <cell r="AB103" t="str">
            <v>HS</v>
          </cell>
          <cell r="AC103" t="str">
            <v>Cuotas</v>
          </cell>
          <cell r="AE103">
            <v>3700000</v>
          </cell>
          <cell r="AF103" t="str">
            <v>N/A</v>
          </cell>
          <cell r="AG103">
            <v>336363.63636364002</v>
          </cell>
          <cell r="AH103">
            <v>336363.63636364002</v>
          </cell>
          <cell r="AI103">
            <v>336363.63636364002</v>
          </cell>
          <cell r="AJ103">
            <v>336363.63636364002</v>
          </cell>
          <cell r="AK103">
            <v>336363.63636364002</v>
          </cell>
          <cell r="AL103">
            <v>336363.63636364002</v>
          </cell>
          <cell r="AM103">
            <v>336363.63636364002</v>
          </cell>
          <cell r="AN103">
            <v>336363.63636364002</v>
          </cell>
          <cell r="AO103">
            <v>336363.63636364002</v>
          </cell>
          <cell r="AP103">
            <v>336363.63636364002</v>
          </cell>
          <cell r="AQ103">
            <v>336363.63636364002</v>
          </cell>
          <cell r="AR103" t="str">
            <v>SI</v>
          </cell>
          <cell r="AS103" t="str">
            <v>JOSE OROBIO</v>
          </cell>
        </row>
        <row r="104">
          <cell r="B104">
            <v>167300</v>
          </cell>
          <cell r="C104">
            <v>224852</v>
          </cell>
          <cell r="D104" t="str">
            <v>5d14f2d84dc35a0017c2eb51</v>
          </cell>
          <cell r="E104" t="str">
            <v>PRIMAX</v>
          </cell>
          <cell r="F104" t="str">
            <v>SI</v>
          </cell>
          <cell r="G104" t="str">
            <v>SI</v>
          </cell>
          <cell r="H104" t="str">
            <v>SI</v>
          </cell>
          <cell r="I104" t="str">
            <v>PUERTO COLOMBIA</v>
          </cell>
          <cell r="J104" t="str">
            <v>Via paralela a la autopista al mar con la intersección de la diagonal 4A Barrio El Corso</v>
          </cell>
          <cell r="K104" t="str">
            <v>Área Norte</v>
          </cell>
          <cell r="L104" t="str">
            <v>PUERTO COLOMBIA</v>
          </cell>
          <cell r="M104" t="str">
            <v>ATLANTICO</v>
          </cell>
          <cell r="N104" t="str">
            <v>MONICA LONDOÑO</v>
          </cell>
          <cell r="O104" t="str">
            <v>mlondonod@primax.com.co</v>
          </cell>
          <cell r="P104" t="str">
            <v>ANGELA BARANDICA</v>
          </cell>
          <cell r="Q104" t="str">
            <v>abarandicab@primax.com.co</v>
          </cell>
          <cell r="R104" t="str">
            <v>Multisite</v>
          </cell>
          <cell r="U104" t="str">
            <v>CREDISEGUROS DE LA COSTA - Luz Mary Salazar</v>
          </cell>
          <cell r="V104" t="str">
            <v>Yason Maury / Luzmary Salazar</v>
          </cell>
          <cell r="W104" t="str">
            <v>lumasava@hotmail.com; fracabe2@hotmail.com;</v>
          </cell>
          <cell r="X104" t="str">
            <v>lumasava@hotmail.com; edspuertocolombia@credisegurosdelacosta.com;</v>
          </cell>
          <cell r="Y104" t="str">
            <v>318 2575151 / 575 3095921</v>
          </cell>
          <cell r="Z104">
            <v>10.994278</v>
          </cell>
          <cell r="AA104">
            <v>-74.944681000000003</v>
          </cell>
          <cell r="AB104" t="str">
            <v>HS</v>
          </cell>
          <cell r="AC104" t="str">
            <v>Cuotas</v>
          </cell>
          <cell r="AE104">
            <v>3700000</v>
          </cell>
          <cell r="AF104" t="str">
            <v>N/A</v>
          </cell>
          <cell r="AG104">
            <v>336363.63636364002</v>
          </cell>
          <cell r="AH104">
            <v>336363.63636364002</v>
          </cell>
          <cell r="AI104">
            <v>336363.63636364002</v>
          </cell>
          <cell r="AJ104">
            <v>336363.63636364002</v>
          </cell>
          <cell r="AK104">
            <v>336363.63636364002</v>
          </cell>
          <cell r="AL104">
            <v>336363.63636364002</v>
          </cell>
          <cell r="AM104">
            <v>336363.63636364002</v>
          </cell>
          <cell r="AN104">
            <v>336363.63636364002</v>
          </cell>
          <cell r="AO104">
            <v>336363.63636364002</v>
          </cell>
          <cell r="AP104">
            <v>336363.63636364002</v>
          </cell>
          <cell r="AQ104">
            <v>336363.63636364002</v>
          </cell>
          <cell r="AR104" t="str">
            <v>SI</v>
          </cell>
          <cell r="AS104" t="str">
            <v>GUILLERMO SOLANO</v>
          </cell>
        </row>
        <row r="105">
          <cell r="B105">
            <v>167505</v>
          </cell>
          <cell r="C105">
            <v>225368</v>
          </cell>
          <cell r="D105" t="str">
            <v>5e74ed4ea23612001788aed5</v>
          </cell>
          <cell r="E105" t="str">
            <v>PRIMAX</v>
          </cell>
          <cell r="F105" t="str">
            <v>SI</v>
          </cell>
          <cell r="G105" t="str">
            <v>SI</v>
          </cell>
          <cell r="H105" t="str">
            <v>SI</v>
          </cell>
          <cell r="I105" t="str">
            <v>SAN MARTIN</v>
          </cell>
          <cell r="J105" t="str">
            <v>Cra 8 # 35-SN-110</v>
          </cell>
          <cell r="K105" t="str">
            <v>Área Sur</v>
          </cell>
          <cell r="L105" t="str">
            <v>GUADALAJARA DE BUGA</v>
          </cell>
          <cell r="M105" t="str">
            <v>VALLE DEL CAUCA</v>
          </cell>
          <cell r="N105" t="str">
            <v>MARTHA PATRICA CHAVES</v>
          </cell>
          <cell r="O105" t="str">
            <v>mchavesr@primax.com.co</v>
          </cell>
          <cell r="P105" t="str">
            <v>FERNANDO HERNANDEZ</v>
          </cell>
          <cell r="Q105" t="str">
            <v>fhernandezr@primax.com.co</v>
          </cell>
          <cell r="R105" t="str">
            <v>Multisite</v>
          </cell>
          <cell r="T105" t="str">
            <v>HL Combustibles</v>
          </cell>
          <cell r="U105" t="str">
            <v>HL Combustibles: Jose Fernando Hoyos</v>
          </cell>
          <cell r="V105" t="str">
            <v>Catalina Quiroz</v>
          </cell>
          <cell r="W105" t="str">
            <v>josef.hoyos@hlcombustibles.com;</v>
          </cell>
          <cell r="X105" t="str">
            <v>essanmartin@hlcombustibles.com;</v>
          </cell>
          <cell r="Y105" t="str">
            <v>3217493601 / 572 6610336</v>
          </cell>
          <cell r="Z105">
            <v>3.924639</v>
          </cell>
          <cell r="AA105">
            <v>-76.287875999999997</v>
          </cell>
          <cell r="AB105" t="str">
            <v>HS</v>
          </cell>
          <cell r="AC105" t="str">
            <v>Cuotas</v>
          </cell>
          <cell r="AE105">
            <v>3700000</v>
          </cell>
          <cell r="AF105" t="str">
            <v>N/A</v>
          </cell>
          <cell r="AG105">
            <v>336363.63636364002</v>
          </cell>
          <cell r="AH105">
            <v>336363.63636364002</v>
          </cell>
          <cell r="AI105">
            <v>336363.63636364002</v>
          </cell>
          <cell r="AJ105">
            <v>336363.63636364002</v>
          </cell>
          <cell r="AK105">
            <v>336363.63636364002</v>
          </cell>
          <cell r="AL105">
            <v>336363.63636364002</v>
          </cell>
          <cell r="AM105">
            <v>336363.63636364002</v>
          </cell>
          <cell r="AN105">
            <v>336363.63636364002</v>
          </cell>
          <cell r="AO105">
            <v>336363.63636364002</v>
          </cell>
          <cell r="AP105">
            <v>336363.63636364002</v>
          </cell>
          <cell r="AQ105">
            <v>336363.63636364002</v>
          </cell>
          <cell r="AR105" t="str">
            <v>SI</v>
          </cell>
          <cell r="AS105" t="str">
            <v>SANDRA JORDAN</v>
          </cell>
        </row>
        <row r="106">
          <cell r="B106">
            <v>167520</v>
          </cell>
          <cell r="C106">
            <v>225440</v>
          </cell>
          <cell r="D106" t="str">
            <v>5d14d0cfe87890001724c98b</v>
          </cell>
          <cell r="E106" t="str">
            <v>PRIMAX</v>
          </cell>
          <cell r="F106" t="str">
            <v>SI</v>
          </cell>
          <cell r="G106" t="str">
            <v>NO</v>
          </cell>
          <cell r="H106" t="str">
            <v>SI</v>
          </cell>
          <cell r="I106" t="str">
            <v>LA BUCARAMANGA</v>
          </cell>
          <cell r="J106" t="str">
            <v>Calle 25 No. 09 B - 513</v>
          </cell>
          <cell r="K106" t="str">
            <v>Área Norte</v>
          </cell>
          <cell r="L106" t="str">
            <v>SINCELEJO</v>
          </cell>
          <cell r="M106" t="str">
            <v>SUCRE</v>
          </cell>
          <cell r="N106" t="str">
            <v>MONICA LONDOÑO</v>
          </cell>
          <cell r="O106" t="str">
            <v>mlondonod@primax.com.co</v>
          </cell>
          <cell r="P106" t="str">
            <v>VICTOR PATERNINA</v>
          </cell>
          <cell r="Q106" t="str">
            <v>vpaterninau@primax.com.co</v>
          </cell>
          <cell r="R106" t="str">
            <v>Single Site</v>
          </cell>
          <cell r="U106" t="str">
            <v>Estaciones Aliadas S.A.S. - Jose Dario Moreno</v>
          </cell>
          <cell r="V106" t="str">
            <v>Vivian peñata</v>
          </cell>
          <cell r="W106" t="str">
            <v>josemorenoglez69@gmail.com;</v>
          </cell>
          <cell r="X106" t="str">
            <v>edsbucaramanga@hotmail.com;</v>
          </cell>
          <cell r="Y106" t="str">
            <v>3506789486 /  575 2765571</v>
          </cell>
          <cell r="Z106">
            <v>9.2972000000000001</v>
          </cell>
          <cell r="AA106">
            <v>-75.403999999999996</v>
          </cell>
          <cell r="AB106" t="str">
            <v>HS</v>
          </cell>
          <cell r="AC106" t="str">
            <v>Cuotas</v>
          </cell>
          <cell r="AE106">
            <v>3700000</v>
          </cell>
          <cell r="AF106" t="str">
            <v>N/A</v>
          </cell>
          <cell r="AG106">
            <v>336363.636363636</v>
          </cell>
          <cell r="AH106">
            <v>336363.636363636</v>
          </cell>
          <cell r="AI106">
            <v>336363.636363636</v>
          </cell>
          <cell r="AJ106">
            <v>336363.636363636</v>
          </cell>
          <cell r="AK106">
            <v>336363.636363636</v>
          </cell>
          <cell r="AL106">
            <v>336363.636363636</v>
          </cell>
          <cell r="AM106">
            <v>336363.636363636</v>
          </cell>
          <cell r="AN106">
            <v>336363.636363636</v>
          </cell>
          <cell r="AO106">
            <v>336363.636363636</v>
          </cell>
          <cell r="AP106">
            <v>336363.636363636</v>
          </cell>
          <cell r="AQ106">
            <v>336363.636363636</v>
          </cell>
          <cell r="AR106" t="str">
            <v>SI</v>
          </cell>
          <cell r="AS106" t="str">
            <v>KAREN COGOLLO</v>
          </cell>
        </row>
        <row r="107">
          <cell r="B107">
            <v>167766</v>
          </cell>
          <cell r="C107">
            <v>226268</v>
          </cell>
          <cell r="D107" t="str">
            <v>5e74ed9ba23612001788cb33</v>
          </cell>
          <cell r="E107" t="str">
            <v>PRIMAX</v>
          </cell>
          <cell r="F107" t="str">
            <v>SI</v>
          </cell>
          <cell r="G107" t="str">
            <v>SI</v>
          </cell>
          <cell r="H107" t="str">
            <v>SI</v>
          </cell>
          <cell r="I107" t="str">
            <v>BERDEZ</v>
          </cell>
          <cell r="J107" t="str">
            <v>Carrera 7 # 43A – 05, Palermo, Huila</v>
          </cell>
          <cell r="K107" t="str">
            <v>Área Sur</v>
          </cell>
          <cell r="L107" t="str">
            <v>PALERMO</v>
          </cell>
          <cell r="M107" t="str">
            <v>HUILA</v>
          </cell>
          <cell r="N107" t="str">
            <v>MARTHA PATRICA CHAVES</v>
          </cell>
          <cell r="O107" t="str">
            <v>mchavesr@primax.com.co</v>
          </cell>
          <cell r="P107" t="str">
            <v>JOHANA BOTERO</v>
          </cell>
          <cell r="Q107" t="str">
            <v>jboterog@primax.com.co</v>
          </cell>
          <cell r="R107" t="str">
            <v>Single Site</v>
          </cell>
          <cell r="U107" t="str">
            <v>Sofia Bermudez</v>
          </cell>
          <cell r="V107" t="str">
            <v>EdIth Sanabria</v>
          </cell>
          <cell r="W107" t="str">
            <v>eds.berdez@gmail.com; sofia.bermudez1@hotmail.com;</v>
          </cell>
          <cell r="X107" t="str">
            <v>eds.berdez@gmail.com; edsberdez@gmail.com; sofia.bermudez1@hotmail.com;</v>
          </cell>
          <cell r="Y107" t="str">
            <v>3154451520 / 57 3102124155</v>
          </cell>
          <cell r="Z107">
            <v>2.95804</v>
          </cell>
          <cell r="AA107">
            <v>-75.311250000000001</v>
          </cell>
          <cell r="AB107" t="str">
            <v>HS</v>
          </cell>
          <cell r="AC107" t="str">
            <v>Cuotas</v>
          </cell>
          <cell r="AE107">
            <v>3700000</v>
          </cell>
          <cell r="AF107" t="str">
            <v>N/A</v>
          </cell>
          <cell r="AG107">
            <v>336363.63636364002</v>
          </cell>
          <cell r="AH107">
            <v>336363.63636364002</v>
          </cell>
          <cell r="AI107">
            <v>336363.63636364002</v>
          </cell>
          <cell r="AJ107">
            <v>336363.63636364002</v>
          </cell>
          <cell r="AK107">
            <v>336363.63636364002</v>
          </cell>
          <cell r="AL107">
            <v>336363.63636364002</v>
          </cell>
          <cell r="AM107">
            <v>336363.63636364002</v>
          </cell>
          <cell r="AN107">
            <v>336363.63636364002</v>
          </cell>
          <cell r="AO107">
            <v>336363.63636364002</v>
          </cell>
          <cell r="AP107">
            <v>336363.63636364002</v>
          </cell>
          <cell r="AQ107">
            <v>336363.63636364002</v>
          </cell>
          <cell r="AR107" t="str">
            <v>SI</v>
          </cell>
          <cell r="AS107" t="str">
            <v>LAURA PERDOMO</v>
          </cell>
        </row>
        <row r="108">
          <cell r="B108">
            <v>167775</v>
          </cell>
          <cell r="C108">
            <v>226280</v>
          </cell>
          <cell r="D108" t="str">
            <v>5e74edc1a23612001788d965</v>
          </cell>
          <cell r="E108" t="str">
            <v>PRIMAX</v>
          </cell>
          <cell r="F108" t="str">
            <v>NO</v>
          </cell>
          <cell r="G108" t="str">
            <v>NO</v>
          </cell>
          <cell r="H108" t="str">
            <v>NO</v>
          </cell>
          <cell r="I108" t="str">
            <v>EL OASIS II</v>
          </cell>
          <cell r="J108" t="str">
            <v>Calle 19 #80A-97 Via Alterna Interna</v>
          </cell>
          <cell r="K108" t="str">
            <v>Área Sur</v>
          </cell>
          <cell r="L108" t="str">
            <v>BUENAVENTURA</v>
          </cell>
          <cell r="M108" t="str">
            <v>VALLE DEL CAUCA</v>
          </cell>
          <cell r="N108" t="str">
            <v>MARTHA PATRICA CHAVES</v>
          </cell>
          <cell r="O108" t="str">
            <v>mchavesr@primax.com.co</v>
          </cell>
          <cell r="P108" t="str">
            <v>FERNANDO HERNANDEZ</v>
          </cell>
          <cell r="Q108" t="str">
            <v>fhernandezr@primax.com.co</v>
          </cell>
          <cell r="R108" t="str">
            <v>Multisite</v>
          </cell>
          <cell r="T108" t="str">
            <v>Rodrigo Mina</v>
          </cell>
          <cell r="U108" t="str">
            <v>Rodrigo Mina</v>
          </cell>
          <cell r="V108" t="str">
            <v xml:space="preserve">Eidy Aponte </v>
          </cell>
          <cell r="W108" t="str">
            <v>edseloasis02@gmail.com; mercaciudadela@hotmail.com;</v>
          </cell>
          <cell r="X108" t="str">
            <v>edseloasis2@gmail.com;</v>
          </cell>
          <cell r="Y108" t="str">
            <v>3103532714 / 57 3225692349</v>
          </cell>
          <cell r="Z108">
            <v>3.8834485000000001</v>
          </cell>
          <cell r="AA108">
            <v>-76.989384599999994</v>
          </cell>
          <cell r="AB108" t="str">
            <v>HS</v>
          </cell>
          <cell r="AC108" t="str">
            <v>Inmediato</v>
          </cell>
          <cell r="AE108">
            <v>3500000</v>
          </cell>
          <cell r="AF108" t="str">
            <v>N/A</v>
          </cell>
          <cell r="AG108" t="str">
            <v>N/A</v>
          </cell>
          <cell r="AH108">
            <v>3500000</v>
          </cell>
          <cell r="AI108" t="str">
            <v>N/A</v>
          </cell>
          <cell r="AJ108" t="str">
            <v>N/A</v>
          </cell>
          <cell r="AK108" t="str">
            <v>N/A</v>
          </cell>
          <cell r="AL108" t="str">
            <v>N/A</v>
          </cell>
          <cell r="AM108" t="str">
            <v>N/A</v>
          </cell>
          <cell r="AN108" t="str">
            <v>N/A</v>
          </cell>
          <cell r="AO108" t="str">
            <v>N/A</v>
          </cell>
          <cell r="AP108" t="str">
            <v>N/A</v>
          </cell>
          <cell r="AQ108" t="str">
            <v>N/A</v>
          </cell>
          <cell r="AR108" t="str">
            <v>FORMULARIO</v>
          </cell>
          <cell r="AS108" t="str">
            <v>JOSE OROBIO</v>
          </cell>
        </row>
        <row r="109">
          <cell r="B109">
            <v>167805</v>
          </cell>
          <cell r="C109">
            <v>226379</v>
          </cell>
          <cell r="D109" t="str">
            <v>5e74ede3a23612001788e799</v>
          </cell>
          <cell r="E109" t="str">
            <v>PRIMAX</v>
          </cell>
          <cell r="F109" t="str">
            <v>SI</v>
          </cell>
          <cell r="G109" t="str">
            <v>SI</v>
          </cell>
          <cell r="H109" t="str">
            <v>SI</v>
          </cell>
          <cell r="I109" t="str">
            <v>ORION</v>
          </cell>
          <cell r="J109" t="str">
            <v>AUTOPISTA NORTE  N° 166-73</v>
          </cell>
          <cell r="K109" t="str">
            <v>Área Centro</v>
          </cell>
          <cell r="L109" t="str">
            <v>BOGOTA D.C.</v>
          </cell>
          <cell r="M109" t="str">
            <v>BOGOTA D.C.</v>
          </cell>
          <cell r="N109" t="str">
            <v>HECTOR MARIO MARTINEZ</v>
          </cell>
          <cell r="O109" t="str">
            <v>hmartinezd@primax.com.co</v>
          </cell>
          <cell r="P109" t="str">
            <v xml:space="preserve">JUAN PABLO PIÑEROS </v>
          </cell>
          <cell r="Q109" t="str">
            <v>jpinerosg@primax.com.co</v>
          </cell>
          <cell r="R109" t="str">
            <v>Partner</v>
          </cell>
          <cell r="S109" t="str">
            <v>REDH</v>
          </cell>
          <cell r="U109" t="str">
            <v>REDH: Humberto Hernandez</v>
          </cell>
          <cell r="V109" t="str">
            <v>Javier Aldana</v>
          </cell>
          <cell r="W109" t="str">
            <v>Javier.aldana@dihego.com;</v>
          </cell>
          <cell r="X109" t="str">
            <v>Javier.aldana@dihego.com;</v>
          </cell>
          <cell r="Y109" t="str">
            <v>3102237078 / 3114927938/ 311 492 2997 / 571 5264300</v>
          </cell>
          <cell r="Z109">
            <v>4.7477200000000002</v>
          </cell>
          <cell r="AA109">
            <v>-74.047565000000006</v>
          </cell>
          <cell r="AB109" t="str">
            <v>HS</v>
          </cell>
          <cell r="AC109" t="str">
            <v>Cuotas</v>
          </cell>
          <cell r="AD109" t="str">
            <v xml:space="preserve">Mar 15 - Desde fuels me indican que el Shiptoo es correcto y me indican que la ultima transacción  que se realizo fue el día de ayer, Mar 8 - EDS se empieza a cobrar por salida de la EDS La paz estar pendiente cobro de Febrero Feb 28- EDS pasa a ser gratuita por adquisición de REDH, Dealer anterior Rodrigo Jimenez Monsalve </v>
          </cell>
          <cell r="AE109">
            <v>3363636</v>
          </cell>
          <cell r="AF109" t="str">
            <v>N/A</v>
          </cell>
          <cell r="AG109" t="str">
            <v>N/A</v>
          </cell>
          <cell r="AH109">
            <v>336363.63636363635</v>
          </cell>
          <cell r="AI109">
            <v>336363.63636363635</v>
          </cell>
          <cell r="AJ109">
            <v>336363.63636363635</v>
          </cell>
          <cell r="AK109">
            <v>336363.63636363635</v>
          </cell>
          <cell r="AL109">
            <v>336363.63636363635</v>
          </cell>
          <cell r="AM109">
            <v>336363.63636363635</v>
          </cell>
          <cell r="AN109">
            <v>336363.63636363635</v>
          </cell>
          <cell r="AO109">
            <v>336363.63636363635</v>
          </cell>
          <cell r="AP109">
            <v>336363.63636363635</v>
          </cell>
          <cell r="AQ109">
            <v>336363.63636363635</v>
          </cell>
          <cell r="AR109" t="str">
            <v>SI</v>
          </cell>
          <cell r="AS109" t="str">
            <v>LUIS CASTRO</v>
          </cell>
        </row>
        <row r="110">
          <cell r="B110">
            <v>168265</v>
          </cell>
          <cell r="C110">
            <v>228062</v>
          </cell>
          <cell r="D110" t="str">
            <v>5e74eec1a236120017892ebb</v>
          </cell>
          <cell r="E110" t="str">
            <v>PRIMAX</v>
          </cell>
          <cell r="F110" t="str">
            <v>SI</v>
          </cell>
          <cell r="G110" t="str">
            <v>NO</v>
          </cell>
          <cell r="H110" t="str">
            <v>SI</v>
          </cell>
          <cell r="I110" t="str">
            <v>EL ALTICO</v>
          </cell>
          <cell r="J110" t="str">
            <v>Cra. 48 No. 100B sur 151</v>
          </cell>
          <cell r="K110" t="str">
            <v>Área Norte</v>
          </cell>
          <cell r="L110" t="str">
            <v>LA ESTRELLA</v>
          </cell>
          <cell r="M110" t="str">
            <v>ANTIOQUIA</v>
          </cell>
          <cell r="N110" t="str">
            <v>MONICA LONDOÑO</v>
          </cell>
          <cell r="O110" t="str">
            <v>mlondonod@primax.com.co</v>
          </cell>
          <cell r="P110" t="str">
            <v>ALVARO GUTIERREZ</v>
          </cell>
          <cell r="Q110" t="str">
            <v>agutierrezh@primax.com.co</v>
          </cell>
          <cell r="R110" t="str">
            <v>Multisite</v>
          </cell>
          <cell r="T110" t="str">
            <v>Inv. Pineda Montoya</v>
          </cell>
          <cell r="U110" t="str">
            <v>Mauricio Montoya</v>
          </cell>
          <cell r="V110" t="str">
            <v>Eliana Gaviria</v>
          </cell>
          <cell r="W110" t="str">
            <v>essococorollo@gmail.com;</v>
          </cell>
          <cell r="X110" t="str">
            <v>estacion.altico@gmail.com;</v>
          </cell>
          <cell r="Y110" t="str">
            <v>574 2745759  / 57 3137324958</v>
          </cell>
          <cell r="Z110">
            <v>6.1186179999999997</v>
          </cell>
          <cell r="AA110">
            <v>-75.628822999999997</v>
          </cell>
          <cell r="AB110" t="str">
            <v>HS</v>
          </cell>
          <cell r="AC110" t="str">
            <v>Cuotas</v>
          </cell>
          <cell r="AE110">
            <v>3700000</v>
          </cell>
          <cell r="AF110" t="str">
            <v>N/A</v>
          </cell>
          <cell r="AG110">
            <v>336363.63636364002</v>
          </cell>
          <cell r="AH110">
            <v>336363.63636364002</v>
          </cell>
          <cell r="AI110">
            <v>336363.63636364002</v>
          </cell>
          <cell r="AJ110">
            <v>336363.63636364002</v>
          </cell>
          <cell r="AK110">
            <v>336363.63636364002</v>
          </cell>
          <cell r="AL110">
            <v>336363.63636364002</v>
          </cell>
          <cell r="AM110">
            <v>336363.63636364002</v>
          </cell>
          <cell r="AN110">
            <v>336363.63636364002</v>
          </cell>
          <cell r="AO110">
            <v>336363.63636364002</v>
          </cell>
          <cell r="AP110">
            <v>336363.63636364002</v>
          </cell>
          <cell r="AQ110">
            <v>336363.63636364002</v>
          </cell>
          <cell r="AR110" t="str">
            <v>SI</v>
          </cell>
          <cell r="AS110" t="str">
            <v>JOHNNATAN ALZATE</v>
          </cell>
        </row>
        <row r="111">
          <cell r="B111">
            <v>170081</v>
          </cell>
          <cell r="C111">
            <v>232619</v>
          </cell>
          <cell r="D111" t="str">
            <v>5ea0ad92ad29090017a9daf5</v>
          </cell>
          <cell r="E111" t="str">
            <v>PRIMAX</v>
          </cell>
          <cell r="F111" t="str">
            <v>SI</v>
          </cell>
          <cell r="G111" t="str">
            <v>NO</v>
          </cell>
          <cell r="H111" t="str">
            <v>SI</v>
          </cell>
          <cell r="I111" t="str">
            <v>ESTACION DE SERVICIO VILLANOVA</v>
          </cell>
          <cell r="J111" t="str">
            <v xml:space="preserve">Transversal 29 No. 43A – 90 </v>
          </cell>
          <cell r="K111" t="str">
            <v>Área Norte</v>
          </cell>
          <cell r="L111" t="str">
            <v>MONTERIA</v>
          </cell>
          <cell r="M111" t="str">
            <v>CORDOBA</v>
          </cell>
          <cell r="N111" t="str">
            <v>MONICA LONDOÑO</v>
          </cell>
          <cell r="O111" t="str">
            <v>mlondonod@primax.com.co</v>
          </cell>
          <cell r="P111" t="str">
            <v>VICTOR PATERNINA</v>
          </cell>
          <cell r="Q111" t="str">
            <v>vpaterninau@primax.com.co</v>
          </cell>
          <cell r="U111" t="str">
            <v>Felipe Olmos</v>
          </cell>
          <cell r="V111" t="str">
            <v>William humanez / Diana Paez</v>
          </cell>
          <cell r="W111" t="str">
            <v xml:space="preserve">VILLANOVAING@GMAIL.COM; </v>
          </cell>
          <cell r="X111" t="str">
            <v>edsvillanova@gmail.com; dianapaezmartinez@hotmail.com; William.villanova2020@gmail.com;</v>
          </cell>
          <cell r="Y111" t="str">
            <v>3133172102 / 318-6532104</v>
          </cell>
          <cell r="Z111">
            <v>8.7493999999999996</v>
          </cell>
          <cell r="AA111">
            <v>-75.863299999999995</v>
          </cell>
          <cell r="AB111" t="str">
            <v>HS</v>
          </cell>
          <cell r="AC111" t="str">
            <v>Inmediato</v>
          </cell>
          <cell r="AE111">
            <v>3500000</v>
          </cell>
          <cell r="AF111" t="str">
            <v>N/A</v>
          </cell>
          <cell r="AG111" t="str">
            <v>N/A</v>
          </cell>
          <cell r="AH111">
            <v>3500000</v>
          </cell>
          <cell r="AI111" t="str">
            <v>N/A</v>
          </cell>
          <cell r="AJ111" t="str">
            <v>N/A</v>
          </cell>
          <cell r="AK111" t="str">
            <v>N/A</v>
          </cell>
          <cell r="AL111" t="str">
            <v>N/A</v>
          </cell>
          <cell r="AM111" t="str">
            <v>N/A</v>
          </cell>
          <cell r="AN111" t="str">
            <v>N/A</v>
          </cell>
          <cell r="AO111" t="str">
            <v>N/A</v>
          </cell>
          <cell r="AP111" t="str">
            <v>N/A</v>
          </cell>
          <cell r="AQ111" t="str">
            <v>N/A</v>
          </cell>
          <cell r="AR111" t="str">
            <v>SI</v>
          </cell>
          <cell r="AS111" t="str">
            <v>KAREN COGOLLO</v>
          </cell>
        </row>
        <row r="112">
          <cell r="B112">
            <v>170202</v>
          </cell>
          <cell r="C112">
            <v>233068</v>
          </cell>
          <cell r="D112" t="str">
            <v>5d9b31588a58ba00172d3ad6</v>
          </cell>
          <cell r="E112" t="str">
            <v>PRIMAX</v>
          </cell>
          <cell r="F112" t="str">
            <v>SI</v>
          </cell>
          <cell r="G112" t="str">
            <v>SI</v>
          </cell>
          <cell r="H112" t="str">
            <v>SI</v>
          </cell>
          <cell r="I112" t="str">
            <v>SALGAR PTO COL</v>
          </cell>
          <cell r="J112" t="str">
            <v>Calle 13 17-224 barrio san lorenzo puerto colombia corregimiento salgar</v>
          </cell>
          <cell r="K112" t="str">
            <v>Área Norte</v>
          </cell>
          <cell r="L112" t="str">
            <v>PUERTO COLOMBIA</v>
          </cell>
          <cell r="M112" t="str">
            <v>ATLANTICO</v>
          </cell>
          <cell r="N112" t="str">
            <v>MONICA LONDOÑO</v>
          </cell>
          <cell r="O112" t="str">
            <v>mlondonod@primax.com.co</v>
          </cell>
          <cell r="P112" t="str">
            <v>ANGELA BARANDICA</v>
          </cell>
          <cell r="Q112" t="str">
            <v>abarandicab@primax.com.co</v>
          </cell>
          <cell r="R112" t="str">
            <v>Multisite</v>
          </cell>
          <cell r="U112" t="str">
            <v>CREDISEGUROS DE LA COSTA - Luz Mary Salazar</v>
          </cell>
          <cell r="V112" t="str">
            <v>Yason Maury</v>
          </cell>
          <cell r="W112" t="str">
            <v>lumasava@hotmail.com; fracabe2@hotmail.com;</v>
          </cell>
          <cell r="X112" t="str">
            <v>edssalgar@credisegurosdelacosta.com;</v>
          </cell>
          <cell r="Y112" t="str">
            <v xml:space="preserve"> 317 6383551 / 575 3095921</v>
          </cell>
          <cell r="Z112">
            <v>11.012135000000001</v>
          </cell>
          <cell r="AA112">
            <v>-74.930923000000007</v>
          </cell>
          <cell r="AB112" t="str">
            <v>HS</v>
          </cell>
          <cell r="AC112" t="str">
            <v>Cuotas</v>
          </cell>
          <cell r="AE112">
            <v>3700000</v>
          </cell>
          <cell r="AF112" t="str">
            <v>N/A</v>
          </cell>
          <cell r="AG112">
            <v>336363.63636364002</v>
          </cell>
          <cell r="AH112">
            <v>336363.63636364002</v>
          </cell>
          <cell r="AI112">
            <v>336363.63636364002</v>
          </cell>
          <cell r="AJ112">
            <v>336363.63636364002</v>
          </cell>
          <cell r="AK112">
            <v>336363.63636364002</v>
          </cell>
          <cell r="AL112">
            <v>336363.63636364002</v>
          </cell>
          <cell r="AM112">
            <v>336363.63636364002</v>
          </cell>
          <cell r="AN112">
            <v>336363.63636364002</v>
          </cell>
          <cell r="AO112">
            <v>336363.63636364002</v>
          </cell>
          <cell r="AP112">
            <v>336363.63636364002</v>
          </cell>
          <cell r="AQ112">
            <v>336363.63636364002</v>
          </cell>
          <cell r="AR112" t="str">
            <v>SI</v>
          </cell>
          <cell r="AS112" t="str">
            <v>GUILLERMO SOLANO</v>
          </cell>
        </row>
        <row r="113">
          <cell r="B113">
            <v>168670</v>
          </cell>
          <cell r="C113">
            <v>229046</v>
          </cell>
          <cell r="D113" t="str">
            <v>5edabd0db0d80a001849434b</v>
          </cell>
          <cell r="E113" t="str">
            <v>PRIMAX</v>
          </cell>
          <cell r="F113" t="str">
            <v>SI</v>
          </cell>
          <cell r="G113" t="str">
            <v>NO</v>
          </cell>
          <cell r="H113" t="str">
            <v>NO</v>
          </cell>
          <cell r="I113" t="str">
            <v>GUACAMAYAS</v>
          </cell>
          <cell r="J113" t="str">
            <v>KM 5 VIA A MORELIA ENTRADA A COFEMA FLORENCIA</v>
          </cell>
          <cell r="K113" t="str">
            <v>Área Sur</v>
          </cell>
          <cell r="L113" t="str">
            <v>FLORENCIA</v>
          </cell>
          <cell r="M113" t="str">
            <v>CAQUETA</v>
          </cell>
          <cell r="N113" t="str">
            <v>MARTHA PATRICA CHAVES</v>
          </cell>
          <cell r="O113" t="str">
            <v>mchavesr@primax.com.co</v>
          </cell>
          <cell r="P113" t="str">
            <v>JOHANA BOTERO</v>
          </cell>
          <cell r="Q113" t="str">
            <v>jboterog@primax.com.co</v>
          </cell>
          <cell r="R113" t="str">
            <v>Single Site</v>
          </cell>
          <cell r="U113" t="str">
            <v>Yeni Diaz</v>
          </cell>
          <cell r="V113" t="str">
            <v>Olga Gonzalez / Duberney Gutiérrez</v>
          </cell>
          <cell r="W113" t="str">
            <v>caquetaxi@hotmail.com;</v>
          </cell>
          <cell r="X113" t="str">
            <v>estacionguacamayas@gmail.com; edsguacamayas@gmail.com;</v>
          </cell>
          <cell r="Y113" t="str">
            <v>3114508668 /57 3118032957</v>
          </cell>
          <cell r="Z113">
            <v>1.5937619999999999</v>
          </cell>
          <cell r="AA113">
            <v>-75.645089999999996</v>
          </cell>
          <cell r="AB113" t="str">
            <v>HS</v>
          </cell>
          <cell r="AC113" t="str">
            <v>Cuotas</v>
          </cell>
          <cell r="AE113">
            <v>3700000</v>
          </cell>
          <cell r="AF113" t="str">
            <v>N/A</v>
          </cell>
          <cell r="AG113">
            <v>336363.63636364002</v>
          </cell>
          <cell r="AH113">
            <v>336363.63636364002</v>
          </cell>
          <cell r="AI113">
            <v>336363.63636364002</v>
          </cell>
          <cell r="AJ113">
            <v>336363.63636364002</v>
          </cell>
          <cell r="AK113">
            <v>336363.63636364002</v>
          </cell>
          <cell r="AL113">
            <v>336363.63636364002</v>
          </cell>
          <cell r="AM113">
            <v>336363.63636364002</v>
          </cell>
          <cell r="AN113">
            <v>336363.63636364002</v>
          </cell>
          <cell r="AO113">
            <v>336363.63636364002</v>
          </cell>
          <cell r="AP113">
            <v>336363.63636364002</v>
          </cell>
          <cell r="AQ113">
            <v>336363.63636364002</v>
          </cell>
          <cell r="AR113" t="str">
            <v>SI</v>
          </cell>
          <cell r="AS113" t="str">
            <v>LAURA PERDOMO</v>
          </cell>
        </row>
        <row r="114">
          <cell r="B114">
            <v>112046</v>
          </cell>
          <cell r="C114">
            <v>233566</v>
          </cell>
          <cell r="D114" t="str">
            <v>5de52c508e7afb0017145749</v>
          </cell>
          <cell r="E114" t="str">
            <v>PRIMAX</v>
          </cell>
          <cell r="F114" t="str">
            <v>SI</v>
          </cell>
          <cell r="G114" t="str">
            <v>SI</v>
          </cell>
          <cell r="H114" t="str">
            <v>SI</v>
          </cell>
          <cell r="I114" t="str">
            <v>ALTO PRADO</v>
          </cell>
          <cell r="J114" t="str">
            <v>Cra 51B # 75-171</v>
          </cell>
          <cell r="K114" t="str">
            <v>Área Norte</v>
          </cell>
          <cell r="L114" t="str">
            <v>BARRANQUILLA</v>
          </cell>
          <cell r="M114" t="str">
            <v>ATLANTICO</v>
          </cell>
          <cell r="N114" t="str">
            <v>MONICA LONDOÑO</v>
          </cell>
          <cell r="O114" t="str">
            <v>mlondonod@primax.com.co</v>
          </cell>
          <cell r="P114" t="str">
            <v>ANGELA BARANDICA</v>
          </cell>
          <cell r="Q114" t="str">
            <v>abarandicab@primax.com.co</v>
          </cell>
          <cell r="R114" t="str">
            <v>Partner</v>
          </cell>
          <cell r="S114" t="str">
            <v>COESCO</v>
          </cell>
          <cell r="U114" t="str">
            <v>COESCO: Alexander Trujillo</v>
          </cell>
          <cell r="V114" t="str">
            <v>Alexander Trujillo</v>
          </cell>
          <cell r="W114" t="str">
            <v>atrujillor@coescocolombia.com;</v>
          </cell>
          <cell r="X114" t="str">
            <v>EDSALTOPRADOG@coescocolombia.com; edsaltopradog@coescocolombia.com;</v>
          </cell>
          <cell r="Y114" t="str">
            <v xml:space="preserve">3232093154 / 575 3583897 </v>
          </cell>
          <cell r="Z114">
            <v>11.001349510000001</v>
          </cell>
          <cell r="AA114">
            <v>-74.80734631</v>
          </cell>
          <cell r="AB114" t="str">
            <v>HS</v>
          </cell>
          <cell r="AC114" t="str">
            <v>Cuotas</v>
          </cell>
          <cell r="AE114">
            <v>3700000</v>
          </cell>
          <cell r="AF114" t="str">
            <v>N/A</v>
          </cell>
          <cell r="AG114">
            <v>336363.63636364002</v>
          </cell>
          <cell r="AH114">
            <v>336363.63636364002</v>
          </cell>
          <cell r="AI114">
            <v>336363.63636364002</v>
          </cell>
          <cell r="AJ114">
            <v>336363.63636364002</v>
          </cell>
          <cell r="AK114">
            <v>336363.63636364002</v>
          </cell>
          <cell r="AL114">
            <v>336363.63636364002</v>
          </cell>
          <cell r="AM114">
            <v>336363.63636364002</v>
          </cell>
          <cell r="AN114">
            <v>336363.63636364002</v>
          </cell>
          <cell r="AO114">
            <v>336363.63636364002</v>
          </cell>
          <cell r="AP114">
            <v>336363.63636364002</v>
          </cell>
          <cell r="AQ114">
            <v>336363.63636364002</v>
          </cell>
          <cell r="AR114" t="str">
            <v>SI</v>
          </cell>
          <cell r="AS114" t="str">
            <v>GUILLERMO SOLANO</v>
          </cell>
        </row>
        <row r="115">
          <cell r="B115">
            <v>165711</v>
          </cell>
          <cell r="C115">
            <v>227024</v>
          </cell>
          <cell r="D115" t="str">
            <v>5f3dbec108f4c80018186c5a</v>
          </cell>
          <cell r="E115" t="str">
            <v>PRIMAX</v>
          </cell>
          <cell r="F115" t="str">
            <v>SI</v>
          </cell>
          <cell r="G115" t="str">
            <v>NO</v>
          </cell>
          <cell r="H115" t="str">
            <v>SI</v>
          </cell>
          <cell r="I115" t="str">
            <v>EL DIVINO NINO</v>
          </cell>
          <cell r="J115" t="str">
            <v>Calle 48 # 27 A - 13</v>
          </cell>
          <cell r="K115" t="str">
            <v>Área Sur</v>
          </cell>
          <cell r="L115" t="str">
            <v>TULUA</v>
          </cell>
          <cell r="M115" t="str">
            <v>VALLE DEL CAUCA</v>
          </cell>
          <cell r="N115" t="str">
            <v>MARTHA PATRICA CHAVES</v>
          </cell>
          <cell r="O115" t="str">
            <v>mchavesr@primax.com.co</v>
          </cell>
          <cell r="P115" t="str">
            <v>ANDRES GARCIA</v>
          </cell>
          <cell r="Q115" t="str">
            <v>agarciag@primax.com.co</v>
          </cell>
          <cell r="R115" t="str">
            <v>Single Site</v>
          </cell>
          <cell r="U115" t="str">
            <v>Jorge Grueso</v>
          </cell>
          <cell r="V115" t="str">
            <v>Jorge Grueso / Johana Perea</v>
          </cell>
          <cell r="W115" t="str">
            <v>edsdivinoninojesus@hotmail.com;</v>
          </cell>
          <cell r="X115" t="str">
            <v>edsdivinoninojesus@hotmail.com;</v>
          </cell>
          <cell r="Y115" t="str">
            <v>3146844334 / 0/3113822073</v>
          </cell>
          <cell r="Z115">
            <v>4.0653254199999997</v>
          </cell>
          <cell r="AA115">
            <v>-76.197021000000007</v>
          </cell>
          <cell r="AB115" t="str">
            <v>HS</v>
          </cell>
          <cell r="AC115" t="str">
            <v>Cuotas</v>
          </cell>
          <cell r="AE115">
            <v>3700000</v>
          </cell>
          <cell r="AF115" t="str">
            <v>N/A</v>
          </cell>
          <cell r="AG115">
            <v>336363.63636364002</v>
          </cell>
          <cell r="AH115">
            <v>336363.63636364002</v>
          </cell>
          <cell r="AI115">
            <v>336363.63636364002</v>
          </cell>
          <cell r="AJ115">
            <v>336363.63636364002</v>
          </cell>
          <cell r="AK115">
            <v>336363.63636364002</v>
          </cell>
          <cell r="AL115">
            <v>336363.63636364002</v>
          </cell>
          <cell r="AM115">
            <v>336363.63636364002</v>
          </cell>
          <cell r="AN115">
            <v>336363.63636364002</v>
          </cell>
          <cell r="AO115">
            <v>336363.63636364002</v>
          </cell>
          <cell r="AP115">
            <v>336363.63636364002</v>
          </cell>
          <cell r="AQ115">
            <v>336363.63636364002</v>
          </cell>
          <cell r="AR115" t="str">
            <v>SI</v>
          </cell>
          <cell r="AS115" t="str">
            <v>SANDRA JORDAN</v>
          </cell>
        </row>
        <row r="116">
          <cell r="B116">
            <v>157284</v>
          </cell>
          <cell r="C116">
            <v>227225</v>
          </cell>
          <cell r="D116" t="str">
            <v>5f514a61a427070018622176</v>
          </cell>
          <cell r="E116" t="str">
            <v>PRIMAX</v>
          </cell>
          <cell r="F116" t="str">
            <v>SI</v>
          </cell>
          <cell r="G116" t="str">
            <v>NO</v>
          </cell>
          <cell r="H116" t="str">
            <v>SI</v>
          </cell>
          <cell r="I116" t="str">
            <v>ACAPULCO</v>
          </cell>
          <cell r="J116" t="str">
            <v>Salida Puente Nacional - Barbosa</v>
          </cell>
          <cell r="K116" t="str">
            <v>Área Centro</v>
          </cell>
          <cell r="L116" t="str">
            <v>BARBOSA</v>
          </cell>
          <cell r="M116" t="str">
            <v>SANTANDER</v>
          </cell>
          <cell r="N116" t="str">
            <v>HECTOR MARIO MARTINEZ</v>
          </cell>
          <cell r="O116" t="str">
            <v>hmartinezd@primax.com.co</v>
          </cell>
          <cell r="P116" t="str">
            <v>YOLIMA MESA</v>
          </cell>
          <cell r="Q116" t="str">
            <v>ymesar@primax.com.co</v>
          </cell>
          <cell r="R116" t="str">
            <v>Single Site</v>
          </cell>
          <cell r="U116" t="str">
            <v>GONZALEZ TORRES ARIOLFO ASDRUBAL</v>
          </cell>
          <cell r="V116" t="str">
            <v>Yeraldin</v>
          </cell>
          <cell r="W116" t="str">
            <v>octavioacapulco@hotmail.com;</v>
          </cell>
          <cell r="X116" t="str">
            <v>octavioacapulco@hotmail.com;</v>
          </cell>
          <cell r="Y116" t="str">
            <v>3133367385 / 577 7481092</v>
          </cell>
          <cell r="Z116">
            <v>5.9275791279999996</v>
          </cell>
          <cell r="AA116">
            <v>-73.624654649999997</v>
          </cell>
          <cell r="AB116" t="str">
            <v>HS</v>
          </cell>
          <cell r="AC116" t="str">
            <v>Inmediato</v>
          </cell>
          <cell r="AE116">
            <v>3500000</v>
          </cell>
          <cell r="AF116" t="str">
            <v>N/A</v>
          </cell>
          <cell r="AG116" t="str">
            <v>N/A</v>
          </cell>
          <cell r="AH116">
            <v>3500000</v>
          </cell>
          <cell r="AI116" t="str">
            <v>N/A</v>
          </cell>
          <cell r="AJ116" t="str">
            <v>N/A</v>
          </cell>
          <cell r="AK116" t="str">
            <v>N/A</v>
          </cell>
          <cell r="AL116" t="str">
            <v>N/A</v>
          </cell>
          <cell r="AM116" t="str">
            <v>N/A</v>
          </cell>
          <cell r="AN116" t="str">
            <v>N/A</v>
          </cell>
          <cell r="AO116" t="str">
            <v>N/A</v>
          </cell>
          <cell r="AP116" t="str">
            <v>N/A</v>
          </cell>
          <cell r="AQ116" t="str">
            <v>N/A</v>
          </cell>
          <cell r="AR116" t="str">
            <v>SI</v>
          </cell>
          <cell r="AS116" t="str">
            <v>MILENA INFANTE</v>
          </cell>
        </row>
        <row r="117">
          <cell r="B117">
            <v>170573</v>
          </cell>
          <cell r="C117">
            <v>234522</v>
          </cell>
          <cell r="D117" t="str">
            <v>5f47d64408f4c80018187ee9</v>
          </cell>
          <cell r="E117" t="str">
            <v>PRIMAX</v>
          </cell>
          <cell r="F117" t="str">
            <v>SI</v>
          </cell>
          <cell r="G117" t="str">
            <v>SI</v>
          </cell>
          <cell r="H117" t="str">
            <v>NO</v>
          </cell>
          <cell r="I117" t="str">
            <v>BRISAS DEL LAGO</v>
          </cell>
          <cell r="J117" t="str">
            <v xml:space="preserve">Calle 12 Sur No. 10A – 77  </v>
          </cell>
          <cell r="K117" t="str">
            <v>Área Sur</v>
          </cell>
          <cell r="L117" t="str">
            <v>JAMUNDI</v>
          </cell>
          <cell r="M117" t="str">
            <v>VALLE DEL CAUCA</v>
          </cell>
          <cell r="N117" t="str">
            <v>MARTHA PATRICA CHAVES</v>
          </cell>
          <cell r="O117" t="str">
            <v>mchavesr@primax.com.co</v>
          </cell>
          <cell r="P117" t="str">
            <v>CLAUDIA PINILLA</v>
          </cell>
          <cell r="Q117" t="str">
            <v>cpinillal@primax.com.co</v>
          </cell>
          <cell r="R117" t="str">
            <v>Partner</v>
          </cell>
          <cell r="S117" t="str">
            <v>COESCO</v>
          </cell>
          <cell r="U117" t="str">
            <v>COESCO: Francisco Diez</v>
          </cell>
          <cell r="V117" t="str">
            <v>Juan sebastian Vargas / Daniel Whitiman</v>
          </cell>
          <cell r="W117" t="str">
            <v>gerencia.brisasdellago@gmail.com;</v>
          </cell>
          <cell r="X117" t="str">
            <v>edsbrisasdellago@gmail.com; gerencia.brisasdellago@gmail.com; j.vargas@coescocolombia.com.co;</v>
          </cell>
          <cell r="Y117" t="str">
            <v>3142868633 / 3184717569</v>
          </cell>
          <cell r="Z117">
            <v>3.24797</v>
          </cell>
          <cell r="AA117">
            <v>-76.548488000000006</v>
          </cell>
          <cell r="AB117" t="str">
            <v>HS</v>
          </cell>
          <cell r="AC117" t="str">
            <v>Cuotas</v>
          </cell>
          <cell r="AE117">
            <v>3700000</v>
          </cell>
          <cell r="AF117" t="str">
            <v>N/A</v>
          </cell>
          <cell r="AG117">
            <v>336363.63636364002</v>
          </cell>
          <cell r="AH117">
            <v>336363.63636364002</v>
          </cell>
          <cell r="AI117">
            <v>336363.63636364002</v>
          </cell>
          <cell r="AJ117">
            <v>336363.63636364002</v>
          </cell>
          <cell r="AK117">
            <v>336363.63636364002</v>
          </cell>
          <cell r="AL117">
            <v>336363.63636364002</v>
          </cell>
          <cell r="AM117">
            <v>336363.63636364002</v>
          </cell>
          <cell r="AN117">
            <v>336363.63636364002</v>
          </cell>
          <cell r="AO117">
            <v>336363.63636364002</v>
          </cell>
          <cell r="AP117">
            <v>336363.63636364002</v>
          </cell>
          <cell r="AQ117">
            <v>336363.63636364002</v>
          </cell>
          <cell r="AR117" t="str">
            <v>SI</v>
          </cell>
          <cell r="AS117" t="str">
            <v>JUAN MONTEALEGRE</v>
          </cell>
        </row>
        <row r="118">
          <cell r="B118">
            <v>110412</v>
          </cell>
          <cell r="C118">
            <v>121396</v>
          </cell>
          <cell r="D118" t="str">
            <v>602d2150e56037001889131e</v>
          </cell>
          <cell r="E118" t="str">
            <v>PRIMAX</v>
          </cell>
          <cell r="F118" t="str">
            <v>SI</v>
          </cell>
          <cell r="G118" t="str">
            <v>SI</v>
          </cell>
          <cell r="H118" t="str">
            <v>SI</v>
          </cell>
          <cell r="I118" t="str">
            <v>GLORIETA (SAMECO)</v>
          </cell>
          <cell r="J118" t="str">
            <v>Clle. 70N # 2AN - 620</v>
          </cell>
          <cell r="K118" t="str">
            <v>Área Sur</v>
          </cell>
          <cell r="L118" t="str">
            <v>YUMBO</v>
          </cell>
          <cell r="M118" t="str">
            <v>VALLE DEL CAUCA</v>
          </cell>
          <cell r="N118" t="str">
            <v>MARTHA PATRICA CHAVES</v>
          </cell>
          <cell r="O118" t="str">
            <v>mchavesr@primax.com.co</v>
          </cell>
          <cell r="P118" t="str">
            <v>FERNANDO HERNANDEZ</v>
          </cell>
          <cell r="Q118" t="str">
            <v>fhernandezr@primax.com.co</v>
          </cell>
          <cell r="R118" t="str">
            <v>Single Site</v>
          </cell>
          <cell r="U118" t="str">
            <v>Alice Blum</v>
          </cell>
          <cell r="V118" t="str">
            <v>Liliana Riascos</v>
          </cell>
          <cell r="W118" t="str">
            <v>aliceblum@sameco.org;</v>
          </cell>
          <cell r="X118" t="str">
            <v>carlosrodriguez@sameco.org; admonedslaglorieta@sameco.org;</v>
          </cell>
          <cell r="Y118">
            <v>3104288764</v>
          </cell>
          <cell r="Z118">
            <v>3.4910081100000001</v>
          </cell>
          <cell r="AA118">
            <v>-76.509436910000005</v>
          </cell>
          <cell r="AB118" t="str">
            <v>HS</v>
          </cell>
          <cell r="AC118" t="str">
            <v>Cuotas</v>
          </cell>
          <cell r="AE118">
            <v>3700000</v>
          </cell>
          <cell r="AF118" t="str">
            <v>N/A</v>
          </cell>
          <cell r="AG118">
            <v>336363.63636364002</v>
          </cell>
          <cell r="AH118">
            <v>336363.63636364002</v>
          </cell>
          <cell r="AI118">
            <v>336363.63636364002</v>
          </cell>
          <cell r="AJ118">
            <v>336363.63636364002</v>
          </cell>
          <cell r="AK118">
            <v>336363.63636364002</v>
          </cell>
          <cell r="AL118">
            <v>336363.63636364002</v>
          </cell>
          <cell r="AM118">
            <v>336363.63636364002</v>
          </cell>
          <cell r="AN118">
            <v>336363.63636364002</v>
          </cell>
          <cell r="AO118">
            <v>336363.63636364002</v>
          </cell>
          <cell r="AP118">
            <v>336363.63636364002</v>
          </cell>
          <cell r="AQ118">
            <v>336363.63636364002</v>
          </cell>
          <cell r="AR118" t="str">
            <v>SI</v>
          </cell>
          <cell r="AS118" t="str">
            <v>JUAN MONTEALEGRE</v>
          </cell>
        </row>
        <row r="119">
          <cell r="B119">
            <v>167185</v>
          </cell>
          <cell r="C119">
            <v>234551</v>
          </cell>
          <cell r="D119" t="str">
            <v>602d2338e560370018891325</v>
          </cell>
          <cell r="E119" t="str">
            <v>PRIMAX</v>
          </cell>
          <cell r="F119" t="str">
            <v>SI</v>
          </cell>
          <cell r="G119" t="str">
            <v>NO</v>
          </cell>
          <cell r="H119" t="str">
            <v>SI</v>
          </cell>
          <cell r="I119" t="str">
            <v>LAS ABEJAS</v>
          </cell>
          <cell r="J119" t="str">
            <v>CARRERA 5 # 12-10/50</v>
          </cell>
          <cell r="K119" t="str">
            <v>Área Centro</v>
          </cell>
          <cell r="L119" t="str">
            <v>ANAPOIMA</v>
          </cell>
          <cell r="M119" t="str">
            <v>CUNDINAMARCA</v>
          </cell>
          <cell r="N119" t="str">
            <v>HECTOR MARIO MARTINEZ</v>
          </cell>
          <cell r="O119" t="str">
            <v>hmartinezd@primax.com.co</v>
          </cell>
          <cell r="P119" t="str">
            <v xml:space="preserve">PAOLA MARTÍNEZ </v>
          </cell>
          <cell r="Q119" t="str">
            <v>pmartinezb@primax.com.co</v>
          </cell>
          <cell r="R119" t="str">
            <v>Single Site</v>
          </cell>
          <cell r="U119" t="str">
            <v>Guillermo Montilla (Dealer), Alberto Cárdenas (Operador)</v>
          </cell>
          <cell r="V119" t="str">
            <v>Jorge Alberto cárdenas</v>
          </cell>
          <cell r="W119" t="str">
            <v>albertocardenas09@hotmail.com;</v>
          </cell>
          <cell r="X119" t="str">
            <v>albertocardenas09@hotmail.com; Edslasabejas2022@gmail.com;</v>
          </cell>
          <cell r="Y119" t="str">
            <v>3112082080 / 571 8993563</v>
          </cell>
          <cell r="Z119">
            <v>4.55654</v>
          </cell>
          <cell r="AA119">
            <v>-74.529503000000005</v>
          </cell>
          <cell r="AB119" t="str">
            <v>HS</v>
          </cell>
          <cell r="AC119" t="str">
            <v>Cuotas</v>
          </cell>
          <cell r="AE119">
            <v>3700000</v>
          </cell>
          <cell r="AF119" t="str">
            <v>N/A</v>
          </cell>
          <cell r="AG119">
            <v>336363.63636364002</v>
          </cell>
          <cell r="AH119">
            <v>336363.63636364002</v>
          </cell>
          <cell r="AI119">
            <v>336363.63636364002</v>
          </cell>
          <cell r="AJ119">
            <v>336363.63636364002</v>
          </cell>
          <cell r="AK119">
            <v>336363.63636364002</v>
          </cell>
          <cell r="AL119">
            <v>336363.63636364002</v>
          </cell>
          <cell r="AM119">
            <v>336363.63636364002</v>
          </cell>
          <cell r="AN119">
            <v>336363.63636364002</v>
          </cell>
          <cell r="AO119">
            <v>336363.63636364002</v>
          </cell>
          <cell r="AP119">
            <v>336363.63636364002</v>
          </cell>
          <cell r="AQ119">
            <v>336363.63636364002</v>
          </cell>
          <cell r="AR119" t="str">
            <v>SI</v>
          </cell>
          <cell r="AS119" t="str">
            <v>LUIS CASTRO</v>
          </cell>
        </row>
        <row r="120">
          <cell r="B120">
            <v>111530</v>
          </cell>
          <cell r="C120">
            <v>220625</v>
          </cell>
          <cell r="D120" t="str">
            <v>602d2391e560370018891327</v>
          </cell>
          <cell r="E120" t="str">
            <v>PRIMAX</v>
          </cell>
          <cell r="F120" t="str">
            <v>SI</v>
          </cell>
          <cell r="G120" t="str">
            <v>NO</v>
          </cell>
          <cell r="H120" t="str">
            <v>NO</v>
          </cell>
          <cell r="I120" t="str">
            <v>LA GLORIETA -LAS MERCEDES</v>
          </cell>
          <cell r="J120" t="str">
            <v>Diagonal 34 No 10-06</v>
          </cell>
          <cell r="K120" t="str">
            <v>Área Centro</v>
          </cell>
          <cell r="L120" t="str">
            <v>TUNJA</v>
          </cell>
          <cell r="M120" t="str">
            <v>BOYACA</v>
          </cell>
          <cell r="N120" t="str">
            <v>HECTOR MARIO MARTINEZ</v>
          </cell>
          <cell r="O120" t="str">
            <v>hmartinezd@primax.com.co</v>
          </cell>
          <cell r="P120" t="str">
            <v>YOLIMA MESA</v>
          </cell>
          <cell r="Q120" t="str">
            <v>ymesar@primax.com.co</v>
          </cell>
          <cell r="R120" t="str">
            <v>Single Site</v>
          </cell>
          <cell r="U120" t="str">
            <v>Luz Bello</v>
          </cell>
          <cell r="V120" t="str">
            <v>Luz bello</v>
          </cell>
          <cell r="W120" t="str">
            <v>estacionlaglorieta@hotmail.com;</v>
          </cell>
          <cell r="X120" t="str">
            <v>estacionlaglorieta@hotmail.com;</v>
          </cell>
          <cell r="Y120" t="str">
            <v>3212361102 / 0/3134127866</v>
          </cell>
          <cell r="Z120">
            <v>5.5450447010000001</v>
          </cell>
          <cell r="AA120">
            <v>-73.357498190000001</v>
          </cell>
          <cell r="AB120" t="str">
            <v>HS</v>
          </cell>
          <cell r="AC120" t="str">
            <v>Inmediato</v>
          </cell>
          <cell r="AE120">
            <v>3500000</v>
          </cell>
          <cell r="AF120" t="str">
            <v>N/A</v>
          </cell>
          <cell r="AG120" t="str">
            <v>N/A</v>
          </cell>
          <cell r="AH120">
            <v>3500000</v>
          </cell>
          <cell r="AI120" t="str">
            <v>N/A</v>
          </cell>
          <cell r="AJ120" t="str">
            <v>N/A</v>
          </cell>
          <cell r="AK120" t="str">
            <v>N/A</v>
          </cell>
          <cell r="AL120" t="str">
            <v>N/A</v>
          </cell>
          <cell r="AM120" t="str">
            <v>N/A</v>
          </cell>
          <cell r="AN120" t="str">
            <v>N/A</v>
          </cell>
          <cell r="AO120" t="str">
            <v>N/A</v>
          </cell>
          <cell r="AP120" t="str">
            <v>N/A</v>
          </cell>
          <cell r="AQ120" t="str">
            <v>N/A</v>
          </cell>
          <cell r="AR120" t="str">
            <v>SI</v>
          </cell>
          <cell r="AS120" t="str">
            <v>MILENA INFANTE</v>
          </cell>
        </row>
        <row r="121">
          <cell r="B121">
            <v>169528</v>
          </cell>
          <cell r="C121">
            <v>230613</v>
          </cell>
          <cell r="D121" t="str">
            <v>602d23d9e560370018891329</v>
          </cell>
          <cell r="E121" t="str">
            <v>PRIMAX</v>
          </cell>
          <cell r="F121" t="str">
            <v>SI</v>
          </cell>
          <cell r="G121" t="str">
            <v>NO</v>
          </cell>
          <cell r="H121" t="str">
            <v>SI</v>
          </cell>
          <cell r="I121" t="str">
            <v>SANTA CRUZ</v>
          </cell>
          <cell r="J121" t="str">
            <v>Carrera 29 #42-45 Barrio Concepcion 4</v>
          </cell>
          <cell r="K121" t="str">
            <v>Área Norte</v>
          </cell>
          <cell r="L121" t="str">
            <v>SANTA MARTA</v>
          </cell>
          <cell r="M121" t="str">
            <v>MAGDALENA</v>
          </cell>
          <cell r="N121" t="str">
            <v>MONICA LONDOÑO</v>
          </cell>
          <cell r="O121" t="str">
            <v>mlondonod@primax.com.co</v>
          </cell>
          <cell r="P121" t="str">
            <v>ANGELA BARANDICA</v>
          </cell>
          <cell r="Q121" t="str">
            <v>abarandicab@primax.com.co</v>
          </cell>
          <cell r="R121" t="str">
            <v>Single Site</v>
          </cell>
          <cell r="U121" t="str">
            <v>Armando Antonio Donado Zuñiga</v>
          </cell>
          <cell r="V121" t="str">
            <v>Humberto Bandera</v>
          </cell>
          <cell r="W121" t="str">
            <v>armando@promaderas.com.co; edssantacruzsm@gmail.com;</v>
          </cell>
          <cell r="X121" t="str">
            <v>edssantacruzsm@gmail.com;</v>
          </cell>
          <cell r="Y121" t="str">
            <v>305 3329681 / 0/57 317 6479436</v>
          </cell>
          <cell r="Z121">
            <v>11.213723999999999</v>
          </cell>
          <cell r="AA121">
            <v>-74.182468</v>
          </cell>
          <cell r="AB121" t="str">
            <v>HS</v>
          </cell>
          <cell r="AC121" t="str">
            <v>Cuotas</v>
          </cell>
          <cell r="AE121">
            <v>3700000</v>
          </cell>
          <cell r="AF121" t="str">
            <v>N/A</v>
          </cell>
          <cell r="AG121">
            <v>336363.63636364002</v>
          </cell>
          <cell r="AH121">
            <v>336363.63636364002</v>
          </cell>
          <cell r="AI121">
            <v>336363.63636364002</v>
          </cell>
          <cell r="AJ121">
            <v>336363.63636364002</v>
          </cell>
          <cell r="AK121">
            <v>336363.63636364002</v>
          </cell>
          <cell r="AL121">
            <v>336363.63636364002</v>
          </cell>
          <cell r="AM121">
            <v>336363.63636364002</v>
          </cell>
          <cell r="AN121">
            <v>336363.63636364002</v>
          </cell>
          <cell r="AO121">
            <v>336363.63636364002</v>
          </cell>
          <cell r="AP121">
            <v>336363.63636364002</v>
          </cell>
          <cell r="AQ121">
            <v>336363.63636364002</v>
          </cell>
          <cell r="AR121" t="str">
            <v>SI</v>
          </cell>
          <cell r="AS121" t="str">
            <v>GUILLERMO SOLANO</v>
          </cell>
        </row>
        <row r="122">
          <cell r="B122">
            <v>167118</v>
          </cell>
          <cell r="C122">
            <v>224072</v>
          </cell>
          <cell r="D122" t="str">
            <v>602d243de56037001889132b</v>
          </cell>
          <cell r="E122" t="str">
            <v>PRIMAX</v>
          </cell>
          <cell r="F122" t="str">
            <v>SI</v>
          </cell>
          <cell r="G122" t="str">
            <v>NO</v>
          </cell>
          <cell r="H122" t="str">
            <v>SI</v>
          </cell>
          <cell r="I122" t="str">
            <v>CRUCERO DEL OESTE</v>
          </cell>
          <cell r="J122" t="str">
            <v>Km, 5 vía Mall Llanogrande – La Ceja, Vereda Pontezuela, sector el Crucero -Rionegro</v>
          </cell>
          <cell r="K122" t="str">
            <v>Área Norte</v>
          </cell>
          <cell r="L122" t="str">
            <v xml:space="preserve">RIONEGRO </v>
          </cell>
          <cell r="M122" t="str">
            <v>ANTIOQUIA</v>
          </cell>
          <cell r="N122" t="str">
            <v>MONICA LONDOÑO</v>
          </cell>
          <cell r="O122" t="str">
            <v>mlondonod@primax.com.co</v>
          </cell>
          <cell r="P122" t="str">
            <v>ALVARO GUTIERREZ</v>
          </cell>
          <cell r="Q122" t="str">
            <v>agutierrezh@primax.com.co</v>
          </cell>
          <cell r="R122" t="str">
            <v>Single Site</v>
          </cell>
          <cell r="U122" t="str">
            <v>Juan Diego Cordoba</v>
          </cell>
          <cell r="V122" t="str">
            <v>Yasmin Tatiana Botero</v>
          </cell>
          <cell r="W122" t="str">
            <v>crucerodeloeste@gmail.com;</v>
          </cell>
          <cell r="X122" t="str">
            <v>crucerodeloeste@gmail.com;</v>
          </cell>
          <cell r="Y122" t="str">
            <v>321 4641355 / 574 5630847</v>
          </cell>
          <cell r="Z122">
            <v>6.0797002507964004</v>
          </cell>
          <cell r="AA122">
            <v>-75.4248145964484</v>
          </cell>
          <cell r="AB122" t="str">
            <v>HS</v>
          </cell>
          <cell r="AC122" t="str">
            <v>Cuotas</v>
          </cell>
          <cell r="AE122">
            <v>3700000</v>
          </cell>
          <cell r="AF122" t="str">
            <v>N/A</v>
          </cell>
          <cell r="AG122">
            <v>336363.63636364002</v>
          </cell>
          <cell r="AH122">
            <v>336363.63636364002</v>
          </cell>
          <cell r="AI122">
            <v>336363.63636364002</v>
          </cell>
          <cell r="AJ122">
            <v>336363.63636364002</v>
          </cell>
          <cell r="AK122">
            <v>336363.63636364002</v>
          </cell>
          <cell r="AL122">
            <v>336363.63636364002</v>
          </cell>
          <cell r="AM122">
            <v>336363.63636364002</v>
          </cell>
          <cell r="AN122">
            <v>336363.63636364002</v>
          </cell>
          <cell r="AO122">
            <v>336363.63636364002</v>
          </cell>
          <cell r="AP122">
            <v>336363.63636364002</v>
          </cell>
          <cell r="AQ122">
            <v>336363.63636364002</v>
          </cell>
          <cell r="AR122" t="str">
            <v>FORMULARIO</v>
          </cell>
          <cell r="AS122" t="str">
            <v>JOHNNATAN ALZATE</v>
          </cell>
        </row>
        <row r="123">
          <cell r="B123">
            <v>144439</v>
          </cell>
          <cell r="C123">
            <v>202142</v>
          </cell>
          <cell r="D123" t="str">
            <v>602d246ee56037001889132d</v>
          </cell>
          <cell r="E123" t="str">
            <v>PRIMAX</v>
          </cell>
          <cell r="F123" t="str">
            <v>SI</v>
          </cell>
          <cell r="G123" t="str">
            <v>NO</v>
          </cell>
          <cell r="H123" t="str">
            <v>SI</v>
          </cell>
          <cell r="I123" t="str">
            <v>LA PAILA</v>
          </cell>
          <cell r="J123" t="str">
            <v>Cra 1 N° 8-27  Carretara central La Paila-Zarzal</v>
          </cell>
          <cell r="K123" t="str">
            <v>Área Sur</v>
          </cell>
          <cell r="L123" t="str">
            <v>ZARZAL</v>
          </cell>
          <cell r="M123" t="str">
            <v>VALLE DEL CAUCA</v>
          </cell>
          <cell r="N123" t="str">
            <v>MARTHA PATRICA CHAVES</v>
          </cell>
          <cell r="O123" t="str">
            <v>mchavesr@primax.com.co</v>
          </cell>
          <cell r="P123" t="str">
            <v>ANDRES GARCIA</v>
          </cell>
          <cell r="Q123" t="str">
            <v>agarciag@primax.com.co</v>
          </cell>
          <cell r="R123" t="str">
            <v>Single Site</v>
          </cell>
          <cell r="U123" t="str">
            <v>Carlos Villa Marin</v>
          </cell>
          <cell r="V123" t="str">
            <v xml:space="preserve">Lina Moreno </v>
          </cell>
          <cell r="W123" t="str">
            <v>essoelmariscal@yahoo.es;</v>
          </cell>
          <cell r="X123" t="str">
            <v>essoelmariscal@yahoo.es; rhvillmont@gmail.com;</v>
          </cell>
          <cell r="Y123" t="str">
            <v>572 2126791  /3218126584</v>
          </cell>
          <cell r="Z123">
            <v>4.31698</v>
          </cell>
          <cell r="AA123">
            <v>-76.071082000000004</v>
          </cell>
          <cell r="AB123" t="str">
            <v>HS</v>
          </cell>
          <cell r="AC123" t="str">
            <v>Cuotas</v>
          </cell>
          <cell r="AE123">
            <v>3700000</v>
          </cell>
          <cell r="AF123" t="str">
            <v>N/A</v>
          </cell>
          <cell r="AG123">
            <v>336363.63636364002</v>
          </cell>
          <cell r="AH123">
            <v>336363.63636364002</v>
          </cell>
          <cell r="AI123">
            <v>336363.63636364002</v>
          </cell>
          <cell r="AJ123">
            <v>336363.63636364002</v>
          </cell>
          <cell r="AK123">
            <v>336363.63636364002</v>
          </cell>
          <cell r="AL123">
            <v>336363.63636364002</v>
          </cell>
          <cell r="AM123">
            <v>336363.63636364002</v>
          </cell>
          <cell r="AN123">
            <v>336363.63636364002</v>
          </cell>
          <cell r="AO123">
            <v>336363.63636364002</v>
          </cell>
          <cell r="AP123">
            <v>336363.63636364002</v>
          </cell>
          <cell r="AQ123">
            <v>336363.63636364002</v>
          </cell>
          <cell r="AR123" t="str">
            <v>SI</v>
          </cell>
          <cell r="AS123" t="str">
            <v>FERNANDO DUQUE</v>
          </cell>
        </row>
        <row r="124">
          <cell r="B124">
            <v>170422</v>
          </cell>
          <cell r="C124">
            <v>233398</v>
          </cell>
          <cell r="D124" t="str">
            <v>602d8d97e5603700188913ef</v>
          </cell>
          <cell r="E124" t="str">
            <v>PRIMAX</v>
          </cell>
          <cell r="F124" t="str">
            <v>SI</v>
          </cell>
          <cell r="G124" t="str">
            <v>NO</v>
          </cell>
          <cell r="H124" t="str">
            <v>SI</v>
          </cell>
          <cell r="I124" t="str">
            <v>LA MARÍA</v>
          </cell>
          <cell r="J124" t="str">
            <v>VEREDA PUNTA BRAVA CORREGIMIENTO MEDIACANOA.</v>
          </cell>
          <cell r="K124" t="str">
            <v>Área Sur</v>
          </cell>
          <cell r="L124" t="str">
            <v>YOTOCO</v>
          </cell>
          <cell r="M124" t="str">
            <v>VALLE DEL CAUCA</v>
          </cell>
          <cell r="N124" t="str">
            <v>MARTHA PATRICA CHAVES</v>
          </cell>
          <cell r="O124" t="str">
            <v>mchavesr@primax.com.co</v>
          </cell>
          <cell r="P124" t="str">
            <v>FERNANDO HERNANDEZ</v>
          </cell>
          <cell r="Q124" t="str">
            <v>fhernandezr@primax.com.co</v>
          </cell>
          <cell r="R124" t="str">
            <v>Single Site</v>
          </cell>
          <cell r="U124" t="str">
            <v>CARLOS TRUJILLO</v>
          </cell>
          <cell r="V124" t="str">
            <v>Yeimmy Herrera</v>
          </cell>
          <cell r="W124" t="str">
            <v>edslamaria@hotmail.com;</v>
          </cell>
          <cell r="X124" t="str">
            <v>edslamaria@hotmail.com;</v>
          </cell>
          <cell r="Y124" t="str">
            <v>3006509765 / 57-304-355-4951</v>
          </cell>
          <cell r="Z124">
            <v>3.8923877</v>
          </cell>
          <cell r="AA124">
            <v>-76.355271000000002</v>
          </cell>
          <cell r="AB124" t="str">
            <v>HS</v>
          </cell>
          <cell r="AC124" t="str">
            <v>Cuotas</v>
          </cell>
          <cell r="AE124">
            <v>3700000</v>
          </cell>
          <cell r="AF124" t="str">
            <v>N/A</v>
          </cell>
          <cell r="AG124">
            <v>336363.63636364002</v>
          </cell>
          <cell r="AH124">
            <v>336363.63636364002</v>
          </cell>
          <cell r="AI124">
            <v>336363.63636364002</v>
          </cell>
          <cell r="AJ124">
            <v>336363.63636364002</v>
          </cell>
          <cell r="AK124">
            <v>336363.63636364002</v>
          </cell>
          <cell r="AL124">
            <v>336363.63636364002</v>
          </cell>
          <cell r="AM124">
            <v>336363.63636364002</v>
          </cell>
          <cell r="AN124">
            <v>336363.63636364002</v>
          </cell>
          <cell r="AO124">
            <v>336363.63636364002</v>
          </cell>
          <cell r="AP124">
            <v>336363.63636364002</v>
          </cell>
          <cell r="AQ124">
            <v>336363.63636364002</v>
          </cell>
          <cell r="AR124" t="str">
            <v>SI</v>
          </cell>
          <cell r="AS124" t="str">
            <v>SANDRA JORDAN</v>
          </cell>
        </row>
        <row r="125">
          <cell r="B125">
            <v>170610</v>
          </cell>
          <cell r="C125">
            <v>233780</v>
          </cell>
          <cell r="D125" t="str">
            <v>602eec4fe560370018891dab</v>
          </cell>
          <cell r="E125" t="str">
            <v>PRIMAX</v>
          </cell>
          <cell r="F125" t="str">
            <v>SI</v>
          </cell>
          <cell r="G125" t="str">
            <v>NO</v>
          </cell>
          <cell r="H125" t="str">
            <v>SI</v>
          </cell>
          <cell r="I125" t="str">
            <v>LUIS CARLOS GALAN</v>
          </cell>
          <cell r="J125" t="str">
            <v>CL. 28 NRO. 23 A – 30</v>
          </cell>
          <cell r="K125" t="str">
            <v>Área Norte</v>
          </cell>
          <cell r="L125" t="str">
            <v>SINCELEJO</v>
          </cell>
          <cell r="M125" t="str">
            <v>SUCRE</v>
          </cell>
          <cell r="N125" t="str">
            <v>MONICA LONDOÑO</v>
          </cell>
          <cell r="O125" t="str">
            <v>mlondonod@primax.com.co</v>
          </cell>
          <cell r="P125" t="str">
            <v>VICTOR PATERNINA</v>
          </cell>
          <cell r="Q125" t="str">
            <v>vpaterninau@primax.com.co</v>
          </cell>
          <cell r="R125" t="str">
            <v>Multisite</v>
          </cell>
          <cell r="T125" t="str">
            <v>Jose Dario Moreno</v>
          </cell>
          <cell r="U125" t="str">
            <v>Jose Dario Moreno</v>
          </cell>
          <cell r="V125" t="str">
            <v xml:space="preserve">Daismir Pérez </v>
          </cell>
          <cell r="W125" t="str">
            <v>josemorenoglez69@gmail.com;</v>
          </cell>
          <cell r="X125" t="str">
            <v>edsgalan@hotmail.com;</v>
          </cell>
          <cell r="Y125" t="str">
            <v>3147742584 / 310-6566107</v>
          </cell>
          <cell r="Z125">
            <v>9.2980999999999998</v>
          </cell>
          <cell r="AA125">
            <v>-75.387100000000004</v>
          </cell>
          <cell r="AB125" t="str">
            <v>HS</v>
          </cell>
          <cell r="AC125" t="str">
            <v>Cuotas</v>
          </cell>
          <cell r="AE125">
            <v>3700000</v>
          </cell>
          <cell r="AF125" t="str">
            <v>N/A</v>
          </cell>
          <cell r="AG125">
            <v>336363.636363636</v>
          </cell>
          <cell r="AH125">
            <v>336363.636363636</v>
          </cell>
          <cell r="AI125">
            <v>336363.636363636</v>
          </cell>
          <cell r="AJ125">
            <v>336363.636363636</v>
          </cell>
          <cell r="AK125">
            <v>336363.636363636</v>
          </cell>
          <cell r="AL125">
            <v>336363.636363636</v>
          </cell>
          <cell r="AM125">
            <v>336363.636363636</v>
          </cell>
          <cell r="AN125">
            <v>336363.636363636</v>
          </cell>
          <cell r="AO125">
            <v>336363.636363636</v>
          </cell>
          <cell r="AP125">
            <v>336363.636363636</v>
          </cell>
          <cell r="AQ125">
            <v>336363.636363636</v>
          </cell>
          <cell r="AR125" t="str">
            <v>SI</v>
          </cell>
          <cell r="AS125" t="str">
            <v>KAREN COGOLLO</v>
          </cell>
        </row>
        <row r="126">
          <cell r="B126">
            <v>110398</v>
          </cell>
          <cell r="C126">
            <v>121370</v>
          </cell>
          <cell r="D126" t="str">
            <v>602d2564e560370018891331</v>
          </cell>
          <cell r="E126" t="str">
            <v>PRIMAX</v>
          </cell>
          <cell r="F126" t="str">
            <v>SI</v>
          </cell>
          <cell r="G126" t="str">
            <v>NO</v>
          </cell>
          <cell r="H126" t="str">
            <v>SI</v>
          </cell>
          <cell r="I126" t="str">
            <v>LA VIÑA</v>
          </cell>
          <cell r="J126" t="str">
            <v>Carretera Panamericana con carrera 14 salida a Buga</v>
          </cell>
          <cell r="K126" t="str">
            <v>Área Sur</v>
          </cell>
          <cell r="L126" t="str">
            <v>BUGA</v>
          </cell>
          <cell r="M126" t="str">
            <v>VALLE DEL CAUCA</v>
          </cell>
          <cell r="N126" t="str">
            <v>MARTHA PATRICA CHAVES</v>
          </cell>
          <cell r="O126" t="str">
            <v>mchavesr@primax.com.co</v>
          </cell>
          <cell r="P126" t="str">
            <v>FERNANDO HERNANDEZ</v>
          </cell>
          <cell r="Q126" t="str">
            <v>fhernandezr@primax.com.co</v>
          </cell>
          <cell r="R126" t="str">
            <v>Single Site</v>
          </cell>
          <cell r="U126" t="str">
            <v>Alberto BetancourtH</v>
          </cell>
          <cell r="V126" t="str">
            <v>Monica Betancourth</v>
          </cell>
          <cell r="W126" t="str">
            <v>estacionlavina@hotmail.com;</v>
          </cell>
          <cell r="X126" t="str">
            <v>estacionlavina@hotmail.com;</v>
          </cell>
          <cell r="Y126">
            <v>3164814283</v>
          </cell>
          <cell r="Z126">
            <v>3.6949121210000002</v>
          </cell>
          <cell r="AA126">
            <v>-76.315422710000007</v>
          </cell>
          <cell r="AB126" t="str">
            <v>HS</v>
          </cell>
          <cell r="AC126" t="str">
            <v>Cuotas</v>
          </cell>
          <cell r="AE126">
            <v>3700000</v>
          </cell>
          <cell r="AF126" t="str">
            <v>N/A</v>
          </cell>
          <cell r="AG126">
            <v>336363.63636364002</v>
          </cell>
          <cell r="AH126">
            <v>336363.63636364002</v>
          </cell>
          <cell r="AI126">
            <v>336363.63636364002</v>
          </cell>
          <cell r="AJ126">
            <v>336363.63636364002</v>
          </cell>
          <cell r="AK126">
            <v>336363.63636364002</v>
          </cell>
          <cell r="AL126">
            <v>336363.63636364002</v>
          </cell>
          <cell r="AM126">
            <v>336363.63636364002</v>
          </cell>
          <cell r="AN126">
            <v>336363.63636364002</v>
          </cell>
          <cell r="AO126">
            <v>336363.63636364002</v>
          </cell>
          <cell r="AP126">
            <v>336363.63636364002</v>
          </cell>
          <cell r="AQ126">
            <v>336363.63636364002</v>
          </cell>
          <cell r="AR126" t="str">
            <v>SI</v>
          </cell>
          <cell r="AS126" t="str">
            <v>JUAN MONTEALEGRE</v>
          </cell>
        </row>
        <row r="127">
          <cell r="B127">
            <v>110342</v>
          </cell>
          <cell r="C127">
            <v>233751</v>
          </cell>
          <cell r="D127" t="str">
            <v>5f1a3d69d254b300186dac4a</v>
          </cell>
          <cell r="E127" t="str">
            <v>PRIMAX</v>
          </cell>
          <cell r="F127" t="str">
            <v>SI</v>
          </cell>
          <cell r="G127" t="str">
            <v>SI</v>
          </cell>
          <cell r="H127" t="str">
            <v>SI</v>
          </cell>
          <cell r="I127" t="str">
            <v>CHUSACA No 1</v>
          </cell>
          <cell r="J127" t="str">
            <v>Autopista sur KM 22</v>
          </cell>
          <cell r="K127" t="str">
            <v>Área Centro</v>
          </cell>
          <cell r="L127" t="str">
            <v>SIBATE</v>
          </cell>
          <cell r="M127" t="str">
            <v>CUNDINAMARCA</v>
          </cell>
          <cell r="N127" t="str">
            <v>HECTOR MARIO MARTINEZ</v>
          </cell>
          <cell r="O127" t="str">
            <v>hmartinezd@primax.com.co</v>
          </cell>
          <cell r="P127" t="str">
            <v xml:space="preserve">PAOLA MARTÍNEZ </v>
          </cell>
          <cell r="Q127" t="str">
            <v>pmartinezb@primax.com.co</v>
          </cell>
          <cell r="R127" t="str">
            <v>Partner</v>
          </cell>
          <cell r="S127" t="str">
            <v>COESCO</v>
          </cell>
          <cell r="U127" t="str">
            <v>COESCO: Julian Torrado</v>
          </cell>
          <cell r="V127" t="str">
            <v>Andres Penna</v>
          </cell>
          <cell r="W127" t="str">
            <v>jtorradop@coescocolombia.com; jgonzalezm@coescocolombia.com;</v>
          </cell>
          <cell r="X127" t="str">
            <v>apennal@coescocolombia.com;</v>
          </cell>
          <cell r="Y127">
            <v>3144715611</v>
          </cell>
          <cell r="Z127">
            <v>4.5439645689999999</v>
          </cell>
          <cell r="AA127">
            <v>-74.245359120000003</v>
          </cell>
          <cell r="AB127" t="str">
            <v>HS</v>
          </cell>
          <cell r="AC127" t="str">
            <v>Cuotas</v>
          </cell>
          <cell r="AE127">
            <v>3700000</v>
          </cell>
          <cell r="AF127" t="str">
            <v>N/A</v>
          </cell>
          <cell r="AG127">
            <v>336363.63636364002</v>
          </cell>
          <cell r="AH127">
            <v>336363.63636364002</v>
          </cell>
          <cell r="AI127">
            <v>336363.63636364002</v>
          </cell>
          <cell r="AJ127">
            <v>336363.63636364002</v>
          </cell>
          <cell r="AK127">
            <v>336363.63636364002</v>
          </cell>
          <cell r="AL127">
            <v>336363.63636364002</v>
          </cell>
          <cell r="AM127">
            <v>336363.63636364002</v>
          </cell>
          <cell r="AN127">
            <v>336363.63636364002</v>
          </cell>
          <cell r="AO127">
            <v>336363.63636364002</v>
          </cell>
          <cell r="AP127">
            <v>336363.63636364002</v>
          </cell>
          <cell r="AQ127">
            <v>336363.63636364002</v>
          </cell>
          <cell r="AR127" t="str">
            <v>SI</v>
          </cell>
          <cell r="AS127" t="str">
            <v>MILENA INFANTE</v>
          </cell>
        </row>
        <row r="128">
          <cell r="B128">
            <v>168904</v>
          </cell>
          <cell r="C128">
            <v>233750</v>
          </cell>
          <cell r="D128" t="str">
            <v>5f1a3e01d254b300186dac4e</v>
          </cell>
          <cell r="E128" t="str">
            <v>PRIMAX</v>
          </cell>
          <cell r="F128" t="str">
            <v>SI</v>
          </cell>
          <cell r="G128" t="str">
            <v>SI</v>
          </cell>
          <cell r="H128" t="str">
            <v>SI</v>
          </cell>
          <cell r="I128" t="str">
            <v>RETORNO</v>
          </cell>
          <cell r="J128" t="str">
            <v>KILOMETRO 16 AUTOPISTA CABAL POMBO</v>
          </cell>
          <cell r="K128" t="str">
            <v>Área Sur</v>
          </cell>
          <cell r="L128" t="str">
            <v>BUENAVENTURA</v>
          </cell>
          <cell r="M128" t="str">
            <v>VALLE DEL CAUCA</v>
          </cell>
          <cell r="N128" t="str">
            <v>MARTHA PATRICA CHAVES</v>
          </cell>
          <cell r="O128" t="str">
            <v>mchavesr@primax.com.co</v>
          </cell>
          <cell r="P128" t="str">
            <v>FERNANDO HERNANDEZ</v>
          </cell>
          <cell r="Q128" t="str">
            <v>fhernandezr@primax.com.co</v>
          </cell>
          <cell r="R128" t="str">
            <v>Partner</v>
          </cell>
          <cell r="S128" t="str">
            <v>COESCO</v>
          </cell>
          <cell r="U128" t="str">
            <v>COESCO: Francisco Diez</v>
          </cell>
          <cell r="V128" t="str">
            <v>Leidy Gamba /Francisco Diez</v>
          </cell>
          <cell r="W128" t="str">
            <v>fdiezc@coescocolombia.com;</v>
          </cell>
          <cell r="X128" t="str">
            <v xml:space="preserve">esselretornog@coescocolombia.com.co; fdiezc@coescocolombia.com; </v>
          </cell>
          <cell r="Y128" t="str">
            <v>3134841384 / 3152817787</v>
          </cell>
          <cell r="Z128">
            <v>3.8824684</v>
          </cell>
          <cell r="AA128">
            <v>-76.961021700000003</v>
          </cell>
          <cell r="AB128" t="str">
            <v>HS</v>
          </cell>
          <cell r="AC128" t="str">
            <v>Cuotas</v>
          </cell>
          <cell r="AE128">
            <v>3700000</v>
          </cell>
          <cell r="AF128" t="str">
            <v>N/A</v>
          </cell>
          <cell r="AG128">
            <v>336363.63636364002</v>
          </cell>
          <cell r="AH128">
            <v>336363.63636364002</v>
          </cell>
          <cell r="AI128">
            <v>336363.63636364002</v>
          </cell>
          <cell r="AJ128">
            <v>336363.63636364002</v>
          </cell>
          <cell r="AK128">
            <v>336363.63636364002</v>
          </cell>
          <cell r="AL128">
            <v>336363.63636364002</v>
          </cell>
          <cell r="AM128">
            <v>336363.63636364002</v>
          </cell>
          <cell r="AN128">
            <v>336363.63636364002</v>
          </cell>
          <cell r="AO128">
            <v>336363.63636364002</v>
          </cell>
          <cell r="AP128">
            <v>336363.63636364002</v>
          </cell>
          <cell r="AQ128">
            <v>336363.63636364002</v>
          </cell>
          <cell r="AR128" t="str">
            <v>SI</v>
          </cell>
          <cell r="AS128" t="str">
            <v>JOSE OROBIO</v>
          </cell>
        </row>
        <row r="129">
          <cell r="B129">
            <v>159542</v>
          </cell>
          <cell r="C129">
            <v>197902</v>
          </cell>
          <cell r="D129" t="str">
            <v>5e74e3eba236120017876adb</v>
          </cell>
          <cell r="E129" t="str">
            <v>PRIMAX</v>
          </cell>
          <cell r="F129" t="str">
            <v>SI</v>
          </cell>
          <cell r="G129" t="str">
            <v>SI</v>
          </cell>
          <cell r="H129" t="str">
            <v>SI</v>
          </cell>
          <cell r="I129" t="str">
            <v>LOS MANGOS</v>
          </cell>
          <cell r="J129" t="str">
            <v>Cra 64C No. 72-107</v>
          </cell>
          <cell r="K129" t="str">
            <v>Área Norte</v>
          </cell>
          <cell r="L129" t="str">
            <v>MEDELLIN</v>
          </cell>
          <cell r="M129" t="str">
            <v>ANTIOQUIA</v>
          </cell>
          <cell r="N129" t="str">
            <v>MONICA LONDOÑO</v>
          </cell>
          <cell r="O129" t="str">
            <v>mlondonod@primax.com.co</v>
          </cell>
          <cell r="P129" t="str">
            <v>ALVARO GUTIERREZ</v>
          </cell>
          <cell r="Q129" t="str">
            <v>agutierrezh@primax.com.co</v>
          </cell>
          <cell r="R129" t="str">
            <v>Multisite</v>
          </cell>
          <cell r="T129" t="str">
            <v>GRUPO ESTACIONES</v>
          </cell>
          <cell r="U129" t="str">
            <v>GRUPO ESTACIONES: Juan Gonzalo Velez</v>
          </cell>
          <cell r="V129" t="str">
            <v>CATALINA ARBOLEDA</v>
          </cell>
          <cell r="W129" t="str">
            <v>juanmolina@grupoestaciones.com;</v>
          </cell>
          <cell r="X129" t="str">
            <v>primaxlosmangos@grupoestaciones.com; abelmonsalve@grupoestaciones.com; josearroyave@grupoestaciones.com;</v>
          </cell>
          <cell r="Y129" t="str">
            <v>3216083634 / 574 4378824</v>
          </cell>
          <cell r="Z129">
            <v>6.2729149350000002</v>
          </cell>
          <cell r="AA129">
            <v>-75.574593969999995</v>
          </cell>
          <cell r="AB129" t="str">
            <v>HS</v>
          </cell>
          <cell r="AC129" t="str">
            <v>Cuotas</v>
          </cell>
          <cell r="AE129">
            <v>3700000</v>
          </cell>
          <cell r="AF129" t="str">
            <v>N/A</v>
          </cell>
          <cell r="AG129">
            <v>336363.63636364002</v>
          </cell>
          <cell r="AH129">
            <v>336363.63636364002</v>
          </cell>
          <cell r="AI129">
            <v>336363.63636364002</v>
          </cell>
          <cell r="AJ129">
            <v>336363.63636364002</v>
          </cell>
          <cell r="AK129">
            <v>336363.63636364002</v>
          </cell>
          <cell r="AL129">
            <v>336363.63636364002</v>
          </cell>
          <cell r="AM129">
            <v>336363.63636364002</v>
          </cell>
          <cell r="AN129">
            <v>336363.63636364002</v>
          </cell>
          <cell r="AO129">
            <v>336363.63636364002</v>
          </cell>
          <cell r="AP129">
            <v>336363.63636364002</v>
          </cell>
          <cell r="AQ129">
            <v>336363.63636364002</v>
          </cell>
          <cell r="AR129" t="str">
            <v>FORMULARIO</v>
          </cell>
          <cell r="AS129" t="str">
            <v>JOHNNATAN ALZATE</v>
          </cell>
        </row>
        <row r="130">
          <cell r="B130">
            <v>167837</v>
          </cell>
          <cell r="C130">
            <v>226529</v>
          </cell>
          <cell r="D130" t="str">
            <v>5d14ec184dc35a0017c2abbe</v>
          </cell>
          <cell r="E130" t="str">
            <v>PRIMAX</v>
          </cell>
          <cell r="F130" t="str">
            <v>NO</v>
          </cell>
          <cell r="G130" t="str">
            <v>NO</v>
          </cell>
          <cell r="H130" t="str">
            <v>SI</v>
          </cell>
          <cell r="I130" t="str">
            <v>ÉXITO CEDI VEGAS</v>
          </cell>
          <cell r="J130" t="str">
            <v>Cll 43 Sur No 48-127</v>
          </cell>
          <cell r="K130" t="str">
            <v>Área Norte</v>
          </cell>
          <cell r="L130" t="str">
            <v>MEDELLIN</v>
          </cell>
          <cell r="M130" t="str">
            <v>ANTIOQUIA</v>
          </cell>
          <cell r="N130" t="str">
            <v>MONICA LONDOÑO</v>
          </cell>
          <cell r="O130" t="str">
            <v>mlondonod@primax.com.co</v>
          </cell>
          <cell r="P130" t="str">
            <v>ALVARO GUTIERREZ</v>
          </cell>
          <cell r="Q130" t="str">
            <v>agutierrezh@primax.com.co</v>
          </cell>
          <cell r="R130" t="str">
            <v>Partner</v>
          </cell>
          <cell r="S130" t="str">
            <v>GRUPO ÉXITO</v>
          </cell>
          <cell r="U130" t="str">
            <v>GRUPO ÉXITO: Alcides Serna</v>
          </cell>
          <cell r="V130" t="str">
            <v xml:space="preserve">Hernan Ateortua </v>
          </cell>
          <cell r="W130" t="str">
            <v>alcides.serna@grupo-exito.com;</v>
          </cell>
          <cell r="X130" t="str">
            <v>jdlopez@grupo-exito.com; administrador230@grupo-exito.com;</v>
          </cell>
          <cell r="Y130" t="str">
            <v>312 2799433 / 574 3391736 / 57 3216271736</v>
          </cell>
          <cell r="Z130">
            <v>6.1687820000000002</v>
          </cell>
          <cell r="AA130">
            <v>-75.601754</v>
          </cell>
          <cell r="AB130" t="str">
            <v>HS</v>
          </cell>
          <cell r="AC130" t="str">
            <v>Cuotas</v>
          </cell>
          <cell r="AD130" t="str">
            <v>Se mantienen costos 2021 para la inscripción del 2022.</v>
          </cell>
          <cell r="AE130">
            <v>3300000</v>
          </cell>
          <cell r="AF130" t="str">
            <v>N/A</v>
          </cell>
          <cell r="AG130">
            <v>300000</v>
          </cell>
          <cell r="AH130">
            <v>300000</v>
          </cell>
          <cell r="AI130">
            <v>300000</v>
          </cell>
          <cell r="AJ130">
            <v>300000</v>
          </cell>
          <cell r="AK130">
            <v>300000</v>
          </cell>
          <cell r="AL130">
            <v>300000</v>
          </cell>
          <cell r="AM130">
            <v>300000</v>
          </cell>
          <cell r="AN130">
            <v>300000</v>
          </cell>
          <cell r="AO130">
            <v>300000</v>
          </cell>
          <cell r="AP130">
            <v>300000</v>
          </cell>
          <cell r="AQ130">
            <v>300000</v>
          </cell>
          <cell r="AR130" t="str">
            <v>SI</v>
          </cell>
          <cell r="AS130" t="str">
            <v>NORMAN CORDOBA</v>
          </cell>
        </row>
        <row r="131">
          <cell r="B131">
            <v>112520</v>
          </cell>
          <cell r="C131">
            <v>209967</v>
          </cell>
          <cell r="D131" t="str">
            <v>602d258fe560370018891333</v>
          </cell>
          <cell r="E131" t="str">
            <v>PRIMAX</v>
          </cell>
          <cell r="F131" t="str">
            <v>SI</v>
          </cell>
          <cell r="G131" t="str">
            <v>NO</v>
          </cell>
          <cell r="H131" t="str">
            <v>SI</v>
          </cell>
          <cell r="I131" t="str">
            <v>LOS CANEYES</v>
          </cell>
          <cell r="J131" t="str">
            <v>Anillo Vial Av Los Caneyes # 17-02 (Girón)</v>
          </cell>
          <cell r="K131" t="str">
            <v>Área Norte</v>
          </cell>
          <cell r="L131" t="str">
            <v>GIRON</v>
          </cell>
          <cell r="M131" t="str">
            <v>SANTANDER</v>
          </cell>
          <cell r="N131" t="str">
            <v>MONICA LONDOÑO</v>
          </cell>
          <cell r="O131" t="str">
            <v>mlondonod@primax.com.co</v>
          </cell>
          <cell r="P131" t="str">
            <v>FABIAN TORRES</v>
          </cell>
          <cell r="Q131" t="str">
            <v>ftorresa@primax.com.co</v>
          </cell>
          <cell r="R131" t="str">
            <v>Single Site</v>
          </cell>
          <cell r="U131" t="str">
            <v>Caneyes S H/ Ana Mllena Ulloa</v>
          </cell>
          <cell r="V131" t="str">
            <v>Alex Moreno</v>
          </cell>
          <cell r="W131" t="str">
            <v>edscaneyes@gmail.com;</v>
          </cell>
          <cell r="X131" t="str">
            <v>edscaneyes@gmail.com; amorenolugo@gmail.com;</v>
          </cell>
          <cell r="Y131" t="str">
            <v>3174353729 / 577 6811814 / 577 6612252</v>
          </cell>
          <cell r="Z131">
            <v>7.0659840020000004</v>
          </cell>
          <cell r="AA131">
            <v>-73.164151779999997</v>
          </cell>
          <cell r="AB131" t="str">
            <v>HS</v>
          </cell>
          <cell r="AC131" t="str">
            <v>Inmediato</v>
          </cell>
          <cell r="AE131">
            <v>3500000</v>
          </cell>
          <cell r="AF131" t="str">
            <v>N/A</v>
          </cell>
          <cell r="AG131" t="str">
            <v>N/A</v>
          </cell>
          <cell r="AH131">
            <v>3500000</v>
          </cell>
          <cell r="AI131" t="str">
            <v>N/A</v>
          </cell>
          <cell r="AJ131" t="str">
            <v>N/A</v>
          </cell>
          <cell r="AK131" t="str">
            <v>N/A</v>
          </cell>
          <cell r="AL131" t="str">
            <v>N/A</v>
          </cell>
          <cell r="AM131" t="str">
            <v>N/A</v>
          </cell>
          <cell r="AN131" t="str">
            <v>N/A</v>
          </cell>
          <cell r="AO131" t="str">
            <v>N/A</v>
          </cell>
          <cell r="AP131" t="str">
            <v>N/A</v>
          </cell>
          <cell r="AQ131" t="str">
            <v>N/A</v>
          </cell>
          <cell r="AR131" t="str">
            <v>SI</v>
          </cell>
          <cell r="AS131" t="str">
            <v>FERNEY LOZANO</v>
          </cell>
        </row>
        <row r="132">
          <cell r="B132">
            <v>162267</v>
          </cell>
          <cell r="C132">
            <v>206370</v>
          </cell>
          <cell r="D132" t="str">
            <v>5d14ee174dc35a0017c2b52d</v>
          </cell>
          <cell r="E132" t="str">
            <v>PRIMAX</v>
          </cell>
          <cell r="F132" t="str">
            <v>SI</v>
          </cell>
          <cell r="G132" t="str">
            <v>NO</v>
          </cell>
          <cell r="H132" t="str">
            <v>SI</v>
          </cell>
          <cell r="I132" t="str">
            <v>COLIBRI</v>
          </cell>
          <cell r="J132" t="str">
            <v>Calle 36 No. 54-55</v>
          </cell>
          <cell r="K132" t="str">
            <v>Área Norte</v>
          </cell>
          <cell r="L132" t="str">
            <v>MEDELLIN</v>
          </cell>
          <cell r="M132" t="str">
            <v>ANTIOQUIA</v>
          </cell>
          <cell r="N132" t="str">
            <v>MONICA LONDOÑO</v>
          </cell>
          <cell r="O132" t="str">
            <v>mlondonod@primax.com.co</v>
          </cell>
          <cell r="P132" t="str">
            <v>OLGA LUCIA RESTREPO</v>
          </cell>
          <cell r="Q132" t="str">
            <v>orestrepol@primax.com.co</v>
          </cell>
          <cell r="R132" t="str">
            <v>Single Site</v>
          </cell>
          <cell r="U132" t="str">
            <v>David Parra</v>
          </cell>
          <cell r="V132" t="str">
            <v>Jose Cardona</v>
          </cell>
          <cell r="W132" t="str">
            <v>gerencia@edscolibri.com.co;</v>
          </cell>
          <cell r="X132" t="str">
            <v>servicliente@edscolibri.com.co; sistemas@edscolibri.com.co;</v>
          </cell>
          <cell r="Y132" t="str">
            <v>310 3965450 / 574 3814641</v>
          </cell>
          <cell r="Z132">
            <v>6.237920474</v>
          </cell>
          <cell r="AA132">
            <v>-75.575659520000002</v>
          </cell>
          <cell r="AB132" t="str">
            <v>HS</v>
          </cell>
          <cell r="AC132" t="str">
            <v>Inmediato</v>
          </cell>
          <cell r="AE132">
            <v>3500000</v>
          </cell>
          <cell r="AF132" t="str">
            <v>N/A</v>
          </cell>
          <cell r="AG132" t="str">
            <v>N/A</v>
          </cell>
          <cell r="AH132">
            <v>3500000</v>
          </cell>
          <cell r="AI132" t="str">
            <v>N/A</v>
          </cell>
          <cell r="AJ132" t="str">
            <v>N/A</v>
          </cell>
          <cell r="AK132" t="str">
            <v>N/A</v>
          </cell>
          <cell r="AL132" t="str">
            <v>N/A</v>
          </cell>
          <cell r="AM132" t="str">
            <v>N/A</v>
          </cell>
          <cell r="AN132" t="str">
            <v>N/A</v>
          </cell>
          <cell r="AO132" t="str">
            <v>N/A</v>
          </cell>
          <cell r="AP132" t="str">
            <v>N/A</v>
          </cell>
          <cell r="AQ132" t="str">
            <v>N/A</v>
          </cell>
          <cell r="AR132" t="str">
            <v>SI</v>
          </cell>
          <cell r="AS132" t="str">
            <v>JOHNNATAN ALZATE</v>
          </cell>
        </row>
        <row r="133">
          <cell r="B133">
            <v>110294</v>
          </cell>
          <cell r="C133">
            <v>223585</v>
          </cell>
          <cell r="D133" t="str">
            <v>5e73ef84a23612001783450f</v>
          </cell>
          <cell r="E133" t="str">
            <v>PRIMAX</v>
          </cell>
          <cell r="F133" t="str">
            <v>SI</v>
          </cell>
          <cell r="G133" t="str">
            <v>SI</v>
          </cell>
          <cell r="H133" t="str">
            <v>SI</v>
          </cell>
          <cell r="I133" t="str">
            <v>LA TEXANA</v>
          </cell>
          <cell r="J133" t="str">
            <v>AUTOPISTA NORTE No 193-78</v>
          </cell>
          <cell r="K133" t="str">
            <v>Área Centro</v>
          </cell>
          <cell r="L133" t="str">
            <v>BOGOTA D.C.</v>
          </cell>
          <cell r="M133" t="str">
            <v>BOGOTA D.C.</v>
          </cell>
          <cell r="N133" t="str">
            <v>HECTOR MARIO MARTINEZ</v>
          </cell>
          <cell r="O133" t="str">
            <v>hmartinezd@primax.com.co</v>
          </cell>
          <cell r="P133" t="str">
            <v>CAROLINA CHAVEZ</v>
          </cell>
          <cell r="Q133" t="str">
            <v>cchavezz@primax.com.co</v>
          </cell>
          <cell r="R133" t="str">
            <v>Multisite</v>
          </cell>
          <cell r="T133" t="str">
            <v>UNIGAS</v>
          </cell>
          <cell r="U133" t="str">
            <v>Combustibles Unigas SAS / Herman Castro, Mauricio Castro/ Hernán Camargo</v>
          </cell>
          <cell r="V133">
            <v>0</v>
          </cell>
          <cell r="W133" t="str">
            <v>hernan.camargo@grupounigas.co;</v>
          </cell>
          <cell r="X133" t="str">
            <v>hernan.camargo@grupounigas.co; eds.texana@grupounigas.co;</v>
          </cell>
          <cell r="Y133" t="str">
            <v xml:space="preserve"> 571 7448370 /57 3175142001 </v>
          </cell>
          <cell r="Z133">
            <v>4.7717707420000002</v>
          </cell>
          <cell r="AA133">
            <v>-74.042282589999999</v>
          </cell>
          <cell r="AB133" t="str">
            <v>HS</v>
          </cell>
          <cell r="AC133" t="str">
            <v>Inmediato</v>
          </cell>
          <cell r="AE133">
            <v>3300000</v>
          </cell>
          <cell r="AF133" t="str">
            <v>N/A</v>
          </cell>
          <cell r="AG133">
            <v>3300000</v>
          </cell>
          <cell r="AH133" t="str">
            <v>N/A</v>
          </cell>
          <cell r="AI133" t="str">
            <v>N/A</v>
          </cell>
          <cell r="AJ133" t="str">
            <v>N/A</v>
          </cell>
          <cell r="AK133" t="str">
            <v>N/A</v>
          </cell>
          <cell r="AL133" t="str">
            <v>N/A</v>
          </cell>
          <cell r="AM133" t="str">
            <v>N/A</v>
          </cell>
          <cell r="AN133" t="str">
            <v>N/A</v>
          </cell>
          <cell r="AO133" t="str">
            <v>N/A</v>
          </cell>
          <cell r="AP133" t="str">
            <v>N/A</v>
          </cell>
          <cell r="AQ133" t="str">
            <v>N/A</v>
          </cell>
          <cell r="AR133" t="str">
            <v>SI</v>
          </cell>
          <cell r="AS133" t="str">
            <v>MILENA INFANTE</v>
          </cell>
        </row>
        <row r="134">
          <cell r="B134">
            <v>166727</v>
          </cell>
          <cell r="C134">
            <v>222072</v>
          </cell>
          <cell r="D134" t="str">
            <v>5d14decd4dc35a0017c270ca</v>
          </cell>
          <cell r="E134" t="str">
            <v>PRIMAX</v>
          </cell>
          <cell r="F134" t="str">
            <v>NO</v>
          </cell>
          <cell r="G134" t="str">
            <v>NO</v>
          </cell>
          <cell r="H134" t="str">
            <v>SI</v>
          </cell>
          <cell r="I134" t="str">
            <v>ÉXITO VARIANTE CALDAS</v>
          </cell>
          <cell r="J134" t="str">
            <v>Km1 Más 400 Mts de la Variante Caldas</v>
          </cell>
          <cell r="K134" t="str">
            <v>Área Norte</v>
          </cell>
          <cell r="L134" t="str">
            <v>LA ESTRELLA</v>
          </cell>
          <cell r="M134" t="str">
            <v>ANTIOQUIA</v>
          </cell>
          <cell r="N134" t="str">
            <v>MONICA LONDOÑO</v>
          </cell>
          <cell r="O134" t="str">
            <v>mlondonod@primax.com.co</v>
          </cell>
          <cell r="P134" t="str">
            <v>ALVARO GUTIERREZ</v>
          </cell>
          <cell r="Q134" t="str">
            <v>agutierrezh@primax.com.co</v>
          </cell>
          <cell r="R134" t="str">
            <v>Partner</v>
          </cell>
          <cell r="S134" t="str">
            <v>GRUPO ÉXITO</v>
          </cell>
          <cell r="U134" t="str">
            <v>GRUPO ÉXITO: Alcides Serna</v>
          </cell>
          <cell r="V134" t="str">
            <v>Jose Luis Castaño</v>
          </cell>
          <cell r="W134" t="str">
            <v>alcides.serna@grupo-exito.com;</v>
          </cell>
          <cell r="X134" t="str">
            <v>jdlopez@grupo-exito.com; administrador249@grupo-exito.com;</v>
          </cell>
          <cell r="Y134" t="str">
            <v>314 6126127 / 574 3391736 / 57 3216271736</v>
          </cell>
          <cell r="Z134">
            <v>6.1412389999999997</v>
          </cell>
          <cell r="AA134">
            <v>-75.632203000000004</v>
          </cell>
          <cell r="AB134" t="str">
            <v>HS</v>
          </cell>
          <cell r="AC134" t="str">
            <v>Cuotas</v>
          </cell>
          <cell r="AD134" t="str">
            <v>Se mantienen costos 2021 para la inscripción del 2022.</v>
          </cell>
          <cell r="AE134">
            <v>3300000</v>
          </cell>
          <cell r="AF134" t="str">
            <v>N/A</v>
          </cell>
          <cell r="AG134">
            <v>300000</v>
          </cell>
          <cell r="AH134">
            <v>300000</v>
          </cell>
          <cell r="AI134">
            <v>300000</v>
          </cell>
          <cell r="AJ134">
            <v>300000</v>
          </cell>
          <cell r="AK134">
            <v>300000</v>
          </cell>
          <cell r="AL134">
            <v>300000</v>
          </cell>
          <cell r="AM134">
            <v>300000</v>
          </cell>
          <cell r="AN134">
            <v>300000</v>
          </cell>
          <cell r="AO134">
            <v>300000</v>
          </cell>
          <cell r="AP134">
            <v>300000</v>
          </cell>
          <cell r="AQ134">
            <v>300000</v>
          </cell>
          <cell r="AR134" t="str">
            <v>SI</v>
          </cell>
          <cell r="AS134" t="str">
            <v>JOHNNATAN ALZATE</v>
          </cell>
        </row>
        <row r="135">
          <cell r="B135">
            <v>109802</v>
          </cell>
          <cell r="C135">
            <v>212886</v>
          </cell>
          <cell r="D135" t="str">
            <v>5e73b226a2361200178239eb</v>
          </cell>
          <cell r="E135" t="str">
            <v>PRIMAX</v>
          </cell>
          <cell r="F135" t="str">
            <v>SI</v>
          </cell>
          <cell r="G135" t="str">
            <v>SI</v>
          </cell>
          <cell r="H135" t="str">
            <v>SI</v>
          </cell>
          <cell r="I135" t="str">
            <v>CARIBE</v>
          </cell>
          <cell r="J135" t="str">
            <v>Carrera 64C No.72-226 Aut. Norte</v>
          </cell>
          <cell r="K135" t="str">
            <v>Área Norte</v>
          </cell>
          <cell r="L135" t="str">
            <v>MEDELLIN</v>
          </cell>
          <cell r="M135" t="str">
            <v>ANTIOQUIA</v>
          </cell>
          <cell r="N135" t="str">
            <v>MONICA LONDOÑO</v>
          </cell>
          <cell r="O135" t="str">
            <v>mlondonod@primax.com.co</v>
          </cell>
          <cell r="P135" t="str">
            <v>ALVARO GUTIERREZ</v>
          </cell>
          <cell r="Q135" t="str">
            <v>agutierrezh@primax.com.co</v>
          </cell>
          <cell r="R135" t="str">
            <v>Multisite</v>
          </cell>
          <cell r="T135" t="str">
            <v>GRUPO ESTACIONES</v>
          </cell>
          <cell r="U135" t="str">
            <v>GRUPO ESTACIONES: Maria Victoria Jaramillo</v>
          </cell>
          <cell r="V135" t="str">
            <v>HECTOR LOPERA</v>
          </cell>
          <cell r="W135" t="str">
            <v>juanmolina@grupoestaciones.com;</v>
          </cell>
          <cell r="X135" t="str">
            <v>primaxcaribe@grupoestaciones.com; josearroyave@grupoestaciones.com; primaxcaribe@grupoestaciones.com;</v>
          </cell>
          <cell r="Y135" t="str">
            <v>3146815630 / 574 2570481 / 574 4414810</v>
          </cell>
          <cell r="Z135">
            <v>6.2724309950863697</v>
          </cell>
          <cell r="AA135">
            <v>-75.573222624167997</v>
          </cell>
          <cell r="AB135" t="str">
            <v>HS</v>
          </cell>
          <cell r="AC135" t="str">
            <v>Cuotas</v>
          </cell>
          <cell r="AE135">
            <v>3700000</v>
          </cell>
          <cell r="AF135" t="str">
            <v>N/A</v>
          </cell>
          <cell r="AG135">
            <v>336363.63636364002</v>
          </cell>
          <cell r="AH135">
            <v>336363.63636364002</v>
          </cell>
          <cell r="AI135">
            <v>336363.63636364002</v>
          </cell>
          <cell r="AJ135">
            <v>336363.63636364002</v>
          </cell>
          <cell r="AK135">
            <v>336363.63636364002</v>
          </cell>
          <cell r="AL135">
            <v>336363.63636364002</v>
          </cell>
          <cell r="AM135">
            <v>336363.63636364002</v>
          </cell>
          <cell r="AN135">
            <v>336363.63636364002</v>
          </cell>
          <cell r="AO135">
            <v>336363.63636364002</v>
          </cell>
          <cell r="AP135">
            <v>336363.63636364002</v>
          </cell>
          <cell r="AQ135">
            <v>336363.63636364002</v>
          </cell>
          <cell r="AR135" t="str">
            <v>FORMULARIO</v>
          </cell>
          <cell r="AS135" t="str">
            <v>JOHNNATAN ALZATE</v>
          </cell>
        </row>
        <row r="136">
          <cell r="B136">
            <v>154677</v>
          </cell>
          <cell r="C136">
            <v>232676</v>
          </cell>
          <cell r="D136" t="str">
            <v>5e74e173a236120017871705</v>
          </cell>
          <cell r="E136" t="str">
            <v>PRIMAX</v>
          </cell>
          <cell r="F136" t="str">
            <v>SI</v>
          </cell>
          <cell r="G136" t="str">
            <v>NO</v>
          </cell>
          <cell r="H136" t="str">
            <v>SI</v>
          </cell>
          <cell r="I136" t="str">
            <v>LLANOGRANDE - RIONEGRO</v>
          </cell>
          <cell r="J136" t="str">
            <v>LLANOGRANDE (Villa Margarita Sec. Tres Puertas)</v>
          </cell>
          <cell r="K136" t="str">
            <v>Área Norte</v>
          </cell>
          <cell r="L136" t="str">
            <v>RIONEGRO</v>
          </cell>
          <cell r="M136" t="str">
            <v>ANTIOQUIA</v>
          </cell>
          <cell r="N136" t="str">
            <v>MONICA LONDOÑO</v>
          </cell>
          <cell r="O136" t="str">
            <v>mlondonod@primax.com.co</v>
          </cell>
          <cell r="P136" t="str">
            <v>ALVARO GUTIERREZ</v>
          </cell>
          <cell r="Q136" t="str">
            <v>agutierrezh@primax.com.co</v>
          </cell>
          <cell r="R136" t="str">
            <v>Multisite</v>
          </cell>
          <cell r="T136" t="str">
            <v>GRUPO ACEVEDO</v>
          </cell>
          <cell r="U136" t="str">
            <v>ACEVEDO: Cesar Acevedo</v>
          </cell>
          <cell r="V136" t="str">
            <v xml:space="preserve">Luisa Lopera </v>
          </cell>
          <cell r="W136" t="str">
            <v>essollanogrande@une.net.co;</v>
          </cell>
          <cell r="X136" t="str">
            <v>essollanogrande@une.net.co; Carterallanogrande@yahoo.com;</v>
          </cell>
          <cell r="Y136" t="str">
            <v>321 7162068 / 574 5621675 / 574 5628935</v>
          </cell>
          <cell r="Z136">
            <v>6.1245318940000004</v>
          </cell>
          <cell r="AA136">
            <v>-75.422939009999993</v>
          </cell>
          <cell r="AB136" t="str">
            <v>HS</v>
          </cell>
          <cell r="AC136" t="str">
            <v>Inmediato</v>
          </cell>
          <cell r="AE136">
            <v>3500000</v>
          </cell>
          <cell r="AF136" t="str">
            <v>N/A</v>
          </cell>
          <cell r="AG136" t="str">
            <v>N/A</v>
          </cell>
          <cell r="AH136">
            <v>3500000</v>
          </cell>
          <cell r="AI136" t="str">
            <v>N/A</v>
          </cell>
          <cell r="AJ136" t="str">
            <v>N/A</v>
          </cell>
          <cell r="AK136" t="str">
            <v>N/A</v>
          </cell>
          <cell r="AL136" t="str">
            <v>N/A</v>
          </cell>
          <cell r="AM136" t="str">
            <v>N/A</v>
          </cell>
          <cell r="AN136" t="str">
            <v>N/A</v>
          </cell>
          <cell r="AO136" t="str">
            <v>N/A</v>
          </cell>
          <cell r="AP136" t="str">
            <v>N/A</v>
          </cell>
          <cell r="AQ136" t="str">
            <v>N/A</v>
          </cell>
          <cell r="AR136" t="str">
            <v>SI</v>
          </cell>
          <cell r="AS136" t="str">
            <v>NORMAN CORDOBA</v>
          </cell>
        </row>
        <row r="137">
          <cell r="B137">
            <v>154682</v>
          </cell>
          <cell r="C137">
            <v>206028</v>
          </cell>
          <cell r="D137" t="str">
            <v>5df2a2bf014bc20017fbf0d9</v>
          </cell>
          <cell r="E137" t="str">
            <v>PRIMAX</v>
          </cell>
          <cell r="F137" t="str">
            <v>SI</v>
          </cell>
          <cell r="G137" t="str">
            <v>SI</v>
          </cell>
          <cell r="H137" t="str">
            <v>SI</v>
          </cell>
          <cell r="I137" t="str">
            <v>LA BASCULA</v>
          </cell>
          <cell r="J137" t="str">
            <v>KM 7 Via Buga-Buenaventura</v>
          </cell>
          <cell r="K137" t="str">
            <v>Área Sur</v>
          </cell>
          <cell r="L137" t="str">
            <v>YOTOCO</v>
          </cell>
          <cell r="M137" t="str">
            <v>VALLE DEL CAUCA</v>
          </cell>
          <cell r="N137" t="str">
            <v>MARTHA PATRICA CHAVES</v>
          </cell>
          <cell r="O137" t="str">
            <v>mchavesr@primax.com.co</v>
          </cell>
          <cell r="P137" t="str">
            <v>CATALINA QUINTERO</v>
          </cell>
          <cell r="Q137" t="str">
            <v>cquinteroc@primax.com.co</v>
          </cell>
          <cell r="R137" t="str">
            <v>Partner</v>
          </cell>
          <cell r="S137" t="str">
            <v>VILLALOBOS</v>
          </cell>
          <cell r="U137" t="str">
            <v>VILLALOBOS: Andrea Villalobos</v>
          </cell>
          <cell r="V137" t="str">
            <v xml:space="preserve">Diana Duque </v>
          </cell>
          <cell r="W137" t="str">
            <v>dario.villalobos@lubryco.com;</v>
          </cell>
          <cell r="X137" t="str">
            <v>essolabascula@hotmail.com;</v>
          </cell>
          <cell r="Y137" t="str">
            <v>0/57 3176677782</v>
          </cell>
          <cell r="Z137">
            <v>3.8956507949999999</v>
          </cell>
          <cell r="AA137">
            <v>-76.372847250000007</v>
          </cell>
          <cell r="AB137" t="str">
            <v>HS</v>
          </cell>
          <cell r="AC137" t="str">
            <v>Cuotas</v>
          </cell>
          <cell r="AE137">
            <v>3300000</v>
          </cell>
          <cell r="AF137" t="str">
            <v>N/A</v>
          </cell>
          <cell r="AG137">
            <v>300000</v>
          </cell>
          <cell r="AH137">
            <v>300000</v>
          </cell>
          <cell r="AI137">
            <v>300000</v>
          </cell>
          <cell r="AJ137">
            <v>300000</v>
          </cell>
          <cell r="AK137">
            <v>300000</v>
          </cell>
          <cell r="AL137">
            <v>300000</v>
          </cell>
          <cell r="AM137">
            <v>300000</v>
          </cell>
          <cell r="AN137">
            <v>300000</v>
          </cell>
          <cell r="AO137">
            <v>300000</v>
          </cell>
          <cell r="AP137">
            <v>300000</v>
          </cell>
          <cell r="AQ137">
            <v>300000</v>
          </cell>
          <cell r="AR137" t="str">
            <v>SI</v>
          </cell>
          <cell r="AS137" t="str">
            <v>JUAN MONTEALEGRE</v>
          </cell>
        </row>
        <row r="138">
          <cell r="B138">
            <v>158275</v>
          </cell>
          <cell r="C138">
            <v>193673</v>
          </cell>
          <cell r="D138" t="str">
            <v>5e74e3b9a236120017875cdd</v>
          </cell>
          <cell r="E138" t="str">
            <v>PRIMAX</v>
          </cell>
          <cell r="F138" t="str">
            <v>SI</v>
          </cell>
          <cell r="G138" t="str">
            <v>SI</v>
          </cell>
          <cell r="H138" t="str">
            <v>SI</v>
          </cell>
          <cell r="I138" t="str">
            <v>NUTIBARA</v>
          </cell>
          <cell r="J138" t="str">
            <v>Transversal 39 B No. 79-41</v>
          </cell>
          <cell r="K138" t="str">
            <v>Área Norte</v>
          </cell>
          <cell r="L138" t="str">
            <v>MEDELLIN</v>
          </cell>
          <cell r="M138" t="str">
            <v>ANTIOQUIA</v>
          </cell>
          <cell r="N138" t="str">
            <v>MONICA LONDOÑO</v>
          </cell>
          <cell r="O138" t="str">
            <v>mlondonod@primax.com.co</v>
          </cell>
          <cell r="P138" t="str">
            <v>ALVARO GUTIERREZ</v>
          </cell>
          <cell r="Q138" t="str">
            <v>agutierrezh@primax.com.co</v>
          </cell>
          <cell r="R138" t="str">
            <v>Multisite</v>
          </cell>
          <cell r="T138" t="str">
            <v>GRUPO ESTACIONES</v>
          </cell>
          <cell r="U138" t="str">
            <v>GRUPO ESTACIONES: Clemencia Jaramillo, Luis Carlos Mejía</v>
          </cell>
          <cell r="V138" t="str">
            <v>ESTEBAN GOMEZ</v>
          </cell>
          <cell r="W138" t="str">
            <v>essonutibara@grupoestaciones.com;</v>
          </cell>
          <cell r="X138" t="str">
            <v>primaxnutibara@grupoestaciones.com; josearroyave@grupoestaciones.com; estebangomez@grupoestaciones.com;</v>
          </cell>
          <cell r="Y138" t="str">
            <v>3146798652 / 574 4130521</v>
          </cell>
          <cell r="Z138">
            <v>6.2480624130000004</v>
          </cell>
          <cell r="AA138">
            <v>-75.598295449999995</v>
          </cell>
          <cell r="AB138" t="str">
            <v>HS</v>
          </cell>
          <cell r="AC138" t="str">
            <v>Cuotas</v>
          </cell>
          <cell r="AE138">
            <v>3700000</v>
          </cell>
          <cell r="AF138" t="str">
            <v>N/A</v>
          </cell>
          <cell r="AG138">
            <v>336363.63636364002</v>
          </cell>
          <cell r="AH138">
            <v>336363.63636364002</v>
          </cell>
          <cell r="AI138">
            <v>336363.63636364002</v>
          </cell>
          <cell r="AJ138">
            <v>336363.63636364002</v>
          </cell>
          <cell r="AK138">
            <v>336363.63636364002</v>
          </cell>
          <cell r="AL138">
            <v>336363.63636364002</v>
          </cell>
          <cell r="AM138">
            <v>336363.63636364002</v>
          </cell>
          <cell r="AN138">
            <v>336363.63636364002</v>
          </cell>
          <cell r="AO138">
            <v>336363.63636364002</v>
          </cell>
          <cell r="AP138">
            <v>336363.63636364002</v>
          </cell>
          <cell r="AQ138">
            <v>336363.63636364002</v>
          </cell>
          <cell r="AR138" t="str">
            <v>FORMULARIO</v>
          </cell>
          <cell r="AS138" t="str">
            <v>JOHNNATAN ALZATE</v>
          </cell>
        </row>
        <row r="139">
          <cell r="B139">
            <v>112175</v>
          </cell>
          <cell r="C139">
            <v>124464</v>
          </cell>
          <cell r="D139" t="str">
            <v>5e74d8b6a236120017858c97</v>
          </cell>
          <cell r="E139" t="str">
            <v>PRIMAX</v>
          </cell>
          <cell r="F139" t="str">
            <v>SI</v>
          </cell>
          <cell r="G139" t="str">
            <v>NO</v>
          </cell>
          <cell r="H139" t="str">
            <v>NO</v>
          </cell>
          <cell r="I139" t="str">
            <v>LA VORAGINE</v>
          </cell>
          <cell r="J139" t="str">
            <v>Cra. 33 No. 32 - 21</v>
          </cell>
          <cell r="K139" t="str">
            <v>Área Centro</v>
          </cell>
          <cell r="L139" t="str">
            <v>VILLAVICENCIO</v>
          </cell>
          <cell r="M139" t="str">
            <v>META</v>
          </cell>
          <cell r="N139" t="str">
            <v>HECTOR MARIO MARTINEZ</v>
          </cell>
          <cell r="O139" t="str">
            <v>hmartinezd@primax.com.co</v>
          </cell>
          <cell r="P139" t="str">
            <v>IVAN PINZON</v>
          </cell>
          <cell r="Q139" t="str">
            <v>ipinzonu@primax.com.co</v>
          </cell>
          <cell r="R139" t="str">
            <v>Single Site</v>
          </cell>
          <cell r="U139" t="str">
            <v>Alicia de Valbuena</v>
          </cell>
          <cell r="V139" t="str">
            <v>Oscar Vanegas</v>
          </cell>
          <cell r="W139" t="str">
            <v>estacionvoragine@hotmail.com;</v>
          </cell>
          <cell r="X139" t="str">
            <v>estacionvoragine@hotmail.com;</v>
          </cell>
          <cell r="Y139" t="str">
            <v>3142483200 / 578 6610336</v>
          </cell>
          <cell r="Z139">
            <v>4.1448180880000001</v>
          </cell>
          <cell r="AA139">
            <v>-73.635175230000002</v>
          </cell>
          <cell r="AB139" t="str">
            <v>HS</v>
          </cell>
          <cell r="AC139" t="str">
            <v>Cuotas</v>
          </cell>
          <cell r="AE139">
            <v>3700000</v>
          </cell>
          <cell r="AF139" t="str">
            <v>N/A</v>
          </cell>
          <cell r="AG139">
            <v>336363.63636364002</v>
          </cell>
          <cell r="AH139">
            <v>336363.63636364002</v>
          </cell>
          <cell r="AI139">
            <v>336363.63636364002</v>
          </cell>
          <cell r="AJ139">
            <v>336363.63636364002</v>
          </cell>
          <cell r="AK139">
            <v>336363.63636364002</v>
          </cell>
          <cell r="AL139">
            <v>336363.63636364002</v>
          </cell>
          <cell r="AM139">
            <v>336363.63636364002</v>
          </cell>
          <cell r="AN139">
            <v>336363.63636364002</v>
          </cell>
          <cell r="AO139">
            <v>336363.63636364002</v>
          </cell>
          <cell r="AP139">
            <v>336363.63636364002</v>
          </cell>
          <cell r="AQ139">
            <v>336363.63636364002</v>
          </cell>
          <cell r="AR139" t="str">
            <v>FORMULARIO</v>
          </cell>
          <cell r="AS139" t="str">
            <v>WILSON MONTAÑA</v>
          </cell>
        </row>
        <row r="140">
          <cell r="B140">
            <v>110753</v>
          </cell>
          <cell r="C140">
            <v>121962</v>
          </cell>
          <cell r="D140" t="str">
            <v>602d25bce560370018891336</v>
          </cell>
          <cell r="E140" t="str">
            <v>PRIMAX</v>
          </cell>
          <cell r="F140" t="str">
            <v>NO</v>
          </cell>
          <cell r="G140" t="str">
            <v>NO</v>
          </cell>
          <cell r="H140" t="str">
            <v>NO</v>
          </cell>
          <cell r="I140" t="str">
            <v>LA CABAÑA</v>
          </cell>
          <cell r="J140" t="str">
            <v>Cra 2 #23-365, Salida al Norte</v>
          </cell>
          <cell r="K140" t="str">
            <v>Área Sur</v>
          </cell>
          <cell r="L140" t="str">
            <v xml:space="preserve">LA UNION </v>
          </cell>
          <cell r="M140" t="str">
            <v>NARIÑO</v>
          </cell>
          <cell r="N140" t="str">
            <v>MARTHA PATRICA CHAVES</v>
          </cell>
          <cell r="O140" t="str">
            <v>mchavesr@primax.com.co</v>
          </cell>
          <cell r="P140" t="str">
            <v xml:space="preserve">FABIO ANDRES ROJAS </v>
          </cell>
          <cell r="Q140" t="str">
            <v>frojasf@primax.com.co</v>
          </cell>
          <cell r="R140" t="str">
            <v>Single Site</v>
          </cell>
          <cell r="U140" t="str">
            <v>Vilma Martinez</v>
          </cell>
          <cell r="V140" t="str">
            <v xml:space="preserve">Daniel Muñoz Cerón </v>
          </cell>
          <cell r="W140" t="str">
            <v>vilmamartinez45@hotmail.com;</v>
          </cell>
          <cell r="X140" t="str">
            <v>vilmamartinez45@hotmail.com;</v>
          </cell>
          <cell r="Y140" t="str">
            <v>0/57 3105335179</v>
          </cell>
          <cell r="Z140">
            <v>1.6132713000000001</v>
          </cell>
          <cell r="AA140">
            <v>-77.131823999999995</v>
          </cell>
          <cell r="AB140" t="str">
            <v>HS</v>
          </cell>
          <cell r="AC140" t="str">
            <v>Cuotas</v>
          </cell>
          <cell r="AE140">
            <v>3700000</v>
          </cell>
          <cell r="AF140" t="str">
            <v>N/A</v>
          </cell>
          <cell r="AG140">
            <v>336363.63636364002</v>
          </cell>
          <cell r="AH140">
            <v>336363.63636364002</v>
          </cell>
          <cell r="AI140">
            <v>336363.63636364002</v>
          </cell>
          <cell r="AJ140">
            <v>336363.63636364002</v>
          </cell>
          <cell r="AK140">
            <v>336363.63636364002</v>
          </cell>
          <cell r="AL140">
            <v>336363.63636364002</v>
          </cell>
          <cell r="AM140">
            <v>336363.63636364002</v>
          </cell>
          <cell r="AN140">
            <v>336363.63636364002</v>
          </cell>
          <cell r="AO140">
            <v>336363.63636364002</v>
          </cell>
          <cell r="AP140">
            <v>336363.63636364002</v>
          </cell>
          <cell r="AQ140">
            <v>336363.63636364002</v>
          </cell>
          <cell r="AR140" t="str">
            <v>SI</v>
          </cell>
          <cell r="AS140" t="str">
            <v>MIGUEL RAMIREZ</v>
          </cell>
        </row>
        <row r="141">
          <cell r="B141">
            <v>166730</v>
          </cell>
          <cell r="C141">
            <v>222075</v>
          </cell>
          <cell r="D141" t="str">
            <v>5d14ea974dc35a0017c29f36</v>
          </cell>
          <cell r="E141" t="str">
            <v>PRIMAX</v>
          </cell>
          <cell r="F141" t="str">
            <v>NO</v>
          </cell>
          <cell r="G141" t="str">
            <v>NO</v>
          </cell>
          <cell r="H141" t="str">
            <v>SI</v>
          </cell>
          <cell r="I141" t="str">
            <v>ÉXITO FUNZA</v>
          </cell>
          <cell r="J141" t="str">
            <v xml:space="preserve">k 9 # 9 - 61 </v>
          </cell>
          <cell r="K141" t="str">
            <v>Área Centro</v>
          </cell>
          <cell r="L141" t="str">
            <v>FUNZA</v>
          </cell>
          <cell r="M141" t="str">
            <v>CUNDINAMARCA</v>
          </cell>
          <cell r="N141" t="str">
            <v>HECTOR MARIO MARTINEZ</v>
          </cell>
          <cell r="O141" t="str">
            <v>hmartinezd@primax.com.co</v>
          </cell>
          <cell r="P141" t="str">
            <v xml:space="preserve">JUAN PABLO PIÑEROS </v>
          </cell>
          <cell r="Q141" t="str">
            <v>jpinerosg@primax.com.co</v>
          </cell>
          <cell r="R141" t="str">
            <v>Partner</v>
          </cell>
          <cell r="S141" t="str">
            <v>GRUPO ÉXITO</v>
          </cell>
          <cell r="U141" t="str">
            <v>GRUPO ÉXITO: Alcides Serna</v>
          </cell>
          <cell r="V141" t="str">
            <v>Cesar Rios</v>
          </cell>
          <cell r="W141" t="str">
            <v>alcides.serna@grupo-exito.com;</v>
          </cell>
          <cell r="X141" t="str">
            <v>ymsierrah@grupo-exito.com; administrador832@grupo-exito.com;</v>
          </cell>
          <cell r="Y141" t="str">
            <v>3142247570 / 571 6605200 Ext 314721 / 57 3216275120</v>
          </cell>
          <cell r="Z141">
            <v>4.7110755629999996</v>
          </cell>
          <cell r="AA141">
            <v>-74.213529449999996</v>
          </cell>
          <cell r="AB141" t="str">
            <v>HS</v>
          </cell>
          <cell r="AC141" t="str">
            <v>Cuotas</v>
          </cell>
          <cell r="AD141" t="str">
            <v>Se mantienen costos 2021 para la inscripción del 2022.</v>
          </cell>
          <cell r="AE141">
            <v>3300000</v>
          </cell>
          <cell r="AF141" t="str">
            <v>N/A</v>
          </cell>
          <cell r="AG141">
            <v>300000</v>
          </cell>
          <cell r="AH141">
            <v>300000</v>
          </cell>
          <cell r="AI141">
            <v>300000</v>
          </cell>
          <cell r="AJ141">
            <v>300000</v>
          </cell>
          <cell r="AK141">
            <v>300000</v>
          </cell>
          <cell r="AL141">
            <v>300000</v>
          </cell>
          <cell r="AM141">
            <v>300000</v>
          </cell>
          <cell r="AN141">
            <v>300000</v>
          </cell>
          <cell r="AO141">
            <v>300000</v>
          </cell>
          <cell r="AP141">
            <v>300000</v>
          </cell>
          <cell r="AQ141">
            <v>300000</v>
          </cell>
          <cell r="AR141" t="str">
            <v>SI</v>
          </cell>
          <cell r="AS141" t="str">
            <v>FERNEY LOZANO</v>
          </cell>
        </row>
        <row r="142">
          <cell r="B142">
            <v>167198</v>
          </cell>
          <cell r="C142">
            <v>232244</v>
          </cell>
          <cell r="D142" t="str">
            <v>5d14f1474dc35a0017c2d816</v>
          </cell>
          <cell r="E142" t="str">
            <v>PRIMAX</v>
          </cell>
          <cell r="F142" t="str">
            <v>SI</v>
          </cell>
          <cell r="G142" t="str">
            <v>SI</v>
          </cell>
          <cell r="H142" t="str">
            <v>SI</v>
          </cell>
          <cell r="I142" t="str">
            <v>LA ESTANCIA</v>
          </cell>
          <cell r="J142" t="str">
            <v>AUTOPISTA SUR N° 75-21</v>
          </cell>
          <cell r="K142" t="str">
            <v>Área Centro</v>
          </cell>
          <cell r="L142" t="str">
            <v>BOGOTA D.C.</v>
          </cell>
          <cell r="M142" t="str">
            <v>BOGOTA D.C.</v>
          </cell>
          <cell r="N142" t="str">
            <v>HECTOR MARIO MARTINEZ</v>
          </cell>
          <cell r="O142" t="str">
            <v>hmartinezd@primax.com.co</v>
          </cell>
          <cell r="P142" t="str">
            <v>CAROLINA CHAVEZ</v>
          </cell>
          <cell r="Q142" t="str">
            <v>cchavezz@primax.com.co</v>
          </cell>
          <cell r="R142" t="str">
            <v>Multisite</v>
          </cell>
          <cell r="T142" t="str">
            <v>UNIGAS</v>
          </cell>
          <cell r="U142" t="str">
            <v>Combustibles Unigas SAS / Herman Castro, Mauricio Castro/ Hernán Camargo</v>
          </cell>
          <cell r="V142" t="str">
            <v>Jairo Fino</v>
          </cell>
          <cell r="W142" t="str">
            <v>hernan.camargo@grupounigas.co;</v>
          </cell>
          <cell r="X142" t="str">
            <v>hernan.camargo@grupounigas.co; EDS.FIF@GRUPOUNIGAS.CO;</v>
          </cell>
          <cell r="Y142" t="str">
            <v xml:space="preserve">3167406516 /  571 7802781 /57 3175142001 </v>
          </cell>
          <cell r="Z142">
            <v>4.5961730000000003</v>
          </cell>
          <cell r="AA142">
            <v>-74.175617000000003</v>
          </cell>
          <cell r="AB142" t="str">
            <v>HS</v>
          </cell>
          <cell r="AC142" t="str">
            <v>Inmediato</v>
          </cell>
          <cell r="AE142">
            <v>3300000</v>
          </cell>
          <cell r="AF142" t="str">
            <v>N/A</v>
          </cell>
          <cell r="AG142">
            <v>3300000</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SI</v>
          </cell>
          <cell r="AS142" t="str">
            <v>MILENA INFANTE</v>
          </cell>
        </row>
        <row r="143">
          <cell r="B143">
            <v>162217</v>
          </cell>
          <cell r="C143">
            <v>206107</v>
          </cell>
          <cell r="D143" t="str">
            <v>602d2624e56037001889133d</v>
          </cell>
          <cell r="E143" t="str">
            <v>PRIMAX</v>
          </cell>
          <cell r="F143" t="str">
            <v>SI</v>
          </cell>
          <cell r="G143" t="str">
            <v>NO</v>
          </cell>
          <cell r="H143" t="str">
            <v>SI</v>
          </cell>
          <cell r="I143" t="str">
            <v>TRANSLEBRIJA</v>
          </cell>
          <cell r="J143" t="str">
            <v>Carrera 12A N 17 - 116</v>
          </cell>
          <cell r="K143" t="str">
            <v>Área Norte</v>
          </cell>
          <cell r="L143" t="str">
            <v>LEBRIJA</v>
          </cell>
          <cell r="M143" t="str">
            <v>SANTANDER</v>
          </cell>
          <cell r="N143" t="str">
            <v>MONICA LONDOÑO</v>
          </cell>
          <cell r="O143" t="str">
            <v>mlondonod@primax.com.co</v>
          </cell>
          <cell r="P143" t="str">
            <v>FABIAN TORRES</v>
          </cell>
          <cell r="Q143" t="str">
            <v>ftorresa@primax.com.co</v>
          </cell>
          <cell r="R143" t="str">
            <v>Single Site</v>
          </cell>
          <cell r="U143" t="str">
            <v>Transportes Lebrija Ltda / Nestor Prada</v>
          </cell>
          <cell r="V143" t="str">
            <v>Maria Fernanda Daza</v>
          </cell>
          <cell r="W143" t="str">
            <v>edsmobiltranslebrija@hotmail.com;</v>
          </cell>
          <cell r="X143" t="str">
            <v>edsmobiltranslebrija@hotmail.com;</v>
          </cell>
          <cell r="Y143" t="str">
            <v>3168300790 / 577 6566201</v>
          </cell>
          <cell r="Z143">
            <v>7.1158222159999998</v>
          </cell>
          <cell r="AA143">
            <v>-73.227976819999995</v>
          </cell>
          <cell r="AB143" t="str">
            <v>HS</v>
          </cell>
          <cell r="AC143" t="str">
            <v>Inmediato</v>
          </cell>
          <cell r="AE143">
            <v>3500000</v>
          </cell>
          <cell r="AF143" t="str">
            <v>N/A</v>
          </cell>
          <cell r="AG143" t="str">
            <v>N/A</v>
          </cell>
          <cell r="AH143">
            <v>3500000</v>
          </cell>
          <cell r="AI143" t="str">
            <v>N/A</v>
          </cell>
          <cell r="AJ143" t="str">
            <v>N/A</v>
          </cell>
          <cell r="AK143" t="str">
            <v>N/A</v>
          </cell>
          <cell r="AL143" t="str">
            <v>N/A</v>
          </cell>
          <cell r="AM143" t="str">
            <v>N/A</v>
          </cell>
          <cell r="AN143" t="str">
            <v>N/A</v>
          </cell>
          <cell r="AO143" t="str">
            <v>N/A</v>
          </cell>
          <cell r="AP143" t="str">
            <v>N/A</v>
          </cell>
          <cell r="AQ143" t="str">
            <v>N/A</v>
          </cell>
          <cell r="AR143" t="str">
            <v>SI</v>
          </cell>
          <cell r="AS143" t="str">
            <v>FERNEY LOZANO</v>
          </cell>
        </row>
        <row r="144">
          <cell r="B144">
            <v>110013</v>
          </cell>
          <cell r="C144">
            <v>227142</v>
          </cell>
          <cell r="D144" t="str">
            <v>5e6015079745ab00172d65f8</v>
          </cell>
          <cell r="E144" t="str">
            <v>PRIMAX</v>
          </cell>
          <cell r="F144" t="str">
            <v>NO</v>
          </cell>
          <cell r="G144" t="str">
            <v>SI</v>
          </cell>
          <cell r="H144" t="str">
            <v>SI</v>
          </cell>
          <cell r="I144" t="str">
            <v>ALAMOS</v>
          </cell>
          <cell r="J144" t="str">
            <v>Carrera 52 No.65-07</v>
          </cell>
          <cell r="K144" t="str">
            <v>Área Norte</v>
          </cell>
          <cell r="L144" t="str">
            <v>MEDELLIN</v>
          </cell>
          <cell r="M144" t="str">
            <v>ANTIOQUIA</v>
          </cell>
          <cell r="N144" t="str">
            <v>MONICA LONDOÑO</v>
          </cell>
          <cell r="O144" t="str">
            <v>mlondonod@primax.com.co</v>
          </cell>
          <cell r="P144" t="str">
            <v>ALVARO GUTIERREZ</v>
          </cell>
          <cell r="Q144" t="str">
            <v>agutierrezh@primax.com.co</v>
          </cell>
          <cell r="R144" t="str">
            <v>Multisite</v>
          </cell>
          <cell r="T144" t="str">
            <v>GRUPO ESTACIONES</v>
          </cell>
          <cell r="U144" t="str">
            <v xml:space="preserve">GRUPO ESTACIONES: Taxi Individual / Grupo Estaciones </v>
          </cell>
          <cell r="V144" t="str">
            <v>HERMÓGENES DE JESUS RODRIGUEZ</v>
          </cell>
          <cell r="W144" t="str">
            <v>juanmolina@grupoestaciones.com;</v>
          </cell>
          <cell r="X144" t="str">
            <v>primaxlosalamos@grupoestaciones.com; josearroyave@grupoestaciones.com; lideralamos@grupoestaciones.com;</v>
          </cell>
          <cell r="Y144" t="str">
            <v>3113093614 / 574 2637047</v>
          </cell>
          <cell r="Z144">
            <v>6.2632093160000002</v>
          </cell>
          <cell r="AA144">
            <v>-75.566888340000006</v>
          </cell>
          <cell r="AB144" t="str">
            <v>HS</v>
          </cell>
          <cell r="AC144" t="str">
            <v>Cuotas</v>
          </cell>
          <cell r="AE144">
            <v>3700000</v>
          </cell>
          <cell r="AF144" t="str">
            <v>N/A</v>
          </cell>
          <cell r="AG144">
            <v>336363.63636364002</v>
          </cell>
          <cell r="AH144">
            <v>336363.63636364002</v>
          </cell>
          <cell r="AI144">
            <v>336363.63636364002</v>
          </cell>
          <cell r="AJ144">
            <v>336363.63636364002</v>
          </cell>
          <cell r="AK144">
            <v>336363.63636364002</v>
          </cell>
          <cell r="AL144">
            <v>336363.63636364002</v>
          </cell>
          <cell r="AM144">
            <v>336363.63636364002</v>
          </cell>
          <cell r="AN144">
            <v>336363.63636364002</v>
          </cell>
          <cell r="AO144">
            <v>336363.63636364002</v>
          </cell>
          <cell r="AP144">
            <v>336363.63636364002</v>
          </cell>
          <cell r="AQ144">
            <v>336363.63636364002</v>
          </cell>
          <cell r="AR144" t="str">
            <v>FORMULARIO</v>
          </cell>
          <cell r="AS144" t="str">
            <v>JOHNNATAN ALZATE</v>
          </cell>
        </row>
        <row r="145">
          <cell r="B145">
            <v>167116</v>
          </cell>
          <cell r="C145">
            <v>224053</v>
          </cell>
          <cell r="D145" t="str">
            <v>5d14e2654dc35a0017c2802d</v>
          </cell>
          <cell r="E145" t="str">
            <v>PRIMAX</v>
          </cell>
          <cell r="F145" t="str">
            <v>NO</v>
          </cell>
          <cell r="G145" t="str">
            <v>NO</v>
          </cell>
          <cell r="H145" t="str">
            <v>SI</v>
          </cell>
          <cell r="I145" t="str">
            <v>ÉXITO EL RETIRO</v>
          </cell>
          <cell r="J145" t="str">
            <v xml:space="preserve"> CR 20 CL 25 Y 26 VRD EL RETIRO </v>
          </cell>
          <cell r="K145" t="str">
            <v>Área Norte</v>
          </cell>
          <cell r="L145" t="str">
            <v>EL RETIRO</v>
          </cell>
          <cell r="M145" t="str">
            <v>ANTIOQUIA</v>
          </cell>
          <cell r="N145" t="str">
            <v>MONICA LONDOÑO</v>
          </cell>
          <cell r="O145" t="str">
            <v>mlondonod@primax.com.co</v>
          </cell>
          <cell r="P145" t="str">
            <v>ALVARO GUTIERREZ</v>
          </cell>
          <cell r="Q145" t="str">
            <v>agutierrezh@primax.com.co</v>
          </cell>
          <cell r="R145" t="str">
            <v>Partner</v>
          </cell>
          <cell r="S145" t="str">
            <v>GRUPO ÉXITO</v>
          </cell>
          <cell r="U145" t="str">
            <v>GRUPO ÉXITO: Alcides Serna</v>
          </cell>
          <cell r="V145" t="str">
            <v xml:space="preserve">Juan Camilo Osorio </v>
          </cell>
          <cell r="W145" t="str">
            <v>alcides.serna@grupo-exito.com;</v>
          </cell>
          <cell r="X145" t="str">
            <v>jdlopez@grupo-exito.com; administrador838@grupo-exito.com;</v>
          </cell>
          <cell r="Y145" t="str">
            <v>3217856307 / 574 3391736 / 57 3216271736</v>
          </cell>
          <cell r="Z145">
            <v>6.0948909999999996</v>
          </cell>
          <cell r="AA145">
            <v>-75.501457000000002</v>
          </cell>
          <cell r="AB145" t="str">
            <v>HS</v>
          </cell>
          <cell r="AC145" t="str">
            <v>Cuotas</v>
          </cell>
          <cell r="AD145" t="str">
            <v>Se mantienen costos 2021 para la inscripción del 2022.</v>
          </cell>
          <cell r="AE145">
            <v>3300000</v>
          </cell>
          <cell r="AF145" t="str">
            <v>N/A</v>
          </cell>
          <cell r="AG145">
            <v>300000</v>
          </cell>
          <cell r="AH145">
            <v>300000</v>
          </cell>
          <cell r="AI145">
            <v>300000</v>
          </cell>
          <cell r="AJ145">
            <v>300000</v>
          </cell>
          <cell r="AK145">
            <v>300000</v>
          </cell>
          <cell r="AL145">
            <v>300000</v>
          </cell>
          <cell r="AM145">
            <v>300000</v>
          </cell>
          <cell r="AN145">
            <v>300000</v>
          </cell>
          <cell r="AO145">
            <v>300000</v>
          </cell>
          <cell r="AP145">
            <v>300000</v>
          </cell>
          <cell r="AQ145">
            <v>300000</v>
          </cell>
          <cell r="AR145" t="str">
            <v>SI</v>
          </cell>
          <cell r="AS145" t="str">
            <v>NORMAN CORDOBA</v>
          </cell>
        </row>
        <row r="146">
          <cell r="B146">
            <v>110553</v>
          </cell>
          <cell r="C146">
            <v>212945</v>
          </cell>
          <cell r="D146" t="str">
            <v>5e73f8b4a23612001783cb8d</v>
          </cell>
          <cell r="E146" t="str">
            <v>PRIMAX</v>
          </cell>
          <cell r="F146" t="str">
            <v>NO</v>
          </cell>
          <cell r="G146" t="str">
            <v>NO</v>
          </cell>
          <cell r="H146" t="str">
            <v>NO</v>
          </cell>
          <cell r="I146" t="str">
            <v>PANAMERICANA - PASTO</v>
          </cell>
          <cell r="J146" t="str">
            <v>Calle 20 # 40A - 70</v>
          </cell>
          <cell r="K146" t="str">
            <v>Área Sur</v>
          </cell>
          <cell r="L146" t="str">
            <v>SAN JUAN DE PASTO</v>
          </cell>
          <cell r="M146" t="str">
            <v>NARIÑO</v>
          </cell>
          <cell r="N146" t="str">
            <v>MARTHA PATRICA CHAVES</v>
          </cell>
          <cell r="O146" t="str">
            <v>mchavesr@primax.com.co</v>
          </cell>
          <cell r="P146" t="str">
            <v xml:space="preserve">FABIO ANDRES ROJAS </v>
          </cell>
          <cell r="Q146" t="str">
            <v>jpinerosg@primax.com.co</v>
          </cell>
          <cell r="R146" t="str">
            <v>Multisite</v>
          </cell>
          <cell r="T146" t="str">
            <v xml:space="preserve">COMBUSCOL </v>
          </cell>
          <cell r="U146" t="str">
            <v>COMBUSCOL: Fernando Chávez</v>
          </cell>
          <cell r="V146" t="str">
            <v xml:space="preserve">Humberto botina </v>
          </cell>
          <cell r="W146" t="str">
            <v>fernando.chavez@combuscol.com;</v>
          </cell>
          <cell r="X146" t="str">
            <v>adriana.jaramillo@chz-scs.com; humberto.botina@chz-scs.com;</v>
          </cell>
          <cell r="Y146" t="str">
            <v>317 4293113 /0/57 3155819924</v>
          </cell>
          <cell r="Z146">
            <v>1.2342538000000001</v>
          </cell>
          <cell r="AA146">
            <v>-77.286970299999993</v>
          </cell>
          <cell r="AB146" t="str">
            <v>HS</v>
          </cell>
          <cell r="AC146" t="str">
            <v>Inmediato</v>
          </cell>
          <cell r="AE146">
            <v>3500000</v>
          </cell>
          <cell r="AF146" t="str">
            <v>N/A</v>
          </cell>
          <cell r="AG146" t="str">
            <v>N/A</v>
          </cell>
          <cell r="AH146">
            <v>3500000</v>
          </cell>
          <cell r="AI146" t="str">
            <v>N/A</v>
          </cell>
          <cell r="AJ146" t="str">
            <v>N/A</v>
          </cell>
          <cell r="AK146" t="str">
            <v>N/A</v>
          </cell>
          <cell r="AL146" t="str">
            <v>N/A</v>
          </cell>
          <cell r="AM146" t="str">
            <v>N/A</v>
          </cell>
          <cell r="AN146" t="str">
            <v>N/A</v>
          </cell>
          <cell r="AO146" t="str">
            <v>N/A</v>
          </cell>
          <cell r="AP146" t="str">
            <v>N/A</v>
          </cell>
          <cell r="AQ146" t="str">
            <v>N/A</v>
          </cell>
          <cell r="AR146" t="str">
            <v>SI</v>
          </cell>
          <cell r="AS146" t="str">
            <v>MIGUEL RAMIREZ</v>
          </cell>
        </row>
        <row r="147">
          <cell r="B147">
            <v>112143</v>
          </cell>
          <cell r="C147">
            <v>221663</v>
          </cell>
          <cell r="D147" t="str">
            <v>5d14f2424dc35a0017c2e4e4</v>
          </cell>
          <cell r="E147" t="str">
            <v>PRIMAX</v>
          </cell>
          <cell r="F147" t="str">
            <v>SI</v>
          </cell>
          <cell r="G147" t="str">
            <v>NO</v>
          </cell>
          <cell r="H147" t="str">
            <v>SI</v>
          </cell>
          <cell r="I147" t="str">
            <v>LA PEDREGOSA</v>
          </cell>
          <cell r="J147" t="str">
            <v>Cra 33 # 98-03 (Cerca Plaza Satélite)</v>
          </cell>
          <cell r="K147" t="str">
            <v>Área Norte</v>
          </cell>
          <cell r="L147" t="str">
            <v>FLORIDABLANCA</v>
          </cell>
          <cell r="M147" t="str">
            <v>SANTANDER</v>
          </cell>
          <cell r="N147" t="str">
            <v>MONICA LONDOÑO</v>
          </cell>
          <cell r="O147" t="str">
            <v>mlondonod@primax.com.co</v>
          </cell>
          <cell r="P147" t="str">
            <v>FABIAN TORRES</v>
          </cell>
          <cell r="Q147" t="str">
            <v>ftorresa@primax.com.co</v>
          </cell>
          <cell r="R147" t="str">
            <v>Single Site</v>
          </cell>
          <cell r="U147" t="str">
            <v>Invesriones PT Ortiz SAS/Pedro Ortiz/ Yesid Ortiz</v>
          </cell>
          <cell r="V147" t="str">
            <v>Ana Racines</v>
          </cell>
          <cell r="W147" t="str">
            <v>eslapedregosa@hotmail.com;</v>
          </cell>
          <cell r="X147" t="str">
            <v>contabilidad@lapedregosa.com.co;</v>
          </cell>
          <cell r="Y147" t="str">
            <v>3176667745 / 577  6361382</v>
          </cell>
          <cell r="Z147">
            <v>7.0954650299999997</v>
          </cell>
          <cell r="AA147">
            <v>-73.106866819999993</v>
          </cell>
          <cell r="AB147" t="str">
            <v>HS</v>
          </cell>
          <cell r="AC147" t="str">
            <v>Cuotas</v>
          </cell>
          <cell r="AE147">
            <v>3700000</v>
          </cell>
          <cell r="AF147" t="str">
            <v>N/A</v>
          </cell>
          <cell r="AG147">
            <v>336363.63636364002</v>
          </cell>
          <cell r="AH147">
            <v>336363.63636364002</v>
          </cell>
          <cell r="AI147">
            <v>336363.63636364002</v>
          </cell>
          <cell r="AJ147">
            <v>336363.63636364002</v>
          </cell>
          <cell r="AK147">
            <v>336363.63636364002</v>
          </cell>
          <cell r="AL147">
            <v>336363.63636364002</v>
          </cell>
          <cell r="AM147">
            <v>336363.63636364002</v>
          </cell>
          <cell r="AN147">
            <v>336363.63636364002</v>
          </cell>
          <cell r="AO147">
            <v>336363.63636364002</v>
          </cell>
          <cell r="AP147">
            <v>336363.63636364002</v>
          </cell>
          <cell r="AQ147">
            <v>336363.63636364002</v>
          </cell>
          <cell r="AR147" t="str">
            <v>SI</v>
          </cell>
          <cell r="AS147" t="str">
            <v>FERNEY LOZANO</v>
          </cell>
        </row>
        <row r="148">
          <cell r="B148">
            <v>110020</v>
          </cell>
          <cell r="C148">
            <v>226640</v>
          </cell>
          <cell r="D148" t="str">
            <v>5e050991a7ae0e0017fa1a83</v>
          </cell>
          <cell r="E148" t="str">
            <v>PRIMAX</v>
          </cell>
          <cell r="F148" t="str">
            <v>SI</v>
          </cell>
          <cell r="G148" t="str">
            <v>NO</v>
          </cell>
          <cell r="H148" t="str">
            <v>SI</v>
          </cell>
          <cell r="I148" t="str">
            <v>PROCARBON - PARAISO</v>
          </cell>
          <cell r="J148" t="str">
            <v>KM 4 Via Zipaquira-Ubate</v>
          </cell>
          <cell r="K148" t="str">
            <v>Área Centro</v>
          </cell>
          <cell r="L148" t="str">
            <v>COGUA</v>
          </cell>
          <cell r="M148" t="str">
            <v>CUNDINAMARCA</v>
          </cell>
          <cell r="N148" t="str">
            <v>HECTOR MARIO MARTINEZ</v>
          </cell>
          <cell r="O148" t="str">
            <v>hmartinezd@primax.com.co</v>
          </cell>
          <cell r="P148" t="str">
            <v>YOLIMA MESA</v>
          </cell>
          <cell r="Q148" t="str">
            <v>ymesar@primax.com.co</v>
          </cell>
          <cell r="R148" t="str">
            <v>Multisite</v>
          </cell>
          <cell r="T148" t="str">
            <v>Jose Maria León</v>
          </cell>
          <cell r="U148" t="str">
            <v>Jose Maria León</v>
          </cell>
          <cell r="V148" t="str">
            <v xml:space="preserve">Zamir Rodríguez Zambrano </v>
          </cell>
          <cell r="W148" t="str">
            <v>procarbon1@hotmail.com;</v>
          </cell>
          <cell r="X148" t="str">
            <v>secretariagerenciaprocarbon@hotmail.com; almacenparaiso@gmail.com;</v>
          </cell>
          <cell r="Y148" t="str">
            <v>3112423383 / 0/310 295 2651</v>
          </cell>
          <cell r="Z148">
            <v>5.0439041199999997</v>
          </cell>
          <cell r="AA148">
            <v>-73.970872970000002</v>
          </cell>
          <cell r="AB148" t="str">
            <v>HS</v>
          </cell>
          <cell r="AC148" t="str">
            <v>Cuotas</v>
          </cell>
          <cell r="AE148">
            <v>3700000</v>
          </cell>
          <cell r="AF148" t="str">
            <v>N/A</v>
          </cell>
          <cell r="AG148">
            <v>336363.63636364002</v>
          </cell>
          <cell r="AH148">
            <v>336363.63636364002</v>
          </cell>
          <cell r="AI148">
            <v>336363.63636364002</v>
          </cell>
          <cell r="AJ148">
            <v>336363.63636364002</v>
          </cell>
          <cell r="AK148">
            <v>336363.63636364002</v>
          </cell>
          <cell r="AL148">
            <v>336363.63636364002</v>
          </cell>
          <cell r="AM148">
            <v>336363.63636364002</v>
          </cell>
          <cell r="AN148">
            <v>336363.63636364002</v>
          </cell>
          <cell r="AO148">
            <v>336363.63636364002</v>
          </cell>
          <cell r="AP148">
            <v>336363.63636364002</v>
          </cell>
          <cell r="AQ148">
            <v>336363.63636364002</v>
          </cell>
          <cell r="AR148" t="str">
            <v>SI</v>
          </cell>
          <cell r="AS148" t="str">
            <v>RICARDO CHIPATECUA</v>
          </cell>
        </row>
        <row r="149">
          <cell r="B149">
            <v>110159</v>
          </cell>
          <cell r="C149">
            <v>224761</v>
          </cell>
          <cell r="D149" t="str">
            <v>5e73dc9aa23612001782fb63</v>
          </cell>
          <cell r="E149" t="str">
            <v>PRIMAX</v>
          </cell>
          <cell r="F149" t="str">
            <v>SI</v>
          </cell>
          <cell r="G149" t="str">
            <v>SI</v>
          </cell>
          <cell r="H149" t="str">
            <v>SI</v>
          </cell>
          <cell r="I149" t="str">
            <v>NUEVA DIANA</v>
          </cell>
          <cell r="J149" t="str">
            <v xml:space="preserve">Autopista Norte  'Km. 34  Briceño Sopo. </v>
          </cell>
          <cell r="K149" t="str">
            <v>Área Centro</v>
          </cell>
          <cell r="L149" t="str">
            <v>SOPO</v>
          </cell>
          <cell r="M149" t="str">
            <v>CUNDINAMARCA</v>
          </cell>
          <cell r="N149" t="str">
            <v>HECTOR MARIO MARTINEZ</v>
          </cell>
          <cell r="O149" t="str">
            <v>hmartinezd@primax.com.co</v>
          </cell>
          <cell r="P149" t="str">
            <v>CAROLINA CHAVEZ</v>
          </cell>
          <cell r="Q149" t="str">
            <v>cchavezz@primax.com.co</v>
          </cell>
          <cell r="R149" t="str">
            <v>Multisite</v>
          </cell>
          <cell r="T149" t="str">
            <v>UNIGAS</v>
          </cell>
          <cell r="U149" t="str">
            <v>Combustibles Unigas SAS / Herman Castro, Mauricio Castro/ Hernán Camargo</v>
          </cell>
          <cell r="V149" t="str">
            <v>Aneider tovar</v>
          </cell>
          <cell r="W149" t="str">
            <v>hernan.camargo@grupounigas.co;</v>
          </cell>
          <cell r="X149" t="str">
            <v>hernan.camargo@grupounigas.co; eds.nuevadiana@grupounigas.co; Admin.nuevadiana@grupounigas.co;</v>
          </cell>
          <cell r="Y149" t="str">
            <v xml:space="preserve"> 57 3187068805/57 3175142001 </v>
          </cell>
          <cell r="Z149">
            <v>4.9419173230000002</v>
          </cell>
          <cell r="AA149">
            <v>-73.962002909999995</v>
          </cell>
          <cell r="AB149" t="str">
            <v>HS</v>
          </cell>
          <cell r="AC149" t="str">
            <v>Inmediato</v>
          </cell>
          <cell r="AE149">
            <v>3300000</v>
          </cell>
          <cell r="AF149" t="str">
            <v>N/A</v>
          </cell>
          <cell r="AG149">
            <v>3300000</v>
          </cell>
          <cell r="AH149" t="str">
            <v>N/A</v>
          </cell>
          <cell r="AI149" t="str">
            <v>N/A</v>
          </cell>
          <cell r="AJ149" t="str">
            <v>N/A</v>
          </cell>
          <cell r="AK149" t="str">
            <v>N/A</v>
          </cell>
          <cell r="AL149" t="str">
            <v>N/A</v>
          </cell>
          <cell r="AM149" t="str">
            <v>N/A</v>
          </cell>
          <cell r="AN149" t="str">
            <v>N/A</v>
          </cell>
          <cell r="AO149" t="str">
            <v>N/A</v>
          </cell>
          <cell r="AP149" t="str">
            <v>N/A</v>
          </cell>
          <cell r="AQ149" t="str">
            <v>N/A</v>
          </cell>
          <cell r="AR149" t="str">
            <v>SI</v>
          </cell>
          <cell r="AS149" t="str">
            <v>MILENA INFANTE</v>
          </cell>
        </row>
        <row r="150">
          <cell r="B150">
            <v>166732</v>
          </cell>
          <cell r="C150">
            <v>222077</v>
          </cell>
          <cell r="D150" t="str">
            <v>5d14e7f14dc35a0017c292c0</v>
          </cell>
          <cell r="E150" t="str">
            <v>PRIMAX</v>
          </cell>
          <cell r="F150" t="str">
            <v>NO</v>
          </cell>
          <cell r="G150" t="str">
            <v>NO</v>
          </cell>
          <cell r="H150" t="str">
            <v>SI</v>
          </cell>
          <cell r="I150" t="str">
            <v>ÉXITO EL CORRAL</v>
          </cell>
          <cell r="J150" t="str">
            <v>CALLE 38 N° 33-50 BARRIO BOSTON, TRONCAL DE OCCIDENTE</v>
          </cell>
          <cell r="K150" t="str">
            <v>Área Norte</v>
          </cell>
          <cell r="L150" t="str">
            <v>SINCELEJO</v>
          </cell>
          <cell r="M150" t="str">
            <v>SUCRE</v>
          </cell>
          <cell r="N150" t="str">
            <v>MONICA LONDOÑO</v>
          </cell>
          <cell r="O150" t="str">
            <v>mlondonod@primax.com.co</v>
          </cell>
          <cell r="P150" t="str">
            <v>VICTOR PATERNINA</v>
          </cell>
          <cell r="Q150" t="str">
            <v>vpaterninau@primax.com.co</v>
          </cell>
          <cell r="R150" t="str">
            <v>Partner</v>
          </cell>
          <cell r="S150" t="str">
            <v>GRUPO ÉXITO</v>
          </cell>
          <cell r="U150" t="str">
            <v>GRUPO ÉXITO: Alcides Serna</v>
          </cell>
          <cell r="V150" t="str">
            <v>Johan medina</v>
          </cell>
          <cell r="W150" t="str">
            <v>alcides.serna@grupo-exito.com;</v>
          </cell>
          <cell r="X150" t="str">
            <v>administrador252@Grupo-exito.com;</v>
          </cell>
          <cell r="Y150" t="str">
            <v>3014304447 574 3391736 / 57 3216271736</v>
          </cell>
          <cell r="Z150">
            <v>9.2988562219999995</v>
          </cell>
          <cell r="AA150">
            <v>-75.377673529999996</v>
          </cell>
          <cell r="AB150" t="str">
            <v>HS</v>
          </cell>
          <cell r="AC150" t="str">
            <v>Cuotas</v>
          </cell>
          <cell r="AD150" t="str">
            <v>Se mantienen costos 2021 para la inscripción del 2022.</v>
          </cell>
          <cell r="AE150">
            <v>3300000</v>
          </cell>
          <cell r="AF150" t="str">
            <v>N/A</v>
          </cell>
          <cell r="AG150">
            <v>300000</v>
          </cell>
          <cell r="AH150">
            <v>300000</v>
          </cell>
          <cell r="AI150">
            <v>300000</v>
          </cell>
          <cell r="AJ150">
            <v>300000</v>
          </cell>
          <cell r="AK150">
            <v>300000</v>
          </cell>
          <cell r="AL150">
            <v>300000</v>
          </cell>
          <cell r="AM150">
            <v>300000</v>
          </cell>
          <cell r="AN150">
            <v>300000</v>
          </cell>
          <cell r="AO150">
            <v>300000</v>
          </cell>
          <cell r="AP150">
            <v>300000</v>
          </cell>
          <cell r="AQ150">
            <v>300000</v>
          </cell>
          <cell r="AR150" t="str">
            <v>SI</v>
          </cell>
          <cell r="AS150" t="str">
            <v>KAREN COGOLLO</v>
          </cell>
        </row>
        <row r="151">
          <cell r="B151">
            <v>146169</v>
          </cell>
          <cell r="C151">
            <v>233129</v>
          </cell>
          <cell r="D151" t="str">
            <v>5e74e01ca23612001786df49</v>
          </cell>
          <cell r="E151" t="str">
            <v>PRIMAX</v>
          </cell>
          <cell r="F151" t="str">
            <v>SI</v>
          </cell>
          <cell r="G151" t="str">
            <v>SI</v>
          </cell>
          <cell r="H151" t="str">
            <v>SI</v>
          </cell>
          <cell r="I151" t="str">
            <v>SANTAMARIA DE LOS ANGELES</v>
          </cell>
          <cell r="J151" t="str">
            <v>Cra 43A No. 17 Sur - 35</v>
          </cell>
          <cell r="K151" t="str">
            <v>Área Norte</v>
          </cell>
          <cell r="L151" t="str">
            <v>MEDELLIN</v>
          </cell>
          <cell r="M151" t="str">
            <v>ANTIOQUIA</v>
          </cell>
          <cell r="N151" t="str">
            <v>MONICA LONDOÑO</v>
          </cell>
          <cell r="O151" t="str">
            <v>mlondonod@primax.com.co</v>
          </cell>
          <cell r="P151" t="str">
            <v>ALVARO GUTIERREZ</v>
          </cell>
          <cell r="Q151" t="str">
            <v>agutierrezh@primax.com.co</v>
          </cell>
          <cell r="R151" t="str">
            <v>Multisite</v>
          </cell>
          <cell r="T151" t="str">
            <v>GRUPO ESTACIONES</v>
          </cell>
          <cell r="U151" t="str">
            <v>GRUPO ESTACIONES: Andrés Mejía</v>
          </cell>
          <cell r="V151">
            <v>0</v>
          </cell>
          <cell r="W151" t="str">
            <v>mobilsantamaria@grupoestaciones.com;</v>
          </cell>
          <cell r="X151" t="str">
            <v>primaxsantamaria@grupoestaciones.com; josearroyave@grupoestaciones.com;</v>
          </cell>
          <cell r="Y151" t="str">
            <v>574 3132361</v>
          </cell>
          <cell r="Z151">
            <v>6.1872803620000001</v>
          </cell>
          <cell r="AA151">
            <v>-75.578277760000006</v>
          </cell>
          <cell r="AB151" t="str">
            <v>HS</v>
          </cell>
          <cell r="AC151" t="str">
            <v>Cuotas</v>
          </cell>
          <cell r="AE151">
            <v>3700000</v>
          </cell>
          <cell r="AF151" t="str">
            <v>N/A</v>
          </cell>
          <cell r="AG151">
            <v>336363.63636364002</v>
          </cell>
          <cell r="AH151">
            <v>336363.63636364002</v>
          </cell>
          <cell r="AI151">
            <v>336363.63636364002</v>
          </cell>
          <cell r="AJ151">
            <v>336363.63636364002</v>
          </cell>
          <cell r="AK151">
            <v>336363.63636364002</v>
          </cell>
          <cell r="AL151">
            <v>336363.63636364002</v>
          </cell>
          <cell r="AM151">
            <v>336363.63636364002</v>
          </cell>
          <cell r="AN151">
            <v>336363.63636364002</v>
          </cell>
          <cell r="AO151">
            <v>336363.63636364002</v>
          </cell>
          <cell r="AP151">
            <v>336363.63636364002</v>
          </cell>
          <cell r="AQ151">
            <v>336363.63636364002</v>
          </cell>
          <cell r="AR151" t="str">
            <v>FORMULARIO</v>
          </cell>
          <cell r="AS151" t="str">
            <v>JOHNNATAN ALZATE</v>
          </cell>
        </row>
        <row r="152">
          <cell r="B152">
            <v>167168</v>
          </cell>
          <cell r="C152">
            <v>232242</v>
          </cell>
          <cell r="D152" t="str">
            <v>5d14c92de87890001724a5d3</v>
          </cell>
          <cell r="E152" t="str">
            <v>PRIMAX</v>
          </cell>
          <cell r="F152" t="str">
            <v>SI</v>
          </cell>
          <cell r="G152" t="str">
            <v>SI</v>
          </cell>
          <cell r="H152" t="str">
            <v>SI</v>
          </cell>
          <cell r="I152" t="str">
            <v>COMBUSTIBLES COTA</v>
          </cell>
          <cell r="J152" t="str">
            <v>Variante intersección Via Suba del municipio de Cota</v>
          </cell>
          <cell r="K152" t="str">
            <v>Área Centro</v>
          </cell>
          <cell r="L152" t="str">
            <v>COTA</v>
          </cell>
          <cell r="M152" t="str">
            <v>CUNDINAMARCA</v>
          </cell>
          <cell r="N152" t="str">
            <v>HECTOR MARIO MARTINEZ</v>
          </cell>
          <cell r="O152" t="str">
            <v>hmartinezd@primax.com.co</v>
          </cell>
          <cell r="P152" t="str">
            <v>CAROLINA CHAVEZ</v>
          </cell>
          <cell r="Q152" t="str">
            <v>cchavezz@primax.com.co</v>
          </cell>
          <cell r="R152" t="str">
            <v>Multisite</v>
          </cell>
          <cell r="T152" t="str">
            <v>UNIGAS</v>
          </cell>
          <cell r="U152" t="str">
            <v>Combustibles Unigas SAS / Herman Castro, Mauricio Castro/ Hernán Camargo</v>
          </cell>
          <cell r="V152" t="str">
            <v>Manuel aguilar</v>
          </cell>
          <cell r="W152" t="str">
            <v>hernan.camargo@grupounigas.co;</v>
          </cell>
          <cell r="X152" t="str">
            <v>hernan.camargo@grupounigas.co; eds.cota@grupounigas.co; Admin.cota@grupounigas.co;</v>
          </cell>
          <cell r="Y152" t="str">
            <v xml:space="preserve">3182065255 /   571 8766925/57 3175142001 </v>
          </cell>
          <cell r="Z152">
            <v>4.8023090000000002</v>
          </cell>
          <cell r="AA152">
            <v>-74.096682999999999</v>
          </cell>
          <cell r="AB152" t="str">
            <v>HS</v>
          </cell>
          <cell r="AC152" t="str">
            <v>Inmediato</v>
          </cell>
          <cell r="AE152">
            <v>3300000</v>
          </cell>
          <cell r="AF152" t="str">
            <v>N/A</v>
          </cell>
          <cell r="AG152">
            <v>3300000</v>
          </cell>
          <cell r="AH152" t="str">
            <v>N/A</v>
          </cell>
          <cell r="AI152" t="str">
            <v>N/A</v>
          </cell>
          <cell r="AJ152" t="str">
            <v>N/A</v>
          </cell>
          <cell r="AK152" t="str">
            <v>N/A</v>
          </cell>
          <cell r="AL152" t="str">
            <v>N/A</v>
          </cell>
          <cell r="AM152" t="str">
            <v>N/A</v>
          </cell>
          <cell r="AN152" t="str">
            <v>N/A</v>
          </cell>
          <cell r="AO152" t="str">
            <v>N/A</v>
          </cell>
          <cell r="AP152" t="str">
            <v>N/A</v>
          </cell>
          <cell r="AQ152" t="str">
            <v>N/A</v>
          </cell>
          <cell r="AR152" t="str">
            <v>SI</v>
          </cell>
          <cell r="AS152" t="str">
            <v>MILENA INFANTE</v>
          </cell>
        </row>
        <row r="153">
          <cell r="B153">
            <v>166733</v>
          </cell>
          <cell r="C153">
            <v>222078</v>
          </cell>
          <cell r="D153" t="str">
            <v>5d14e80c4dc35a0017c295dc</v>
          </cell>
          <cell r="E153" t="str">
            <v>PRIMAX</v>
          </cell>
          <cell r="F153" t="str">
            <v>NO</v>
          </cell>
          <cell r="G153" t="str">
            <v>NO</v>
          </cell>
          <cell r="H153" t="str">
            <v>SI</v>
          </cell>
          <cell r="I153" t="str">
            <v>ÉXITO LA SELVA</v>
          </cell>
          <cell r="J153" t="str">
            <v>CARRERA 4 CON CALLE 23 (CARRERA 4 CON CALLE 18)</v>
          </cell>
          <cell r="K153" t="str">
            <v>Área Norte</v>
          </cell>
          <cell r="L153" t="str">
            <v>SINCELEJO</v>
          </cell>
          <cell r="M153" t="str">
            <v>SUCRE</v>
          </cell>
          <cell r="N153" t="str">
            <v>MONICA LONDOÑO</v>
          </cell>
          <cell r="O153" t="str">
            <v>mlondonod@primax.com.co</v>
          </cell>
          <cell r="P153" t="str">
            <v>VICTOR PATERNINA</v>
          </cell>
          <cell r="Q153" t="str">
            <v>vpaterninau@primax.com.co</v>
          </cell>
          <cell r="R153" t="str">
            <v>Partner</v>
          </cell>
          <cell r="S153" t="str">
            <v>GRUPO ÉXITO</v>
          </cell>
          <cell r="U153" t="str">
            <v>GRUPO ÉXITO: Alcides Serna</v>
          </cell>
          <cell r="V153" t="str">
            <v>Saúl sabayet</v>
          </cell>
          <cell r="W153" t="str">
            <v>alcides.serna@grupo-exito.com;</v>
          </cell>
          <cell r="X153" t="str">
            <v>administrador836@Grupo-exito.com;</v>
          </cell>
          <cell r="Y153" t="str">
            <v>3005722740 / 574 3391736 / 57 3216271736</v>
          </cell>
          <cell r="Z153">
            <v>9.3004622430000001</v>
          </cell>
          <cell r="AA153">
            <v>-75.412633740000004</v>
          </cell>
          <cell r="AB153" t="str">
            <v>HS</v>
          </cell>
          <cell r="AC153" t="str">
            <v>Cuotas</v>
          </cell>
          <cell r="AD153" t="str">
            <v>Se mantienen costos 2021 para la inscripción del 2022.</v>
          </cell>
          <cell r="AE153">
            <v>3300000</v>
          </cell>
          <cell r="AF153" t="str">
            <v>N/A</v>
          </cell>
          <cell r="AG153">
            <v>300000</v>
          </cell>
          <cell r="AH153">
            <v>300000</v>
          </cell>
          <cell r="AI153">
            <v>300000</v>
          </cell>
          <cell r="AJ153">
            <v>300000</v>
          </cell>
          <cell r="AK153">
            <v>300000</v>
          </cell>
          <cell r="AL153">
            <v>300000</v>
          </cell>
          <cell r="AM153">
            <v>300000</v>
          </cell>
          <cell r="AN153">
            <v>300000</v>
          </cell>
          <cell r="AO153">
            <v>300000</v>
          </cell>
          <cell r="AP153">
            <v>300000</v>
          </cell>
          <cell r="AQ153">
            <v>300000</v>
          </cell>
          <cell r="AR153" t="str">
            <v>SI</v>
          </cell>
          <cell r="AS153" t="str">
            <v>KAREN COGOLLO</v>
          </cell>
        </row>
        <row r="154">
          <cell r="B154">
            <v>167843</v>
          </cell>
          <cell r="C154">
            <v>226540</v>
          </cell>
          <cell r="D154" t="str">
            <v>5d14eb1f4dc35a0017c2a256</v>
          </cell>
          <cell r="E154" t="str">
            <v>PRIMAX</v>
          </cell>
          <cell r="F154" t="str">
            <v>NO</v>
          </cell>
          <cell r="G154" t="str">
            <v>NO</v>
          </cell>
          <cell r="H154" t="str">
            <v>SI</v>
          </cell>
          <cell r="I154" t="str">
            <v>ÉXITO SAN PEDRO</v>
          </cell>
          <cell r="J154" t="str">
            <v>CARRERA 8 No 38-42</v>
          </cell>
          <cell r="K154" t="str">
            <v>Área Sur</v>
          </cell>
          <cell r="L154" t="str">
            <v>NEIVA</v>
          </cell>
          <cell r="M154" t="str">
            <v>HUILA</v>
          </cell>
          <cell r="N154" t="str">
            <v>MARTHA PATRICA CHAVES</v>
          </cell>
          <cell r="O154" t="str">
            <v>mchavesr@primax.com.co</v>
          </cell>
          <cell r="P154" t="str">
            <v>JOHANA BOTERO</v>
          </cell>
          <cell r="Q154" t="str">
            <v>jboterog@primax.com.co</v>
          </cell>
          <cell r="R154" t="str">
            <v>Partner</v>
          </cell>
          <cell r="S154" t="str">
            <v>GRUPO ÉXITO</v>
          </cell>
          <cell r="U154" t="str">
            <v>GRUPO ÉXITO: Alcides Serna</v>
          </cell>
          <cell r="V154" t="str">
            <v xml:space="preserve"> </v>
          </cell>
          <cell r="W154" t="str">
            <v>alcides.serna@grupo-exito.com;</v>
          </cell>
          <cell r="X154" t="str">
            <v>YinaMargoth.SierraHernandez@grupo-exito.com; estaciondeservicio.neiva@grupo-exito.com; administrador237@grupo-exito.com;</v>
          </cell>
          <cell r="Y154" t="str">
            <v>3041014377 / 571 6605200 Ext 4721 / 57 3216275120</v>
          </cell>
          <cell r="Z154">
            <v>2.9488397069999999</v>
          </cell>
          <cell r="AA154">
            <v>-75.289518229999999</v>
          </cell>
          <cell r="AB154" t="str">
            <v>HS</v>
          </cell>
          <cell r="AC154" t="str">
            <v>Cuotas</v>
          </cell>
          <cell r="AD154" t="str">
            <v>Se mantienen costos 2021 para la inscripción del 2022.</v>
          </cell>
          <cell r="AE154">
            <v>3300000</v>
          </cell>
          <cell r="AF154" t="str">
            <v>N/A</v>
          </cell>
          <cell r="AG154">
            <v>300000</v>
          </cell>
          <cell r="AH154">
            <v>300000</v>
          </cell>
          <cell r="AI154">
            <v>300000</v>
          </cell>
          <cell r="AJ154">
            <v>300000</v>
          </cell>
          <cell r="AK154">
            <v>300000</v>
          </cell>
          <cell r="AL154">
            <v>300000</v>
          </cell>
          <cell r="AM154">
            <v>300000</v>
          </cell>
          <cell r="AN154">
            <v>300000</v>
          </cell>
          <cell r="AO154">
            <v>300000</v>
          </cell>
          <cell r="AP154">
            <v>300000</v>
          </cell>
          <cell r="AQ154">
            <v>300000</v>
          </cell>
          <cell r="AR154" t="str">
            <v>SI</v>
          </cell>
          <cell r="AS154" t="str">
            <v>LAURA PERDOMO</v>
          </cell>
        </row>
        <row r="155">
          <cell r="B155">
            <v>166731</v>
          </cell>
          <cell r="C155">
            <v>222076</v>
          </cell>
          <cell r="D155" t="str">
            <v>5d14eed94dc35a0017c2bea7</v>
          </cell>
          <cell r="E155" t="str">
            <v>PRIMAX</v>
          </cell>
          <cell r="F155" t="str">
            <v>NO</v>
          </cell>
          <cell r="G155" t="str">
            <v>NO</v>
          </cell>
          <cell r="H155" t="str">
            <v>SI</v>
          </cell>
          <cell r="I155" t="str">
            <v>ÉXITO RAMBLAS</v>
          </cell>
          <cell r="J155" t="str">
            <v>KILOMETRO 9 VIA AL MAR CARTAGENA ZONA NORTE</v>
          </cell>
          <cell r="K155" t="str">
            <v>Área Norte</v>
          </cell>
          <cell r="L155" t="str">
            <v>CARTAGENA DE INDIAS</v>
          </cell>
          <cell r="M155" t="str">
            <v>BOLIVAR</v>
          </cell>
          <cell r="N155" t="str">
            <v>MONICA LONDOÑO</v>
          </cell>
          <cell r="O155" t="str">
            <v>mlondonod@primax.com.co</v>
          </cell>
          <cell r="P155" t="str">
            <v>MARTHA BARROS</v>
          </cell>
          <cell r="Q155" t="str">
            <v>mbarrosl@primax.com.co</v>
          </cell>
          <cell r="R155" t="str">
            <v>Partner</v>
          </cell>
          <cell r="S155" t="str">
            <v>GRUPO ÉXITO</v>
          </cell>
          <cell r="U155" t="str">
            <v>GRUPO ÉXITO: Alcides Serna</v>
          </cell>
          <cell r="V155" t="str">
            <v>Fernando narvaez</v>
          </cell>
          <cell r="W155" t="str">
            <v>alcides.serna@grupo-exito.com;</v>
          </cell>
          <cell r="X155" t="str">
            <v>jdlopez@grupo-exito.com;  Administrador833@grupo-exito.com;</v>
          </cell>
          <cell r="Y155" t="str">
            <v>574 3391736 / 57 3216271736</v>
          </cell>
          <cell r="Z155">
            <v>10.515549119999999</v>
          </cell>
          <cell r="AA155">
            <v>-75.469790860000003</v>
          </cell>
          <cell r="AB155" t="str">
            <v>HS</v>
          </cell>
          <cell r="AC155" t="str">
            <v>Cuotas</v>
          </cell>
          <cell r="AD155" t="str">
            <v>Se mantienen costos 2021 para la inscripción del 2022.</v>
          </cell>
          <cell r="AE155">
            <v>3300000</v>
          </cell>
          <cell r="AF155" t="str">
            <v>N/A</v>
          </cell>
          <cell r="AG155">
            <v>300000</v>
          </cell>
          <cell r="AH155">
            <v>300000</v>
          </cell>
          <cell r="AI155">
            <v>300000</v>
          </cell>
          <cell r="AJ155">
            <v>300000</v>
          </cell>
          <cell r="AK155">
            <v>300000</v>
          </cell>
          <cell r="AL155">
            <v>300000</v>
          </cell>
          <cell r="AM155">
            <v>300000</v>
          </cell>
          <cell r="AN155">
            <v>300000</v>
          </cell>
          <cell r="AO155">
            <v>300000</v>
          </cell>
          <cell r="AP155">
            <v>300000</v>
          </cell>
          <cell r="AQ155">
            <v>300000</v>
          </cell>
          <cell r="AR155" t="str">
            <v>SI</v>
          </cell>
          <cell r="AS155" t="str">
            <v>KAREN COGOLLO</v>
          </cell>
        </row>
        <row r="156">
          <cell r="B156">
            <v>167838</v>
          </cell>
          <cell r="C156">
            <v>226530</v>
          </cell>
          <cell r="D156" t="str">
            <v>5d14e46b4dc35a0017c28972</v>
          </cell>
          <cell r="E156" t="str">
            <v>PRIMAX</v>
          </cell>
          <cell r="F156" t="str">
            <v>NO</v>
          </cell>
          <cell r="G156" t="str">
            <v>NO</v>
          </cell>
          <cell r="H156" t="str">
            <v>SI</v>
          </cell>
          <cell r="I156" t="str">
            <v>ÉXITO BELLO</v>
          </cell>
          <cell r="J156" t="str">
            <v>Diagonal 51 No 35-120</v>
          </cell>
          <cell r="K156" t="str">
            <v>Área Norte</v>
          </cell>
          <cell r="L156" t="str">
            <v>BELLO</v>
          </cell>
          <cell r="M156" t="str">
            <v>ANTIOQUIA</v>
          </cell>
          <cell r="N156" t="str">
            <v>MONICA LONDOÑO</v>
          </cell>
          <cell r="O156" t="str">
            <v>mlondonod@primax.com.co</v>
          </cell>
          <cell r="P156" t="str">
            <v>ANDRES FELIPE PENNA</v>
          </cell>
          <cell r="Q156" t="str">
            <v>apennal@primax.com.co</v>
          </cell>
          <cell r="R156" t="str">
            <v>Partner</v>
          </cell>
          <cell r="S156" t="str">
            <v>GRUPO ÉXITO</v>
          </cell>
          <cell r="U156" t="str">
            <v>GRUPO ÉXITO: Alcides Serna</v>
          </cell>
          <cell r="V156">
            <v>0</v>
          </cell>
          <cell r="W156" t="str">
            <v>alcides.serna@grupo-exito.com;</v>
          </cell>
          <cell r="X156" t="str">
            <v>jdlopez@grupo-exito.com; administrador231@grupo-exito.com;</v>
          </cell>
          <cell r="Y156" t="str">
            <v>301 2481668 / 574 3391736 / 57 3216271736</v>
          </cell>
          <cell r="Z156">
            <v>6.338295714</v>
          </cell>
          <cell r="AA156">
            <v>-75.544461979999994</v>
          </cell>
          <cell r="AB156" t="str">
            <v>HS</v>
          </cell>
          <cell r="AC156" t="str">
            <v>Cuotas</v>
          </cell>
          <cell r="AD156" t="str">
            <v>Se mantienen costos 2021 para la inscripción del 2022.</v>
          </cell>
          <cell r="AE156">
            <v>3300000</v>
          </cell>
          <cell r="AF156" t="str">
            <v>N/A</v>
          </cell>
          <cell r="AG156">
            <v>300000</v>
          </cell>
          <cell r="AH156">
            <v>300000</v>
          </cell>
          <cell r="AI156">
            <v>300000</v>
          </cell>
          <cell r="AJ156">
            <v>300000</v>
          </cell>
          <cell r="AK156">
            <v>300000</v>
          </cell>
          <cell r="AL156">
            <v>300000</v>
          </cell>
          <cell r="AM156">
            <v>300000</v>
          </cell>
          <cell r="AN156">
            <v>300000</v>
          </cell>
          <cell r="AO156">
            <v>300000</v>
          </cell>
          <cell r="AP156">
            <v>300000</v>
          </cell>
          <cell r="AQ156">
            <v>300000</v>
          </cell>
          <cell r="AR156" t="str">
            <v>SI</v>
          </cell>
          <cell r="AS156" t="str">
            <v>NORMAN CORDOBA</v>
          </cell>
        </row>
        <row r="157">
          <cell r="B157">
            <v>167423</v>
          </cell>
          <cell r="C157">
            <v>225194</v>
          </cell>
          <cell r="D157" t="str">
            <v>5d14e37d4dc35a0017c28343</v>
          </cell>
          <cell r="E157" t="str">
            <v>PRIMAX</v>
          </cell>
          <cell r="F157" t="str">
            <v>NO</v>
          </cell>
          <cell r="G157" t="str">
            <v>NO</v>
          </cell>
          <cell r="H157" t="str">
            <v>SI</v>
          </cell>
          <cell r="I157" t="str">
            <v>ÉXITO LA SIERRA</v>
          </cell>
          <cell r="J157" t="str">
            <v>VEREDA SAN ESTEBAN, DOBLE CALZADA</v>
          </cell>
          <cell r="K157" t="str">
            <v>Área Norte</v>
          </cell>
          <cell r="L157" t="str">
            <v>COPACABANA</v>
          </cell>
          <cell r="M157" t="str">
            <v>ANTIOQUIA</v>
          </cell>
          <cell r="N157" t="str">
            <v>MONICA LONDOÑO</v>
          </cell>
          <cell r="O157" t="str">
            <v>mlondonod@primax.com.co</v>
          </cell>
          <cell r="P157" t="str">
            <v>ANDRES FELIPE PENNA</v>
          </cell>
          <cell r="Q157" t="str">
            <v>apennal@primax.com.co</v>
          </cell>
          <cell r="R157" t="str">
            <v>Partner</v>
          </cell>
          <cell r="S157" t="str">
            <v>GRUPO ÉXITO</v>
          </cell>
          <cell r="U157" t="str">
            <v>GRUPO ÉXITO: Alcides Serna</v>
          </cell>
          <cell r="V157" t="str">
            <v xml:space="preserve">Albeiro Ramírez </v>
          </cell>
          <cell r="W157" t="str">
            <v>alcides.serna@grupo-exito.com;</v>
          </cell>
          <cell r="X157" t="str">
            <v>administrador242@grupo-exito.com; jdlopez@grupo-exito.com;</v>
          </cell>
          <cell r="Y157" t="str">
            <v>304 6117056 / 574 3391736 / 57 3216271736</v>
          </cell>
          <cell r="Z157">
            <v>6.3837260000000002</v>
          </cell>
          <cell r="AA157">
            <v>-75.462394000000003</v>
          </cell>
          <cell r="AB157" t="str">
            <v>HS</v>
          </cell>
          <cell r="AC157" t="str">
            <v>Cuotas</v>
          </cell>
          <cell r="AD157" t="str">
            <v>Se mantienen costos 2021 para la inscripción del 2022.</v>
          </cell>
          <cell r="AE157">
            <v>3300000</v>
          </cell>
          <cell r="AF157" t="str">
            <v>N/A</v>
          </cell>
          <cell r="AG157">
            <v>300000</v>
          </cell>
          <cell r="AH157">
            <v>300000</v>
          </cell>
          <cell r="AI157">
            <v>300000</v>
          </cell>
          <cell r="AJ157">
            <v>300000</v>
          </cell>
          <cell r="AK157">
            <v>300000</v>
          </cell>
          <cell r="AL157">
            <v>300000</v>
          </cell>
          <cell r="AM157">
            <v>300000</v>
          </cell>
          <cell r="AN157">
            <v>300000</v>
          </cell>
          <cell r="AO157">
            <v>300000</v>
          </cell>
          <cell r="AP157">
            <v>300000</v>
          </cell>
          <cell r="AQ157">
            <v>300000</v>
          </cell>
          <cell r="AR157" t="str">
            <v>SI</v>
          </cell>
          <cell r="AS157" t="str">
            <v>NORMAN CORDOBA</v>
          </cell>
        </row>
        <row r="158">
          <cell r="B158">
            <v>146027</v>
          </cell>
          <cell r="C158">
            <v>233893</v>
          </cell>
          <cell r="D158" t="str">
            <v>5e74df6fa23612001786c377</v>
          </cell>
          <cell r="E158" t="str">
            <v>PRIMAX</v>
          </cell>
          <cell r="F158" t="str">
            <v>SI</v>
          </cell>
          <cell r="G158" t="str">
            <v>SI</v>
          </cell>
          <cell r="H158" t="str">
            <v>SI</v>
          </cell>
          <cell r="I158" t="str">
            <v>AVENIDA BOLIVAR</v>
          </cell>
          <cell r="J158" t="str">
            <v>Av Bolivar Cl 19 Norte</v>
          </cell>
          <cell r="K158" t="str">
            <v>Área Sur</v>
          </cell>
          <cell r="L158" t="str">
            <v>ARMENIA</v>
          </cell>
          <cell r="M158" t="str">
            <v>QUINDIO</v>
          </cell>
          <cell r="N158" t="str">
            <v>MARTHA PATRICA CHAVES</v>
          </cell>
          <cell r="O158" t="str">
            <v>mchavesr@primax.com.co</v>
          </cell>
          <cell r="P158" t="str">
            <v>MARIANA VELEZ</v>
          </cell>
          <cell r="Q158" t="str">
            <v>mvelezg@primax.com.co</v>
          </cell>
          <cell r="R158" t="str">
            <v>Partner</v>
          </cell>
          <cell r="S158" t="str">
            <v>COESCO</v>
          </cell>
          <cell r="U158" t="str">
            <v>COESCO: Francisco Diez</v>
          </cell>
          <cell r="V158" t="str">
            <v>Elkin Cuellar  / Francisco Diez</v>
          </cell>
          <cell r="W158" t="str">
            <v>fdiezc@coescocolombia.com;</v>
          </cell>
          <cell r="X158" t="str">
            <v>fdiezc@coescocolombia.com; edsavenidabolivarg@coescocolombia.com;</v>
          </cell>
          <cell r="Y158" t="str">
            <v>3124039430 / 3152817787</v>
          </cell>
          <cell r="Z158">
            <v>4.5574800370000004</v>
          </cell>
          <cell r="AA158">
            <v>-75.656539030000005</v>
          </cell>
          <cell r="AB158" t="str">
            <v>HS</v>
          </cell>
          <cell r="AC158" t="str">
            <v>Cuotas</v>
          </cell>
          <cell r="AE158">
            <v>3700000</v>
          </cell>
          <cell r="AF158" t="str">
            <v>N/A</v>
          </cell>
          <cell r="AG158">
            <v>336363.63636364002</v>
          </cell>
          <cell r="AH158">
            <v>336363.63636364002</v>
          </cell>
          <cell r="AI158">
            <v>336363.63636364002</v>
          </cell>
          <cell r="AJ158">
            <v>336363.63636364002</v>
          </cell>
          <cell r="AK158">
            <v>336363.63636364002</v>
          </cell>
          <cell r="AL158">
            <v>336363.63636364002</v>
          </cell>
          <cell r="AM158">
            <v>336363.63636364002</v>
          </cell>
          <cell r="AN158">
            <v>336363.63636364002</v>
          </cell>
          <cell r="AO158">
            <v>336363.63636364002</v>
          </cell>
          <cell r="AP158">
            <v>336363.63636364002</v>
          </cell>
          <cell r="AQ158">
            <v>336363.63636364002</v>
          </cell>
          <cell r="AR158" t="str">
            <v>SI</v>
          </cell>
          <cell r="AS158" t="str">
            <v>FERNANDO DUQUE</v>
          </cell>
        </row>
        <row r="159">
          <cell r="B159">
            <v>109699</v>
          </cell>
          <cell r="C159">
            <v>213096</v>
          </cell>
          <cell r="D159" t="str">
            <v>5e73b089a236120017821f65</v>
          </cell>
          <cell r="E159" t="str">
            <v>PRIMAX</v>
          </cell>
          <cell r="F159" t="str">
            <v>SI</v>
          </cell>
          <cell r="G159" t="str">
            <v>NO</v>
          </cell>
          <cell r="H159" t="str">
            <v>SI</v>
          </cell>
          <cell r="I159" t="str">
            <v>ESSO ENVIGADO</v>
          </cell>
          <cell r="J159" t="str">
            <v>Carrera 43A No.30 Sur 9</v>
          </cell>
          <cell r="K159" t="str">
            <v>Área Norte</v>
          </cell>
          <cell r="L159" t="str">
            <v>ENVIGADO</v>
          </cell>
          <cell r="M159" t="str">
            <v>ANTIOQUIA</v>
          </cell>
          <cell r="N159" t="str">
            <v>MONICA LONDOÑO</v>
          </cell>
          <cell r="O159" t="str">
            <v>mlondonod@primax.com.co</v>
          </cell>
          <cell r="P159" t="str">
            <v>ALVARO GUTIERREZ</v>
          </cell>
          <cell r="Q159" t="str">
            <v>agutierrezh@primax.com.co</v>
          </cell>
          <cell r="R159" t="str">
            <v>Multisite</v>
          </cell>
          <cell r="T159" t="str">
            <v>GRUPO ACEVEDO</v>
          </cell>
          <cell r="U159" t="str">
            <v>ACEVEDO: Cesar Acevedo</v>
          </cell>
          <cell r="V159" t="str">
            <v xml:space="preserve">Verónica Acevedo </v>
          </cell>
          <cell r="W159" t="str">
            <v>essoenvigado@une.net.co;</v>
          </cell>
          <cell r="X159" t="str">
            <v>essoenvigado@une.net.co;</v>
          </cell>
          <cell r="Y159" t="str">
            <v>574 2761107 / 574 2703615</v>
          </cell>
          <cell r="Z159">
            <v>6.1768840000000003</v>
          </cell>
          <cell r="AA159">
            <v>-75.585373000000004</v>
          </cell>
          <cell r="AB159" t="str">
            <v>HS</v>
          </cell>
          <cell r="AC159" t="str">
            <v>Inmediato</v>
          </cell>
          <cell r="AE159">
            <v>3500000</v>
          </cell>
          <cell r="AF159" t="str">
            <v>N/A</v>
          </cell>
          <cell r="AG159" t="str">
            <v>N/A</v>
          </cell>
          <cell r="AH159">
            <v>3500000</v>
          </cell>
          <cell r="AI159" t="str">
            <v>N/A</v>
          </cell>
          <cell r="AJ159" t="str">
            <v>N/A</v>
          </cell>
          <cell r="AK159" t="str">
            <v>N/A</v>
          </cell>
          <cell r="AL159" t="str">
            <v>N/A</v>
          </cell>
          <cell r="AM159" t="str">
            <v>N/A</v>
          </cell>
          <cell r="AN159" t="str">
            <v>N/A</v>
          </cell>
          <cell r="AO159" t="str">
            <v>N/A</v>
          </cell>
          <cell r="AP159" t="str">
            <v>N/A</v>
          </cell>
          <cell r="AQ159" t="str">
            <v>N/A</v>
          </cell>
          <cell r="AR159" t="str">
            <v>SI</v>
          </cell>
          <cell r="AS159" t="str">
            <v>NORMAN CORDOBA</v>
          </cell>
        </row>
        <row r="160">
          <cell r="B160">
            <v>168259</v>
          </cell>
          <cell r="C160">
            <v>228037</v>
          </cell>
          <cell r="D160" t="str">
            <v>5e74ee99a23612001789207d</v>
          </cell>
          <cell r="E160" t="str">
            <v>PRIMAX</v>
          </cell>
          <cell r="F160" t="str">
            <v>NO</v>
          </cell>
          <cell r="G160" t="str">
            <v>NO</v>
          </cell>
          <cell r="H160" t="str">
            <v>SI</v>
          </cell>
          <cell r="I160" t="str">
            <v>AUTOBUSES DEL SUR</v>
          </cell>
          <cell r="J160" t="str">
            <v>CARRERA 4 No.12-85</v>
          </cell>
          <cell r="K160" t="str">
            <v>Área Sur</v>
          </cell>
          <cell r="L160" t="str">
            <v>SAN JUAN DE PASTO</v>
          </cell>
          <cell r="M160" t="str">
            <v>NARIÑO</v>
          </cell>
          <cell r="N160" t="str">
            <v>MARTHA PATRICA CHAVES</v>
          </cell>
          <cell r="O160" t="str">
            <v>mchavesr@primax.com.co</v>
          </cell>
          <cell r="P160" t="str">
            <v xml:space="preserve">FABIO ANDRES ROJAS </v>
          </cell>
          <cell r="Q160" t="str">
            <v>frojasf@primax.com.co</v>
          </cell>
          <cell r="R160" t="str">
            <v>Single Site</v>
          </cell>
          <cell r="U160" t="str">
            <v>Mónica Enriquez</v>
          </cell>
          <cell r="V160">
            <v>0</v>
          </cell>
          <cell r="W160" t="str">
            <v>gerenciaautobuses@gmail.com;</v>
          </cell>
          <cell r="X160" t="str">
            <v>gerenciaautobuses@gmail.com; Gladisalmacen@hotmail.com;</v>
          </cell>
          <cell r="Y160" t="str">
            <v>3175620830 /57 3136589055</v>
          </cell>
          <cell r="Z160">
            <v>1.1929342000000001</v>
          </cell>
          <cell r="AA160">
            <v>-77.278657100000004</v>
          </cell>
          <cell r="AB160" t="str">
            <v>HS</v>
          </cell>
          <cell r="AC160" t="str">
            <v>Cuotas</v>
          </cell>
          <cell r="AE160">
            <v>3700000</v>
          </cell>
          <cell r="AF160" t="str">
            <v>N/A</v>
          </cell>
          <cell r="AG160">
            <v>336363.63636364002</v>
          </cell>
          <cell r="AH160">
            <v>336363.63636364002</v>
          </cell>
          <cell r="AI160">
            <v>336363.63636364002</v>
          </cell>
          <cell r="AJ160">
            <v>336363.63636364002</v>
          </cell>
          <cell r="AK160">
            <v>336363.63636364002</v>
          </cell>
          <cell r="AL160">
            <v>336363.63636364002</v>
          </cell>
          <cell r="AM160">
            <v>336363.63636364002</v>
          </cell>
          <cell r="AN160">
            <v>336363.63636364002</v>
          </cell>
          <cell r="AO160">
            <v>336363.63636364002</v>
          </cell>
          <cell r="AP160">
            <v>336363.63636364002</v>
          </cell>
          <cell r="AQ160">
            <v>336363.63636364002</v>
          </cell>
          <cell r="AR160" t="str">
            <v>SI</v>
          </cell>
          <cell r="AS160" t="str">
            <v>MIGUEL RAMIREZ</v>
          </cell>
        </row>
        <row r="161">
          <cell r="B161">
            <v>113684</v>
          </cell>
          <cell r="C161">
            <v>222797</v>
          </cell>
          <cell r="D161" t="str">
            <v>5e74de48a236120017868beb</v>
          </cell>
          <cell r="E161" t="str">
            <v>PRIMAX</v>
          </cell>
          <cell r="F161" t="str">
            <v>SI</v>
          </cell>
          <cell r="G161" t="str">
            <v>SI</v>
          </cell>
          <cell r="H161" t="str">
            <v>SI</v>
          </cell>
          <cell r="I161" t="str">
            <v>AGUACATALA</v>
          </cell>
          <cell r="J161" t="str">
            <v>Cra 48 # 15 Sur 30</v>
          </cell>
          <cell r="K161" t="str">
            <v>Área Norte</v>
          </cell>
          <cell r="L161" t="str">
            <v>MEDELLIN</v>
          </cell>
          <cell r="M161" t="str">
            <v>ANTIOQUIA</v>
          </cell>
          <cell r="N161" t="str">
            <v>MONICA LONDOÑO</v>
          </cell>
          <cell r="O161" t="str">
            <v>mlondonod@primax.com.co</v>
          </cell>
          <cell r="P161" t="str">
            <v>ALVARO GUTIERREZ</v>
          </cell>
          <cell r="Q161" t="str">
            <v>agutierrezh@primax.com.co</v>
          </cell>
          <cell r="R161" t="str">
            <v>Multisite</v>
          </cell>
          <cell r="T161" t="str">
            <v>GRUPO ESTACIONES</v>
          </cell>
          <cell r="U161" t="str">
            <v>GRUPO ESTACIONES: Andrés Mejía</v>
          </cell>
          <cell r="V161" t="str">
            <v>MARLON HERRERA</v>
          </cell>
          <cell r="W161" t="str">
            <v>estacionaguacatala@une.net.co;</v>
          </cell>
          <cell r="X161" t="str">
            <v>primaxaguacatala@grupoestaciones.com; josearroyave@grupoestaciones.com; lideraguacatala@grupoestaciones.com;</v>
          </cell>
          <cell r="Y161" t="str">
            <v>3136591468 / 574 313 2418  / 574  313 4875</v>
          </cell>
          <cell r="Z161">
            <v>6.1922631319999999</v>
          </cell>
          <cell r="AA161">
            <v>-75.579803810000001</v>
          </cell>
          <cell r="AB161" t="str">
            <v>HS</v>
          </cell>
          <cell r="AC161" t="str">
            <v>Cuotas</v>
          </cell>
          <cell r="AE161">
            <v>3700000</v>
          </cell>
          <cell r="AF161" t="str">
            <v>N/A</v>
          </cell>
          <cell r="AG161">
            <v>336363.63636364002</v>
          </cell>
          <cell r="AH161">
            <v>336363.63636364002</v>
          </cell>
          <cell r="AI161">
            <v>336363.63636364002</v>
          </cell>
          <cell r="AJ161">
            <v>336363.63636364002</v>
          </cell>
          <cell r="AK161">
            <v>336363.63636364002</v>
          </cell>
          <cell r="AL161">
            <v>336363.63636364002</v>
          </cell>
          <cell r="AM161">
            <v>336363.63636364002</v>
          </cell>
          <cell r="AN161">
            <v>336363.63636364002</v>
          </cell>
          <cell r="AO161">
            <v>336363.63636364002</v>
          </cell>
          <cell r="AP161">
            <v>336363.63636364002</v>
          </cell>
          <cell r="AQ161">
            <v>336363.63636364002</v>
          </cell>
          <cell r="AR161" t="str">
            <v>FORMULARIO</v>
          </cell>
          <cell r="AS161" t="str">
            <v>JOHNNATAN ALZATE</v>
          </cell>
        </row>
        <row r="162">
          <cell r="B162">
            <v>166728</v>
          </cell>
          <cell r="C162">
            <v>222073</v>
          </cell>
          <cell r="D162" t="str">
            <v>5d14e3e34dc35a0017c2865a</v>
          </cell>
          <cell r="E162" t="str">
            <v>PRIMAX</v>
          </cell>
          <cell r="F162" t="str">
            <v>NO</v>
          </cell>
          <cell r="G162" t="str">
            <v>NO</v>
          </cell>
          <cell r="H162" t="str">
            <v>SI</v>
          </cell>
          <cell r="I162" t="str">
            <v>ÉXITO SALENTO</v>
          </cell>
          <cell r="J162" t="str">
            <v>Carrea 3E No. 14A-51</v>
          </cell>
          <cell r="K162" t="str">
            <v>Área Sur</v>
          </cell>
          <cell r="L162" t="str">
            <v>SALENTO</v>
          </cell>
          <cell r="M162" t="str">
            <v>QUINDIO</v>
          </cell>
          <cell r="N162" t="str">
            <v>MARTHA PATRICA CHAVES</v>
          </cell>
          <cell r="O162" t="str">
            <v>mchavesr@primax.com.co</v>
          </cell>
          <cell r="P162" t="str">
            <v>MARIANA VELEZ</v>
          </cell>
          <cell r="Q162" t="str">
            <v>mvelezg@primax.com.co</v>
          </cell>
          <cell r="R162" t="str">
            <v>Partner</v>
          </cell>
          <cell r="S162" t="str">
            <v>GRUPO ÉXITO</v>
          </cell>
          <cell r="U162" t="str">
            <v>GRUPO ÉXITO: Alcides Serna</v>
          </cell>
          <cell r="V162" t="str">
            <v>Yeni Mesa</v>
          </cell>
          <cell r="W162" t="str">
            <v>alcides.serna@grupo-exito.com;</v>
          </cell>
          <cell r="X162" t="str">
            <v>YinaMargoth.SierraHernandez@grupo-exito.com; estaciondeservicio.neiva@grupo-exito.com; administrador818@grupo-exito.com; administrador245@grupo-exito.com;</v>
          </cell>
          <cell r="Y162" t="str">
            <v>313 6260583 / 571 6605200 Ext 4721 / 57 3216275120</v>
          </cell>
          <cell r="Z162">
            <v>4.6223210000000003</v>
          </cell>
          <cell r="AA162">
            <v>-75.623436999999996</v>
          </cell>
          <cell r="AB162" t="str">
            <v>HS</v>
          </cell>
          <cell r="AC162" t="str">
            <v>Cuotas</v>
          </cell>
          <cell r="AD162" t="str">
            <v>Se mantienen costos 2021 para la inscripción del 2022.</v>
          </cell>
          <cell r="AE162">
            <v>3300000</v>
          </cell>
          <cell r="AF162" t="str">
            <v>N/A</v>
          </cell>
          <cell r="AG162">
            <v>300000</v>
          </cell>
          <cell r="AH162">
            <v>300000</v>
          </cell>
          <cell r="AI162">
            <v>300000</v>
          </cell>
          <cell r="AJ162">
            <v>300000</v>
          </cell>
          <cell r="AK162">
            <v>300000</v>
          </cell>
          <cell r="AL162">
            <v>300000</v>
          </cell>
          <cell r="AM162">
            <v>300000</v>
          </cell>
          <cell r="AN162">
            <v>300000</v>
          </cell>
          <cell r="AO162">
            <v>300000</v>
          </cell>
          <cell r="AP162">
            <v>300000</v>
          </cell>
          <cell r="AQ162">
            <v>300000</v>
          </cell>
          <cell r="AR162" t="str">
            <v>SI</v>
          </cell>
          <cell r="AS162" t="str">
            <v>FERNANDO DUQUE</v>
          </cell>
        </row>
        <row r="163">
          <cell r="B163">
            <v>112150</v>
          </cell>
          <cell r="C163">
            <v>212103</v>
          </cell>
          <cell r="D163" t="str">
            <v>5d766b3822f39e0017aaabfc</v>
          </cell>
          <cell r="E163" t="str">
            <v>PRIMAX</v>
          </cell>
          <cell r="F163" t="str">
            <v>SI</v>
          </cell>
          <cell r="G163" t="str">
            <v>NO</v>
          </cell>
          <cell r="H163" t="str">
            <v>SI</v>
          </cell>
          <cell r="I163" t="str">
            <v>CANAGUARO</v>
          </cell>
          <cell r="J163" t="str">
            <v xml:space="preserve">Cra 23 Calle 18 </v>
          </cell>
          <cell r="K163" t="str">
            <v>Área Centro</v>
          </cell>
          <cell r="L163" t="str">
            <v>ACACIAS</v>
          </cell>
          <cell r="M163" t="str">
            <v>META</v>
          </cell>
          <cell r="N163" t="str">
            <v>HECTOR MARIO MARTINEZ</v>
          </cell>
          <cell r="O163" t="str">
            <v>hmartinezd@primax.com.co</v>
          </cell>
          <cell r="P163" t="str">
            <v>IVAN PINZON</v>
          </cell>
          <cell r="Q163" t="str">
            <v>ipinzonu@primax.com.co</v>
          </cell>
          <cell r="R163" t="str">
            <v>Single Site</v>
          </cell>
          <cell r="U163" t="str">
            <v>Omar Ramos</v>
          </cell>
          <cell r="V163" t="str">
            <v>VIVIAN RAMOS</v>
          </cell>
          <cell r="W163" t="str">
            <v>gasonlineltda@gmail.com;</v>
          </cell>
          <cell r="X163" t="str">
            <v>gasonlineltda@gmail.com;</v>
          </cell>
          <cell r="Y163" t="str">
            <v>3123118701 / 578 6567016</v>
          </cell>
          <cell r="Z163">
            <v>3.9925848610000001</v>
          </cell>
          <cell r="AA163">
            <v>-73.765405000000001</v>
          </cell>
          <cell r="AB163" t="str">
            <v>HS</v>
          </cell>
          <cell r="AC163" t="str">
            <v>Cuotas</v>
          </cell>
          <cell r="AE163">
            <v>3700000</v>
          </cell>
          <cell r="AF163" t="str">
            <v>N/A</v>
          </cell>
          <cell r="AG163">
            <v>336363.63636364002</v>
          </cell>
          <cell r="AH163">
            <v>336363.63636364002</v>
          </cell>
          <cell r="AI163">
            <v>336363.63636364002</v>
          </cell>
          <cell r="AJ163">
            <v>336363.63636364002</v>
          </cell>
          <cell r="AK163">
            <v>336363.63636364002</v>
          </cell>
          <cell r="AL163">
            <v>336363.63636364002</v>
          </cell>
          <cell r="AM163">
            <v>336363.63636364002</v>
          </cell>
          <cell r="AN163">
            <v>336363.63636364002</v>
          </cell>
          <cell r="AO163">
            <v>336363.63636364002</v>
          </cell>
          <cell r="AP163">
            <v>336363.63636364002</v>
          </cell>
          <cell r="AQ163">
            <v>336363.63636364002</v>
          </cell>
          <cell r="AR163" t="str">
            <v>FORMULARIO</v>
          </cell>
          <cell r="AS163" t="str">
            <v>WILSON MONTAÑA</v>
          </cell>
        </row>
        <row r="164">
          <cell r="B164">
            <v>168607</v>
          </cell>
          <cell r="C164">
            <v>232243</v>
          </cell>
          <cell r="D164" t="str">
            <v>5e74eee0a236120017893cfb</v>
          </cell>
          <cell r="E164" t="str">
            <v>PRIMAX</v>
          </cell>
          <cell r="F164" t="str">
            <v>SI</v>
          </cell>
          <cell r="G164" t="str">
            <v>SI</v>
          </cell>
          <cell r="H164" t="str">
            <v>SI</v>
          </cell>
          <cell r="I164" t="str">
            <v>MONTEARROYO</v>
          </cell>
          <cell r="J164" t="str">
            <v>KILOMETRO 16 AUTOPISTA CABAL POMBO</v>
          </cell>
          <cell r="K164" t="str">
            <v>Área Centro</v>
          </cell>
          <cell r="L164" t="str">
            <v>BARBOSA</v>
          </cell>
          <cell r="M164" t="str">
            <v>SANTANDER</v>
          </cell>
          <cell r="N164" t="str">
            <v>HECTOR MARIO MARTINEZ</v>
          </cell>
          <cell r="O164" t="str">
            <v>hmartinezd@primax.com.co</v>
          </cell>
          <cell r="P164" t="str">
            <v>YOLIMA MESA</v>
          </cell>
          <cell r="Q164" t="str">
            <v>ymesar@primax.com.co</v>
          </cell>
          <cell r="R164" t="str">
            <v>Multisite</v>
          </cell>
          <cell r="T164" t="str">
            <v>UNIGAS</v>
          </cell>
          <cell r="U164" t="str">
            <v>Combustibles Unigas SAS</v>
          </cell>
          <cell r="V164" t="str">
            <v>Martha avila</v>
          </cell>
          <cell r="W164" t="str">
            <v>hernan.camargo@grupounigas.co;</v>
          </cell>
          <cell r="X164" t="str">
            <v>hernan.camargo@grupounigas.co; eds.barbosa@grupounigas.co; admin.montearroyo@grupounigas.co;</v>
          </cell>
          <cell r="Y164" t="str">
            <v xml:space="preserve"> 57 3156044268/57 3175142001 </v>
          </cell>
          <cell r="Z164">
            <v>5.9412630000000002</v>
          </cell>
          <cell r="AA164">
            <v>-73.612986800000002</v>
          </cell>
          <cell r="AB164" t="str">
            <v>HS</v>
          </cell>
          <cell r="AC164" t="str">
            <v>Inmediato</v>
          </cell>
          <cell r="AE164">
            <v>3300000</v>
          </cell>
          <cell r="AF164" t="str">
            <v>N/A</v>
          </cell>
          <cell r="AG164">
            <v>3300000</v>
          </cell>
          <cell r="AH164" t="str">
            <v>N/A</v>
          </cell>
          <cell r="AI164" t="str">
            <v>N/A</v>
          </cell>
          <cell r="AJ164" t="str">
            <v>N/A</v>
          </cell>
          <cell r="AK164" t="str">
            <v>N/A</v>
          </cell>
          <cell r="AL164" t="str">
            <v>N/A</v>
          </cell>
          <cell r="AM164" t="str">
            <v>N/A</v>
          </cell>
          <cell r="AN164" t="str">
            <v>N/A</v>
          </cell>
          <cell r="AO164" t="str">
            <v>N/A</v>
          </cell>
          <cell r="AP164" t="str">
            <v>N/A</v>
          </cell>
          <cell r="AQ164" t="str">
            <v>N/A</v>
          </cell>
          <cell r="AR164" t="str">
            <v>SI</v>
          </cell>
          <cell r="AS164" t="str">
            <v>MILENA INFANTE</v>
          </cell>
        </row>
        <row r="165">
          <cell r="B165">
            <v>168429</v>
          </cell>
          <cell r="C165">
            <v>228425</v>
          </cell>
          <cell r="D165" t="str">
            <v>5d14e5154dc35a0017c28c8b</v>
          </cell>
          <cell r="E165" t="str">
            <v>PRIMAX</v>
          </cell>
          <cell r="F165" t="str">
            <v>NO</v>
          </cell>
          <cell r="G165" t="str">
            <v>NO</v>
          </cell>
          <cell r="H165" t="str">
            <v>SI</v>
          </cell>
          <cell r="I165" t="str">
            <v>ÉXITO EL CARMEN</v>
          </cell>
          <cell r="J165" t="str">
            <v xml:space="preserve">VÍA LA CEJA - RIONEGRO KM 7 + 100  </v>
          </cell>
          <cell r="K165" t="str">
            <v>Área Norte</v>
          </cell>
          <cell r="L165" t="str">
            <v>EL CARMEN DE VIBORAL</v>
          </cell>
          <cell r="M165" t="str">
            <v>ANTIOQUIA</v>
          </cell>
          <cell r="N165" t="str">
            <v>MONICA LONDOÑO</v>
          </cell>
          <cell r="O165" t="str">
            <v>mlondonod@primax.com.co</v>
          </cell>
          <cell r="P165" t="str">
            <v>ALVARO GUTIERREZ</v>
          </cell>
          <cell r="Q165" t="str">
            <v>agutierrezh@primax.com.co</v>
          </cell>
          <cell r="R165" t="str">
            <v>Partner</v>
          </cell>
          <cell r="S165" t="str">
            <v>GRUPO ÉXITO</v>
          </cell>
          <cell r="U165" t="str">
            <v>GRUPO ÉXITO: Alcides Serna</v>
          </cell>
          <cell r="V165" t="str">
            <v>MARIA YAMID URAN MONTOYA</v>
          </cell>
          <cell r="W165" t="str">
            <v>alcides.serna@grupo-exito.com;</v>
          </cell>
          <cell r="X165" t="str">
            <v>jdlopez@grupo-exito.com; administrador6247@grupo-exito.com;</v>
          </cell>
          <cell r="Y165" t="str">
            <v>3117971671 / 574 3391736 / 57 3216271736</v>
          </cell>
          <cell r="Z165">
            <v>6.096457</v>
          </cell>
          <cell r="AA165">
            <v>-75.383449999999996</v>
          </cell>
          <cell r="AB165" t="str">
            <v>HS</v>
          </cell>
          <cell r="AC165" t="str">
            <v>Cuotas</v>
          </cell>
          <cell r="AD165" t="str">
            <v>Se mantienen costos 2021 para la inscripción del 2022.</v>
          </cell>
          <cell r="AE165">
            <v>3300000</v>
          </cell>
          <cell r="AF165" t="str">
            <v>N/A</v>
          </cell>
          <cell r="AG165">
            <v>300000</v>
          </cell>
          <cell r="AH165">
            <v>300000</v>
          </cell>
          <cell r="AI165">
            <v>300000</v>
          </cell>
          <cell r="AJ165">
            <v>300000</v>
          </cell>
          <cell r="AK165">
            <v>300000</v>
          </cell>
          <cell r="AL165">
            <v>300000</v>
          </cell>
          <cell r="AM165">
            <v>300000</v>
          </cell>
          <cell r="AN165">
            <v>300000</v>
          </cell>
          <cell r="AO165">
            <v>300000</v>
          </cell>
          <cell r="AP165">
            <v>300000</v>
          </cell>
          <cell r="AQ165">
            <v>300000</v>
          </cell>
          <cell r="AR165" t="str">
            <v>SI</v>
          </cell>
          <cell r="AS165" t="str">
            <v>JOHNNATAN ALZATE</v>
          </cell>
        </row>
        <row r="166">
          <cell r="B166">
            <v>167848</v>
          </cell>
          <cell r="C166">
            <v>226545</v>
          </cell>
          <cell r="D166" t="str">
            <v>5d14e7c94dc35a0017c28fa5</v>
          </cell>
          <cell r="E166" t="str">
            <v>PRIMAX</v>
          </cell>
          <cell r="F166" t="str">
            <v>NO</v>
          </cell>
          <cell r="G166" t="str">
            <v>NO</v>
          </cell>
          <cell r="H166" t="str">
            <v>SI</v>
          </cell>
          <cell r="I166" t="str">
            <v>ÉXITO MAGANGUE</v>
          </cell>
          <cell r="J166" t="str">
            <v>CALLE 16 CON CARRERA 10-201</v>
          </cell>
          <cell r="K166" t="str">
            <v>Área Norte</v>
          </cell>
          <cell r="L166" t="str">
            <v>MAGANGUE</v>
          </cell>
          <cell r="M166" t="str">
            <v>BOLIVAR</v>
          </cell>
          <cell r="N166" t="str">
            <v>MONICA LONDOÑO</v>
          </cell>
          <cell r="O166" t="str">
            <v>mlondonod@primax.com.co</v>
          </cell>
          <cell r="P166" t="str">
            <v>MARTHA BARROS</v>
          </cell>
          <cell r="Q166" t="str">
            <v>mbarrosl@primax.com.co</v>
          </cell>
          <cell r="R166" t="str">
            <v>Partner</v>
          </cell>
          <cell r="S166" t="str">
            <v>GRUPO ÉXITO</v>
          </cell>
          <cell r="U166" t="str">
            <v>GRUPO ÉXITO: Alcides Serna</v>
          </cell>
          <cell r="V166" t="str">
            <v xml:space="preserve">Armando Martínez </v>
          </cell>
          <cell r="W166" t="str">
            <v>alcides.serna@grupo-exito.com;</v>
          </cell>
          <cell r="X166" t="str">
            <v>ADMINISTRADOR817@GRUPO-EXITO.COM;</v>
          </cell>
          <cell r="Y166" t="str">
            <v>3007082525 / 574 3391736 / 57 3216271736</v>
          </cell>
          <cell r="Z166">
            <v>9.2404495480000008</v>
          </cell>
          <cell r="AA166">
            <v>-74.752110290000005</v>
          </cell>
          <cell r="AB166" t="str">
            <v>HS</v>
          </cell>
          <cell r="AC166" t="str">
            <v>Cuotas</v>
          </cell>
          <cell r="AD166" t="str">
            <v>Se mantienen costos 2021 para la inscripción del 2022.</v>
          </cell>
          <cell r="AE166">
            <v>3300000</v>
          </cell>
          <cell r="AF166" t="str">
            <v>N/A</v>
          </cell>
          <cell r="AG166">
            <v>300000</v>
          </cell>
          <cell r="AH166">
            <v>300000</v>
          </cell>
          <cell r="AI166">
            <v>300000</v>
          </cell>
          <cell r="AJ166">
            <v>300000</v>
          </cell>
          <cell r="AK166">
            <v>300000</v>
          </cell>
          <cell r="AL166">
            <v>300000</v>
          </cell>
          <cell r="AM166">
            <v>300000</v>
          </cell>
          <cell r="AN166">
            <v>300000</v>
          </cell>
          <cell r="AO166">
            <v>300000</v>
          </cell>
          <cell r="AP166">
            <v>300000</v>
          </cell>
          <cell r="AQ166">
            <v>300000</v>
          </cell>
          <cell r="AR166" t="str">
            <v>SI</v>
          </cell>
          <cell r="AS166" t="str">
            <v>KAREN COGOLLO</v>
          </cell>
        </row>
        <row r="167">
          <cell r="B167">
            <v>112605</v>
          </cell>
          <cell r="C167">
            <v>228158</v>
          </cell>
          <cell r="D167" t="str">
            <v>5e74de1da236120017867e0d</v>
          </cell>
          <cell r="E167" t="str">
            <v>PRIMAX</v>
          </cell>
          <cell r="F167" t="str">
            <v>SI</v>
          </cell>
          <cell r="G167" t="str">
            <v>NO</v>
          </cell>
          <cell r="H167" t="str">
            <v>SI</v>
          </cell>
          <cell r="I167" t="str">
            <v>LA TEBAIDA</v>
          </cell>
          <cell r="J167" t="str">
            <v>Cra 9 # 10-21</v>
          </cell>
          <cell r="K167" t="str">
            <v>Área Sur</v>
          </cell>
          <cell r="L167" t="str">
            <v>LA TEBAIDA</v>
          </cell>
          <cell r="M167" t="str">
            <v>QUINDIO</v>
          </cell>
          <cell r="N167" t="str">
            <v>MARTHA PATRICA CHAVES</v>
          </cell>
          <cell r="O167" t="str">
            <v>mchavesr@primax.com.co</v>
          </cell>
          <cell r="P167" t="str">
            <v>MARIANA VELEZ</v>
          </cell>
          <cell r="Q167" t="str">
            <v>mvelezg@primax.com.co</v>
          </cell>
          <cell r="R167" t="str">
            <v>Single Site</v>
          </cell>
          <cell r="U167" t="str">
            <v>Julieta Burgos</v>
          </cell>
          <cell r="V167" t="str">
            <v>Julieta Burgoz</v>
          </cell>
          <cell r="W167" t="str">
            <v>edsessolatebaida@gmail.com;</v>
          </cell>
          <cell r="X167" t="str">
            <v>edsessolatebaida@gmail.com;</v>
          </cell>
          <cell r="Y167" t="str">
            <v>3155299395 / 576 7313577</v>
          </cell>
          <cell r="Z167">
            <v>4.4620967140000003</v>
          </cell>
          <cell r="AA167">
            <v>-75.781681030000001</v>
          </cell>
          <cell r="AB167" t="str">
            <v>HS</v>
          </cell>
          <cell r="AC167" t="str">
            <v>inmediato</v>
          </cell>
          <cell r="AE167">
            <v>3500000</v>
          </cell>
          <cell r="AF167" t="str">
            <v>N/A</v>
          </cell>
          <cell r="AG167" t="str">
            <v>N/A</v>
          </cell>
          <cell r="AH167">
            <v>3500000</v>
          </cell>
          <cell r="AI167" t="str">
            <v>N/A</v>
          </cell>
          <cell r="AJ167" t="str">
            <v>N/A</v>
          </cell>
          <cell r="AK167" t="str">
            <v>N/A</v>
          </cell>
          <cell r="AL167" t="str">
            <v>N/A</v>
          </cell>
          <cell r="AM167" t="str">
            <v>N/A</v>
          </cell>
          <cell r="AN167" t="str">
            <v>N/A</v>
          </cell>
          <cell r="AO167" t="str">
            <v>N/A</v>
          </cell>
          <cell r="AP167" t="str">
            <v>N/A</v>
          </cell>
          <cell r="AQ167" t="str">
            <v>N/A</v>
          </cell>
          <cell r="AR167" t="str">
            <v>SI</v>
          </cell>
          <cell r="AS167" t="str">
            <v>FERNANDO DUQUE</v>
          </cell>
        </row>
        <row r="168">
          <cell r="B168">
            <v>166913</v>
          </cell>
          <cell r="C168">
            <v>228630</v>
          </cell>
          <cell r="D168" t="str">
            <v>5e74ea15a236120017883dad</v>
          </cell>
          <cell r="E168" t="str">
            <v>PRIMAX</v>
          </cell>
          <cell r="F168" t="str">
            <v>SI</v>
          </cell>
          <cell r="G168" t="str">
            <v>NO</v>
          </cell>
          <cell r="H168" t="str">
            <v>SI</v>
          </cell>
          <cell r="I168" t="str">
            <v>EL CHAMON</v>
          </cell>
          <cell r="J168" t="str">
            <v>CRA 11 NO. 1A-02 VIA AEROPEURTO</v>
          </cell>
          <cell r="K168" t="str">
            <v>Área Sur</v>
          </cell>
          <cell r="L168" t="str">
            <v>FLORENCIA</v>
          </cell>
          <cell r="M168" t="str">
            <v>CAQUETA</v>
          </cell>
          <cell r="N168" t="str">
            <v>MARTHA PATRICA CHAVES</v>
          </cell>
          <cell r="O168" t="str">
            <v>mchavesr@primax.com.co</v>
          </cell>
          <cell r="P168" t="str">
            <v>JOHANA BOTERO</v>
          </cell>
          <cell r="Q168" t="str">
            <v>jboterog@primax.com.co</v>
          </cell>
          <cell r="R168" t="str">
            <v>Single Site</v>
          </cell>
          <cell r="U168" t="str">
            <v>Fernando Rojas</v>
          </cell>
          <cell r="V168" t="str">
            <v>Fernanda Rojas</v>
          </cell>
          <cell r="W168" t="str">
            <v>gerenciaconstrucomercial@gmail.com;</v>
          </cell>
          <cell r="X168" t="str">
            <v>edselchamon@hotmail.com;</v>
          </cell>
          <cell r="Y168" t="str">
            <v>3108084079 /0/57 322 8143701</v>
          </cell>
          <cell r="Z168">
            <v>1.603872</v>
          </cell>
          <cell r="AA168">
            <v>-75.595190000000002</v>
          </cell>
          <cell r="AB168" t="str">
            <v>HS</v>
          </cell>
          <cell r="AC168" t="str">
            <v>Cuotas</v>
          </cell>
          <cell r="AE168">
            <v>3700000</v>
          </cell>
          <cell r="AF168" t="str">
            <v>N/A</v>
          </cell>
          <cell r="AG168">
            <v>336363.63636364002</v>
          </cell>
          <cell r="AH168">
            <v>336363.63636364002</v>
          </cell>
          <cell r="AI168">
            <v>336363.63636364002</v>
          </cell>
          <cell r="AJ168">
            <v>336363.63636364002</v>
          </cell>
          <cell r="AK168">
            <v>336363.63636364002</v>
          </cell>
          <cell r="AL168">
            <v>336363.63636364002</v>
          </cell>
          <cell r="AM168">
            <v>336363.63636364002</v>
          </cell>
          <cell r="AN168">
            <v>336363.63636364002</v>
          </cell>
          <cell r="AO168">
            <v>336363.63636364002</v>
          </cell>
          <cell r="AP168">
            <v>336363.63636364002</v>
          </cell>
          <cell r="AQ168">
            <v>336363.63636364002</v>
          </cell>
          <cell r="AR168" t="str">
            <v>SI</v>
          </cell>
          <cell r="AS168" t="str">
            <v>LAURA PERDOMO</v>
          </cell>
        </row>
        <row r="169">
          <cell r="B169">
            <v>110588</v>
          </cell>
          <cell r="C169">
            <v>142893</v>
          </cell>
          <cell r="D169" t="str">
            <v>5d518b40b0c01200179834aa</v>
          </cell>
          <cell r="E169" t="str">
            <v>PRIMAX</v>
          </cell>
          <cell r="F169" t="str">
            <v>SI</v>
          </cell>
          <cell r="G169" t="str">
            <v>NO</v>
          </cell>
          <cell r="H169" t="str">
            <v>SI</v>
          </cell>
          <cell r="I169" t="str">
            <v>ESSO PROCARBON (ZIPA)</v>
          </cell>
          <cell r="J169" t="str">
            <v>CR 10 No 1-86</v>
          </cell>
          <cell r="K169" t="str">
            <v>Área Centro</v>
          </cell>
          <cell r="L169" t="str">
            <v>ZIPAQUIRA</v>
          </cell>
          <cell r="M169" t="str">
            <v>CUNDINAMARCA</v>
          </cell>
          <cell r="N169" t="str">
            <v>HECTOR MARIO MARTINEZ</v>
          </cell>
          <cell r="O169" t="str">
            <v>hmartinezd@primax.com.co</v>
          </cell>
          <cell r="P169" t="str">
            <v>YOLIMA MESA</v>
          </cell>
          <cell r="Q169" t="str">
            <v>ymesar@primax.com.co</v>
          </cell>
          <cell r="R169" t="str">
            <v>Multisite</v>
          </cell>
          <cell r="T169" t="str">
            <v>Jose Maria León</v>
          </cell>
          <cell r="U169" t="str">
            <v>Jose Maria León</v>
          </cell>
          <cell r="V169" t="str">
            <v>Nancy Amaya</v>
          </cell>
          <cell r="W169" t="str">
            <v>procarbon1@hotmail.com;</v>
          </cell>
          <cell r="X169" t="str">
            <v>secretariagerenciaprocarbon@hotmail.com; nprocarbonzopaquira@hotmail.com;</v>
          </cell>
          <cell r="Y169" t="str">
            <v>3134436117 / 0/310 295 2651</v>
          </cell>
          <cell r="Z169">
            <v>5.0188891619999998</v>
          </cell>
          <cell r="AA169">
            <v>-74.004627389999996</v>
          </cell>
          <cell r="AB169" t="str">
            <v>HS</v>
          </cell>
          <cell r="AC169" t="str">
            <v>Cuotas</v>
          </cell>
          <cell r="AE169">
            <v>3700000</v>
          </cell>
          <cell r="AF169" t="str">
            <v>N/A</v>
          </cell>
          <cell r="AG169">
            <v>336363.63636364002</v>
          </cell>
          <cell r="AH169">
            <v>336363.63636364002</v>
          </cell>
          <cell r="AI169">
            <v>336363.63636364002</v>
          </cell>
          <cell r="AJ169">
            <v>336363.63636364002</v>
          </cell>
          <cell r="AK169">
            <v>336363.63636364002</v>
          </cell>
          <cell r="AL169">
            <v>336363.63636364002</v>
          </cell>
          <cell r="AM169">
            <v>336363.63636364002</v>
          </cell>
          <cell r="AN169">
            <v>336363.63636364002</v>
          </cell>
          <cell r="AO169">
            <v>336363.63636364002</v>
          </cell>
          <cell r="AP169">
            <v>336363.63636364002</v>
          </cell>
          <cell r="AQ169">
            <v>336363.63636364002</v>
          </cell>
          <cell r="AR169" t="str">
            <v>SI</v>
          </cell>
          <cell r="AS169" t="str">
            <v>RICARDO CHIPATECUA</v>
          </cell>
        </row>
        <row r="170">
          <cell r="B170">
            <v>112388</v>
          </cell>
          <cell r="C170">
            <v>124843</v>
          </cell>
          <cell r="D170" t="str">
            <v>5e74db38a236120017861649</v>
          </cell>
          <cell r="E170" t="str">
            <v>PRIMAX</v>
          </cell>
          <cell r="F170" t="str">
            <v>SI</v>
          </cell>
          <cell r="G170" t="str">
            <v>SI</v>
          </cell>
          <cell r="H170" t="str">
            <v>SI</v>
          </cell>
          <cell r="I170" t="str">
            <v>REINA</v>
          </cell>
          <cell r="J170" t="str">
            <v>CR 9 CL 1 esquina</v>
          </cell>
          <cell r="K170" t="str">
            <v>Área Centro</v>
          </cell>
          <cell r="L170" t="str">
            <v>CHIQUINQUIRA</v>
          </cell>
          <cell r="M170" t="str">
            <v>BOYACA</v>
          </cell>
          <cell r="N170" t="str">
            <v>HECTOR MARIO MARTINEZ</v>
          </cell>
          <cell r="O170" t="str">
            <v>hmartinezd@primax.com.co</v>
          </cell>
          <cell r="P170" t="str">
            <v>YOLIMA MESA</v>
          </cell>
          <cell r="Q170" t="str">
            <v>ymesar@primax.com.co</v>
          </cell>
          <cell r="R170" t="str">
            <v>Multisite</v>
          </cell>
          <cell r="T170" t="str">
            <v>UNIGAS</v>
          </cell>
          <cell r="U170" t="str">
            <v>Combustibles Unigas SAS</v>
          </cell>
          <cell r="V170" t="str">
            <v>Amanda Cruz</v>
          </cell>
          <cell r="W170" t="str">
            <v>eds.reina@grupounigas.co;</v>
          </cell>
          <cell r="X170" t="str">
            <v>eds.reina@grupounigas.co; admin.reina@unigas.co; Admin.reinagrupounugas@unigas.co;</v>
          </cell>
          <cell r="Y170" t="str">
            <v>0/3102915496</v>
          </cell>
          <cell r="Z170">
            <v>5.6065756909999998</v>
          </cell>
          <cell r="AA170">
            <v>-73.827279469999993</v>
          </cell>
          <cell r="AB170" t="str">
            <v>HS</v>
          </cell>
          <cell r="AC170" t="str">
            <v>Inmediato</v>
          </cell>
          <cell r="AE170">
            <v>3300000</v>
          </cell>
          <cell r="AF170" t="str">
            <v>N/A</v>
          </cell>
          <cell r="AG170">
            <v>3300000</v>
          </cell>
          <cell r="AH170" t="str">
            <v>N/A</v>
          </cell>
          <cell r="AI170" t="str">
            <v>N/A</v>
          </cell>
          <cell r="AJ170" t="str">
            <v>N/A</v>
          </cell>
          <cell r="AK170" t="str">
            <v>N/A</v>
          </cell>
          <cell r="AL170" t="str">
            <v>N/A</v>
          </cell>
          <cell r="AM170" t="str">
            <v>N/A</v>
          </cell>
          <cell r="AN170" t="str">
            <v>N/A</v>
          </cell>
          <cell r="AO170" t="str">
            <v>N/A</v>
          </cell>
          <cell r="AP170" t="str">
            <v>N/A</v>
          </cell>
          <cell r="AQ170" t="str">
            <v>N/A</v>
          </cell>
          <cell r="AR170" t="str">
            <v>SI</v>
          </cell>
          <cell r="AS170" t="str">
            <v>MILENA INFANTE</v>
          </cell>
        </row>
        <row r="171">
          <cell r="B171">
            <v>167760</v>
          </cell>
          <cell r="C171">
            <v>226244</v>
          </cell>
          <cell r="D171" t="str">
            <v>5d14ebd54dc35a0017c2a89b</v>
          </cell>
          <cell r="E171" t="str">
            <v>PRIMAX</v>
          </cell>
          <cell r="F171" t="str">
            <v>NO</v>
          </cell>
          <cell r="G171" t="str">
            <v>NO</v>
          </cell>
          <cell r="H171" t="str">
            <v>SI</v>
          </cell>
          <cell r="I171" t="str">
            <v>ÉXITO MONTENEGRO</v>
          </cell>
          <cell r="J171" t="str">
            <v>KM 2 Vía Armenia Montenegro</v>
          </cell>
          <cell r="K171" t="str">
            <v>Área Sur</v>
          </cell>
          <cell r="L171" t="str">
            <v>ARMENIA</v>
          </cell>
          <cell r="M171" t="str">
            <v>QUINDIO</v>
          </cell>
          <cell r="N171" t="str">
            <v>MARTHA PATRICA CHAVES</v>
          </cell>
          <cell r="O171" t="str">
            <v>mchavesr@primax.com.co</v>
          </cell>
          <cell r="P171" t="str">
            <v>MARIANA VELEZ</v>
          </cell>
          <cell r="Q171" t="str">
            <v>mvelezg@primax.com.co</v>
          </cell>
          <cell r="R171" t="str">
            <v>Partner</v>
          </cell>
          <cell r="S171" t="str">
            <v>GRUPO ÉXITO</v>
          </cell>
          <cell r="U171" t="str">
            <v>GRUPO ÉXITO: Alcides Serna</v>
          </cell>
          <cell r="V171" t="str">
            <v>Luis Enrique Sanchez</v>
          </cell>
          <cell r="W171" t="str">
            <v>alcides.serna@grupo-exito.com;</v>
          </cell>
          <cell r="X171" t="str">
            <v>YinaMargoth.SierraHernandez@grupo-exito.com; estaciondeservicio.neiva@grupo-exito.com; administrador245@grupo-exito.com</v>
          </cell>
          <cell r="Y171" t="str">
            <v>3052630199 / 571 6605200 Ext 4721 / 57 3216275120</v>
          </cell>
          <cell r="Z171">
            <v>4.5280699999999996</v>
          </cell>
          <cell r="AA171">
            <v>-75.718040999999999</v>
          </cell>
          <cell r="AB171" t="str">
            <v>HS</v>
          </cell>
          <cell r="AC171" t="str">
            <v>Cuotas</v>
          </cell>
          <cell r="AD171" t="str">
            <v>Se mantienen costos 2021 para la inscripción del 2022.</v>
          </cell>
          <cell r="AE171">
            <v>3300000</v>
          </cell>
          <cell r="AF171" t="str">
            <v>N/A</v>
          </cell>
          <cell r="AG171">
            <v>300000</v>
          </cell>
          <cell r="AH171">
            <v>300000</v>
          </cell>
          <cell r="AI171">
            <v>300000</v>
          </cell>
          <cell r="AJ171">
            <v>300000</v>
          </cell>
          <cell r="AK171">
            <v>300000</v>
          </cell>
          <cell r="AL171">
            <v>300000</v>
          </cell>
          <cell r="AM171">
            <v>300000</v>
          </cell>
          <cell r="AN171">
            <v>300000</v>
          </cell>
          <cell r="AO171">
            <v>300000</v>
          </cell>
          <cell r="AP171">
            <v>300000</v>
          </cell>
          <cell r="AQ171">
            <v>300000</v>
          </cell>
          <cell r="AR171" t="str">
            <v>SI</v>
          </cell>
          <cell r="AS171" t="str">
            <v>FERNANDO DUQUE</v>
          </cell>
        </row>
        <row r="172">
          <cell r="B172">
            <v>168555</v>
          </cell>
          <cell r="C172">
            <v>233772</v>
          </cell>
          <cell r="D172" t="str">
            <v>5f6a25d651d3210018d9c1a6</v>
          </cell>
          <cell r="E172" t="str">
            <v>PRIMAX</v>
          </cell>
          <cell r="F172" t="str">
            <v>SI</v>
          </cell>
          <cell r="G172" t="str">
            <v>SI</v>
          </cell>
          <cell r="H172" t="str">
            <v>SI</v>
          </cell>
          <cell r="I172" t="str">
            <v>GRANADA</v>
          </cell>
          <cell r="J172" t="str">
            <v>Av 8N # 15AN-06</v>
          </cell>
          <cell r="K172" t="str">
            <v>Área Sur</v>
          </cell>
          <cell r="L172" t="str">
            <v>SANTIAGO DE CALI</v>
          </cell>
          <cell r="M172" t="str">
            <v>VALLE DEL CAUCA</v>
          </cell>
          <cell r="N172" t="str">
            <v>MARTHA PATRICA CHAVES</v>
          </cell>
          <cell r="O172" t="str">
            <v>mchavesr@primax.com.co</v>
          </cell>
          <cell r="P172" t="str">
            <v>FERNANDO HERNANDEZ</v>
          </cell>
          <cell r="Q172" t="str">
            <v>fhernandezr@primax.com.co</v>
          </cell>
          <cell r="R172" t="str">
            <v>Partner</v>
          </cell>
          <cell r="S172" t="str">
            <v>COESCO</v>
          </cell>
          <cell r="U172" t="str">
            <v>COESCO: Francisco Diez</v>
          </cell>
          <cell r="V172" t="str">
            <v>Francisco Diez</v>
          </cell>
          <cell r="W172" t="str">
            <v>fdiezc@coescocolombia.com;</v>
          </cell>
          <cell r="X172" t="str">
            <v>fdiezc@coescocolombia.com; edsgranadag@coescocolombia.co;</v>
          </cell>
          <cell r="Y172" t="str">
            <v>3232093152 / 3152817787</v>
          </cell>
          <cell r="Z172">
            <v>3.4596209999999998</v>
          </cell>
          <cell r="AA172">
            <v>-76.532925000000006</v>
          </cell>
          <cell r="AB172" t="str">
            <v>HS</v>
          </cell>
          <cell r="AC172" t="str">
            <v>Cuotas</v>
          </cell>
          <cell r="AE172">
            <v>3700000</v>
          </cell>
          <cell r="AF172" t="str">
            <v>N/A</v>
          </cell>
          <cell r="AG172">
            <v>336363.63636364002</v>
          </cell>
          <cell r="AH172">
            <v>336363.63636364002</v>
          </cell>
          <cell r="AI172">
            <v>336363.63636364002</v>
          </cell>
          <cell r="AJ172">
            <v>336363.63636364002</v>
          </cell>
          <cell r="AK172">
            <v>336363.63636364002</v>
          </cell>
          <cell r="AL172">
            <v>336363.63636364002</v>
          </cell>
          <cell r="AM172">
            <v>336363.63636364002</v>
          </cell>
          <cell r="AN172">
            <v>336363.63636364002</v>
          </cell>
          <cell r="AO172">
            <v>336363.63636364002</v>
          </cell>
          <cell r="AP172">
            <v>336363.63636364002</v>
          </cell>
          <cell r="AQ172">
            <v>336363.63636364002</v>
          </cell>
          <cell r="AR172" t="str">
            <v>SI</v>
          </cell>
          <cell r="AS172" t="str">
            <v>SANDRA JORDAN</v>
          </cell>
        </row>
        <row r="173">
          <cell r="B173">
            <v>167846</v>
          </cell>
          <cell r="C173">
            <v>226543</v>
          </cell>
          <cell r="D173" t="str">
            <v>5d14e0bf4dc35a0017c27a04</v>
          </cell>
          <cell r="E173" t="str">
            <v>PRIMAX</v>
          </cell>
          <cell r="F173" t="str">
            <v>NO</v>
          </cell>
          <cell r="G173" t="str">
            <v>NO</v>
          </cell>
          <cell r="H173" t="str">
            <v>SI</v>
          </cell>
          <cell r="I173" t="str">
            <v>ÉXITO AMERICAS</v>
          </cell>
          <cell r="J173" t="str">
            <v>AC 6 No 68-78</v>
          </cell>
          <cell r="K173" t="str">
            <v>Área Centro</v>
          </cell>
          <cell r="L173" t="str">
            <v>BOGOTA D.C.</v>
          </cell>
          <cell r="M173" t="str">
            <v>BOGOTA D.C.</v>
          </cell>
          <cell r="N173" t="str">
            <v>HECTOR MARIO MARTINEZ</v>
          </cell>
          <cell r="O173" t="str">
            <v>hmartinezd@primax.com.co</v>
          </cell>
          <cell r="P173" t="str">
            <v xml:space="preserve">JUAN PABLO PIÑEROS </v>
          </cell>
          <cell r="Q173" t="str">
            <v>jpinerosg@primax.com.co</v>
          </cell>
          <cell r="R173" t="str">
            <v>Partner</v>
          </cell>
          <cell r="S173" t="str">
            <v>GRUPO ÉXITO</v>
          </cell>
          <cell r="U173" t="str">
            <v>GRUPO ÉXITO: Alcides Serna</v>
          </cell>
          <cell r="V173" t="str">
            <v>David rodriguez</v>
          </cell>
          <cell r="W173" t="str">
            <v>alcides.serna@grupo-exito.com;</v>
          </cell>
          <cell r="X173" t="str">
            <v>ymsierrah@grupo-exito.com; administrador240@grupo-exito.com;</v>
          </cell>
          <cell r="Y173" t="str">
            <v>3102574546 / 571 6605200 Ext 314721 / 57 3216275120</v>
          </cell>
          <cell r="Z173">
            <v>4.6297290000000002</v>
          </cell>
          <cell r="AA173">
            <v>-74.124077</v>
          </cell>
          <cell r="AB173" t="str">
            <v>HS</v>
          </cell>
          <cell r="AC173" t="str">
            <v>Cuotas</v>
          </cell>
          <cell r="AD173" t="str">
            <v>Se mantienen costos 2021 para la inscripción del 2022.</v>
          </cell>
          <cell r="AE173">
            <v>3300000</v>
          </cell>
          <cell r="AF173" t="str">
            <v>N/A</v>
          </cell>
          <cell r="AG173">
            <v>300000</v>
          </cell>
          <cell r="AH173">
            <v>300000</v>
          </cell>
          <cell r="AI173">
            <v>300000</v>
          </cell>
          <cell r="AJ173">
            <v>300000</v>
          </cell>
          <cell r="AK173">
            <v>300000</v>
          </cell>
          <cell r="AL173">
            <v>300000</v>
          </cell>
          <cell r="AM173">
            <v>300000</v>
          </cell>
          <cell r="AN173">
            <v>300000</v>
          </cell>
          <cell r="AO173">
            <v>300000</v>
          </cell>
          <cell r="AP173">
            <v>300000</v>
          </cell>
          <cell r="AQ173">
            <v>300000</v>
          </cell>
          <cell r="AR173" t="str">
            <v>SI</v>
          </cell>
          <cell r="AS173" t="str">
            <v>MILENA INFANTE</v>
          </cell>
        </row>
        <row r="174">
          <cell r="B174">
            <v>112148</v>
          </cell>
          <cell r="C174">
            <v>234530</v>
          </cell>
          <cell r="D174" t="str">
            <v>5e74d706a23612001785636f</v>
          </cell>
          <cell r="E174" t="str">
            <v>PRIMAX</v>
          </cell>
          <cell r="F174" t="str">
            <v>SI</v>
          </cell>
          <cell r="G174" t="str">
            <v>SI</v>
          </cell>
          <cell r="H174" t="str">
            <v>SI</v>
          </cell>
          <cell r="I174" t="str">
            <v>LA NORTE</v>
          </cell>
          <cell r="J174" t="str">
            <v>Kilometro  1 n 2 -00 via a Pamplona</v>
          </cell>
          <cell r="K174" t="str">
            <v>Área Norte</v>
          </cell>
          <cell r="L174" t="str">
            <v>BUCARAMANGA</v>
          </cell>
          <cell r="M174" t="str">
            <v>SANTANDER</v>
          </cell>
          <cell r="N174" t="str">
            <v>MONICA LONDOÑO</v>
          </cell>
          <cell r="O174" t="str">
            <v>mlondonod@primax.com.co</v>
          </cell>
          <cell r="P174" t="str">
            <v>FABIAN TORRES</v>
          </cell>
          <cell r="Q174" t="str">
            <v>ftorresa@primax.com.co</v>
          </cell>
          <cell r="R174" t="str">
            <v>Partner</v>
          </cell>
          <cell r="S174" t="str">
            <v>COESCO</v>
          </cell>
          <cell r="U174" t="str">
            <v>COESCO: Alexander Trujillo</v>
          </cell>
          <cell r="V174" t="str">
            <v>Liza Camargo</v>
          </cell>
          <cell r="W174" t="str">
            <v>atrujillor@coescocolombia.com;</v>
          </cell>
          <cell r="X174" t="str">
            <v xml:space="preserve"> lcamargoc@coescocolombia.com;</v>
          </cell>
          <cell r="Y174" t="str">
            <v>322 2695474 / 577 6454141</v>
          </cell>
          <cell r="Z174">
            <v>7.1300506879999999</v>
          </cell>
          <cell r="AA174">
            <v>-73.107012190000006</v>
          </cell>
          <cell r="AB174" t="str">
            <v>HS</v>
          </cell>
          <cell r="AC174" t="str">
            <v>Cuotas</v>
          </cell>
          <cell r="AE174">
            <v>3700000</v>
          </cell>
          <cell r="AF174" t="str">
            <v>N/A</v>
          </cell>
          <cell r="AG174">
            <v>336363.63636364002</v>
          </cell>
          <cell r="AH174">
            <v>336363.63636364002</v>
          </cell>
          <cell r="AI174">
            <v>336363.63636364002</v>
          </cell>
          <cell r="AJ174">
            <v>336363.63636364002</v>
          </cell>
          <cell r="AK174">
            <v>336363.63636364002</v>
          </cell>
          <cell r="AL174">
            <v>336363.63636364002</v>
          </cell>
          <cell r="AM174">
            <v>336363.63636364002</v>
          </cell>
          <cell r="AN174">
            <v>336363.63636364002</v>
          </cell>
          <cell r="AO174">
            <v>336363.63636364002</v>
          </cell>
          <cell r="AP174">
            <v>336363.63636364002</v>
          </cell>
          <cell r="AQ174">
            <v>336363.63636364002</v>
          </cell>
          <cell r="AR174" t="str">
            <v>SI</v>
          </cell>
          <cell r="AS174" t="str">
            <v>FERNEY LOZANO</v>
          </cell>
        </row>
        <row r="175">
          <cell r="B175">
            <v>167840</v>
          </cell>
          <cell r="C175">
            <v>226537</v>
          </cell>
          <cell r="D175" t="str">
            <v>5d14de804dc35a0017c26dba</v>
          </cell>
          <cell r="E175" t="str">
            <v>PRIMAX</v>
          </cell>
          <cell r="F175" t="str">
            <v>NO</v>
          </cell>
          <cell r="G175" t="str">
            <v>NO</v>
          </cell>
          <cell r="H175" t="str">
            <v>SI</v>
          </cell>
          <cell r="I175" t="str">
            <v>ÉXITO FONTIBON</v>
          </cell>
          <cell r="J175" t="str">
            <v>DIAGONAL 16 No 104-51</v>
          </cell>
          <cell r="K175" t="str">
            <v>Área Centro</v>
          </cell>
          <cell r="L175" t="str">
            <v>BOGOTA D.C.</v>
          </cell>
          <cell r="M175" t="str">
            <v>BOGOTA D.C.</v>
          </cell>
          <cell r="N175" t="str">
            <v>HECTOR MARIO MARTINEZ</v>
          </cell>
          <cell r="O175" t="str">
            <v>hmartinezd@primax.com.co</v>
          </cell>
          <cell r="P175" t="str">
            <v xml:space="preserve">JUAN PABLO PIÑEROS </v>
          </cell>
          <cell r="Q175" t="str">
            <v>jpinerosg@primax.com.co</v>
          </cell>
          <cell r="R175" t="str">
            <v>Partner</v>
          </cell>
          <cell r="S175" t="str">
            <v>GRUPO ÉXITO</v>
          </cell>
          <cell r="U175" t="str">
            <v>GRUPO ÉXITO: Alcides Serna</v>
          </cell>
          <cell r="V175" t="str">
            <v>Cristian rico</v>
          </cell>
          <cell r="W175" t="str">
            <v>alcides.serna@grupo-exito.com;</v>
          </cell>
          <cell r="X175" t="str">
            <v>ymsierrah@grupo-exito.com; administrador233@grupo-exito.com;</v>
          </cell>
          <cell r="Y175" t="str">
            <v>3053645940 / 571 6605200 Ext 314721 / 57 3216275120</v>
          </cell>
          <cell r="Z175">
            <v>4.6705969999999999</v>
          </cell>
          <cell r="AA175">
            <v>-74.152590000000004</v>
          </cell>
          <cell r="AB175" t="str">
            <v>HS</v>
          </cell>
          <cell r="AC175" t="str">
            <v>Cuotas</v>
          </cell>
          <cell r="AD175" t="str">
            <v>Se mantienen costos 2021 para la inscripción del 2022.</v>
          </cell>
          <cell r="AE175">
            <v>3300000</v>
          </cell>
          <cell r="AF175" t="str">
            <v>N/A</v>
          </cell>
          <cell r="AG175">
            <v>300000</v>
          </cell>
          <cell r="AH175">
            <v>300000</v>
          </cell>
          <cell r="AI175">
            <v>300000</v>
          </cell>
          <cell r="AJ175">
            <v>300000</v>
          </cell>
          <cell r="AK175">
            <v>300000</v>
          </cell>
          <cell r="AL175">
            <v>300000</v>
          </cell>
          <cell r="AM175">
            <v>300000</v>
          </cell>
          <cell r="AN175">
            <v>300000</v>
          </cell>
          <cell r="AO175">
            <v>300000</v>
          </cell>
          <cell r="AP175">
            <v>300000</v>
          </cell>
          <cell r="AQ175">
            <v>300000</v>
          </cell>
          <cell r="AR175" t="str">
            <v>SI</v>
          </cell>
          <cell r="AS175" t="str">
            <v>MILENA INFANTE</v>
          </cell>
        </row>
        <row r="176">
          <cell r="B176">
            <v>167839</v>
          </cell>
          <cell r="C176">
            <v>226531</v>
          </cell>
          <cell r="D176" t="str">
            <v>5d14ddf24dc35a0017c26aab</v>
          </cell>
          <cell r="E176" t="str">
            <v>PRIMAX</v>
          </cell>
          <cell r="F176" t="str">
            <v>NO</v>
          </cell>
          <cell r="G176" t="str">
            <v>NO</v>
          </cell>
          <cell r="H176" t="str">
            <v>SI</v>
          </cell>
          <cell r="I176" t="str">
            <v>ÉXITO CALLE 80</v>
          </cell>
          <cell r="J176" t="str">
            <v>CARRERA 59A No 79-30</v>
          </cell>
          <cell r="K176" t="str">
            <v>Área Centro</v>
          </cell>
          <cell r="L176" t="str">
            <v>BOGOTA D.C.</v>
          </cell>
          <cell r="M176" t="str">
            <v>BOGOTA D.C.</v>
          </cell>
          <cell r="N176" t="str">
            <v>HECTOR MARIO MARTINEZ</v>
          </cell>
          <cell r="O176" t="str">
            <v>hmartinezd@primax.com.co</v>
          </cell>
          <cell r="P176" t="str">
            <v xml:space="preserve">JUAN PABLO PIÑEROS </v>
          </cell>
          <cell r="Q176" t="str">
            <v>jpinerosg@primax.com.co</v>
          </cell>
          <cell r="R176" t="str">
            <v>Partner</v>
          </cell>
          <cell r="S176" t="str">
            <v>GRUPO ÉXITO</v>
          </cell>
          <cell r="U176" t="str">
            <v>GRUPO ÉXITO: Alcides Serna</v>
          </cell>
          <cell r="V176" t="str">
            <v>Daniel Bobadilla</v>
          </cell>
          <cell r="W176" t="str">
            <v>alcides.serna@grupo-exito.com;</v>
          </cell>
          <cell r="X176" t="str">
            <v>ymsierrah@grupo-exito.com; Administrador232@grupo-exito.com</v>
          </cell>
          <cell r="Y176" t="str">
            <v>571 6605200 Ext 314721 / 57 3216275120</v>
          </cell>
          <cell r="Z176">
            <v>4.6847310000000002</v>
          </cell>
          <cell r="AA176">
            <v>-74.080642999999995</v>
          </cell>
          <cell r="AB176" t="str">
            <v>HS</v>
          </cell>
          <cell r="AC176" t="str">
            <v>Cuotas</v>
          </cell>
          <cell r="AD176" t="str">
            <v>Se mantienen costos 2021 para la inscripción del 2022.</v>
          </cell>
          <cell r="AE176">
            <v>3300000</v>
          </cell>
          <cell r="AF176" t="str">
            <v>N/A</v>
          </cell>
          <cell r="AG176">
            <v>300000</v>
          </cell>
          <cell r="AH176">
            <v>300000</v>
          </cell>
          <cell r="AI176">
            <v>300000</v>
          </cell>
          <cell r="AJ176">
            <v>300000</v>
          </cell>
          <cell r="AK176">
            <v>300000</v>
          </cell>
          <cell r="AL176">
            <v>300000</v>
          </cell>
          <cell r="AM176">
            <v>300000</v>
          </cell>
          <cell r="AN176">
            <v>300000</v>
          </cell>
          <cell r="AO176">
            <v>300000</v>
          </cell>
          <cell r="AP176">
            <v>300000</v>
          </cell>
          <cell r="AQ176">
            <v>300000</v>
          </cell>
          <cell r="AR176" t="str">
            <v>SI</v>
          </cell>
          <cell r="AS176" t="str">
            <v>LUIS CASTRO</v>
          </cell>
        </row>
        <row r="177">
          <cell r="B177">
            <v>167842</v>
          </cell>
          <cell r="C177">
            <v>226539</v>
          </cell>
          <cell r="D177" t="str">
            <v>5d14defb4dc35a0017c273db</v>
          </cell>
          <cell r="E177" t="str">
            <v>PRIMAX</v>
          </cell>
          <cell r="F177" t="str">
            <v>NO</v>
          </cell>
          <cell r="G177" t="str">
            <v>NO</v>
          </cell>
          <cell r="H177" t="str">
            <v>SI</v>
          </cell>
          <cell r="I177" t="str">
            <v>ÉXITO COLINA</v>
          </cell>
          <cell r="J177" t="str">
            <v>TRANSVERSAL 46 No 145-51</v>
          </cell>
          <cell r="K177" t="str">
            <v>Área Centro</v>
          </cell>
          <cell r="L177" t="str">
            <v>BOGOTA D.C.</v>
          </cell>
          <cell r="M177" t="str">
            <v>BOGOTA D.C.</v>
          </cell>
          <cell r="N177" t="str">
            <v>HECTOR MARIO MARTINEZ</v>
          </cell>
          <cell r="O177" t="str">
            <v>hmartinezd@primax.com.co</v>
          </cell>
          <cell r="P177" t="str">
            <v xml:space="preserve">JUAN PABLO PIÑEROS </v>
          </cell>
          <cell r="Q177" t="str">
            <v>jpinerosg@primax.com.co</v>
          </cell>
          <cell r="R177" t="str">
            <v>Partner</v>
          </cell>
          <cell r="S177" t="str">
            <v>GRUPO ÉXITO</v>
          </cell>
          <cell r="U177" t="str">
            <v>GRUPO ÉXITO: Alcides Serna</v>
          </cell>
          <cell r="V177">
            <v>0</v>
          </cell>
          <cell r="W177" t="str">
            <v>alcides.serna@grupo-exito.com;</v>
          </cell>
          <cell r="X177" t="str">
            <v>ymsierrah@grupo-exito.com; administrador236@grupo-exito.com;</v>
          </cell>
          <cell r="Y177" t="str">
            <v>3107626874 / 571 6605200 Ext 314721 / 57 3216275120</v>
          </cell>
          <cell r="Z177">
            <v>4.7350440000000003</v>
          </cell>
          <cell r="AA177">
            <v>-74.065106</v>
          </cell>
          <cell r="AB177" t="str">
            <v>HS</v>
          </cell>
          <cell r="AC177" t="str">
            <v>Cuotas</v>
          </cell>
          <cell r="AD177" t="str">
            <v>Se mantienen costos 2021 para la inscripción del 2022.</v>
          </cell>
          <cell r="AE177">
            <v>3300000</v>
          </cell>
          <cell r="AF177" t="str">
            <v>N/A</v>
          </cell>
          <cell r="AG177">
            <v>300000</v>
          </cell>
          <cell r="AH177">
            <v>300000</v>
          </cell>
          <cell r="AI177">
            <v>300000</v>
          </cell>
          <cell r="AJ177">
            <v>300000</v>
          </cell>
          <cell r="AK177">
            <v>300000</v>
          </cell>
          <cell r="AL177">
            <v>300000</v>
          </cell>
          <cell r="AM177">
            <v>300000</v>
          </cell>
          <cell r="AN177">
            <v>300000</v>
          </cell>
          <cell r="AO177">
            <v>300000</v>
          </cell>
          <cell r="AP177">
            <v>300000</v>
          </cell>
          <cell r="AQ177">
            <v>300000</v>
          </cell>
          <cell r="AR177" t="str">
            <v>SI</v>
          </cell>
          <cell r="AS177" t="str">
            <v>NICOLAS SALAZAR</v>
          </cell>
        </row>
        <row r="178">
          <cell r="B178">
            <v>167844</v>
          </cell>
          <cell r="C178">
            <v>226541</v>
          </cell>
          <cell r="D178" t="str">
            <v>5d14e0014dc35a0017c276ed</v>
          </cell>
          <cell r="E178" t="str">
            <v>PRIMAX</v>
          </cell>
          <cell r="F178" t="str">
            <v>NO</v>
          </cell>
          <cell r="G178" t="str">
            <v>NO</v>
          </cell>
          <cell r="H178" t="str">
            <v>SI</v>
          </cell>
          <cell r="I178" t="str">
            <v>ÉXITO NORTE</v>
          </cell>
          <cell r="J178" t="str">
            <v>CALLE 175 No 22-13</v>
          </cell>
          <cell r="K178" t="str">
            <v>Área Centro</v>
          </cell>
          <cell r="L178" t="str">
            <v>BOGOTA D.C.</v>
          </cell>
          <cell r="M178" t="str">
            <v>BOGOTA D.C.</v>
          </cell>
          <cell r="N178" t="str">
            <v>HECTOR MARIO MARTINEZ</v>
          </cell>
          <cell r="O178" t="str">
            <v>hmartinezd@primax.com.co</v>
          </cell>
          <cell r="P178" t="str">
            <v xml:space="preserve">JUAN PABLO PIÑEROS </v>
          </cell>
          <cell r="Q178" t="str">
            <v>jpinerosg@primax.com.co</v>
          </cell>
          <cell r="R178" t="str">
            <v>Partner</v>
          </cell>
          <cell r="S178" t="str">
            <v>GRUPO ÉXITO</v>
          </cell>
          <cell r="U178" t="str">
            <v>GRUPO ÉXITO: Alcides Serna</v>
          </cell>
          <cell r="V178" t="str">
            <v>Javier Peña</v>
          </cell>
          <cell r="W178" t="str">
            <v>alcides.serna@grupo-exito.com;</v>
          </cell>
          <cell r="X178" t="str">
            <v>ymsierrah@grupo-exito.com; administrador238@grupo-exito.com;</v>
          </cell>
          <cell r="Y178" t="str">
            <v>3172199105 / 571 6605200 Ext 314721 / 57 3216275120</v>
          </cell>
          <cell r="Z178">
            <v>4.7555560000000003</v>
          </cell>
          <cell r="AA178">
            <v>-74.045231000000001</v>
          </cell>
          <cell r="AB178" t="str">
            <v>HS</v>
          </cell>
          <cell r="AC178" t="str">
            <v>Cuotas</v>
          </cell>
          <cell r="AD178" t="str">
            <v>Se mantienen costos 2021 para la inscripción del 2022.</v>
          </cell>
          <cell r="AE178">
            <v>3300000</v>
          </cell>
          <cell r="AF178" t="str">
            <v>N/A</v>
          </cell>
          <cell r="AG178">
            <v>300000</v>
          </cell>
          <cell r="AH178">
            <v>300000</v>
          </cell>
          <cell r="AI178">
            <v>300000</v>
          </cell>
          <cell r="AJ178">
            <v>300000</v>
          </cell>
          <cell r="AK178">
            <v>300000</v>
          </cell>
          <cell r="AL178">
            <v>300000</v>
          </cell>
          <cell r="AM178">
            <v>300000</v>
          </cell>
          <cell r="AN178">
            <v>300000</v>
          </cell>
          <cell r="AO178">
            <v>300000</v>
          </cell>
          <cell r="AP178">
            <v>300000</v>
          </cell>
          <cell r="AQ178">
            <v>300000</v>
          </cell>
          <cell r="AR178" t="str">
            <v>SI</v>
          </cell>
          <cell r="AS178" t="str">
            <v>NICOLAS SALAZAR</v>
          </cell>
        </row>
        <row r="179">
          <cell r="B179">
            <v>167845</v>
          </cell>
          <cell r="C179">
            <v>226542</v>
          </cell>
          <cell r="D179" t="str">
            <v>5d14e15b4dc35a0017c27d18</v>
          </cell>
          <cell r="E179" t="str">
            <v>PRIMAX</v>
          </cell>
          <cell r="F179" t="str">
            <v>NO</v>
          </cell>
          <cell r="G179" t="str">
            <v>NO</v>
          </cell>
          <cell r="H179" t="str">
            <v>SI</v>
          </cell>
          <cell r="I179" t="str">
            <v>ÉXITO VILLAMAYOR</v>
          </cell>
          <cell r="J179" t="str">
            <v>AUTOPISTA SUR No 38A-07</v>
          </cell>
          <cell r="K179" t="str">
            <v>Área Centro</v>
          </cell>
          <cell r="L179" t="str">
            <v>BOGOTA D.C.</v>
          </cell>
          <cell r="M179" t="str">
            <v>BOGOTA D.C.</v>
          </cell>
          <cell r="N179" t="str">
            <v>HECTOR MARIO MARTINEZ</v>
          </cell>
          <cell r="O179" t="str">
            <v>hmartinezd@primax.com.co</v>
          </cell>
          <cell r="P179" t="str">
            <v xml:space="preserve">JUAN PABLO PIÑEROS </v>
          </cell>
          <cell r="Q179" t="str">
            <v>jpinerosg@primax.com.co</v>
          </cell>
          <cell r="R179" t="str">
            <v>Partner</v>
          </cell>
          <cell r="S179" t="str">
            <v>GRUPO ÉXITO</v>
          </cell>
          <cell r="U179" t="str">
            <v>GRUPO ÉXITO: Alcides Serna</v>
          </cell>
          <cell r="V179" t="str">
            <v>Yiimmy</v>
          </cell>
          <cell r="W179" t="str">
            <v>alcides.serna@grupo-exito.com;</v>
          </cell>
          <cell r="X179" t="str">
            <v>administador239@grupo_exito.com;</v>
          </cell>
          <cell r="Y179" t="str">
            <v>3142758331 / 571 6605200 Ext 314721 / 57 3216275120</v>
          </cell>
          <cell r="Z179">
            <v>4.5926539999999996</v>
          </cell>
          <cell r="AA179">
            <v>-74.123277000000002</v>
          </cell>
          <cell r="AB179" t="str">
            <v>HS</v>
          </cell>
          <cell r="AC179" t="str">
            <v>Cuotas</v>
          </cell>
          <cell r="AD179" t="str">
            <v>Se mantienen costos 2021 para la inscripción del 2022.</v>
          </cell>
          <cell r="AE179">
            <v>3300000</v>
          </cell>
          <cell r="AF179" t="str">
            <v>N/A</v>
          </cell>
          <cell r="AG179">
            <v>300000</v>
          </cell>
          <cell r="AH179">
            <v>300000</v>
          </cell>
          <cell r="AI179">
            <v>300000</v>
          </cell>
          <cell r="AJ179">
            <v>300000</v>
          </cell>
          <cell r="AK179">
            <v>300000</v>
          </cell>
          <cell r="AL179">
            <v>300000</v>
          </cell>
          <cell r="AM179">
            <v>300000</v>
          </cell>
          <cell r="AN179">
            <v>300000</v>
          </cell>
          <cell r="AO179">
            <v>300000</v>
          </cell>
          <cell r="AP179">
            <v>300000</v>
          </cell>
          <cell r="AQ179">
            <v>300000</v>
          </cell>
          <cell r="AR179" t="str">
            <v>SI</v>
          </cell>
          <cell r="AS179" t="str">
            <v>MILENA INFANTE</v>
          </cell>
        </row>
        <row r="180">
          <cell r="B180">
            <v>170788</v>
          </cell>
          <cell r="C180">
            <v>234018</v>
          </cell>
          <cell r="D180" t="str">
            <v>602d8e1be5603700188913f5</v>
          </cell>
          <cell r="E180" t="str">
            <v>PRIMAX</v>
          </cell>
          <cell r="F180" t="str">
            <v>SI</v>
          </cell>
          <cell r="G180" t="str">
            <v>SI</v>
          </cell>
          <cell r="H180" t="str">
            <v>SI</v>
          </cell>
          <cell r="I180" t="str">
            <v>COESCO EL BOSQUE</v>
          </cell>
          <cell r="J180" t="str">
            <v>Diagonal 21 #45 A- 111</v>
          </cell>
          <cell r="K180" t="str">
            <v>Área Norte</v>
          </cell>
          <cell r="L180" t="str">
            <v>CARTAGENA</v>
          </cell>
          <cell r="M180" t="str">
            <v>BOLIVAR</v>
          </cell>
          <cell r="N180" t="str">
            <v>MONICA LONDOÑO</v>
          </cell>
          <cell r="O180" t="str">
            <v>mlondonod@primax.com.co</v>
          </cell>
          <cell r="P180" t="str">
            <v>MARTHA BARROS</v>
          </cell>
          <cell r="Q180" t="str">
            <v>mbarrosl@primax.com.co</v>
          </cell>
          <cell r="R180" t="str">
            <v>Partner</v>
          </cell>
          <cell r="S180" t="str">
            <v>COESCO</v>
          </cell>
          <cell r="U180" t="str">
            <v>COESCO: Alexander Trujillo</v>
          </cell>
          <cell r="V180" t="str">
            <v>Rafael Enrique Polo García / Alexander Trujillo</v>
          </cell>
          <cell r="W180" t="str">
            <v>atrujillor@coescocolombia.com;</v>
          </cell>
          <cell r="X180" t="str">
            <v>rpolog@coescocolombia.com</v>
          </cell>
          <cell r="Y180">
            <v>3246143632</v>
          </cell>
          <cell r="Z180">
            <v>10.398645999999999</v>
          </cell>
          <cell r="AA180">
            <v>-75.521692999999999</v>
          </cell>
          <cell r="AB180" t="str">
            <v>HS</v>
          </cell>
          <cell r="AC180" t="str">
            <v>Cuotas</v>
          </cell>
          <cell r="AE180">
            <v>3700000</v>
          </cell>
          <cell r="AF180" t="str">
            <v>N/A</v>
          </cell>
          <cell r="AG180">
            <v>336363.63636364002</v>
          </cell>
          <cell r="AH180">
            <v>336363.63636364002</v>
          </cell>
          <cell r="AI180">
            <v>336363.63636364002</v>
          </cell>
          <cell r="AJ180">
            <v>336363.63636364002</v>
          </cell>
          <cell r="AK180">
            <v>336363.63636364002</v>
          </cell>
          <cell r="AL180">
            <v>336363.63636364002</v>
          </cell>
          <cell r="AM180">
            <v>336363.63636364002</v>
          </cell>
          <cell r="AN180">
            <v>336363.63636364002</v>
          </cell>
          <cell r="AO180">
            <v>336363.63636364002</v>
          </cell>
          <cell r="AP180">
            <v>336363.63636364002</v>
          </cell>
          <cell r="AQ180">
            <v>336363.63636364002</v>
          </cell>
          <cell r="AR180" t="str">
            <v>SI</v>
          </cell>
          <cell r="AS180" t="str">
            <v>KAREN COGOLLO</v>
          </cell>
        </row>
        <row r="181">
          <cell r="B181">
            <v>109836</v>
          </cell>
          <cell r="C181">
            <v>120110</v>
          </cell>
          <cell r="D181" t="str">
            <v>5e05082ba7ae0e0017fa00c3</v>
          </cell>
          <cell r="E181" t="str">
            <v>PRIMAX</v>
          </cell>
          <cell r="F181" t="str">
            <v>SI</v>
          </cell>
          <cell r="G181" t="str">
            <v>NO</v>
          </cell>
          <cell r="H181" t="str">
            <v>SI</v>
          </cell>
          <cell r="I181" t="str">
            <v>BUSES BLANCOS</v>
          </cell>
          <cell r="J181" t="str">
            <v>Calle 60 Sur # 86-04</v>
          </cell>
          <cell r="K181" t="str">
            <v>Área Centro</v>
          </cell>
          <cell r="L181" t="str">
            <v>BOGOTA D.C.</v>
          </cell>
          <cell r="M181" t="str">
            <v>BOGOTA D.C.</v>
          </cell>
          <cell r="N181" t="str">
            <v>HECTOR MARIO MARTINEZ</v>
          </cell>
          <cell r="O181" t="str">
            <v>hmartinezd@primax.com.co</v>
          </cell>
          <cell r="P181" t="str">
            <v xml:space="preserve">PAOLA MARTÍNEZ </v>
          </cell>
          <cell r="Q181" t="str">
            <v>pmartinezb@primax.com.co</v>
          </cell>
          <cell r="R181" t="str">
            <v>Multisite</v>
          </cell>
          <cell r="T181" t="str">
            <v>Vicente Lopez/ Alfonso López</v>
          </cell>
          <cell r="U181" t="str">
            <v>Vicente Lopez/ Alfonso López</v>
          </cell>
          <cell r="V181" t="str">
            <v>Oscar Lopez</v>
          </cell>
          <cell r="W181" t="str">
            <v>alfonsolopezc@busesblancos.com.co; fernando.lopez@busesblancos.com;</v>
          </cell>
          <cell r="X181" t="str">
            <v>carlos.jimenez@serviciosaltransporte.com; olopez1218@gmail.com;</v>
          </cell>
          <cell r="Y181" t="str">
            <v>3188292386 / 571 7103437/3015191014</v>
          </cell>
          <cell r="Z181">
            <v>4.6073721980000002</v>
          </cell>
          <cell r="AA181">
            <v>-74.183301510000007</v>
          </cell>
          <cell r="AB181" t="str">
            <v>HS</v>
          </cell>
          <cell r="AC181" t="str">
            <v>Cuotas</v>
          </cell>
          <cell r="AE181">
            <v>3700000</v>
          </cell>
          <cell r="AF181" t="str">
            <v>N/A</v>
          </cell>
          <cell r="AG181">
            <v>336363.63636364002</v>
          </cell>
          <cell r="AH181">
            <v>336363.63636364002</v>
          </cell>
          <cell r="AI181">
            <v>336363.63636364002</v>
          </cell>
          <cell r="AJ181">
            <v>336363.63636364002</v>
          </cell>
          <cell r="AK181">
            <v>336363.63636364002</v>
          </cell>
          <cell r="AL181">
            <v>336363.63636364002</v>
          </cell>
          <cell r="AM181">
            <v>336363.63636364002</v>
          </cell>
          <cell r="AN181">
            <v>336363.63636364002</v>
          </cell>
          <cell r="AO181">
            <v>336363.63636364002</v>
          </cell>
          <cell r="AP181">
            <v>336363.63636364002</v>
          </cell>
          <cell r="AQ181">
            <v>336363.63636364002</v>
          </cell>
          <cell r="AR181" t="str">
            <v>FORMULARIO</v>
          </cell>
          <cell r="AS181" t="str">
            <v>FERNEY LOZANO</v>
          </cell>
        </row>
        <row r="182">
          <cell r="B182">
            <v>110806</v>
          </cell>
          <cell r="C182">
            <v>224097</v>
          </cell>
          <cell r="D182" t="str">
            <v>5e05085ba7ae0e0017fa06d0</v>
          </cell>
          <cell r="E182" t="str">
            <v>PRIMAX</v>
          </cell>
          <cell r="F182" t="str">
            <v>SI</v>
          </cell>
          <cell r="G182" t="str">
            <v>NO</v>
          </cell>
          <cell r="H182" t="str">
            <v>SI</v>
          </cell>
          <cell r="I182" t="str">
            <v>DELICIAS</v>
          </cell>
          <cell r="J182" t="str">
            <v>Autopista Sur # 58-50</v>
          </cell>
          <cell r="K182" t="str">
            <v>Área Centro</v>
          </cell>
          <cell r="L182" t="str">
            <v>BOGOTA D.C.</v>
          </cell>
          <cell r="M182" t="str">
            <v>BOGOTA D.C.</v>
          </cell>
          <cell r="N182" t="str">
            <v>HECTOR MARIO MARTINEZ</v>
          </cell>
          <cell r="O182" t="str">
            <v>hmartinezd@primax.com.co</v>
          </cell>
          <cell r="P182" t="str">
            <v xml:space="preserve">PAOLA MARTÍNEZ </v>
          </cell>
          <cell r="Q182" t="str">
            <v>pmartinezb@primax.com.co</v>
          </cell>
          <cell r="R182" t="str">
            <v>Multisite</v>
          </cell>
          <cell r="T182" t="str">
            <v>Vicente Lopez/ Alfonso López</v>
          </cell>
          <cell r="U182" t="str">
            <v>Vicente Lopez/ Alfonso López</v>
          </cell>
          <cell r="V182" t="str">
            <v>Steven Jiménez</v>
          </cell>
          <cell r="W182" t="str">
            <v>alfonsolopezc@busesblancos.com.co; fernando.lopez@busesblancos.com;</v>
          </cell>
          <cell r="X182" t="str">
            <v>olopez1218@hotmail.com; carlos.jimenez@serviciostransporte.com;</v>
          </cell>
          <cell r="Y182" t="str">
            <v>3015191014 / 571 7103437/3188292386</v>
          </cell>
          <cell r="Z182">
            <v>4.5953059999999999</v>
          </cell>
          <cell r="AA182">
            <v>-74.145809600000007</v>
          </cell>
          <cell r="AB182" t="str">
            <v>HS</v>
          </cell>
          <cell r="AC182" t="str">
            <v>Cuotas</v>
          </cell>
          <cell r="AE182">
            <v>3700000</v>
          </cell>
          <cell r="AF182" t="str">
            <v>N/A</v>
          </cell>
          <cell r="AG182">
            <v>336363.63636364002</v>
          </cell>
          <cell r="AH182">
            <v>336363.63636364002</v>
          </cell>
          <cell r="AI182">
            <v>336363.63636364002</v>
          </cell>
          <cell r="AJ182">
            <v>336363.63636364002</v>
          </cell>
          <cell r="AK182">
            <v>336363.63636364002</v>
          </cell>
          <cell r="AL182">
            <v>336363.63636364002</v>
          </cell>
          <cell r="AM182">
            <v>336363.63636364002</v>
          </cell>
          <cell r="AN182">
            <v>336363.63636364002</v>
          </cell>
          <cell r="AO182">
            <v>336363.63636364002</v>
          </cell>
          <cell r="AP182">
            <v>336363.63636364002</v>
          </cell>
          <cell r="AQ182">
            <v>336363.63636364002</v>
          </cell>
          <cell r="AR182" t="str">
            <v>FORMULARIO</v>
          </cell>
          <cell r="AS182" t="str">
            <v>FERNEY LOZANO</v>
          </cell>
        </row>
        <row r="183">
          <cell r="B183">
            <v>166729</v>
          </cell>
          <cell r="C183">
            <v>222074</v>
          </cell>
          <cell r="D183" t="str">
            <v>5d14ef0f4dc35a0017c2c1d1</v>
          </cell>
          <cell r="E183" t="str">
            <v>PRIMAX</v>
          </cell>
          <cell r="F183" t="str">
            <v>NO</v>
          </cell>
          <cell r="G183" t="str">
            <v>NO</v>
          </cell>
          <cell r="H183" t="str">
            <v>SI</v>
          </cell>
          <cell r="I183" t="str">
            <v>ÉXITO ZOFÍA</v>
          </cell>
          <cell r="J183" t="str">
            <v>MANZANA 02 LOTE10B ZONA FRANCA INTERNACIONAL BARRANQUILLA</v>
          </cell>
          <cell r="K183" t="str">
            <v>Área Norte</v>
          </cell>
          <cell r="L183" t="str">
            <v>GALAPA</v>
          </cell>
          <cell r="M183" t="str">
            <v>ATLANTICO</v>
          </cell>
          <cell r="N183" t="str">
            <v>MONICA LONDOÑO</v>
          </cell>
          <cell r="O183" t="str">
            <v>mlondonod@primax.com.co</v>
          </cell>
          <cell r="P183" t="str">
            <v>ANGELA BARANDICA</v>
          </cell>
          <cell r="Q183" t="str">
            <v>abarandicab@primax.com.co</v>
          </cell>
          <cell r="R183" t="str">
            <v>Partner</v>
          </cell>
          <cell r="S183" t="str">
            <v>GRUPO ÉXITO</v>
          </cell>
          <cell r="U183" t="str">
            <v>GRUPO ÉXITO: Alcides Serna</v>
          </cell>
          <cell r="V183" t="str">
            <v>Felipe Lopez</v>
          </cell>
          <cell r="W183" t="str">
            <v>alcides.serna@grupo-exito.com;</v>
          </cell>
          <cell r="X183" t="str">
            <v>administrador819@grupo-exito.com;</v>
          </cell>
          <cell r="Y183" t="str">
            <v>3216270043 / 574 3391736 / 57 3216271736</v>
          </cell>
          <cell r="Z183">
            <v>10.936171849999999</v>
          </cell>
          <cell r="AA183">
            <v>-74.858062050000001</v>
          </cell>
          <cell r="AB183" t="str">
            <v>HS</v>
          </cell>
          <cell r="AC183" t="str">
            <v>Cuotas</v>
          </cell>
          <cell r="AD183" t="str">
            <v>Se mantienen costos 2021 para la inscripción del 2022.</v>
          </cell>
          <cell r="AE183">
            <v>3300000</v>
          </cell>
          <cell r="AF183" t="str">
            <v>N/A</v>
          </cell>
          <cell r="AG183">
            <v>300000</v>
          </cell>
          <cell r="AH183">
            <v>300000</v>
          </cell>
          <cell r="AI183">
            <v>300000</v>
          </cell>
          <cell r="AJ183">
            <v>300000</v>
          </cell>
          <cell r="AK183">
            <v>300000</v>
          </cell>
          <cell r="AL183">
            <v>300000</v>
          </cell>
          <cell r="AM183">
            <v>300000</v>
          </cell>
          <cell r="AN183">
            <v>300000</v>
          </cell>
          <cell r="AO183">
            <v>300000</v>
          </cell>
          <cell r="AP183">
            <v>300000</v>
          </cell>
          <cell r="AQ183">
            <v>300000</v>
          </cell>
          <cell r="AR183" t="str">
            <v>SI</v>
          </cell>
          <cell r="AS183" t="str">
            <v>GUILLERMO SOLANO</v>
          </cell>
        </row>
        <row r="184">
          <cell r="B184">
            <v>167841</v>
          </cell>
          <cell r="C184">
            <v>226538</v>
          </cell>
          <cell r="D184" t="str">
            <v>5d14dd1b4dc35a0017c2679b</v>
          </cell>
          <cell r="E184" t="str">
            <v>PRIMAX</v>
          </cell>
          <cell r="F184" t="str">
            <v>NO</v>
          </cell>
          <cell r="G184" t="str">
            <v>NO</v>
          </cell>
          <cell r="H184" t="str">
            <v>SI</v>
          </cell>
          <cell r="I184" t="str">
            <v>ÉXITO SUBA</v>
          </cell>
          <cell r="J184" t="str">
            <v>AV.CARRERA 104 No 145-15</v>
          </cell>
          <cell r="K184" t="str">
            <v>Área Centro</v>
          </cell>
          <cell r="L184" t="str">
            <v>BOGOTA D.C.</v>
          </cell>
          <cell r="M184" t="str">
            <v>BOGOTA D.C.</v>
          </cell>
          <cell r="N184" t="str">
            <v>HECTOR MARIO MARTINEZ</v>
          </cell>
          <cell r="O184" t="str">
            <v>hmartinezd@primax.com.co</v>
          </cell>
          <cell r="P184" t="str">
            <v xml:space="preserve">JUAN PABLO PIÑEROS </v>
          </cell>
          <cell r="Q184" t="str">
            <v>jpinerosg@primax.com.co</v>
          </cell>
          <cell r="R184" t="str">
            <v>Partner</v>
          </cell>
          <cell r="S184" t="str">
            <v>GRUPO ÉXITO</v>
          </cell>
          <cell r="U184" t="str">
            <v>GRUPO ÉXITO: Alcides Serna</v>
          </cell>
          <cell r="V184" t="str">
            <v xml:space="preserve">Gabriel Beltrán </v>
          </cell>
          <cell r="W184" t="str">
            <v>alcides.serna@grupo-exito.com;</v>
          </cell>
          <cell r="X184" t="str">
            <v>ymsierrah@grupo-exito.com; administrador235@grupo-exito.com;</v>
          </cell>
          <cell r="Y184" t="str">
            <v>3044304317 / 571 6605200 Ext 314721 / 57 3216275120</v>
          </cell>
          <cell r="Z184">
            <v>4.7478499999999997</v>
          </cell>
          <cell r="AA184">
            <v>-74.096001999999999</v>
          </cell>
          <cell r="AB184" t="str">
            <v>HS</v>
          </cell>
          <cell r="AC184" t="str">
            <v>Cuotas</v>
          </cell>
          <cell r="AD184" t="str">
            <v>Se mantienen costos 2021 para la inscripción del 2022.</v>
          </cell>
          <cell r="AE184">
            <v>3300000</v>
          </cell>
          <cell r="AF184" t="str">
            <v>N/A</v>
          </cell>
          <cell r="AG184">
            <v>300000</v>
          </cell>
          <cell r="AH184">
            <v>300000</v>
          </cell>
          <cell r="AI184">
            <v>300000</v>
          </cell>
          <cell r="AJ184">
            <v>300000</v>
          </cell>
          <cell r="AK184">
            <v>300000</v>
          </cell>
          <cell r="AL184">
            <v>300000</v>
          </cell>
          <cell r="AM184">
            <v>300000</v>
          </cell>
          <cell r="AN184">
            <v>300000</v>
          </cell>
          <cell r="AO184">
            <v>300000</v>
          </cell>
          <cell r="AP184">
            <v>300000</v>
          </cell>
          <cell r="AQ184">
            <v>300000</v>
          </cell>
          <cell r="AR184" t="str">
            <v>SI</v>
          </cell>
          <cell r="AS184" t="str">
            <v>NICOLAS SALAZAR</v>
          </cell>
        </row>
        <row r="185">
          <cell r="B185">
            <v>170025</v>
          </cell>
          <cell r="C185">
            <v>234012</v>
          </cell>
          <cell r="D185" t="str">
            <v>5f47d7f408f4c80018187ef4</v>
          </cell>
          <cell r="E185" t="str">
            <v>PRIMAX</v>
          </cell>
          <cell r="F185" t="str">
            <v>SI</v>
          </cell>
          <cell r="G185" t="str">
            <v>SI</v>
          </cell>
          <cell r="H185" t="str">
            <v>SI</v>
          </cell>
          <cell r="I185" t="str">
            <v>SAN MIGUEL</v>
          </cell>
          <cell r="J185" t="str">
            <v>KM 6 VIA ZIPAQUIRA- NEMOCON</v>
          </cell>
          <cell r="K185" t="str">
            <v>Área Centro</v>
          </cell>
          <cell r="L185" t="str">
            <v>COGUA</v>
          </cell>
          <cell r="M185" t="str">
            <v>CUNDINAMARCA</v>
          </cell>
          <cell r="N185" t="str">
            <v>HECTOR MARIO MARTINEZ</v>
          </cell>
          <cell r="O185" t="str">
            <v>hmartinezd@primax.com.co</v>
          </cell>
          <cell r="P185" t="str">
            <v>SEBASTIAN PARDO</v>
          </cell>
          <cell r="Q185" t="str">
            <v>spardod@primax.com.co</v>
          </cell>
          <cell r="R185" t="str">
            <v>Partner</v>
          </cell>
          <cell r="S185" t="str">
            <v>COESCO</v>
          </cell>
          <cell r="U185" t="str">
            <v>COESCO: Julian Torrado</v>
          </cell>
          <cell r="V185" t="str">
            <v>Andres Penna</v>
          </cell>
          <cell r="W185" t="str">
            <v>jtorradop@coescocolombia.com; jgonzalezm@coescocolombia.com;</v>
          </cell>
          <cell r="X185" t="str">
            <v>edssanmiguelg@coescocolombia.com;</v>
          </cell>
          <cell r="Y185">
            <v>3192191517</v>
          </cell>
          <cell r="Z185">
            <v>5.038087</v>
          </cell>
          <cell r="AA185">
            <v>-73.959509999999995</v>
          </cell>
          <cell r="AB185" t="str">
            <v>HS</v>
          </cell>
          <cell r="AC185" t="str">
            <v>Cuotas</v>
          </cell>
          <cell r="AE185">
            <v>3700000</v>
          </cell>
          <cell r="AF185" t="str">
            <v>N/A</v>
          </cell>
          <cell r="AG185">
            <v>336363.63636364002</v>
          </cell>
          <cell r="AH185">
            <v>336363.63636364002</v>
          </cell>
          <cell r="AI185">
            <v>336363.63636364002</v>
          </cell>
          <cell r="AJ185">
            <v>336363.63636364002</v>
          </cell>
          <cell r="AK185">
            <v>336363.63636364002</v>
          </cell>
          <cell r="AL185">
            <v>336363.63636364002</v>
          </cell>
          <cell r="AM185">
            <v>336363.63636364002</v>
          </cell>
          <cell r="AN185">
            <v>336363.63636364002</v>
          </cell>
          <cell r="AO185">
            <v>336363.63636364002</v>
          </cell>
          <cell r="AP185">
            <v>336363.63636364002</v>
          </cell>
          <cell r="AQ185">
            <v>336363.63636364002</v>
          </cell>
          <cell r="AR185" t="str">
            <v>SI</v>
          </cell>
          <cell r="AS185" t="str">
            <v>LUIS CASTRO</v>
          </cell>
        </row>
        <row r="186">
          <cell r="B186">
            <v>170783</v>
          </cell>
          <cell r="C186">
            <v>234005</v>
          </cell>
          <cell r="D186" t="str">
            <v>602d8e4fe5603700188913f7</v>
          </cell>
          <cell r="E186" t="str">
            <v>PRIMAX</v>
          </cell>
          <cell r="F186" t="str">
            <v>SI</v>
          </cell>
          <cell r="G186" t="str">
            <v>SI</v>
          </cell>
          <cell r="H186" t="str">
            <v>SI</v>
          </cell>
          <cell r="I186" t="str">
            <v>TERMINAL DEL SUR</v>
          </cell>
          <cell r="J186" t="str">
            <v>Calle 65B Sur No. 77g - 28</v>
          </cell>
          <cell r="K186" t="str">
            <v>Área Centro</v>
          </cell>
          <cell r="L186" t="str">
            <v>BOGOTA D.C.</v>
          </cell>
          <cell r="M186" t="str">
            <v>BOGOTA D.C.</v>
          </cell>
          <cell r="N186" t="str">
            <v>HECTOR MARIO MARTINEZ</v>
          </cell>
          <cell r="O186" t="str">
            <v>hmartinezd@primax.com.co</v>
          </cell>
          <cell r="P186" t="str">
            <v xml:space="preserve">PAOLA MARTÍNEZ </v>
          </cell>
          <cell r="Q186" t="str">
            <v>pmartinezb@primax.com.co</v>
          </cell>
          <cell r="R186" t="str">
            <v>Partner</v>
          </cell>
          <cell r="S186" t="str">
            <v>COESCO</v>
          </cell>
          <cell r="U186" t="str">
            <v>COESCO: Julian Torrado</v>
          </cell>
          <cell r="V186" t="str">
            <v>Jeimmy Cabezas / Andres Penna</v>
          </cell>
          <cell r="W186" t="str">
            <v>jtorradop@coescocolombia.com; jgonzalezm@coescocolombia.com;</v>
          </cell>
          <cell r="X186" t="str">
            <v>edsterminalg@coescocolombia.com</v>
          </cell>
          <cell r="Y186" t="str">
            <v>3125941028 / 3192191517</v>
          </cell>
          <cell r="Z186">
            <v>4.5969756999999998</v>
          </cell>
          <cell r="AA186">
            <v>-74.182064600000004</v>
          </cell>
          <cell r="AB186" t="str">
            <v>HS</v>
          </cell>
          <cell r="AC186" t="str">
            <v>Cuotas</v>
          </cell>
          <cell r="AE186">
            <v>3700000</v>
          </cell>
          <cell r="AF186" t="str">
            <v>N/A</v>
          </cell>
          <cell r="AG186">
            <v>336363.63636364002</v>
          </cell>
          <cell r="AH186">
            <v>336363.63636364002</v>
          </cell>
          <cell r="AI186">
            <v>336363.63636364002</v>
          </cell>
          <cell r="AJ186">
            <v>336363.63636364002</v>
          </cell>
          <cell r="AK186">
            <v>336363.63636364002</v>
          </cell>
          <cell r="AL186">
            <v>336363.63636364002</v>
          </cell>
          <cell r="AM186">
            <v>336363.63636364002</v>
          </cell>
          <cell r="AN186">
            <v>336363.63636364002</v>
          </cell>
          <cell r="AO186">
            <v>336363.63636364002</v>
          </cell>
          <cell r="AP186">
            <v>336363.63636364002</v>
          </cell>
          <cell r="AQ186">
            <v>336363.63636364002</v>
          </cell>
          <cell r="AR186" t="str">
            <v>SI</v>
          </cell>
          <cell r="AS186" t="str">
            <v>FERNEY LOZANO</v>
          </cell>
        </row>
        <row r="187">
          <cell r="B187">
            <v>170644</v>
          </cell>
          <cell r="C187">
            <v>233836</v>
          </cell>
          <cell r="D187" t="str">
            <v>602d854ce5603700188913d0</v>
          </cell>
          <cell r="E187" t="str">
            <v>PRIMAX</v>
          </cell>
          <cell r="F187" t="str">
            <v>SI</v>
          </cell>
          <cell r="G187" t="str">
            <v>SI</v>
          </cell>
          <cell r="H187" t="str">
            <v>SI</v>
          </cell>
          <cell r="I187" t="str">
            <v>EMMANUEL</v>
          </cell>
          <cell r="J187" t="str">
            <v>Av 1ra de Mayo No. 24c - 51</v>
          </cell>
          <cell r="K187" t="str">
            <v>Área Centro</v>
          </cell>
          <cell r="L187" t="str">
            <v>BOGOTA D.C.</v>
          </cell>
          <cell r="M187" t="str">
            <v>BOGOTA D.C.</v>
          </cell>
          <cell r="N187" t="str">
            <v>HECTOR MARIO MARTINEZ</v>
          </cell>
          <cell r="O187" t="str">
            <v>hmartinezd@primax.com.co</v>
          </cell>
          <cell r="P187" t="str">
            <v xml:space="preserve">PAOLA MARTÍNEZ </v>
          </cell>
          <cell r="Q187" t="str">
            <v>pmartinezb@primax.com.co</v>
          </cell>
          <cell r="R187" t="str">
            <v>Partner</v>
          </cell>
          <cell r="S187" t="str">
            <v>COESCO</v>
          </cell>
          <cell r="U187" t="str">
            <v>COESCO: Julian Torrado</v>
          </cell>
          <cell r="V187" t="str">
            <v>Jenni Adriana Fajardo</v>
          </cell>
          <cell r="W187" t="str">
            <v>jtorradop@coescocolombia.com; jgonzalezm@coescocolombia.com;</v>
          </cell>
          <cell r="X187" t="str">
            <v>edsemanuelg@coescocolombia.com; edsemanuelg@coesco.com;</v>
          </cell>
          <cell r="Y187" t="str">
            <v>3222695501 // 3134841381</v>
          </cell>
          <cell r="Z187">
            <v>4.5879329999999996</v>
          </cell>
          <cell r="AA187">
            <v>-74.108168000000006</v>
          </cell>
          <cell r="AB187" t="str">
            <v>HS</v>
          </cell>
          <cell r="AC187" t="str">
            <v>Cuotas</v>
          </cell>
          <cell r="AE187">
            <v>3700000</v>
          </cell>
          <cell r="AF187" t="str">
            <v>N/A</v>
          </cell>
          <cell r="AG187">
            <v>336363.63636364002</v>
          </cell>
          <cell r="AH187">
            <v>336363.63636364002</v>
          </cell>
          <cell r="AI187">
            <v>336363.63636364002</v>
          </cell>
          <cell r="AJ187">
            <v>336363.63636364002</v>
          </cell>
          <cell r="AK187">
            <v>336363.63636364002</v>
          </cell>
          <cell r="AL187">
            <v>336363.63636364002</v>
          </cell>
          <cell r="AM187">
            <v>336363.63636364002</v>
          </cell>
          <cell r="AN187">
            <v>336363.63636364002</v>
          </cell>
          <cell r="AO187">
            <v>336363.63636364002</v>
          </cell>
          <cell r="AP187">
            <v>336363.63636364002</v>
          </cell>
          <cell r="AQ187">
            <v>336363.63636364002</v>
          </cell>
          <cell r="AR187" t="str">
            <v>SI</v>
          </cell>
          <cell r="AS187" t="str">
            <v>MILENA INFANTE</v>
          </cell>
        </row>
        <row r="188">
          <cell r="B188">
            <v>170663</v>
          </cell>
          <cell r="C188">
            <v>234013</v>
          </cell>
          <cell r="D188" t="str">
            <v>602d8e7ce5603700188913fa</v>
          </cell>
          <cell r="E188" t="str">
            <v>PRIMAX</v>
          </cell>
          <cell r="F188" t="str">
            <v>SI</v>
          </cell>
          <cell r="G188" t="str">
            <v>SI</v>
          </cell>
          <cell r="H188" t="str">
            <v>SI</v>
          </cell>
          <cell r="I188" t="str">
            <v>ESPÍRITU SANTO</v>
          </cell>
          <cell r="J188" t="str">
            <v>Calle 22 Sur # 12B - 94</v>
          </cell>
          <cell r="K188" t="str">
            <v>Área Centro</v>
          </cell>
          <cell r="L188" t="str">
            <v>BOGOTA D.C.</v>
          </cell>
          <cell r="M188" t="str">
            <v>BOGOTA D.C.</v>
          </cell>
          <cell r="N188" t="str">
            <v>HECTOR MARIO MARTINEZ</v>
          </cell>
          <cell r="O188" t="str">
            <v>hmartinezd@primax.com.co</v>
          </cell>
          <cell r="P188" t="str">
            <v>SEBASTIAN PARDO</v>
          </cell>
          <cell r="Q188" t="str">
            <v>spardod@primax.com.co</v>
          </cell>
          <cell r="R188" t="str">
            <v>Partner</v>
          </cell>
          <cell r="S188" t="str">
            <v>COESCO</v>
          </cell>
          <cell r="U188" t="str">
            <v>COESCO: Julian Torrado</v>
          </cell>
          <cell r="V188" t="str">
            <v>Carlos Angel</v>
          </cell>
          <cell r="W188" t="str">
            <v>jtorradop@coescocolombia.com; jgonzalezm@coescocolombia.com;</v>
          </cell>
          <cell r="X188" t="str">
            <v>apennal@coescocolombia.com; edsespiritusantog@coescocolombia.com;</v>
          </cell>
          <cell r="Y188" t="str">
            <v>3222695511 / 3134841381</v>
          </cell>
          <cell r="Z188">
            <v>4.579453</v>
          </cell>
          <cell r="AA188">
            <v>-74.099352999999994</v>
          </cell>
          <cell r="AB188" t="str">
            <v>HS</v>
          </cell>
          <cell r="AC188" t="str">
            <v>Cuotas</v>
          </cell>
          <cell r="AE188">
            <v>3700000</v>
          </cell>
          <cell r="AF188" t="str">
            <v>N/A</v>
          </cell>
          <cell r="AG188">
            <v>336363.63636364002</v>
          </cell>
          <cell r="AH188">
            <v>336363.63636364002</v>
          </cell>
          <cell r="AI188">
            <v>336363.63636364002</v>
          </cell>
          <cell r="AJ188">
            <v>336363.63636364002</v>
          </cell>
          <cell r="AK188">
            <v>336363.63636364002</v>
          </cell>
          <cell r="AL188">
            <v>336363.63636364002</v>
          </cell>
          <cell r="AM188">
            <v>336363.63636364002</v>
          </cell>
          <cell r="AN188">
            <v>336363.63636364002</v>
          </cell>
          <cell r="AO188">
            <v>336363.63636364002</v>
          </cell>
          <cell r="AP188">
            <v>336363.63636364002</v>
          </cell>
          <cell r="AQ188">
            <v>336363.63636364002</v>
          </cell>
          <cell r="AR188" t="str">
            <v>SI</v>
          </cell>
          <cell r="AS188" t="str">
            <v>FERNEY LOZANO</v>
          </cell>
        </row>
        <row r="189">
          <cell r="B189">
            <v>168248</v>
          </cell>
          <cell r="C189">
            <v>233786</v>
          </cell>
          <cell r="D189" t="str">
            <v>602ef0a1e560370018891dcd</v>
          </cell>
          <cell r="E189" t="str">
            <v>PRIMAX</v>
          </cell>
          <cell r="F189" t="str">
            <v>SI</v>
          </cell>
          <cell r="G189" t="str">
            <v>SI</v>
          </cell>
          <cell r="H189" t="str">
            <v>SI</v>
          </cell>
          <cell r="I189" t="str">
            <v>AURES</v>
          </cell>
          <cell r="J189" t="str">
            <v>CARRERA 24 A # 1DN - 11</v>
          </cell>
          <cell r="K189" t="str">
            <v>Área Sur</v>
          </cell>
          <cell r="L189" t="str">
            <v>GUADALAJARA DE BUGA</v>
          </cell>
          <cell r="M189" t="str">
            <v>VALLE DEL CAUCA</v>
          </cell>
          <cell r="N189" t="str">
            <v>MARTHA PATRICA CHAVES</v>
          </cell>
          <cell r="O189" t="str">
            <v>mchavesr@primax.com.co</v>
          </cell>
          <cell r="P189" t="str">
            <v>CATALINA QUINTERO</v>
          </cell>
          <cell r="Q189" t="str">
            <v>cquinteroc@primax.com.co</v>
          </cell>
          <cell r="R189" t="str">
            <v>Partner</v>
          </cell>
          <cell r="S189" t="str">
            <v>COESCO</v>
          </cell>
          <cell r="U189" t="str">
            <v>COESCO: Francisco Diez</v>
          </cell>
          <cell r="V189" t="str">
            <v>Jhon  Alzate / Francisco Diez</v>
          </cell>
          <cell r="W189" t="str">
            <v>fdiezc@coescocolombia.com;</v>
          </cell>
          <cell r="X189" t="str">
            <v>fdiezc@coescocolombia.com; edsauresg@coescocolombia.com;</v>
          </cell>
          <cell r="Y189" t="str">
            <v>312 4039445 / 3152817787</v>
          </cell>
          <cell r="Z189">
            <v>3.8968060000000002</v>
          </cell>
          <cell r="AA189">
            <v>-76.312900999999997</v>
          </cell>
          <cell r="AB189" t="str">
            <v>HS</v>
          </cell>
          <cell r="AC189" t="str">
            <v>Cuotas</v>
          </cell>
          <cell r="AE189">
            <v>3700000</v>
          </cell>
          <cell r="AF189" t="str">
            <v>N/A</v>
          </cell>
          <cell r="AG189">
            <v>336363.63636364002</v>
          </cell>
          <cell r="AH189">
            <v>336363.63636364002</v>
          </cell>
          <cell r="AI189">
            <v>336363.63636364002</v>
          </cell>
          <cell r="AJ189">
            <v>336363.63636364002</v>
          </cell>
          <cell r="AK189">
            <v>336363.63636364002</v>
          </cell>
          <cell r="AL189">
            <v>336363.63636364002</v>
          </cell>
          <cell r="AM189">
            <v>336363.63636364002</v>
          </cell>
          <cell r="AN189">
            <v>336363.63636364002</v>
          </cell>
          <cell r="AO189">
            <v>336363.63636364002</v>
          </cell>
          <cell r="AP189">
            <v>336363.63636364002</v>
          </cell>
          <cell r="AQ189">
            <v>336363.63636364002</v>
          </cell>
          <cell r="AR189" t="str">
            <v>SI</v>
          </cell>
          <cell r="AS189" t="str">
            <v>SANDRA JORDAN</v>
          </cell>
        </row>
        <row r="190">
          <cell r="B190">
            <v>166912</v>
          </cell>
          <cell r="C190">
            <v>234416</v>
          </cell>
          <cell r="D190" t="str">
            <v>602d8705e5603700188913d4</v>
          </cell>
          <cell r="E190" t="str">
            <v>PRIMAX</v>
          </cell>
          <cell r="F190" t="str">
            <v>SI</v>
          </cell>
          <cell r="G190" t="str">
            <v>SI</v>
          </cell>
          <cell r="H190" t="str">
            <v>SI</v>
          </cell>
          <cell r="I190" t="str">
            <v>LA VICTORIA</v>
          </cell>
          <cell r="J190" t="str">
            <v>CRA 10 NO. 19-78</v>
          </cell>
          <cell r="K190" t="str">
            <v>Área Sur</v>
          </cell>
          <cell r="L190" t="str">
            <v>FLORENCIA</v>
          </cell>
          <cell r="M190" t="str">
            <v>CAQUETA</v>
          </cell>
          <cell r="N190" t="str">
            <v>MARTHA PATRICA CHAVES</v>
          </cell>
          <cell r="O190" t="str">
            <v>mchavesr@primax.com.co</v>
          </cell>
          <cell r="P190" t="str">
            <v>JOHANA BOTERO</v>
          </cell>
          <cell r="Q190" t="str">
            <v>jboterog@primax.com.co</v>
          </cell>
          <cell r="R190" t="str">
            <v>Partner</v>
          </cell>
          <cell r="S190" t="str">
            <v>COESCO</v>
          </cell>
          <cell r="U190" t="str">
            <v>COESCO: Francisco Diez</v>
          </cell>
          <cell r="V190" t="str">
            <v>Leidy Gutierrez</v>
          </cell>
          <cell r="W190" t="str">
            <v>gerardo.alvarado@mileniumgas.com;</v>
          </cell>
          <cell r="X190" t="str">
            <v>carlos.alvarado@mileniumgas.com; edslavictoria.mileniumgas1@gmail.com; Lgutierrezb@coescocolombia.com;</v>
          </cell>
          <cell r="Y190" t="str">
            <v xml:space="preserve">3203045940 /  578 435 6086/57 3015425590 </v>
          </cell>
          <cell r="Z190">
            <v>1.6195448349999999</v>
          </cell>
          <cell r="AA190">
            <v>-75.612961369999994</v>
          </cell>
          <cell r="AB190" t="str">
            <v>HS</v>
          </cell>
          <cell r="AC190" t="str">
            <v>Cuotas</v>
          </cell>
          <cell r="AE190">
            <v>3700000</v>
          </cell>
          <cell r="AF190" t="str">
            <v>N/A</v>
          </cell>
          <cell r="AG190">
            <v>336363.63636364002</v>
          </cell>
          <cell r="AH190">
            <v>336363.63636364002</v>
          </cell>
          <cell r="AI190">
            <v>336363.63636364002</v>
          </cell>
          <cell r="AJ190">
            <v>336363.63636364002</v>
          </cell>
          <cell r="AK190">
            <v>336363.63636364002</v>
          </cell>
          <cell r="AL190">
            <v>336363.63636364002</v>
          </cell>
          <cell r="AM190">
            <v>336363.63636364002</v>
          </cell>
          <cell r="AN190">
            <v>336363.63636364002</v>
          </cell>
          <cell r="AO190">
            <v>336363.63636364002</v>
          </cell>
          <cell r="AP190">
            <v>336363.63636364002</v>
          </cell>
          <cell r="AQ190">
            <v>336363.63636364002</v>
          </cell>
          <cell r="AR190" t="str">
            <v>SI</v>
          </cell>
          <cell r="AS190" t="str">
            <v>LAURA PERDOMO</v>
          </cell>
        </row>
        <row r="191">
          <cell r="B191">
            <v>112583</v>
          </cell>
          <cell r="C191">
            <v>210210</v>
          </cell>
          <cell r="D191" t="str">
            <v>602d8d5be5603700188913ed</v>
          </cell>
          <cell r="E191" t="str">
            <v>PRIMAX</v>
          </cell>
          <cell r="F191" t="str">
            <v>NO</v>
          </cell>
          <cell r="G191" t="str">
            <v>NO</v>
          </cell>
          <cell r="H191" t="str">
            <v>NO</v>
          </cell>
          <cell r="I191" t="str">
            <v>GUAITARA</v>
          </cell>
          <cell r="J191" t="str">
            <v>Cl. 12 #13-30</v>
          </cell>
          <cell r="K191" t="str">
            <v>Área Sur</v>
          </cell>
          <cell r="L191" t="str">
            <v>SAN JUAN DE PASTO</v>
          </cell>
          <cell r="M191" t="str">
            <v>NARIÑO</v>
          </cell>
          <cell r="N191" t="str">
            <v>MARTHA PATRICA CHAVES</v>
          </cell>
          <cell r="O191" t="str">
            <v>mchavesr@primax.com.co</v>
          </cell>
          <cell r="P191" t="str">
            <v xml:space="preserve">FABIO ANDRES ROJAS </v>
          </cell>
          <cell r="Q191" t="str">
            <v>frojasf@primax.com.co</v>
          </cell>
          <cell r="R191" t="str">
            <v>Single Site</v>
          </cell>
          <cell r="U191" t="str">
            <v>Harold Guerrero</v>
          </cell>
          <cell r="V191">
            <v>0</v>
          </cell>
          <cell r="W191" t="str">
            <v>gerencia@comllantas.com;</v>
          </cell>
          <cell r="X191" t="str">
            <v>sistemas@comllantas.com;</v>
          </cell>
          <cell r="Y191" t="str">
            <v>0/57 3155823875</v>
          </cell>
          <cell r="Z191">
            <v>1.2026511630000001</v>
          </cell>
          <cell r="AA191">
            <v>-77.279104849999996</v>
          </cell>
          <cell r="AB191" t="str">
            <v>HS</v>
          </cell>
          <cell r="AC191" t="str">
            <v>Cuotas</v>
          </cell>
          <cell r="AE191">
            <v>3700000</v>
          </cell>
          <cell r="AF191" t="str">
            <v>N/A</v>
          </cell>
          <cell r="AG191">
            <v>336363.63636364002</v>
          </cell>
          <cell r="AH191">
            <v>336363.63636364002</v>
          </cell>
          <cell r="AI191">
            <v>336363.63636364002</v>
          </cell>
          <cell r="AJ191">
            <v>336363.63636364002</v>
          </cell>
          <cell r="AK191">
            <v>336363.63636364002</v>
          </cell>
          <cell r="AL191">
            <v>336363.63636364002</v>
          </cell>
          <cell r="AM191">
            <v>336363.63636364002</v>
          </cell>
          <cell r="AN191">
            <v>336363.63636364002</v>
          </cell>
          <cell r="AO191">
            <v>336363.63636364002</v>
          </cell>
          <cell r="AP191">
            <v>336363.63636364002</v>
          </cell>
          <cell r="AQ191">
            <v>336363.63636364002</v>
          </cell>
          <cell r="AR191" t="str">
            <v>SI</v>
          </cell>
          <cell r="AS191" t="str">
            <v>MIGUEL RAMIREZ</v>
          </cell>
        </row>
        <row r="192">
          <cell r="B192">
            <v>170521</v>
          </cell>
          <cell r="C192">
            <v>234014</v>
          </cell>
          <cell r="D192" t="str">
            <v>602d8ed0e5603700188913fd</v>
          </cell>
          <cell r="E192" t="str">
            <v>PRIMAX</v>
          </cell>
          <cell r="F192" t="str">
            <v>SI</v>
          </cell>
          <cell r="G192" t="str">
            <v>SI</v>
          </cell>
          <cell r="H192" t="str">
            <v>SI</v>
          </cell>
          <cell r="I192" t="str">
            <v>SANTA ROSA</v>
          </cell>
          <cell r="J192" t="str">
            <v xml:space="preserve">Avenida Calle 24 # 116 -19 </v>
          </cell>
          <cell r="K192" t="str">
            <v>Área Centro</v>
          </cell>
          <cell r="L192" t="str">
            <v>BOGOTA D.C.</v>
          </cell>
          <cell r="M192" t="str">
            <v>BOGOTA D.C.</v>
          </cell>
          <cell r="N192" t="str">
            <v>HECTOR MARIO MARTINEZ</v>
          </cell>
          <cell r="O192" t="str">
            <v>hmartinezd@primax.com.co</v>
          </cell>
          <cell r="P192" t="str">
            <v>SEBASTIAN PARDO</v>
          </cell>
          <cell r="Q192" t="str">
            <v>spardod@primax.com.co</v>
          </cell>
          <cell r="R192" t="str">
            <v>Partner</v>
          </cell>
          <cell r="S192" t="str">
            <v>COESCO</v>
          </cell>
          <cell r="U192" t="str">
            <v>COESCO: Julian Torrado</v>
          </cell>
          <cell r="V192" t="str">
            <v>Andres Penna</v>
          </cell>
          <cell r="W192" t="str">
            <v>jtorradop@coescocolombia.com; jgonzalezm@coescocolombia.com;</v>
          </cell>
          <cell r="X192" t="str">
            <v>apennal@coescocolombia.com;</v>
          </cell>
          <cell r="Y192">
            <v>3134841381</v>
          </cell>
          <cell r="Z192">
            <v>4.6903885000000001</v>
          </cell>
          <cell r="AA192">
            <v>-74.146010000000004</v>
          </cell>
          <cell r="AB192" t="str">
            <v>HS</v>
          </cell>
          <cell r="AC192" t="str">
            <v>Cuotas</v>
          </cell>
          <cell r="AE192">
            <v>3700000</v>
          </cell>
          <cell r="AF192" t="str">
            <v>N/A</v>
          </cell>
          <cell r="AG192">
            <v>336363.63636364002</v>
          </cell>
          <cell r="AH192">
            <v>336363.63636364002</v>
          </cell>
          <cell r="AI192">
            <v>336363.63636364002</v>
          </cell>
          <cell r="AJ192">
            <v>336363.63636364002</v>
          </cell>
          <cell r="AK192">
            <v>336363.63636364002</v>
          </cell>
          <cell r="AL192">
            <v>336363.63636364002</v>
          </cell>
          <cell r="AM192">
            <v>336363.63636364002</v>
          </cell>
          <cell r="AN192">
            <v>336363.63636364002</v>
          </cell>
          <cell r="AO192">
            <v>336363.63636364002</v>
          </cell>
          <cell r="AP192">
            <v>336363.63636364002</v>
          </cell>
          <cell r="AQ192">
            <v>336363.63636364002</v>
          </cell>
          <cell r="AR192" t="str">
            <v>SI</v>
          </cell>
          <cell r="AS192" t="str">
            <v>MIGUEL RAMIREZ</v>
          </cell>
        </row>
        <row r="193">
          <cell r="B193">
            <v>110100</v>
          </cell>
          <cell r="C193">
            <v>226198</v>
          </cell>
          <cell r="D193" t="str">
            <v>5e73d7fca23612001782d349</v>
          </cell>
          <cell r="E193" t="str">
            <v>PRIMAX</v>
          </cell>
          <cell r="F193" t="str">
            <v>NO</v>
          </cell>
          <cell r="G193" t="str">
            <v>NO</v>
          </cell>
          <cell r="H193" t="str">
            <v>SI</v>
          </cell>
          <cell r="I193" t="str">
            <v>SAN FRANCISCO</v>
          </cell>
          <cell r="J193" t="str">
            <v>Cra. 8 # 44B - 106</v>
          </cell>
          <cell r="K193" t="str">
            <v>Área Sur</v>
          </cell>
          <cell r="L193" t="str">
            <v>SANTIAGO DE CALI</v>
          </cell>
          <cell r="M193" t="str">
            <v>VALLE DEL CAUCA</v>
          </cell>
          <cell r="N193" t="str">
            <v>MARTHA PATRICA CHAVES</v>
          </cell>
          <cell r="O193" t="str">
            <v>mchavesr@primax.com.co</v>
          </cell>
          <cell r="P193" t="str">
            <v>CLAUDIA PINILLA</v>
          </cell>
          <cell r="Q193" t="str">
            <v>cpinillal@primax.com.co</v>
          </cell>
          <cell r="R193" t="str">
            <v>Multisite</v>
          </cell>
          <cell r="T193" t="str">
            <v xml:space="preserve">COMBUSCOL </v>
          </cell>
          <cell r="U193" t="str">
            <v>COMBUSCOL: Fernando Chávez</v>
          </cell>
          <cell r="V193" t="str">
            <v>Claudia Sanchez</v>
          </cell>
          <cell r="W193" t="str">
            <v>fernando.chavez@combuscol.com;</v>
          </cell>
          <cell r="X193" t="str">
            <v>cesar.ayala@combuscol.com; Cluadia.sanchez@combuscol.com;</v>
          </cell>
          <cell r="Y193" t="str">
            <v>3223498467 /3153533927</v>
          </cell>
          <cell r="Z193">
            <v>3.4526983320000002</v>
          </cell>
          <cell r="AA193">
            <v>-76.502647460000006</v>
          </cell>
          <cell r="AB193" t="str">
            <v>HS</v>
          </cell>
          <cell r="AC193" t="str">
            <v>Cuotas</v>
          </cell>
          <cell r="AE193">
            <v>3700000</v>
          </cell>
          <cell r="AF193" t="str">
            <v>N/A</v>
          </cell>
          <cell r="AG193">
            <v>336363.63636364002</v>
          </cell>
          <cell r="AH193">
            <v>336363.63636364002</v>
          </cell>
          <cell r="AI193">
            <v>336363.63636364002</v>
          </cell>
          <cell r="AJ193">
            <v>336363.63636364002</v>
          </cell>
          <cell r="AK193">
            <v>336363.63636364002</v>
          </cell>
          <cell r="AL193">
            <v>336363.63636364002</v>
          </cell>
          <cell r="AM193">
            <v>336363.63636364002</v>
          </cell>
          <cell r="AN193">
            <v>336363.63636364002</v>
          </cell>
          <cell r="AO193">
            <v>336363.63636364002</v>
          </cell>
          <cell r="AP193">
            <v>336363.63636364002</v>
          </cell>
          <cell r="AQ193">
            <v>336363.63636364002</v>
          </cell>
          <cell r="AR193" t="str">
            <v>FORMULARIO</v>
          </cell>
          <cell r="AS193" t="str">
            <v>JOSE OROBIO</v>
          </cell>
        </row>
        <row r="194">
          <cell r="B194">
            <v>109863</v>
          </cell>
          <cell r="C194">
            <v>232507</v>
          </cell>
          <cell r="D194" t="str">
            <v>5e73ba41a236120017824731</v>
          </cell>
          <cell r="E194" t="str">
            <v>PRIMAX</v>
          </cell>
          <cell r="F194" t="str">
            <v>NO</v>
          </cell>
          <cell r="G194" t="str">
            <v>NO</v>
          </cell>
          <cell r="H194" t="str">
            <v>SI</v>
          </cell>
          <cell r="I194" t="str">
            <v>RIO PANCE</v>
          </cell>
          <cell r="J194" t="str">
            <v xml:space="preserve">Calle 25 No. 127 - 100 Vía Jamundí </v>
          </cell>
          <cell r="K194" t="str">
            <v>Área Sur</v>
          </cell>
          <cell r="L194" t="str">
            <v>SANTIAGO DE CALI</v>
          </cell>
          <cell r="M194" t="str">
            <v>VALLE DEL CAUCA</v>
          </cell>
          <cell r="N194" t="str">
            <v>MARTHA PATRICA CHAVES</v>
          </cell>
          <cell r="O194" t="str">
            <v>mchavesr@primax.com.co</v>
          </cell>
          <cell r="P194" t="str">
            <v>CLAUDIA PINILLA</v>
          </cell>
          <cell r="Q194" t="str">
            <v>cpinillal@primax.com.co</v>
          </cell>
          <cell r="R194" t="str">
            <v>Multisite</v>
          </cell>
          <cell r="T194" t="str">
            <v xml:space="preserve">COMBUSCOL </v>
          </cell>
          <cell r="U194" t="str">
            <v>COMBUSCOL: Fernando Chávez</v>
          </cell>
          <cell r="V194" t="str">
            <v>Oscar Argotte</v>
          </cell>
          <cell r="W194" t="str">
            <v>fernando.chavez@combuscol.com;</v>
          </cell>
          <cell r="X194" t="str">
            <v>cesar.ayala@combuscol.com; Oscar.argote@combuscol.com;</v>
          </cell>
          <cell r="Y194" t="str">
            <v>3232261648 / 3153533927</v>
          </cell>
          <cell r="Z194">
            <v>3.334270874</v>
          </cell>
          <cell r="AA194">
            <v>-76.524363809999997</v>
          </cell>
          <cell r="AB194" t="str">
            <v>HS</v>
          </cell>
          <cell r="AC194" t="str">
            <v>Cuotas</v>
          </cell>
          <cell r="AE194">
            <v>3700000</v>
          </cell>
          <cell r="AF194" t="str">
            <v>N/A</v>
          </cell>
          <cell r="AG194">
            <v>336363.63636364002</v>
          </cell>
          <cell r="AH194">
            <v>336363.63636364002</v>
          </cell>
          <cell r="AI194">
            <v>336363.63636364002</v>
          </cell>
          <cell r="AJ194">
            <v>336363.63636364002</v>
          </cell>
          <cell r="AK194">
            <v>336363.63636364002</v>
          </cell>
          <cell r="AL194">
            <v>336363.63636364002</v>
          </cell>
          <cell r="AM194">
            <v>336363.63636364002</v>
          </cell>
          <cell r="AN194">
            <v>336363.63636364002</v>
          </cell>
          <cell r="AO194">
            <v>336363.63636364002</v>
          </cell>
          <cell r="AP194">
            <v>336363.63636364002</v>
          </cell>
          <cell r="AQ194">
            <v>336363.63636364002</v>
          </cell>
          <cell r="AR194" t="str">
            <v>FORMULARIO</v>
          </cell>
          <cell r="AS194" t="str">
            <v>JOSE OROBIO</v>
          </cell>
        </row>
        <row r="195">
          <cell r="B195">
            <v>110287</v>
          </cell>
          <cell r="C195">
            <v>232296</v>
          </cell>
          <cell r="D195" t="str">
            <v>5e73eef9a2361200178337a7</v>
          </cell>
          <cell r="E195" t="str">
            <v>PRIMAX</v>
          </cell>
          <cell r="F195" t="str">
            <v>NO</v>
          </cell>
          <cell r="G195" t="str">
            <v>NO</v>
          </cell>
          <cell r="H195" t="str">
            <v>SI</v>
          </cell>
          <cell r="I195" t="str">
            <v>MOBIL OCCIDENTE</v>
          </cell>
          <cell r="J195" t="str">
            <v>Carrera 96 H N° 17-25 Fontibon</v>
          </cell>
          <cell r="K195" t="str">
            <v>Área Centro</v>
          </cell>
          <cell r="L195" t="str">
            <v>BOGOTA D.C.</v>
          </cell>
          <cell r="M195" t="str">
            <v>BOGOTA D.C.</v>
          </cell>
          <cell r="N195" t="str">
            <v>HECTOR MARIO MARTINEZ</v>
          </cell>
          <cell r="O195" t="str">
            <v>hmartinezd@primax.com.co</v>
          </cell>
          <cell r="P195" t="str">
            <v>SEBASTIAN PARDO</v>
          </cell>
          <cell r="Q195" t="str">
            <v>spardod@primax.com.co</v>
          </cell>
          <cell r="R195" t="str">
            <v>Multisite</v>
          </cell>
          <cell r="T195" t="str">
            <v xml:space="preserve">COMBUSCOL </v>
          </cell>
          <cell r="U195" t="str">
            <v>COMBUSCOL: Fernando Chávez</v>
          </cell>
          <cell r="V195" t="str">
            <v>Marcela Duran</v>
          </cell>
          <cell r="W195" t="str">
            <v>fernando.chavez@combuscol.com;</v>
          </cell>
          <cell r="X195" t="str">
            <v>ximena.bedoya@combuscol.com; marcela.duran@combuscol.com;</v>
          </cell>
          <cell r="Y195" t="str">
            <v>3209285636 / 0/3153543630</v>
          </cell>
          <cell r="Z195">
            <v>4.6699343000000004</v>
          </cell>
          <cell r="AA195">
            <v>-74.143478999999999</v>
          </cell>
          <cell r="AB195" t="str">
            <v>HS</v>
          </cell>
          <cell r="AC195" t="str">
            <v>Cuotas</v>
          </cell>
          <cell r="AE195">
            <v>3700000</v>
          </cell>
          <cell r="AF195" t="str">
            <v>N/A</v>
          </cell>
          <cell r="AG195">
            <v>336363.63636364002</v>
          </cell>
          <cell r="AH195">
            <v>336363.63636364002</v>
          </cell>
          <cell r="AI195">
            <v>336363.63636364002</v>
          </cell>
          <cell r="AJ195">
            <v>336363.63636364002</v>
          </cell>
          <cell r="AK195">
            <v>336363.63636364002</v>
          </cell>
          <cell r="AL195">
            <v>336363.63636364002</v>
          </cell>
          <cell r="AM195">
            <v>336363.63636364002</v>
          </cell>
          <cell r="AN195">
            <v>336363.63636364002</v>
          </cell>
          <cell r="AO195">
            <v>336363.63636364002</v>
          </cell>
          <cell r="AP195">
            <v>336363.63636364002</v>
          </cell>
          <cell r="AQ195">
            <v>336363.63636364002</v>
          </cell>
          <cell r="AR195" t="str">
            <v>FORMULARIO</v>
          </cell>
          <cell r="AS195" t="str">
            <v>FERNEY LOZANO</v>
          </cell>
        </row>
        <row r="196">
          <cell r="B196">
            <v>110474</v>
          </cell>
          <cell r="C196">
            <v>232297</v>
          </cell>
          <cell r="D196" t="str">
            <v>5e73f26ba236120017837ac3</v>
          </cell>
          <cell r="E196" t="str">
            <v>PRIMAX</v>
          </cell>
          <cell r="F196" t="str">
            <v>NO</v>
          </cell>
          <cell r="G196" t="str">
            <v>NO</v>
          </cell>
          <cell r="H196" t="str">
            <v>SI</v>
          </cell>
          <cell r="I196" t="str">
            <v>DIAMANTE</v>
          </cell>
          <cell r="J196" t="str">
            <v>Kilometro 13 Via Funza</v>
          </cell>
          <cell r="K196" t="str">
            <v>Área Centro</v>
          </cell>
          <cell r="L196" t="str">
            <v>MOSQUERA</v>
          </cell>
          <cell r="M196" t="str">
            <v>CUNDINAMARCA</v>
          </cell>
          <cell r="N196" t="str">
            <v>HECTOR MARIO MARTINEZ</v>
          </cell>
          <cell r="O196" t="str">
            <v>hmartinezd@primax.com.co</v>
          </cell>
          <cell r="P196" t="str">
            <v>SEBASTIAN PARDO</v>
          </cell>
          <cell r="Q196" t="str">
            <v>spardod@primax.com.co</v>
          </cell>
          <cell r="R196" t="str">
            <v>Multisite</v>
          </cell>
          <cell r="T196" t="str">
            <v xml:space="preserve">COMBUSCOL </v>
          </cell>
          <cell r="U196" t="str">
            <v>COMBUSCOL: Fernando Chávez</v>
          </cell>
          <cell r="V196" t="str">
            <v>Catalina rovira</v>
          </cell>
          <cell r="W196" t="str">
            <v>fernando.chavez@combuscol.com;</v>
          </cell>
          <cell r="X196" t="str">
            <v>ximena.bedoya@combuscol.com; catalina.rovira@combuscol.com;</v>
          </cell>
          <cell r="Y196" t="str">
            <v>3209285625/3153543630</v>
          </cell>
          <cell r="Z196">
            <v>4.6980214589999996</v>
          </cell>
          <cell r="AA196">
            <v>-74.194154139999995</v>
          </cell>
          <cell r="AB196" t="str">
            <v>HS</v>
          </cell>
          <cell r="AC196" t="str">
            <v>Cuotas</v>
          </cell>
          <cell r="AE196">
            <v>3700000</v>
          </cell>
          <cell r="AF196" t="str">
            <v>N/A</v>
          </cell>
          <cell r="AG196">
            <v>336363.63636364002</v>
          </cell>
          <cell r="AH196">
            <v>336363.63636364002</v>
          </cell>
          <cell r="AI196">
            <v>336363.63636364002</v>
          </cell>
          <cell r="AJ196">
            <v>336363.63636364002</v>
          </cell>
          <cell r="AK196">
            <v>336363.63636364002</v>
          </cell>
          <cell r="AL196">
            <v>336363.63636364002</v>
          </cell>
          <cell r="AM196">
            <v>336363.63636364002</v>
          </cell>
          <cell r="AN196">
            <v>336363.63636364002</v>
          </cell>
          <cell r="AO196">
            <v>336363.63636364002</v>
          </cell>
          <cell r="AP196">
            <v>336363.63636364002</v>
          </cell>
          <cell r="AQ196">
            <v>336363.63636364002</v>
          </cell>
          <cell r="AR196" t="str">
            <v>FORMULARIO</v>
          </cell>
          <cell r="AS196" t="str">
            <v>MILENA INFANTE</v>
          </cell>
        </row>
        <row r="197">
          <cell r="B197">
            <v>167030</v>
          </cell>
          <cell r="C197">
            <v>223518</v>
          </cell>
          <cell r="D197" t="str">
            <v>5ea0ad59ad29090017a9cbe1</v>
          </cell>
          <cell r="E197" t="str">
            <v>PRIMAX</v>
          </cell>
          <cell r="F197" t="str">
            <v>NO</v>
          </cell>
          <cell r="G197" t="str">
            <v>NO</v>
          </cell>
          <cell r="H197" t="str">
            <v>NO</v>
          </cell>
          <cell r="I197" t="str">
            <v>LA EUROPA</v>
          </cell>
          <cell r="J197" t="str">
            <v>Avenida Boyaca N° 68 B - 72</v>
          </cell>
          <cell r="K197" t="str">
            <v>Área Centro</v>
          </cell>
          <cell r="L197" t="str">
            <v>BOGOTA D.C.</v>
          </cell>
          <cell r="M197" t="str">
            <v>BOGOTA D.C.</v>
          </cell>
          <cell r="N197" t="str">
            <v>HECTOR MARIO MARTINEZ</v>
          </cell>
          <cell r="O197" t="str">
            <v>hmartinezd@primax.com.co</v>
          </cell>
          <cell r="P197" t="str">
            <v xml:space="preserve">JUAN PABLO PIÑEROS </v>
          </cell>
          <cell r="Q197" t="str">
            <v>jpinerosg@primax.com.co</v>
          </cell>
          <cell r="R197" t="str">
            <v>Single Site</v>
          </cell>
          <cell r="U197" t="str">
            <v>Javier Martinez</v>
          </cell>
          <cell r="V197" t="str">
            <v xml:space="preserve">Javier Martinez </v>
          </cell>
          <cell r="W197" t="str">
            <v>jmartinez@grupoloma.com.co; info@grupoloma.com.co;</v>
          </cell>
          <cell r="X197" t="str">
            <v>jmartinez@grupoloma.com.co; info@grupoloma.com.co;</v>
          </cell>
          <cell r="Y197" t="str">
            <v xml:space="preserve"> 571 4381510/57 3133338400  </v>
          </cell>
          <cell r="Z197">
            <v>4.6834220000000002</v>
          </cell>
          <cell r="AA197">
            <v>-74.097234999999998</v>
          </cell>
          <cell r="AB197" t="str">
            <v>HS</v>
          </cell>
          <cell r="AC197" t="str">
            <v>Cuotas</v>
          </cell>
          <cell r="AE197">
            <v>3700000</v>
          </cell>
          <cell r="AF197" t="str">
            <v>N/A</v>
          </cell>
          <cell r="AG197">
            <v>336363.63636364002</v>
          </cell>
          <cell r="AH197">
            <v>336363.63636364002</v>
          </cell>
          <cell r="AI197">
            <v>336363.63636364002</v>
          </cell>
          <cell r="AJ197">
            <v>336363.63636364002</v>
          </cell>
          <cell r="AK197">
            <v>336363.63636364002</v>
          </cell>
          <cell r="AL197">
            <v>336363.63636364002</v>
          </cell>
          <cell r="AM197">
            <v>336363.63636364002</v>
          </cell>
          <cell r="AN197">
            <v>336363.63636364002</v>
          </cell>
          <cell r="AO197">
            <v>336363.63636364002</v>
          </cell>
          <cell r="AP197">
            <v>336363.63636364002</v>
          </cell>
          <cell r="AQ197">
            <v>336363.63636364002</v>
          </cell>
          <cell r="AR197" t="str">
            <v>SI</v>
          </cell>
          <cell r="AS197" t="str">
            <v>LUIS CASTRO</v>
          </cell>
        </row>
        <row r="198">
          <cell r="B198">
            <v>111971</v>
          </cell>
          <cell r="C198">
            <v>124072</v>
          </cell>
          <cell r="D198" t="str">
            <v>5e74d2fca236120017851eff</v>
          </cell>
          <cell r="E198" t="str">
            <v>PRIMAX</v>
          </cell>
          <cell r="F198" t="str">
            <v>SI</v>
          </cell>
          <cell r="G198" t="str">
            <v>SI</v>
          </cell>
          <cell r="H198" t="str">
            <v>SI</v>
          </cell>
          <cell r="I198" t="str">
            <v>CORALES</v>
          </cell>
          <cell r="J198" t="str">
            <v>Av. Americas # 77-19</v>
          </cell>
          <cell r="K198" t="str">
            <v>Área Sur</v>
          </cell>
          <cell r="L198" t="str">
            <v>PEREIRA</v>
          </cell>
          <cell r="M198" t="str">
            <v>RISARALDA</v>
          </cell>
          <cell r="N198" t="str">
            <v>MARTHA PATRICA CHAVES</v>
          </cell>
          <cell r="O198" t="str">
            <v>mchavesr@primax.com.co</v>
          </cell>
          <cell r="P198" t="str">
            <v>MARIANA VELEZ</v>
          </cell>
          <cell r="Q198" t="str">
            <v>mvelezg@primax.com.co</v>
          </cell>
          <cell r="R198" t="str">
            <v>Multisite</v>
          </cell>
          <cell r="T198" t="str">
            <v>Maria Isabel Calle</v>
          </cell>
          <cell r="U198" t="str">
            <v>Maria Isabel Calle</v>
          </cell>
          <cell r="V198" t="str">
            <v>Jackeline Zapata</v>
          </cell>
          <cell r="W198" t="str">
            <v>enanos26@hotmail.com;</v>
          </cell>
          <cell r="X198" t="str">
            <v>coraleseds@hotmail.com;</v>
          </cell>
          <cell r="Y198" t="str">
            <v>576 3270730 - /3216444509</v>
          </cell>
          <cell r="Z198">
            <v>4.8003615030000004</v>
          </cell>
          <cell r="AA198">
            <v>-75.742820969999997</v>
          </cell>
          <cell r="AB198" t="str">
            <v>HS</v>
          </cell>
          <cell r="AC198" t="str">
            <v>Inmediato</v>
          </cell>
          <cell r="AE198">
            <v>3500000</v>
          </cell>
          <cell r="AF198" t="str">
            <v>N/A</v>
          </cell>
          <cell r="AG198" t="str">
            <v>N/A</v>
          </cell>
          <cell r="AH198">
            <v>3500000</v>
          </cell>
          <cell r="AI198" t="str">
            <v>N/A</v>
          </cell>
          <cell r="AJ198" t="str">
            <v>N/A</v>
          </cell>
          <cell r="AK198" t="str">
            <v>N/A</v>
          </cell>
          <cell r="AL198" t="str">
            <v>N/A</v>
          </cell>
          <cell r="AM198" t="str">
            <v>N/A</v>
          </cell>
          <cell r="AN198" t="str">
            <v>N/A</v>
          </cell>
          <cell r="AO198" t="str">
            <v>N/A</v>
          </cell>
          <cell r="AP198" t="str">
            <v>N/A</v>
          </cell>
          <cell r="AQ198" t="str">
            <v>N/A</v>
          </cell>
          <cell r="AR198" t="str">
            <v>SI</v>
          </cell>
          <cell r="AS198" t="str">
            <v>FERNANDO DUQUE</v>
          </cell>
        </row>
        <row r="199">
          <cell r="B199">
            <v>163868</v>
          </cell>
          <cell r="C199">
            <v>212220</v>
          </cell>
          <cell r="D199" t="str">
            <v>5e74e962a23612001788135f</v>
          </cell>
          <cell r="E199" t="str">
            <v>PRIMAX</v>
          </cell>
          <cell r="F199" t="str">
            <v>SI</v>
          </cell>
          <cell r="G199" t="str">
            <v>NO</v>
          </cell>
          <cell r="H199" t="str">
            <v>SI</v>
          </cell>
          <cell r="I199" t="str">
            <v>LOS ALPES</v>
          </cell>
          <cell r="J199" t="str">
            <v>Carretera Tulúa que conduce a Andalucía 1 Km antes de la Glorieta</v>
          </cell>
          <cell r="K199" t="str">
            <v>Área Sur</v>
          </cell>
          <cell r="L199" t="str">
            <v>ANDALUCIA</v>
          </cell>
          <cell r="M199" t="str">
            <v>VALLE DEL CAUCA</v>
          </cell>
          <cell r="N199" t="str">
            <v>MARTHA PATRICA CHAVES</v>
          </cell>
          <cell r="O199" t="str">
            <v>mchavesr@primax.com.co</v>
          </cell>
          <cell r="P199" t="str">
            <v>CATALINA QUINTERO</v>
          </cell>
          <cell r="Q199" t="str">
            <v>cquinteroc@primax.com.co</v>
          </cell>
          <cell r="R199" t="str">
            <v>Single Site</v>
          </cell>
          <cell r="U199" t="str">
            <v>Federico Rojas - Fernando Zaa</v>
          </cell>
          <cell r="V199" t="str">
            <v>John Freddy Ospina</v>
          </cell>
          <cell r="W199" t="str">
            <v>federicorojas@hotmail.com;</v>
          </cell>
          <cell r="X199" t="str">
            <v>losalpesandalucia@hotmail.com; jhon.ospina@goldterra.com.co;</v>
          </cell>
          <cell r="Y199" t="str">
            <v>3147417098 / 0/3216383745</v>
          </cell>
          <cell r="Z199">
            <v>4.1492892330000002</v>
          </cell>
          <cell r="AA199">
            <v>-76.178343049999995</v>
          </cell>
          <cell r="AB199" t="str">
            <v>HS</v>
          </cell>
          <cell r="AC199" t="str">
            <v>Cuotas</v>
          </cell>
          <cell r="AE199">
            <v>3550000</v>
          </cell>
          <cell r="AF199" t="str">
            <v>N/A</v>
          </cell>
          <cell r="AG199">
            <v>322727.27272727201</v>
          </cell>
          <cell r="AH199">
            <v>322727.27272727201</v>
          </cell>
          <cell r="AI199">
            <v>322727.27272727201</v>
          </cell>
          <cell r="AJ199">
            <v>322727.27272727201</v>
          </cell>
          <cell r="AK199">
            <v>322727.27272727201</v>
          </cell>
          <cell r="AL199">
            <v>322727.27272727201</v>
          </cell>
          <cell r="AM199">
            <v>322727.27272727201</v>
          </cell>
          <cell r="AN199">
            <v>322727.27272727201</v>
          </cell>
          <cell r="AO199">
            <v>322727.27272727201</v>
          </cell>
          <cell r="AP199">
            <v>322727.27272727201</v>
          </cell>
          <cell r="AQ199">
            <v>322727.27272727201</v>
          </cell>
          <cell r="AR199" t="str">
            <v>SI</v>
          </cell>
          <cell r="AS199" t="str">
            <v>SANDRA JORDAN</v>
          </cell>
        </row>
        <row r="200">
          <cell r="B200">
            <v>111101</v>
          </cell>
          <cell r="C200">
            <v>234332</v>
          </cell>
          <cell r="D200" t="str">
            <v>602ef181e560370018891dda</v>
          </cell>
          <cell r="E200" t="str">
            <v>PRIMAX</v>
          </cell>
          <cell r="F200" t="str">
            <v>SI</v>
          </cell>
          <cell r="G200" t="str">
            <v>SI</v>
          </cell>
          <cell r="H200" t="str">
            <v>SI</v>
          </cell>
          <cell r="I200" t="str">
            <v>MATAMUNDO</v>
          </cell>
          <cell r="J200" t="str">
            <v>Cra 5 N° 5 - 17 Sur</v>
          </cell>
          <cell r="K200" t="str">
            <v>Área Sur</v>
          </cell>
          <cell r="L200" t="str">
            <v>NEIVA</v>
          </cell>
          <cell r="M200" t="str">
            <v>HUILA</v>
          </cell>
          <cell r="N200" t="str">
            <v>MARTHA PATRICA CHAVES</v>
          </cell>
          <cell r="O200" t="str">
            <v>mchavesr@primax.com.co</v>
          </cell>
          <cell r="P200" t="str">
            <v>JOHANA BOTERO</v>
          </cell>
          <cell r="Q200" t="str">
            <v>jboterog@primax.com.co</v>
          </cell>
          <cell r="R200" t="str">
            <v>Partner</v>
          </cell>
          <cell r="S200" t="str">
            <v>COESCO</v>
          </cell>
          <cell r="U200" t="str">
            <v>COESCO: Francisco Diez</v>
          </cell>
          <cell r="V200" t="str">
            <v>Stefania Hernandez / Francisco Diez</v>
          </cell>
          <cell r="W200" t="str">
            <v>fdiezc@coescocolombia.com; edsauresg@coescocolombia.com;</v>
          </cell>
          <cell r="X200" t="str">
            <v>fdiezc@coescocolombia.com;</v>
          </cell>
          <cell r="Y200" t="str">
            <v>3134841381 / 3124039444</v>
          </cell>
          <cell r="Z200">
            <v>2.9168633700000002</v>
          </cell>
          <cell r="AA200">
            <v>-75.285774930000002</v>
          </cell>
          <cell r="AB200" t="str">
            <v>HS</v>
          </cell>
          <cell r="AC200" t="str">
            <v>Cuotas</v>
          </cell>
          <cell r="AE200">
            <v>3700000</v>
          </cell>
          <cell r="AF200" t="str">
            <v>N/A</v>
          </cell>
          <cell r="AG200">
            <v>336363.63636364002</v>
          </cell>
          <cell r="AH200">
            <v>336363.63636364002</v>
          </cell>
          <cell r="AI200">
            <v>336363.63636364002</v>
          </cell>
          <cell r="AJ200">
            <v>336363.63636364002</v>
          </cell>
          <cell r="AK200">
            <v>336363.63636364002</v>
          </cell>
          <cell r="AL200">
            <v>336363.63636364002</v>
          </cell>
          <cell r="AM200">
            <v>336363.63636364002</v>
          </cell>
          <cell r="AN200">
            <v>336363.63636364002</v>
          </cell>
          <cell r="AO200">
            <v>336363.63636364002</v>
          </cell>
          <cell r="AP200">
            <v>336363.63636364002</v>
          </cell>
          <cell r="AQ200">
            <v>336363.63636364002</v>
          </cell>
          <cell r="AR200" t="str">
            <v>SI</v>
          </cell>
          <cell r="AS200" t="str">
            <v>LAURA PERDOMO</v>
          </cell>
        </row>
        <row r="201">
          <cell r="B201">
            <v>109703</v>
          </cell>
          <cell r="C201">
            <v>119874</v>
          </cell>
          <cell r="D201" t="str">
            <v>602d8fafe560370018891405</v>
          </cell>
          <cell r="E201" t="str">
            <v>PRIMAX</v>
          </cell>
          <cell r="F201" t="str">
            <v>SI</v>
          </cell>
          <cell r="G201" t="str">
            <v>NO</v>
          </cell>
          <cell r="H201" t="str">
            <v>SI</v>
          </cell>
          <cell r="I201" t="str">
            <v>LAS AVENIDAS</v>
          </cell>
          <cell r="J201" t="str">
            <v>Cra 14 #15-109</v>
          </cell>
          <cell r="K201" t="str">
            <v>Área Sur</v>
          </cell>
          <cell r="L201" t="str">
            <v>SAN JUAN DE PASTO</v>
          </cell>
          <cell r="M201" t="str">
            <v>NARIÑO</v>
          </cell>
          <cell r="N201" t="str">
            <v>MARTHA PATRICA CHAVES</v>
          </cell>
          <cell r="O201" t="str">
            <v>mchavesr@primax.com.co</v>
          </cell>
          <cell r="P201" t="str">
            <v xml:space="preserve">FABIO ANDRES ROJAS </v>
          </cell>
          <cell r="Q201" t="str">
            <v>frojasf@primax.com.co</v>
          </cell>
          <cell r="R201" t="str">
            <v>Single Site</v>
          </cell>
          <cell r="U201" t="str">
            <v xml:space="preserve">Antonio Marroquin </v>
          </cell>
          <cell r="V201" t="str">
            <v>Francisco Galvis</v>
          </cell>
          <cell r="W201" t="str">
            <v>diseravn@hotmail.com;</v>
          </cell>
          <cell r="X201" t="str">
            <v>diseravn@hotmail.com; antoniomarroquin1763@gmail.com;</v>
          </cell>
          <cell r="Y201" t="str">
            <v>315 5814637 /0/57 3186918071</v>
          </cell>
          <cell r="Z201">
            <v>1.2042135</v>
          </cell>
          <cell r="AA201">
            <v>-77.275752999999995</v>
          </cell>
          <cell r="AB201" t="str">
            <v>HS</v>
          </cell>
          <cell r="AC201" t="str">
            <v>Inmediato</v>
          </cell>
          <cell r="AE201">
            <v>3500000</v>
          </cell>
          <cell r="AF201" t="str">
            <v>N/A</v>
          </cell>
          <cell r="AG201" t="str">
            <v>N/A</v>
          </cell>
          <cell r="AH201">
            <v>3500000</v>
          </cell>
          <cell r="AI201" t="str">
            <v>N/A</v>
          </cell>
          <cell r="AJ201" t="str">
            <v>N/A</v>
          </cell>
          <cell r="AK201" t="str">
            <v>N/A</v>
          </cell>
          <cell r="AL201" t="str">
            <v>N/A</v>
          </cell>
          <cell r="AM201" t="str">
            <v>N/A</v>
          </cell>
          <cell r="AN201" t="str">
            <v>N/A</v>
          </cell>
          <cell r="AO201" t="str">
            <v>N/A</v>
          </cell>
          <cell r="AP201" t="str">
            <v>N/A</v>
          </cell>
          <cell r="AQ201" t="str">
            <v>N/A</v>
          </cell>
          <cell r="AR201" t="str">
            <v>SI</v>
          </cell>
          <cell r="AS201" t="str">
            <v>MIGUEL RAMIREZ</v>
          </cell>
        </row>
        <row r="202">
          <cell r="B202">
            <v>110630</v>
          </cell>
          <cell r="C202">
            <v>234150</v>
          </cell>
          <cell r="D202" t="str">
            <v>602d8ff2e560370018891407</v>
          </cell>
          <cell r="E202" t="str">
            <v>PRIMAX</v>
          </cell>
          <cell r="F202" t="str">
            <v>SI</v>
          </cell>
          <cell r="G202" t="str">
            <v>SI</v>
          </cell>
          <cell r="H202" t="str">
            <v>SI</v>
          </cell>
          <cell r="I202" t="str">
            <v>ROBLEDO</v>
          </cell>
          <cell r="J202" t="str">
            <v>Carrera 70 No.53-21</v>
          </cell>
          <cell r="K202" t="str">
            <v>Área Norte</v>
          </cell>
          <cell r="L202" t="str">
            <v>MEDELLIN</v>
          </cell>
          <cell r="M202" t="str">
            <v>ANTIOQUIA</v>
          </cell>
          <cell r="N202" t="str">
            <v>MONICA LONDOÑO</v>
          </cell>
          <cell r="O202" t="str">
            <v>mlondonod@primax.com.co</v>
          </cell>
          <cell r="P202" t="str">
            <v>OLGA LUCIA RESTREPO</v>
          </cell>
          <cell r="Q202" t="str">
            <v>orestrepol@primax.com.co</v>
          </cell>
          <cell r="R202" t="str">
            <v>Partner</v>
          </cell>
          <cell r="S202" t="str">
            <v>COESCO</v>
          </cell>
          <cell r="U202" t="str">
            <v>COESCO: Alexander Trujillo</v>
          </cell>
          <cell r="V202" t="str">
            <v>Angelica Parra</v>
          </cell>
          <cell r="W202" t="str">
            <v>atrujillor@coescocolombia.com;</v>
          </cell>
          <cell r="X202" t="str">
            <v>EDSRobledoG@coescocolombia.com;</v>
          </cell>
          <cell r="Y202" t="str">
            <v>574 2307427 / 3222695487</v>
          </cell>
          <cell r="Z202">
            <v>6.2608473739999999</v>
          </cell>
          <cell r="AA202">
            <v>-75.585193930000003</v>
          </cell>
          <cell r="AB202" t="str">
            <v>HS</v>
          </cell>
          <cell r="AC202" t="str">
            <v>Cuotas</v>
          </cell>
          <cell r="AE202">
            <v>3700000</v>
          </cell>
          <cell r="AF202" t="str">
            <v>N/A</v>
          </cell>
          <cell r="AG202">
            <v>336363.63636364002</v>
          </cell>
          <cell r="AH202">
            <v>336363.63636364002</v>
          </cell>
          <cell r="AI202">
            <v>336363.63636364002</v>
          </cell>
          <cell r="AJ202">
            <v>336363.63636364002</v>
          </cell>
          <cell r="AK202">
            <v>336363.63636364002</v>
          </cell>
          <cell r="AL202">
            <v>336363.63636364002</v>
          </cell>
          <cell r="AM202">
            <v>336363.63636364002</v>
          </cell>
          <cell r="AN202">
            <v>336363.63636364002</v>
          </cell>
          <cell r="AO202">
            <v>336363.63636364002</v>
          </cell>
          <cell r="AP202">
            <v>336363.63636364002</v>
          </cell>
          <cell r="AQ202">
            <v>336363.63636364002</v>
          </cell>
          <cell r="AR202" t="str">
            <v>SI</v>
          </cell>
          <cell r="AS202" t="str">
            <v>NORMAN CORDOBA</v>
          </cell>
        </row>
        <row r="203">
          <cell r="B203">
            <v>109701</v>
          </cell>
          <cell r="C203">
            <v>221848</v>
          </cell>
          <cell r="D203" t="str">
            <v>602d9033e560370018891409</v>
          </cell>
          <cell r="E203" t="str">
            <v>PRIMAX</v>
          </cell>
          <cell r="F203" t="str">
            <v>SI</v>
          </cell>
          <cell r="G203" t="str">
            <v>NO</v>
          </cell>
          <cell r="H203" t="str">
            <v>SI</v>
          </cell>
          <cell r="I203" t="str">
            <v>LAURELES</v>
          </cell>
          <cell r="J203" t="str">
            <v>Calle 39D No.73-26</v>
          </cell>
          <cell r="K203" t="str">
            <v>Área Norte</v>
          </cell>
          <cell r="L203" t="str">
            <v>MEDELLIN</v>
          </cell>
          <cell r="M203" t="str">
            <v>ANTIOQUIA</v>
          </cell>
          <cell r="N203" t="str">
            <v>MONICA LONDOÑO</v>
          </cell>
          <cell r="O203" t="str">
            <v>mlondonod@primax.com.co</v>
          </cell>
          <cell r="P203" t="str">
            <v>ALVARO GUTIERREZ</v>
          </cell>
          <cell r="Q203" t="str">
            <v>agutierrezh@primax.com.co</v>
          </cell>
          <cell r="R203" t="str">
            <v>Multisite</v>
          </cell>
          <cell r="T203" t="str">
            <v>GRUPO ACEVEDO</v>
          </cell>
          <cell r="U203" t="str">
            <v>ACEVEDO: Ariel Acevedo</v>
          </cell>
          <cell r="V203" t="str">
            <v xml:space="preserve">DIEGO ALEJANDRO BERMUDEZ / Claudia Acevedo </v>
          </cell>
          <cell r="W203" t="str">
            <v>essolaureles@une.net.co;</v>
          </cell>
          <cell r="X203" t="str">
            <v>essolaureles@une.net.co; jorgelaureles1@gmail.com; dabermudez17@gmail.com;</v>
          </cell>
          <cell r="Y203" t="str">
            <v>574 4127033 / 574 4122282</v>
          </cell>
          <cell r="Z203">
            <v>6.2460662359999999</v>
          </cell>
          <cell r="AA203">
            <v>-75.592610680000007</v>
          </cell>
          <cell r="AB203" t="str">
            <v>HS</v>
          </cell>
          <cell r="AC203" t="str">
            <v>Inmediato</v>
          </cell>
          <cell r="AE203">
            <v>3500000</v>
          </cell>
          <cell r="AF203" t="str">
            <v>N/A</v>
          </cell>
          <cell r="AG203" t="str">
            <v>N/A</v>
          </cell>
          <cell r="AH203">
            <v>3500000</v>
          </cell>
          <cell r="AI203" t="str">
            <v>N/A</v>
          </cell>
          <cell r="AJ203" t="str">
            <v>N/A</v>
          </cell>
          <cell r="AK203" t="str">
            <v>N/A</v>
          </cell>
          <cell r="AL203" t="str">
            <v>N/A</v>
          </cell>
          <cell r="AM203" t="str">
            <v>N/A</v>
          </cell>
          <cell r="AN203" t="str">
            <v>N/A</v>
          </cell>
          <cell r="AO203" t="str">
            <v>N/A</v>
          </cell>
          <cell r="AP203" t="str">
            <v>N/A</v>
          </cell>
          <cell r="AQ203" t="str">
            <v>N/A</v>
          </cell>
          <cell r="AR203" t="str">
            <v>FORMULARIO</v>
          </cell>
          <cell r="AS203" t="str">
            <v>JOHNNATAN ALZATE</v>
          </cell>
        </row>
        <row r="204">
          <cell r="B204">
            <v>112602</v>
          </cell>
          <cell r="C204">
            <v>194458</v>
          </cell>
          <cell r="D204" t="str">
            <v>5e74ddfaa236120017867031</v>
          </cell>
          <cell r="E204" t="str">
            <v>PRIMAX</v>
          </cell>
          <cell r="F204" t="str">
            <v>SI</v>
          </cell>
          <cell r="G204" t="str">
            <v>SI</v>
          </cell>
          <cell r="H204" t="str">
            <v>SI</v>
          </cell>
          <cell r="I204" t="str">
            <v>PEREIRA</v>
          </cell>
          <cell r="J204" t="str">
            <v>Av. 30 Agosto #26-72</v>
          </cell>
          <cell r="K204" t="str">
            <v>Área Sur</v>
          </cell>
          <cell r="L204" t="str">
            <v>PEREIRA</v>
          </cell>
          <cell r="M204" t="str">
            <v>RISARALDA</v>
          </cell>
          <cell r="N204" t="str">
            <v>MARTHA PATRICA CHAVES</v>
          </cell>
          <cell r="O204" t="str">
            <v>mchavesr@primax.com.co</v>
          </cell>
          <cell r="P204" t="str">
            <v>MARIANA VELEZ</v>
          </cell>
          <cell r="Q204" t="str">
            <v>mvelezg@primax.com.co</v>
          </cell>
          <cell r="R204" t="str">
            <v>Multisite</v>
          </cell>
          <cell r="T204" t="str">
            <v>Maria Isabel Calle</v>
          </cell>
          <cell r="U204" t="str">
            <v>Maria Isabel Calle</v>
          </cell>
          <cell r="V204" t="str">
            <v xml:space="preserve">carlos Colorado </v>
          </cell>
          <cell r="W204" t="str">
            <v>enanos26@hotmail.com;</v>
          </cell>
          <cell r="X204" t="str">
            <v>edspereiraltda@hotmail.com; edspcarlos@gmail.com;</v>
          </cell>
          <cell r="Y204" t="str">
            <v>311 6497112 / 576 3357410 / 576 3336291</v>
          </cell>
          <cell r="Z204">
            <v>4.8105635009999999</v>
          </cell>
          <cell r="AA204">
            <v>-75.701066830000002</v>
          </cell>
          <cell r="AB204" t="str">
            <v>HS</v>
          </cell>
          <cell r="AC204" t="str">
            <v>Inmediato</v>
          </cell>
          <cell r="AE204">
            <v>3500000</v>
          </cell>
          <cell r="AF204" t="str">
            <v>N/A</v>
          </cell>
          <cell r="AG204" t="str">
            <v>N/A</v>
          </cell>
          <cell r="AH204">
            <v>3500000</v>
          </cell>
          <cell r="AI204" t="str">
            <v>N/A</v>
          </cell>
          <cell r="AJ204" t="str">
            <v>N/A</v>
          </cell>
          <cell r="AK204" t="str">
            <v>N/A</v>
          </cell>
          <cell r="AL204" t="str">
            <v>N/A</v>
          </cell>
          <cell r="AM204" t="str">
            <v>N/A</v>
          </cell>
          <cell r="AN204" t="str">
            <v>N/A</v>
          </cell>
          <cell r="AO204" t="str">
            <v>N/A</v>
          </cell>
          <cell r="AP204" t="str">
            <v>N/A</v>
          </cell>
          <cell r="AQ204" t="str">
            <v>N/A</v>
          </cell>
          <cell r="AR204" t="str">
            <v>SI</v>
          </cell>
          <cell r="AS204" t="str">
            <v>FERNANDO DUQUE</v>
          </cell>
        </row>
        <row r="205">
          <cell r="B205">
            <v>111795</v>
          </cell>
          <cell r="C205">
            <v>207838</v>
          </cell>
          <cell r="D205" t="str">
            <v>5e7406d6a23612001784ab19</v>
          </cell>
          <cell r="E205" t="str">
            <v>PRIMAX</v>
          </cell>
          <cell r="F205" t="str">
            <v>SI</v>
          </cell>
          <cell r="G205" t="str">
            <v>SI</v>
          </cell>
          <cell r="H205" t="str">
            <v>NO</v>
          </cell>
          <cell r="I205" t="str">
            <v>HERMOLUX</v>
          </cell>
          <cell r="J205" t="str">
            <v xml:space="preserve">Cra 5 #4 Sur -154 </v>
          </cell>
          <cell r="K205" t="str">
            <v>Área Centro</v>
          </cell>
          <cell r="L205" t="str">
            <v>CAJICA</v>
          </cell>
          <cell r="M205" t="str">
            <v>CUNDINAMARCA</v>
          </cell>
          <cell r="N205" t="str">
            <v>HECTOR MARIO MARTINEZ</v>
          </cell>
          <cell r="O205" t="str">
            <v>hmartinezd@primax.com.co</v>
          </cell>
          <cell r="P205" t="str">
            <v xml:space="preserve">JUAN PABLO PIÑEROS </v>
          </cell>
          <cell r="Q205" t="str">
            <v>jpinerosg@primax.com.co</v>
          </cell>
          <cell r="R205" t="str">
            <v>Single Site</v>
          </cell>
          <cell r="U205" t="str">
            <v>Jaime Herrera / Andrea Herrera</v>
          </cell>
          <cell r="V205" t="str">
            <v>Bibiana Acosta / Natalia Molina</v>
          </cell>
          <cell r="W205" t="str">
            <v>hermolux2010@hotmail.com;</v>
          </cell>
          <cell r="X205" t="str">
            <v>hermolux2010@hotmail.com;</v>
          </cell>
          <cell r="Y205" t="str">
            <v xml:space="preserve"> 571 8661940/57 3132174896 </v>
          </cell>
          <cell r="Z205">
            <v>4.9093359999999997</v>
          </cell>
          <cell r="AA205">
            <v>-74.028166200000001</v>
          </cell>
          <cell r="AB205" t="str">
            <v>HS</v>
          </cell>
          <cell r="AC205" t="str">
            <v>Cuotas</v>
          </cell>
          <cell r="AE205">
            <v>3700000</v>
          </cell>
          <cell r="AF205" t="str">
            <v>N/A</v>
          </cell>
          <cell r="AG205">
            <v>336363.63636364002</v>
          </cell>
          <cell r="AH205">
            <v>336363.63636364002</v>
          </cell>
          <cell r="AI205">
            <v>336363.63636364002</v>
          </cell>
          <cell r="AJ205">
            <v>336363.63636364002</v>
          </cell>
          <cell r="AK205">
            <v>336363.63636364002</v>
          </cell>
          <cell r="AL205">
            <v>336363.63636364002</v>
          </cell>
          <cell r="AM205">
            <v>336363.63636364002</v>
          </cell>
          <cell r="AN205">
            <v>336363.63636364002</v>
          </cell>
          <cell r="AO205">
            <v>336363.63636364002</v>
          </cell>
          <cell r="AP205">
            <v>336363.63636364002</v>
          </cell>
          <cell r="AQ205">
            <v>336363.63636364002</v>
          </cell>
          <cell r="AR205" t="str">
            <v>FORMULARIO</v>
          </cell>
          <cell r="AS205" t="str">
            <v>NICOLAS SALAZAR</v>
          </cell>
        </row>
        <row r="206">
          <cell r="B206">
            <v>170246</v>
          </cell>
          <cell r="C206">
            <v>233141</v>
          </cell>
          <cell r="D206" t="str">
            <v>5de52d2c8e7afb0017146dc3</v>
          </cell>
          <cell r="E206" t="str">
            <v>PRIMAX</v>
          </cell>
          <cell r="F206" t="str">
            <v>SI</v>
          </cell>
          <cell r="G206" t="str">
            <v>NO</v>
          </cell>
          <cell r="H206" t="str">
            <v>SI</v>
          </cell>
          <cell r="I206" t="str">
            <v>CUATRO ESQUINAS (FS)</v>
          </cell>
          <cell r="J206" t="str">
            <v>DIAGONAL 43 No. 45-275 RIONEGRO</v>
          </cell>
          <cell r="K206" t="str">
            <v>Área Norte</v>
          </cell>
          <cell r="L206" t="str">
            <v>RIONEGRO</v>
          </cell>
          <cell r="M206" t="str">
            <v>ANTIOQUIA</v>
          </cell>
          <cell r="N206" t="str">
            <v>MONICA LONDOÑO</v>
          </cell>
          <cell r="O206" t="str">
            <v>mlondonod@primax.com.co</v>
          </cell>
          <cell r="P206" t="str">
            <v>ALVARO GUTIERREZ</v>
          </cell>
          <cell r="Q206" t="str">
            <v>agutierrezh@primax.com.co</v>
          </cell>
          <cell r="R206" t="str">
            <v>Single Site</v>
          </cell>
          <cell r="U206" t="str">
            <v>Juan Guillermo Velez</v>
          </cell>
          <cell r="V206" t="str">
            <v xml:space="preserve">Monica Duque </v>
          </cell>
          <cell r="W206" t="str">
            <v>estacionservicio4esquinas@gmail.com;</v>
          </cell>
          <cell r="X206" t="str">
            <v>Estacionservicio4esquinas@gmail.com;</v>
          </cell>
          <cell r="Y206" t="str">
            <v>310 3963573 / 574 5322016</v>
          </cell>
          <cell r="Z206">
            <v>6.1538000000000004</v>
          </cell>
          <cell r="AA206">
            <v>-75.367011000000005</v>
          </cell>
          <cell r="AB206" t="str">
            <v>HS</v>
          </cell>
          <cell r="AC206" t="str">
            <v>Cuotas</v>
          </cell>
          <cell r="AE206">
            <v>3700000</v>
          </cell>
          <cell r="AF206" t="str">
            <v>N/A</v>
          </cell>
          <cell r="AG206">
            <v>336363.63636364002</v>
          </cell>
          <cell r="AH206">
            <v>336363.63636364002</v>
          </cell>
          <cell r="AI206">
            <v>336363.63636364002</v>
          </cell>
          <cell r="AJ206">
            <v>336363.63636364002</v>
          </cell>
          <cell r="AK206">
            <v>336363.63636364002</v>
          </cell>
          <cell r="AL206">
            <v>336363.63636364002</v>
          </cell>
          <cell r="AM206">
            <v>336363.63636364002</v>
          </cell>
          <cell r="AN206">
            <v>336363.63636364002</v>
          </cell>
          <cell r="AO206">
            <v>336363.63636364002</v>
          </cell>
          <cell r="AP206">
            <v>336363.63636364002</v>
          </cell>
          <cell r="AQ206">
            <v>336363.63636364002</v>
          </cell>
          <cell r="AR206" t="str">
            <v>SI</v>
          </cell>
          <cell r="AS206" t="str">
            <v>NORMAN CORDOBA</v>
          </cell>
        </row>
        <row r="207">
          <cell r="B207">
            <v>109747</v>
          </cell>
          <cell r="C207">
            <v>233306</v>
          </cell>
          <cell r="D207" t="str">
            <v>602ef1f1e560370018891dde</v>
          </cell>
          <cell r="E207" t="str">
            <v>PRIMAX</v>
          </cell>
          <cell r="F207" t="str">
            <v>SI</v>
          </cell>
          <cell r="G207" t="str">
            <v>NO</v>
          </cell>
          <cell r="H207" t="str">
            <v>SI</v>
          </cell>
          <cell r="I207" t="str">
            <v>ESTADIO</v>
          </cell>
          <cell r="J207" t="str">
            <v>Carrera 70 No.49B-28</v>
          </cell>
          <cell r="K207" t="str">
            <v>Área Norte</v>
          </cell>
          <cell r="L207" t="str">
            <v>MEDELLIN</v>
          </cell>
          <cell r="M207" t="str">
            <v>ANTIOQUIA</v>
          </cell>
          <cell r="N207" t="str">
            <v>MONICA LONDOÑO</v>
          </cell>
          <cell r="O207" t="str">
            <v>mlondonod@primax.com.co</v>
          </cell>
          <cell r="P207" t="str">
            <v>ALVARO GUTIERREZ</v>
          </cell>
          <cell r="Q207" t="str">
            <v>agutierrezh@primax.com.co</v>
          </cell>
          <cell r="R207" t="str">
            <v>Multisite</v>
          </cell>
          <cell r="T207" t="str">
            <v>GRUPO ACEVEDO</v>
          </cell>
          <cell r="U207" t="str">
            <v>ACEVEDO: Ariel Acevedo</v>
          </cell>
          <cell r="V207" t="str">
            <v>MARIA ISABEL VANEGAS</v>
          </cell>
          <cell r="W207" t="str">
            <v>essoestadio@une.net.co;</v>
          </cell>
          <cell r="X207" t="str">
            <v>primaxserviestadio@gmail.com;</v>
          </cell>
          <cell r="Y207" t="str">
            <v>3215732398 /574 2301564 / 574 2604757</v>
          </cell>
          <cell r="Z207">
            <v>6.2581098510000004</v>
          </cell>
          <cell r="AA207">
            <v>-75.58613905</v>
          </cell>
          <cell r="AB207" t="str">
            <v>HS</v>
          </cell>
          <cell r="AC207" t="str">
            <v>Cuotas</v>
          </cell>
          <cell r="AE207">
            <v>3700000</v>
          </cell>
          <cell r="AF207" t="str">
            <v>N/A</v>
          </cell>
          <cell r="AG207">
            <v>336363.63636364002</v>
          </cell>
          <cell r="AH207">
            <v>336363.63636364002</v>
          </cell>
          <cell r="AI207">
            <v>336363.63636364002</v>
          </cell>
          <cell r="AJ207">
            <v>336363.63636364002</v>
          </cell>
          <cell r="AK207">
            <v>336363.63636364002</v>
          </cell>
          <cell r="AL207">
            <v>336363.63636364002</v>
          </cell>
          <cell r="AM207">
            <v>336363.63636364002</v>
          </cell>
          <cell r="AN207">
            <v>336363.63636364002</v>
          </cell>
          <cell r="AO207">
            <v>336363.63636364002</v>
          </cell>
          <cell r="AP207">
            <v>336363.63636364002</v>
          </cell>
          <cell r="AQ207">
            <v>336363.63636364002</v>
          </cell>
          <cell r="AR207" t="str">
            <v>FORMULARIO</v>
          </cell>
          <cell r="AS207" t="str">
            <v>JOHNNATAN ALZATE</v>
          </cell>
        </row>
        <row r="208">
          <cell r="B208">
            <v>109700</v>
          </cell>
          <cell r="C208">
            <v>119869</v>
          </cell>
          <cell r="D208" t="str">
            <v>602d9078e56037001889140d</v>
          </cell>
          <cell r="E208" t="str">
            <v>PRIMAX</v>
          </cell>
          <cell r="F208" t="str">
            <v>SI</v>
          </cell>
          <cell r="G208" t="str">
            <v>NO</v>
          </cell>
          <cell r="H208" t="str">
            <v>SI</v>
          </cell>
          <cell r="I208" t="str">
            <v>CAMPO VALDÉS</v>
          </cell>
          <cell r="J208" t="str">
            <v>Carrera 49 No 83-142</v>
          </cell>
          <cell r="K208" t="str">
            <v>Área Norte</v>
          </cell>
          <cell r="L208" t="str">
            <v>MEDELLIN</v>
          </cell>
          <cell r="M208" t="str">
            <v>ANTIOQUIA</v>
          </cell>
          <cell r="N208" t="str">
            <v>MONICA LONDOÑO</v>
          </cell>
          <cell r="O208" t="str">
            <v>mlondonod@primax.com.co</v>
          </cell>
          <cell r="P208" t="str">
            <v>ALVARO GUTIERREZ</v>
          </cell>
          <cell r="Q208" t="str">
            <v>agutierrezh@primax.com.co</v>
          </cell>
          <cell r="R208" t="str">
            <v>Multisite</v>
          </cell>
          <cell r="T208" t="str">
            <v>GRUPO ACEVEDO</v>
          </cell>
          <cell r="U208" t="str">
            <v>ACEVEDO: Ariel Acevedo</v>
          </cell>
          <cell r="V208" t="str">
            <v>Maenis Londoño / Ariel Acevedo</v>
          </cell>
          <cell r="W208" t="str">
            <v>essocampovaldes@une.net.co;</v>
          </cell>
          <cell r="X208" t="str">
            <v>essocampovaldes@une.net.co;</v>
          </cell>
          <cell r="Y208" t="str">
            <v>312 8868993 / 574 2113487</v>
          </cell>
          <cell r="Z208">
            <v>6.2767552919999998</v>
          </cell>
          <cell r="AA208">
            <v>-75.557621819999994</v>
          </cell>
          <cell r="AB208" t="str">
            <v>HS</v>
          </cell>
          <cell r="AC208" t="str">
            <v>Cuotas</v>
          </cell>
          <cell r="AE208">
            <v>3700000</v>
          </cell>
          <cell r="AF208" t="str">
            <v>N/A</v>
          </cell>
          <cell r="AG208">
            <v>336363.63636364002</v>
          </cell>
          <cell r="AH208">
            <v>336363.63636364002</v>
          </cell>
          <cell r="AI208">
            <v>336363.63636364002</v>
          </cell>
          <cell r="AJ208">
            <v>336363.63636364002</v>
          </cell>
          <cell r="AK208">
            <v>336363.63636364002</v>
          </cell>
          <cell r="AL208">
            <v>336363.63636364002</v>
          </cell>
          <cell r="AM208">
            <v>336363.63636364002</v>
          </cell>
          <cell r="AN208">
            <v>336363.63636364002</v>
          </cell>
          <cell r="AO208">
            <v>336363.63636364002</v>
          </cell>
          <cell r="AP208">
            <v>336363.63636364002</v>
          </cell>
          <cell r="AQ208">
            <v>336363.63636364002</v>
          </cell>
          <cell r="AR208" t="str">
            <v>FORMULARIO</v>
          </cell>
          <cell r="AS208" t="str">
            <v>NORMAN CORDOBA</v>
          </cell>
        </row>
        <row r="209">
          <cell r="B209">
            <v>112604</v>
          </cell>
          <cell r="C209">
            <v>125238</v>
          </cell>
          <cell r="D209" t="str">
            <v>602d9abee56037001889141f</v>
          </cell>
          <cell r="E209" t="str">
            <v>PRIMAX</v>
          </cell>
          <cell r="F209" t="str">
            <v>SI</v>
          </cell>
          <cell r="G209" t="str">
            <v>NO</v>
          </cell>
          <cell r="H209" t="str">
            <v>SI</v>
          </cell>
          <cell r="I209" t="str">
            <v>FAROL</v>
          </cell>
          <cell r="J209" t="str">
            <v>Cr 17 No 4-20 Barrio La Esmeralda</v>
          </cell>
          <cell r="K209" t="str">
            <v>Área Sur</v>
          </cell>
          <cell r="L209" t="str">
            <v>POPAYAN</v>
          </cell>
          <cell r="M209" t="str">
            <v>CAUCA</v>
          </cell>
          <cell r="N209" t="str">
            <v>MARTHA PATRICA CHAVES</v>
          </cell>
          <cell r="O209" t="str">
            <v>mchavesr@primax.com.co</v>
          </cell>
          <cell r="P209" t="str">
            <v>CATALINA QUINTERO</v>
          </cell>
          <cell r="Q209" t="str">
            <v>cquinteroc@primax.com.co</v>
          </cell>
          <cell r="R209" t="str">
            <v>Single Site</v>
          </cell>
          <cell r="U209" t="str">
            <v>Moises Chilito - Mabel Solarte</v>
          </cell>
          <cell r="V209" t="str">
            <v>Carlos Chilito</v>
          </cell>
          <cell r="W209" t="str">
            <v>mabelsolarte@yahoo.es;</v>
          </cell>
          <cell r="X209" t="str">
            <v>lubricomycialtda@hotmail.com;</v>
          </cell>
          <cell r="Y209" t="str">
            <v>0/3002063065</v>
          </cell>
          <cell r="Z209">
            <v>2.4451058360000002</v>
          </cell>
          <cell r="AA209">
            <v>-76.614945460000001</v>
          </cell>
          <cell r="AB209" t="str">
            <v>HS</v>
          </cell>
          <cell r="AC209" t="str">
            <v>Cuotas</v>
          </cell>
          <cell r="AE209">
            <v>3700000</v>
          </cell>
          <cell r="AF209" t="str">
            <v>N/A</v>
          </cell>
          <cell r="AG209">
            <v>336363.63636364002</v>
          </cell>
          <cell r="AH209">
            <v>336363.63636364002</v>
          </cell>
          <cell r="AI209">
            <v>336363.63636364002</v>
          </cell>
          <cell r="AJ209">
            <v>336363.63636364002</v>
          </cell>
          <cell r="AK209">
            <v>336363.63636364002</v>
          </cell>
          <cell r="AL209">
            <v>336363.63636364002</v>
          </cell>
          <cell r="AM209">
            <v>336363.63636364002</v>
          </cell>
          <cell r="AN209">
            <v>336363.63636364002</v>
          </cell>
          <cell r="AO209">
            <v>336363.63636364002</v>
          </cell>
          <cell r="AP209">
            <v>336363.63636364002</v>
          </cell>
          <cell r="AQ209">
            <v>336363.63636364002</v>
          </cell>
          <cell r="AR209" t="str">
            <v>SI</v>
          </cell>
          <cell r="AS209" t="str">
            <v>JOSE OROBIO</v>
          </cell>
        </row>
        <row r="210">
          <cell r="B210">
            <v>162693</v>
          </cell>
          <cell r="C210">
            <v>221250</v>
          </cell>
          <cell r="D210" t="str">
            <v>5e74e689a23612001787db13</v>
          </cell>
          <cell r="E210" t="str">
            <v>PRIMAX</v>
          </cell>
          <cell r="F210" t="str">
            <v>SI</v>
          </cell>
          <cell r="G210" t="str">
            <v>SI</v>
          </cell>
          <cell r="H210" t="str">
            <v>SI</v>
          </cell>
          <cell r="I210" t="str">
            <v>LA VIRGEN(Camova)</v>
          </cell>
          <cell r="J210" t="str">
            <v>Carrera 15 # 3-28 Bucaramanga</v>
          </cell>
          <cell r="K210" t="str">
            <v>Área Norte</v>
          </cell>
          <cell r="L210" t="str">
            <v>BUCARAMANGA</v>
          </cell>
          <cell r="M210" t="str">
            <v>SANTANDER</v>
          </cell>
          <cell r="N210" t="str">
            <v>MONICA LONDOÑO</v>
          </cell>
          <cell r="O210" t="str">
            <v>mlondonod@primax.com.co</v>
          </cell>
          <cell r="P210" t="str">
            <v>FABIAN TORRES</v>
          </cell>
          <cell r="Q210" t="str">
            <v>ftorresa@primax.com.co</v>
          </cell>
          <cell r="R210" t="str">
            <v>Single Site</v>
          </cell>
          <cell r="U210" t="str">
            <v>Camova/ Camilo Sarmiento</v>
          </cell>
          <cell r="V210" t="str">
            <v>Camilo Sarmiento</v>
          </cell>
          <cell r="W210" t="str">
            <v>kamilosar@hotmail.com;</v>
          </cell>
          <cell r="X210" t="str">
            <v>camovaltda@hotmail.com;</v>
          </cell>
          <cell r="Y210" t="str">
            <v>3153367668 / 0/57 3154467668</v>
          </cell>
          <cell r="Z210">
            <v>7.1407740159999999</v>
          </cell>
          <cell r="AA210">
            <v>-73.133422030000006</v>
          </cell>
          <cell r="AB210" t="str">
            <v>HS</v>
          </cell>
          <cell r="AC210" t="str">
            <v>Cuotas</v>
          </cell>
          <cell r="AE210">
            <v>3700000</v>
          </cell>
          <cell r="AF210" t="str">
            <v>N/A</v>
          </cell>
          <cell r="AG210">
            <v>336363.63636364002</v>
          </cell>
          <cell r="AH210">
            <v>336363.63636364002</v>
          </cell>
          <cell r="AI210">
            <v>336363.63636364002</v>
          </cell>
          <cell r="AJ210">
            <v>336363.63636364002</v>
          </cell>
          <cell r="AK210">
            <v>336363.63636364002</v>
          </cell>
          <cell r="AL210">
            <v>336363.63636364002</v>
          </cell>
          <cell r="AM210">
            <v>336363.63636364002</v>
          </cell>
          <cell r="AN210">
            <v>336363.63636364002</v>
          </cell>
          <cell r="AO210">
            <v>336363.63636364002</v>
          </cell>
          <cell r="AP210">
            <v>336363.63636364002</v>
          </cell>
          <cell r="AQ210">
            <v>336363.63636364002</v>
          </cell>
          <cell r="AR210" t="str">
            <v>SI</v>
          </cell>
          <cell r="AS210" t="str">
            <v>FERNEY LOZANO</v>
          </cell>
        </row>
        <row r="211">
          <cell r="B211">
            <v>109894</v>
          </cell>
          <cell r="C211">
            <v>222579</v>
          </cell>
          <cell r="D211" t="str">
            <v>5e73be6aa2361200178254bc</v>
          </cell>
          <cell r="E211" t="str">
            <v>PRIMAX</v>
          </cell>
          <cell r="F211" t="str">
            <v>SI</v>
          </cell>
          <cell r="G211" t="str">
            <v>SI</v>
          </cell>
          <cell r="H211" t="str">
            <v>SI</v>
          </cell>
          <cell r="I211" t="str">
            <v>ESSO EL PRADO</v>
          </cell>
          <cell r="J211" t="str">
            <v>Calle 76 No. 52-21</v>
          </cell>
          <cell r="K211" t="str">
            <v>Área Norte</v>
          </cell>
          <cell r="L211" t="str">
            <v>BARRANQUILLA</v>
          </cell>
          <cell r="M211" t="str">
            <v>ATLANTICO</v>
          </cell>
          <cell r="N211" t="str">
            <v>MONICA LONDOÑO</v>
          </cell>
          <cell r="O211" t="str">
            <v>mlondonod@primax.com.co</v>
          </cell>
          <cell r="P211" t="str">
            <v>ANGELA BARANDICA</v>
          </cell>
          <cell r="Q211" t="str">
            <v>abarandicab@primax.com.co</v>
          </cell>
          <cell r="R211" t="str">
            <v>Single Site</v>
          </cell>
          <cell r="U211" t="str">
            <v>MULTIFONDOS SAIEH &amp; CIA S.EN C. - (Roberto Saieh)</v>
          </cell>
          <cell r="V211" t="str">
            <v>Rafael Enrique Polo García</v>
          </cell>
          <cell r="W211" t="str">
            <v>rpolog@coescocolombia.com;</v>
          </cell>
          <cell r="X211" t="str">
            <v>administrador@edsprado.com;</v>
          </cell>
          <cell r="Y211">
            <v>3246143632</v>
          </cell>
          <cell r="Z211">
            <v>11.002449349999999</v>
          </cell>
          <cell r="AA211">
            <v>-74.806456170000004</v>
          </cell>
          <cell r="AB211" t="str">
            <v>HS</v>
          </cell>
          <cell r="AC211" t="str">
            <v>Inmediato</v>
          </cell>
          <cell r="AE211">
            <v>3500000</v>
          </cell>
          <cell r="AF211" t="str">
            <v>N/A</v>
          </cell>
          <cell r="AG211" t="str">
            <v>N/A</v>
          </cell>
          <cell r="AH211">
            <v>3500000</v>
          </cell>
          <cell r="AI211" t="str">
            <v>N/A</v>
          </cell>
          <cell r="AJ211" t="str">
            <v>N/A</v>
          </cell>
          <cell r="AK211" t="str">
            <v>N/A</v>
          </cell>
          <cell r="AL211" t="str">
            <v>N/A</v>
          </cell>
          <cell r="AM211" t="str">
            <v>N/A</v>
          </cell>
          <cell r="AN211" t="str">
            <v>N/A</v>
          </cell>
          <cell r="AO211" t="str">
            <v>N/A</v>
          </cell>
          <cell r="AP211" t="str">
            <v>N/A</v>
          </cell>
          <cell r="AQ211" t="str">
            <v>N/A</v>
          </cell>
          <cell r="AR211" t="str">
            <v>SI</v>
          </cell>
          <cell r="AS211" t="str">
            <v>GUILLERMO SOLANO</v>
          </cell>
        </row>
        <row r="212">
          <cell r="B212">
            <v>110430</v>
          </cell>
          <cell r="C212">
            <v>121434</v>
          </cell>
          <cell r="D212" t="str">
            <v>5f2b3602fa612900188ceace</v>
          </cell>
          <cell r="E212" t="str">
            <v>PRIMAX</v>
          </cell>
          <cell r="F212" t="str">
            <v>SI</v>
          </cell>
          <cell r="G212" t="str">
            <v>NO</v>
          </cell>
          <cell r="H212" t="str">
            <v>SI</v>
          </cell>
          <cell r="I212" t="str">
            <v>TOLU</v>
          </cell>
          <cell r="J212" t="str">
            <v>Copacabana Km 16 # 23A-195</v>
          </cell>
          <cell r="K212" t="str">
            <v>Área Norte</v>
          </cell>
          <cell r="L212" t="str">
            <v>COPACABANA</v>
          </cell>
          <cell r="M212" t="str">
            <v>ANTIOQUIA</v>
          </cell>
          <cell r="N212" t="str">
            <v>MONICA LONDOÑO</v>
          </cell>
          <cell r="O212" t="str">
            <v>mlondonod@primax.com.co</v>
          </cell>
          <cell r="P212" t="str">
            <v>OLGA LUCIA RESTREPO</v>
          </cell>
          <cell r="Q212" t="str">
            <v>orestrepol@primax.com.co</v>
          </cell>
          <cell r="R212" t="str">
            <v>Single Site</v>
          </cell>
          <cell r="U212" t="str">
            <v>Jhon Jairo Duque</v>
          </cell>
          <cell r="V212" t="str">
            <v>John  Duque</v>
          </cell>
          <cell r="W212" t="str">
            <v>eds.mobiltolu@gmail.com;</v>
          </cell>
          <cell r="X212" t="str">
            <v>eds.mobiltolu@gmail.com;</v>
          </cell>
          <cell r="Y212" t="str">
            <v>0/3005167012</v>
          </cell>
          <cell r="Z212">
            <v>6.3616802549999996</v>
          </cell>
          <cell r="AA212">
            <v>-75.494532899999996</v>
          </cell>
          <cell r="AB212" t="str">
            <v>HS</v>
          </cell>
          <cell r="AC212" t="str">
            <v>Cuotas</v>
          </cell>
          <cell r="AE212">
            <v>3700000</v>
          </cell>
          <cell r="AF212" t="str">
            <v>N/A</v>
          </cell>
          <cell r="AG212">
            <v>336363.63636364002</v>
          </cell>
          <cell r="AH212">
            <v>336363.63636364002</v>
          </cell>
          <cell r="AI212">
            <v>336363.63636364002</v>
          </cell>
          <cell r="AJ212">
            <v>336363.63636364002</v>
          </cell>
          <cell r="AK212">
            <v>336363.63636364002</v>
          </cell>
          <cell r="AL212">
            <v>336363.63636364002</v>
          </cell>
          <cell r="AM212">
            <v>336363.63636364002</v>
          </cell>
          <cell r="AN212">
            <v>336363.63636364002</v>
          </cell>
          <cell r="AO212">
            <v>336363.63636364002</v>
          </cell>
          <cell r="AP212">
            <v>336363.63636364002</v>
          </cell>
          <cell r="AQ212">
            <v>336363.63636364002</v>
          </cell>
          <cell r="AR212" t="str">
            <v>SI</v>
          </cell>
          <cell r="AS212" t="str">
            <v>NORMAN CORDOBA</v>
          </cell>
        </row>
        <row r="213">
          <cell r="B213">
            <v>169638</v>
          </cell>
          <cell r="C213">
            <v>230884</v>
          </cell>
          <cell r="D213" t="str">
            <v>604269efa7da3c00181414bf</v>
          </cell>
          <cell r="E213" t="str">
            <v>PRIMAX</v>
          </cell>
          <cell r="F213" t="str">
            <v>SI</v>
          </cell>
          <cell r="G213" t="str">
            <v>NO</v>
          </cell>
          <cell r="H213" t="str">
            <v>NO</v>
          </cell>
          <cell r="I213" t="str">
            <v>LLANOGRANDE - SOATA</v>
          </cell>
          <cell r="J213" t="str">
            <v>VEREDA LLANOGRANDE FINCA EL NARANJO</v>
          </cell>
          <cell r="K213" t="str">
            <v>Área Centro</v>
          </cell>
          <cell r="L213" t="str">
            <v>SOATA</v>
          </cell>
          <cell r="M213" t="str">
            <v>BOYACA</v>
          </cell>
          <cell r="N213" t="str">
            <v>HECTOR MARIO MARTINEZ</v>
          </cell>
          <cell r="O213" t="str">
            <v>hmartinezd@primax.com.co</v>
          </cell>
          <cell r="P213" t="str">
            <v>YOLIMA MESA</v>
          </cell>
          <cell r="Q213" t="str">
            <v>ymesar@primax.com.co</v>
          </cell>
          <cell r="R213" t="str">
            <v>Single Site</v>
          </cell>
          <cell r="U213" t="str">
            <v xml:space="preserve">Ramiro Merchan </v>
          </cell>
          <cell r="V213" t="str">
            <v>Flor</v>
          </cell>
          <cell r="W213" t="str">
            <v>edsllanogrande@hotmail.com;</v>
          </cell>
          <cell r="X213" t="str">
            <v>edsllanogrande@hotmail.com;</v>
          </cell>
          <cell r="Y213" t="str">
            <v>0/3214526067</v>
          </cell>
          <cell r="Z213">
            <v>6.3246276999999997</v>
          </cell>
          <cell r="AA213">
            <v>-72.689494600000003</v>
          </cell>
          <cell r="AB213" t="str">
            <v>HS</v>
          </cell>
          <cell r="AC213" t="str">
            <v>Cuotas</v>
          </cell>
          <cell r="AE213">
            <v>3700000</v>
          </cell>
          <cell r="AF213" t="str">
            <v>N/A</v>
          </cell>
          <cell r="AG213">
            <v>336363.63636364002</v>
          </cell>
          <cell r="AH213">
            <v>336363.63636364002</v>
          </cell>
          <cell r="AI213">
            <v>336363.63636364002</v>
          </cell>
          <cell r="AJ213">
            <v>336363.63636364002</v>
          </cell>
          <cell r="AK213">
            <v>336363.63636364002</v>
          </cell>
          <cell r="AL213">
            <v>336363.63636364002</v>
          </cell>
          <cell r="AM213">
            <v>336363.63636364002</v>
          </cell>
          <cell r="AN213">
            <v>336363.63636364002</v>
          </cell>
          <cell r="AO213">
            <v>336363.63636364002</v>
          </cell>
          <cell r="AP213">
            <v>336363.63636364002</v>
          </cell>
          <cell r="AQ213">
            <v>336363.63636364002</v>
          </cell>
          <cell r="AR213" t="str">
            <v>SI</v>
          </cell>
          <cell r="AS213" t="str">
            <v>RICARDO CHIPATECUA</v>
          </cell>
        </row>
        <row r="214">
          <cell r="B214">
            <v>110088</v>
          </cell>
          <cell r="C214">
            <v>120688</v>
          </cell>
          <cell r="D214" t="str">
            <v>60426e24a7da3c00181414e3</v>
          </cell>
          <cell r="E214" t="str">
            <v>PRIMAX</v>
          </cell>
          <cell r="F214" t="str">
            <v>SI</v>
          </cell>
          <cell r="G214" t="str">
            <v>NO</v>
          </cell>
          <cell r="H214" t="str">
            <v>SI</v>
          </cell>
          <cell r="I214" t="str">
            <v>CONTINENTAL</v>
          </cell>
          <cell r="J214" t="str">
            <v xml:space="preserve">Autop. Medellin  Cl 80 No 91-57    </v>
          </cell>
          <cell r="K214" t="str">
            <v>Área Centro</v>
          </cell>
          <cell r="L214" t="str">
            <v>BOGOTA D.C.</v>
          </cell>
          <cell r="M214" t="str">
            <v>BOGOTA D.C.</v>
          </cell>
          <cell r="N214" t="str">
            <v>HECTOR MARIO MARTINEZ</v>
          </cell>
          <cell r="O214" t="str">
            <v>hmartinezd@primax.com.co</v>
          </cell>
          <cell r="P214" t="str">
            <v>SEBASTIAN PARDO</v>
          </cell>
          <cell r="Q214" t="str">
            <v>spardod@primax.com.co</v>
          </cell>
          <cell r="R214" t="str">
            <v>Single Site</v>
          </cell>
          <cell r="U214" t="str">
            <v>Jahir García</v>
          </cell>
          <cell r="V214" t="str">
            <v>Jahir García</v>
          </cell>
          <cell r="W214" t="str">
            <v>jahirgarciaariza@hotmail.com;</v>
          </cell>
          <cell r="X214" t="str">
            <v>jahirgarciaariza@hotmail.com;</v>
          </cell>
          <cell r="Y214" t="str">
            <v>0/3104882066</v>
          </cell>
          <cell r="Z214">
            <v>4.7048503430000004</v>
          </cell>
          <cell r="AA214">
            <v>-74.105834029999997</v>
          </cell>
          <cell r="AB214" t="str">
            <v>HS</v>
          </cell>
          <cell r="AC214" t="str">
            <v>Cuotas</v>
          </cell>
          <cell r="AE214">
            <v>3700000</v>
          </cell>
          <cell r="AF214" t="str">
            <v>N/A</v>
          </cell>
          <cell r="AG214">
            <v>336363.63636364002</v>
          </cell>
          <cell r="AH214">
            <v>336363.63636364002</v>
          </cell>
          <cell r="AI214">
            <v>336363.63636364002</v>
          </cell>
          <cell r="AJ214">
            <v>336363.63636364002</v>
          </cell>
          <cell r="AK214">
            <v>336363.63636364002</v>
          </cell>
          <cell r="AL214">
            <v>336363.63636364002</v>
          </cell>
          <cell r="AM214">
            <v>336363.63636364002</v>
          </cell>
          <cell r="AN214">
            <v>336363.63636364002</v>
          </cell>
          <cell r="AO214">
            <v>336363.63636364002</v>
          </cell>
          <cell r="AP214">
            <v>336363.63636364002</v>
          </cell>
          <cell r="AQ214">
            <v>336363.63636364002</v>
          </cell>
          <cell r="AR214" t="str">
            <v>SI</v>
          </cell>
          <cell r="AS214" t="str">
            <v>LUIS CASTRO</v>
          </cell>
        </row>
        <row r="215">
          <cell r="B215">
            <v>170927</v>
          </cell>
          <cell r="C215">
            <v>234179</v>
          </cell>
          <cell r="D215" t="str">
            <v>60aeb621f57fd60018bc042b</v>
          </cell>
          <cell r="E215" t="str">
            <v>PRIMAX</v>
          </cell>
          <cell r="F215" t="str">
            <v>SI</v>
          </cell>
          <cell r="G215" t="str">
            <v>SI</v>
          </cell>
          <cell r="H215" t="str">
            <v>SI</v>
          </cell>
          <cell r="I215" t="str">
            <v>EL ALCAZAR</v>
          </cell>
          <cell r="J215" t="str">
            <v>Vereda Calahorra El Alcazar - Variante Zipaquirá - Cajicá</v>
          </cell>
          <cell r="K215" t="str">
            <v>Área Centro</v>
          </cell>
          <cell r="L215" t="str">
            <v>CAJICA</v>
          </cell>
          <cell r="M215" t="str">
            <v>CUNDINAMARCA</v>
          </cell>
          <cell r="N215" t="str">
            <v>HECTOR MARIO MARTINEZ</v>
          </cell>
          <cell r="O215" t="str">
            <v>hmartinezd@primax.com.co</v>
          </cell>
          <cell r="P215" t="str">
            <v xml:space="preserve">JUAN PABLO PIÑEROS </v>
          </cell>
          <cell r="Q215" t="str">
            <v>jpinerosg@primax.com.co</v>
          </cell>
          <cell r="R215" t="str">
            <v>Partner</v>
          </cell>
          <cell r="S215" t="str">
            <v>COESCO</v>
          </cell>
          <cell r="U215" t="str">
            <v>COESCO: Julian Torrado</v>
          </cell>
          <cell r="V215" t="str">
            <v>Victoria Aldana</v>
          </cell>
          <cell r="W215" t="str">
            <v>jtorradop@coescocolombia.com; jgonzalezm@coescocolombia.com;</v>
          </cell>
          <cell r="X215" t="str">
            <v>edsalcazarg@coescocolombia.com;</v>
          </cell>
          <cell r="Y215" t="str">
            <v>(322) 269-5517 / 3134841381</v>
          </cell>
          <cell r="Z215">
            <v>4.9069960000000004</v>
          </cell>
          <cell r="AA215">
            <v>-74.023420000000002</v>
          </cell>
          <cell r="AB215" t="str">
            <v>HS</v>
          </cell>
          <cell r="AC215" t="str">
            <v>Cuotas</v>
          </cell>
          <cell r="AE215">
            <v>3700000</v>
          </cell>
          <cell r="AF215" t="str">
            <v>N/A</v>
          </cell>
          <cell r="AG215">
            <v>336363.63636364002</v>
          </cell>
          <cell r="AH215">
            <v>336363.63636364002</v>
          </cell>
          <cell r="AI215">
            <v>336363.63636364002</v>
          </cell>
          <cell r="AJ215">
            <v>336363.63636364002</v>
          </cell>
          <cell r="AK215">
            <v>336363.63636364002</v>
          </cell>
          <cell r="AL215">
            <v>336363.63636364002</v>
          </cell>
          <cell r="AM215">
            <v>336363.63636364002</v>
          </cell>
          <cell r="AN215">
            <v>336363.63636364002</v>
          </cell>
          <cell r="AO215">
            <v>336363.63636364002</v>
          </cell>
          <cell r="AP215">
            <v>336363.63636364002</v>
          </cell>
          <cell r="AQ215">
            <v>336363.63636364002</v>
          </cell>
          <cell r="AR215" t="str">
            <v>NO, LA TIENE TM</v>
          </cell>
          <cell r="AS215" t="str">
            <v>NICOLAS SALAZAR</v>
          </cell>
        </row>
        <row r="216">
          <cell r="B216">
            <v>160937</v>
          </cell>
          <cell r="C216">
            <v>228212</v>
          </cell>
          <cell r="D216" t="str">
            <v>5d14cdcde87890001724b79d</v>
          </cell>
          <cell r="E216" t="str">
            <v>PRIMAX</v>
          </cell>
          <cell r="F216" t="str">
            <v>SI</v>
          </cell>
          <cell r="G216" t="str">
            <v>NO</v>
          </cell>
          <cell r="H216" t="str">
            <v>SI</v>
          </cell>
          <cell r="I216" t="str">
            <v>PANAMERICANA - IBAGUE</v>
          </cell>
          <cell r="J216" t="str">
            <v>Km 14 Costado Izq Via Ibagué- Gualanday</v>
          </cell>
          <cell r="K216" t="str">
            <v>Área Centro</v>
          </cell>
          <cell r="L216" t="str">
            <v>IBAGUE</v>
          </cell>
          <cell r="M216" t="str">
            <v>TOLIMA</v>
          </cell>
          <cell r="N216" t="str">
            <v>HECTOR MARIO MARTINEZ</v>
          </cell>
          <cell r="O216" t="str">
            <v>hmartinezd@primax.com.co</v>
          </cell>
          <cell r="P216" t="str">
            <v>ROBINSON GUZMÁN</v>
          </cell>
          <cell r="Q216" t="str">
            <v>jguzmanb@primax.com.co</v>
          </cell>
          <cell r="R216" t="str">
            <v>Single Site</v>
          </cell>
          <cell r="U216" t="str">
            <v>Jaime Bryant</v>
          </cell>
          <cell r="V216" t="str">
            <v>Diana Y. Devia</v>
          </cell>
          <cell r="W216" t="str">
            <v>pnmericanatp2014@hotmail.com;</v>
          </cell>
          <cell r="X216" t="str">
            <v>pnmericanatp2014@hotmail.com;</v>
          </cell>
          <cell r="Y216" t="str">
            <v>0/57 3133659671</v>
          </cell>
          <cell r="Z216">
            <v>4.3203955069999997</v>
          </cell>
          <cell r="AA216">
            <v>-75.067793089999995</v>
          </cell>
          <cell r="AB216" t="str">
            <v>HS</v>
          </cell>
          <cell r="AC216" t="str">
            <v>Inmediato</v>
          </cell>
          <cell r="AE216">
            <v>3500000</v>
          </cell>
          <cell r="AF216" t="str">
            <v>N/A</v>
          </cell>
          <cell r="AG216" t="str">
            <v>N/A</v>
          </cell>
          <cell r="AH216">
            <v>3500000</v>
          </cell>
          <cell r="AI216" t="str">
            <v>N/A</v>
          </cell>
          <cell r="AJ216" t="str">
            <v>N/A</v>
          </cell>
          <cell r="AK216" t="str">
            <v>N/A</v>
          </cell>
          <cell r="AL216" t="str">
            <v>N/A</v>
          </cell>
          <cell r="AM216" t="str">
            <v>N/A</v>
          </cell>
          <cell r="AN216" t="str">
            <v>N/A</v>
          </cell>
          <cell r="AO216" t="str">
            <v>N/A</v>
          </cell>
          <cell r="AP216" t="str">
            <v>N/A</v>
          </cell>
          <cell r="AQ216" t="str">
            <v>N/A</v>
          </cell>
          <cell r="AR216" t="str">
            <v>SI</v>
          </cell>
          <cell r="AS216" t="str">
            <v>FERNEY LOZANO</v>
          </cell>
        </row>
        <row r="217">
          <cell r="B217">
            <v>167484</v>
          </cell>
          <cell r="C217">
            <v>225275</v>
          </cell>
          <cell r="D217" t="str">
            <v>5e74ed11a23612001788a0a9</v>
          </cell>
          <cell r="E217" t="str">
            <v>ESSO</v>
          </cell>
          <cell r="F217" t="str">
            <v>SI</v>
          </cell>
          <cell r="G217" t="str">
            <v>NO</v>
          </cell>
          <cell r="H217" t="str">
            <v>NO</v>
          </cell>
          <cell r="I217" t="str">
            <v>PLAZA MADERO</v>
          </cell>
          <cell r="J217" t="str">
            <v>Calle 13 No. 52-92</v>
          </cell>
          <cell r="K217" t="str">
            <v>Área Sur</v>
          </cell>
          <cell r="L217" t="str">
            <v>PALMIRA</v>
          </cell>
          <cell r="M217" t="str">
            <v>VALLE DEL CAUCA</v>
          </cell>
          <cell r="N217" t="str">
            <v>MARTHA PATRICA CHAVES</v>
          </cell>
          <cell r="O217" t="str">
            <v>mchavesr@primax.com.co</v>
          </cell>
          <cell r="P217" t="str">
            <v>FERNANDO HERNANDEZ</v>
          </cell>
          <cell r="Q217" t="str">
            <v>fhernandezr@primax.com.co</v>
          </cell>
          <cell r="R217" t="str">
            <v>Multisite</v>
          </cell>
          <cell r="T217" t="str">
            <v>Carlos Solarte- Lorena Ramirez-Lina Grisales</v>
          </cell>
          <cell r="U217" t="str">
            <v>Lorena Ramirez</v>
          </cell>
          <cell r="V217" t="str">
            <v>Maria De los Angeles Caicedo  /Carlos Cardenas</v>
          </cell>
          <cell r="W217" t="str">
            <v>dir.mantenimiento@utdvalle.com;</v>
          </cell>
          <cell r="X217" t="str">
            <v>edsplazamadero@gmail.com;</v>
          </cell>
          <cell r="Y217">
            <v>3219737349</v>
          </cell>
          <cell r="Z217">
            <v>3.5327790000000001</v>
          </cell>
          <cell r="AA217">
            <v>-76.390968000000001</v>
          </cell>
          <cell r="AB217" t="str">
            <v>ME</v>
          </cell>
          <cell r="AC217" t="str">
            <v>Cuotas</v>
          </cell>
          <cell r="AE217">
            <v>3550000</v>
          </cell>
          <cell r="AF217" t="str">
            <v>N/A</v>
          </cell>
          <cell r="AG217">
            <v>322727.27272727201</v>
          </cell>
          <cell r="AH217">
            <v>322727.27272727201</v>
          </cell>
          <cell r="AI217">
            <v>322727.27272727201</v>
          </cell>
          <cell r="AJ217">
            <v>322727.27272727201</v>
          </cell>
          <cell r="AK217">
            <v>322727.27272727201</v>
          </cell>
          <cell r="AL217">
            <v>322727.27272727201</v>
          </cell>
          <cell r="AM217">
            <v>322727.27272727201</v>
          </cell>
          <cell r="AN217">
            <v>322727.27272727201</v>
          </cell>
          <cell r="AO217">
            <v>322727.27272727201</v>
          </cell>
          <cell r="AP217">
            <v>322727.27272727201</v>
          </cell>
          <cell r="AQ217">
            <v>322727.27272727201</v>
          </cell>
          <cell r="AR217" t="str">
            <v>SI</v>
          </cell>
          <cell r="AS217" t="str">
            <v>SANDRA JORDAN</v>
          </cell>
        </row>
        <row r="218">
          <cell r="B218">
            <v>167485</v>
          </cell>
          <cell r="C218">
            <v>225276</v>
          </cell>
          <cell r="D218" t="str">
            <v>5e66e5f80a16ed0017623050</v>
          </cell>
          <cell r="E218" t="str">
            <v>ESSO</v>
          </cell>
          <cell r="F218" t="str">
            <v>SI</v>
          </cell>
          <cell r="G218" t="str">
            <v>NO</v>
          </cell>
          <cell r="H218" t="str">
            <v>NO</v>
          </cell>
          <cell r="I218" t="str">
            <v>CERRITO VALLE</v>
          </cell>
          <cell r="J218" t="str">
            <v>Km 21+250 Via Palmira-Buga</v>
          </cell>
          <cell r="K218" t="str">
            <v>Área Sur</v>
          </cell>
          <cell r="L218" t="str">
            <v>GINEBRA</v>
          </cell>
          <cell r="M218" t="str">
            <v>VALLE DEL CAUCA</v>
          </cell>
          <cell r="N218" t="str">
            <v>MARTHA PATRICA CHAVES</v>
          </cell>
          <cell r="O218" t="str">
            <v>mchavesr@primax.com.co</v>
          </cell>
          <cell r="P218" t="str">
            <v>FERNANDO HERNANDEZ</v>
          </cell>
          <cell r="Q218" t="str">
            <v>fhernandezr@primax.com.co</v>
          </cell>
          <cell r="R218" t="str">
            <v>Multisite</v>
          </cell>
          <cell r="T218" t="str">
            <v>Carlos Solarte- Lorena Ramirez-Lina Grisales</v>
          </cell>
          <cell r="U218" t="str">
            <v>Lorena Ramirez</v>
          </cell>
          <cell r="V218" t="str">
            <v>Diego Londoño / Sirley Porras</v>
          </cell>
          <cell r="W218" t="str">
            <v>dir.mantenimiento@utdvalle.com;</v>
          </cell>
          <cell r="X218" t="str">
            <v>edscerrito@gmail.com;</v>
          </cell>
          <cell r="Y218" t="str">
            <v>3176526870 / 3165782855</v>
          </cell>
          <cell r="Z218">
            <v>3.7246510000000002</v>
          </cell>
          <cell r="AA218">
            <v>-76.320549999999997</v>
          </cell>
          <cell r="AB218" t="str">
            <v>ME</v>
          </cell>
          <cell r="AC218" t="str">
            <v>Cuotas</v>
          </cell>
          <cell r="AE218">
            <v>3550000</v>
          </cell>
          <cell r="AF218" t="str">
            <v>N/A</v>
          </cell>
          <cell r="AG218">
            <v>322727.27272727201</v>
          </cell>
          <cell r="AH218">
            <v>322727.27272727201</v>
          </cell>
          <cell r="AI218">
            <v>322727.27272727201</v>
          </cell>
          <cell r="AJ218">
            <v>322727.27272727201</v>
          </cell>
          <cell r="AK218">
            <v>322727.27272727201</v>
          </cell>
          <cell r="AL218">
            <v>322727.27272727201</v>
          </cell>
          <cell r="AM218">
            <v>322727.27272727201</v>
          </cell>
          <cell r="AN218">
            <v>322727.27272727201</v>
          </cell>
          <cell r="AO218">
            <v>322727.27272727201</v>
          </cell>
          <cell r="AP218">
            <v>322727.27272727201</v>
          </cell>
          <cell r="AQ218">
            <v>322727.27272727201</v>
          </cell>
          <cell r="AR218" t="str">
            <v>SI</v>
          </cell>
          <cell r="AS218" t="str">
            <v>SANDRA JORDAN</v>
          </cell>
        </row>
        <row r="219">
          <cell r="B219">
            <v>170428</v>
          </cell>
          <cell r="C219">
            <v>233417</v>
          </cell>
          <cell r="D219" t="str">
            <v>60524be4f0721600186a4f4e</v>
          </cell>
          <cell r="E219" t="str">
            <v>PRIMAX</v>
          </cell>
          <cell r="F219" t="str">
            <v>SI</v>
          </cell>
          <cell r="G219" t="str">
            <v>SI</v>
          </cell>
          <cell r="H219" t="str">
            <v>SI</v>
          </cell>
          <cell r="I219" t="str">
            <v>CLARETH</v>
          </cell>
          <cell r="J219" t="str">
            <v>TRANSVERSAL 51A No. 67B-59</v>
          </cell>
          <cell r="K219" t="str">
            <v>Área Norte</v>
          </cell>
          <cell r="L219" t="str">
            <v>MEDELLIN</v>
          </cell>
          <cell r="M219" t="str">
            <v>ANTIOQUIA</v>
          </cell>
          <cell r="N219" t="str">
            <v>MONICA LONDOÑO</v>
          </cell>
          <cell r="O219" t="str">
            <v>mlondonod@primax.com.co</v>
          </cell>
          <cell r="P219" t="str">
            <v>ANDRES FELIPE PENNA</v>
          </cell>
          <cell r="Q219" t="str">
            <v>apennal@primax.com.co</v>
          </cell>
          <cell r="R219" t="str">
            <v>Multisite</v>
          </cell>
          <cell r="T219" t="str">
            <v>JOSE FERNANDO HOYOS</v>
          </cell>
          <cell r="U219" t="str">
            <v>JOSE FERNANDO HOYOS</v>
          </cell>
          <cell r="V219" t="str">
            <v>MONICA PATRICIA GOMEZ / HECNOC MERCADO</v>
          </cell>
          <cell r="W219" t="str">
            <v>josef.hoyos@hlcombustibles.com;</v>
          </cell>
          <cell r="X219" t="str">
            <v>GERENCIA@HLCOMBUSTIBLES.COM; eslaclaret@hlcombustibles.com;</v>
          </cell>
          <cell r="Y219" t="str">
            <v>3217493602 / 235-4554</v>
          </cell>
          <cell r="Z219">
            <v>6.2584713000000001</v>
          </cell>
          <cell r="AA219">
            <v>-75.583942300000004</v>
          </cell>
          <cell r="AB219" t="str">
            <v>HS</v>
          </cell>
          <cell r="AC219" t="str">
            <v>Cuotas</v>
          </cell>
          <cell r="AE219">
            <v>3700000</v>
          </cell>
          <cell r="AF219" t="str">
            <v>N/A</v>
          </cell>
          <cell r="AG219">
            <v>336363.63636364002</v>
          </cell>
          <cell r="AH219">
            <v>336363.63636364002</v>
          </cell>
          <cell r="AI219">
            <v>336363.63636364002</v>
          </cell>
          <cell r="AJ219">
            <v>336363.63636364002</v>
          </cell>
          <cell r="AK219">
            <v>336363.63636364002</v>
          </cell>
          <cell r="AL219">
            <v>336363.63636364002</v>
          </cell>
          <cell r="AM219">
            <v>336363.63636364002</v>
          </cell>
          <cell r="AN219">
            <v>336363.63636364002</v>
          </cell>
          <cell r="AO219">
            <v>336363.63636364002</v>
          </cell>
          <cell r="AP219">
            <v>336363.63636364002</v>
          </cell>
          <cell r="AQ219">
            <v>336363.63636364002</v>
          </cell>
          <cell r="AR219" t="str">
            <v>SI</v>
          </cell>
          <cell r="AS219" t="str">
            <v>JOHNNATAN ALZATE</v>
          </cell>
        </row>
        <row r="220">
          <cell r="B220">
            <v>170891</v>
          </cell>
          <cell r="C220">
            <v>234359</v>
          </cell>
          <cell r="D220" t="str">
            <v>60524cbdf0721600186a4f50</v>
          </cell>
          <cell r="E220" t="str">
            <v>PRIMAX</v>
          </cell>
          <cell r="F220" t="str">
            <v>SI</v>
          </cell>
          <cell r="G220" t="str">
            <v>SI</v>
          </cell>
          <cell r="H220" t="str">
            <v>SI</v>
          </cell>
          <cell r="I220" t="str">
            <v>LA PISTA</v>
          </cell>
          <cell r="J220" t="str">
            <v>KM1 entrada natagaima departamento del Tolima</v>
          </cell>
          <cell r="K220" t="str">
            <v>Área Centro</v>
          </cell>
          <cell r="L220" t="str">
            <v>NATAGAIMA</v>
          </cell>
          <cell r="M220" t="str">
            <v>TOLIMA</v>
          </cell>
          <cell r="N220" t="str">
            <v>HECTOR MARIO MARTINEZ</v>
          </cell>
          <cell r="O220" t="str">
            <v>hmartinezd@primax.com.co</v>
          </cell>
          <cell r="P220" t="str">
            <v>JOHANA BOTERO</v>
          </cell>
          <cell r="Q220" t="str">
            <v>jboterog@primax.com.co</v>
          </cell>
          <cell r="R220" t="str">
            <v>Partner</v>
          </cell>
          <cell r="S220" t="str">
            <v>COESCO</v>
          </cell>
          <cell r="U220" t="str">
            <v>COESCO: Julian Torrado</v>
          </cell>
          <cell r="V220" t="str">
            <v>Hortencia Trujillo</v>
          </cell>
          <cell r="W220" t="str">
            <v>jtorradop@coescocolombia.com; jgonzalezm@coescocolombia.com;</v>
          </cell>
          <cell r="X220" t="str">
            <v>edslapista@hotmail.com; htrujillos@coescocolombia.com;</v>
          </cell>
          <cell r="Y220" t="str">
            <v>3212543196 / 313-5834310</v>
          </cell>
          <cell r="Z220">
            <v>3.6394808421538598</v>
          </cell>
          <cell r="AA220">
            <v>-75.092288664055005</v>
          </cell>
          <cell r="AB220" t="str">
            <v>HS</v>
          </cell>
          <cell r="AC220" t="str">
            <v>Cuotas</v>
          </cell>
          <cell r="AE220">
            <v>3700000</v>
          </cell>
          <cell r="AF220" t="str">
            <v>N/A</v>
          </cell>
          <cell r="AG220">
            <v>336363.63636364002</v>
          </cell>
          <cell r="AH220">
            <v>336363.63636364002</v>
          </cell>
          <cell r="AI220">
            <v>336363.63636364002</v>
          </cell>
          <cell r="AJ220">
            <v>336363.63636364002</v>
          </cell>
          <cell r="AK220">
            <v>336363.63636364002</v>
          </cell>
          <cell r="AL220">
            <v>336363.63636364002</v>
          </cell>
          <cell r="AM220">
            <v>336363.63636364002</v>
          </cell>
          <cell r="AN220">
            <v>336363.63636364002</v>
          </cell>
          <cell r="AO220">
            <v>336363.63636364002</v>
          </cell>
          <cell r="AP220">
            <v>336363.63636364002</v>
          </cell>
          <cell r="AQ220">
            <v>336363.63636364002</v>
          </cell>
          <cell r="AR220" t="str">
            <v>SI</v>
          </cell>
          <cell r="AS220" t="str">
            <v>MIGUEL RAMIREZ</v>
          </cell>
        </row>
        <row r="221">
          <cell r="B221">
            <v>110160</v>
          </cell>
          <cell r="C221">
            <v>120800</v>
          </cell>
          <cell r="D221" t="str">
            <v>5d14d257e87890001724cf8d</v>
          </cell>
          <cell r="E221" t="str">
            <v>PRIMAX</v>
          </cell>
          <cell r="F221" t="str">
            <v>SI</v>
          </cell>
          <cell r="G221" t="str">
            <v>NO</v>
          </cell>
          <cell r="H221" t="str">
            <v>SI</v>
          </cell>
          <cell r="I221" t="str">
            <v>EL PUENTE</v>
          </cell>
          <cell r="J221" t="str">
            <v>Calle 20 No. 3 - 123</v>
          </cell>
          <cell r="K221" t="str">
            <v>Área Norte</v>
          </cell>
          <cell r="L221" t="str">
            <v>MONTERIA</v>
          </cell>
          <cell r="M221" t="str">
            <v>CORDOBA</v>
          </cell>
          <cell r="N221" t="str">
            <v>MONICA LONDOÑO</v>
          </cell>
          <cell r="O221" t="str">
            <v>mlondonod@primax.com.co</v>
          </cell>
          <cell r="P221" t="str">
            <v>VICTOR PATERNINA</v>
          </cell>
          <cell r="Q221" t="str">
            <v>vpaterninau@primax.com.co</v>
          </cell>
          <cell r="R221" t="str">
            <v>Multisite</v>
          </cell>
          <cell r="T221" t="str">
            <v>Carlos A Patiño</v>
          </cell>
          <cell r="U221" t="str">
            <v>Carlos A Patiño</v>
          </cell>
          <cell r="V221" t="str">
            <v>Jorge Urango</v>
          </cell>
          <cell r="W221" t="str">
            <v>carlopatcar@yahoo.es; estacionelpuentemonteria@outlook.com;</v>
          </cell>
          <cell r="X221" t="str">
            <v>jur64@hotmail.com; estacionelpuentemonteria@outlook.com;</v>
          </cell>
          <cell r="Y221" t="str">
            <v>3008012678 / 0/300-8012678</v>
          </cell>
          <cell r="Z221">
            <v>8.7511732599999998</v>
          </cell>
          <cell r="AA221">
            <v>-75.889765519999997</v>
          </cell>
          <cell r="AB221" t="str">
            <v>HS</v>
          </cell>
          <cell r="AC221" t="str">
            <v>Inmediato</v>
          </cell>
          <cell r="AE221">
            <v>3500000</v>
          </cell>
          <cell r="AF221" t="str">
            <v>N/A</v>
          </cell>
          <cell r="AG221" t="str">
            <v>N/A</v>
          </cell>
          <cell r="AH221">
            <v>3500000</v>
          </cell>
          <cell r="AI221" t="str">
            <v>N/A</v>
          </cell>
          <cell r="AJ221" t="str">
            <v>N/A</v>
          </cell>
          <cell r="AK221" t="str">
            <v>N/A</v>
          </cell>
          <cell r="AL221" t="str">
            <v>N/A</v>
          </cell>
          <cell r="AM221" t="str">
            <v>N/A</v>
          </cell>
          <cell r="AN221" t="str">
            <v>N/A</v>
          </cell>
          <cell r="AO221" t="str">
            <v>N/A</v>
          </cell>
          <cell r="AP221" t="str">
            <v>N/A</v>
          </cell>
          <cell r="AQ221" t="str">
            <v>N/A</v>
          </cell>
          <cell r="AR221" t="str">
            <v>SI</v>
          </cell>
          <cell r="AS221" t="str">
            <v>KAREN COGOLLO</v>
          </cell>
        </row>
        <row r="222">
          <cell r="B222">
            <v>170536</v>
          </cell>
          <cell r="C222">
            <v>233644</v>
          </cell>
          <cell r="D222" t="str">
            <v>607d9cfe9c3f250018a3a409</v>
          </cell>
          <cell r="E222" t="str">
            <v>PRIMAX</v>
          </cell>
          <cell r="F222" t="str">
            <v>SI</v>
          </cell>
          <cell r="G222" t="str">
            <v>NO</v>
          </cell>
          <cell r="H222" t="str">
            <v>NO</v>
          </cell>
          <cell r="I222" t="str">
            <v>El PROGRESO</v>
          </cell>
          <cell r="J222" t="str">
            <v xml:space="preserve">Carrera 8 no. 3 -30 </v>
          </cell>
          <cell r="K222" t="str">
            <v>Área Norte</v>
          </cell>
          <cell r="L222" t="str">
            <v>COPEY</v>
          </cell>
          <cell r="M222" t="str">
            <v>CESAR</v>
          </cell>
          <cell r="N222" t="str">
            <v>MONICA LONDOÑO</v>
          </cell>
          <cell r="O222" t="str">
            <v>mlondonod@primax.com.co</v>
          </cell>
          <cell r="P222" t="str">
            <v>MARTHA BARROS</v>
          </cell>
          <cell r="Q222" t="str">
            <v>mbarrosl@primax.com.co</v>
          </cell>
          <cell r="R222" t="str">
            <v>Single Site</v>
          </cell>
          <cell r="U222" t="str">
            <v>Dimas Restrepo</v>
          </cell>
          <cell r="V222" t="str">
            <v xml:space="preserve">SANDRITH NAYETH LAITANO BARRIOS </v>
          </cell>
          <cell r="X222" t="str">
            <v>sandrithlaitano@gmail.com;</v>
          </cell>
          <cell r="Y222">
            <v>3016500708</v>
          </cell>
          <cell r="Z222">
            <v>10.149403</v>
          </cell>
          <cell r="AA222">
            <v>-73.952748099999994</v>
          </cell>
          <cell r="AB222" t="str">
            <v>HS</v>
          </cell>
          <cell r="AC222" t="str">
            <v>Cuotas</v>
          </cell>
          <cell r="AD222" t="str">
            <v>Se otorga valor de inmediato para ser pagado a cuotas a lo largo del año. Iniciando en Febrero 2022.</v>
          </cell>
          <cell r="AE222">
            <v>3500000</v>
          </cell>
          <cell r="AF222" t="str">
            <v>N/A</v>
          </cell>
          <cell r="AG222">
            <v>318181.818181818</v>
          </cell>
          <cell r="AH222">
            <v>318181.818181818</v>
          </cell>
          <cell r="AI222">
            <v>318181.818181818</v>
          </cell>
          <cell r="AJ222">
            <v>318181.818181818</v>
          </cell>
          <cell r="AK222">
            <v>318181.818181818</v>
          </cell>
          <cell r="AL222">
            <v>318181.818181818</v>
          </cell>
          <cell r="AM222">
            <v>318181.818181818</v>
          </cell>
          <cell r="AN222">
            <v>318181.818181818</v>
          </cell>
          <cell r="AO222">
            <v>318181.818181818</v>
          </cell>
          <cell r="AP222">
            <v>318181.818181818</v>
          </cell>
          <cell r="AQ222">
            <v>318181.818181818</v>
          </cell>
          <cell r="AR222" t="str">
            <v>SI</v>
          </cell>
          <cell r="AS222" t="str">
            <v>GUILLERMO SOLANO</v>
          </cell>
        </row>
        <row r="223">
          <cell r="B223">
            <v>161806</v>
          </cell>
          <cell r="C223">
            <v>204578</v>
          </cell>
          <cell r="D223" t="str">
            <v>5e74e44ba2361200178786dd</v>
          </cell>
          <cell r="E223" t="str">
            <v>PRIMAX</v>
          </cell>
          <cell r="F223" t="str">
            <v>SI</v>
          </cell>
          <cell r="G223" t="str">
            <v>SI</v>
          </cell>
          <cell r="H223" t="str">
            <v>SI</v>
          </cell>
          <cell r="I223" t="str">
            <v>TOTAL GAS PALO BLANCO  (ZONA T)</v>
          </cell>
          <cell r="J223" t="str">
            <v>Cra. 24 No. 12-50 Buga</v>
          </cell>
          <cell r="K223" t="str">
            <v>Área Sur</v>
          </cell>
          <cell r="L223" t="str">
            <v>GUADALAJARA DE BUGA</v>
          </cell>
          <cell r="M223" t="str">
            <v>VALLE DEL CAUCA</v>
          </cell>
          <cell r="N223" t="str">
            <v>MARTHA PATRICA CHAVES</v>
          </cell>
          <cell r="O223" t="str">
            <v>mchavesr@primax.com.co</v>
          </cell>
          <cell r="P223" t="str">
            <v>FERNANDO HERNANDEZ</v>
          </cell>
          <cell r="Q223" t="str">
            <v>fhernandezr@primax.com.co</v>
          </cell>
          <cell r="R223" t="str">
            <v>Multisite</v>
          </cell>
          <cell r="T223" t="str">
            <v>TOTALGAS: Jairo Contreras</v>
          </cell>
          <cell r="U223" t="str">
            <v>TOTALGAS: Jairo Contreras</v>
          </cell>
          <cell r="V223" t="str">
            <v>Juan Camilo / Vicente Contreras</v>
          </cell>
          <cell r="W223" t="str">
            <v>gerente@totalgas.com.co;</v>
          </cell>
          <cell r="X223" t="str">
            <v>servicioalcliente@totalgas.com.co; juan.luna@totalgas.com.co;</v>
          </cell>
          <cell r="Y223" t="str">
            <v>3148143073 -3183438176 / 0/57-321-8118968</v>
          </cell>
          <cell r="Z223">
            <v>3.9085845570000002</v>
          </cell>
          <cell r="AA223">
            <v>-76.306630420000005</v>
          </cell>
          <cell r="AB223" t="str">
            <v>HS</v>
          </cell>
          <cell r="AC223" t="str">
            <v>Cuotas</v>
          </cell>
          <cell r="AE223">
            <v>3700000</v>
          </cell>
          <cell r="AF223" t="str">
            <v>N/A</v>
          </cell>
          <cell r="AG223">
            <v>336363.63636364002</v>
          </cell>
          <cell r="AH223">
            <v>336363.63636364002</v>
          </cell>
          <cell r="AI223">
            <v>336363.63636364002</v>
          </cell>
          <cell r="AJ223">
            <v>336363.63636364002</v>
          </cell>
          <cell r="AK223">
            <v>336363.63636364002</v>
          </cell>
          <cell r="AL223">
            <v>336363.63636364002</v>
          </cell>
          <cell r="AM223">
            <v>336363.63636364002</v>
          </cell>
          <cell r="AN223">
            <v>336363.63636364002</v>
          </cell>
          <cell r="AO223">
            <v>336363.63636364002</v>
          </cell>
          <cell r="AP223">
            <v>336363.63636364002</v>
          </cell>
          <cell r="AQ223">
            <v>336363.63636364002</v>
          </cell>
          <cell r="AR223" t="str">
            <v>SI</v>
          </cell>
          <cell r="AS223" t="str">
            <v>JOSE OROBIO</v>
          </cell>
        </row>
        <row r="224">
          <cell r="B224">
            <v>168008</v>
          </cell>
          <cell r="C224">
            <v>234424</v>
          </cell>
          <cell r="D224" t="str">
            <v>60aebcefcb0f2900180d9e23</v>
          </cell>
          <cell r="E224" t="str">
            <v>PRIMAX</v>
          </cell>
          <cell r="F224" t="str">
            <v>SI</v>
          </cell>
          <cell r="G224" t="str">
            <v>NO</v>
          </cell>
          <cell r="H224" t="str">
            <v>SI</v>
          </cell>
          <cell r="I224" t="str">
            <v>SANTA ANNA SUR</v>
          </cell>
          <cell r="J224" t="str">
            <v>CALLE 11 SUR N° 6-13</v>
          </cell>
          <cell r="K224" t="str">
            <v>Área Centro</v>
          </cell>
          <cell r="L224" t="str">
            <v>BOGOTA D.C.</v>
          </cell>
          <cell r="M224" t="str">
            <v>BOGOTA D.C.</v>
          </cell>
          <cell r="N224" t="str">
            <v>HECTOR MARIO MARTINEZ</v>
          </cell>
          <cell r="O224" t="str">
            <v>hmartinezd@primax.com.co</v>
          </cell>
          <cell r="P224" t="str">
            <v xml:space="preserve">PAOLA MARTÍNEZ </v>
          </cell>
          <cell r="Q224" t="str">
            <v>pmartinezb@primax.com.co</v>
          </cell>
          <cell r="R224" t="str">
            <v>Multisite</v>
          </cell>
          <cell r="T224" t="str">
            <v>Eliana Rubio</v>
          </cell>
          <cell r="U224" t="str">
            <v>Eliana Rubio</v>
          </cell>
          <cell r="V224" t="str">
            <v>Eliana Rubio</v>
          </cell>
          <cell r="W224" t="str">
            <v>bricola35_@hotmail.com;</v>
          </cell>
          <cell r="X224" t="str">
            <v>bricola35_@hotmail.com; Primaxsantaanna@gmail.com;</v>
          </cell>
          <cell r="Y224" t="str">
            <v>3142947303 /0/3144149114</v>
          </cell>
          <cell r="Z224">
            <v>4.5789119999999999</v>
          </cell>
          <cell r="AA224">
            <v>-74.086905000000002</v>
          </cell>
          <cell r="AB224" t="str">
            <v>HS</v>
          </cell>
          <cell r="AC224" t="str">
            <v>Cuotas</v>
          </cell>
          <cell r="AE224">
            <v>3700000</v>
          </cell>
          <cell r="AF224" t="str">
            <v>N/A</v>
          </cell>
          <cell r="AG224">
            <v>336363.63636364002</v>
          </cell>
          <cell r="AH224">
            <v>336363.63636364002</v>
          </cell>
          <cell r="AI224">
            <v>336363.63636364002</v>
          </cell>
          <cell r="AJ224">
            <v>336363.63636364002</v>
          </cell>
          <cell r="AK224">
            <v>336363.63636364002</v>
          </cell>
          <cell r="AL224">
            <v>336363.63636364002</v>
          </cell>
          <cell r="AM224">
            <v>336363.63636364002</v>
          </cell>
          <cell r="AN224">
            <v>336363.63636364002</v>
          </cell>
          <cell r="AO224">
            <v>336363.63636364002</v>
          </cell>
          <cell r="AP224">
            <v>336363.63636364002</v>
          </cell>
          <cell r="AQ224">
            <v>336363.63636364002</v>
          </cell>
          <cell r="AR224" t="str">
            <v>SI</v>
          </cell>
          <cell r="AS224" t="str">
            <v>RICARDO CHIPATECUA</v>
          </cell>
        </row>
        <row r="225">
          <cell r="B225">
            <v>170730</v>
          </cell>
          <cell r="C225">
            <v>233937</v>
          </cell>
          <cell r="D225" t="str">
            <v>60aebd69cb0f2900180d9e26</v>
          </cell>
          <cell r="E225" t="str">
            <v>PRIMAX</v>
          </cell>
          <cell r="F225" t="str">
            <v>SI</v>
          </cell>
          <cell r="G225" t="str">
            <v>NO</v>
          </cell>
          <cell r="H225" t="str">
            <v>SI</v>
          </cell>
          <cell r="I225" t="str">
            <v>EL PIRE</v>
          </cell>
          <cell r="J225" t="str">
            <v>Carrera 4 # 2 - 13 sur, Soacha </v>
          </cell>
          <cell r="K225" t="str">
            <v>Área Centro</v>
          </cell>
          <cell r="L225" t="str">
            <v>SOACHA</v>
          </cell>
          <cell r="M225" t="str">
            <v>CUNDINAMARCA</v>
          </cell>
          <cell r="N225" t="str">
            <v>HECTOR MARIO MARTINEZ</v>
          </cell>
          <cell r="O225" t="str">
            <v>hmartinezd@primax.com.co</v>
          </cell>
          <cell r="P225" t="str">
            <v xml:space="preserve">PAOLA MARTÍNEZ </v>
          </cell>
          <cell r="Q225" t="str">
            <v>pmartinezb@primax.com.co</v>
          </cell>
          <cell r="R225" t="str">
            <v>Single Site</v>
          </cell>
          <cell r="U225" t="str">
            <v>Andrea Burgos</v>
          </cell>
          <cell r="V225" t="str">
            <v>Yisela Gonzalez</v>
          </cell>
          <cell r="W225" t="str">
            <v>administracion@elpire.net.co;</v>
          </cell>
          <cell r="X225" t="str">
            <v>administracion@elpire.net.co;</v>
          </cell>
          <cell r="Y225" t="str">
            <v>313 4371440</v>
          </cell>
          <cell r="Z225">
            <v>4.57141983359982</v>
          </cell>
          <cell r="AA225">
            <v>-74.226482355457804</v>
          </cell>
          <cell r="AB225" t="str">
            <v>HS</v>
          </cell>
          <cell r="AC225" t="str">
            <v>Inmediato</v>
          </cell>
          <cell r="AE225">
            <v>3500000</v>
          </cell>
          <cell r="AF225" t="str">
            <v>N/A</v>
          </cell>
          <cell r="AG225" t="str">
            <v>N/A</v>
          </cell>
          <cell r="AH225">
            <v>3500000</v>
          </cell>
          <cell r="AI225" t="str">
            <v>N/A</v>
          </cell>
          <cell r="AJ225" t="str">
            <v>N/A</v>
          </cell>
          <cell r="AK225" t="str">
            <v>N/A</v>
          </cell>
          <cell r="AL225" t="str">
            <v>N/A</v>
          </cell>
          <cell r="AM225" t="str">
            <v>N/A</v>
          </cell>
          <cell r="AN225" t="str">
            <v>N/A</v>
          </cell>
          <cell r="AO225" t="str">
            <v>N/A</v>
          </cell>
          <cell r="AP225" t="str">
            <v>N/A</v>
          </cell>
          <cell r="AQ225" t="str">
            <v>N/A</v>
          </cell>
          <cell r="AR225" t="str">
            <v>SI</v>
          </cell>
          <cell r="AS225" t="str">
            <v>FERNEY LOZANO</v>
          </cell>
        </row>
        <row r="226">
          <cell r="B226">
            <v>110404</v>
          </cell>
          <cell r="C226">
            <v>164844</v>
          </cell>
          <cell r="D226" t="str">
            <v>60aed012f57fd60018bc0511</v>
          </cell>
          <cell r="E226" t="str">
            <v>PRIMAX</v>
          </cell>
          <cell r="F226" t="str">
            <v>SI</v>
          </cell>
          <cell r="G226" t="str">
            <v>SI</v>
          </cell>
          <cell r="H226" t="str">
            <v>SI</v>
          </cell>
          <cell r="I226" t="str">
            <v>VALLE DE LILY</v>
          </cell>
          <cell r="J226" t="str">
            <v>Aut. Cali - Jamundi Km. 2</v>
          </cell>
          <cell r="K226" t="str">
            <v>Área Sur</v>
          </cell>
          <cell r="L226" t="str">
            <v>SANTIAGO DE CALI</v>
          </cell>
          <cell r="M226" t="str">
            <v>VALLE DEL CAUCA</v>
          </cell>
          <cell r="N226" t="str">
            <v>MARTHA PATRICA CHAVES</v>
          </cell>
          <cell r="O226" t="str">
            <v>mchavesr@primax.com.co</v>
          </cell>
          <cell r="P226" t="str">
            <v>CLAUDIA PINILLA</v>
          </cell>
          <cell r="Q226" t="str">
            <v>cpinillal@primax.com.co</v>
          </cell>
          <cell r="R226" t="str">
            <v>Single Site</v>
          </cell>
          <cell r="U226" t="str">
            <v>Andres Menendez</v>
          </cell>
          <cell r="V226" t="str">
            <v>Ronny mejia / Maria Teresa Ramirez</v>
          </cell>
          <cell r="W226" t="str">
            <v>andresmenedez@mobilvalledellili.com;</v>
          </cell>
          <cell r="X226" t="str">
            <v>mtramirez7@hotmail.com; Rmejia62@hotmail.com;</v>
          </cell>
          <cell r="Y226" t="str">
            <v>3174346626 / 0/311 4740742</v>
          </cell>
          <cell r="Z226">
            <v>3.3514829060000002</v>
          </cell>
          <cell r="AA226">
            <v>-76.523922089999999</v>
          </cell>
          <cell r="AB226" t="str">
            <v>RETIRADA</v>
          </cell>
          <cell r="AC226" t="str">
            <v>Cuotas</v>
          </cell>
          <cell r="AD226" t="str">
            <v>11 Jul. Retiro EDS probklemas económicos y no ha obtenido los resultados esperados</v>
          </cell>
          <cell r="AE226">
            <v>3700000</v>
          </cell>
          <cell r="AF226" t="str">
            <v>N/A</v>
          </cell>
          <cell r="AG226">
            <v>336363.63636364002</v>
          </cell>
          <cell r="AH226">
            <v>336363.63636364002</v>
          </cell>
          <cell r="AI226">
            <v>336363.63636364002</v>
          </cell>
          <cell r="AJ226">
            <v>336363.63636364002</v>
          </cell>
          <cell r="AK226">
            <v>336363.63636364002</v>
          </cell>
          <cell r="AL226" t="str">
            <v>N/A</v>
          </cell>
          <cell r="AM226" t="str">
            <v>N/A</v>
          </cell>
          <cell r="AN226" t="str">
            <v>N/A</v>
          </cell>
          <cell r="AO226" t="str">
            <v>N/A</v>
          </cell>
          <cell r="AP226" t="str">
            <v>N/A</v>
          </cell>
          <cell r="AQ226" t="str">
            <v>N/A</v>
          </cell>
          <cell r="AR226" t="str">
            <v>SI</v>
          </cell>
          <cell r="AS226" t="str">
            <v>JOSE OROBIO</v>
          </cell>
        </row>
        <row r="227">
          <cell r="B227">
            <v>110428</v>
          </cell>
          <cell r="C227">
            <v>224354</v>
          </cell>
          <cell r="D227" t="str">
            <v>60aed046cb0f2900180d9e3c</v>
          </cell>
          <cell r="E227" t="str">
            <v>PRIMAX</v>
          </cell>
          <cell r="F227" t="str">
            <v>SI</v>
          </cell>
          <cell r="G227" t="str">
            <v>NO</v>
          </cell>
          <cell r="H227" t="str">
            <v>SI</v>
          </cell>
          <cell r="I227" t="str">
            <v>SANTA MARIA - ITAGUI</v>
          </cell>
          <cell r="J227" t="str">
            <v>Cra 50 # 38-49 Itagui</v>
          </cell>
          <cell r="K227" t="str">
            <v>Área Norte</v>
          </cell>
          <cell r="L227" t="str">
            <v>ITAGUI</v>
          </cell>
          <cell r="M227" t="str">
            <v>ANTIOQUIA</v>
          </cell>
          <cell r="N227" t="str">
            <v>MONICA LONDOÑO</v>
          </cell>
          <cell r="O227" t="str">
            <v>mlondonod@primax.com.co</v>
          </cell>
          <cell r="P227" t="str">
            <v>ANDRES FELIPE PENNA</v>
          </cell>
          <cell r="Q227" t="str">
            <v>apennal@primax.com.co</v>
          </cell>
          <cell r="R227" t="str">
            <v>Single Site</v>
          </cell>
          <cell r="U227" t="str">
            <v>Albeiro Serna</v>
          </cell>
          <cell r="V227" t="str">
            <v>Sonia Sanchez</v>
          </cell>
          <cell r="W227" t="str">
            <v>jarparltda@yahoo.es;</v>
          </cell>
          <cell r="X227" t="str">
            <v>edslasantamariasas@gmail.com;</v>
          </cell>
          <cell r="Y227" t="str">
            <v>574 2772095 /3136144906</v>
          </cell>
          <cell r="Z227">
            <v>6.1693054406031003</v>
          </cell>
          <cell r="AA227">
            <v>-75.618270371372006</v>
          </cell>
          <cell r="AB227" t="str">
            <v>HS</v>
          </cell>
          <cell r="AC227" t="str">
            <v>Cuotas</v>
          </cell>
          <cell r="AE227">
            <v>3700000</v>
          </cell>
          <cell r="AF227" t="str">
            <v>N/A</v>
          </cell>
          <cell r="AG227">
            <v>336363.63636364002</v>
          </cell>
          <cell r="AH227">
            <v>336363.63636364002</v>
          </cell>
          <cell r="AI227">
            <v>336363.63636364002</v>
          </cell>
          <cell r="AJ227">
            <v>336363.63636364002</v>
          </cell>
          <cell r="AK227">
            <v>336363.63636364002</v>
          </cell>
          <cell r="AL227">
            <v>336363.63636364002</v>
          </cell>
          <cell r="AM227">
            <v>336363.63636364002</v>
          </cell>
          <cell r="AN227">
            <v>336363.63636364002</v>
          </cell>
          <cell r="AO227">
            <v>336363.63636364002</v>
          </cell>
          <cell r="AP227">
            <v>336363.63636364002</v>
          </cell>
          <cell r="AQ227">
            <v>336363.63636364002</v>
          </cell>
          <cell r="AR227" t="str">
            <v>FORMULARIO</v>
          </cell>
          <cell r="AS227" t="str">
            <v>JOHNNATAN ALZATE</v>
          </cell>
        </row>
        <row r="228">
          <cell r="B228">
            <v>111026</v>
          </cell>
          <cell r="C228">
            <v>234259</v>
          </cell>
          <cell r="D228" t="str">
            <v>5d766f0922f39e0017aad010</v>
          </cell>
          <cell r="E228" t="str">
            <v>PRIMAX</v>
          </cell>
          <cell r="F228" t="str">
            <v>SI</v>
          </cell>
          <cell r="G228" t="str">
            <v>SI</v>
          </cell>
          <cell r="H228" t="str">
            <v>SI</v>
          </cell>
          <cell r="I228" t="str">
            <v>COMBUSTIBLES GALAXIA S.A.</v>
          </cell>
          <cell r="J228" t="str">
            <v>Cra. 48 No. 52-02 (Doris)</v>
          </cell>
          <cell r="K228" t="str">
            <v>Área Norte</v>
          </cell>
          <cell r="L228" t="str">
            <v>RIONEGRO</v>
          </cell>
          <cell r="M228" t="str">
            <v>ANTIOQUIA</v>
          </cell>
          <cell r="N228" t="str">
            <v>MONICA LONDOÑO</v>
          </cell>
          <cell r="O228" t="str">
            <v>mlondonod@primax.com.co</v>
          </cell>
          <cell r="P228" t="str">
            <v>ANDRES FELIPE PENNA</v>
          </cell>
          <cell r="Q228" t="str">
            <v>apennal@primax.com.co</v>
          </cell>
          <cell r="R228" t="str">
            <v>Partner</v>
          </cell>
          <cell r="S228" t="str">
            <v>COESCO</v>
          </cell>
          <cell r="U228" t="str">
            <v>COESCO: Alexander Trujillo</v>
          </cell>
          <cell r="V228" t="str">
            <v xml:space="preserve">Edison Torres </v>
          </cell>
          <cell r="W228" t="str">
            <v>atrujillor@coescocolombia.com;</v>
          </cell>
          <cell r="X228" t="str">
            <v>auribe43@une.net.co; edsgalaxiag@coescocolombia.com; etorresl@coescocolombia.com;</v>
          </cell>
          <cell r="Y228" t="str">
            <v>311 3934367 / 574 5610651 /3127916095</v>
          </cell>
          <cell r="Z228">
            <v>6.1553343959999998</v>
          </cell>
          <cell r="AA228">
            <v>-75.371978130000002</v>
          </cell>
          <cell r="AB228" t="str">
            <v>HS</v>
          </cell>
          <cell r="AC228" t="str">
            <v>Cuotas</v>
          </cell>
          <cell r="AE228">
            <v>3700000</v>
          </cell>
          <cell r="AF228" t="str">
            <v>N/A</v>
          </cell>
          <cell r="AG228">
            <v>336363.63636364002</v>
          </cell>
          <cell r="AH228">
            <v>336363.63636364002</v>
          </cell>
          <cell r="AI228">
            <v>336363.63636364002</v>
          </cell>
          <cell r="AJ228">
            <v>336363.63636364002</v>
          </cell>
          <cell r="AK228">
            <v>336363.63636364002</v>
          </cell>
          <cell r="AL228">
            <v>336363.63636364002</v>
          </cell>
          <cell r="AM228">
            <v>336363.63636364002</v>
          </cell>
          <cell r="AN228">
            <v>336363.63636364002</v>
          </cell>
          <cell r="AO228">
            <v>336363.63636364002</v>
          </cell>
          <cell r="AP228">
            <v>336363.63636364002</v>
          </cell>
          <cell r="AQ228">
            <v>336363.63636364002</v>
          </cell>
          <cell r="AR228" t="str">
            <v>SI</v>
          </cell>
          <cell r="AS228" t="str">
            <v>JOHNNATAN ALZATE</v>
          </cell>
        </row>
        <row r="229">
          <cell r="B229">
            <v>170903</v>
          </cell>
          <cell r="C229">
            <v>234155</v>
          </cell>
          <cell r="D229" t="str">
            <v>60c9569c907e880018956ef4</v>
          </cell>
          <cell r="E229" t="str">
            <v>PRIMAX</v>
          </cell>
          <cell r="F229" t="str">
            <v>SI</v>
          </cell>
          <cell r="G229" t="str">
            <v>SI</v>
          </cell>
          <cell r="H229" t="str">
            <v>SI</v>
          </cell>
          <cell r="I229" t="str">
            <v>MARTINICA</v>
          </cell>
          <cell r="J229" t="str">
            <v>Barrio La Florida Variante Ibagué -Armenia</v>
          </cell>
          <cell r="K229" t="str">
            <v>Área Centro</v>
          </cell>
          <cell r="L229" t="str">
            <v>IBAGUE</v>
          </cell>
          <cell r="M229" t="str">
            <v>TOLIMA</v>
          </cell>
          <cell r="N229" t="str">
            <v>HECTOR MARIO MARTINEZ</v>
          </cell>
          <cell r="O229" t="str">
            <v>hmartinezd@primax.com.co</v>
          </cell>
          <cell r="P229" t="str">
            <v>ROBINSON GUZMÁN</v>
          </cell>
          <cell r="Q229" t="str">
            <v>jguzmanb@primax.com.co</v>
          </cell>
          <cell r="R229" t="str">
            <v>Partner</v>
          </cell>
          <cell r="S229" t="str">
            <v>COESCO</v>
          </cell>
          <cell r="U229" t="str">
            <v>COESCO: Julian Torrado</v>
          </cell>
          <cell r="V229" t="str">
            <v>Andres Penna</v>
          </cell>
          <cell r="W229" t="str">
            <v>jtorradop@coescocolombia.com; jgonzalezm@coescocolombia.com;</v>
          </cell>
          <cell r="X229" t="str">
            <v>ymendozav@coescocolombia.com;</v>
          </cell>
          <cell r="Y229">
            <v>3134841381</v>
          </cell>
          <cell r="Z229">
            <v>4.4195666710281998</v>
          </cell>
          <cell r="AA229">
            <v>-75.250427109426695</v>
          </cell>
          <cell r="AB229" t="str">
            <v>HS</v>
          </cell>
          <cell r="AC229" t="str">
            <v>Cuotas</v>
          </cell>
          <cell r="AE229">
            <v>3700000</v>
          </cell>
          <cell r="AF229" t="str">
            <v>N/A</v>
          </cell>
          <cell r="AG229">
            <v>336363.63636364002</v>
          </cell>
          <cell r="AH229">
            <v>336363.63636364002</v>
          </cell>
          <cell r="AI229">
            <v>336363.63636364002</v>
          </cell>
          <cell r="AJ229">
            <v>336363.63636364002</v>
          </cell>
          <cell r="AK229">
            <v>336363.63636364002</v>
          </cell>
          <cell r="AL229">
            <v>336363.63636364002</v>
          </cell>
          <cell r="AM229">
            <v>336363.63636364002</v>
          </cell>
          <cell r="AN229">
            <v>336363.63636364002</v>
          </cell>
          <cell r="AO229">
            <v>336363.63636364002</v>
          </cell>
          <cell r="AP229">
            <v>336363.63636364002</v>
          </cell>
          <cell r="AQ229">
            <v>336363.63636364002</v>
          </cell>
          <cell r="AR229" t="str">
            <v>SI</v>
          </cell>
          <cell r="AS229" t="str">
            <v>FERNEY LOZANO</v>
          </cell>
        </row>
        <row r="230">
          <cell r="B230">
            <v>170948</v>
          </cell>
          <cell r="C230">
            <v>234204</v>
          </cell>
          <cell r="D230" t="str">
            <v>60e30a4275c81700181c4302</v>
          </cell>
          <cell r="E230" t="str">
            <v>PRIMAX</v>
          </cell>
          <cell r="F230" t="str">
            <v>NO</v>
          </cell>
          <cell r="G230" t="str">
            <v>NO</v>
          </cell>
          <cell r="H230" t="str">
            <v>NO</v>
          </cell>
          <cell r="I230" t="str">
            <v>CARVAJAL</v>
          </cell>
          <cell r="J230" t="str">
            <v>Avenida Boyaca N° 37D - 24sur</v>
          </cell>
          <cell r="K230" t="str">
            <v>Área Centro</v>
          </cell>
          <cell r="L230" t="str">
            <v>BOGOTA D.C.</v>
          </cell>
          <cell r="M230" t="str">
            <v>BOGOTA D.C.</v>
          </cell>
          <cell r="N230" t="str">
            <v>HECTOR MARIO MARTINEZ</v>
          </cell>
          <cell r="O230" t="str">
            <v>hmartinezd@primax.com.co</v>
          </cell>
          <cell r="P230" t="str">
            <v xml:space="preserve">JUAN PABLO PIÑEROS </v>
          </cell>
          <cell r="Q230" t="str">
            <v>jpinerosg@primax.com.co</v>
          </cell>
          <cell r="R230" t="str">
            <v>Single Site</v>
          </cell>
          <cell r="U230" t="str">
            <v>Jose Libardo Balaguera Daza</v>
          </cell>
          <cell r="V230" t="str">
            <v xml:space="preserve">Ferney Granados / Jairo Mogollon </v>
          </cell>
          <cell r="W230" t="str">
            <v>gerencia.inverligol@gmail.com</v>
          </cell>
          <cell r="X230" t="str">
            <v>jmcoordinadorinverligol@yahoo.com.co; Jpedscarvajal@inverligol.com;</v>
          </cell>
          <cell r="Y230" t="str">
            <v>3197071694 / 310 2120516</v>
          </cell>
          <cell r="Z230">
            <v>4.6108172554856797</v>
          </cell>
          <cell r="AA230">
            <v>-74.140805139486304</v>
          </cell>
          <cell r="AB230" t="str">
            <v>HS</v>
          </cell>
          <cell r="AC230" t="str">
            <v>Cuotas</v>
          </cell>
          <cell r="AE230">
            <v>3700000</v>
          </cell>
          <cell r="AF230" t="str">
            <v>N/A</v>
          </cell>
          <cell r="AG230">
            <v>336363.63636364002</v>
          </cell>
          <cell r="AH230">
            <v>336363.63636364002</v>
          </cell>
          <cell r="AI230">
            <v>336363.63636364002</v>
          </cell>
          <cell r="AJ230">
            <v>336363.63636364002</v>
          </cell>
          <cell r="AK230">
            <v>336363.63636364002</v>
          </cell>
          <cell r="AL230">
            <v>336363.63636364002</v>
          </cell>
          <cell r="AM230">
            <v>336363.63636364002</v>
          </cell>
          <cell r="AN230">
            <v>336363.63636364002</v>
          </cell>
          <cell r="AO230">
            <v>336363.63636364002</v>
          </cell>
          <cell r="AP230">
            <v>336363.63636364002</v>
          </cell>
          <cell r="AQ230">
            <v>336363.63636364002</v>
          </cell>
          <cell r="AR230" t="str">
            <v>SI</v>
          </cell>
          <cell r="AS230" t="str">
            <v>FERNEY LOZANO</v>
          </cell>
        </row>
        <row r="231">
          <cell r="B231">
            <v>170977</v>
          </cell>
          <cell r="C231">
            <v>234236</v>
          </cell>
          <cell r="D231" t="str">
            <v>60df9e1975c81700181c2f83</v>
          </cell>
          <cell r="E231" t="str">
            <v>PRIMAX</v>
          </cell>
          <cell r="F231" t="str">
            <v>SI</v>
          </cell>
          <cell r="G231" t="str">
            <v>NO</v>
          </cell>
          <cell r="H231" t="str">
            <v>SI</v>
          </cell>
          <cell r="I231" t="str">
            <v>COSTA LINE</v>
          </cell>
          <cell r="J231" t="str">
            <v>Calle 44 N° 18D – 215 VALLEDUPAR -CESAR</v>
          </cell>
          <cell r="K231" t="str">
            <v>Área Norte</v>
          </cell>
          <cell r="L231" t="str">
            <v>VALLEDUPAR</v>
          </cell>
          <cell r="M231" t="str">
            <v>CESAR</v>
          </cell>
          <cell r="N231" t="str">
            <v>MONICA LONDOÑO</v>
          </cell>
          <cell r="O231" t="str">
            <v>mlondonod@primax.com.co</v>
          </cell>
          <cell r="P231" t="str">
            <v>MARTHA BARROS</v>
          </cell>
          <cell r="Q231" t="str">
            <v>mbarrosl@primax.com.co</v>
          </cell>
          <cell r="R231" t="str">
            <v>Single Site</v>
          </cell>
          <cell r="U231" t="str">
            <v>Jaime Alberto Hernandez Daza</v>
          </cell>
          <cell r="V231" t="str">
            <v>MARCELA GALVIS</v>
          </cell>
          <cell r="W231" t="str">
            <v>eds@costaline.com.co;</v>
          </cell>
          <cell r="X231" t="str">
            <v>eds@costaline.com.co;</v>
          </cell>
          <cell r="Y231" t="str">
            <v>3003962756/ 3145404999</v>
          </cell>
          <cell r="Z231">
            <v>10.445715</v>
          </cell>
          <cell r="AA231">
            <v>-73.244899000000004</v>
          </cell>
          <cell r="AB231" t="str">
            <v>HS</v>
          </cell>
          <cell r="AC231" t="str">
            <v>Cuotas</v>
          </cell>
          <cell r="AE231">
            <v>3700000</v>
          </cell>
          <cell r="AF231" t="str">
            <v>N/A</v>
          </cell>
          <cell r="AG231">
            <v>336363.63636364002</v>
          </cell>
          <cell r="AH231">
            <v>336363.63636364002</v>
          </cell>
          <cell r="AI231">
            <v>336363.63636364002</v>
          </cell>
          <cell r="AJ231">
            <v>336363.63636364002</v>
          </cell>
          <cell r="AK231">
            <v>336363.63636364002</v>
          </cell>
          <cell r="AL231">
            <v>336363.63636364002</v>
          </cell>
          <cell r="AM231">
            <v>336363.63636364002</v>
          </cell>
          <cell r="AN231">
            <v>336363.63636364002</v>
          </cell>
          <cell r="AO231">
            <v>336363.63636364002</v>
          </cell>
          <cell r="AP231">
            <v>336363.63636364002</v>
          </cell>
          <cell r="AQ231">
            <v>336363.63636364002</v>
          </cell>
          <cell r="AR231" t="str">
            <v>SI</v>
          </cell>
          <cell r="AS231" t="str">
            <v>GUILLERMO SOLANO</v>
          </cell>
        </row>
        <row r="232">
          <cell r="B232">
            <v>170984</v>
          </cell>
          <cell r="C232">
            <v>234245</v>
          </cell>
          <cell r="D232" t="str">
            <v>60df9e729c2e350018626984</v>
          </cell>
          <cell r="E232" t="str">
            <v>PRIMAX</v>
          </cell>
          <cell r="F232" t="str">
            <v>SI</v>
          </cell>
          <cell r="G232" t="str">
            <v>NO</v>
          </cell>
          <cell r="H232" t="str">
            <v>SI</v>
          </cell>
          <cell r="I232" t="str">
            <v>LA GLORIETA - CHOCONTÁ</v>
          </cell>
          <cell r="J232" t="str">
            <v>Carrera 8 # 06-52</v>
          </cell>
          <cell r="K232" t="str">
            <v>Área Centro</v>
          </cell>
          <cell r="L232" t="str">
            <v>CHOCONTA</v>
          </cell>
          <cell r="M232" t="str">
            <v>CUNDINAMARCA</v>
          </cell>
          <cell r="N232" t="str">
            <v>HECTOR MARIO MARTINEZ</v>
          </cell>
          <cell r="O232" t="str">
            <v>hmartinezd@primax.com.co</v>
          </cell>
          <cell r="P232" t="str">
            <v>YOLIMA MESA</v>
          </cell>
          <cell r="Q232" t="str">
            <v>ymesar@primax.com.co</v>
          </cell>
          <cell r="R232" t="str">
            <v>Single Site</v>
          </cell>
          <cell r="U232" t="str">
            <v>Claudia Bayona</v>
          </cell>
          <cell r="V232" t="str">
            <v>Sandra camelo / Claudia Bayona</v>
          </cell>
          <cell r="W232" t="str">
            <v>claudia.bayona@hotmail.com;</v>
          </cell>
          <cell r="X232" t="str">
            <v>claudia.bayona@hotmail.com; Estaciondeserviciolaglorieta@outlook.com;</v>
          </cell>
          <cell r="Y232">
            <v>3226798822</v>
          </cell>
          <cell r="Z232">
            <v>5.1463549999999998</v>
          </cell>
          <cell r="AA232">
            <v>-73.688732999999999</v>
          </cell>
          <cell r="AB232" t="str">
            <v>HS</v>
          </cell>
          <cell r="AC232" t="str">
            <v>Inmediato</v>
          </cell>
          <cell r="AE232">
            <v>3500000</v>
          </cell>
          <cell r="AF232" t="str">
            <v>N/A</v>
          </cell>
          <cell r="AG232" t="str">
            <v>N/A</v>
          </cell>
          <cell r="AH232">
            <v>3500000</v>
          </cell>
          <cell r="AI232" t="str">
            <v>N/A</v>
          </cell>
          <cell r="AJ232" t="str">
            <v>N/A</v>
          </cell>
          <cell r="AK232" t="str">
            <v>N/A</v>
          </cell>
          <cell r="AL232" t="str">
            <v>N/A</v>
          </cell>
          <cell r="AM232" t="str">
            <v>N/A</v>
          </cell>
          <cell r="AN232" t="str">
            <v>N/A</v>
          </cell>
          <cell r="AO232" t="str">
            <v>N/A</v>
          </cell>
          <cell r="AP232" t="str">
            <v>N/A</v>
          </cell>
          <cell r="AQ232" t="str">
            <v>N/A</v>
          </cell>
          <cell r="AR232" t="str">
            <v>SI</v>
          </cell>
          <cell r="AS232" t="str">
            <v>MILENA INFANTE</v>
          </cell>
        </row>
        <row r="233">
          <cell r="B233">
            <v>158950</v>
          </cell>
          <cell r="C233">
            <v>231992</v>
          </cell>
          <cell r="D233" t="str">
            <v>60f0751d1bc0a50018b3e120</v>
          </cell>
          <cell r="E233" t="str">
            <v>PRIMAX</v>
          </cell>
          <cell r="F233" t="str">
            <v>SI</v>
          </cell>
          <cell r="G233" t="str">
            <v>SI</v>
          </cell>
          <cell r="H233" t="str">
            <v>SI</v>
          </cell>
          <cell r="I233" t="str">
            <v>COLON LA CATORCE</v>
          </cell>
          <cell r="J233" t="str">
            <v>Calle 14-No.33a-85</v>
          </cell>
          <cell r="K233" t="str">
            <v>Área Sur</v>
          </cell>
          <cell r="L233" t="str">
            <v>SANTIAGO DE CALI</v>
          </cell>
          <cell r="M233" t="str">
            <v>VALLE DEL CAUCA</v>
          </cell>
          <cell r="N233" t="str">
            <v>MARTHA PATRICA CHAVES</v>
          </cell>
          <cell r="O233" t="str">
            <v>mchavesr@primax.com.co</v>
          </cell>
          <cell r="P233" t="str">
            <v>CLAUDIA PINILLA</v>
          </cell>
          <cell r="Q233" t="str">
            <v>cpinillal@primax.com.co</v>
          </cell>
          <cell r="R233" t="str">
            <v>Single Site</v>
          </cell>
          <cell r="U233" t="str">
            <v>Maria Teresa Ramirez</v>
          </cell>
          <cell r="V233" t="str">
            <v>Yorlady Aristizabal</v>
          </cell>
          <cell r="W233" t="str">
            <v>mtramirez7@hotmail.com</v>
          </cell>
          <cell r="X233" t="str">
            <v>edscolonsas@hotmail.com</v>
          </cell>
          <cell r="Y233" t="str">
            <v>320 6147106 / 3114740742</v>
          </cell>
          <cell r="Z233">
            <v>3.4224618229999999</v>
          </cell>
          <cell r="AA233">
            <v>-76.527311150000003</v>
          </cell>
          <cell r="AB233" t="str">
            <v>RETIRADA</v>
          </cell>
          <cell r="AC233" t="str">
            <v>Cuotas</v>
          </cell>
          <cell r="AD233" t="str">
            <v>11 Jul. Retiro EDS probklemas económicos y no ha obtenido los resultados esperados</v>
          </cell>
          <cell r="AE233">
            <v>3700000</v>
          </cell>
          <cell r="AF233" t="str">
            <v>N/A</v>
          </cell>
          <cell r="AG233">
            <v>336363.63636364002</v>
          </cell>
          <cell r="AH233">
            <v>336363.63636364002</v>
          </cell>
          <cell r="AI233">
            <v>336363.63636364002</v>
          </cell>
          <cell r="AJ233">
            <v>336363.63636364002</v>
          </cell>
          <cell r="AK233">
            <v>336363.63636364002</v>
          </cell>
          <cell r="AL233" t="str">
            <v>N/A</v>
          </cell>
          <cell r="AM233" t="str">
            <v>N/A</v>
          </cell>
          <cell r="AN233" t="str">
            <v>N/A</v>
          </cell>
          <cell r="AO233" t="str">
            <v>N/A</v>
          </cell>
          <cell r="AP233" t="str">
            <v>N/A</v>
          </cell>
          <cell r="AQ233" t="str">
            <v>N/A</v>
          </cell>
          <cell r="AR233" t="str">
            <v>SI</v>
          </cell>
          <cell r="AS233" t="str">
            <v>JOSE OROBIO</v>
          </cell>
        </row>
        <row r="234">
          <cell r="B234">
            <v>171026</v>
          </cell>
          <cell r="C234">
            <v>234300</v>
          </cell>
          <cell r="D234" t="str">
            <v>60f07be6211f2d0018470a0f</v>
          </cell>
          <cell r="E234" t="str">
            <v>PRIMAX</v>
          </cell>
          <cell r="F234" t="str">
            <v>SI</v>
          </cell>
          <cell r="G234" t="str">
            <v>SI</v>
          </cell>
          <cell r="H234" t="str">
            <v>SI</v>
          </cell>
          <cell r="I234" t="str">
            <v>JARDÍN</v>
          </cell>
          <cell r="J234" t="str">
            <v>Cra 5 No 96 - 142</v>
          </cell>
          <cell r="K234" t="str">
            <v>Área Centro</v>
          </cell>
          <cell r="L234" t="str">
            <v>IBAGUE</v>
          </cell>
          <cell r="M234" t="str">
            <v>TOLIMA</v>
          </cell>
          <cell r="N234" t="str">
            <v>HECTOR MARIO MARTINEZ</v>
          </cell>
          <cell r="O234" t="str">
            <v>hmartinezd@primax.com.co</v>
          </cell>
          <cell r="P234" t="str">
            <v>ROBINSON GUZMÁN</v>
          </cell>
          <cell r="Q234" t="str">
            <v>jguzmanb@primax.com.co</v>
          </cell>
          <cell r="R234" t="str">
            <v>Partner</v>
          </cell>
          <cell r="S234" t="str">
            <v>COESCO</v>
          </cell>
          <cell r="U234" t="str">
            <v>COESCO: Julian Torrado</v>
          </cell>
          <cell r="V234" t="str">
            <v>Jose Didney Vaca / Andres Penna / Neyla Sanchez</v>
          </cell>
          <cell r="W234" t="str">
            <v>jtorradop@coescocolombia.com; jgonzalezm@coescocolombia.com;</v>
          </cell>
          <cell r="X234" t="str">
            <v>J.vaca@coescocolombia.com;</v>
          </cell>
          <cell r="Y234" t="str">
            <v>3214932551 / 3213454360 / 3134841381</v>
          </cell>
          <cell r="Z234">
            <v>4.4420979999999997</v>
          </cell>
          <cell r="AA234">
            <v>-75.176484000000002</v>
          </cell>
          <cell r="AB234" t="str">
            <v>HS</v>
          </cell>
          <cell r="AC234" t="str">
            <v>Cuotas</v>
          </cell>
          <cell r="AE234">
            <v>3700000</v>
          </cell>
          <cell r="AF234" t="str">
            <v>N/A</v>
          </cell>
          <cell r="AG234">
            <v>336363.63636364002</v>
          </cell>
          <cell r="AH234">
            <v>336363.63636364002</v>
          </cell>
          <cell r="AI234">
            <v>336363.63636364002</v>
          </cell>
          <cell r="AJ234">
            <v>336363.63636364002</v>
          </cell>
          <cell r="AK234">
            <v>336363.63636364002</v>
          </cell>
          <cell r="AL234">
            <v>336363.63636364002</v>
          </cell>
          <cell r="AM234">
            <v>336363.63636364002</v>
          </cell>
          <cell r="AN234">
            <v>336363.63636364002</v>
          </cell>
          <cell r="AO234">
            <v>336363.63636364002</v>
          </cell>
          <cell r="AP234">
            <v>336363.63636364002</v>
          </cell>
          <cell r="AQ234">
            <v>336363.63636364002</v>
          </cell>
          <cell r="AR234" t="str">
            <v>SI</v>
          </cell>
          <cell r="AS234" t="str">
            <v>FERNEY LOZANO</v>
          </cell>
        </row>
        <row r="235">
          <cell r="B235">
            <v>170729</v>
          </cell>
          <cell r="C235">
            <v>233936</v>
          </cell>
          <cell r="D235" t="str">
            <v>60f07ff61bc0a50018b3e179</v>
          </cell>
          <cell r="E235" t="str">
            <v>PRIMAX</v>
          </cell>
          <cell r="F235" t="str">
            <v>NO</v>
          </cell>
          <cell r="G235" t="str">
            <v>NO</v>
          </cell>
          <cell r="H235" t="str">
            <v>NO</v>
          </cell>
          <cell r="I235" t="str">
            <v>COOTRANSVALLE</v>
          </cell>
          <cell r="J235" t="str">
            <v>CRA 2A No. 1-57</v>
          </cell>
          <cell r="K235" t="str">
            <v>Área Centro</v>
          </cell>
          <cell r="L235" t="str">
            <v>SAMACA</v>
          </cell>
          <cell r="M235" t="str">
            <v>BOYACA</v>
          </cell>
          <cell r="N235" t="str">
            <v>HECTOR MARIO MARTINEZ</v>
          </cell>
          <cell r="O235" t="str">
            <v>hmartinezd@primax.com.co</v>
          </cell>
          <cell r="P235" t="str">
            <v>YOLIMA MESA</v>
          </cell>
          <cell r="Q235" t="str">
            <v>ymesar@primax.com.co</v>
          </cell>
          <cell r="R235" t="str">
            <v>Single Site</v>
          </cell>
          <cell r="U235" t="str">
            <v>Hector Martínez</v>
          </cell>
          <cell r="V235" t="str">
            <v>Andréa Parra / Hector Martínez</v>
          </cell>
          <cell r="W235" t="str">
            <v>gerencia@cootransvalle.com.co;</v>
          </cell>
          <cell r="X235" t="str">
            <v>gerencia@cootransvalle.com.co;</v>
          </cell>
          <cell r="Y235" t="str">
            <v>3112063425 / 3144113013</v>
          </cell>
          <cell r="Z235">
            <v>5.4917001000000001</v>
          </cell>
          <cell r="AA235">
            <v>-73.4802593</v>
          </cell>
          <cell r="AB235" t="str">
            <v>HS</v>
          </cell>
          <cell r="AC235" t="str">
            <v>Inmediato</v>
          </cell>
          <cell r="AE235">
            <v>3500000</v>
          </cell>
          <cell r="AF235" t="str">
            <v>N/A</v>
          </cell>
          <cell r="AG235" t="str">
            <v>N/A</v>
          </cell>
          <cell r="AH235">
            <v>3500000</v>
          </cell>
          <cell r="AI235" t="str">
            <v>N/A</v>
          </cell>
          <cell r="AJ235" t="str">
            <v>N/A</v>
          </cell>
          <cell r="AK235" t="str">
            <v>N/A</v>
          </cell>
          <cell r="AL235" t="str">
            <v>N/A</v>
          </cell>
          <cell r="AM235" t="str">
            <v>N/A</v>
          </cell>
          <cell r="AN235" t="str">
            <v>N/A</v>
          </cell>
          <cell r="AO235" t="str">
            <v>N/A</v>
          </cell>
          <cell r="AP235" t="str">
            <v>N/A</v>
          </cell>
          <cell r="AQ235" t="str">
            <v>N/A</v>
          </cell>
          <cell r="AR235" t="str">
            <v>SI</v>
          </cell>
          <cell r="AS235" t="str">
            <v>RICARDO CHIPATECUA</v>
          </cell>
        </row>
        <row r="236">
          <cell r="B236">
            <v>164088</v>
          </cell>
          <cell r="C236">
            <v>214330</v>
          </cell>
          <cell r="D236" t="str">
            <v>60bf8000ce2c0e00182f7ded</v>
          </cell>
          <cell r="E236" t="str">
            <v>PRIMAX</v>
          </cell>
          <cell r="F236" t="str">
            <v>SI</v>
          </cell>
          <cell r="G236" t="str">
            <v>NO</v>
          </cell>
          <cell r="H236" t="str">
            <v>SI</v>
          </cell>
          <cell r="I236" t="str">
            <v>SERVISANTANDER</v>
          </cell>
          <cell r="J236" t="str">
            <v>Calle 21 No. 17-34</v>
          </cell>
          <cell r="K236" t="str">
            <v>Área Norte</v>
          </cell>
          <cell r="L236" t="str">
            <v>BUCARAMANGA</v>
          </cell>
          <cell r="M236" t="str">
            <v>SANTANDER</v>
          </cell>
          <cell r="N236" t="str">
            <v>MONICA LONDOÑO</v>
          </cell>
          <cell r="O236" t="str">
            <v>mlondonod@primax.com.co</v>
          </cell>
          <cell r="P236" t="str">
            <v>FABIAN TORRES</v>
          </cell>
          <cell r="Q236" t="str">
            <v>ftorresa@primax.com.co</v>
          </cell>
          <cell r="R236" t="str">
            <v>Single Site</v>
          </cell>
          <cell r="U236" t="str">
            <v>Segundo Abril B</v>
          </cell>
          <cell r="V236" t="str">
            <v>Miguel Angel Angarita / Elizabeth Mendoza</v>
          </cell>
          <cell r="W236" t="str">
            <v>servi_santander9saseds@hotmail.com; elizita@gmail.com;</v>
          </cell>
          <cell r="X236" t="str">
            <v>servi_santander9saseds@hotmail.com; elizita@gmail.com; Servi_santander9saseds@hotmail.com;</v>
          </cell>
          <cell r="Y236" t="str">
            <v>317 6391484 / 577 6423867 / 577 6391484</v>
          </cell>
          <cell r="Z236">
            <v>7.1270943029999998</v>
          </cell>
          <cell r="AA236">
            <v>-73.127530489999998</v>
          </cell>
          <cell r="AB236" t="str">
            <v>HS</v>
          </cell>
          <cell r="AC236" t="str">
            <v>Inmediato</v>
          </cell>
          <cell r="AE236">
            <v>3500000</v>
          </cell>
          <cell r="AF236" t="str">
            <v>N/A</v>
          </cell>
          <cell r="AG236" t="str">
            <v>N/A</v>
          </cell>
          <cell r="AH236">
            <v>3500000</v>
          </cell>
          <cell r="AI236" t="str">
            <v>N/A</v>
          </cell>
          <cell r="AJ236" t="str">
            <v>N/A</v>
          </cell>
          <cell r="AK236" t="str">
            <v>N/A</v>
          </cell>
          <cell r="AL236" t="str">
            <v>N/A</v>
          </cell>
          <cell r="AM236" t="str">
            <v>N/A</v>
          </cell>
          <cell r="AN236" t="str">
            <v>N/A</v>
          </cell>
          <cell r="AO236" t="str">
            <v>N/A</v>
          </cell>
          <cell r="AP236" t="str">
            <v>N/A</v>
          </cell>
          <cell r="AQ236" t="str">
            <v>N/A</v>
          </cell>
          <cell r="AR236" t="str">
            <v>SI</v>
          </cell>
          <cell r="AS236" t="str">
            <v>FERNEY LOZANO</v>
          </cell>
        </row>
        <row r="237">
          <cell r="B237">
            <v>110625</v>
          </cell>
          <cell r="C237">
            <v>223930</v>
          </cell>
          <cell r="D237" t="str">
            <v>5e6588f60a16ed001761988a</v>
          </cell>
          <cell r="E237" t="str">
            <v>PRIMAX</v>
          </cell>
          <cell r="F237" t="str">
            <v>SI</v>
          </cell>
          <cell r="G237" t="str">
            <v>NO</v>
          </cell>
          <cell r="H237" t="str">
            <v>NO</v>
          </cell>
          <cell r="I237" t="str">
            <v>BELEN 1</v>
          </cell>
          <cell r="J237" t="str">
            <v>Cr 6 # 8-68</v>
          </cell>
          <cell r="K237" t="str">
            <v>Área Centro</v>
          </cell>
          <cell r="L237" t="str">
            <v>BELEN</v>
          </cell>
          <cell r="M237" t="str">
            <v>BOYACA</v>
          </cell>
          <cell r="N237" t="str">
            <v>HECTOR MARIO MARTINEZ</v>
          </cell>
          <cell r="O237" t="str">
            <v>hmartinezd@primax.com.co</v>
          </cell>
          <cell r="P237" t="str">
            <v>YOLIMA MESA</v>
          </cell>
          <cell r="Q237" t="str">
            <v>ymesar@primax.com.co</v>
          </cell>
          <cell r="R237" t="str">
            <v>Multisite</v>
          </cell>
          <cell r="T237" t="str">
            <v>Mario Amaya</v>
          </cell>
          <cell r="U237" t="str">
            <v>Mario Amaya</v>
          </cell>
          <cell r="V237" t="str">
            <v>Mario Amaya</v>
          </cell>
          <cell r="W237" t="str">
            <v>estacion.belen@gmail.com;</v>
          </cell>
          <cell r="X237" t="str">
            <v>estacion.belen@gmail.com;</v>
          </cell>
          <cell r="Y237" t="str">
            <v>3204784948 / 578 7870026</v>
          </cell>
          <cell r="Z237">
            <v>5.9894983240000004</v>
          </cell>
          <cell r="AA237">
            <v>-72.911277229999996</v>
          </cell>
          <cell r="AB237" t="str">
            <v>HS</v>
          </cell>
          <cell r="AC237" t="str">
            <v>Inmediato</v>
          </cell>
          <cell r="AD237" t="str">
            <v>Se otorga descuento para que pueda inscribir las 2 EDS durante el año 2022. Siempre ha inscrito una sola EDS.</v>
          </cell>
          <cell r="AE237">
            <v>3200000</v>
          </cell>
          <cell r="AF237" t="str">
            <v>N/A</v>
          </cell>
          <cell r="AG237" t="str">
            <v>N/A</v>
          </cell>
          <cell r="AH237">
            <v>3200000</v>
          </cell>
          <cell r="AI237" t="str">
            <v>N/A</v>
          </cell>
          <cell r="AJ237" t="str">
            <v>N/A</v>
          </cell>
          <cell r="AK237" t="str">
            <v>N/A</v>
          </cell>
          <cell r="AL237" t="str">
            <v>N/A</v>
          </cell>
          <cell r="AM237" t="str">
            <v>N/A</v>
          </cell>
          <cell r="AN237" t="str">
            <v>N/A</v>
          </cell>
          <cell r="AO237" t="str">
            <v>N/A</v>
          </cell>
          <cell r="AP237" t="str">
            <v>N/A</v>
          </cell>
          <cell r="AQ237" t="str">
            <v>N/A</v>
          </cell>
          <cell r="AR237" t="str">
            <v>SI</v>
          </cell>
          <cell r="AS237" t="str">
            <v>RICARDO CHIPATECUA</v>
          </cell>
        </row>
        <row r="238">
          <cell r="B238">
            <v>171052</v>
          </cell>
          <cell r="C238">
            <v>234341</v>
          </cell>
          <cell r="D238" t="str">
            <v>617ef12c6fbd79001831960d</v>
          </cell>
          <cell r="E238" t="str">
            <v>PRIMAX</v>
          </cell>
          <cell r="F238" t="str">
            <v>NO</v>
          </cell>
          <cell r="G238" t="str">
            <v>NO</v>
          </cell>
          <cell r="H238" t="str">
            <v>NO</v>
          </cell>
          <cell r="I238" t="str">
            <v>PETROMAGANGUÉ</v>
          </cell>
          <cell r="J238" t="str">
            <v>CARRERA 14B No.  02-48 BARRIO CENTRO</v>
          </cell>
          <cell r="K238" t="str">
            <v>Área Norte</v>
          </cell>
          <cell r="L238" t="str">
            <v>MAGANGUÉ</v>
          </cell>
          <cell r="M238" t="str">
            <v>BOLIVAR</v>
          </cell>
          <cell r="N238" t="str">
            <v>MONICA LONDOÑO</v>
          </cell>
          <cell r="O238" t="str">
            <v>mlondonod@primax.com.co</v>
          </cell>
          <cell r="P238" t="str">
            <v>MARTHA BARROS</v>
          </cell>
          <cell r="Q238" t="str">
            <v>mbarrosl@primax.com.co</v>
          </cell>
          <cell r="R238" t="str">
            <v>Single site</v>
          </cell>
          <cell r="U238" t="str">
            <v>Deovanis Atencio</v>
          </cell>
          <cell r="V238" t="str">
            <v>Deovannis Atencio</v>
          </cell>
          <cell r="W238" t="str">
            <v>deatecam-1208@hotmail.com</v>
          </cell>
          <cell r="X238" t="str">
            <v>deatecam-1208@hotmail.com</v>
          </cell>
          <cell r="Y238">
            <v>3209148292</v>
          </cell>
          <cell r="Z238">
            <v>9.2279780000000002</v>
          </cell>
          <cell r="AA238">
            <v>-74.743065000000001</v>
          </cell>
          <cell r="AB238" t="str">
            <v>HS</v>
          </cell>
          <cell r="AC238" t="str">
            <v>Cuotas</v>
          </cell>
          <cell r="AD238" t="str">
            <v>16 Mar se pone en N/A en cámaras ya que es una EDS fluvial</v>
          </cell>
          <cell r="AF238" t="str">
            <v>N/A</v>
          </cell>
          <cell r="AG238">
            <v>336363.63636364002</v>
          </cell>
          <cell r="AH238">
            <v>336363.63636364002</v>
          </cell>
          <cell r="AI238">
            <v>336363.63636364002</v>
          </cell>
          <cell r="AJ238">
            <v>336363.63636364002</v>
          </cell>
          <cell r="AK238">
            <v>336363.63636364002</v>
          </cell>
          <cell r="AL238">
            <v>336363.63636364002</v>
          </cell>
          <cell r="AM238">
            <v>336363.63636364002</v>
          </cell>
          <cell r="AN238" t="str">
            <v>N/A</v>
          </cell>
          <cell r="AO238" t="str">
            <v>N/A</v>
          </cell>
          <cell r="AP238" t="str">
            <v>N/A</v>
          </cell>
          <cell r="AQ238" t="str">
            <v>N/A</v>
          </cell>
          <cell r="AR238" t="str">
            <v>SI</v>
          </cell>
          <cell r="AS238" t="str">
            <v>KAREN COGOLLO</v>
          </cell>
        </row>
        <row r="239">
          <cell r="B239">
            <v>171123</v>
          </cell>
          <cell r="C239">
            <v>234446</v>
          </cell>
          <cell r="D239" t="str">
            <v>620eb1861fde6a0018adaf38</v>
          </cell>
          <cell r="E239" t="str">
            <v>PRIMAX</v>
          </cell>
          <cell r="F239" t="str">
            <v>SI</v>
          </cell>
          <cell r="G239" t="str">
            <v>SI</v>
          </cell>
          <cell r="H239" t="str">
            <v>SI</v>
          </cell>
          <cell r="I239" t="str">
            <v>COESCO DIAMANTE</v>
          </cell>
          <cell r="J239" t="str">
            <v>VEREDA MONTELARGO LOTE EL DIAMANTE</v>
          </cell>
          <cell r="K239" t="str">
            <v>Área Sur</v>
          </cell>
          <cell r="L239" t="str">
            <v>PEREIRA</v>
          </cell>
          <cell r="M239" t="str">
            <v>RISARALDA</v>
          </cell>
          <cell r="N239" t="str">
            <v>MARTHA PATRICA CHAVES</v>
          </cell>
          <cell r="O239" t="str">
            <v>mchavesr@primax.com.co</v>
          </cell>
          <cell r="P239" t="str">
            <v>MARIANA VELEZ</v>
          </cell>
          <cell r="Q239" t="str">
            <v>mvelezg@primax.com.co</v>
          </cell>
          <cell r="R239" t="str">
            <v>Partner</v>
          </cell>
          <cell r="S239" t="str">
            <v>COESCO</v>
          </cell>
          <cell r="U239" t="str">
            <v>COESCO: Francisco Diez</v>
          </cell>
          <cell r="V239" t="str">
            <v>Jhon Diaz / Francisco Diez</v>
          </cell>
          <cell r="W239" t="str">
            <v>fdiezc@coescocolombia.com;</v>
          </cell>
          <cell r="X239" t="str">
            <v>fdiezc@coescocolombia.com; emartineza@coescocolombia.com.co; jdiazm@coescocolombia.com;</v>
          </cell>
          <cell r="Y239" t="str">
            <v>3232495906 / 3152817787</v>
          </cell>
          <cell r="Z239">
            <v>4.7696649999999998</v>
          </cell>
          <cell r="AA239">
            <v>-75.709210999999996</v>
          </cell>
          <cell r="AB239" t="str">
            <v>HS</v>
          </cell>
          <cell r="AC239" t="str">
            <v>Cuotas</v>
          </cell>
          <cell r="AE239">
            <v>3700000</v>
          </cell>
          <cell r="AF239" t="str">
            <v>N/A</v>
          </cell>
          <cell r="AG239">
            <v>336363.63636364002</v>
          </cell>
          <cell r="AH239">
            <v>336363.63636364002</v>
          </cell>
          <cell r="AI239">
            <v>336363.63636364002</v>
          </cell>
          <cell r="AJ239">
            <v>336363.63636364002</v>
          </cell>
          <cell r="AK239">
            <v>336363.63636364002</v>
          </cell>
          <cell r="AL239">
            <v>336363.63636364002</v>
          </cell>
          <cell r="AM239">
            <v>336363.63636364002</v>
          </cell>
          <cell r="AN239">
            <v>336363.63636364002</v>
          </cell>
          <cell r="AO239">
            <v>336363.63636364002</v>
          </cell>
          <cell r="AP239">
            <v>336363.63636364002</v>
          </cell>
          <cell r="AQ239">
            <v>336363.63636364002</v>
          </cell>
          <cell r="AR239" t="str">
            <v>SI</v>
          </cell>
          <cell r="AS239" t="str">
            <v>FERNANDO DUQUE</v>
          </cell>
        </row>
        <row r="240">
          <cell r="B240">
            <v>111738</v>
          </cell>
          <cell r="C240">
            <v>234478</v>
          </cell>
          <cell r="D240" t="str">
            <v>61a6c9602def470018ca20df</v>
          </cell>
          <cell r="E240" t="str">
            <v>PRIMAX</v>
          </cell>
          <cell r="F240" t="str">
            <v>SI</v>
          </cell>
          <cell r="G240" t="str">
            <v>SI</v>
          </cell>
          <cell r="H240" t="str">
            <v>SI</v>
          </cell>
          <cell r="I240" t="str">
            <v>LA ISABELA</v>
          </cell>
          <cell r="J240" t="str">
            <v>Clle 105 # 16 A 32 (Provenza)</v>
          </cell>
          <cell r="K240" t="str">
            <v>Área Norte</v>
          </cell>
          <cell r="L240" t="str">
            <v>BUCARAMANGA</v>
          </cell>
          <cell r="M240" t="str">
            <v>SANTANDER</v>
          </cell>
          <cell r="N240" t="str">
            <v>MONICA LONDOÑO</v>
          </cell>
          <cell r="O240" t="str">
            <v>mlondonod@primax.com.co</v>
          </cell>
          <cell r="P240" t="str">
            <v>FABIAN TORRES</v>
          </cell>
          <cell r="Q240" t="str">
            <v>ftorresa@primax.com.co</v>
          </cell>
          <cell r="R240" t="str">
            <v>Partner</v>
          </cell>
          <cell r="S240" t="str">
            <v>COESCO</v>
          </cell>
          <cell r="U240" t="str">
            <v>COESCO: Alexander Trujillo</v>
          </cell>
          <cell r="V240" t="str">
            <v>Alexander Trujillo</v>
          </cell>
          <cell r="W240" t="str">
            <v>atrujillor@coescocolombia.com;</v>
          </cell>
          <cell r="X240" t="str">
            <v xml:space="preserve">Dchavesp@coescocolombia.com; </v>
          </cell>
          <cell r="Y240" t="str">
            <v>321 4729844 / 3134841381</v>
          </cell>
          <cell r="Z240">
            <v>7.0837536999999999</v>
          </cell>
          <cell r="AA240">
            <v>-73.119667100000001</v>
          </cell>
          <cell r="AB240" t="str">
            <v>HS</v>
          </cell>
          <cell r="AC240" t="str">
            <v>Cuotas</v>
          </cell>
          <cell r="AE240">
            <v>3700000</v>
          </cell>
          <cell r="AF240" t="str">
            <v>N/A</v>
          </cell>
          <cell r="AG240">
            <v>336363.63636364002</v>
          </cell>
          <cell r="AH240">
            <v>336363.63636364002</v>
          </cell>
          <cell r="AI240">
            <v>336363.63636364002</v>
          </cell>
          <cell r="AJ240">
            <v>336363.63636364002</v>
          </cell>
          <cell r="AK240">
            <v>336363.63636364002</v>
          </cell>
          <cell r="AL240">
            <v>336363.63636364002</v>
          </cell>
          <cell r="AM240">
            <v>336363.63636364002</v>
          </cell>
          <cell r="AN240">
            <v>336363.63636364002</v>
          </cell>
          <cell r="AO240">
            <v>336363.63636364002</v>
          </cell>
          <cell r="AP240">
            <v>336363.63636364002</v>
          </cell>
          <cell r="AQ240">
            <v>336363.63636364002</v>
          </cell>
          <cell r="AR240" t="str">
            <v>SI</v>
          </cell>
          <cell r="AS240" t="str">
            <v>FERNEY LOZANO</v>
          </cell>
        </row>
        <row r="241">
          <cell r="B241">
            <v>170950</v>
          </cell>
          <cell r="C241">
            <v>234206</v>
          </cell>
          <cell r="D241" t="str">
            <v>6108865ce74bf1001871ca7a</v>
          </cell>
          <cell r="E241" t="str">
            <v>PRIMAX</v>
          </cell>
          <cell r="F241" t="str">
            <v>SI</v>
          </cell>
          <cell r="G241" t="str">
            <v>NO</v>
          </cell>
          <cell r="H241" t="str">
            <v>NO</v>
          </cell>
          <cell r="I241" t="str">
            <v>GUALANDAY</v>
          </cell>
          <cell r="J241" t="str">
            <v>El imperio de las Aves  - Coello  - Tolima</v>
          </cell>
          <cell r="K241" t="str">
            <v>Área Centro</v>
          </cell>
          <cell r="L241" t="str">
            <v>COELLO</v>
          </cell>
          <cell r="M241" t="str">
            <v>TOLIMA</v>
          </cell>
          <cell r="N241" t="str">
            <v>HECTOR MARIO MARTINEZ</v>
          </cell>
          <cell r="O241" t="str">
            <v>hmartinezd@primax.com.co</v>
          </cell>
          <cell r="P241" t="str">
            <v>ROBINSON GUZMÁN</v>
          </cell>
          <cell r="Q241" t="str">
            <v>jguzmanb@primax.com.co</v>
          </cell>
          <cell r="R241" t="str">
            <v>Multisite</v>
          </cell>
          <cell r="T241" t="str">
            <v>Mauricio Camacho</v>
          </cell>
          <cell r="U241" t="str">
            <v>Mauricio Camacho</v>
          </cell>
          <cell r="V241" t="str">
            <v>Lady Londoño</v>
          </cell>
          <cell r="W241" t="str">
            <v>mauricio.camacho@invertracsa.com.co</v>
          </cell>
          <cell r="X241" t="str">
            <v>administrador@edsgualanday.com;</v>
          </cell>
          <cell r="Y241">
            <v>3108029790</v>
          </cell>
          <cell r="Z241">
            <v>4.2602986139373398</v>
          </cell>
          <cell r="AA241">
            <v>-74.996966619283995</v>
          </cell>
          <cell r="AB241" t="str">
            <v>HS</v>
          </cell>
          <cell r="AC241" t="str">
            <v>Inmediato</v>
          </cell>
          <cell r="AE241">
            <v>3500000</v>
          </cell>
          <cell r="AF241" t="str">
            <v>N/A</v>
          </cell>
          <cell r="AG241" t="str">
            <v>N/A</v>
          </cell>
          <cell r="AH241">
            <v>3500000</v>
          </cell>
          <cell r="AI241" t="str">
            <v>N/A</v>
          </cell>
          <cell r="AJ241" t="str">
            <v>N/A</v>
          </cell>
          <cell r="AK241" t="str">
            <v>N/A</v>
          </cell>
          <cell r="AL241" t="str">
            <v>N/A</v>
          </cell>
          <cell r="AM241" t="str">
            <v>N/A</v>
          </cell>
          <cell r="AN241" t="str">
            <v>N/A</v>
          </cell>
          <cell r="AO241" t="str">
            <v>N/A</v>
          </cell>
          <cell r="AP241" t="str">
            <v>N/A</v>
          </cell>
          <cell r="AQ241" t="str">
            <v>N/A</v>
          </cell>
          <cell r="AR241" t="str">
            <v>FORMULARIO</v>
          </cell>
          <cell r="AS241" t="str">
            <v>MIGUEL RAMIREZ</v>
          </cell>
        </row>
        <row r="242">
          <cell r="B242">
            <v>162276</v>
          </cell>
          <cell r="C242">
            <v>206408</v>
          </cell>
          <cell r="D242" t="str">
            <v>5e74e49ea23612001787a2e7</v>
          </cell>
          <cell r="E242" t="str">
            <v>PRIMAX</v>
          </cell>
          <cell r="F242" t="str">
            <v>SI</v>
          </cell>
          <cell r="G242" t="str">
            <v>NO</v>
          </cell>
          <cell r="H242" t="str">
            <v>SI</v>
          </cell>
          <cell r="I242" t="str">
            <v>LA 80</v>
          </cell>
          <cell r="J242" t="str">
            <v>DIAGONAL 80 NO 76-95</v>
          </cell>
          <cell r="K242" t="str">
            <v>Área Norte</v>
          </cell>
          <cell r="L242" t="str">
            <v>MEDELLIN</v>
          </cell>
          <cell r="M242" t="str">
            <v>ANTIOQUIA</v>
          </cell>
          <cell r="N242" t="str">
            <v>MONICA LONDOÑO</v>
          </cell>
          <cell r="O242" t="str">
            <v>mlondonod@primax.com.co</v>
          </cell>
          <cell r="P242" t="str">
            <v>ALVARO GUTIERREZ</v>
          </cell>
          <cell r="Q242" t="str">
            <v>agutierrezh@primax.com.co</v>
          </cell>
          <cell r="R242" t="str">
            <v>Single Site</v>
          </cell>
          <cell r="U242" t="str">
            <v>Marta Lía Gonzalez - Carlos Arango</v>
          </cell>
          <cell r="V242" t="str">
            <v>Marta Lía Gonzalez - Carlos Arango</v>
          </cell>
          <cell r="W242" t="str">
            <v>inversionesasjltda@une.net.co</v>
          </cell>
          <cell r="X242" t="str">
            <v>inversionesasjltda@une.net.co</v>
          </cell>
          <cell r="Y242" t="str">
            <v>574  2341106</v>
          </cell>
          <cell r="Z242">
            <v>6.2784801129999996</v>
          </cell>
          <cell r="AA242">
            <v>-75.588832350000004</v>
          </cell>
          <cell r="AB242" t="str">
            <v>HS</v>
          </cell>
          <cell r="AC242" t="str">
            <v>Inmediato</v>
          </cell>
          <cell r="AE242">
            <v>3500000</v>
          </cell>
          <cell r="AF242" t="str">
            <v>N/A</v>
          </cell>
          <cell r="AG242" t="str">
            <v>N/A</v>
          </cell>
          <cell r="AH242">
            <v>3500000</v>
          </cell>
          <cell r="AI242" t="str">
            <v>N/A</v>
          </cell>
          <cell r="AJ242" t="str">
            <v>N/A</v>
          </cell>
          <cell r="AK242" t="str">
            <v>N/A</v>
          </cell>
          <cell r="AL242" t="str">
            <v>N/A</v>
          </cell>
          <cell r="AM242" t="str">
            <v>N/A</v>
          </cell>
          <cell r="AN242" t="str">
            <v>N/A</v>
          </cell>
          <cell r="AO242" t="str">
            <v>N/A</v>
          </cell>
          <cell r="AP242" t="str">
            <v>N/A</v>
          </cell>
          <cell r="AQ242" t="str">
            <v>N/A</v>
          </cell>
          <cell r="AR242" t="str">
            <v>SI</v>
          </cell>
          <cell r="AS242" t="str">
            <v>NORMAN CORDOBA</v>
          </cell>
        </row>
        <row r="243">
          <cell r="B243">
            <v>167237</v>
          </cell>
          <cell r="C243">
            <v>224633</v>
          </cell>
          <cell r="D243" t="str">
            <v>621645541fde6a0018ade443</v>
          </cell>
          <cell r="E243" t="str">
            <v>PRIMAX</v>
          </cell>
          <cell r="F243" t="str">
            <v>SI</v>
          </cell>
          <cell r="G243" t="str">
            <v>NO</v>
          </cell>
          <cell r="H243" t="str">
            <v>SI</v>
          </cell>
          <cell r="I243" t="str">
            <v>MALTA</v>
          </cell>
          <cell r="J243" t="str">
            <v xml:space="preserve">800M VÍA MOSQUERA-MONDOÑEDO - VEREDA SAN JORGE-MOSQUERA </v>
          </cell>
          <cell r="K243" t="str">
            <v>Área Centro</v>
          </cell>
          <cell r="L243" t="str">
            <v>MOSQUERA</v>
          </cell>
          <cell r="M243" t="str">
            <v>CUNDINAMARCA</v>
          </cell>
          <cell r="N243" t="str">
            <v>HECTOR MARIO MARTINEZ</v>
          </cell>
          <cell r="O243" t="str">
            <v>hmartinezd@primax.com.co</v>
          </cell>
          <cell r="P243" t="str">
            <v>SEBASTIAN PARDO</v>
          </cell>
          <cell r="Q243" t="str">
            <v>spardod@primax.com.co</v>
          </cell>
          <cell r="R243" t="str">
            <v>Multisite</v>
          </cell>
          <cell r="T243" t="str">
            <v>Luis Guillermo Amortegui</v>
          </cell>
          <cell r="U243" t="str">
            <v>Luis Guillermo Amortegui</v>
          </cell>
          <cell r="V243" t="str">
            <v>Carlos mayorquin / Luis Guillermo Amortegui</v>
          </cell>
          <cell r="W243" t="str">
            <v>lamortegui@adispetrol.com.co</v>
          </cell>
          <cell r="X243" t="str">
            <v>lamortegui@adispetrol.com.co; Adm.malta@enerya.com.co;</v>
          </cell>
          <cell r="Y243" t="str">
            <v>3184559244 / 0/3167427153</v>
          </cell>
          <cell r="Z243">
            <v>4.6951980000000004</v>
          </cell>
          <cell r="AA243">
            <v>-74.244819000000007</v>
          </cell>
          <cell r="AB243" t="str">
            <v>HS</v>
          </cell>
          <cell r="AC243" t="str">
            <v>Inmediato</v>
          </cell>
          <cell r="AE243">
            <v>3500000</v>
          </cell>
          <cell r="AF243" t="str">
            <v>N/A</v>
          </cell>
          <cell r="AG243" t="str">
            <v>N/A</v>
          </cell>
          <cell r="AH243">
            <v>3500000</v>
          </cell>
          <cell r="AI243" t="str">
            <v>N/A</v>
          </cell>
          <cell r="AJ243" t="str">
            <v>N/A</v>
          </cell>
          <cell r="AK243" t="str">
            <v>N/A</v>
          </cell>
          <cell r="AL243" t="str">
            <v>N/A</v>
          </cell>
          <cell r="AM243" t="str">
            <v>N/A</v>
          </cell>
          <cell r="AN243" t="str">
            <v>N/A</v>
          </cell>
          <cell r="AO243" t="str">
            <v>N/A</v>
          </cell>
          <cell r="AP243" t="str">
            <v>N/A</v>
          </cell>
          <cell r="AQ243" t="str">
            <v>N/A</v>
          </cell>
          <cell r="AR243" t="str">
            <v>SI</v>
          </cell>
          <cell r="AS243" t="str">
            <v>MILENA INFANTE</v>
          </cell>
        </row>
        <row r="244">
          <cell r="B244">
            <v>110263</v>
          </cell>
          <cell r="C244">
            <v>120990</v>
          </cell>
          <cell r="D244" t="str">
            <v>62164660dd466900182d8aac</v>
          </cell>
          <cell r="E244" t="str">
            <v>PRIMAX</v>
          </cell>
          <cell r="F244" t="str">
            <v>NO</v>
          </cell>
          <cell r="G244" t="str">
            <v>NO</v>
          </cell>
          <cell r="H244" t="str">
            <v>SI</v>
          </cell>
          <cell r="I244" t="str">
            <v>MACARENA</v>
          </cell>
          <cell r="J244" t="str">
            <v>Calle 22 N° 113 A 26</v>
          </cell>
          <cell r="K244" t="str">
            <v>Área Centro</v>
          </cell>
          <cell r="L244" t="str">
            <v>BOGOTA D.C.</v>
          </cell>
          <cell r="M244" t="str">
            <v>BOGOTA D.C.</v>
          </cell>
          <cell r="N244" t="str">
            <v>HECTOR MARIO MARTINEZ</v>
          </cell>
          <cell r="O244" t="str">
            <v>hmartinezd@primax.com.co</v>
          </cell>
          <cell r="P244" t="str">
            <v>SEBASTIAN PARDO</v>
          </cell>
          <cell r="Q244" t="str">
            <v>spardod@primax.com.co</v>
          </cell>
          <cell r="R244" t="str">
            <v>Single Site</v>
          </cell>
          <cell r="U244" t="str">
            <v>Rafael Sarmiento</v>
          </cell>
          <cell r="V244" t="str">
            <v>Luis salas  / Rafael Sarmiento</v>
          </cell>
          <cell r="W244" t="str">
            <v>rafaelsarmiento@flotalamacarena.com</v>
          </cell>
          <cell r="X244" t="str">
            <v>rafaelsarmiento@flotalamacarena.com; adminestacionbta@flotalamacarena.com;</v>
          </cell>
          <cell r="Y244" t="str">
            <v>3208651559 0/3108068131</v>
          </cell>
          <cell r="Z244">
            <v>4.6817219999999997</v>
          </cell>
          <cell r="AA244">
            <v>-74.153813999999997</v>
          </cell>
          <cell r="AB244" t="str">
            <v>HS</v>
          </cell>
          <cell r="AC244" t="str">
            <v>Cuotas</v>
          </cell>
          <cell r="AE244">
            <v>3700000</v>
          </cell>
          <cell r="AF244" t="str">
            <v>N/A</v>
          </cell>
          <cell r="AG244">
            <v>336363.63636364002</v>
          </cell>
          <cell r="AH244">
            <v>336363.63636364002</v>
          </cell>
          <cell r="AI244">
            <v>336363.63636364002</v>
          </cell>
          <cell r="AJ244">
            <v>336363.63636364002</v>
          </cell>
          <cell r="AK244">
            <v>336363.63636364002</v>
          </cell>
          <cell r="AL244">
            <v>336363.63636364002</v>
          </cell>
          <cell r="AM244">
            <v>336363.63636364002</v>
          </cell>
          <cell r="AN244">
            <v>336363.63636364002</v>
          </cell>
          <cell r="AO244">
            <v>336363.63636364002</v>
          </cell>
          <cell r="AP244">
            <v>336363.63636364002</v>
          </cell>
          <cell r="AQ244">
            <v>336363.63636364002</v>
          </cell>
          <cell r="AR244" t="str">
            <v>SI</v>
          </cell>
          <cell r="AS244" t="str">
            <v>RICARDO CHIPATECUA</v>
          </cell>
        </row>
        <row r="245">
          <cell r="B245">
            <v>168156</v>
          </cell>
          <cell r="C245">
            <v>227329</v>
          </cell>
          <cell r="D245" t="str">
            <v>621a38fedd466900182dc534</v>
          </cell>
          <cell r="E245" t="str">
            <v>PRIMAX</v>
          </cell>
          <cell r="F245" t="str">
            <v>SI</v>
          </cell>
          <cell r="G245" t="str">
            <v>NO</v>
          </cell>
          <cell r="H245" t="str">
            <v>SI</v>
          </cell>
          <cell r="I245" t="str">
            <v>SANTO DOMINGO</v>
          </cell>
          <cell r="J245" t="str">
            <v>AVENIDA TRONCAL DE OCCIDENTE No. 25-94</v>
          </cell>
          <cell r="K245" t="str">
            <v>Área Centro</v>
          </cell>
          <cell r="L245" t="str">
            <v>MOSQUERA</v>
          </cell>
          <cell r="M245" t="str">
            <v>CUNDINAMARCA</v>
          </cell>
          <cell r="N245" t="str">
            <v>HECTOR MARIO MARTINEZ</v>
          </cell>
          <cell r="O245" t="str">
            <v>hmartinezd@primax.com.co</v>
          </cell>
          <cell r="P245" t="str">
            <v>SEBASTIAN PARDO</v>
          </cell>
          <cell r="Q245" t="str">
            <v>spardod@primax.com.co</v>
          </cell>
          <cell r="R245" t="str">
            <v>Multisite</v>
          </cell>
          <cell r="T245" t="str">
            <v>Luis Guillermo Amortegui</v>
          </cell>
          <cell r="U245" t="str">
            <v>Luis Guillermo Amortegui</v>
          </cell>
          <cell r="V245" t="str">
            <v>Mirella garcia / Luis Guillermo Amortegui</v>
          </cell>
          <cell r="W245" t="str">
            <v>lamortegui@adispetrol.com.co</v>
          </cell>
          <cell r="X245" t="str">
            <v>lamortegui@adispetrol.com.co; Adm.santodomingo@enerya.com.co;</v>
          </cell>
          <cell r="Y245" t="str">
            <v>3153042018 / 0/3167427153</v>
          </cell>
          <cell r="Z245">
            <v>4.7209859999999999</v>
          </cell>
          <cell r="AA245">
            <v>-74.239265000000003</v>
          </cell>
          <cell r="AB245" t="str">
            <v>HS</v>
          </cell>
          <cell r="AC245" t="str">
            <v>Inmediato</v>
          </cell>
          <cell r="AE245">
            <v>3500000</v>
          </cell>
          <cell r="AF245" t="str">
            <v>N/A</v>
          </cell>
          <cell r="AG245" t="str">
            <v>N/A</v>
          </cell>
          <cell r="AH245">
            <v>3500000</v>
          </cell>
          <cell r="AI245" t="str">
            <v>N/A</v>
          </cell>
          <cell r="AJ245" t="str">
            <v>N/A</v>
          </cell>
          <cell r="AK245" t="str">
            <v>N/A</v>
          </cell>
          <cell r="AL245" t="str">
            <v>N/A</v>
          </cell>
          <cell r="AM245" t="str">
            <v>N/A</v>
          </cell>
          <cell r="AN245" t="str">
            <v>N/A</v>
          </cell>
          <cell r="AO245" t="str">
            <v>N/A</v>
          </cell>
          <cell r="AP245" t="str">
            <v>N/A</v>
          </cell>
          <cell r="AQ245" t="str">
            <v>N/A</v>
          </cell>
          <cell r="AR245" t="str">
            <v>SI</v>
          </cell>
          <cell r="AS245" t="str">
            <v>MILENA INFANTE</v>
          </cell>
        </row>
        <row r="246">
          <cell r="B246">
            <v>112149</v>
          </cell>
          <cell r="C246">
            <v>228492</v>
          </cell>
          <cell r="D246" t="str">
            <v>5e74d7c3a236120017857125</v>
          </cell>
          <cell r="E246" t="str">
            <v>PRIMAX</v>
          </cell>
          <cell r="F246" t="str">
            <v>SI</v>
          </cell>
          <cell r="G246" t="str">
            <v>NO</v>
          </cell>
          <cell r="H246" t="str">
            <v>SI</v>
          </cell>
          <cell r="I246" t="str">
            <v>DAGAR</v>
          </cell>
          <cell r="J246" t="str">
            <v>Clle 31 # 21-45</v>
          </cell>
          <cell r="K246" t="str">
            <v>Área Norte</v>
          </cell>
          <cell r="L246" t="str">
            <v>BUCARAMANGA</v>
          </cell>
          <cell r="M246" t="str">
            <v>SANTANDER</v>
          </cell>
          <cell r="N246" t="str">
            <v>MONICA LONDOÑO</v>
          </cell>
          <cell r="O246" t="str">
            <v>mlondonod@primax.com.co</v>
          </cell>
          <cell r="P246" t="str">
            <v>FABIAN TORRES</v>
          </cell>
          <cell r="Q246" t="str">
            <v>ftorresa@primax.com.co</v>
          </cell>
          <cell r="R246" t="str">
            <v>Single Site</v>
          </cell>
          <cell r="U246" t="str">
            <v>Daniel García Hernández/Eliecer Garcia</v>
          </cell>
          <cell r="V246" t="str">
            <v>Nhora Ariza / Daniel García Hernández/Eliecer Garcia</v>
          </cell>
          <cell r="W246" t="str">
            <v>estacion.dagar@gmail.com;</v>
          </cell>
          <cell r="X246" t="str">
            <v>estacion.dagar@gmail.com;</v>
          </cell>
          <cell r="Y246" t="str">
            <v>3182301868 / 577 6423845</v>
          </cell>
          <cell r="Z246">
            <v>7.1243531000000004</v>
          </cell>
          <cell r="AA246">
            <v>-73.122378499999996</v>
          </cell>
          <cell r="AB246" t="str">
            <v>HS</v>
          </cell>
          <cell r="AC246" t="str">
            <v>Cuotas</v>
          </cell>
          <cell r="AE246">
            <v>3700000</v>
          </cell>
          <cell r="AF246" t="str">
            <v>N/A</v>
          </cell>
          <cell r="AG246">
            <v>336363.63636364002</v>
          </cell>
          <cell r="AH246">
            <v>336363.63636364002</v>
          </cell>
          <cell r="AI246">
            <v>336363.63636364002</v>
          </cell>
          <cell r="AJ246">
            <v>336363.63636364002</v>
          </cell>
          <cell r="AK246">
            <v>336363.63636364002</v>
          </cell>
          <cell r="AL246">
            <v>336363.63636364002</v>
          </cell>
          <cell r="AM246">
            <v>336363.63636364002</v>
          </cell>
          <cell r="AN246">
            <v>336363.63636364002</v>
          </cell>
          <cell r="AO246">
            <v>336363.63636364002</v>
          </cell>
          <cell r="AP246">
            <v>336363.63636364002</v>
          </cell>
          <cell r="AQ246">
            <v>336363.63636364002</v>
          </cell>
          <cell r="AR246" t="str">
            <v>SI</v>
          </cell>
          <cell r="AS246" t="str">
            <v>FERNEY LOZANO</v>
          </cell>
        </row>
        <row r="247">
          <cell r="B247">
            <v>110660</v>
          </cell>
          <cell r="C247">
            <v>121805</v>
          </cell>
          <cell r="D247" t="str">
            <v>62139c3fdd466900182d7a62</v>
          </cell>
          <cell r="E247" t="str">
            <v>PRIMAX</v>
          </cell>
          <cell r="F247" t="str">
            <v>SI</v>
          </cell>
          <cell r="G247" t="str">
            <v>NO</v>
          </cell>
          <cell r="H247" t="str">
            <v>SI</v>
          </cell>
          <cell r="I247" t="str">
            <v>INVERSIONES CRIVASI - EL BOSQUE</v>
          </cell>
          <cell r="J247" t="str">
            <v xml:space="preserve">Carrera 52 No. 78-20                                          </v>
          </cell>
          <cell r="K247" t="str">
            <v>Área Norte</v>
          </cell>
          <cell r="L247" t="str">
            <v>MEDELLIN</v>
          </cell>
          <cell r="M247" t="str">
            <v>ANTIOQUIA</v>
          </cell>
          <cell r="N247" t="str">
            <v>MONICA LONDOÑO</v>
          </cell>
          <cell r="O247" t="str">
            <v>mlondonod@primax.com.co</v>
          </cell>
          <cell r="P247" t="str">
            <v>OLGA LUCIA RESTREPO</v>
          </cell>
          <cell r="Q247" t="str">
            <v>orestrepol@primax.com.co</v>
          </cell>
          <cell r="R247" t="str">
            <v>Single Site</v>
          </cell>
          <cell r="U247" t="str">
            <v>Tatiana Ramirez</v>
          </cell>
          <cell r="V247" t="str">
            <v>Silvia Carmona / Tatiana Ramirez</v>
          </cell>
          <cell r="W247" t="str">
            <v>ESSOBOSQUE@GMAIL.COM</v>
          </cell>
          <cell r="X247" t="str">
            <v>ESSOBOSQUE@GMAIL.COM / essobosque@gmail.com</v>
          </cell>
          <cell r="Y247" t="str">
            <v>316 4490742 /0/315 5183745</v>
          </cell>
          <cell r="Z247">
            <v>6.27316597890509</v>
          </cell>
          <cell r="AA247">
            <v>-75.5646356759611</v>
          </cell>
          <cell r="AB247" t="str">
            <v>HS</v>
          </cell>
          <cell r="AC247" t="str">
            <v>Cuotas</v>
          </cell>
          <cell r="AE247">
            <v>3700000</v>
          </cell>
          <cell r="AF247" t="str">
            <v>N/A</v>
          </cell>
          <cell r="AG247">
            <v>336363.63636364002</v>
          </cell>
          <cell r="AH247">
            <v>336363.63636364002</v>
          </cell>
          <cell r="AI247">
            <v>336363.63636364002</v>
          </cell>
          <cell r="AJ247">
            <v>336363.63636364002</v>
          </cell>
          <cell r="AK247">
            <v>336363.63636364002</v>
          </cell>
          <cell r="AL247">
            <v>336363.63636364002</v>
          </cell>
          <cell r="AM247">
            <v>336363.63636364002</v>
          </cell>
          <cell r="AN247">
            <v>336363.63636364002</v>
          </cell>
          <cell r="AO247">
            <v>336363.63636364002</v>
          </cell>
          <cell r="AP247">
            <v>336363.63636364002</v>
          </cell>
          <cell r="AQ247">
            <v>336363.63636364002</v>
          </cell>
          <cell r="AR247" t="str">
            <v>SI</v>
          </cell>
          <cell r="AS247" t="str">
            <v>JOHNNATAN ALZATE</v>
          </cell>
        </row>
        <row r="248">
          <cell r="B248">
            <v>146083</v>
          </cell>
          <cell r="C248">
            <v>195476</v>
          </cell>
          <cell r="D248" t="str">
            <v>5e74dfeea23612001786d15f</v>
          </cell>
          <cell r="E248" t="str">
            <v>PRIMAX</v>
          </cell>
          <cell r="F248" t="str">
            <v>SI</v>
          </cell>
          <cell r="G248" t="str">
            <v>NO</v>
          </cell>
          <cell r="H248" t="str">
            <v>SI</v>
          </cell>
          <cell r="I248" t="str">
            <v>LA 70 MEDELLIN</v>
          </cell>
          <cell r="J248" t="str">
            <v>Circular 2A-#69-19</v>
          </cell>
          <cell r="K248" t="str">
            <v>Área Norte</v>
          </cell>
          <cell r="L248" t="str">
            <v>MEDELLIN</v>
          </cell>
          <cell r="M248" t="str">
            <v>ANTIOQUIA</v>
          </cell>
          <cell r="N248" t="str">
            <v>MONICA LONDOÑO</v>
          </cell>
          <cell r="O248" t="str">
            <v>mlondonod@primax.com.co</v>
          </cell>
          <cell r="P248" t="str">
            <v>ANDRES FELIPE PENNA</v>
          </cell>
          <cell r="Q248" t="str">
            <v>apennal@primax.com.co</v>
          </cell>
          <cell r="R248" t="str">
            <v>Single Site</v>
          </cell>
          <cell r="U248" t="str">
            <v xml:space="preserve">Hector Julio Gaviria - Erika Gaviria </v>
          </cell>
          <cell r="V248" t="str">
            <v xml:space="preserve">Julieth Alarcon / Hector Julio Gaviria - Erika Gaviria </v>
          </cell>
          <cell r="W248" t="str">
            <v>mobilla70@hotmail.com</v>
          </cell>
          <cell r="X248" t="str">
            <v>mobilla70@hotmail.com</v>
          </cell>
          <cell r="Y248" t="str">
            <v>3016338 - 3173522558 / 574 2602451</v>
          </cell>
          <cell r="Z248">
            <v>6.2449820000000003</v>
          </cell>
          <cell r="AA248">
            <v>-75.589037000000005</v>
          </cell>
          <cell r="AB248" t="str">
            <v>HS</v>
          </cell>
          <cell r="AC248" t="str">
            <v>Cuotas</v>
          </cell>
          <cell r="AE248">
            <v>3700000</v>
          </cell>
          <cell r="AF248" t="str">
            <v>N/A</v>
          </cell>
          <cell r="AG248">
            <v>336363.63636364002</v>
          </cell>
          <cell r="AH248">
            <v>336363.63636364002</v>
          </cell>
          <cell r="AI248">
            <v>336363.63636364002</v>
          </cell>
          <cell r="AJ248">
            <v>336363.63636364002</v>
          </cell>
          <cell r="AK248">
            <v>336363.63636364002</v>
          </cell>
          <cell r="AL248">
            <v>336363.63636364002</v>
          </cell>
          <cell r="AM248">
            <v>336363.63636364002</v>
          </cell>
          <cell r="AN248">
            <v>336363.63636364002</v>
          </cell>
          <cell r="AO248">
            <v>336363.63636364002</v>
          </cell>
          <cell r="AP248">
            <v>336363.63636364002</v>
          </cell>
          <cell r="AQ248">
            <v>336363.63636364002</v>
          </cell>
          <cell r="AR248" t="str">
            <v>SI</v>
          </cell>
          <cell r="AS248" t="str">
            <v>NORMAN CORDOBA</v>
          </cell>
        </row>
        <row r="249">
          <cell r="B249">
            <v>111748</v>
          </cell>
          <cell r="C249">
            <v>123710</v>
          </cell>
          <cell r="D249" t="str">
            <v>621a3ea4dd466900182dc54f</v>
          </cell>
          <cell r="E249" t="str">
            <v>PRIMAX</v>
          </cell>
          <cell r="F249" t="str">
            <v>SI</v>
          </cell>
          <cell r="G249" t="str">
            <v>NO</v>
          </cell>
          <cell r="H249" t="str">
            <v>SI</v>
          </cell>
          <cell r="I249" t="str">
            <v>AVENIDA</v>
          </cell>
          <cell r="J249" t="str">
            <v>CL 9 No. 18 -75 (Dicosol)</v>
          </cell>
          <cell r="K249" t="str">
            <v>Área Centro</v>
          </cell>
          <cell r="L249" t="str">
            <v>DUITAMA</v>
          </cell>
          <cell r="M249" t="str">
            <v>BOYACA</v>
          </cell>
          <cell r="N249" t="str">
            <v>HECTOR MARIO MARTINEZ</v>
          </cell>
          <cell r="O249" t="str">
            <v>hmartinezd@primax.com.co</v>
          </cell>
          <cell r="P249" t="str">
            <v>YOLIMA MESA</v>
          </cell>
          <cell r="Q249" t="str">
            <v>ymesar@primax.com.co</v>
          </cell>
          <cell r="R249" t="str">
            <v>Multisite</v>
          </cell>
          <cell r="T249" t="str">
            <v>DICOSOL</v>
          </cell>
          <cell r="U249" t="str">
            <v>DICOSOL: Alvaro Javier Gonzalez</v>
          </cell>
          <cell r="V249" t="str">
            <v>Alvaro Javier Gonzalez</v>
          </cell>
          <cell r="W249" t="str">
            <v>lubritrans@gmail.com</v>
          </cell>
          <cell r="X249" t="str">
            <v>lubritrans@gmail.com</v>
          </cell>
          <cell r="Y249" t="str">
            <v>0/57 3153235302</v>
          </cell>
          <cell r="Z249">
            <v>5.8152504260000004</v>
          </cell>
          <cell r="AA249">
            <v>-73.032400269999997</v>
          </cell>
          <cell r="AB249" t="str">
            <v>HS</v>
          </cell>
          <cell r="AC249" t="str">
            <v>Inmediato</v>
          </cell>
          <cell r="AE249">
            <v>3500000</v>
          </cell>
          <cell r="AF249" t="str">
            <v>N/A</v>
          </cell>
          <cell r="AG249" t="str">
            <v>N/A</v>
          </cell>
          <cell r="AH249">
            <v>3500000</v>
          </cell>
          <cell r="AI249" t="str">
            <v>N/A</v>
          </cell>
          <cell r="AJ249" t="str">
            <v>N/A</v>
          </cell>
          <cell r="AK249" t="str">
            <v>N/A</v>
          </cell>
          <cell r="AL249" t="str">
            <v>N/A</v>
          </cell>
          <cell r="AM249" t="str">
            <v>N/A</v>
          </cell>
          <cell r="AN249" t="str">
            <v>N/A</v>
          </cell>
          <cell r="AO249" t="str">
            <v>N/A</v>
          </cell>
          <cell r="AP249" t="str">
            <v>N/A</v>
          </cell>
          <cell r="AQ249" t="str">
            <v>N/A</v>
          </cell>
          <cell r="AR249" t="str">
            <v>SI</v>
          </cell>
          <cell r="AS249" t="str">
            <v>RICARDO CHIPATECUA</v>
          </cell>
        </row>
        <row r="250">
          <cell r="B250">
            <v>112392</v>
          </cell>
          <cell r="C250">
            <v>124851</v>
          </cell>
          <cell r="D250" t="str">
            <v>62165f89dd466900182d8b70</v>
          </cell>
          <cell r="E250" t="str">
            <v>PRIMAX</v>
          </cell>
          <cell r="F250" t="str">
            <v>SI</v>
          </cell>
          <cell r="G250" t="str">
            <v>NO</v>
          </cell>
          <cell r="H250" t="str">
            <v>SI</v>
          </cell>
          <cell r="I250" t="str">
            <v xml:space="preserve">TERMINAL </v>
          </cell>
          <cell r="J250" t="str">
            <v>Avda San Martin # 11A-42</v>
          </cell>
          <cell r="K250" t="str">
            <v>Área Centro</v>
          </cell>
          <cell r="L250" t="str">
            <v>SOGAMOSO</v>
          </cell>
          <cell r="M250" t="str">
            <v>BOYACA</v>
          </cell>
          <cell r="N250" t="str">
            <v>HECTOR MARIO MARTINEZ</v>
          </cell>
          <cell r="O250" t="str">
            <v>hmartinezd@primax.com.co</v>
          </cell>
          <cell r="P250" t="str">
            <v>YOLIMA MESA</v>
          </cell>
          <cell r="Q250" t="str">
            <v>ymesar@primax.com.co</v>
          </cell>
          <cell r="R250" t="str">
            <v>Multisite</v>
          </cell>
          <cell r="T250" t="str">
            <v>DICOSOL</v>
          </cell>
          <cell r="U250" t="str">
            <v>DICOSOL: Alvaro Javier Gonzalez</v>
          </cell>
          <cell r="V250" t="str">
            <v>Marcela Barrera / Alvaro Javier Gonzalez</v>
          </cell>
          <cell r="W250" t="str">
            <v>lubritrans@gmail.com</v>
          </cell>
          <cell r="X250" t="str">
            <v>lubritrans@gmail.com; Edsterminal.dicosol@gmail.com;</v>
          </cell>
          <cell r="Y250" t="str">
            <v>3118643935 /0/57 3153235302</v>
          </cell>
          <cell r="Z250">
            <v>5.718769</v>
          </cell>
          <cell r="AA250">
            <v>-72.932663000000005</v>
          </cell>
          <cell r="AB250" t="str">
            <v>HS</v>
          </cell>
          <cell r="AC250" t="str">
            <v>Inmediato</v>
          </cell>
          <cell r="AE250">
            <v>3500000</v>
          </cell>
          <cell r="AF250" t="str">
            <v>N/A</v>
          </cell>
          <cell r="AG250" t="str">
            <v>N/A</v>
          </cell>
          <cell r="AH250">
            <v>3500000</v>
          </cell>
          <cell r="AI250" t="str">
            <v>N/A</v>
          </cell>
          <cell r="AJ250" t="str">
            <v>N/A</v>
          </cell>
          <cell r="AK250" t="str">
            <v>N/A</v>
          </cell>
          <cell r="AL250" t="str">
            <v>N/A</v>
          </cell>
          <cell r="AM250" t="str">
            <v>N/A</v>
          </cell>
          <cell r="AN250" t="str">
            <v>N/A</v>
          </cell>
          <cell r="AO250" t="str">
            <v>N/A</v>
          </cell>
          <cell r="AP250" t="str">
            <v>N/A</v>
          </cell>
          <cell r="AQ250" t="str">
            <v>N/A</v>
          </cell>
          <cell r="AR250" t="str">
            <v>SI</v>
          </cell>
          <cell r="AS250" t="str">
            <v>RICARDO CHIPATECUA</v>
          </cell>
        </row>
        <row r="251">
          <cell r="B251">
            <v>170055</v>
          </cell>
          <cell r="C251">
            <v>232396</v>
          </cell>
          <cell r="D251" t="str">
            <v>621660e81fde6a0018ade572</v>
          </cell>
          <cell r="E251" t="str">
            <v>PRIMAX</v>
          </cell>
          <cell r="F251" t="str">
            <v>SI</v>
          </cell>
          <cell r="G251" t="str">
            <v>NO</v>
          </cell>
          <cell r="H251" t="str">
            <v>SI</v>
          </cell>
          <cell r="I251" t="str">
            <v>ESTACION DE SERVICIO PASO NIVEL</v>
          </cell>
          <cell r="J251" t="str">
            <v>VIA ALTERNA AL PERTO, MARGEN IZQUIERDO, CONTINUO AL PASO NIVEL DE LA VIA FERREA( SECTOR VILLA VETEL)</v>
          </cell>
          <cell r="K251" t="str">
            <v>Área Norte</v>
          </cell>
          <cell r="L251" t="str">
            <v>SANTA MARTA</v>
          </cell>
          <cell r="M251" t="str">
            <v>MAGDALENA</v>
          </cell>
          <cell r="N251" t="str">
            <v>MONICA LONDOÑO</v>
          </cell>
          <cell r="O251" t="str">
            <v>mlondonod@primax.com.co</v>
          </cell>
          <cell r="P251" t="str">
            <v>ANGELA BARANDICA</v>
          </cell>
          <cell r="Q251" t="str">
            <v>abarandicab@primax.com.co</v>
          </cell>
          <cell r="R251" t="str">
            <v>Multisite</v>
          </cell>
          <cell r="T251" t="str">
            <v>ARMANDO DONADO</v>
          </cell>
          <cell r="U251" t="str">
            <v>ARMANDO DONADO</v>
          </cell>
          <cell r="V251" t="str">
            <v>Wainer Martínez</v>
          </cell>
          <cell r="W251" t="str">
            <v>CONTABILIDADEDS.STCRUZ@GMAIL.COM;</v>
          </cell>
          <cell r="X251" t="str">
            <v>edspasonivel@gmail.com;</v>
          </cell>
          <cell r="Y251" t="str">
            <v>317 6479436 / 4345848</v>
          </cell>
          <cell r="Z251">
            <v>11.208509599999999</v>
          </cell>
          <cell r="AA251">
            <v>-74.173189199999996</v>
          </cell>
          <cell r="AB251" t="str">
            <v>HS</v>
          </cell>
          <cell r="AC251" t="str">
            <v>Cuotas</v>
          </cell>
          <cell r="AE251">
            <v>3700000</v>
          </cell>
          <cell r="AF251" t="str">
            <v>N/A</v>
          </cell>
          <cell r="AG251">
            <v>336363.63636364002</v>
          </cell>
          <cell r="AH251">
            <v>336363.63636364002</v>
          </cell>
          <cell r="AI251">
            <v>336363.63636364002</v>
          </cell>
          <cell r="AJ251">
            <v>336363.63636364002</v>
          </cell>
          <cell r="AK251">
            <v>336363.63636364002</v>
          </cell>
          <cell r="AL251">
            <v>336363.63636364002</v>
          </cell>
          <cell r="AM251">
            <v>336363.63636364002</v>
          </cell>
          <cell r="AN251">
            <v>336363.63636364002</v>
          </cell>
          <cell r="AO251">
            <v>336363.63636364002</v>
          </cell>
          <cell r="AP251">
            <v>336363.63636364002</v>
          </cell>
          <cell r="AQ251">
            <v>336363.63636364002</v>
          </cell>
          <cell r="AR251" t="str">
            <v>SI</v>
          </cell>
          <cell r="AS251" t="str">
            <v>GUILLERMO SOLANO</v>
          </cell>
        </row>
        <row r="252">
          <cell r="B252">
            <v>109764</v>
          </cell>
          <cell r="C252">
            <v>220802</v>
          </cell>
          <cell r="D252" t="str">
            <v>5e66e8660a16ed0017624421</v>
          </cell>
          <cell r="E252" t="str">
            <v>PRIMAX</v>
          </cell>
          <cell r="F252" t="str">
            <v>SI</v>
          </cell>
          <cell r="G252" t="str">
            <v>NO</v>
          </cell>
          <cell r="H252" t="str">
            <v>SI</v>
          </cell>
          <cell r="I252" t="str">
            <v>PLAZA AUTOPISTA</v>
          </cell>
          <cell r="J252" t="str">
            <v>Calle 15 # 35-147</v>
          </cell>
          <cell r="K252" t="str">
            <v>Área Sur</v>
          </cell>
          <cell r="L252" t="str">
            <v>YUMBO</v>
          </cell>
          <cell r="M252" t="str">
            <v>VALLE DEL CAUCA</v>
          </cell>
          <cell r="N252" t="str">
            <v>MARTHA PATRICA CHAVES</v>
          </cell>
          <cell r="O252" t="str">
            <v>mchavesr@primax.com.co</v>
          </cell>
          <cell r="P252" t="str">
            <v>CLAUDIA PINILLA</v>
          </cell>
          <cell r="Q252" t="str">
            <v>cpinillal@primax.com.co</v>
          </cell>
          <cell r="R252" t="str">
            <v>Partner</v>
          </cell>
          <cell r="S252" t="str">
            <v>GREEN SAS</v>
          </cell>
          <cell r="U252" t="str">
            <v>GREEN SAS: Jose Vicente Enriquez</v>
          </cell>
          <cell r="V252" t="str">
            <v>Angela Bravo</v>
          </cell>
          <cell r="W252" t="str">
            <v>jenriquez@greensas.com.co</v>
          </cell>
          <cell r="X252" t="str">
            <v>jenriquez@greensas.com.co; abravo@greensas.com.co;</v>
          </cell>
          <cell r="Y252" t="str">
            <v>3217815167 / 572 4850760 / 57 3104142263</v>
          </cell>
          <cell r="Z252">
            <v>3.5015839999999998</v>
          </cell>
          <cell r="AA252">
            <v>-76.505167</v>
          </cell>
          <cell r="AB252" t="str">
            <v>HS</v>
          </cell>
          <cell r="AC252" t="str">
            <v>Cuotas</v>
          </cell>
          <cell r="AD252" t="str">
            <v>Se inscriben por 1 trimestre (Inician el 1 de Febrero hasta el 31 de Marzo 2022. Incluye 2 visitas insitu, 4 cámaras escondidas, 1 curso de VDS nuevos personalizado &amp; pendiente por confirmar 1 visita de cortesía)</v>
          </cell>
          <cell r="AE252">
            <v>1009091</v>
          </cell>
          <cell r="AF252" t="str">
            <v>N/A</v>
          </cell>
          <cell r="AG252">
            <v>336363.66600000003</v>
          </cell>
          <cell r="AH252">
            <v>336363.66600000003</v>
          </cell>
          <cell r="AI252">
            <v>336363.66600000003</v>
          </cell>
          <cell r="AJ252" t="str">
            <v>N/A</v>
          </cell>
          <cell r="AK252" t="str">
            <v>N/A</v>
          </cell>
          <cell r="AL252" t="str">
            <v>N/A</v>
          </cell>
          <cell r="AM252">
            <v>343091</v>
          </cell>
          <cell r="AN252">
            <v>343091</v>
          </cell>
          <cell r="AO252">
            <v>343091</v>
          </cell>
          <cell r="AP252">
            <v>343091</v>
          </cell>
          <cell r="AQ252">
            <v>343091</v>
          </cell>
          <cell r="AR252" t="str">
            <v>SI</v>
          </cell>
          <cell r="AS252" t="str">
            <v>SANDRA JORDAN</v>
          </cell>
        </row>
        <row r="253">
          <cell r="B253">
            <v>109774</v>
          </cell>
          <cell r="C253">
            <v>234474</v>
          </cell>
          <cell r="D253" t="str">
            <v>621662c9dd466900182d8be6</v>
          </cell>
          <cell r="E253" t="str">
            <v>PRIMAX</v>
          </cell>
          <cell r="F253" t="str">
            <v>NO</v>
          </cell>
          <cell r="G253" t="str">
            <v>NO</v>
          </cell>
          <cell r="H253" t="str">
            <v>SI</v>
          </cell>
          <cell r="I253" t="str">
            <v>MAMONAL</v>
          </cell>
          <cell r="J253" t="str">
            <v>Km 9 Vía Mamonal</v>
          </cell>
          <cell r="K253" t="str">
            <v>Área Norte</v>
          </cell>
          <cell r="L253" t="str">
            <v>CARTAGENA DE INDIAS</v>
          </cell>
          <cell r="M253" t="str">
            <v>BOLIVAR</v>
          </cell>
          <cell r="N253" t="str">
            <v>MONICA LONDOÑO</v>
          </cell>
          <cell r="O253" t="str">
            <v>mlondonod@primax.com.co</v>
          </cell>
          <cell r="P253" t="str">
            <v>MARTHA BARROS</v>
          </cell>
          <cell r="Q253" t="str">
            <v>mbarrosl@primax.com.co</v>
          </cell>
          <cell r="R253" t="str">
            <v>Single Site</v>
          </cell>
          <cell r="U253" t="str">
            <v>C.I. OIL CHEMICAL S.A: Diogenes Vallejo</v>
          </cell>
          <cell r="V253" t="str">
            <v>Tomas niebles  / C.I. OIL CHEMICAL S.A: Diogenes Vallejo</v>
          </cell>
          <cell r="W253" t="str">
            <v>eds.mamonal@oilchemical.co</v>
          </cell>
          <cell r="X253" t="str">
            <v>eds.mamonal@oilchemical.co; Tomas.niebles@combuscol.com;</v>
          </cell>
          <cell r="Y253" t="str">
            <v>3107829580 / 0/57 3157501214</v>
          </cell>
          <cell r="Z253">
            <v>10.319162</v>
          </cell>
          <cell r="AA253">
            <v>-75.501598000000001</v>
          </cell>
          <cell r="AB253" t="str">
            <v>HS</v>
          </cell>
          <cell r="AC253" t="str">
            <v>Cuotas</v>
          </cell>
          <cell r="AE253">
            <v>3700000</v>
          </cell>
          <cell r="AF253" t="str">
            <v>N/A</v>
          </cell>
          <cell r="AG253">
            <v>336363.63636364002</v>
          </cell>
          <cell r="AH253">
            <v>336363.63636364002</v>
          </cell>
          <cell r="AI253">
            <v>336363.63636364002</v>
          </cell>
          <cell r="AJ253">
            <v>336363.63636364002</v>
          </cell>
          <cell r="AK253">
            <v>336363.63636364002</v>
          </cell>
          <cell r="AL253">
            <v>336363.63636364002</v>
          </cell>
          <cell r="AM253">
            <v>336363.63636364002</v>
          </cell>
          <cell r="AN253">
            <v>336363.63636364002</v>
          </cell>
          <cell r="AO253">
            <v>336363.63636364002</v>
          </cell>
          <cell r="AP253">
            <v>336363.63636364002</v>
          </cell>
          <cell r="AQ253">
            <v>336363.63636364002</v>
          </cell>
          <cell r="AR253" t="str">
            <v>FORMULARIO</v>
          </cell>
          <cell r="AS253" t="str">
            <v>KAREN COGOLLO</v>
          </cell>
        </row>
        <row r="254">
          <cell r="B254">
            <v>109777</v>
          </cell>
          <cell r="C254">
            <v>220803</v>
          </cell>
          <cell r="D254" t="str">
            <v>621a40961fde6a0018ae1c0c</v>
          </cell>
          <cell r="E254" t="str">
            <v>PRIMAX</v>
          </cell>
          <cell r="F254" t="str">
            <v>SI</v>
          </cell>
          <cell r="G254" t="str">
            <v>NO</v>
          </cell>
          <cell r="H254" t="str">
            <v>SI</v>
          </cell>
          <cell r="I254" t="str">
            <v>NORUEGA</v>
          </cell>
          <cell r="J254" t="str">
            <v>Calle 13 # 30-85</v>
          </cell>
          <cell r="K254" t="str">
            <v>Área Sur</v>
          </cell>
          <cell r="L254" t="str">
            <v>SANTIAGO DE CALI</v>
          </cell>
          <cell r="M254" t="str">
            <v>VALLE DEL CAUCA</v>
          </cell>
          <cell r="N254" t="str">
            <v>MARTHA PATRICA CHAVES</v>
          </cell>
          <cell r="O254" t="str">
            <v>mchavesr@primax.com.co</v>
          </cell>
          <cell r="P254" t="str">
            <v>CLAUDIA PINILLA</v>
          </cell>
          <cell r="Q254" t="str">
            <v>cpinillal@primax.com.co</v>
          </cell>
          <cell r="R254" t="str">
            <v>Partner</v>
          </cell>
          <cell r="S254" t="str">
            <v>GREEN SAS</v>
          </cell>
          <cell r="U254" t="str">
            <v>GREEN SAS: Jose Vicente Enriquez</v>
          </cell>
          <cell r="V254" t="str">
            <v>Sandra Camelo /GREEN SAS: Jose Vicente Enriquez</v>
          </cell>
          <cell r="W254" t="str">
            <v>jenriquez@greensas.com.co</v>
          </cell>
          <cell r="X254" t="str">
            <v>jenriquez@greensas.com.co; scamelo@greensas.com.co;</v>
          </cell>
          <cell r="Y254" t="str">
            <v>3234892166 / 572 4850760 / 57 3104142263</v>
          </cell>
          <cell r="Z254">
            <v>3.4271799999999999</v>
          </cell>
          <cell r="AA254">
            <v>-76.528259000000006</v>
          </cell>
          <cell r="AB254" t="str">
            <v>HS</v>
          </cell>
          <cell r="AC254" t="str">
            <v>Cuotas</v>
          </cell>
          <cell r="AD254" t="str">
            <v>Se inscriben por 1 trimestre (Inician el 1 de Febrero hasta el 31 de Marzo 2022. Incluye 2 visitas insitu, 4 cámaras escondidas, 1 curso de VDS nuevos personalizado &amp; pendiente por confirmar 1 visita de cortesía)</v>
          </cell>
          <cell r="AE254">
            <v>1009091</v>
          </cell>
          <cell r="AF254" t="str">
            <v>N/A</v>
          </cell>
          <cell r="AG254">
            <v>336363.66600000003</v>
          </cell>
          <cell r="AH254">
            <v>336363.66600000003</v>
          </cell>
          <cell r="AI254">
            <v>336363.66600000003</v>
          </cell>
          <cell r="AJ254" t="str">
            <v>N/A</v>
          </cell>
          <cell r="AK254" t="str">
            <v>N/A</v>
          </cell>
          <cell r="AL254" t="str">
            <v>N/A</v>
          </cell>
          <cell r="AM254">
            <v>343091</v>
          </cell>
          <cell r="AN254">
            <v>343091</v>
          </cell>
          <cell r="AO254">
            <v>343091</v>
          </cell>
          <cell r="AP254">
            <v>343091</v>
          </cell>
          <cell r="AQ254">
            <v>343091</v>
          </cell>
          <cell r="AR254" t="str">
            <v>SI</v>
          </cell>
          <cell r="AS254" t="str">
            <v>SANDRA JORDAN</v>
          </cell>
        </row>
        <row r="255">
          <cell r="B255">
            <v>110107</v>
          </cell>
          <cell r="C255">
            <v>120718</v>
          </cell>
          <cell r="D255" t="str">
            <v>6213a849dd466900182d7b9a</v>
          </cell>
          <cell r="E255" t="str">
            <v>PRIMAX</v>
          </cell>
          <cell r="F255" t="str">
            <v>NO</v>
          </cell>
          <cell r="G255" t="str">
            <v>NO</v>
          </cell>
          <cell r="H255" t="str">
            <v>SI</v>
          </cell>
          <cell r="I255" t="str">
            <v>SULTANA</v>
          </cell>
          <cell r="J255" t="str">
            <v>Cra. 1 # 55-07</v>
          </cell>
          <cell r="K255" t="str">
            <v>Área Sur</v>
          </cell>
          <cell r="L255" t="str">
            <v>SANTIAGO DE CALI</v>
          </cell>
          <cell r="M255" t="str">
            <v>VALLE DEL CAUCA</v>
          </cell>
          <cell r="N255" t="str">
            <v>MARTHA PATRICA CHAVES</v>
          </cell>
          <cell r="O255" t="str">
            <v>mchavesr@primax.com.co</v>
          </cell>
          <cell r="P255" t="str">
            <v>FERNANDO HERNANDEZ</v>
          </cell>
          <cell r="Q255" t="str">
            <v>fhernandezr@primax.com.co</v>
          </cell>
          <cell r="R255" t="str">
            <v>Single Site</v>
          </cell>
          <cell r="U255" t="str">
            <v>Silvia Tello</v>
          </cell>
          <cell r="V255" t="str">
            <v>Silvia Tello / Cristhian Vidal</v>
          </cell>
          <cell r="W255" t="str">
            <v>stv183@hotmail.com</v>
          </cell>
          <cell r="X255" t="str">
            <v>stv183@hotmail.com</v>
          </cell>
          <cell r="Y255" t="str">
            <v>0/3155752318</v>
          </cell>
          <cell r="Z255">
            <v>3.4784436410000001</v>
          </cell>
          <cell r="AA255">
            <v>-76.502678290000006</v>
          </cell>
          <cell r="AB255" t="str">
            <v>HS</v>
          </cell>
          <cell r="AC255" t="str">
            <v>Inmediato</v>
          </cell>
          <cell r="AE255">
            <v>3500000</v>
          </cell>
          <cell r="AF255" t="str">
            <v>N/A</v>
          </cell>
          <cell r="AG255" t="str">
            <v>N/A</v>
          </cell>
          <cell r="AH255">
            <v>3500000</v>
          </cell>
          <cell r="AI255" t="str">
            <v>N/A</v>
          </cell>
          <cell r="AJ255" t="str">
            <v>N/A</v>
          </cell>
          <cell r="AK255" t="str">
            <v>N/A</v>
          </cell>
          <cell r="AL255" t="str">
            <v>N/A</v>
          </cell>
          <cell r="AM255" t="str">
            <v>N/A</v>
          </cell>
          <cell r="AN255" t="str">
            <v>N/A</v>
          </cell>
          <cell r="AO255" t="str">
            <v>N/A</v>
          </cell>
          <cell r="AP255" t="str">
            <v>N/A</v>
          </cell>
          <cell r="AQ255" t="str">
            <v>N/A</v>
          </cell>
          <cell r="AR255" t="str">
            <v>SI</v>
          </cell>
          <cell r="AS255" t="str">
            <v>SANDRA JORDAN</v>
          </cell>
        </row>
        <row r="256">
          <cell r="B256">
            <v>110296</v>
          </cell>
          <cell r="C256">
            <v>220805</v>
          </cell>
          <cell r="D256" t="str">
            <v>6213a8d31fde6a0018add23e</v>
          </cell>
          <cell r="E256" t="str">
            <v>PRIMAX</v>
          </cell>
          <cell r="F256" t="str">
            <v>SI</v>
          </cell>
          <cell r="G256" t="str">
            <v>NO</v>
          </cell>
          <cell r="H256" t="str">
            <v>SI</v>
          </cell>
          <cell r="I256" t="str">
            <v>LA 70 CALI</v>
          </cell>
          <cell r="J256" t="str">
            <v>Calle 70 # 5-20</v>
          </cell>
          <cell r="K256" t="str">
            <v>Área Sur</v>
          </cell>
          <cell r="L256" t="str">
            <v>SANTIAGO DE CALI</v>
          </cell>
          <cell r="M256" t="str">
            <v>VALLE DEL CAUCA</v>
          </cell>
          <cell r="N256" t="str">
            <v>MARTHA PATRICA CHAVES</v>
          </cell>
          <cell r="O256" t="str">
            <v>mchavesr@primax.com.co</v>
          </cell>
          <cell r="P256" t="str">
            <v>CLAUDIA PINILLA</v>
          </cell>
          <cell r="Q256" t="str">
            <v>cpinillal@primax.com.co</v>
          </cell>
          <cell r="R256" t="str">
            <v>Partner</v>
          </cell>
          <cell r="S256" t="str">
            <v>GREEN SAS</v>
          </cell>
          <cell r="U256" t="str">
            <v>GREEN SAS: Jose Vicente Enriquez</v>
          </cell>
          <cell r="V256" t="str">
            <v>Daniela Vásquez  / GREEN SAS: Jose Vicente Enriquez</v>
          </cell>
          <cell r="W256" t="str">
            <v>jenriquez@greensas.com.co</v>
          </cell>
          <cell r="X256" t="str">
            <v>jenriquez@greensas.com.co; Daniela.vasquez@greensas.com.co;</v>
          </cell>
          <cell r="Y256" t="str">
            <v>3113859102 / 572 4850760 / 57 3104142263</v>
          </cell>
          <cell r="Z256">
            <v>3.4671159999999999</v>
          </cell>
          <cell r="AA256">
            <v>-76.485663000000002</v>
          </cell>
          <cell r="AB256" t="str">
            <v>HS</v>
          </cell>
          <cell r="AC256" t="str">
            <v>Cuotas</v>
          </cell>
          <cell r="AD256" t="str">
            <v>Se inscriben por 1 trimestre (Inician el 1 de Febrero hasta el 31 de Marzo 2022. Incluye 2 visitas insitu, 4 cámaras escondidas, 1 curso de VDS nuevos personalizado &amp; pendiente por confirmar 1 visita de cortesía)</v>
          </cell>
          <cell r="AE256">
            <v>1009091</v>
          </cell>
          <cell r="AF256" t="str">
            <v>N/A</v>
          </cell>
          <cell r="AG256">
            <v>336363.66600000003</v>
          </cell>
          <cell r="AH256">
            <v>336363.66600000003</v>
          </cell>
          <cell r="AI256">
            <v>336363.66600000003</v>
          </cell>
          <cell r="AJ256" t="str">
            <v>N/A</v>
          </cell>
          <cell r="AK256" t="str">
            <v>N/A</v>
          </cell>
          <cell r="AL256" t="str">
            <v>N/A</v>
          </cell>
          <cell r="AM256">
            <v>343091</v>
          </cell>
          <cell r="AN256">
            <v>343091</v>
          </cell>
          <cell r="AO256">
            <v>343091</v>
          </cell>
          <cell r="AP256">
            <v>343091</v>
          </cell>
          <cell r="AQ256">
            <v>343091</v>
          </cell>
          <cell r="AR256" t="str">
            <v>SI</v>
          </cell>
          <cell r="AS256" t="str">
            <v>SANDRA JORDAN</v>
          </cell>
        </row>
        <row r="257">
          <cell r="B257">
            <v>110298</v>
          </cell>
          <cell r="C257">
            <v>220806</v>
          </cell>
          <cell r="D257" t="str">
            <v>5e66e8bb0a16ed0017624abe</v>
          </cell>
          <cell r="E257" t="str">
            <v>PRIMAX</v>
          </cell>
          <cell r="F257" t="str">
            <v>SI</v>
          </cell>
          <cell r="G257" t="str">
            <v>NO</v>
          </cell>
          <cell r="H257" t="str">
            <v>SI</v>
          </cell>
          <cell r="I257" t="str">
            <v>PASOANCHO</v>
          </cell>
          <cell r="J257" t="str">
            <v>Av Pasoancho # 77-25</v>
          </cell>
          <cell r="K257" t="str">
            <v>Área Sur</v>
          </cell>
          <cell r="L257" t="str">
            <v>SANTIAGO DE CALI</v>
          </cell>
          <cell r="M257" t="str">
            <v>VALLE DEL CAUCA</v>
          </cell>
          <cell r="N257" t="str">
            <v>MARTHA PATRICA CHAVES</v>
          </cell>
          <cell r="O257" t="str">
            <v>mchavesr@primax.com.co</v>
          </cell>
          <cell r="P257" t="str">
            <v>CLAUDIA PINILLA</v>
          </cell>
          <cell r="Q257" t="str">
            <v>cpinillal@primax.com.co</v>
          </cell>
          <cell r="R257" t="str">
            <v>Partner</v>
          </cell>
          <cell r="S257" t="str">
            <v>GREEN SAS</v>
          </cell>
          <cell r="U257" t="str">
            <v>GREEN SAS: Jose Vicente Enriquez</v>
          </cell>
          <cell r="V257" t="str">
            <v>Alexander Perez /GREEN SAS: Jose Vicente Enriquez</v>
          </cell>
          <cell r="W257" t="str">
            <v>jenriquez@greensas.com.co</v>
          </cell>
          <cell r="X257" t="str">
            <v>jenriquez@greensas.com.co; aperez@greensas.com.co;</v>
          </cell>
          <cell r="Y257" t="str">
            <v>3113859090 / 572 4850760 / 57 3104142263</v>
          </cell>
          <cell r="Z257">
            <v>3.3883920000000001</v>
          </cell>
          <cell r="AA257">
            <v>-76.538432999999998</v>
          </cell>
          <cell r="AB257" t="str">
            <v>HS</v>
          </cell>
          <cell r="AC257" t="str">
            <v>Cuotas</v>
          </cell>
          <cell r="AD257" t="str">
            <v>Se inscriben por 1 trimestre (Inician el 1 de Febrero hasta el 31 de Marzo 2022. Incluye 2 visitas insitu, 4 cámaras escondidas, 1 curso de VDS nuevos personalizado &amp; pendiente por confirmar 1 visita de cortesía)</v>
          </cell>
          <cell r="AE257">
            <v>1009091</v>
          </cell>
          <cell r="AF257" t="str">
            <v>N/A</v>
          </cell>
          <cell r="AG257">
            <v>336363.66600000003</v>
          </cell>
          <cell r="AH257">
            <v>336363.66600000003</v>
          </cell>
          <cell r="AI257">
            <v>336363.66600000003</v>
          </cell>
          <cell r="AJ257" t="str">
            <v>N/A</v>
          </cell>
          <cell r="AK257" t="str">
            <v>N/A</v>
          </cell>
          <cell r="AL257" t="str">
            <v>N/A</v>
          </cell>
          <cell r="AM257">
            <v>343091</v>
          </cell>
          <cell r="AN257">
            <v>343091</v>
          </cell>
          <cell r="AO257">
            <v>343091</v>
          </cell>
          <cell r="AP257">
            <v>343091</v>
          </cell>
          <cell r="AQ257">
            <v>343091</v>
          </cell>
          <cell r="AR257" t="str">
            <v>SI</v>
          </cell>
          <cell r="AS257" t="str">
            <v>SANDRA JORDAN</v>
          </cell>
        </row>
        <row r="258">
          <cell r="B258">
            <v>110395</v>
          </cell>
          <cell r="C258">
            <v>234495</v>
          </cell>
          <cell r="D258" t="str">
            <v>6213b7111fde6a0018add3d7</v>
          </cell>
          <cell r="E258" t="str">
            <v>PRIMAX</v>
          </cell>
          <cell r="F258" t="str">
            <v>SI</v>
          </cell>
          <cell r="G258" t="str">
            <v>NO</v>
          </cell>
          <cell r="H258" t="str">
            <v>SI</v>
          </cell>
          <cell r="I258" t="str">
            <v>YUMBO</v>
          </cell>
          <cell r="J258" t="str">
            <v>Clle. 16 # 4-15 Barrio Fray Peña</v>
          </cell>
          <cell r="K258" t="str">
            <v>Área Sur</v>
          </cell>
          <cell r="L258" t="str">
            <v>YUMBO</v>
          </cell>
          <cell r="M258" t="str">
            <v>VALLE DEL CAUCA</v>
          </cell>
          <cell r="N258" t="str">
            <v>MARTHA PATRICA CHAVES</v>
          </cell>
          <cell r="O258" t="str">
            <v>mchavesr@primax.com.co</v>
          </cell>
          <cell r="P258" t="str">
            <v>CLAUDIA PINILLA</v>
          </cell>
          <cell r="Q258" t="str">
            <v>cpinillal@primax.com.co</v>
          </cell>
          <cell r="R258" t="str">
            <v>Single Site</v>
          </cell>
          <cell r="U258" t="str">
            <v>Luis Eduardo Quiroga</v>
          </cell>
          <cell r="V258" t="str">
            <v xml:space="preserve">Diana jamillo / Luis Eduardo Quiroga </v>
          </cell>
          <cell r="W258" t="str">
            <v>gerencia@esicar.net;</v>
          </cell>
          <cell r="X258" t="str">
            <v>gerencia@esicar.net; Edsyumbo@hotmail.com;</v>
          </cell>
          <cell r="Y258" t="str">
            <v>3175243847 /0/3175386641</v>
          </cell>
          <cell r="Z258">
            <v>3.5825098</v>
          </cell>
          <cell r="AA258">
            <v>-76.485836699999993</v>
          </cell>
          <cell r="AB258" t="str">
            <v>HS</v>
          </cell>
          <cell r="AC258" t="str">
            <v>Cuotas</v>
          </cell>
          <cell r="AE258">
            <v>3700000</v>
          </cell>
          <cell r="AF258" t="str">
            <v>N/A</v>
          </cell>
          <cell r="AG258">
            <v>336363.63636364002</v>
          </cell>
          <cell r="AH258">
            <v>336363.63636364002</v>
          </cell>
          <cell r="AI258">
            <v>336363.63636364002</v>
          </cell>
          <cell r="AJ258">
            <v>336363.63636364002</v>
          </cell>
          <cell r="AK258">
            <v>336363.63636364002</v>
          </cell>
          <cell r="AL258">
            <v>336363.63636364002</v>
          </cell>
          <cell r="AM258">
            <v>336363.63636364002</v>
          </cell>
          <cell r="AN258">
            <v>336363.63636364002</v>
          </cell>
          <cell r="AO258">
            <v>336363.63636364002</v>
          </cell>
          <cell r="AP258">
            <v>336363.63636364002</v>
          </cell>
          <cell r="AQ258">
            <v>336363.63636364002</v>
          </cell>
          <cell r="AR258" t="str">
            <v>SI</v>
          </cell>
          <cell r="AS258" t="str">
            <v>JOSE OROBIO</v>
          </cell>
        </row>
        <row r="259">
          <cell r="B259">
            <v>110771</v>
          </cell>
          <cell r="C259">
            <v>220807</v>
          </cell>
          <cell r="D259" t="str">
            <v>5e66e9240a16ed00176257fb</v>
          </cell>
          <cell r="E259" t="str">
            <v>PRIMAX</v>
          </cell>
          <cell r="F259" t="str">
            <v>SI</v>
          </cell>
          <cell r="G259" t="str">
            <v>NO</v>
          </cell>
          <cell r="H259" t="str">
            <v>SI</v>
          </cell>
          <cell r="I259" t="str">
            <v>PORTAL DEL SUR</v>
          </cell>
          <cell r="J259" t="str">
            <v>Calle 25 # 93-75</v>
          </cell>
          <cell r="K259" t="str">
            <v>Área Sur</v>
          </cell>
          <cell r="L259" t="str">
            <v>SANTIAGO DE CALI</v>
          </cell>
          <cell r="M259" t="str">
            <v>VALLE DEL CAUCA</v>
          </cell>
          <cell r="N259" t="str">
            <v>MARTHA PATRICA CHAVES</v>
          </cell>
          <cell r="O259" t="str">
            <v>mchavesr@primax.com.co</v>
          </cell>
          <cell r="P259" t="str">
            <v>CLAUDIA PINILLA</v>
          </cell>
          <cell r="Q259" t="str">
            <v>cpinillal@primax.com.co</v>
          </cell>
          <cell r="R259" t="str">
            <v>Partner</v>
          </cell>
          <cell r="S259" t="str">
            <v>GREEN SAS</v>
          </cell>
          <cell r="U259" t="str">
            <v>GREEN SAS: Jose Vicente Enriquez</v>
          </cell>
          <cell r="V259" t="str">
            <v xml:space="preserve">Lina González </v>
          </cell>
          <cell r="W259" t="str">
            <v>jenriquez@greensas.com.co</v>
          </cell>
          <cell r="X259" t="str">
            <v>jenriquez@greensas.com.co</v>
          </cell>
          <cell r="Y259" t="str">
            <v>3113859090 / 572 4850760 / 57 3104142263</v>
          </cell>
          <cell r="Z259">
            <v>3.3757860000000002</v>
          </cell>
          <cell r="AA259">
            <v>-76.524488000000005</v>
          </cell>
          <cell r="AB259" t="str">
            <v>HS</v>
          </cell>
          <cell r="AC259" t="str">
            <v>Cuotas</v>
          </cell>
          <cell r="AD259" t="str">
            <v>Se inscriben por 1 trimestre (Inician el 1 de Febrero hasta el 31 de Marzo 2022. Incluye 2 visitas insitu, 4 cámaras escondidas, 1 curso de VDS nuevos personalizado &amp; pendiente por confirmar 1 visita de cortesía)</v>
          </cell>
          <cell r="AE259">
            <v>1009091</v>
          </cell>
          <cell r="AF259" t="str">
            <v>N/A</v>
          </cell>
          <cell r="AG259">
            <v>336363.66600000003</v>
          </cell>
          <cell r="AH259">
            <v>336363.66600000003</v>
          </cell>
          <cell r="AI259">
            <v>336363.66600000003</v>
          </cell>
          <cell r="AJ259" t="str">
            <v>N/A</v>
          </cell>
          <cell r="AK259" t="str">
            <v>N/A</v>
          </cell>
          <cell r="AL259" t="str">
            <v>N/A</v>
          </cell>
          <cell r="AM259">
            <v>343091</v>
          </cell>
          <cell r="AN259">
            <v>343091</v>
          </cell>
          <cell r="AO259">
            <v>343091</v>
          </cell>
          <cell r="AP259">
            <v>343091</v>
          </cell>
          <cell r="AQ259">
            <v>343091</v>
          </cell>
          <cell r="AR259" t="str">
            <v>SI</v>
          </cell>
          <cell r="AS259" t="str">
            <v>SANDRA JORDAN</v>
          </cell>
        </row>
        <row r="260">
          <cell r="B260">
            <v>110987</v>
          </cell>
          <cell r="C260">
            <v>220808</v>
          </cell>
          <cell r="D260" t="str">
            <v>6213b9741fde6a0018add3f7</v>
          </cell>
          <cell r="E260" t="str">
            <v>PRIMAX</v>
          </cell>
          <cell r="F260" t="str">
            <v>SI</v>
          </cell>
          <cell r="G260" t="str">
            <v>NO</v>
          </cell>
          <cell r="H260" t="str">
            <v>SI</v>
          </cell>
          <cell r="I260" t="str">
            <v>PANORAMA</v>
          </cell>
          <cell r="J260" t="str">
            <v>Calle 15 # 35-390</v>
          </cell>
          <cell r="K260" t="str">
            <v>Área Sur</v>
          </cell>
          <cell r="L260" t="str">
            <v>YUMBO</v>
          </cell>
          <cell r="M260" t="str">
            <v>VALLE DEL CAUCA</v>
          </cell>
          <cell r="N260" t="str">
            <v>MARTHA PATRICA CHAVES</v>
          </cell>
          <cell r="O260" t="str">
            <v>mchavesr@primax.com.co</v>
          </cell>
          <cell r="P260" t="str">
            <v>CLAUDIA PINILLA</v>
          </cell>
          <cell r="Q260" t="str">
            <v>cpinillal@primax.com.co</v>
          </cell>
          <cell r="R260" t="str">
            <v>Partner</v>
          </cell>
          <cell r="S260" t="str">
            <v>GREEN SAS</v>
          </cell>
          <cell r="U260" t="str">
            <v>GREEN SAS: Jose Vicente Enriquez</v>
          </cell>
          <cell r="V260" t="str">
            <v xml:space="preserve">Jhon Chávez </v>
          </cell>
          <cell r="W260" t="str">
            <v>jenriquez@greensas.com.co</v>
          </cell>
          <cell r="X260" t="str">
            <v>jenriquez@greensas.com.co; jhon.chavez@greensas.com.co;</v>
          </cell>
          <cell r="Y260" t="str">
            <v>3217815192 / 572 4850760 / 57 3104142263</v>
          </cell>
          <cell r="Z260">
            <v>3.4978220000000002</v>
          </cell>
          <cell r="AA260">
            <v>-76.506541999999996</v>
          </cell>
          <cell r="AB260" t="str">
            <v>HS</v>
          </cell>
          <cell r="AC260" t="str">
            <v>Cuotas</v>
          </cell>
          <cell r="AD260" t="str">
            <v>Se inscriben por 1 trimestre (Inician el 1 de Febrero hasta el 31 de Marzo 2022. Incluye 2 visitas insitu, 4 cámaras escondidas, 1 curso de VDS nuevos personalizado &amp; pendiente por confirmar 1 visita de cortesía)</v>
          </cell>
          <cell r="AE260">
            <v>1009091</v>
          </cell>
          <cell r="AF260" t="str">
            <v>N/A</v>
          </cell>
          <cell r="AG260">
            <v>336363.66600000003</v>
          </cell>
          <cell r="AH260">
            <v>336363.66600000003</v>
          </cell>
          <cell r="AI260">
            <v>336363.66600000003</v>
          </cell>
          <cell r="AJ260" t="str">
            <v>N/A</v>
          </cell>
          <cell r="AK260" t="str">
            <v>N/A</v>
          </cell>
          <cell r="AL260" t="str">
            <v>N/A</v>
          </cell>
          <cell r="AM260">
            <v>343091</v>
          </cell>
          <cell r="AN260">
            <v>343091</v>
          </cell>
          <cell r="AO260">
            <v>343091</v>
          </cell>
          <cell r="AP260">
            <v>343091</v>
          </cell>
          <cell r="AQ260">
            <v>343091</v>
          </cell>
          <cell r="AR260" t="str">
            <v>SI</v>
          </cell>
          <cell r="AS260" t="str">
            <v>SANDRA JORDAN</v>
          </cell>
        </row>
        <row r="261">
          <cell r="B261">
            <v>111729</v>
          </cell>
          <cell r="C261">
            <v>123682</v>
          </cell>
          <cell r="D261" t="str">
            <v>6213dafddd466900182d7de4</v>
          </cell>
          <cell r="E261" t="str">
            <v>PRIMAX</v>
          </cell>
          <cell r="F261" t="str">
            <v>SI</v>
          </cell>
          <cell r="G261" t="str">
            <v>NO</v>
          </cell>
          <cell r="H261" t="str">
            <v>SI</v>
          </cell>
          <cell r="I261" t="str">
            <v>JUANAMBU</v>
          </cell>
          <cell r="J261" t="str">
            <v>Cra 19 No 23A 15</v>
          </cell>
          <cell r="K261" t="str">
            <v>Área Sur</v>
          </cell>
          <cell r="L261" t="str">
            <v>SAN JUAN DE PASTO</v>
          </cell>
          <cell r="M261" t="str">
            <v>NARIÑO</v>
          </cell>
          <cell r="N261" t="str">
            <v>MARTHA PATRICA CHAVES</v>
          </cell>
          <cell r="O261" t="str">
            <v>mchavesr@primax.com.co</v>
          </cell>
          <cell r="P261" t="str">
            <v xml:space="preserve">FABIO ANDRES ROJAS </v>
          </cell>
          <cell r="Q261" t="str">
            <v>frojasf@primax.com.co</v>
          </cell>
          <cell r="R261" t="str">
            <v>Partner</v>
          </cell>
          <cell r="S261" t="str">
            <v>GREEN SAS</v>
          </cell>
          <cell r="U261" t="str">
            <v>GREEN SAS: Mario Enriquez</v>
          </cell>
          <cell r="V261" t="str">
            <v xml:space="preserve">Cristian Camilo Castro </v>
          </cell>
          <cell r="W261" t="str">
            <v>menriquez@greensas.com.co</v>
          </cell>
          <cell r="X261" t="str">
            <v>ccastro@greensas.com.co; menriquez@greensas.com.co;</v>
          </cell>
          <cell r="Y261" t="str">
            <v>3176259950 / 572 7213706 ext 15</v>
          </cell>
          <cell r="Z261">
            <v>1.2116773999999999</v>
          </cell>
          <cell r="AA261">
            <v>-77.271887899999996</v>
          </cell>
          <cell r="AB261" t="str">
            <v>HS</v>
          </cell>
          <cell r="AC261" t="str">
            <v>Cuotas</v>
          </cell>
          <cell r="AD261" t="str">
            <v>Se inscriben por 1 trimestre (Inician el 1 de Febrero hasta el 31 de Marzo 2022. Incluye 2 visitas insitu, 4 cámaras escondidas, 1 curso de VDS nuevos personalizado &amp; pendiente por confirmar 1 visita de cortesía)</v>
          </cell>
          <cell r="AE261">
            <v>1009091</v>
          </cell>
          <cell r="AF261" t="str">
            <v>N/A</v>
          </cell>
          <cell r="AG261">
            <v>336363.66600000003</v>
          </cell>
          <cell r="AH261">
            <v>336363.66600000003</v>
          </cell>
          <cell r="AI261">
            <v>336363.66600000003</v>
          </cell>
          <cell r="AJ261" t="str">
            <v>N/A</v>
          </cell>
          <cell r="AK261" t="str">
            <v>N/A</v>
          </cell>
          <cell r="AL261" t="str">
            <v>N/A</v>
          </cell>
          <cell r="AM261">
            <v>343091</v>
          </cell>
          <cell r="AN261">
            <v>343091</v>
          </cell>
          <cell r="AO261">
            <v>343091</v>
          </cell>
          <cell r="AP261">
            <v>343091</v>
          </cell>
          <cell r="AQ261">
            <v>343091</v>
          </cell>
          <cell r="AR261" t="str">
            <v>SI</v>
          </cell>
          <cell r="AS261" t="str">
            <v>MIGUEL RAMIREZ</v>
          </cell>
        </row>
        <row r="262">
          <cell r="B262">
            <v>111732</v>
          </cell>
          <cell r="C262">
            <v>147217</v>
          </cell>
          <cell r="D262" t="str">
            <v>6213db7edd466900182d7df1</v>
          </cell>
          <cell r="E262" t="str">
            <v>PRIMAX</v>
          </cell>
          <cell r="F262" t="str">
            <v>SI</v>
          </cell>
          <cell r="G262" t="str">
            <v>NO</v>
          </cell>
          <cell r="H262" t="str">
            <v>SI</v>
          </cell>
          <cell r="I262" t="str">
            <v>TERMINAL AMERICANO</v>
          </cell>
          <cell r="J262" t="str">
            <v>Cra. 11 #18A-50</v>
          </cell>
          <cell r="K262" t="str">
            <v>Área Sur</v>
          </cell>
          <cell r="L262" t="str">
            <v>SAN JUAN DE PASTO</v>
          </cell>
          <cell r="M262" t="str">
            <v>NARIÑO</v>
          </cell>
          <cell r="N262" t="str">
            <v>MARTHA PATRICA CHAVES</v>
          </cell>
          <cell r="O262" t="str">
            <v>mchavesr@primax.com.co</v>
          </cell>
          <cell r="P262" t="str">
            <v xml:space="preserve">FABIO ANDRES ROJAS </v>
          </cell>
          <cell r="Q262" t="str">
            <v>frojasf@primax.com.co</v>
          </cell>
          <cell r="R262" t="str">
            <v>Partner</v>
          </cell>
          <cell r="S262" t="str">
            <v>GREEN SAS</v>
          </cell>
          <cell r="U262" t="str">
            <v>GREEN SAS: Mario Enriquez</v>
          </cell>
          <cell r="V262" t="str">
            <v xml:space="preserve">Yessica del rosario Muñoz Jiménez </v>
          </cell>
          <cell r="W262" t="str">
            <v>menriquez@greensas.com.co;</v>
          </cell>
          <cell r="X262" t="str">
            <v>menriquez@greensas.com.co; j.munoz@greensas.com.co;</v>
          </cell>
          <cell r="Y262" t="str">
            <v>3104142518 / 572 7213706 ext 15</v>
          </cell>
          <cell r="Z262">
            <v>1.2025857</v>
          </cell>
          <cell r="AA262">
            <v>-77.271670299999997</v>
          </cell>
          <cell r="AB262" t="str">
            <v>HS</v>
          </cell>
          <cell r="AC262" t="str">
            <v>Cuotas</v>
          </cell>
          <cell r="AD262" t="str">
            <v>Se inscriben por 1 trimestre (Inician el 1 de Febrero hasta el 31 de Marzo 2022. Incluye 2 visitas insitu, 4 cámaras escondidas, 1 curso de VDS nuevos personalizado &amp; pendiente por confirmar 1 visita de cortesía)</v>
          </cell>
          <cell r="AE262">
            <v>1009091</v>
          </cell>
          <cell r="AF262" t="str">
            <v>N/A</v>
          </cell>
          <cell r="AG262">
            <v>336363.66600000003</v>
          </cell>
          <cell r="AH262">
            <v>336363.66600000003</v>
          </cell>
          <cell r="AI262">
            <v>336363.66600000003</v>
          </cell>
          <cell r="AJ262" t="str">
            <v>N/A</v>
          </cell>
          <cell r="AK262" t="str">
            <v>N/A</v>
          </cell>
          <cell r="AL262" t="str">
            <v>N/A</v>
          </cell>
          <cell r="AM262">
            <v>343091</v>
          </cell>
          <cell r="AN262">
            <v>343091</v>
          </cell>
          <cell r="AO262">
            <v>343091</v>
          </cell>
          <cell r="AP262">
            <v>343091</v>
          </cell>
          <cell r="AQ262">
            <v>343091</v>
          </cell>
          <cell r="AR262" t="str">
            <v>SI</v>
          </cell>
          <cell r="AS262" t="str">
            <v>MIGUEL RAMIREZ</v>
          </cell>
        </row>
        <row r="263">
          <cell r="B263">
            <v>165978</v>
          </cell>
          <cell r="C263">
            <v>218492</v>
          </cell>
          <cell r="D263" t="str">
            <v>621a42281fde6a0018ae1c22</v>
          </cell>
          <cell r="E263" t="str">
            <v>PRIMAX</v>
          </cell>
          <cell r="F263" t="str">
            <v>SI</v>
          </cell>
          <cell r="G263" t="str">
            <v>NO</v>
          </cell>
          <cell r="H263" t="str">
            <v>SI</v>
          </cell>
          <cell r="I263" t="str">
            <v>PANORAMA CHACHAGUI</v>
          </cell>
          <cell r="J263" t="str">
            <v>Sector Cano Bajo, Km. 37 de Chachagui</v>
          </cell>
          <cell r="K263" t="str">
            <v>Área Sur</v>
          </cell>
          <cell r="L263" t="str">
            <v>CHACHAGUI</v>
          </cell>
          <cell r="M263" t="str">
            <v>NARIÑO</v>
          </cell>
          <cell r="N263" t="str">
            <v>MARTHA PATRICA CHAVES</v>
          </cell>
          <cell r="O263" t="str">
            <v>mchavesr@primax.com.co</v>
          </cell>
          <cell r="P263" t="str">
            <v xml:space="preserve">FABIO ANDRES ROJAS </v>
          </cell>
          <cell r="Q263" t="str">
            <v>frojasf@primax.com.co</v>
          </cell>
          <cell r="R263" t="str">
            <v>Partner</v>
          </cell>
          <cell r="S263" t="str">
            <v>GREEN SAS</v>
          </cell>
          <cell r="U263" t="str">
            <v>GREEN SAS: Mario Enriquez</v>
          </cell>
          <cell r="V263" t="str">
            <v xml:space="preserve">Jorge luis Rivas </v>
          </cell>
          <cell r="W263" t="str">
            <v>menriquez@greensas.com.co</v>
          </cell>
          <cell r="X263" t="str">
            <v>menriquez@greensas.com.co; Jrivas@greensas.com.co;</v>
          </cell>
          <cell r="Y263" t="str">
            <v>3113458799 / 572 7213706 ext 15</v>
          </cell>
          <cell r="Z263">
            <v>1.4377549999999999</v>
          </cell>
          <cell r="AA263">
            <v>-77.278796</v>
          </cell>
          <cell r="AB263" t="str">
            <v>HS</v>
          </cell>
          <cell r="AC263" t="str">
            <v>GRATIS</v>
          </cell>
          <cell r="AD263" t="str">
            <v>Feb. 28 -La EDS cuenta con poco galonaje para ingresar al programa de entrenamiento se deja gratis; Se inscriben por 1 trimestre (Inician el 1 de Febrero hasta el 31 de Marzo 2022. Incluye 2 visitas insitu, 4 cámaras escondidas, 1 curso de VDS nuevos personalizado &amp; pendiente por confirmar 1 visita de cortesía)</v>
          </cell>
          <cell r="AE263" t="str">
            <v>GRATIS</v>
          </cell>
          <cell r="AF263" t="str">
            <v>N/A</v>
          </cell>
          <cell r="AG263" t="str">
            <v>N/A</v>
          </cell>
          <cell r="AH263" t="str">
            <v>N/A</v>
          </cell>
          <cell r="AI263" t="str">
            <v>N/A</v>
          </cell>
          <cell r="AJ263" t="str">
            <v>N/A</v>
          </cell>
          <cell r="AK263" t="str">
            <v>N/A</v>
          </cell>
          <cell r="AL263" t="str">
            <v>N/A</v>
          </cell>
          <cell r="AM263">
            <v>343091</v>
          </cell>
          <cell r="AN263">
            <v>343091</v>
          </cell>
          <cell r="AO263">
            <v>343091</v>
          </cell>
          <cell r="AP263">
            <v>343091</v>
          </cell>
          <cell r="AQ263">
            <v>343091</v>
          </cell>
          <cell r="AR263" t="str">
            <v>SI</v>
          </cell>
          <cell r="AS263" t="str">
            <v>MIGUEL RAMIREZ</v>
          </cell>
        </row>
        <row r="264">
          <cell r="B264">
            <v>166177</v>
          </cell>
          <cell r="C264">
            <v>233199</v>
          </cell>
          <cell r="D264" t="str">
            <v>6213dc87dd466900182d7e00</v>
          </cell>
          <cell r="E264" t="str">
            <v>PRIMAX</v>
          </cell>
          <cell r="F264" t="str">
            <v>SI</v>
          </cell>
          <cell r="G264" t="str">
            <v>NO</v>
          </cell>
          <cell r="H264" t="str">
            <v>SI</v>
          </cell>
          <cell r="I264" t="str">
            <v>LA PETROLERA DE ORIENTE</v>
          </cell>
          <cell r="J264" t="str">
            <v>Calle 30 # 5 - 14 Yopal / Oficinas Principales Calle 12 # 35 - 50  Bogotá</v>
          </cell>
          <cell r="K264" t="str">
            <v>Área Centro</v>
          </cell>
          <cell r="L264" t="str">
            <v>YOPAL</v>
          </cell>
          <cell r="M264" t="str">
            <v>CASANARE</v>
          </cell>
          <cell r="N264" t="str">
            <v>HECTOR MARIO MARTINEZ</v>
          </cell>
          <cell r="O264" t="str">
            <v>hmartinezd@primax.com.co</v>
          </cell>
          <cell r="P264" t="str">
            <v>IVAN PINZON</v>
          </cell>
          <cell r="Q264" t="str">
            <v>ipinzonu@primax.com.co</v>
          </cell>
          <cell r="R264" t="str">
            <v>Multisite</v>
          </cell>
          <cell r="T264" t="str">
            <v>UNIGAS</v>
          </cell>
          <cell r="U264" t="str">
            <v>Combustibles Unigas SAS</v>
          </cell>
          <cell r="V264" t="str">
            <v>ELIZABETH HERNANDEZ</v>
          </cell>
          <cell r="W264" t="str">
            <v>hernan.camargo@grupounigas.co</v>
          </cell>
          <cell r="X264" t="str">
            <v>hernan.camargo@grupounigas.co; admonedspetrolera@gmail.com;</v>
          </cell>
          <cell r="Y264" t="str">
            <v>3103491875 / 0/57 3175142001</v>
          </cell>
          <cell r="Z264">
            <v>5.3241290000000001</v>
          </cell>
          <cell r="AA264">
            <v>-72.404760999999993</v>
          </cell>
          <cell r="AB264" t="str">
            <v>HS</v>
          </cell>
          <cell r="AC264" t="str">
            <v>Inmediato</v>
          </cell>
          <cell r="AE264">
            <v>3500000</v>
          </cell>
          <cell r="AF264" t="str">
            <v>N/A</v>
          </cell>
          <cell r="AG264" t="str">
            <v>N/A</v>
          </cell>
          <cell r="AH264">
            <v>3500000</v>
          </cell>
          <cell r="AI264" t="str">
            <v>N/A</v>
          </cell>
          <cell r="AJ264" t="str">
            <v>N/A</v>
          </cell>
          <cell r="AK264" t="str">
            <v>N/A</v>
          </cell>
          <cell r="AL264" t="str">
            <v>N/A</v>
          </cell>
          <cell r="AM264" t="str">
            <v>N/A</v>
          </cell>
          <cell r="AN264" t="str">
            <v>N/A</v>
          </cell>
          <cell r="AO264" t="str">
            <v>N/A</v>
          </cell>
          <cell r="AP264" t="str">
            <v>N/A</v>
          </cell>
          <cell r="AQ264" t="str">
            <v>N/A</v>
          </cell>
          <cell r="AR264" t="str">
            <v>SI</v>
          </cell>
          <cell r="AS264" t="str">
            <v>WILSON MONTAÑA</v>
          </cell>
        </row>
        <row r="265">
          <cell r="B265">
            <v>166714</v>
          </cell>
          <cell r="C265">
            <v>222014</v>
          </cell>
          <cell r="D265" t="str">
            <v>62169f0b1fde6a0018adea3d</v>
          </cell>
          <cell r="E265" t="str">
            <v>PRIMAX</v>
          </cell>
          <cell r="F265" t="str">
            <v>SI</v>
          </cell>
          <cell r="G265" t="str">
            <v>NO</v>
          </cell>
          <cell r="H265" t="str">
            <v>SI</v>
          </cell>
          <cell r="I265" t="str">
            <v>VILLARICA</v>
          </cell>
          <cell r="J265" t="str">
            <v>Tramo 2 Villarica-Santander de Quilichao</v>
          </cell>
          <cell r="K265" t="str">
            <v>Área Sur</v>
          </cell>
          <cell r="L265" t="str">
            <v>VILLA RICA</v>
          </cell>
          <cell r="M265" t="str">
            <v>CAUCA</v>
          </cell>
          <cell r="N265" t="str">
            <v>MARTHA PATRICA CHAVES</v>
          </cell>
          <cell r="O265" t="str">
            <v>mchavesr@primax.com.co</v>
          </cell>
          <cell r="P265" t="str">
            <v>CLAUDIA PINILLA</v>
          </cell>
          <cell r="Q265" t="str">
            <v>cpinillal@primax.com.co</v>
          </cell>
          <cell r="R265" t="str">
            <v>Partner</v>
          </cell>
          <cell r="S265" t="str">
            <v>GREEN SAS</v>
          </cell>
          <cell r="U265" t="str">
            <v>GREEN SAS: Jose Vicente Enriquez</v>
          </cell>
          <cell r="V265" t="str">
            <v>Mariana Argoty</v>
          </cell>
          <cell r="W265" t="str">
            <v>jenriquez@greensas.com.co</v>
          </cell>
          <cell r="X265" t="str">
            <v>jenriquez@greensas.com.co; argotymariana@hotmail.com;</v>
          </cell>
          <cell r="Y265" t="str">
            <v>3182529457 / 572 5504384</v>
          </cell>
          <cell r="Z265">
            <v>3.1318301000000002</v>
          </cell>
          <cell r="AA265">
            <v>-76.463824799999998</v>
          </cell>
          <cell r="AB265" t="str">
            <v>HS</v>
          </cell>
          <cell r="AC265" t="str">
            <v>Cuotas</v>
          </cell>
          <cell r="AD265" t="str">
            <v>Se inscriben por 1 trimestre (Inician el 1 de Febrero hasta el 31 de Marzo 2022. Incluye 2 visitas insitu, 4 cámaras escondidas, 1 curso de VDS nuevos personalizado &amp; pendiente por confirmar 1 visita de cortesía)</v>
          </cell>
          <cell r="AE265">
            <v>1009091</v>
          </cell>
          <cell r="AF265" t="str">
            <v>N/A</v>
          </cell>
          <cell r="AG265">
            <v>336363.66600000003</v>
          </cell>
          <cell r="AH265">
            <v>336363.66600000003</v>
          </cell>
          <cell r="AI265">
            <v>336363.66600000003</v>
          </cell>
          <cell r="AJ265" t="str">
            <v>N/A</v>
          </cell>
          <cell r="AK265" t="str">
            <v>N/A</v>
          </cell>
          <cell r="AL265" t="str">
            <v>N/A</v>
          </cell>
          <cell r="AM265" t="str">
            <v>N/A</v>
          </cell>
          <cell r="AN265" t="str">
            <v>N/A</v>
          </cell>
          <cell r="AO265" t="str">
            <v>N/A</v>
          </cell>
          <cell r="AP265" t="str">
            <v>N/A</v>
          </cell>
          <cell r="AQ265" t="str">
            <v>N/A</v>
          </cell>
          <cell r="AR265" t="str">
            <v>SI</v>
          </cell>
          <cell r="AS265" t="str">
            <v>JUAN MONTEALEGRE</v>
          </cell>
        </row>
        <row r="266">
          <cell r="B266">
            <v>170474</v>
          </cell>
          <cell r="C266">
            <v>233555</v>
          </cell>
          <cell r="D266" t="str">
            <v>621a42abdd466900182dc571</v>
          </cell>
          <cell r="E266" t="str">
            <v>PRIMAX</v>
          </cell>
          <cell r="F266" t="str">
            <v>SI</v>
          </cell>
          <cell r="G266" t="str">
            <v>NO</v>
          </cell>
          <cell r="H266" t="str">
            <v>SI</v>
          </cell>
          <cell r="I266" t="str">
            <v>CANAGUARITO</v>
          </cell>
          <cell r="J266" t="str">
            <v>CALLE PRINCIPAL INSPECCIÓN PUERTA BRAVA</v>
          </cell>
          <cell r="K266" t="str">
            <v>Área Centro</v>
          </cell>
          <cell r="L266" t="str">
            <v>GRANADA</v>
          </cell>
          <cell r="M266" t="str">
            <v>META</v>
          </cell>
          <cell r="N266" t="str">
            <v>HECTOR MARIO MARTINEZ</v>
          </cell>
          <cell r="O266" t="str">
            <v>hmartinezd@primax.com.co</v>
          </cell>
          <cell r="P266" t="str">
            <v>IVAN PINZON</v>
          </cell>
          <cell r="Q266" t="str">
            <v>ipinzonu@primax.com.co</v>
          </cell>
          <cell r="R266" t="str">
            <v>Single Site</v>
          </cell>
          <cell r="U266" t="str">
            <v>REINEL GAITAM</v>
          </cell>
          <cell r="V266" t="str">
            <v>Carolina Londoño / REINEL GAITAM</v>
          </cell>
          <cell r="W266" t="str">
            <v>canaguarito.estacion@hotmail.com;plantabeneficio@agropalmares.com</v>
          </cell>
          <cell r="X266" t="str">
            <v>canaguarito.estacion@hotmail.com;plantabeneficio@agropalmares.com</v>
          </cell>
          <cell r="Y266" t="str">
            <v>3123682584 / 57 3204253699 /3108813307</v>
          </cell>
          <cell r="Z266">
            <v>3.4392284000000002</v>
          </cell>
          <cell r="AA266">
            <v>-73.758184099999994</v>
          </cell>
          <cell r="AB266" t="str">
            <v>HS</v>
          </cell>
          <cell r="AC266" t="str">
            <v>Cuotas</v>
          </cell>
          <cell r="AE266">
            <v>3700000</v>
          </cell>
          <cell r="AF266" t="str">
            <v>N/A</v>
          </cell>
          <cell r="AG266">
            <v>336363.63636364002</v>
          </cell>
          <cell r="AH266">
            <v>336363.63636364002</v>
          </cell>
          <cell r="AI266">
            <v>336363.63636364002</v>
          </cell>
          <cell r="AJ266">
            <v>336363.63636364002</v>
          </cell>
          <cell r="AK266">
            <v>336363.63636364002</v>
          </cell>
          <cell r="AL266">
            <v>336363.63636364002</v>
          </cell>
          <cell r="AM266">
            <v>336363.63636364002</v>
          </cell>
          <cell r="AN266">
            <v>336363.63636364002</v>
          </cell>
          <cell r="AO266">
            <v>336363.63636364002</v>
          </cell>
          <cell r="AP266">
            <v>336363.63636364002</v>
          </cell>
          <cell r="AQ266">
            <v>336363.63636364002</v>
          </cell>
          <cell r="AR266" t="str">
            <v>SI</v>
          </cell>
          <cell r="AS266" t="str">
            <v>WILSON MONTAÑA</v>
          </cell>
        </row>
        <row r="267">
          <cell r="B267">
            <v>170941</v>
          </cell>
          <cell r="C267">
            <v>234196</v>
          </cell>
          <cell r="D267" t="str">
            <v>621a42f7dd466900182dc578</v>
          </cell>
          <cell r="E267" t="str">
            <v>PRIMAX</v>
          </cell>
          <cell r="F267" t="str">
            <v>NO</v>
          </cell>
          <cell r="G267" t="str">
            <v>NO</v>
          </cell>
          <cell r="H267" t="str">
            <v>NO</v>
          </cell>
          <cell r="I267" t="str">
            <v>TRUCHA</v>
          </cell>
          <cell r="J267" t="str">
            <v xml:space="preserve">CARRERA 4 No. 9-21 RODADERO </v>
          </cell>
          <cell r="K267" t="str">
            <v>Área Norte</v>
          </cell>
          <cell r="L267" t="str">
            <v>SANTA MARTA</v>
          </cell>
          <cell r="M267" t="str">
            <v>MAGDALENA</v>
          </cell>
          <cell r="N267" t="str">
            <v>MONICA LONDOÑO</v>
          </cell>
          <cell r="O267" t="str">
            <v>mlondonod@primax.com.co</v>
          </cell>
          <cell r="P267" t="str">
            <v>ANGELA BARANDICA</v>
          </cell>
          <cell r="Q267" t="str">
            <v>abarandicab@primax.com.co</v>
          </cell>
          <cell r="R267" t="str">
            <v>Multisite</v>
          </cell>
          <cell r="T267" t="str">
            <v xml:space="preserve">MERCEDES TROUT </v>
          </cell>
          <cell r="U267" t="str">
            <v xml:space="preserve">MERCEDES TROUT </v>
          </cell>
          <cell r="V267" t="str">
            <v xml:space="preserve">MERCEDES TROUT </v>
          </cell>
          <cell r="W267" t="str">
            <v>mercetrout@hotmail.com</v>
          </cell>
          <cell r="X267" t="str">
            <v>mercetrout@hotmail.com; truchasantamarta@gmail.com;</v>
          </cell>
          <cell r="Y267" t="str">
            <v>315 7220610</v>
          </cell>
          <cell r="Z267">
            <v>11.2401258</v>
          </cell>
          <cell r="AA267">
            <v>-74.206422799999999</v>
          </cell>
          <cell r="AB267" t="str">
            <v>HS</v>
          </cell>
          <cell r="AC267" t="str">
            <v>Cuotas</v>
          </cell>
          <cell r="AE267">
            <v>3700000</v>
          </cell>
          <cell r="AF267" t="str">
            <v>N/A</v>
          </cell>
          <cell r="AG267">
            <v>336363.63636364002</v>
          </cell>
          <cell r="AH267">
            <v>336363.63636364002</v>
          </cell>
          <cell r="AI267">
            <v>336363.63636364002</v>
          </cell>
          <cell r="AJ267">
            <v>336363.63636364002</v>
          </cell>
          <cell r="AK267">
            <v>336363.63636364002</v>
          </cell>
          <cell r="AL267">
            <v>336363.63636364002</v>
          </cell>
          <cell r="AM267">
            <v>336363.63636364002</v>
          </cell>
          <cell r="AN267">
            <v>336363.63636364002</v>
          </cell>
          <cell r="AO267">
            <v>336363.63636364002</v>
          </cell>
          <cell r="AP267">
            <v>336363.63636364002</v>
          </cell>
          <cell r="AQ267">
            <v>336363.63636364002</v>
          </cell>
          <cell r="AR267" t="str">
            <v>SI</v>
          </cell>
          <cell r="AS267" t="str">
            <v>GUILLERMO SOLANO</v>
          </cell>
        </row>
        <row r="268">
          <cell r="B268">
            <v>171094</v>
          </cell>
          <cell r="C268">
            <v>234399</v>
          </cell>
          <cell r="D268" t="str">
            <v>6213de3edd466900182d7e26</v>
          </cell>
          <cell r="E268" t="str">
            <v>PRIMAX</v>
          </cell>
          <cell r="F268" t="str">
            <v>SI</v>
          </cell>
          <cell r="G268" t="str">
            <v>NO</v>
          </cell>
          <cell r="H268" t="str">
            <v>NO</v>
          </cell>
          <cell r="I268" t="str">
            <v>EL PUERTO</v>
          </cell>
          <cell r="J268" t="str">
            <v>Cra. 1 #9-2 a 9-136, Guatavita, Cundinamarca</v>
          </cell>
          <cell r="K268" t="str">
            <v>Área Centro</v>
          </cell>
          <cell r="L268" t="str">
            <v>GUATAVITA</v>
          </cell>
          <cell r="M268" t="str">
            <v>CUNDINAMARCA</v>
          </cell>
          <cell r="N268" t="str">
            <v>HECTOR MARIO MARTINEZ</v>
          </cell>
          <cell r="O268" t="str">
            <v>hmartinezd@primax.com.co</v>
          </cell>
          <cell r="P268" t="str">
            <v>YOLIMA MESA</v>
          </cell>
          <cell r="Q268" t="str">
            <v>ymesar@primax.com.co</v>
          </cell>
          <cell r="R268" t="str">
            <v>Single Site</v>
          </cell>
          <cell r="U268" t="str">
            <v>Pedro Latiff</v>
          </cell>
          <cell r="V268" t="str">
            <v>Cristian Rozo</v>
          </cell>
          <cell r="W268" t="str">
            <v>pedrolatiff@gmail.com</v>
          </cell>
          <cell r="X268" t="str">
            <v>pedrolatiff@gmail.com; edselpuertoguatavita2@gmail.com;</v>
          </cell>
          <cell r="Y268" t="str">
            <v>3208520336  / 3158005653</v>
          </cell>
          <cell r="Z268">
            <v>4.9352210000000003</v>
          </cell>
          <cell r="AA268">
            <v>-73.830039999999997</v>
          </cell>
          <cell r="AB268" t="str">
            <v>HS</v>
          </cell>
          <cell r="AC268" t="str">
            <v>Inmediato</v>
          </cell>
          <cell r="AE268">
            <v>3500000</v>
          </cell>
          <cell r="AF268" t="str">
            <v>N/A</v>
          </cell>
          <cell r="AG268" t="str">
            <v>N/A</v>
          </cell>
          <cell r="AH268">
            <v>3500000</v>
          </cell>
          <cell r="AI268" t="str">
            <v>N/A</v>
          </cell>
          <cell r="AJ268" t="str">
            <v>N/A</v>
          </cell>
          <cell r="AK268" t="str">
            <v>N/A</v>
          </cell>
          <cell r="AL268" t="str">
            <v>N/A</v>
          </cell>
          <cell r="AM268" t="str">
            <v>N/A</v>
          </cell>
          <cell r="AN268" t="str">
            <v>N/A</v>
          </cell>
          <cell r="AO268" t="str">
            <v>N/A</v>
          </cell>
          <cell r="AP268" t="str">
            <v>N/A</v>
          </cell>
          <cell r="AQ268" t="str">
            <v>N/A</v>
          </cell>
          <cell r="AR268" t="str">
            <v>SI</v>
          </cell>
          <cell r="AS268" t="str">
            <v>LUIS CASTRO</v>
          </cell>
        </row>
        <row r="269">
          <cell r="B269">
            <v>170424</v>
          </cell>
          <cell r="C269">
            <v>234294</v>
          </cell>
          <cell r="D269" t="str">
            <v>621a4391dd466900182dc580</v>
          </cell>
          <cell r="E269" t="str">
            <v>PRIMAX</v>
          </cell>
          <cell r="F269" t="str">
            <v>SI</v>
          </cell>
          <cell r="G269" t="str">
            <v>NO</v>
          </cell>
          <cell r="H269" t="str">
            <v>NO</v>
          </cell>
          <cell r="I269" t="str">
            <v>SANTA MARIA DEL MAR</v>
          </cell>
          <cell r="J269" t="str">
            <v xml:space="preserve">CRA 2 No. CL 2 60 VEREDA CABUYA LARGA </v>
          </cell>
          <cell r="K269" t="str">
            <v>Área Norte</v>
          </cell>
          <cell r="L269" t="str">
            <v>SAN CARLOS</v>
          </cell>
          <cell r="M269" t="str">
            <v>CORDOBA</v>
          </cell>
          <cell r="N269" t="str">
            <v>MONICA LONDOÑO</v>
          </cell>
          <cell r="O269" t="str">
            <v>mlondonod@primax.com.co</v>
          </cell>
          <cell r="P269" t="str">
            <v>VICTOR PATERNINA</v>
          </cell>
          <cell r="Q269" t="str">
            <v>vpaterninau@primax.com.co</v>
          </cell>
          <cell r="R269" t="str">
            <v>Multisite</v>
          </cell>
          <cell r="T269" t="str">
            <v>Mario Agresott</v>
          </cell>
          <cell r="U269" t="str">
            <v xml:space="preserve"> Sra. Jeny Espitia Mafioly</v>
          </cell>
          <cell r="V269" t="str">
            <v>Jeny espitia / Mario Agresott</v>
          </cell>
          <cell r="W269" t="str">
            <v>marioagresott@hotmail.com</v>
          </cell>
          <cell r="X269" t="str">
            <v>marioagresott@hotmail.com; eds.santamariadelmar@gmail.com;</v>
          </cell>
          <cell r="Y269" t="str">
            <v>3112414364 / 311-6579499</v>
          </cell>
          <cell r="Z269">
            <v>8.8124260000000003</v>
          </cell>
          <cell r="AA269">
            <v>-75.703950000000006</v>
          </cell>
          <cell r="AB269" t="str">
            <v>HS</v>
          </cell>
          <cell r="AC269" t="str">
            <v>Cuotas</v>
          </cell>
          <cell r="AE269">
            <v>3700000</v>
          </cell>
          <cell r="AF269" t="str">
            <v>N/A</v>
          </cell>
          <cell r="AG269">
            <v>336363.63636364002</v>
          </cell>
          <cell r="AH269">
            <v>336363.63636364002</v>
          </cell>
          <cell r="AI269">
            <v>336363.63636364002</v>
          </cell>
          <cell r="AJ269">
            <v>336363.63636364002</v>
          </cell>
          <cell r="AK269">
            <v>336363.63636364002</v>
          </cell>
          <cell r="AL269">
            <v>336363.63636364002</v>
          </cell>
          <cell r="AM269">
            <v>336363.63636364002</v>
          </cell>
          <cell r="AN269">
            <v>336363.63636364002</v>
          </cell>
          <cell r="AO269">
            <v>336363.63636364002</v>
          </cell>
          <cell r="AP269">
            <v>336363.63636364002</v>
          </cell>
          <cell r="AQ269">
            <v>336363.63636364002</v>
          </cell>
          <cell r="AR269" t="str">
            <v>SI</v>
          </cell>
          <cell r="AS269" t="str">
            <v>KAREN COGOLLO</v>
          </cell>
        </row>
        <row r="270">
          <cell r="B270">
            <v>171203</v>
          </cell>
          <cell r="C270">
            <v>234557</v>
          </cell>
          <cell r="D270" t="str">
            <v>621a43df1fde6a0018ae1c40</v>
          </cell>
          <cell r="E270" t="str">
            <v>PRIMAX</v>
          </cell>
          <cell r="F270" t="str">
            <v>SI</v>
          </cell>
          <cell r="G270" t="str">
            <v>SI</v>
          </cell>
          <cell r="H270" t="str">
            <v>NO</v>
          </cell>
          <cell r="I270" t="str">
            <v>PARALELA 118</v>
          </cell>
          <cell r="J270" t="str">
            <v>Autopista Nte. #118-60, Bogotá</v>
          </cell>
          <cell r="K270" t="str">
            <v>Área Centro</v>
          </cell>
          <cell r="L270" t="str">
            <v>BOGOTA D.C.</v>
          </cell>
          <cell r="M270" t="str">
            <v>BOGOTA D.C.</v>
          </cell>
          <cell r="N270" t="str">
            <v>HECTOR MARIO MARTINEZ</v>
          </cell>
          <cell r="O270" t="str">
            <v>hmartinezd@primax.com.co</v>
          </cell>
          <cell r="P270" t="str">
            <v xml:space="preserve">JUAN PABLO PIÑEROS </v>
          </cell>
          <cell r="Q270" t="str">
            <v>jpinerosg@primax.com.co</v>
          </cell>
          <cell r="R270" t="str">
            <v>Partner</v>
          </cell>
          <cell r="S270" t="str">
            <v>COESCO</v>
          </cell>
          <cell r="U270" t="str">
            <v>COESCO: Julian Torrado</v>
          </cell>
          <cell r="V270" t="str">
            <v>Yennifer Fajardo</v>
          </cell>
          <cell r="W270" t="str">
            <v>jtorradop@coescocolombia.com; jgonzalezm@coescocolombia.com;</v>
          </cell>
          <cell r="X270" t="str">
            <v>yfajardom@coescocolombia.com;</v>
          </cell>
          <cell r="Y270" t="str">
            <v>321 2416997</v>
          </cell>
          <cell r="Z270">
            <v>4.7016005999999999</v>
          </cell>
          <cell r="AA270">
            <v>-74.054389799999996</v>
          </cell>
          <cell r="AB270" t="str">
            <v>HS</v>
          </cell>
          <cell r="AC270" t="str">
            <v>Cuotas</v>
          </cell>
          <cell r="AE270">
            <v>3700000</v>
          </cell>
          <cell r="AF270" t="str">
            <v>N/A</v>
          </cell>
          <cell r="AG270">
            <v>336363.63636364002</v>
          </cell>
          <cell r="AH270">
            <v>336363.63636364002</v>
          </cell>
          <cell r="AI270">
            <v>336363.63636364002</v>
          </cell>
          <cell r="AJ270">
            <v>336363.63636364002</v>
          </cell>
          <cell r="AK270">
            <v>336363.63636364002</v>
          </cell>
          <cell r="AL270">
            <v>336363.63636364002</v>
          </cell>
          <cell r="AM270">
            <v>336363.63636364002</v>
          </cell>
          <cell r="AN270">
            <v>336363.63636364002</v>
          </cell>
          <cell r="AO270">
            <v>336363.63636364002</v>
          </cell>
          <cell r="AP270">
            <v>336363.63636364002</v>
          </cell>
          <cell r="AQ270">
            <v>336363.63636364002</v>
          </cell>
          <cell r="AR270" t="str">
            <v>SI</v>
          </cell>
          <cell r="AS270" t="str">
            <v>NICOLAS SALAZAR</v>
          </cell>
        </row>
        <row r="271">
          <cell r="B271">
            <v>110774</v>
          </cell>
          <cell r="C271">
            <v>227236</v>
          </cell>
          <cell r="D271" t="str">
            <v>5e73ff13a236120017840f17</v>
          </cell>
          <cell r="E271" t="str">
            <v>PRIMAX</v>
          </cell>
          <cell r="F271" t="str">
            <v>SI</v>
          </cell>
          <cell r="G271" t="str">
            <v>SI</v>
          </cell>
          <cell r="H271" t="str">
            <v>SI</v>
          </cell>
          <cell r="I271" t="str">
            <v>RIO ACACIITAS</v>
          </cell>
          <cell r="J271" t="str">
            <v>Estación Calle Av 23 # 16c - 130  Acacias / Oficinas Ples Calle 121 No. 7- 18  Bogotá</v>
          </cell>
          <cell r="K271" t="str">
            <v>Área Centro</v>
          </cell>
          <cell r="L271" t="str">
            <v>ACACIAS</v>
          </cell>
          <cell r="M271" t="str">
            <v>META</v>
          </cell>
          <cell r="N271" t="str">
            <v>HECTOR MARIO MARTINEZ</v>
          </cell>
          <cell r="O271" t="str">
            <v>hmartinezd@primax.com.co</v>
          </cell>
          <cell r="P271" t="str">
            <v>IVAN PINZON</v>
          </cell>
          <cell r="Q271" t="str">
            <v>ipinzonu@primax.com.co</v>
          </cell>
          <cell r="R271" t="str">
            <v>Partner</v>
          </cell>
          <cell r="S271" t="str">
            <v>REDH</v>
          </cell>
          <cell r="U271" t="str">
            <v>REDH: Humberto Hernandez</v>
          </cell>
          <cell r="V271" t="str">
            <v xml:space="preserve">VIVIANA PIEDRAHITA </v>
          </cell>
          <cell r="W271" t="str">
            <v>humberto.hernandez@dihego.com; yolima.rojas@dihego.com;</v>
          </cell>
          <cell r="X271" t="str">
            <v>angela.v.piedrahita@dihego.com;</v>
          </cell>
          <cell r="Y271" t="str">
            <v xml:space="preserve">3506114886 /  578 6469280/57 3502147937 </v>
          </cell>
          <cell r="Z271">
            <v>3.9912724800000001</v>
          </cell>
          <cell r="AA271">
            <v>-73.7651769</v>
          </cell>
          <cell r="AB271" t="str">
            <v>HS</v>
          </cell>
          <cell r="AC271" t="str">
            <v>GRATIS</v>
          </cell>
          <cell r="AE271" t="str">
            <v>GRATIS</v>
          </cell>
          <cell r="AF271" t="str">
            <v>N/A</v>
          </cell>
          <cell r="AG271" t="str">
            <v>N/A</v>
          </cell>
          <cell r="AH271" t="str">
            <v>N/A</v>
          </cell>
          <cell r="AI271" t="str">
            <v>N/A</v>
          </cell>
          <cell r="AJ271" t="str">
            <v>N/A</v>
          </cell>
          <cell r="AK271" t="str">
            <v>N/A</v>
          </cell>
          <cell r="AL271" t="str">
            <v>N/A</v>
          </cell>
          <cell r="AM271" t="str">
            <v>N/A</v>
          </cell>
          <cell r="AN271" t="str">
            <v>N/A</v>
          </cell>
          <cell r="AO271" t="str">
            <v>N/A</v>
          </cell>
          <cell r="AP271" t="str">
            <v>N/A</v>
          </cell>
          <cell r="AQ271" t="str">
            <v>N/A</v>
          </cell>
          <cell r="AR271" t="str">
            <v>SI</v>
          </cell>
          <cell r="AS271" t="str">
            <v>WILSON MONTAÑA</v>
          </cell>
        </row>
        <row r="272">
          <cell r="B272">
            <v>144185</v>
          </cell>
          <cell r="C272">
            <v>227235</v>
          </cell>
          <cell r="D272" t="str">
            <v>5e74df33a23612001786b591</v>
          </cell>
          <cell r="E272" t="str">
            <v>PRIMAX</v>
          </cell>
          <cell r="F272" t="str">
            <v>SI</v>
          </cell>
          <cell r="G272" t="str">
            <v>SI</v>
          </cell>
          <cell r="H272" t="str">
            <v>SI</v>
          </cell>
          <cell r="I272" t="str">
            <v>ARAGUATOS</v>
          </cell>
          <cell r="J272" t="str">
            <v>Estación: Carrera 18 # 15 - 23 Acacias/ Oficinas Ples Calle 121 No. 7- 18  Bogotá</v>
          </cell>
          <cell r="K272" t="str">
            <v>Área Centro</v>
          </cell>
          <cell r="L272" t="str">
            <v>ACACIAS</v>
          </cell>
          <cell r="M272" t="str">
            <v>META</v>
          </cell>
          <cell r="N272" t="str">
            <v>HECTOR MARIO MARTINEZ</v>
          </cell>
          <cell r="O272" t="str">
            <v>hmartinezd@primax.com.co</v>
          </cell>
          <cell r="P272" t="str">
            <v>IVAN PINZON</v>
          </cell>
          <cell r="Q272" t="str">
            <v>ipinzonu@primax.com.co</v>
          </cell>
          <cell r="R272" t="str">
            <v>Partner</v>
          </cell>
          <cell r="S272" t="str">
            <v>REDH</v>
          </cell>
          <cell r="U272" t="str">
            <v>REDH: Humberto Hernandez</v>
          </cell>
          <cell r="V272" t="str">
            <v>DIHEGO: Humberto Hernandez</v>
          </cell>
          <cell r="W272" t="str">
            <v>humberto.hernandez@dihego.com; yolima.rojas@dihego.com;</v>
          </cell>
          <cell r="X272" t="str">
            <v>JASBLEIDY.ROJAS.R@DIHEGO.COM;</v>
          </cell>
          <cell r="Y272" t="str">
            <v>0/57 3506114886</v>
          </cell>
          <cell r="Z272">
            <v>3.9879268040000002</v>
          </cell>
          <cell r="AA272">
            <v>-73.761450589999995</v>
          </cell>
          <cell r="AB272" t="str">
            <v>HS</v>
          </cell>
          <cell r="AC272" t="str">
            <v>GRATIS</v>
          </cell>
          <cell r="AE272" t="str">
            <v>GRATIS</v>
          </cell>
          <cell r="AF272" t="str">
            <v>N/A</v>
          </cell>
          <cell r="AG272" t="str">
            <v>N/A</v>
          </cell>
          <cell r="AH272" t="str">
            <v>N/A</v>
          </cell>
          <cell r="AI272" t="str">
            <v>N/A</v>
          </cell>
          <cell r="AJ272" t="str">
            <v>N/A</v>
          </cell>
          <cell r="AK272" t="str">
            <v>N/A</v>
          </cell>
          <cell r="AL272" t="str">
            <v>N/A</v>
          </cell>
          <cell r="AM272" t="str">
            <v>N/A</v>
          </cell>
          <cell r="AN272" t="str">
            <v>N/A</v>
          </cell>
          <cell r="AO272" t="str">
            <v>N/A</v>
          </cell>
          <cell r="AP272" t="str">
            <v>N/A</v>
          </cell>
          <cell r="AQ272" t="str">
            <v>N/A</v>
          </cell>
          <cell r="AR272" t="str">
            <v>SI</v>
          </cell>
          <cell r="AS272" t="str">
            <v>WILSON MONTAÑA</v>
          </cell>
        </row>
        <row r="273">
          <cell r="B273">
            <v>170735</v>
          </cell>
          <cell r="C273">
            <v>233944</v>
          </cell>
          <cell r="D273" t="str">
            <v>621a442cdd466900182dc58a</v>
          </cell>
          <cell r="E273" t="str">
            <v>PRIMAX</v>
          </cell>
          <cell r="F273" t="str">
            <v>SI</v>
          </cell>
          <cell r="G273" t="str">
            <v>SI</v>
          </cell>
          <cell r="H273" t="str">
            <v>NO</v>
          </cell>
          <cell r="I273" t="str">
            <v>TRIANGULO ARENALES</v>
          </cell>
          <cell r="J273" t="str">
            <v>CALLE 50 No. 12-81</v>
          </cell>
          <cell r="K273" t="str">
            <v>Área Sur</v>
          </cell>
          <cell r="L273" t="str">
            <v>ARMENIA</v>
          </cell>
          <cell r="M273" t="str">
            <v>QUINDIO</v>
          </cell>
          <cell r="N273" t="str">
            <v>MARTHA PATRICA CHAVES</v>
          </cell>
          <cell r="O273" t="str">
            <v>mchavesr@primax.com.co</v>
          </cell>
          <cell r="P273" t="str">
            <v>MARIANA VELEZ</v>
          </cell>
          <cell r="Q273" t="str">
            <v>mvelezg@primax.com.co</v>
          </cell>
          <cell r="R273" t="str">
            <v>Partner</v>
          </cell>
          <cell r="S273" t="str">
            <v>REDH</v>
          </cell>
          <cell r="U273" t="str">
            <v>REDH: Humberto Hernandez</v>
          </cell>
          <cell r="V273" t="str">
            <v>Luz Patricia Ospina</v>
          </cell>
          <cell r="W273" t="str">
            <v>humberto.hernandez@dihego.com;yolima.rojas@dihego.com; luz.ospina@dihego.com</v>
          </cell>
          <cell r="X273" t="str">
            <v>humberto.hernandez@dihego.com;yolima.rojas@dihego.com; luz.ospina@dihego.com;</v>
          </cell>
          <cell r="Y273">
            <v>3204516866</v>
          </cell>
          <cell r="Z273">
            <v>4.5117392000000001</v>
          </cell>
          <cell r="AA273">
            <v>-75.688593999999995</v>
          </cell>
          <cell r="AB273" t="str">
            <v>HS</v>
          </cell>
          <cell r="AC273" t="str">
            <v>GRATIS</v>
          </cell>
          <cell r="AE273" t="str">
            <v>GRATIS</v>
          </cell>
          <cell r="AF273" t="str">
            <v>N/A</v>
          </cell>
          <cell r="AG273" t="str">
            <v>N/A</v>
          </cell>
          <cell r="AH273" t="str">
            <v>N/A</v>
          </cell>
          <cell r="AI273" t="str">
            <v>N/A</v>
          </cell>
          <cell r="AJ273" t="str">
            <v>N/A</v>
          </cell>
          <cell r="AK273" t="str">
            <v>N/A</v>
          </cell>
          <cell r="AL273" t="str">
            <v>N/A</v>
          </cell>
          <cell r="AM273" t="str">
            <v>N/A</v>
          </cell>
          <cell r="AN273" t="str">
            <v>N/A</v>
          </cell>
          <cell r="AO273" t="str">
            <v>N/A</v>
          </cell>
          <cell r="AP273" t="str">
            <v>N/A</v>
          </cell>
          <cell r="AQ273" t="str">
            <v>N/A</v>
          </cell>
          <cell r="AR273" t="str">
            <v>SI</v>
          </cell>
          <cell r="AS273" t="str">
            <v>FERNANDO DUQUE</v>
          </cell>
        </row>
        <row r="274">
          <cell r="B274">
            <v>109698</v>
          </cell>
          <cell r="C274">
            <v>228937</v>
          </cell>
          <cell r="D274" t="str">
            <v>5e6588a30a16ed0017619204</v>
          </cell>
          <cell r="E274" t="str">
            <v>PRIMAX</v>
          </cell>
          <cell r="F274" t="str">
            <v>SI</v>
          </cell>
          <cell r="G274" t="str">
            <v>SI</v>
          </cell>
          <cell r="H274" t="str">
            <v>SI</v>
          </cell>
          <cell r="I274" t="str">
            <v>AVDA SUBA</v>
          </cell>
          <cell r="J274" t="str">
            <v>Transv 60# 104-09</v>
          </cell>
          <cell r="K274" t="str">
            <v>Área Centro</v>
          </cell>
          <cell r="L274" t="str">
            <v>BOGOTA D.C.</v>
          </cell>
          <cell r="M274" t="str">
            <v>BOGOTA D.C.</v>
          </cell>
          <cell r="N274" t="str">
            <v>HECTOR MARIO MARTINEZ</v>
          </cell>
          <cell r="O274" t="str">
            <v>hmartinezd@primax.com.co</v>
          </cell>
          <cell r="P274" t="str">
            <v>CAROLINA CHAVEZ</v>
          </cell>
          <cell r="Q274" t="str">
            <v>cchavezz@primax.com.co</v>
          </cell>
          <cell r="R274" t="str">
            <v>Partner</v>
          </cell>
          <cell r="S274" t="str">
            <v>REDH</v>
          </cell>
          <cell r="U274" t="str">
            <v>REDH: Humberto Hernandez</v>
          </cell>
          <cell r="V274" t="str">
            <v>Diana Mayorga</v>
          </cell>
          <cell r="W274" t="str">
            <v>humberto.hernandez@dihego.com; yolima.rojas@dihego.com;</v>
          </cell>
          <cell r="X274" t="str">
            <v>AVSUBA@HOTMAIL.COM; díana.mayorga@dihego.com;</v>
          </cell>
          <cell r="Y274" t="str">
            <v>317 5106371 / 571 2716860</v>
          </cell>
          <cell r="Z274">
            <v>4.6921472460000002</v>
          </cell>
          <cell r="AA274">
            <v>-74.066774379999998</v>
          </cell>
          <cell r="AB274" t="str">
            <v>HS</v>
          </cell>
          <cell r="AC274" t="str">
            <v>GRATIS</v>
          </cell>
          <cell r="AE274" t="str">
            <v>GRATIS</v>
          </cell>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SI</v>
          </cell>
          <cell r="AS274" t="str">
            <v>NICOLAS SALAZAR</v>
          </cell>
        </row>
        <row r="275">
          <cell r="B275">
            <v>109826</v>
          </cell>
          <cell r="C275">
            <v>224844</v>
          </cell>
          <cell r="D275" t="str">
            <v>5e65886a0a16ed0017618b7f</v>
          </cell>
          <cell r="E275" t="str">
            <v>PRIMAX</v>
          </cell>
          <cell r="F275" t="str">
            <v>SI</v>
          </cell>
          <cell r="G275" t="str">
            <v>SI</v>
          </cell>
          <cell r="H275" t="str">
            <v>SI</v>
          </cell>
          <cell r="I275" t="str">
            <v>AVDA QUITO</v>
          </cell>
          <cell r="J275" t="str">
            <v xml:space="preserve">Cr 30 No 53a-62                    </v>
          </cell>
          <cell r="K275" t="str">
            <v>Área Centro</v>
          </cell>
          <cell r="L275" t="str">
            <v>BOGOTA D.C.</v>
          </cell>
          <cell r="M275" t="str">
            <v>BOGOTA D.C.</v>
          </cell>
          <cell r="N275" t="str">
            <v>HECTOR MARIO MARTINEZ</v>
          </cell>
          <cell r="O275" t="str">
            <v>hmartinezd@primax.com.co</v>
          </cell>
          <cell r="P275" t="str">
            <v>CAROLINA CHAVEZ</v>
          </cell>
          <cell r="Q275" t="str">
            <v>cchavezz@primax.com.co</v>
          </cell>
          <cell r="R275" t="str">
            <v>Partner</v>
          </cell>
          <cell r="S275" t="str">
            <v>REDH</v>
          </cell>
          <cell r="U275" t="str">
            <v>REDH: Humberto Hernandez</v>
          </cell>
          <cell r="V275" t="str">
            <v>Patricia Sierra</v>
          </cell>
          <cell r="W275" t="str">
            <v>humberto.hernandez@dihego.com; camilo.hernandez@dihego.com.co;</v>
          </cell>
          <cell r="X275" t="str">
            <v>edilfonso.alvarez@dihego.com; lina.p.aza@dihego.com; patricia.sierra@dihego.com;</v>
          </cell>
          <cell r="Y275" t="str">
            <v xml:space="preserve"> 571 8250118/57 3124521835</v>
          </cell>
          <cell r="Z275">
            <v>4.6436361049999997</v>
          </cell>
          <cell r="AA275">
            <v>-74.078451430000001</v>
          </cell>
          <cell r="AB275" t="str">
            <v>HS</v>
          </cell>
          <cell r="AC275" t="str">
            <v>GRATIS</v>
          </cell>
          <cell r="AE275" t="str">
            <v>GRATIS</v>
          </cell>
          <cell r="AF275" t="str">
            <v>N/A</v>
          </cell>
          <cell r="AG275" t="str">
            <v>N/A</v>
          </cell>
          <cell r="AH275" t="str">
            <v>N/A</v>
          </cell>
          <cell r="AI275" t="str">
            <v>N/A</v>
          </cell>
          <cell r="AJ275" t="str">
            <v>N/A</v>
          </cell>
          <cell r="AK275" t="str">
            <v>N/A</v>
          </cell>
          <cell r="AL275" t="str">
            <v>N/A</v>
          </cell>
          <cell r="AM275" t="str">
            <v>N/A</v>
          </cell>
          <cell r="AN275" t="str">
            <v>N/A</v>
          </cell>
          <cell r="AO275" t="str">
            <v>N/A</v>
          </cell>
          <cell r="AP275" t="str">
            <v>N/A</v>
          </cell>
          <cell r="AQ275" t="str">
            <v>N/A</v>
          </cell>
          <cell r="AR275" t="str">
            <v>SI</v>
          </cell>
          <cell r="AS275" t="str">
            <v>NICOLAS SALAZAR</v>
          </cell>
        </row>
        <row r="276">
          <cell r="B276">
            <v>110036</v>
          </cell>
          <cell r="C276">
            <v>221938</v>
          </cell>
          <cell r="D276" t="str">
            <v>5e66e4ea0a16ed0017621c88</v>
          </cell>
          <cell r="E276" t="str">
            <v>PRIMAX</v>
          </cell>
          <cell r="F276" t="str">
            <v>SI</v>
          </cell>
          <cell r="G276" t="str">
            <v>SI</v>
          </cell>
          <cell r="H276" t="str">
            <v>SI</v>
          </cell>
          <cell r="I276" t="str">
            <v>CARRERA 15</v>
          </cell>
          <cell r="J276" t="str">
            <v>Cra. 15 No. 108-50</v>
          </cell>
          <cell r="K276" t="str">
            <v>Área Centro</v>
          </cell>
          <cell r="L276" t="str">
            <v>BOGOTA D.C.</v>
          </cell>
          <cell r="M276" t="str">
            <v>BOGOTA D.C.</v>
          </cell>
          <cell r="N276" t="str">
            <v>HECTOR MARIO MARTINEZ</v>
          </cell>
          <cell r="O276" t="str">
            <v>hmartinezd@primax.com.co</v>
          </cell>
          <cell r="P276" t="str">
            <v>CAROLINA CHAVEZ</v>
          </cell>
          <cell r="Q276" t="str">
            <v>cchavezz@primax.com.co</v>
          </cell>
          <cell r="R276" t="str">
            <v>Partner</v>
          </cell>
          <cell r="S276" t="str">
            <v>REDH</v>
          </cell>
          <cell r="U276" t="str">
            <v>REDH: Humberto Hernandez</v>
          </cell>
          <cell r="V276" t="str">
            <v>DIHEGO: Humberto Hernandez y Yolima Rojas</v>
          </cell>
          <cell r="W276" t="str">
            <v>humberto.hernandez@dihego.com; yolima.rojas@dihego.com;</v>
          </cell>
          <cell r="X276" t="str">
            <v>diana.real.a@dihego.com;</v>
          </cell>
          <cell r="Y276" t="str">
            <v xml:space="preserve"> 571 6123702/57 3164341801 </v>
          </cell>
          <cell r="Z276">
            <v>4.6922996909999997</v>
          </cell>
          <cell r="AA276">
            <v>-74.044573970000002</v>
          </cell>
          <cell r="AB276" t="str">
            <v>HS</v>
          </cell>
          <cell r="AC276" t="str">
            <v>GRATIS</v>
          </cell>
          <cell r="AE276" t="str">
            <v>GRATIS</v>
          </cell>
          <cell r="AF276" t="str">
            <v>N/A</v>
          </cell>
          <cell r="AG276" t="str">
            <v>N/A</v>
          </cell>
          <cell r="AH276" t="str">
            <v>N/A</v>
          </cell>
          <cell r="AI276" t="str">
            <v>N/A</v>
          </cell>
          <cell r="AJ276" t="str">
            <v>N/A</v>
          </cell>
          <cell r="AK276" t="str">
            <v>N/A</v>
          </cell>
          <cell r="AL276" t="str">
            <v>N/A</v>
          </cell>
          <cell r="AM276" t="str">
            <v>N/A</v>
          </cell>
          <cell r="AN276" t="str">
            <v>N/A</v>
          </cell>
          <cell r="AO276" t="str">
            <v>N/A</v>
          </cell>
          <cell r="AP276" t="str">
            <v>N/A</v>
          </cell>
          <cell r="AQ276" t="str">
            <v>N/A</v>
          </cell>
          <cell r="AR276" t="str">
            <v>SI</v>
          </cell>
          <cell r="AS276" t="str">
            <v>NICOLAS SALAZAR</v>
          </cell>
        </row>
        <row r="277">
          <cell r="B277">
            <v>110001</v>
          </cell>
          <cell r="C277">
            <v>223844</v>
          </cell>
          <cell r="D277" t="str">
            <v>5d14ce4ce87890001724ba97</v>
          </cell>
          <cell r="E277" t="str">
            <v>PRIMAX</v>
          </cell>
          <cell r="F277" t="str">
            <v>SI</v>
          </cell>
          <cell r="G277" t="str">
            <v>SI</v>
          </cell>
          <cell r="H277" t="str">
            <v>SI</v>
          </cell>
          <cell r="I277" t="str">
            <v>KL</v>
          </cell>
          <cell r="J277" t="str">
            <v>Cra. 7 #84-91</v>
          </cell>
          <cell r="K277" t="str">
            <v>Área Centro</v>
          </cell>
          <cell r="L277" t="str">
            <v>BOGOTA D.C.</v>
          </cell>
          <cell r="M277" t="str">
            <v>BOGOTA D.C.</v>
          </cell>
          <cell r="N277" t="str">
            <v>HECTOR MARIO MARTINEZ</v>
          </cell>
          <cell r="O277" t="str">
            <v>hmartinezd@primax.com.co</v>
          </cell>
          <cell r="P277" t="str">
            <v>CAROLINA CHAVEZ</v>
          </cell>
          <cell r="Q277" t="str">
            <v>cchavezz@primax.com.co</v>
          </cell>
          <cell r="R277" t="str">
            <v>Partner</v>
          </cell>
          <cell r="S277" t="str">
            <v>REDH</v>
          </cell>
          <cell r="U277" t="str">
            <v>REDH: Humberto Hernandez</v>
          </cell>
          <cell r="V277" t="str">
            <v>DIHEGO: Humberto Hernandez y Yolima Rojas</v>
          </cell>
          <cell r="W277" t="str">
            <v>humberto.hernandez@dihego.com; yolima.rojas@dihego.com;</v>
          </cell>
          <cell r="X277" t="str">
            <v>elisa.f.lesmes@dihego.com;</v>
          </cell>
          <cell r="Y277" t="str">
            <v xml:space="preserve"> 571 2368745/57 3158967119 </v>
          </cell>
          <cell r="Z277">
            <v>4.6649846049999999</v>
          </cell>
          <cell r="AA277">
            <v>-74.047103989999997</v>
          </cell>
          <cell r="AB277" t="str">
            <v>HS</v>
          </cell>
          <cell r="AC277" t="str">
            <v>GRATIS</v>
          </cell>
          <cell r="AE277" t="str">
            <v>GRATIS</v>
          </cell>
          <cell r="AF277" t="str">
            <v>N/A</v>
          </cell>
          <cell r="AG277" t="str">
            <v>N/A</v>
          </cell>
          <cell r="AH277" t="str">
            <v>N/A</v>
          </cell>
          <cell r="AI277" t="str">
            <v>N/A</v>
          </cell>
          <cell r="AJ277" t="str">
            <v>N/A</v>
          </cell>
          <cell r="AK277" t="str">
            <v>N/A</v>
          </cell>
          <cell r="AL277" t="str">
            <v>N/A</v>
          </cell>
          <cell r="AM277" t="str">
            <v>N/A</v>
          </cell>
          <cell r="AN277" t="str">
            <v>N/A</v>
          </cell>
          <cell r="AO277" t="str">
            <v>N/A</v>
          </cell>
          <cell r="AP277" t="str">
            <v>N/A</v>
          </cell>
          <cell r="AQ277" t="str">
            <v>N/A</v>
          </cell>
          <cell r="AR277" t="str">
            <v>SI</v>
          </cell>
          <cell r="AS277" t="str">
            <v>NICOLAS SALAZAR</v>
          </cell>
        </row>
        <row r="278">
          <cell r="B278">
            <v>109936</v>
          </cell>
          <cell r="C278">
            <v>223373</v>
          </cell>
          <cell r="D278" t="str">
            <v>5e73c12ba236120017826f52</v>
          </cell>
          <cell r="E278" t="str">
            <v>PRIMAX</v>
          </cell>
          <cell r="F278" t="str">
            <v>SI</v>
          </cell>
          <cell r="G278" t="str">
            <v>SI</v>
          </cell>
          <cell r="H278" t="str">
            <v>SI</v>
          </cell>
          <cell r="I278" t="str">
            <v>LA FLORESTA</v>
          </cell>
          <cell r="J278" t="str">
            <v xml:space="preserve">Cl 100 No 48-65                    </v>
          </cell>
          <cell r="K278" t="str">
            <v>Área Centro</v>
          </cell>
          <cell r="L278" t="str">
            <v>BOGOTA D.C.</v>
          </cell>
          <cell r="M278" t="str">
            <v>BOGOTA D.C.</v>
          </cell>
          <cell r="N278" t="str">
            <v>HECTOR MARIO MARTINEZ</v>
          </cell>
          <cell r="O278" t="str">
            <v>hmartinezd@primax.com.co</v>
          </cell>
          <cell r="P278" t="str">
            <v>CAROLINA CHAVEZ</v>
          </cell>
          <cell r="Q278" t="str">
            <v>cchavezz@primax.com.co</v>
          </cell>
          <cell r="R278" t="str">
            <v>Partner</v>
          </cell>
          <cell r="S278" t="str">
            <v>REDH</v>
          </cell>
          <cell r="U278" t="str">
            <v>REDH: Humberto Hernandez</v>
          </cell>
          <cell r="V278" t="str">
            <v xml:space="preserve">Andrés sierra </v>
          </cell>
          <cell r="W278" t="str">
            <v>humberto.hernandez@dihego.com; yolima.rojas@dihego.com;</v>
          </cell>
          <cell r="X278" t="str">
            <v>sonia.l.atara@dihego.com; andres.f.sierra@dihego.com;</v>
          </cell>
          <cell r="Y278" t="str">
            <v xml:space="preserve">3204516874 /  571 2535883/57 3124492588 </v>
          </cell>
          <cell r="Z278">
            <v>4.6884756860000003</v>
          </cell>
          <cell r="AA278">
            <v>-74.072492550000007</v>
          </cell>
          <cell r="AB278" t="str">
            <v>HS</v>
          </cell>
          <cell r="AC278" t="str">
            <v>GRATIS</v>
          </cell>
          <cell r="AE278" t="str">
            <v>GRATIS</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SI</v>
          </cell>
          <cell r="AS278" t="str">
            <v>NICOLAS SALAZAR</v>
          </cell>
        </row>
        <row r="279">
          <cell r="B279">
            <v>109988</v>
          </cell>
          <cell r="C279">
            <v>224845</v>
          </cell>
          <cell r="D279" t="str">
            <v>5e73c92ba2361200178289f0</v>
          </cell>
          <cell r="E279" t="str">
            <v>PRIMAX</v>
          </cell>
          <cell r="F279" t="str">
            <v>SI</v>
          </cell>
          <cell r="G279" t="str">
            <v>SI</v>
          </cell>
          <cell r="H279" t="str">
            <v>SI</v>
          </cell>
          <cell r="I279" t="str">
            <v>CORDOBA</v>
          </cell>
          <cell r="J279" t="str">
            <v>Calle 138 No.53A-01</v>
          </cell>
          <cell r="K279" t="str">
            <v>Área Centro</v>
          </cell>
          <cell r="L279" t="str">
            <v>BOGOTA D.C.</v>
          </cell>
          <cell r="M279" t="str">
            <v>BOGOTA D.C.</v>
          </cell>
          <cell r="N279" t="str">
            <v>HECTOR MARIO MARTINEZ</v>
          </cell>
          <cell r="O279" t="str">
            <v>hmartinezd@primax.com.co</v>
          </cell>
          <cell r="P279" t="str">
            <v>CAROLINA CHAVEZ</v>
          </cell>
          <cell r="Q279" t="str">
            <v>cchavezz@primax.com.co</v>
          </cell>
          <cell r="R279" t="str">
            <v>Partner</v>
          </cell>
          <cell r="S279" t="str">
            <v>REDH</v>
          </cell>
          <cell r="U279" t="str">
            <v>REDH: Humberto Hernandez</v>
          </cell>
          <cell r="V279" t="str">
            <v xml:space="preserve">edilfonso Álvarez </v>
          </cell>
          <cell r="W279" t="str">
            <v>humberto.hernandez@dihego.com; yolima.rojas@dihego.com;</v>
          </cell>
          <cell r="X279" t="str">
            <v>rodrigo.melo.h@dihego.com; edilfonso.alvarez@dihego.com;</v>
          </cell>
          <cell r="Y279" t="str">
            <v xml:space="preserve">320 4516868 /  571 8250118/57 3007474333 </v>
          </cell>
          <cell r="Z279">
            <v>4.7251244689999998</v>
          </cell>
          <cell r="AA279">
            <v>-74.057051209999997</v>
          </cell>
          <cell r="AB279" t="str">
            <v>HS</v>
          </cell>
          <cell r="AC279" t="str">
            <v>Cuotas</v>
          </cell>
          <cell r="AE279">
            <v>3700000</v>
          </cell>
          <cell r="AF279" t="str">
            <v>N/A</v>
          </cell>
          <cell r="AG279">
            <v>336363.63636364002</v>
          </cell>
          <cell r="AH279">
            <v>336363.63636364002</v>
          </cell>
          <cell r="AI279">
            <v>336363.63636364002</v>
          </cell>
          <cell r="AJ279">
            <v>336363.63636364002</v>
          </cell>
          <cell r="AK279">
            <v>336363.63636364002</v>
          </cell>
          <cell r="AL279">
            <v>336363.63636364002</v>
          </cell>
          <cell r="AM279">
            <v>336363.63636364002</v>
          </cell>
          <cell r="AN279">
            <v>336363.63636364002</v>
          </cell>
          <cell r="AO279">
            <v>336363.63636364002</v>
          </cell>
          <cell r="AP279">
            <v>336363.63636364002</v>
          </cell>
          <cell r="AQ279">
            <v>336363.63636364002</v>
          </cell>
          <cell r="AR279" t="str">
            <v>SI</v>
          </cell>
          <cell r="AS279" t="str">
            <v>NICOLAS SALAZAR</v>
          </cell>
        </row>
        <row r="280">
          <cell r="B280">
            <v>112274</v>
          </cell>
          <cell r="C280">
            <v>233127</v>
          </cell>
          <cell r="D280" t="str">
            <v>5e74d952a23612001785b5d1</v>
          </cell>
          <cell r="E280" t="str">
            <v>PRIMAX</v>
          </cell>
          <cell r="F280" t="str">
            <v>SI</v>
          </cell>
          <cell r="G280" t="str">
            <v>SI</v>
          </cell>
          <cell r="H280" t="str">
            <v>SI</v>
          </cell>
          <cell r="I280" t="str">
            <v>POLO</v>
          </cell>
          <cell r="J280" t="str">
            <v xml:space="preserve">Avda Quito No 81a-55               </v>
          </cell>
          <cell r="K280" t="str">
            <v>Área Centro</v>
          </cell>
          <cell r="L280" t="str">
            <v>BOGOTA D.C.</v>
          </cell>
          <cell r="M280" t="str">
            <v>BOGOTA D.C.</v>
          </cell>
          <cell r="N280" t="str">
            <v>HECTOR MARIO MARTINEZ</v>
          </cell>
          <cell r="O280" t="str">
            <v>hmartinezd@primax.com.co</v>
          </cell>
          <cell r="P280" t="str">
            <v>CAROLINA CHAVEZ</v>
          </cell>
          <cell r="Q280" t="str">
            <v>cchavezz@primax.com.co</v>
          </cell>
          <cell r="R280" t="str">
            <v>Partner</v>
          </cell>
          <cell r="S280" t="str">
            <v>REDH</v>
          </cell>
          <cell r="U280" t="str">
            <v>REDH: Humberto Hernandez</v>
          </cell>
          <cell r="V280" t="str">
            <v>DIHEGO: Humberto Hernandez y Yolima Rojas</v>
          </cell>
          <cell r="W280" t="str">
            <v>estacionelpolo@gmail.com;</v>
          </cell>
          <cell r="X280" t="str">
            <v>marlene.cohecha@dihego.com;</v>
          </cell>
          <cell r="Y280" t="str">
            <v>320 2473873 / 571 2571773</v>
          </cell>
          <cell r="Z280">
            <v>4.6746587179999999</v>
          </cell>
          <cell r="AA280">
            <v>-74.066754020000005</v>
          </cell>
          <cell r="AB280" t="str">
            <v>HS</v>
          </cell>
          <cell r="AC280" t="str">
            <v>Cuotas</v>
          </cell>
          <cell r="AE280">
            <v>3700000</v>
          </cell>
          <cell r="AF280" t="str">
            <v>N/A</v>
          </cell>
          <cell r="AG280">
            <v>336363.63636364002</v>
          </cell>
          <cell r="AH280">
            <v>336363.63636364002</v>
          </cell>
          <cell r="AI280">
            <v>336363.63636364002</v>
          </cell>
          <cell r="AJ280">
            <v>336363.63636364002</v>
          </cell>
          <cell r="AK280">
            <v>336363.63636364002</v>
          </cell>
          <cell r="AL280">
            <v>336363.63636364002</v>
          </cell>
          <cell r="AM280">
            <v>336363.63636364002</v>
          </cell>
          <cell r="AN280">
            <v>336363.63636364002</v>
          </cell>
          <cell r="AO280">
            <v>336363.63636364002</v>
          </cell>
          <cell r="AP280">
            <v>336363.63636364002</v>
          </cell>
          <cell r="AQ280">
            <v>336363.63636364002</v>
          </cell>
          <cell r="AR280" t="str">
            <v>SI</v>
          </cell>
          <cell r="AS280" t="str">
            <v>NICOLAS SALAZAR</v>
          </cell>
        </row>
        <row r="281">
          <cell r="B281">
            <v>109995</v>
          </cell>
          <cell r="C281">
            <v>224171</v>
          </cell>
          <cell r="D281" t="str">
            <v>5e73ca8da236120017829742</v>
          </cell>
          <cell r="E281" t="str">
            <v>PRIMAX</v>
          </cell>
          <cell r="F281" t="str">
            <v>SI</v>
          </cell>
          <cell r="G281" t="str">
            <v>SI</v>
          </cell>
          <cell r="H281" t="str">
            <v>SI</v>
          </cell>
          <cell r="I281" t="str">
            <v>SANTA MARIA</v>
          </cell>
          <cell r="J281" t="str">
            <v xml:space="preserve">Av. Calle 72 N° 73A  -15    </v>
          </cell>
          <cell r="K281" t="str">
            <v>Área Centro</v>
          </cell>
          <cell r="L281" t="str">
            <v>BOGOTA D.C.</v>
          </cell>
          <cell r="M281" t="str">
            <v>BOGOTA D.C.</v>
          </cell>
          <cell r="N281" t="str">
            <v>HECTOR MARIO MARTINEZ</v>
          </cell>
          <cell r="O281" t="str">
            <v>hmartinezd@primax.com.co</v>
          </cell>
          <cell r="P281" t="str">
            <v>CAROLINA CHAVEZ</v>
          </cell>
          <cell r="Q281" t="str">
            <v>cchavezz@primax.com.co</v>
          </cell>
          <cell r="R281" t="str">
            <v>Partner</v>
          </cell>
          <cell r="S281" t="str">
            <v>REDH</v>
          </cell>
          <cell r="U281" t="str">
            <v>REDH: Humberto Hernandez</v>
          </cell>
          <cell r="V281" t="str">
            <v>Carlos Velázquez</v>
          </cell>
          <cell r="W281" t="str">
            <v>humberto.hernandez@dihego.com; yolima.rojas@dihego.com;</v>
          </cell>
          <cell r="X281" t="str">
            <v>leonardo.martinez.r@dihego.com; Carlos.a.velasquez@dihego.com;</v>
          </cell>
          <cell r="Y281" t="str">
            <v>3057679682 / 0/57 3176427845</v>
          </cell>
          <cell r="Z281">
            <v>4.688451433</v>
          </cell>
          <cell r="AA281">
            <v>-74.096880990000002</v>
          </cell>
          <cell r="AB281" t="str">
            <v>HS</v>
          </cell>
          <cell r="AC281" t="str">
            <v>Cuotas</v>
          </cell>
          <cell r="AE281">
            <v>3700000</v>
          </cell>
          <cell r="AF281" t="str">
            <v>N/A</v>
          </cell>
          <cell r="AG281">
            <v>336363.63636364002</v>
          </cell>
          <cell r="AH281">
            <v>336363.63636364002</v>
          </cell>
          <cell r="AI281">
            <v>336363.63636364002</v>
          </cell>
          <cell r="AJ281">
            <v>336363.63636364002</v>
          </cell>
          <cell r="AK281">
            <v>336363.63636364002</v>
          </cell>
          <cell r="AL281">
            <v>336363.63636364002</v>
          </cell>
          <cell r="AM281">
            <v>336363.63636364002</v>
          </cell>
          <cell r="AN281">
            <v>336363.63636364002</v>
          </cell>
          <cell r="AO281">
            <v>336363.63636364002</v>
          </cell>
          <cell r="AP281">
            <v>336363.63636364002</v>
          </cell>
          <cell r="AQ281">
            <v>336363.63636364002</v>
          </cell>
          <cell r="AR281" t="str">
            <v>SI</v>
          </cell>
          <cell r="AS281" t="str">
            <v>LUIS CASTRO</v>
          </cell>
        </row>
        <row r="282">
          <cell r="B282">
            <v>110723</v>
          </cell>
          <cell r="C282">
            <v>197938</v>
          </cell>
          <cell r="D282" t="str">
            <v>5e66e4b50a16ed00176215f2</v>
          </cell>
          <cell r="E282" t="str">
            <v>PRIMAX</v>
          </cell>
          <cell r="F282" t="str">
            <v>SI</v>
          </cell>
          <cell r="G282" t="str">
            <v>SI</v>
          </cell>
          <cell r="H282" t="str">
            <v>SI</v>
          </cell>
          <cell r="I282" t="str">
            <v>CAQUEZA</v>
          </cell>
          <cell r="J282" t="str">
            <v>Estación: Avda. 5 No. 4-101 Cáqueza / Oficinas Ples Calle 121 No. 7- 18  Bogotá</v>
          </cell>
          <cell r="K282" t="str">
            <v>Área Centro</v>
          </cell>
          <cell r="L282" t="str">
            <v>CAQUEZA</v>
          </cell>
          <cell r="M282" t="str">
            <v>CUNDINAMARCA</v>
          </cell>
          <cell r="N282" t="str">
            <v>HECTOR MARIO MARTINEZ</v>
          </cell>
          <cell r="O282" t="str">
            <v>hmartinezd@primax.com.co</v>
          </cell>
          <cell r="P282" t="str">
            <v>IVAN PINZON</v>
          </cell>
          <cell r="Q282" t="str">
            <v>ipinzonu@primax.com.co</v>
          </cell>
          <cell r="R282" t="str">
            <v>Partner</v>
          </cell>
          <cell r="S282" t="str">
            <v>REDH</v>
          </cell>
          <cell r="U282" t="str">
            <v>REDH: Humberto Hernandez</v>
          </cell>
          <cell r="V282" t="str">
            <v xml:space="preserve">WILLIAM HERNÁNDEZ </v>
          </cell>
          <cell r="W282" t="str">
            <v>humberto.hernandez@dihego.com; yolima.rojas@dihego.com;</v>
          </cell>
          <cell r="X282" t="str">
            <v>william.hernandez@dihego.com;</v>
          </cell>
          <cell r="Y282" t="str">
            <v xml:space="preserve"> 571 8481049/57 3124487478 </v>
          </cell>
          <cell r="Z282">
            <v>4.4056844020000003</v>
          </cell>
          <cell r="AA282">
            <v>-73.948129699999996</v>
          </cell>
          <cell r="AB282" t="str">
            <v>HS</v>
          </cell>
          <cell r="AC282" t="str">
            <v>Cuotas</v>
          </cell>
          <cell r="AE282">
            <v>3700000</v>
          </cell>
          <cell r="AF282" t="str">
            <v>N/A</v>
          </cell>
          <cell r="AG282">
            <v>336363.63636364002</v>
          </cell>
          <cell r="AH282">
            <v>336363.63636364002</v>
          </cell>
          <cell r="AI282">
            <v>336363.63636364002</v>
          </cell>
          <cell r="AJ282">
            <v>336363.63636364002</v>
          </cell>
          <cell r="AK282">
            <v>336363.63636364002</v>
          </cell>
          <cell r="AL282">
            <v>336363.63636364002</v>
          </cell>
          <cell r="AM282">
            <v>336363.63636364002</v>
          </cell>
          <cell r="AN282">
            <v>336363.63636364002</v>
          </cell>
          <cell r="AO282">
            <v>336363.63636364002</v>
          </cell>
          <cell r="AP282">
            <v>336363.63636364002</v>
          </cell>
          <cell r="AQ282">
            <v>336363.63636364002</v>
          </cell>
          <cell r="AR282" t="str">
            <v>SI</v>
          </cell>
          <cell r="AS282" t="str">
            <v>WILSON MONTAÑA</v>
          </cell>
        </row>
        <row r="283">
          <cell r="B283">
            <v>112203</v>
          </cell>
          <cell r="C283">
            <v>219409</v>
          </cell>
          <cell r="D283" t="str">
            <v>602d8a79e5603700188913df</v>
          </cell>
          <cell r="E283" t="str">
            <v>PRIMAX</v>
          </cell>
          <cell r="F283" t="str">
            <v>SI</v>
          </cell>
          <cell r="G283" t="str">
            <v>SI</v>
          </cell>
          <cell r="H283" t="str">
            <v>SI</v>
          </cell>
          <cell r="I283" t="str">
            <v>ORO NEGRO</v>
          </cell>
          <cell r="J283" t="str">
            <v>Calle Principal  Calle 6 # 14 - 79 Castilla Meta</v>
          </cell>
          <cell r="K283" t="str">
            <v>Área Centro</v>
          </cell>
          <cell r="L283" t="str">
            <v>CASTILLA LA NUEVA</v>
          </cell>
          <cell r="M283" t="str">
            <v>META</v>
          </cell>
          <cell r="N283" t="str">
            <v>HECTOR MARIO MARTINEZ</v>
          </cell>
          <cell r="O283" t="str">
            <v>hmartinezd@primax.com.co</v>
          </cell>
          <cell r="P283" t="str">
            <v>IVAN PINZON</v>
          </cell>
          <cell r="Q283" t="str">
            <v>ipinzonu@primax.com.co</v>
          </cell>
          <cell r="R283" t="str">
            <v>Partner</v>
          </cell>
          <cell r="S283" t="str">
            <v>REDH</v>
          </cell>
          <cell r="U283" t="str">
            <v>REDH: Humberto Hernandez</v>
          </cell>
          <cell r="V283" t="str">
            <v>DIHEGO: Humberto Hernandez</v>
          </cell>
          <cell r="W283" t="str">
            <v>humberto.hernandez@dihego.com; yolima.rojas@dihego.com;</v>
          </cell>
          <cell r="X283" t="str">
            <v>flor.arboleda@dihego.com; leidy.l.rey@dihego.com;</v>
          </cell>
          <cell r="Y283" t="str">
            <v xml:space="preserve">3104771350 /  578 6751112/57 3102154392 </v>
          </cell>
          <cell r="Z283">
            <v>3.83078757</v>
          </cell>
          <cell r="AA283">
            <v>-73.692884370000002</v>
          </cell>
          <cell r="AB283" t="str">
            <v>HS</v>
          </cell>
          <cell r="AC283" t="str">
            <v>Cuotas</v>
          </cell>
          <cell r="AE283">
            <v>3700000</v>
          </cell>
          <cell r="AF283" t="str">
            <v>N/A</v>
          </cell>
          <cell r="AG283">
            <v>336363.63636364002</v>
          </cell>
          <cell r="AH283">
            <v>336363.63636364002</v>
          </cell>
          <cell r="AI283">
            <v>336363.63636364002</v>
          </cell>
          <cell r="AJ283">
            <v>336363.63636364002</v>
          </cell>
          <cell r="AK283">
            <v>336363.63636364002</v>
          </cell>
          <cell r="AL283">
            <v>336363.63636364002</v>
          </cell>
          <cell r="AM283">
            <v>336363.63636364002</v>
          </cell>
          <cell r="AN283">
            <v>336363.63636364002</v>
          </cell>
          <cell r="AO283">
            <v>336363.63636364002</v>
          </cell>
          <cell r="AP283">
            <v>336363.63636364002</v>
          </cell>
          <cell r="AQ283">
            <v>336363.63636364002</v>
          </cell>
          <cell r="AR283" t="str">
            <v>SI</v>
          </cell>
          <cell r="AS283" t="str">
            <v>WILSON MONTAÑA</v>
          </cell>
        </row>
        <row r="284">
          <cell r="B284">
            <v>111438</v>
          </cell>
          <cell r="C284">
            <v>198535</v>
          </cell>
          <cell r="D284" t="str">
            <v>5e74045ca2361200178474bd</v>
          </cell>
          <cell r="E284" t="str">
            <v>PRIMAX</v>
          </cell>
          <cell r="F284" t="str">
            <v>SI</v>
          </cell>
          <cell r="G284" t="str">
            <v>SI</v>
          </cell>
          <cell r="H284" t="str">
            <v>SI</v>
          </cell>
          <cell r="I284" t="str">
            <v>EL PEAJE</v>
          </cell>
          <cell r="J284" t="str">
            <v>Estación: Auto Norte Km.18  Chia /Oficinas Ples Calle 121 No. 7- 18  Bogotá</v>
          </cell>
          <cell r="K284" t="str">
            <v>Área Centro</v>
          </cell>
          <cell r="L284" t="str">
            <v>CHIA</v>
          </cell>
          <cell r="M284" t="str">
            <v>CUNDINAMARCA</v>
          </cell>
          <cell r="N284" t="str">
            <v>HECTOR MARIO MARTINEZ</v>
          </cell>
          <cell r="O284" t="str">
            <v>hmartinezd@primax.com.co</v>
          </cell>
          <cell r="P284" t="str">
            <v>CAROLINA CHAVEZ</v>
          </cell>
          <cell r="Q284" t="str">
            <v>cchavezz@primax.com.co</v>
          </cell>
          <cell r="R284" t="str">
            <v>Partner</v>
          </cell>
          <cell r="S284" t="str">
            <v>REDH</v>
          </cell>
          <cell r="U284" t="str">
            <v>REDH: Humberto Hernandez</v>
          </cell>
          <cell r="V284" t="str">
            <v xml:space="preserve">Sandra Tinjaca </v>
          </cell>
          <cell r="W284" t="str">
            <v>humberto.hernandez@dihego.com; yolima.rojas@dihego.com;</v>
          </cell>
          <cell r="X284" t="str">
            <v>sandra.p.tinjaca@dihego.com;</v>
          </cell>
          <cell r="Y284" t="str">
            <v xml:space="preserve"> 571  6762330/57 3134691930 </v>
          </cell>
          <cell r="Z284">
            <v>4.8322995820000001</v>
          </cell>
          <cell r="AA284">
            <v>-74.032342020000002</v>
          </cell>
          <cell r="AB284" t="str">
            <v>HS</v>
          </cell>
          <cell r="AC284" t="str">
            <v>Cuotas</v>
          </cell>
          <cell r="AE284">
            <v>3700000</v>
          </cell>
          <cell r="AF284" t="str">
            <v>N/A</v>
          </cell>
          <cell r="AG284">
            <v>336363.63636364002</v>
          </cell>
          <cell r="AH284">
            <v>336363.63636364002</v>
          </cell>
          <cell r="AI284">
            <v>336363.63636364002</v>
          </cell>
          <cell r="AJ284">
            <v>336363.63636364002</v>
          </cell>
          <cell r="AK284">
            <v>336363.63636364002</v>
          </cell>
          <cell r="AL284">
            <v>336363.63636364002</v>
          </cell>
          <cell r="AM284">
            <v>336363.63636364002</v>
          </cell>
          <cell r="AN284">
            <v>336363.63636364002</v>
          </cell>
          <cell r="AO284">
            <v>336363.63636364002</v>
          </cell>
          <cell r="AP284">
            <v>336363.63636364002</v>
          </cell>
          <cell r="AQ284">
            <v>336363.63636364002</v>
          </cell>
          <cell r="AR284" t="str">
            <v>SI</v>
          </cell>
          <cell r="AS284" t="str">
            <v>NICOLAS SALAZAR</v>
          </cell>
        </row>
        <row r="285">
          <cell r="B285">
            <v>168666</v>
          </cell>
          <cell r="C285">
            <v>229047</v>
          </cell>
          <cell r="D285" t="str">
            <v>5e66e6210a16ed00176236ea</v>
          </cell>
          <cell r="E285" t="str">
            <v>PRIMAX</v>
          </cell>
          <cell r="F285" t="str">
            <v>SI</v>
          </cell>
          <cell r="G285" t="str">
            <v>SI</v>
          </cell>
          <cell r="H285" t="str">
            <v>SI</v>
          </cell>
          <cell r="I285" t="str">
            <v>CMAR SAN FRANCISCO</v>
          </cell>
          <cell r="J285" t="str">
            <v>Kilometro 1 via Chia - Cota</v>
          </cell>
          <cell r="K285" t="str">
            <v>Área Centro</v>
          </cell>
          <cell r="L285" t="str">
            <v>CHIA</v>
          </cell>
          <cell r="M285" t="str">
            <v>CUNDINAMARCA</v>
          </cell>
          <cell r="N285" t="str">
            <v>HECTOR MARIO MARTINEZ</v>
          </cell>
          <cell r="O285" t="str">
            <v>hmartinezd@primax.com.co</v>
          </cell>
          <cell r="P285" t="str">
            <v>CAROLINA CHAVEZ</v>
          </cell>
          <cell r="Q285" t="str">
            <v>cchavezz@primax.com.co</v>
          </cell>
          <cell r="R285" t="str">
            <v>Partner</v>
          </cell>
          <cell r="S285" t="str">
            <v>REDH</v>
          </cell>
          <cell r="U285" t="str">
            <v>REDH: Humberto Hernandez</v>
          </cell>
          <cell r="V285" t="str">
            <v xml:space="preserve">Ricardo Ramos </v>
          </cell>
          <cell r="W285" t="str">
            <v>humberto.hernandez@dihego.com; yolima.rojas@dihego.com;</v>
          </cell>
          <cell r="X285" t="str">
            <v>javier.a.rativa@dihego.com; ricardo.ramos@dihego.com ;</v>
          </cell>
          <cell r="Y285" t="str">
            <v>3212031358 / 0/ 3183587471</v>
          </cell>
          <cell r="Z285">
            <v>4.8493880000000003</v>
          </cell>
          <cell r="AA285">
            <v>-74.076016999999993</v>
          </cell>
          <cell r="AB285" t="str">
            <v>HS</v>
          </cell>
          <cell r="AC285" t="str">
            <v>Cuotas</v>
          </cell>
          <cell r="AE285">
            <v>3700000</v>
          </cell>
          <cell r="AF285" t="str">
            <v>N/A</v>
          </cell>
          <cell r="AG285">
            <v>336363.63636364002</v>
          </cell>
          <cell r="AH285">
            <v>336363.63636364002</v>
          </cell>
          <cell r="AI285">
            <v>336363.63636364002</v>
          </cell>
          <cell r="AJ285">
            <v>336363.63636364002</v>
          </cell>
          <cell r="AK285">
            <v>336363.63636364002</v>
          </cell>
          <cell r="AL285">
            <v>336363.63636364002</v>
          </cell>
          <cell r="AM285">
            <v>336363.63636364002</v>
          </cell>
          <cell r="AN285">
            <v>336363.63636364002</v>
          </cell>
          <cell r="AO285">
            <v>336363.63636364002</v>
          </cell>
          <cell r="AP285">
            <v>336363.63636364002</v>
          </cell>
          <cell r="AQ285">
            <v>336363.63636364002</v>
          </cell>
          <cell r="AR285" t="str">
            <v>SI</v>
          </cell>
          <cell r="AS285" t="str">
            <v>LUIS CASTRO</v>
          </cell>
        </row>
        <row r="286">
          <cell r="B286">
            <v>112019</v>
          </cell>
          <cell r="C286">
            <v>220774</v>
          </cell>
          <cell r="D286" t="str">
            <v>5e74d644a236120017854809</v>
          </cell>
          <cell r="E286" t="str">
            <v>PRIMAX</v>
          </cell>
          <cell r="F286" t="str">
            <v>SI</v>
          </cell>
          <cell r="G286" t="str">
            <v>NO</v>
          </cell>
          <cell r="H286" t="str">
            <v>SI</v>
          </cell>
          <cell r="I286" t="str">
            <v>SAN ANTONIO</v>
          </cell>
          <cell r="J286" t="str">
            <v>Cra 9a. No. 7-95</v>
          </cell>
          <cell r="K286" t="str">
            <v>Área Centro</v>
          </cell>
          <cell r="L286" t="str">
            <v>CHIQUINQUIRA</v>
          </cell>
          <cell r="M286" t="str">
            <v>BOYACA</v>
          </cell>
          <cell r="N286" t="str">
            <v>HECTOR MARIO MARTINEZ</v>
          </cell>
          <cell r="O286" t="str">
            <v>hmartinezd@primax.com.co</v>
          </cell>
          <cell r="P286" t="str">
            <v>YOLIMA MESA</v>
          </cell>
          <cell r="Q286" t="str">
            <v>ymesar@primax.com.co</v>
          </cell>
          <cell r="R286" t="str">
            <v>Single Site</v>
          </cell>
          <cell r="U286" t="str">
            <v>Rafael Angulo</v>
          </cell>
          <cell r="V286" t="str">
            <v>Andrea angula / Rafael Angulo</v>
          </cell>
          <cell r="W286" t="str">
            <v>edsantoniognv@yahoo.com.co;</v>
          </cell>
          <cell r="X286" t="str">
            <v>edsantoniognv@yahoo.com.co;</v>
          </cell>
          <cell r="Y286" t="str">
            <v>3125950042 / 578 7262559</v>
          </cell>
          <cell r="Z286">
            <v>5.6116946529999998</v>
          </cell>
          <cell r="AA286">
            <v>-73.821503430000007</v>
          </cell>
          <cell r="AB286" t="str">
            <v>HS</v>
          </cell>
          <cell r="AC286" t="str">
            <v>Inmediato</v>
          </cell>
          <cell r="AE286">
            <v>3500000</v>
          </cell>
          <cell r="AF286" t="str">
            <v>N/A</v>
          </cell>
          <cell r="AG286" t="str">
            <v>N/A</v>
          </cell>
          <cell r="AH286">
            <v>3500000</v>
          </cell>
          <cell r="AI286" t="str">
            <v>N/A</v>
          </cell>
          <cell r="AJ286" t="str">
            <v>N/A</v>
          </cell>
          <cell r="AK286" t="str">
            <v>N/A</v>
          </cell>
          <cell r="AL286" t="str">
            <v>N/A</v>
          </cell>
          <cell r="AM286" t="str">
            <v>N/A</v>
          </cell>
          <cell r="AN286" t="str">
            <v>N/A</v>
          </cell>
          <cell r="AO286" t="str">
            <v>N/A</v>
          </cell>
          <cell r="AP286" t="str">
            <v>N/A</v>
          </cell>
          <cell r="AQ286" t="str">
            <v>N/A</v>
          </cell>
          <cell r="AR286" t="str">
            <v>SI</v>
          </cell>
          <cell r="AS286" t="str">
            <v>MILENA INFANTE</v>
          </cell>
        </row>
        <row r="287">
          <cell r="B287">
            <v>170347</v>
          </cell>
          <cell r="C287">
            <v>233282</v>
          </cell>
          <cell r="D287" t="str">
            <v>621a446f1fde6a0018ae1c46</v>
          </cell>
          <cell r="E287" t="str">
            <v>PRIMAX</v>
          </cell>
          <cell r="F287" t="str">
            <v>SI</v>
          </cell>
          <cell r="G287" t="str">
            <v>NO</v>
          </cell>
          <cell r="H287" t="str">
            <v>SI</v>
          </cell>
          <cell r="I287" t="str">
            <v>SAN RAFAEL</v>
          </cell>
          <cell r="J287" t="str">
            <v>CARRERA 20 No. 6-24</v>
          </cell>
          <cell r="K287" t="str">
            <v>Área Sur</v>
          </cell>
          <cell r="L287" t="str">
            <v>DAGUA</v>
          </cell>
          <cell r="M287" t="str">
            <v>VALLE DEL CAUCA</v>
          </cell>
          <cell r="N287" t="str">
            <v>MARTHA PATRICA CHAVES</v>
          </cell>
          <cell r="O287" t="str">
            <v>mchavesr@primax.com.co</v>
          </cell>
          <cell r="P287" t="str">
            <v>FERNANDO HERNANDEZ</v>
          </cell>
          <cell r="Q287" t="str">
            <v>fhernandezr@primax.com.co</v>
          </cell>
          <cell r="R287" t="str">
            <v>Single Site</v>
          </cell>
          <cell r="U287" t="str">
            <v>Nicolas Villota</v>
          </cell>
          <cell r="V287" t="str">
            <v>Vivían Cano  / Nicolas Villota</v>
          </cell>
          <cell r="W287" t="str">
            <v>nicovillota@hotmail.com</v>
          </cell>
          <cell r="X287" t="str">
            <v>nicovillota@hotmail.com; Edsauresg@coescocolombia.co;</v>
          </cell>
          <cell r="Y287" t="str">
            <v>3115930713 / 0/3022178975</v>
          </cell>
          <cell r="Z287">
            <v>3.6594699999999998</v>
          </cell>
          <cell r="AA287">
            <v>-76.688451999999998</v>
          </cell>
          <cell r="AB287" t="str">
            <v>HS</v>
          </cell>
          <cell r="AC287" t="str">
            <v>Cuotas</v>
          </cell>
          <cell r="AE287">
            <v>3700000</v>
          </cell>
          <cell r="AF287" t="str">
            <v>N/A</v>
          </cell>
          <cell r="AG287">
            <v>336363.63636364002</v>
          </cell>
          <cell r="AH287">
            <v>336363.63636364002</v>
          </cell>
          <cell r="AI287">
            <v>336363.63636364002</v>
          </cell>
          <cell r="AJ287">
            <v>336363.63636364002</v>
          </cell>
          <cell r="AK287">
            <v>336363.63636364002</v>
          </cell>
          <cell r="AL287">
            <v>336363.63636364002</v>
          </cell>
          <cell r="AM287">
            <v>336363.63636364002</v>
          </cell>
          <cell r="AN287">
            <v>336363.63636364002</v>
          </cell>
          <cell r="AO287">
            <v>336363.63636364002</v>
          </cell>
          <cell r="AP287">
            <v>336363.63636364002</v>
          </cell>
          <cell r="AQ287">
            <v>336363.63636364002</v>
          </cell>
          <cell r="AR287" t="str">
            <v>SI</v>
          </cell>
          <cell r="AS287" t="str">
            <v>JUAN MONTEALEGRE</v>
          </cell>
        </row>
        <row r="288">
          <cell r="B288">
            <v>162383</v>
          </cell>
          <cell r="C288">
            <v>220272</v>
          </cell>
          <cell r="D288" t="str">
            <v>5e74e59ca23612001787bef9</v>
          </cell>
          <cell r="E288" t="str">
            <v>PRIMAX</v>
          </cell>
          <cell r="F288" t="str">
            <v>SI</v>
          </cell>
          <cell r="G288" t="str">
            <v>SI</v>
          </cell>
          <cell r="H288" t="str">
            <v>SI</v>
          </cell>
          <cell r="I288" t="str">
            <v xml:space="preserve">MIRADOR </v>
          </cell>
          <cell r="J288" t="str">
            <v>Km 11 vía La Romelia El Pollo</v>
          </cell>
          <cell r="K288" t="str">
            <v>Área Sur</v>
          </cell>
          <cell r="L288" t="str">
            <v>DOSQUEBRADAS</v>
          </cell>
          <cell r="M288" t="str">
            <v>RISARALDA</v>
          </cell>
          <cell r="N288" t="str">
            <v>MARTHA PATRICA CHAVES</v>
          </cell>
          <cell r="O288" t="str">
            <v>mchavesr@primax.com.co</v>
          </cell>
          <cell r="P288" t="str">
            <v>MARIANA VELEZ</v>
          </cell>
          <cell r="Q288" t="str">
            <v>mvelezg@primax.com.co</v>
          </cell>
          <cell r="R288" t="str">
            <v>Partner</v>
          </cell>
          <cell r="S288" t="str">
            <v>REDH</v>
          </cell>
          <cell r="U288" t="str">
            <v>REDH: Humberto Hernandez</v>
          </cell>
          <cell r="V288" t="str">
            <v>Luz Mary Ospina</v>
          </cell>
          <cell r="W288" t="str">
            <v>humberto.hernandez@dihego.com; yolima.rojas@dihego.com;</v>
          </cell>
          <cell r="X288" t="str">
            <v>maria.hincapie@dihego.com; luzmary.ospina@dihego.com;</v>
          </cell>
          <cell r="Y288" t="str">
            <v xml:space="preserve">3134691946 /  576 3221112/57 3174016031 </v>
          </cell>
          <cell r="Z288">
            <v>4.8427606509999999</v>
          </cell>
          <cell r="AA288">
            <v>-75.677198619999999</v>
          </cell>
          <cell r="AB288" t="str">
            <v>HS</v>
          </cell>
          <cell r="AC288" t="str">
            <v>Cuotas</v>
          </cell>
          <cell r="AE288">
            <v>3700000</v>
          </cell>
          <cell r="AF288" t="str">
            <v>N/A</v>
          </cell>
          <cell r="AG288">
            <v>336363.63636364002</v>
          </cell>
          <cell r="AH288">
            <v>336363.63636364002</v>
          </cell>
          <cell r="AI288">
            <v>336363.63636364002</v>
          </cell>
          <cell r="AJ288">
            <v>336363.63636364002</v>
          </cell>
          <cell r="AK288">
            <v>336363.63636364002</v>
          </cell>
          <cell r="AL288">
            <v>336363.63636364002</v>
          </cell>
          <cell r="AM288">
            <v>336363.63636364002</v>
          </cell>
          <cell r="AN288">
            <v>336363.63636364002</v>
          </cell>
          <cell r="AO288">
            <v>336363.63636364002</v>
          </cell>
          <cell r="AP288">
            <v>336363.63636364002</v>
          </cell>
          <cell r="AQ288">
            <v>336363.63636364002</v>
          </cell>
          <cell r="AR288" t="str">
            <v>SI</v>
          </cell>
          <cell r="AS288" t="str">
            <v>FERNANDO DUQUE</v>
          </cell>
        </row>
        <row r="289">
          <cell r="B289">
            <v>112546</v>
          </cell>
          <cell r="C289">
            <v>194885</v>
          </cell>
          <cell r="D289" t="str">
            <v>5e74dbf9a236120017863fbf</v>
          </cell>
          <cell r="E289" t="str">
            <v>PRIMAX</v>
          </cell>
          <cell r="F289" t="str">
            <v>SI</v>
          </cell>
          <cell r="G289" t="str">
            <v>SI</v>
          </cell>
          <cell r="H289" t="str">
            <v>SI</v>
          </cell>
          <cell r="I289" t="str">
            <v>EL COLEGIO</v>
          </cell>
          <cell r="J289" t="str">
            <v>Estación: Calle 8 # 7 - 59 El Colegio / Oficinas Ples Calle 121 No. 7- 18  Bogotá</v>
          </cell>
          <cell r="K289" t="str">
            <v>Área Centro</v>
          </cell>
          <cell r="L289" t="str">
            <v>EL COLEGIO</v>
          </cell>
          <cell r="M289" t="str">
            <v>CUNDINAMARCA</v>
          </cell>
          <cell r="N289" t="str">
            <v>HECTOR MARIO MARTINEZ</v>
          </cell>
          <cell r="O289" t="str">
            <v>hmartinezd@primax.com.co</v>
          </cell>
          <cell r="P289" t="str">
            <v xml:space="preserve">PAOLA MARTÍNEZ </v>
          </cell>
          <cell r="Q289" t="str">
            <v>pmartinezb@primax.com.co</v>
          </cell>
          <cell r="R289" t="str">
            <v>Partner</v>
          </cell>
          <cell r="S289" t="str">
            <v>REDH</v>
          </cell>
          <cell r="U289" t="str">
            <v>REDH: Humberto Hernandez</v>
          </cell>
          <cell r="V289" t="str">
            <v xml:space="preserve">Angela Sánchez </v>
          </cell>
          <cell r="W289" t="str">
            <v>humberto.hernandez@dihego.com; yolima.rojas@dihego.com;</v>
          </cell>
          <cell r="X289" t="str">
            <v xml:space="preserve">Angela.sanchez@dihego.com; </v>
          </cell>
          <cell r="Y289" t="str">
            <v xml:space="preserve">320 2932649 /  571 8475028/57 3158703423 </v>
          </cell>
          <cell r="Z289">
            <v>4.5799380999999997</v>
          </cell>
          <cell r="AA289">
            <v>-74.445355300000003</v>
          </cell>
          <cell r="AB289" t="str">
            <v>HS</v>
          </cell>
          <cell r="AC289" t="str">
            <v>Cuotas</v>
          </cell>
          <cell r="AE289">
            <v>3700000</v>
          </cell>
          <cell r="AF289" t="str">
            <v>N/A</v>
          </cell>
          <cell r="AG289">
            <v>336363.63636364002</v>
          </cell>
          <cell r="AH289">
            <v>336363.63636364002</v>
          </cell>
          <cell r="AI289">
            <v>336363.63636364002</v>
          </cell>
          <cell r="AJ289">
            <v>336363.63636364002</v>
          </cell>
          <cell r="AK289">
            <v>336363.63636364002</v>
          </cell>
          <cell r="AL289">
            <v>336363.63636364002</v>
          </cell>
          <cell r="AM289">
            <v>336363.63636364002</v>
          </cell>
          <cell r="AN289">
            <v>336363.63636364002</v>
          </cell>
          <cell r="AO289">
            <v>336363.63636364002</v>
          </cell>
          <cell r="AP289">
            <v>336363.63636364002</v>
          </cell>
          <cell r="AQ289">
            <v>336363.63636364002</v>
          </cell>
          <cell r="AR289" t="str">
            <v>SI</v>
          </cell>
          <cell r="AS289" t="str">
            <v>MIGUEL RAMIREZ</v>
          </cell>
        </row>
        <row r="290">
          <cell r="B290">
            <v>167587</v>
          </cell>
          <cell r="C290">
            <v>233128</v>
          </cell>
          <cell r="D290" t="str">
            <v>5e74ed74a23612001788bd03</v>
          </cell>
          <cell r="E290" t="str">
            <v>PRIMAX</v>
          </cell>
          <cell r="F290" t="str">
            <v>SI</v>
          </cell>
          <cell r="G290" t="str">
            <v>SI</v>
          </cell>
          <cell r="H290" t="str">
            <v>SI</v>
          </cell>
          <cell r="I290" t="str">
            <v>LA AURORA</v>
          </cell>
          <cell r="J290" t="str">
            <v xml:space="preserve">Km 1 Vía Gachancipá - Tunja </v>
          </cell>
          <cell r="K290" t="str">
            <v>Área Centro</v>
          </cell>
          <cell r="L290" t="str">
            <v>GACHANCIPA</v>
          </cell>
          <cell r="M290" t="str">
            <v>CUNDINAMARCA</v>
          </cell>
          <cell r="N290" t="str">
            <v>HECTOR MARIO MARTINEZ</v>
          </cell>
          <cell r="O290" t="str">
            <v>hmartinezd@primax.com.co</v>
          </cell>
          <cell r="P290" t="str">
            <v>CAROLINA CHAVEZ</v>
          </cell>
          <cell r="Q290" t="str">
            <v>cchavezz@primax.com.co</v>
          </cell>
          <cell r="R290" t="str">
            <v>Partner</v>
          </cell>
          <cell r="S290" t="str">
            <v>REDH</v>
          </cell>
          <cell r="U290" t="str">
            <v>REDH: Humberto Hernandez</v>
          </cell>
          <cell r="V290" t="str">
            <v>Angela Tinjaca / Javier Martínez / Humberto Hernandez</v>
          </cell>
          <cell r="W290" t="str">
            <v>edslaaurora@hotmail.com;</v>
          </cell>
          <cell r="X290" t="str">
            <v>edslaaurora@hotmail.com; Jmartinez@grupoloma.com.co; angela.y.tinjaca@dihego.com;</v>
          </cell>
          <cell r="Y290" t="str">
            <v>3506114884 / 3133338400 / 0/3183587471</v>
          </cell>
          <cell r="Z290">
            <v>5.0063979999999999</v>
          </cell>
          <cell r="AA290">
            <v>-73.860541999999995</v>
          </cell>
          <cell r="AB290" t="str">
            <v>HS</v>
          </cell>
          <cell r="AC290" t="str">
            <v>Cuotas</v>
          </cell>
          <cell r="AE290">
            <v>3700000</v>
          </cell>
          <cell r="AF290" t="str">
            <v>N/A</v>
          </cell>
          <cell r="AG290">
            <v>336363.63636364002</v>
          </cell>
          <cell r="AH290">
            <v>336363.63636364002</v>
          </cell>
          <cell r="AI290">
            <v>336363.63636364002</v>
          </cell>
          <cell r="AJ290">
            <v>336363.63636364002</v>
          </cell>
          <cell r="AK290">
            <v>336363.63636364002</v>
          </cell>
          <cell r="AL290">
            <v>336363.63636364002</v>
          </cell>
          <cell r="AM290">
            <v>336363.63636364002</v>
          </cell>
          <cell r="AN290">
            <v>336363.63636364002</v>
          </cell>
          <cell r="AO290">
            <v>336363.63636364002</v>
          </cell>
          <cell r="AP290">
            <v>336363.63636364002</v>
          </cell>
          <cell r="AQ290">
            <v>336363.63636364002</v>
          </cell>
          <cell r="AR290" t="str">
            <v>SI</v>
          </cell>
          <cell r="AS290" t="str">
            <v>LUIS CASTRO</v>
          </cell>
        </row>
        <row r="291">
          <cell r="B291">
            <v>112330</v>
          </cell>
          <cell r="C291">
            <v>124733</v>
          </cell>
          <cell r="D291" t="str">
            <v>602d229be560370018891323</v>
          </cell>
          <cell r="E291" t="str">
            <v>PRIMAX</v>
          </cell>
          <cell r="F291" t="str">
            <v>NO</v>
          </cell>
          <cell r="G291" t="str">
            <v>NO</v>
          </cell>
          <cell r="H291" t="str">
            <v>SI</v>
          </cell>
          <cell r="I291" t="str">
            <v>COOTRANSGAR</v>
          </cell>
          <cell r="J291" t="str">
            <v>Av. Los Olivos N° 1 sur - 57 (Vía S.Agustin)</v>
          </cell>
          <cell r="K291" t="str">
            <v>Área Sur</v>
          </cell>
          <cell r="L291" t="str">
            <v>GARZON</v>
          </cell>
          <cell r="M291" t="str">
            <v>HUILA</v>
          </cell>
          <cell r="N291" t="str">
            <v>MARTHA PATRICA CHAVES</v>
          </cell>
          <cell r="O291" t="str">
            <v>mchavesr@primax.com.co</v>
          </cell>
          <cell r="P291" t="str">
            <v>JOHANA BOTERO</v>
          </cell>
          <cell r="Q291" t="str">
            <v>jboterog@primax.com.co</v>
          </cell>
          <cell r="R291" t="str">
            <v>Single Site</v>
          </cell>
          <cell r="U291" t="str">
            <v>Fabian Rodriguez</v>
          </cell>
          <cell r="V291" t="str">
            <v>Fabian Rodriguez</v>
          </cell>
          <cell r="W291" t="str">
            <v>gerencia@cootransgarltda.com;</v>
          </cell>
          <cell r="X291" t="str">
            <v>cootransgar@hotmail.com; recursoshumanoseds@cootransgarltds.com;</v>
          </cell>
          <cell r="Y291" t="str">
            <v>3212063216 / 578 8332132  / 578 8333692</v>
          </cell>
          <cell r="Z291">
            <v>2.1929058179999998</v>
          </cell>
          <cell r="AA291">
            <v>-75.632854679999994</v>
          </cell>
          <cell r="AB291" t="str">
            <v>HS</v>
          </cell>
          <cell r="AC291" t="str">
            <v>Cuotas</v>
          </cell>
          <cell r="AE291">
            <v>3700000</v>
          </cell>
          <cell r="AF291" t="str">
            <v>N/A</v>
          </cell>
          <cell r="AG291">
            <v>336363.63636364002</v>
          </cell>
          <cell r="AH291">
            <v>336363.63636364002</v>
          </cell>
          <cell r="AI291">
            <v>336363.63636364002</v>
          </cell>
          <cell r="AJ291">
            <v>336363.63636364002</v>
          </cell>
          <cell r="AK291">
            <v>336363.63636364002</v>
          </cell>
          <cell r="AL291">
            <v>336363.63636364002</v>
          </cell>
          <cell r="AM291">
            <v>336363.63636364002</v>
          </cell>
          <cell r="AN291">
            <v>336363.63636364002</v>
          </cell>
          <cell r="AO291">
            <v>336363.63636364002</v>
          </cell>
          <cell r="AP291">
            <v>336363.63636364002</v>
          </cell>
          <cell r="AQ291">
            <v>336363.63636364002</v>
          </cell>
          <cell r="AR291" t="str">
            <v>SI</v>
          </cell>
          <cell r="AS291" t="str">
            <v>LAURA PERDOMO</v>
          </cell>
        </row>
        <row r="292">
          <cell r="B292">
            <v>112292</v>
          </cell>
          <cell r="C292">
            <v>234273</v>
          </cell>
          <cell r="D292" t="str">
            <v>5d766ebf22f39e0017aac803</v>
          </cell>
          <cell r="E292" t="str">
            <v>PRIMAX</v>
          </cell>
          <cell r="F292" t="str">
            <v>SI</v>
          </cell>
          <cell r="G292" t="str">
            <v>SI</v>
          </cell>
          <cell r="H292" t="str">
            <v>SI</v>
          </cell>
          <cell r="I292" t="str">
            <v>EDS PRIMAX GUAMAL</v>
          </cell>
          <cell r="J292" t="str">
            <v>Calle 9 No. 18 - 70</v>
          </cell>
          <cell r="K292" t="str">
            <v>Área Centro</v>
          </cell>
          <cell r="L292" t="str">
            <v>GUAMAL</v>
          </cell>
          <cell r="M292" t="str">
            <v>META</v>
          </cell>
          <cell r="N292" t="str">
            <v>HECTOR MARIO MARTINEZ</v>
          </cell>
          <cell r="O292" t="str">
            <v>hmartinezd@primax.com.co</v>
          </cell>
          <cell r="P292" t="str">
            <v>IVAN PINZON</v>
          </cell>
          <cell r="Q292" t="str">
            <v>ipinzonu@primax.com.co</v>
          </cell>
          <cell r="R292" t="str">
            <v>Partner</v>
          </cell>
          <cell r="S292" t="str">
            <v>REDH</v>
          </cell>
          <cell r="U292" t="str">
            <v>REDH: Humberto Hernandez</v>
          </cell>
          <cell r="V292" t="str">
            <v>SHIRLEY</v>
          </cell>
          <cell r="W292" t="str">
            <v>humberto.hernandez@dihego.com; yolima.rojas@dihego.com;</v>
          </cell>
          <cell r="X292" t="str">
            <v>anarodriguezsurtidor@gmail.com;</v>
          </cell>
          <cell r="Y292" t="str">
            <v>578 6755110</v>
          </cell>
          <cell r="Z292">
            <v>3.8748877949999998</v>
          </cell>
          <cell r="AA292">
            <v>-73.772336760000002</v>
          </cell>
          <cell r="AB292" t="str">
            <v>HS</v>
          </cell>
          <cell r="AC292" t="str">
            <v>Cuotas</v>
          </cell>
          <cell r="AE292">
            <v>3700000</v>
          </cell>
          <cell r="AF292" t="str">
            <v>N/A</v>
          </cell>
          <cell r="AG292">
            <v>336363.63636364002</v>
          </cell>
          <cell r="AH292">
            <v>336363.63636364002</v>
          </cell>
          <cell r="AI292">
            <v>336363.63636364002</v>
          </cell>
          <cell r="AJ292">
            <v>336363.63636364002</v>
          </cell>
          <cell r="AK292">
            <v>336363.63636364002</v>
          </cell>
          <cell r="AL292">
            <v>336363.63636364002</v>
          </cell>
          <cell r="AM292">
            <v>336363.63636364002</v>
          </cell>
          <cell r="AN292">
            <v>336363.63636364002</v>
          </cell>
          <cell r="AO292">
            <v>336363.63636364002</v>
          </cell>
          <cell r="AP292">
            <v>336363.63636364002</v>
          </cell>
          <cell r="AQ292">
            <v>336363.63636364002</v>
          </cell>
          <cell r="AR292" t="str">
            <v>SI</v>
          </cell>
          <cell r="AS292" t="str">
            <v>WILSON MONTAÑA</v>
          </cell>
        </row>
        <row r="293">
          <cell r="B293">
            <v>167246</v>
          </cell>
          <cell r="C293">
            <v>224663</v>
          </cell>
          <cell r="D293" t="str">
            <v>5e74ecbca236120017888457</v>
          </cell>
          <cell r="E293" t="str">
            <v>PRIMAX</v>
          </cell>
          <cell r="F293" t="str">
            <v>SI</v>
          </cell>
          <cell r="G293" t="str">
            <v>SI</v>
          </cell>
          <cell r="H293" t="str">
            <v>SI</v>
          </cell>
          <cell r="I293" t="str">
            <v>LIMONAR</v>
          </cell>
          <cell r="J293" t="str">
            <v>EL LIMONAR KM 51+150 MARGEN IZQ.VIA BOGOTA-VILLAVICENCIO - GUAYABETAL - CUNDINAMARCA</v>
          </cell>
          <cell r="K293" t="str">
            <v>Área Centro</v>
          </cell>
          <cell r="L293" t="str">
            <v>GUAYABETAL</v>
          </cell>
          <cell r="M293" t="str">
            <v>CUNDINAMARCA</v>
          </cell>
          <cell r="N293" t="str">
            <v>HECTOR MARIO MARTINEZ</v>
          </cell>
          <cell r="O293" t="str">
            <v>hmartinezd@primax.com.co</v>
          </cell>
          <cell r="P293" t="str">
            <v>IVAN PINZON</v>
          </cell>
          <cell r="Q293" t="str">
            <v>ipinzonu@primax.com.co</v>
          </cell>
          <cell r="R293" t="str">
            <v>Partner</v>
          </cell>
          <cell r="S293" t="str">
            <v>REDH</v>
          </cell>
          <cell r="U293" t="str">
            <v>REDH: Humberto Hernandez</v>
          </cell>
          <cell r="V293" t="str">
            <v xml:space="preserve">YULI PEREZ </v>
          </cell>
          <cell r="W293" t="str">
            <v>humberto.hernandez@dihego.com; yolima.rojas@dihego.com;</v>
          </cell>
          <cell r="X293" t="str">
            <v>YULY.E.PEREZ@DIHEGO.COM; yuly.e.perez@dihego.com;</v>
          </cell>
          <cell r="Y293" t="str">
            <v>0/57 3124493792</v>
          </cell>
          <cell r="Z293">
            <v>4.2717859999999996</v>
          </cell>
          <cell r="AA293">
            <v>-73.832825</v>
          </cell>
          <cell r="AB293" t="str">
            <v>HS</v>
          </cell>
          <cell r="AC293" t="str">
            <v>Cuotas</v>
          </cell>
          <cell r="AE293">
            <v>3700000</v>
          </cell>
          <cell r="AF293" t="str">
            <v>N/A</v>
          </cell>
          <cell r="AG293">
            <v>336363.63636364002</v>
          </cell>
          <cell r="AH293">
            <v>336363.63636364002</v>
          </cell>
          <cell r="AI293">
            <v>336363.63636364002</v>
          </cell>
          <cell r="AJ293">
            <v>336363.63636364002</v>
          </cell>
          <cell r="AK293">
            <v>336363.63636364002</v>
          </cell>
          <cell r="AL293">
            <v>336363.63636364002</v>
          </cell>
          <cell r="AM293">
            <v>336363.63636364002</v>
          </cell>
          <cell r="AN293">
            <v>336363.63636364002</v>
          </cell>
          <cell r="AO293">
            <v>336363.63636364002</v>
          </cell>
          <cell r="AP293">
            <v>336363.63636364002</v>
          </cell>
          <cell r="AQ293">
            <v>336363.63636364002</v>
          </cell>
          <cell r="AR293" t="str">
            <v>SI</v>
          </cell>
          <cell r="AS293" t="str">
            <v>WILSON MONTAÑA</v>
          </cell>
        </row>
        <row r="294">
          <cell r="B294">
            <v>111739</v>
          </cell>
          <cell r="C294">
            <v>221153</v>
          </cell>
          <cell r="D294" t="str">
            <v>5e74061fa236120017848fe7</v>
          </cell>
          <cell r="E294" t="str">
            <v>PRIMAX</v>
          </cell>
          <cell r="F294" t="str">
            <v>SI</v>
          </cell>
          <cell r="G294" t="str">
            <v>SI</v>
          </cell>
          <cell r="H294" t="str">
            <v>SI</v>
          </cell>
          <cell r="I294" t="str">
            <v>ROYAL</v>
          </cell>
          <cell r="J294" t="str">
            <v>Cra 5 calle 50 zona industrial el Papayo</v>
          </cell>
          <cell r="K294" t="str">
            <v>Área Centro</v>
          </cell>
          <cell r="L294" t="str">
            <v>IBAGUE</v>
          </cell>
          <cell r="M294" t="str">
            <v>TOLIMA</v>
          </cell>
          <cell r="N294" t="str">
            <v>HECTOR MARIO MARTINEZ</v>
          </cell>
          <cell r="O294" t="str">
            <v>hmartinezd@primax.com.co</v>
          </cell>
          <cell r="P294" t="str">
            <v>ROBINSON GUZMÁN</v>
          </cell>
          <cell r="Q294" t="str">
            <v>jguzmanb@primax.com.co</v>
          </cell>
          <cell r="R294" t="str">
            <v>Partner</v>
          </cell>
          <cell r="S294" t="str">
            <v>REDH</v>
          </cell>
          <cell r="U294" t="str">
            <v>REDH: Humberto Hernandez</v>
          </cell>
          <cell r="V294" t="str">
            <v>Claudia Orozco</v>
          </cell>
          <cell r="W294" t="str">
            <v>humberto.hernandez@dihego.com; yolima.rojas@dihego.com;</v>
          </cell>
          <cell r="X294" t="str">
            <v>claudia.orozco.dh@dihego.com;</v>
          </cell>
          <cell r="Y294" t="str">
            <v xml:space="preserve">3108645933 /  578 2657877/57 3174018241 </v>
          </cell>
          <cell r="Z294">
            <v>4.4285516840000003</v>
          </cell>
          <cell r="AA294">
            <v>-75.206671189999994</v>
          </cell>
          <cell r="AB294" t="str">
            <v>HS</v>
          </cell>
          <cell r="AC294" t="str">
            <v>Cuotas</v>
          </cell>
          <cell r="AE294">
            <v>3700000</v>
          </cell>
          <cell r="AF294" t="str">
            <v>N/A</v>
          </cell>
          <cell r="AG294">
            <v>336363.63636364002</v>
          </cell>
          <cell r="AH294">
            <v>336363.63636364002</v>
          </cell>
          <cell r="AI294">
            <v>336363.63636364002</v>
          </cell>
          <cell r="AJ294">
            <v>336363.63636364002</v>
          </cell>
          <cell r="AK294">
            <v>336363.63636364002</v>
          </cell>
          <cell r="AL294">
            <v>336363.63636364002</v>
          </cell>
          <cell r="AM294">
            <v>336363.63636364002</v>
          </cell>
          <cell r="AN294">
            <v>336363.63636364002</v>
          </cell>
          <cell r="AO294">
            <v>336363.63636364002</v>
          </cell>
          <cell r="AP294">
            <v>336363.63636364002</v>
          </cell>
          <cell r="AQ294">
            <v>336363.63636364002</v>
          </cell>
          <cell r="AR294" t="str">
            <v>SI</v>
          </cell>
          <cell r="AS294" t="str">
            <v>FERNEY LOZANO</v>
          </cell>
        </row>
        <row r="295">
          <cell r="B295">
            <v>168111</v>
          </cell>
          <cell r="C295">
            <v>227146</v>
          </cell>
          <cell r="D295" t="str">
            <v>5e66e42e0a16ed00176208c9</v>
          </cell>
          <cell r="E295" t="str">
            <v>PRIMAX</v>
          </cell>
          <cell r="F295" t="str">
            <v>SI</v>
          </cell>
          <cell r="G295" t="str">
            <v>SI</v>
          </cell>
          <cell r="H295" t="str">
            <v>SI</v>
          </cell>
          <cell r="I295" t="str">
            <v>CAMPESTRE</v>
          </cell>
          <cell r="J295" t="str">
            <v>CARRERA 20 NO.116-67</v>
          </cell>
          <cell r="K295" t="str">
            <v>Área Centro</v>
          </cell>
          <cell r="L295" t="str">
            <v>IBAGUE</v>
          </cell>
          <cell r="M295" t="str">
            <v>TOLIMA</v>
          </cell>
          <cell r="N295" t="str">
            <v>HECTOR MARIO MARTINEZ</v>
          </cell>
          <cell r="O295" t="str">
            <v>hmartinezd@primax.com.co</v>
          </cell>
          <cell r="P295" t="str">
            <v>ROBINSON GUZMÁN</v>
          </cell>
          <cell r="Q295" t="str">
            <v>jguzmanb@primax.com.co</v>
          </cell>
          <cell r="R295" t="str">
            <v>Partner</v>
          </cell>
          <cell r="S295" t="str">
            <v>REDH</v>
          </cell>
          <cell r="U295" t="str">
            <v>REDH: Humberto Hernandez</v>
          </cell>
          <cell r="V295" t="str">
            <v>DIHEGO: Humberto Hernandez / Silvia Montero</v>
          </cell>
          <cell r="W295" t="str">
            <v>humberto.hernandez@dihego.com; yolima.rojas@dihego.com;</v>
          </cell>
          <cell r="X295" t="str">
            <v>silvia.montero.s@dihego.com;</v>
          </cell>
          <cell r="Y295" t="str">
            <v xml:space="preserve">3174618241 /  578 2628020/57 3174018241 </v>
          </cell>
          <cell r="Z295">
            <v>4.4086801610000004</v>
          </cell>
          <cell r="AA295">
            <v>-75.167708200000007</v>
          </cell>
          <cell r="AB295" t="str">
            <v>HS</v>
          </cell>
          <cell r="AC295" t="str">
            <v>Cuotas</v>
          </cell>
          <cell r="AE295">
            <v>3700000</v>
          </cell>
          <cell r="AF295" t="str">
            <v>N/A</v>
          </cell>
          <cell r="AG295">
            <v>336363.63636364002</v>
          </cell>
          <cell r="AH295">
            <v>336363.63636364002</v>
          </cell>
          <cell r="AI295">
            <v>336363.63636364002</v>
          </cell>
          <cell r="AJ295">
            <v>336363.63636364002</v>
          </cell>
          <cell r="AK295">
            <v>336363.63636364002</v>
          </cell>
          <cell r="AL295">
            <v>336363.63636364002</v>
          </cell>
          <cell r="AM295">
            <v>336363.63636364002</v>
          </cell>
          <cell r="AN295">
            <v>336363.63636364002</v>
          </cell>
          <cell r="AO295">
            <v>336363.63636364002</v>
          </cell>
          <cell r="AP295">
            <v>336363.63636364002</v>
          </cell>
          <cell r="AQ295">
            <v>336363.63636364002</v>
          </cell>
          <cell r="AR295" t="str">
            <v>SI</v>
          </cell>
          <cell r="AS295" t="str">
            <v>MIGUEL RAMIREZ</v>
          </cell>
        </row>
        <row r="296">
          <cell r="B296">
            <v>110580</v>
          </cell>
          <cell r="C296">
            <v>233803</v>
          </cell>
          <cell r="D296" t="str">
            <v>5e73fa5ba23612001783e68b</v>
          </cell>
          <cell r="E296" t="str">
            <v>PRIMAX</v>
          </cell>
          <cell r="F296" t="str">
            <v>SI</v>
          </cell>
          <cell r="G296" t="str">
            <v>NO</v>
          </cell>
          <cell r="H296" t="str">
            <v>NO</v>
          </cell>
          <cell r="I296" t="str">
            <v>SAN JORGE JAMUNDI</v>
          </cell>
          <cell r="J296" t="str">
            <v>Cra 10 No. 16-36 Jamundí</v>
          </cell>
          <cell r="K296" t="str">
            <v>Área Sur</v>
          </cell>
          <cell r="L296" t="str">
            <v>JAMUNDI</v>
          </cell>
          <cell r="M296" t="str">
            <v>VALLE DEL CAUCA</v>
          </cell>
          <cell r="N296" t="str">
            <v>MARTHA PATRICA CHAVES</v>
          </cell>
          <cell r="O296" t="str">
            <v>mchavesr@primax.com.co</v>
          </cell>
          <cell r="P296" t="str">
            <v>CLAUDIA PINILLA</v>
          </cell>
          <cell r="Q296" t="str">
            <v>cpinillal@primax.com.co</v>
          </cell>
          <cell r="R296" t="str">
            <v>Multisite</v>
          </cell>
          <cell r="T296" t="str">
            <v>Harold Rivera</v>
          </cell>
          <cell r="U296" t="str">
            <v>Harold Rivera</v>
          </cell>
          <cell r="V296" t="str">
            <v>Diego Valencia</v>
          </cell>
          <cell r="W296" t="str">
            <v>esrivera@rivera.com.co; essobolivar@rivera.com.co;</v>
          </cell>
          <cell r="X296" t="str">
            <v>mobilsanjorge@rivera.com.co;</v>
          </cell>
          <cell r="Y296" t="str">
            <v>315 6583840</v>
          </cell>
          <cell r="Z296">
            <v>3.2652372519999999</v>
          </cell>
          <cell r="AA296">
            <v>-76.537441619999996</v>
          </cell>
          <cell r="AB296" t="str">
            <v>HS</v>
          </cell>
          <cell r="AC296" t="str">
            <v>Cuotas</v>
          </cell>
          <cell r="AE296">
            <v>3700000</v>
          </cell>
          <cell r="AF296" t="str">
            <v>N/A</v>
          </cell>
          <cell r="AG296">
            <v>336363.63636364002</v>
          </cell>
          <cell r="AH296">
            <v>336363.63636364002</v>
          </cell>
          <cell r="AI296">
            <v>336363.63636364002</v>
          </cell>
          <cell r="AJ296">
            <v>336363.63636364002</v>
          </cell>
          <cell r="AK296">
            <v>336363.63636364002</v>
          </cell>
          <cell r="AL296">
            <v>336363.63636364002</v>
          </cell>
          <cell r="AM296">
            <v>336363.63636364002</v>
          </cell>
          <cell r="AN296">
            <v>336363.63636364002</v>
          </cell>
          <cell r="AO296">
            <v>336363.63636364002</v>
          </cell>
          <cell r="AP296">
            <v>336363.63636364002</v>
          </cell>
          <cell r="AQ296">
            <v>336363.63636364002</v>
          </cell>
          <cell r="AR296" t="str">
            <v>SI</v>
          </cell>
          <cell r="AS296" t="str">
            <v>JUAN MONTEALEGRE</v>
          </cell>
        </row>
        <row r="297">
          <cell r="B297">
            <v>167201</v>
          </cell>
          <cell r="C297">
            <v>233781</v>
          </cell>
          <cell r="D297" t="str">
            <v>5f11fe0fd254b300186d8cf2</v>
          </cell>
          <cell r="E297" t="str">
            <v>PRIMAX</v>
          </cell>
          <cell r="F297" t="str">
            <v>SI</v>
          </cell>
          <cell r="G297" t="str">
            <v>NO</v>
          </cell>
          <cell r="H297" t="str">
            <v>SI</v>
          </cell>
          <cell r="I297" t="str">
            <v>EL PUENTE - LA APARTADA</v>
          </cell>
          <cell r="J297" t="str">
            <v>Carretera Troncal Salida a Planeta Rica No. 1 -582</v>
          </cell>
          <cell r="K297" t="str">
            <v>Área Norte</v>
          </cell>
          <cell r="L297" t="str">
            <v>LA APARTADA (FRONTERA)</v>
          </cell>
          <cell r="M297" t="str">
            <v>CORDOBA</v>
          </cell>
          <cell r="N297" t="str">
            <v>MONICA LONDOÑO</v>
          </cell>
          <cell r="O297" t="str">
            <v>mlondonod@primax.com.co</v>
          </cell>
          <cell r="P297" t="str">
            <v>VICTOR PATERNINA</v>
          </cell>
          <cell r="Q297" t="str">
            <v>vpaterninau@primax.com.co</v>
          </cell>
          <cell r="R297" t="str">
            <v>Single Site</v>
          </cell>
          <cell r="U297" t="str">
            <v>Adriana Margarita Perez / Contacto: Juan Julio Perez</v>
          </cell>
          <cell r="V297" t="str">
            <v xml:space="preserve">Oscar Díaz </v>
          </cell>
          <cell r="W297" t="str">
            <v>edselpuente@gmail.com;</v>
          </cell>
          <cell r="X297" t="str">
            <v>oscarleoneldiaz1992@gmail.com; edselpuente@gmail.com;</v>
          </cell>
          <cell r="Y297" t="str">
            <v>3135043408 / 0/320-6431328</v>
          </cell>
          <cell r="Z297">
            <v>8.0546900000000008</v>
          </cell>
          <cell r="AA297">
            <v>-75.343680000000006</v>
          </cell>
          <cell r="AB297" t="str">
            <v>HS</v>
          </cell>
          <cell r="AC297" t="str">
            <v>Inmediato</v>
          </cell>
          <cell r="AE297">
            <v>3500000</v>
          </cell>
          <cell r="AF297" t="str">
            <v>N/A</v>
          </cell>
          <cell r="AG297" t="str">
            <v>N/A</v>
          </cell>
          <cell r="AH297">
            <v>3500000</v>
          </cell>
          <cell r="AI297" t="str">
            <v>N/A</v>
          </cell>
          <cell r="AJ297" t="str">
            <v>N/A</v>
          </cell>
          <cell r="AK297" t="str">
            <v>N/A</v>
          </cell>
          <cell r="AL297" t="str">
            <v>N/A</v>
          </cell>
          <cell r="AM297" t="str">
            <v>N/A</v>
          </cell>
          <cell r="AN297" t="str">
            <v>N/A</v>
          </cell>
          <cell r="AO297" t="str">
            <v>N/A</v>
          </cell>
          <cell r="AP297" t="str">
            <v>N/A</v>
          </cell>
          <cell r="AQ297" t="str">
            <v>N/A</v>
          </cell>
          <cell r="AR297" t="str">
            <v>SI</v>
          </cell>
          <cell r="AS297" t="str">
            <v>KAREN COGOLLO</v>
          </cell>
        </row>
        <row r="298">
          <cell r="B298">
            <v>111064</v>
          </cell>
          <cell r="C298">
            <v>223008</v>
          </cell>
          <cell r="D298" t="str">
            <v>5e7401d3a236120017842a29</v>
          </cell>
          <cell r="E298" t="str">
            <v>PRIMAX</v>
          </cell>
          <cell r="F298" t="str">
            <v>SI</v>
          </cell>
          <cell r="G298" t="str">
            <v>SI</v>
          </cell>
          <cell r="H298" t="str">
            <v>SI</v>
          </cell>
          <cell r="I298" t="str">
            <v>PUERTA DEL SOL</v>
          </cell>
          <cell r="J298" t="str">
            <v>Estación Calle 4 # 25 - 117  La Mesa / Oficinas Ples Calle 121 No. 7- 18  Bogotá</v>
          </cell>
          <cell r="K298" t="str">
            <v>Área Centro</v>
          </cell>
          <cell r="L298" t="str">
            <v>LA MESA</v>
          </cell>
          <cell r="M298" t="str">
            <v>CUNDINAMARCA</v>
          </cell>
          <cell r="N298" t="str">
            <v>HECTOR MARIO MARTINEZ</v>
          </cell>
          <cell r="O298" t="str">
            <v>hmartinezd@primax.com.co</v>
          </cell>
          <cell r="P298" t="str">
            <v xml:space="preserve">PAOLA MARTÍNEZ </v>
          </cell>
          <cell r="Q298" t="str">
            <v>pmartinezb@primax.com.co</v>
          </cell>
          <cell r="R298" t="str">
            <v>Partner</v>
          </cell>
          <cell r="S298" t="str">
            <v>REDH</v>
          </cell>
          <cell r="U298" t="str">
            <v>REDH: Humberto Hernandez</v>
          </cell>
          <cell r="V298" t="str">
            <v xml:space="preserve">Yiber Hernández </v>
          </cell>
          <cell r="W298" t="str">
            <v>humberto.hernandez@dihego.com; yolima.rojas@dihego.com;</v>
          </cell>
          <cell r="X298" t="str">
            <v>yiber.f.hernandez@dihego.com;</v>
          </cell>
          <cell r="Y298" t="str">
            <v xml:space="preserve"> 571 8472245/57 3202473862 </v>
          </cell>
          <cell r="Z298">
            <v>4.6275029200000004</v>
          </cell>
          <cell r="AA298">
            <v>-74.46661623</v>
          </cell>
          <cell r="AB298" t="str">
            <v>HS</v>
          </cell>
          <cell r="AC298" t="str">
            <v>Cuotas</v>
          </cell>
          <cell r="AE298">
            <v>3700000</v>
          </cell>
          <cell r="AF298" t="str">
            <v>N/A</v>
          </cell>
          <cell r="AG298">
            <v>336363.63636364002</v>
          </cell>
          <cell r="AH298">
            <v>336363.63636364002</v>
          </cell>
          <cell r="AI298">
            <v>336363.63636364002</v>
          </cell>
          <cell r="AJ298">
            <v>336363.63636364002</v>
          </cell>
          <cell r="AK298">
            <v>336363.63636364002</v>
          </cell>
          <cell r="AL298">
            <v>336363.63636364002</v>
          </cell>
          <cell r="AM298">
            <v>336363.63636364002</v>
          </cell>
          <cell r="AN298">
            <v>336363.63636364002</v>
          </cell>
          <cell r="AO298">
            <v>336363.63636364002</v>
          </cell>
          <cell r="AP298">
            <v>336363.63636364002</v>
          </cell>
          <cell r="AQ298">
            <v>336363.63636364002</v>
          </cell>
          <cell r="AR298" t="str">
            <v>SI</v>
          </cell>
          <cell r="AS298" t="str">
            <v>MIGUEL RAMIREZ</v>
          </cell>
        </row>
        <row r="299">
          <cell r="B299">
            <v>110004</v>
          </cell>
          <cell r="C299">
            <v>219779</v>
          </cell>
          <cell r="D299" t="str">
            <v>5e73cb23a23612001782a496</v>
          </cell>
          <cell r="E299" t="str">
            <v>PRIMAX</v>
          </cell>
          <cell r="F299" t="str">
            <v>SI</v>
          </cell>
          <cell r="G299" t="str">
            <v>SI</v>
          </cell>
          <cell r="H299" t="str">
            <v>SI</v>
          </cell>
          <cell r="I299" t="str">
            <v>LAS PALMAS</v>
          </cell>
          <cell r="J299" t="str">
            <v>Calle 7 N° 3-60 Este (Madrid)</v>
          </cell>
          <cell r="K299" t="str">
            <v>Área Centro</v>
          </cell>
          <cell r="L299" t="str">
            <v>MADRID</v>
          </cell>
          <cell r="M299" t="str">
            <v>CUNDINAMARCA</v>
          </cell>
          <cell r="N299" t="str">
            <v>HECTOR MARIO MARTINEZ</v>
          </cell>
          <cell r="O299" t="str">
            <v>hmartinezd@primax.com.co</v>
          </cell>
          <cell r="P299" t="str">
            <v>CAROLINA CHAVEZ</v>
          </cell>
          <cell r="Q299" t="str">
            <v>cchavezz@primax.com.co</v>
          </cell>
          <cell r="R299" t="str">
            <v>Partner</v>
          </cell>
          <cell r="S299" t="str">
            <v>REDH</v>
          </cell>
          <cell r="U299" t="str">
            <v>REDH: Humberto Hernandez</v>
          </cell>
          <cell r="V299" t="str">
            <v>Nelson Corredor</v>
          </cell>
          <cell r="W299" t="str">
            <v>humberto.hernandez@dihego.com; yolima.rojas@dihego.com;</v>
          </cell>
          <cell r="X299" t="str">
            <v>NELSON.CORREDOR@DIHEGO.COM;</v>
          </cell>
          <cell r="Y299" t="str">
            <v xml:space="preserve"> 571 8250118/57 3162896802 </v>
          </cell>
          <cell r="Z299">
            <v>4.727563848</v>
          </cell>
          <cell r="AA299">
            <v>-74.255939440000006</v>
          </cell>
          <cell r="AB299" t="str">
            <v>HS</v>
          </cell>
          <cell r="AC299" t="str">
            <v>Cuotas</v>
          </cell>
          <cell r="AE299">
            <v>3700000</v>
          </cell>
          <cell r="AF299" t="str">
            <v>N/A</v>
          </cell>
          <cell r="AG299">
            <v>336363.63636364002</v>
          </cell>
          <cell r="AH299">
            <v>336363.63636364002</v>
          </cell>
          <cell r="AI299">
            <v>336363.63636364002</v>
          </cell>
          <cell r="AJ299">
            <v>336363.63636364002</v>
          </cell>
          <cell r="AK299">
            <v>336363.63636364002</v>
          </cell>
          <cell r="AL299">
            <v>336363.63636364002</v>
          </cell>
          <cell r="AM299">
            <v>336363.63636364002</v>
          </cell>
          <cell r="AN299">
            <v>336363.63636364002</v>
          </cell>
          <cell r="AO299">
            <v>336363.63636364002</v>
          </cell>
          <cell r="AP299">
            <v>336363.63636364002</v>
          </cell>
          <cell r="AQ299">
            <v>336363.63636364002</v>
          </cell>
          <cell r="AR299" t="str">
            <v>SI</v>
          </cell>
          <cell r="AS299" t="str">
            <v>LUIS CASTRO</v>
          </cell>
        </row>
        <row r="300">
          <cell r="B300">
            <v>111056</v>
          </cell>
          <cell r="C300">
            <v>223223</v>
          </cell>
          <cell r="D300" t="str">
            <v>621a44ce1fde6a0018ae1c52</v>
          </cell>
          <cell r="E300" t="str">
            <v>PRIMAX</v>
          </cell>
          <cell r="F300" t="str">
            <v>SI</v>
          </cell>
          <cell r="G300" t="str">
            <v>NO</v>
          </cell>
          <cell r="H300" t="str">
            <v>SI</v>
          </cell>
          <cell r="I300" t="str">
            <v>SERVIBERNA</v>
          </cell>
          <cell r="J300" t="str">
            <v>Cra. 32 # 11-20 vía Candelaria</v>
          </cell>
          <cell r="K300" t="str">
            <v>Área Sur</v>
          </cell>
          <cell r="L300" t="str">
            <v>PALMIRA</v>
          </cell>
          <cell r="M300" t="str">
            <v>VALLE DEL CAUCA</v>
          </cell>
          <cell r="N300" t="str">
            <v>MARTHA PATRICA CHAVES</v>
          </cell>
          <cell r="O300" t="str">
            <v>mchavesr@primax.com.co</v>
          </cell>
          <cell r="P300" t="str">
            <v>FERNANDO HERNANDEZ</v>
          </cell>
          <cell r="Q300" t="str">
            <v>fhernandezr@primax.com.co</v>
          </cell>
          <cell r="R300" t="str">
            <v>Multisite</v>
          </cell>
          <cell r="T300" t="str">
            <v>Carlos Castellanos</v>
          </cell>
          <cell r="U300" t="str">
            <v>Carlos Castellanos</v>
          </cell>
          <cell r="V300" t="str">
            <v>Argelys Lopez</v>
          </cell>
          <cell r="W300" t="str">
            <v>serviberna@elmulero.com</v>
          </cell>
          <cell r="X300" t="str">
            <v>serviberna@elmulero.com; serviberna@elmulero.com;</v>
          </cell>
          <cell r="Y300" t="str">
            <v>3117475568 / 0/3128659272</v>
          </cell>
          <cell r="Z300">
            <v>3.5106139999999999</v>
          </cell>
          <cell r="AA300">
            <v>-76.306961000000001</v>
          </cell>
          <cell r="AB300" t="str">
            <v>HS</v>
          </cell>
          <cell r="AC300" t="str">
            <v>Inmediato</v>
          </cell>
          <cell r="AE300">
            <v>3500000</v>
          </cell>
          <cell r="AF300" t="str">
            <v>N/A</v>
          </cell>
          <cell r="AG300" t="str">
            <v>N/A</v>
          </cell>
          <cell r="AH300">
            <v>3500000</v>
          </cell>
          <cell r="AI300" t="str">
            <v>N/A</v>
          </cell>
          <cell r="AJ300" t="str">
            <v>N/A</v>
          </cell>
          <cell r="AK300" t="str">
            <v>N/A</v>
          </cell>
          <cell r="AL300" t="str">
            <v>N/A</v>
          </cell>
          <cell r="AM300" t="str">
            <v>N/A</v>
          </cell>
          <cell r="AN300" t="str">
            <v>N/A</v>
          </cell>
          <cell r="AO300" t="str">
            <v>N/A</v>
          </cell>
          <cell r="AP300" t="str">
            <v>N/A</v>
          </cell>
          <cell r="AQ300" t="str">
            <v>N/A</v>
          </cell>
          <cell r="AR300" t="str">
            <v>SI</v>
          </cell>
          <cell r="AS300" t="str">
            <v>SANDRA JORDAN</v>
          </cell>
        </row>
        <row r="301">
          <cell r="B301">
            <v>162558</v>
          </cell>
          <cell r="C301">
            <v>223610</v>
          </cell>
          <cell r="D301" t="str">
            <v>5e6587db0a16ed0017617e78</v>
          </cell>
          <cell r="E301" t="str">
            <v>PRIMAX</v>
          </cell>
          <cell r="F301" t="str">
            <v>SI</v>
          </cell>
          <cell r="G301" t="str">
            <v>SI</v>
          </cell>
          <cell r="H301" t="str">
            <v>SI</v>
          </cell>
          <cell r="I301" t="str">
            <v>ARRAYANES</v>
          </cell>
          <cell r="J301" t="str">
            <v>Av.las Americas Lote B2-Naranjito</v>
          </cell>
          <cell r="K301" t="str">
            <v>Área Sur</v>
          </cell>
          <cell r="L301" t="str">
            <v>PEREIRA</v>
          </cell>
          <cell r="M301" t="str">
            <v>RISARALDA</v>
          </cell>
          <cell r="N301" t="str">
            <v>MARTHA PATRICA CHAVES</v>
          </cell>
          <cell r="O301" t="str">
            <v>mchavesr@primax.com.co</v>
          </cell>
          <cell r="P301" t="str">
            <v>MARIANA VELEZ</v>
          </cell>
          <cell r="Q301" t="str">
            <v>mvelezg@primax.com.co</v>
          </cell>
          <cell r="R301" t="str">
            <v>Partner</v>
          </cell>
          <cell r="S301" t="str">
            <v>REDH</v>
          </cell>
          <cell r="U301" t="str">
            <v>REDH: Humberto Hernandez</v>
          </cell>
          <cell r="V301" t="str">
            <v>Margarita Ardila</v>
          </cell>
          <cell r="W301" t="str">
            <v>humberto.hernandez@dihego.com; yolima.rojas@dihego.com;</v>
          </cell>
          <cell r="X301" t="str">
            <v>luzmary.ospina@dihego.com; margarita.m.ardila@dihego.com;</v>
          </cell>
          <cell r="Y301" t="str">
            <v xml:space="preserve"> 31740136031 / 576 3219900/57 3134691946 </v>
          </cell>
          <cell r="Z301">
            <v>4.8060824929999999</v>
          </cell>
          <cell r="AA301">
            <v>-75.704568039999998</v>
          </cell>
          <cell r="AB301" t="str">
            <v>HS</v>
          </cell>
          <cell r="AC301" t="str">
            <v>Cuotas</v>
          </cell>
          <cell r="AE301">
            <v>3700000</v>
          </cell>
          <cell r="AF301" t="str">
            <v>N/A</v>
          </cell>
          <cell r="AG301">
            <v>336363.63636364002</v>
          </cell>
          <cell r="AH301">
            <v>336363.63636364002</v>
          </cell>
          <cell r="AI301">
            <v>336363.63636364002</v>
          </cell>
          <cell r="AJ301">
            <v>336363.63636364002</v>
          </cell>
          <cell r="AK301">
            <v>336363.63636364002</v>
          </cell>
          <cell r="AL301">
            <v>336363.63636364002</v>
          </cell>
          <cell r="AM301">
            <v>336363.63636364002</v>
          </cell>
          <cell r="AN301">
            <v>336363.63636364002</v>
          </cell>
          <cell r="AO301">
            <v>336363.63636364002</v>
          </cell>
          <cell r="AP301">
            <v>336363.63636364002</v>
          </cell>
          <cell r="AQ301">
            <v>336363.63636364002</v>
          </cell>
          <cell r="AR301" t="str">
            <v>SI</v>
          </cell>
          <cell r="AS301" t="str">
            <v>FERNANDO DUQUE</v>
          </cell>
        </row>
        <row r="302">
          <cell r="B302">
            <v>166842</v>
          </cell>
          <cell r="C302">
            <v>222741</v>
          </cell>
          <cell r="D302" t="str">
            <v>602d8b05e5603700188913e1</v>
          </cell>
          <cell r="E302" t="str">
            <v>PRIMAX</v>
          </cell>
          <cell r="F302" t="str">
            <v>SI</v>
          </cell>
          <cell r="G302" t="str">
            <v>SI</v>
          </cell>
          <cell r="H302" t="str">
            <v>SI</v>
          </cell>
          <cell r="I302" t="str">
            <v>CRISTALES</v>
          </cell>
          <cell r="J302" t="str">
            <v>Estación: Carrera 5 N° 10 - 42 Restrepo Meta/ Oficinas Ples Calle 121 No. 7- 18  Bogotá</v>
          </cell>
          <cell r="K302" t="str">
            <v>Área Centro</v>
          </cell>
          <cell r="L302" t="str">
            <v>RESTREPO</v>
          </cell>
          <cell r="M302" t="str">
            <v>META</v>
          </cell>
          <cell r="N302" t="str">
            <v>HECTOR MARIO MARTINEZ</v>
          </cell>
          <cell r="O302" t="str">
            <v>hmartinezd@primax.com.co</v>
          </cell>
          <cell r="P302" t="str">
            <v>IVAN PINZON</v>
          </cell>
          <cell r="Q302" t="str">
            <v>ipinzonu@primax.com.co</v>
          </cell>
          <cell r="R302" t="str">
            <v>Partner</v>
          </cell>
          <cell r="S302" t="str">
            <v>REDH</v>
          </cell>
          <cell r="U302" t="str">
            <v>REDH: Humberto Hernandez</v>
          </cell>
          <cell r="V302" t="str">
            <v>Carolina Rodriguez</v>
          </cell>
          <cell r="W302" t="str">
            <v>humberto.hernandez@dihego.com; yolima.rojas@dihego.com;</v>
          </cell>
          <cell r="X302" t="str">
            <v>g.mauricio.cadena@dihego.com;</v>
          </cell>
          <cell r="Y302" t="str">
            <v xml:space="preserve">3124490012 / 578 6550113/57 3115759005 </v>
          </cell>
          <cell r="Z302">
            <v>4.2629196179999997</v>
          </cell>
          <cell r="AA302">
            <v>-73.562632969999996</v>
          </cell>
          <cell r="AB302" t="str">
            <v>HS</v>
          </cell>
          <cell r="AC302" t="str">
            <v>Cuotas</v>
          </cell>
          <cell r="AE302">
            <v>3700000</v>
          </cell>
          <cell r="AF302" t="str">
            <v>N/A</v>
          </cell>
          <cell r="AG302">
            <v>336363.63636364002</v>
          </cell>
          <cell r="AH302">
            <v>336363.63636364002</v>
          </cell>
          <cell r="AI302">
            <v>336363.63636364002</v>
          </cell>
          <cell r="AJ302">
            <v>336363.63636364002</v>
          </cell>
          <cell r="AK302">
            <v>336363.63636364002</v>
          </cell>
          <cell r="AL302">
            <v>336363.63636364002</v>
          </cell>
          <cell r="AM302">
            <v>336363.63636364002</v>
          </cell>
          <cell r="AN302">
            <v>336363.63636364002</v>
          </cell>
          <cell r="AO302">
            <v>336363.63636364002</v>
          </cell>
          <cell r="AP302">
            <v>336363.63636364002</v>
          </cell>
          <cell r="AQ302">
            <v>336363.63636364002</v>
          </cell>
          <cell r="AR302" t="str">
            <v>SI</v>
          </cell>
          <cell r="AS302" t="str">
            <v>WILSON MONTAÑA</v>
          </cell>
        </row>
        <row r="303">
          <cell r="B303">
            <v>166957</v>
          </cell>
          <cell r="C303">
            <v>223185</v>
          </cell>
          <cell r="D303" t="str">
            <v>602d8b41e5603700188913e3</v>
          </cell>
          <cell r="E303" t="str">
            <v>PRIMAX</v>
          </cell>
          <cell r="F303" t="str">
            <v>SI</v>
          </cell>
          <cell r="G303" t="str">
            <v>SI</v>
          </cell>
          <cell r="H303" t="str">
            <v>SI</v>
          </cell>
          <cell r="I303" t="str">
            <v>LOS OCARROS</v>
          </cell>
          <cell r="J303" t="str">
            <v>EL LIMONAR KM 51+150 MARGEN IZQ.VIA BOGOTA-VILLAVICENCIO - GUAYABETAL - CUNDINAMARCA</v>
          </cell>
          <cell r="K303" t="str">
            <v>Área Centro</v>
          </cell>
          <cell r="L303" t="str">
            <v>RESTREPO</v>
          </cell>
          <cell r="M303" t="str">
            <v>META</v>
          </cell>
          <cell r="N303" t="str">
            <v>HECTOR MARIO MARTINEZ</v>
          </cell>
          <cell r="O303" t="str">
            <v>hmartinezd@primax.com.co</v>
          </cell>
          <cell r="P303" t="str">
            <v>IVAN PINZON</v>
          </cell>
          <cell r="Q303" t="str">
            <v>ipinzonu@primax.com.co</v>
          </cell>
          <cell r="R303" t="str">
            <v>Partner</v>
          </cell>
          <cell r="S303" t="str">
            <v>REDH</v>
          </cell>
          <cell r="U303" t="str">
            <v>REDH: Humberto Hernandez</v>
          </cell>
          <cell r="V303" t="str">
            <v>PAOLA SANTOS / DIHEGO: Humberto Hernandez</v>
          </cell>
          <cell r="W303" t="str">
            <v>humberto.hernandez@dihego.com; yolima.rojas@dihego.com;</v>
          </cell>
          <cell r="X303" t="str">
            <v>ginapaola.rojas.b@dihego.com; paola.santos@dihego.com;</v>
          </cell>
          <cell r="Y303" t="str">
            <v>3163813061 /0/57 3134921644</v>
          </cell>
          <cell r="Z303">
            <v>4.2522460000000004</v>
          </cell>
          <cell r="AA303">
            <v>-73.566085000000001</v>
          </cell>
          <cell r="AB303" t="str">
            <v>HS</v>
          </cell>
          <cell r="AC303" t="str">
            <v>Cuotas</v>
          </cell>
          <cell r="AE303">
            <v>3700000</v>
          </cell>
          <cell r="AF303" t="str">
            <v>N/A</v>
          </cell>
          <cell r="AG303">
            <v>336363.63636364002</v>
          </cell>
          <cell r="AH303">
            <v>336363.63636364002</v>
          </cell>
          <cell r="AI303">
            <v>336363.63636364002</v>
          </cell>
          <cell r="AJ303">
            <v>336363.63636364002</v>
          </cell>
          <cell r="AK303">
            <v>336363.63636364002</v>
          </cell>
          <cell r="AL303">
            <v>336363.63636364002</v>
          </cell>
          <cell r="AM303">
            <v>336363.63636364002</v>
          </cell>
          <cell r="AN303">
            <v>336363.63636364002</v>
          </cell>
          <cell r="AO303">
            <v>336363.63636364002</v>
          </cell>
          <cell r="AP303">
            <v>336363.63636364002</v>
          </cell>
          <cell r="AQ303">
            <v>336363.63636364002</v>
          </cell>
          <cell r="AR303" t="str">
            <v>SI</v>
          </cell>
          <cell r="AS303" t="str">
            <v>WILSON MONTAÑA</v>
          </cell>
        </row>
        <row r="304">
          <cell r="B304">
            <v>110804</v>
          </cell>
          <cell r="C304">
            <v>223058</v>
          </cell>
          <cell r="D304" t="str">
            <v>5e73ffeda236120017841c9f</v>
          </cell>
          <cell r="E304" t="str">
            <v>PRIMAX</v>
          </cell>
          <cell r="F304" t="str">
            <v>SI</v>
          </cell>
          <cell r="G304" t="str">
            <v>SI</v>
          </cell>
          <cell r="H304" t="str">
            <v>SI</v>
          </cell>
          <cell r="I304" t="str">
            <v>PEÑALISA</v>
          </cell>
          <cell r="J304" t="str">
            <v>Km 3 via Girardot - Melgar</v>
          </cell>
          <cell r="K304" t="str">
            <v>Área Centro</v>
          </cell>
          <cell r="L304" t="str">
            <v>RICAURTE</v>
          </cell>
          <cell r="M304" t="str">
            <v>CUNDINAMARCA</v>
          </cell>
          <cell r="N304" t="str">
            <v>HECTOR MARIO MARTINEZ</v>
          </cell>
          <cell r="O304" t="str">
            <v>hmartinezd@primax.com.co</v>
          </cell>
          <cell r="P304" t="str">
            <v>ROBINSON GUZMÁN</v>
          </cell>
          <cell r="Q304" t="str">
            <v>jguzmanb@primax.com.co</v>
          </cell>
          <cell r="R304" t="str">
            <v>Partner</v>
          </cell>
          <cell r="S304" t="str">
            <v>REDH</v>
          </cell>
          <cell r="U304" t="str">
            <v>REDH: Humberto Hernandez</v>
          </cell>
          <cell r="V304" t="str">
            <v>DIHEGO: Humberto Hernandez</v>
          </cell>
          <cell r="W304" t="str">
            <v>humberto.hernandez@dihego.com; yolima.rojas@dihego.com;</v>
          </cell>
          <cell r="X304" t="str">
            <v>nelly.mora.p@dihego.com;</v>
          </cell>
          <cell r="Y304" t="str">
            <v xml:space="preserve"> 571 8366894/57 3138863921 </v>
          </cell>
          <cell r="Z304">
            <v>4.2816817489999996</v>
          </cell>
          <cell r="AA304">
            <v>-74.767708859999999</v>
          </cell>
          <cell r="AB304" t="str">
            <v>HS</v>
          </cell>
          <cell r="AC304" t="str">
            <v>Cuotas</v>
          </cell>
          <cell r="AE304">
            <v>3700000</v>
          </cell>
          <cell r="AF304" t="str">
            <v>N/A</v>
          </cell>
          <cell r="AG304">
            <v>336363.63636364002</v>
          </cell>
          <cell r="AH304">
            <v>336363.63636364002</v>
          </cell>
          <cell r="AI304">
            <v>336363.63636364002</v>
          </cell>
          <cell r="AJ304">
            <v>336363.63636364002</v>
          </cell>
          <cell r="AK304">
            <v>336363.63636364002</v>
          </cell>
          <cell r="AL304">
            <v>336363.63636364002</v>
          </cell>
          <cell r="AM304">
            <v>336363.63636364002</v>
          </cell>
          <cell r="AN304">
            <v>336363.63636364002</v>
          </cell>
          <cell r="AO304">
            <v>336363.63636364002</v>
          </cell>
          <cell r="AP304">
            <v>336363.63636364002</v>
          </cell>
          <cell r="AQ304">
            <v>336363.63636364002</v>
          </cell>
          <cell r="AR304" t="str">
            <v>SI</v>
          </cell>
          <cell r="AS304" t="str">
            <v>LAURA PERDOMO</v>
          </cell>
        </row>
        <row r="305">
          <cell r="B305">
            <v>112545</v>
          </cell>
          <cell r="C305">
            <v>194887</v>
          </cell>
          <cell r="D305" t="str">
            <v>5e74dbbea2361200178631eb</v>
          </cell>
          <cell r="E305" t="str">
            <v>PRIMAX</v>
          </cell>
          <cell r="F305" t="str">
            <v>SI</v>
          </cell>
          <cell r="G305" t="str">
            <v>SI</v>
          </cell>
          <cell r="H305" t="str">
            <v>SI</v>
          </cell>
          <cell r="I305" t="str">
            <v>BELLAVISTA</v>
          </cell>
          <cell r="J305" t="str">
            <v>Estación: Km 15 Santandersito Cundinamarca / Oficinas Ples Calle 121 No. 7- 18  Bogotá</v>
          </cell>
          <cell r="K305" t="str">
            <v>Área Centro</v>
          </cell>
          <cell r="L305" t="str">
            <v>SAN ANTONIO DEL TEQUENDAMA</v>
          </cell>
          <cell r="M305" t="str">
            <v>CUNDINAMARCA</v>
          </cell>
          <cell r="N305" t="str">
            <v>HECTOR MARIO MARTINEZ</v>
          </cell>
          <cell r="O305" t="str">
            <v>hmartinezd@primax.com.co</v>
          </cell>
          <cell r="P305" t="str">
            <v xml:space="preserve">PAOLA MARTÍNEZ </v>
          </cell>
          <cell r="Q305" t="str">
            <v>pmartinezb@primax.com.co</v>
          </cell>
          <cell r="R305" t="str">
            <v>Partner</v>
          </cell>
          <cell r="S305" t="str">
            <v>REDH</v>
          </cell>
          <cell r="U305" t="str">
            <v>REDH: Humberto Hernandez</v>
          </cell>
          <cell r="V305" t="str">
            <v xml:space="preserve">Nohora Liliana barrera </v>
          </cell>
          <cell r="W305" t="str">
            <v>humberto.hernandez@dihego.com; yolima.rojas@dihego.com;</v>
          </cell>
          <cell r="X305" t="str">
            <v xml:space="preserve">nohora.barrera@dihego.com;  </v>
          </cell>
          <cell r="Y305" t="str">
            <v xml:space="preserve"> 310 2227085 / 571 8473805/57 3102227085 </v>
          </cell>
          <cell r="Z305">
            <v>4.5889260170000004</v>
          </cell>
          <cell r="AA305">
            <v>-74.35036762</v>
          </cell>
          <cell r="AB305" t="str">
            <v>HS</v>
          </cell>
          <cell r="AC305" t="str">
            <v>Cuotas</v>
          </cell>
          <cell r="AE305">
            <v>3700000</v>
          </cell>
          <cell r="AF305" t="str">
            <v>N/A</v>
          </cell>
          <cell r="AG305">
            <v>336363.63636364002</v>
          </cell>
          <cell r="AH305">
            <v>336363.63636364002</v>
          </cell>
          <cell r="AI305">
            <v>336363.63636364002</v>
          </cell>
          <cell r="AJ305">
            <v>336363.63636364002</v>
          </cell>
          <cell r="AK305">
            <v>336363.63636364002</v>
          </cell>
          <cell r="AL305">
            <v>336363.63636364002</v>
          </cell>
          <cell r="AM305">
            <v>336363.63636364002</v>
          </cell>
          <cell r="AN305">
            <v>336363.63636364002</v>
          </cell>
          <cell r="AO305">
            <v>336363.63636364002</v>
          </cell>
          <cell r="AP305">
            <v>336363.63636364002</v>
          </cell>
          <cell r="AQ305">
            <v>336363.63636364002</v>
          </cell>
          <cell r="AR305" t="str">
            <v>SI</v>
          </cell>
          <cell r="AS305" t="str">
            <v>MIGUEL RAMIREZ</v>
          </cell>
        </row>
        <row r="306">
          <cell r="B306">
            <v>111980</v>
          </cell>
          <cell r="C306">
            <v>124087</v>
          </cell>
          <cell r="D306" t="str">
            <v>5e74d323a236120017852cab</v>
          </cell>
          <cell r="E306" t="str">
            <v>PRIMAX</v>
          </cell>
          <cell r="F306" t="str">
            <v>NO</v>
          </cell>
          <cell r="G306" t="str">
            <v>NO</v>
          </cell>
          <cell r="H306" t="str">
            <v>NO</v>
          </cell>
          <cell r="I306" t="str">
            <v>TRANSIPIALES</v>
          </cell>
          <cell r="J306" t="str">
            <v>Calle 12 # 4A - 25</v>
          </cell>
          <cell r="K306" t="str">
            <v>Área Sur</v>
          </cell>
          <cell r="L306" t="str">
            <v>SAN JUAN DE PASTO</v>
          </cell>
          <cell r="M306" t="str">
            <v>NARIÑO</v>
          </cell>
          <cell r="N306" t="str">
            <v>MARTHA PATRICA CHAVES</v>
          </cell>
          <cell r="O306" t="str">
            <v>mchavesr@primax.com.co</v>
          </cell>
          <cell r="P306" t="str">
            <v xml:space="preserve">FABIO ANDRES ROJAS </v>
          </cell>
          <cell r="Q306" t="str">
            <v>frojasf@primax.com.co</v>
          </cell>
          <cell r="R306" t="str">
            <v>Single Site</v>
          </cell>
          <cell r="U306" t="str">
            <v>Luis Fernando Gamez</v>
          </cell>
          <cell r="V306" t="str">
            <v>Jazmín Hernández  / Luis Fernando Gamez</v>
          </cell>
          <cell r="W306" t="str">
            <v>eds@transipialesvirtual.com</v>
          </cell>
          <cell r="X306" t="str">
            <v>eds@transipialesvirtual.com</v>
          </cell>
          <cell r="Y306" t="str">
            <v>311 7193148 / 0/57 3206473480</v>
          </cell>
          <cell r="Z306">
            <v>1.1944459999999999</v>
          </cell>
          <cell r="AA306">
            <v>-77.279284000000004</v>
          </cell>
          <cell r="AB306" t="str">
            <v>HS</v>
          </cell>
          <cell r="AC306" t="str">
            <v>Inmediato</v>
          </cell>
          <cell r="AE306">
            <v>3500000</v>
          </cell>
          <cell r="AF306" t="str">
            <v>N/A</v>
          </cell>
          <cell r="AG306" t="str">
            <v>N/A</v>
          </cell>
          <cell r="AH306">
            <v>3500000</v>
          </cell>
          <cell r="AI306" t="str">
            <v>N/A</v>
          </cell>
          <cell r="AJ306" t="str">
            <v>N/A</v>
          </cell>
          <cell r="AK306" t="str">
            <v>N/A</v>
          </cell>
          <cell r="AL306" t="str">
            <v>N/A</v>
          </cell>
          <cell r="AM306" t="str">
            <v>N/A</v>
          </cell>
          <cell r="AN306" t="str">
            <v>N/A</v>
          </cell>
          <cell r="AO306" t="str">
            <v>N/A</v>
          </cell>
          <cell r="AP306" t="str">
            <v>N/A</v>
          </cell>
          <cell r="AQ306" t="str">
            <v>N/A</v>
          </cell>
          <cell r="AR306" t="str">
            <v>SI</v>
          </cell>
          <cell r="AS306" t="str">
            <v>MIGUEL RAMIREZ</v>
          </cell>
        </row>
        <row r="307">
          <cell r="B307">
            <v>170734</v>
          </cell>
          <cell r="C307">
            <v>233943</v>
          </cell>
          <cell r="D307" t="str">
            <v>621a451c1fde6a0018ae1c5c</v>
          </cell>
          <cell r="E307" t="str">
            <v>PRIMAX</v>
          </cell>
          <cell r="F307" t="str">
            <v>SI</v>
          </cell>
          <cell r="G307" t="str">
            <v>SI</v>
          </cell>
          <cell r="H307" t="str">
            <v>NO</v>
          </cell>
          <cell r="I307" t="str">
            <v>ZENCAR SANTANDER DE QUILICHAO</v>
          </cell>
          <cell r="J307" t="str">
            <v>CARRERA 13 No. 7-05</v>
          </cell>
          <cell r="K307" t="str">
            <v>Área Sur</v>
          </cell>
          <cell r="L307" t="str">
            <v>SANTANDER DE QUILICHAO</v>
          </cell>
          <cell r="M307" t="str">
            <v>CAUCA</v>
          </cell>
          <cell r="N307" t="str">
            <v>MARTHA PATRICA CHAVES</v>
          </cell>
          <cell r="O307" t="str">
            <v>mchavesr@primax.com.co</v>
          </cell>
          <cell r="P307" t="str">
            <v>CATALINA QUINTERO</v>
          </cell>
          <cell r="Q307" t="str">
            <v>cquinteroc@primax.com.co</v>
          </cell>
          <cell r="R307" t="str">
            <v>Partner</v>
          </cell>
          <cell r="S307" t="str">
            <v>REDH</v>
          </cell>
          <cell r="U307" t="str">
            <v>REDH: Humberto Hernandez</v>
          </cell>
          <cell r="V307" t="str">
            <v>DIHEGO: Humberto Hernandez</v>
          </cell>
          <cell r="W307" t="str">
            <v>humberto.hernandez@dihego.com;yolima.rojas@dihego.com</v>
          </cell>
          <cell r="X307" t="str">
            <v>Jakeline.cano.b@dihego.com;</v>
          </cell>
          <cell r="Y307" t="str">
            <v>571 8250118</v>
          </cell>
          <cell r="Z307">
            <v>3.009884</v>
          </cell>
          <cell r="AA307">
            <v>-76.485050000000001</v>
          </cell>
          <cell r="AB307" t="str">
            <v>HS</v>
          </cell>
          <cell r="AC307" t="str">
            <v>Cuotas</v>
          </cell>
          <cell r="AE307">
            <v>3700000</v>
          </cell>
          <cell r="AF307" t="str">
            <v>N/A</v>
          </cell>
          <cell r="AG307">
            <v>336363.63636364002</v>
          </cell>
          <cell r="AH307">
            <v>336363.63636364002</v>
          </cell>
          <cell r="AI307">
            <v>336363.63636364002</v>
          </cell>
          <cell r="AJ307">
            <v>336363.63636364002</v>
          </cell>
          <cell r="AK307">
            <v>336363.63636364002</v>
          </cell>
          <cell r="AL307">
            <v>336363.63636364002</v>
          </cell>
          <cell r="AM307">
            <v>336363.63636364002</v>
          </cell>
          <cell r="AN307">
            <v>336363.63636364002</v>
          </cell>
          <cell r="AO307">
            <v>336363.63636364002</v>
          </cell>
          <cell r="AP307">
            <v>336363.63636364002</v>
          </cell>
          <cell r="AQ307">
            <v>336363.63636364002</v>
          </cell>
          <cell r="AR307" t="str">
            <v>SI</v>
          </cell>
          <cell r="AS307" t="str">
            <v>JUAN MONTEALEGRE</v>
          </cell>
        </row>
        <row r="308">
          <cell r="B308">
            <v>167942</v>
          </cell>
          <cell r="C308">
            <v>227026</v>
          </cell>
          <cell r="D308" t="str">
            <v>5e74ee4fa236120017890407</v>
          </cell>
          <cell r="E308" t="str">
            <v>PRIMAX</v>
          </cell>
          <cell r="F308" t="str">
            <v>SI</v>
          </cell>
          <cell r="G308" t="str">
            <v>SI</v>
          </cell>
          <cell r="H308" t="str">
            <v>SI</v>
          </cell>
          <cell r="I308" t="str">
            <v>AV SEXTA</v>
          </cell>
          <cell r="J308" t="str">
            <v>Av 6N # 24A-25</v>
          </cell>
          <cell r="K308" t="str">
            <v>Área Sur</v>
          </cell>
          <cell r="L308" t="str">
            <v>SANTIAGO DE CALI</v>
          </cell>
          <cell r="M308" t="str">
            <v>VALLE DEL CAUCA</v>
          </cell>
          <cell r="N308" t="str">
            <v>MARTHA PATRICA CHAVES</v>
          </cell>
          <cell r="O308" t="str">
            <v>mchavesr@primax.com.co</v>
          </cell>
          <cell r="P308" t="str">
            <v>CATALINA QUINTERO</v>
          </cell>
          <cell r="Q308" t="str">
            <v>cquinteroc@primax.com.co</v>
          </cell>
          <cell r="R308" t="str">
            <v>Partner</v>
          </cell>
          <cell r="S308" t="str">
            <v>REDH</v>
          </cell>
          <cell r="U308" t="str">
            <v>REDH: Humberto Hernandez</v>
          </cell>
          <cell r="V308" t="str">
            <v>Leonor Arce</v>
          </cell>
          <cell r="W308" t="str">
            <v>humberto.hernandez@dihego.com; yolima.rojas@dihego.com;</v>
          </cell>
          <cell r="X308" t="str">
            <v>leonor.arce.g@dihego.com;</v>
          </cell>
          <cell r="Y308" t="str">
            <v>3045793739 /0/3152197142</v>
          </cell>
          <cell r="Z308">
            <v>3.4669340000000002</v>
          </cell>
          <cell r="AA308">
            <v>-76.530288999999996</v>
          </cell>
          <cell r="AB308" t="str">
            <v>HS</v>
          </cell>
          <cell r="AC308" t="str">
            <v>Cuotas</v>
          </cell>
          <cell r="AE308">
            <v>3700000</v>
          </cell>
          <cell r="AF308" t="str">
            <v>N/A</v>
          </cell>
          <cell r="AG308">
            <v>336363.63636364002</v>
          </cell>
          <cell r="AH308">
            <v>336363.63636364002</v>
          </cell>
          <cell r="AI308">
            <v>336363.63636364002</v>
          </cell>
          <cell r="AJ308">
            <v>336363.63636364002</v>
          </cell>
          <cell r="AK308">
            <v>336363.63636364002</v>
          </cell>
          <cell r="AL308">
            <v>336363.63636364002</v>
          </cell>
          <cell r="AM308">
            <v>336363.63636364002</v>
          </cell>
          <cell r="AN308">
            <v>336363.63636364002</v>
          </cell>
          <cell r="AO308">
            <v>336363.63636364002</v>
          </cell>
          <cell r="AP308">
            <v>336363.63636364002</v>
          </cell>
          <cell r="AQ308">
            <v>336363.63636364002</v>
          </cell>
          <cell r="AR308" t="str">
            <v>SI</v>
          </cell>
          <cell r="AS308" t="str">
            <v>JOSE OROBIO</v>
          </cell>
        </row>
        <row r="309">
          <cell r="B309">
            <v>109908</v>
          </cell>
          <cell r="C309">
            <v>229142</v>
          </cell>
          <cell r="D309" t="str">
            <v>6033be38e560370018892297</v>
          </cell>
          <cell r="E309" t="str">
            <v>PRIMAX</v>
          </cell>
          <cell r="F309" t="str">
            <v>SI</v>
          </cell>
          <cell r="G309" t="str">
            <v>SI</v>
          </cell>
          <cell r="H309" t="str">
            <v>SI</v>
          </cell>
          <cell r="I309" t="str">
            <v>LAS PALMAS (CALI)</v>
          </cell>
          <cell r="J309" t="str">
            <v>Cl. 25 No. 10 - 16</v>
          </cell>
          <cell r="K309" t="str">
            <v>Área Sur</v>
          </cell>
          <cell r="L309" t="str">
            <v>SANTIAGO DE CALI</v>
          </cell>
          <cell r="M309" t="str">
            <v>VALLE DEL CAUCA</v>
          </cell>
          <cell r="N309" t="str">
            <v>MARTHA PATRICA CHAVES</v>
          </cell>
          <cell r="O309" t="str">
            <v>mchavesr@primax.com.co</v>
          </cell>
          <cell r="P309" t="str">
            <v>CATALINA QUINTERO</v>
          </cell>
          <cell r="Q309" t="str">
            <v>cquinteroc@primax.com.co</v>
          </cell>
          <cell r="R309" t="str">
            <v>Partner</v>
          </cell>
          <cell r="S309" t="str">
            <v>REDH</v>
          </cell>
          <cell r="U309" t="str">
            <v>REDH: Humberto Hernandez</v>
          </cell>
          <cell r="V309" t="str">
            <v>Rodrigo Ruano</v>
          </cell>
          <cell r="W309" t="str">
            <v>humberto.hernandez@dihego.com; yolima.rojas@dihego.com;</v>
          </cell>
          <cell r="X309" t="str">
            <v>rodrigo.a.ruano@dihego.com;</v>
          </cell>
          <cell r="Y309" t="str">
            <v>0/317 5102498</v>
          </cell>
          <cell r="Z309">
            <v>3.44996875</v>
          </cell>
          <cell r="AA309">
            <v>-76.518639190000002</v>
          </cell>
          <cell r="AB309" t="str">
            <v>HS</v>
          </cell>
          <cell r="AC309" t="str">
            <v>Cuotas</v>
          </cell>
          <cell r="AE309">
            <v>3700000</v>
          </cell>
          <cell r="AF309" t="str">
            <v>N/A</v>
          </cell>
          <cell r="AG309">
            <v>336363.63636364002</v>
          </cell>
          <cell r="AH309">
            <v>336363.63636364002</v>
          </cell>
          <cell r="AI309">
            <v>336363.63636364002</v>
          </cell>
          <cell r="AJ309">
            <v>336363.63636364002</v>
          </cell>
          <cell r="AK309">
            <v>336363.63636364002</v>
          </cell>
          <cell r="AL309">
            <v>336363.63636364002</v>
          </cell>
          <cell r="AM309">
            <v>336363.63636364002</v>
          </cell>
          <cell r="AN309">
            <v>336363.63636364002</v>
          </cell>
          <cell r="AO309">
            <v>336363.63636364002</v>
          </cell>
          <cell r="AP309">
            <v>336363.63636364002</v>
          </cell>
          <cell r="AQ309">
            <v>336363.63636364002</v>
          </cell>
          <cell r="AR309" t="str">
            <v>SI</v>
          </cell>
          <cell r="AS309" t="str">
            <v>JOSE OROBIO</v>
          </cell>
        </row>
        <row r="310">
          <cell r="B310">
            <v>170947</v>
          </cell>
          <cell r="C310">
            <v>234202</v>
          </cell>
          <cell r="D310" t="str">
            <v>621a4559dd466900182dc5a3</v>
          </cell>
          <cell r="E310" t="str">
            <v>PRIMAX</v>
          </cell>
          <cell r="F310" t="str">
            <v>SI</v>
          </cell>
          <cell r="G310" t="str">
            <v>SI</v>
          </cell>
          <cell r="H310" t="str">
            <v>SI</v>
          </cell>
          <cell r="I310" t="str">
            <v xml:space="preserve">TIBITÓ </v>
          </cell>
          <cell r="J310" t="str">
            <v xml:space="preserve">KILOMETRO 36 VIA TUNJA </v>
          </cell>
          <cell r="K310" t="str">
            <v>Área Centro</v>
          </cell>
          <cell r="L310" t="str">
            <v>TOCANCIPA</v>
          </cell>
          <cell r="M310" t="str">
            <v>CUNDINAMARCA</v>
          </cell>
          <cell r="N310" t="str">
            <v>HECTOR MARIO MARTINEZ</v>
          </cell>
          <cell r="O310" t="str">
            <v>hmartinezd@primax.com.co</v>
          </cell>
          <cell r="P310" t="str">
            <v>CAROLINA CHAVEZ</v>
          </cell>
          <cell r="Q310" t="str">
            <v>cchavezz@primax.com.co</v>
          </cell>
          <cell r="R310" t="str">
            <v>Partner</v>
          </cell>
          <cell r="S310" t="str">
            <v>REDH</v>
          </cell>
          <cell r="U310" t="str">
            <v>REDH: Humberto Hernandez</v>
          </cell>
          <cell r="V310" t="str">
            <v>DIHEGO: Humberto Hernandez y Yolima Rojas</v>
          </cell>
          <cell r="W310" t="str">
            <v>humberto.hernandez@dihego.com; yolima.rojas@dihego.com;</v>
          </cell>
          <cell r="X310" t="str">
            <v xml:space="preserve"> javier.a.rativa@dihego.com;</v>
          </cell>
          <cell r="Y310" t="str">
            <v xml:space="preserve">3508172633 /  571 8250118/57 3124633237 </v>
          </cell>
          <cell r="Z310">
            <v>4.9472478000000004</v>
          </cell>
          <cell r="AA310">
            <v>-73.950919499999998</v>
          </cell>
          <cell r="AB310" t="str">
            <v>HS</v>
          </cell>
          <cell r="AC310" t="str">
            <v>Cuotas</v>
          </cell>
          <cell r="AE310">
            <v>3700000</v>
          </cell>
          <cell r="AF310" t="str">
            <v>N/A</v>
          </cell>
          <cell r="AG310">
            <v>336363.63636364002</v>
          </cell>
          <cell r="AH310">
            <v>336363.63636364002</v>
          </cell>
          <cell r="AI310">
            <v>336363.63636364002</v>
          </cell>
          <cell r="AJ310">
            <v>336363.63636364002</v>
          </cell>
          <cell r="AK310">
            <v>336363.63636364002</v>
          </cell>
          <cell r="AL310">
            <v>336363.63636364002</v>
          </cell>
          <cell r="AM310">
            <v>336363.63636364002</v>
          </cell>
          <cell r="AN310">
            <v>336363.63636364002</v>
          </cell>
          <cell r="AO310">
            <v>336363.63636364002</v>
          </cell>
          <cell r="AP310">
            <v>336363.63636364002</v>
          </cell>
          <cell r="AQ310">
            <v>336363.63636364002</v>
          </cell>
          <cell r="AR310" t="str">
            <v>SI</v>
          </cell>
          <cell r="AS310" t="str">
            <v>NICOLAS SALAZAR</v>
          </cell>
        </row>
        <row r="311">
          <cell r="B311">
            <v>111746</v>
          </cell>
          <cell r="C311">
            <v>233722</v>
          </cell>
          <cell r="D311" t="str">
            <v>5f133b12d254b300186d929b</v>
          </cell>
          <cell r="E311" t="str">
            <v>PRIMAX</v>
          </cell>
          <cell r="F311" t="str">
            <v>SI</v>
          </cell>
          <cell r="G311" t="str">
            <v>SI</v>
          </cell>
          <cell r="H311" t="str">
            <v>SI</v>
          </cell>
          <cell r="I311" t="str">
            <v>TERMINAL TULUA</v>
          </cell>
          <cell r="J311" t="str">
            <v>Cr 20 No 27A-28 E/S El Terminal</v>
          </cell>
          <cell r="K311" t="str">
            <v>Área Sur</v>
          </cell>
          <cell r="L311" t="str">
            <v>TULUA</v>
          </cell>
          <cell r="M311" t="str">
            <v>VALLE DEL CAUCA</v>
          </cell>
          <cell r="N311" t="str">
            <v>MARTHA PATRICA CHAVES</v>
          </cell>
          <cell r="O311" t="str">
            <v>mchavesr@primax.com.co</v>
          </cell>
          <cell r="P311" t="str">
            <v>ANDRES GARCIA</v>
          </cell>
          <cell r="Q311" t="str">
            <v>agarciag@primax.com.co</v>
          </cell>
          <cell r="R311" t="str">
            <v>Partner</v>
          </cell>
          <cell r="S311" t="str">
            <v>REDH</v>
          </cell>
          <cell r="U311" t="str">
            <v>REDH: Humberto Hernandez</v>
          </cell>
          <cell r="V311" t="str">
            <v>Zabulón Gálvez</v>
          </cell>
          <cell r="W311" t="str">
            <v>edselterminaltulua@gmail.com;</v>
          </cell>
          <cell r="X311" t="str">
            <v>edselterminaltulua@gmail.com;</v>
          </cell>
          <cell r="Y311" t="str">
            <v>3104490306 /0/3168048346</v>
          </cell>
          <cell r="Z311">
            <v>4.0845161210000001</v>
          </cell>
          <cell r="AA311">
            <v>-76.201665140000003</v>
          </cell>
          <cell r="AB311" t="str">
            <v>HS</v>
          </cell>
          <cell r="AC311" t="str">
            <v>Cuotas</v>
          </cell>
          <cell r="AE311">
            <v>3700000</v>
          </cell>
          <cell r="AF311" t="str">
            <v>N/A</v>
          </cell>
          <cell r="AG311">
            <v>336363.63636364002</v>
          </cell>
          <cell r="AH311">
            <v>336363.63636364002</v>
          </cell>
          <cell r="AI311">
            <v>336363.63636364002</v>
          </cell>
          <cell r="AJ311">
            <v>336363.63636364002</v>
          </cell>
          <cell r="AK311">
            <v>336363.63636364002</v>
          </cell>
          <cell r="AL311">
            <v>336363.63636364002</v>
          </cell>
          <cell r="AM311">
            <v>336363.63636364002</v>
          </cell>
          <cell r="AN311">
            <v>336363.63636364002</v>
          </cell>
          <cell r="AO311">
            <v>336363.63636364002</v>
          </cell>
          <cell r="AP311">
            <v>336363.63636364002</v>
          </cell>
          <cell r="AQ311">
            <v>336363.63636364002</v>
          </cell>
          <cell r="AR311" t="str">
            <v>SI</v>
          </cell>
          <cell r="AS311" t="str">
            <v>SANDRA JORDAN</v>
          </cell>
        </row>
        <row r="312">
          <cell r="B312">
            <v>110522</v>
          </cell>
          <cell r="C312">
            <v>197932</v>
          </cell>
          <cell r="D312" t="str">
            <v>5e73f670a23612001783b097</v>
          </cell>
          <cell r="E312" t="str">
            <v>PRIMAX</v>
          </cell>
          <cell r="F312" t="str">
            <v>SI</v>
          </cell>
          <cell r="G312" t="str">
            <v>SI</v>
          </cell>
          <cell r="H312" t="str">
            <v>SI</v>
          </cell>
          <cell r="I312" t="str">
            <v>ORIENTE</v>
          </cell>
          <cell r="J312" t="str">
            <v>Km 5 vía a Puerto Lopez Villavicencio / Oficinas Ples Calle 121 No. 7- 18  Bogotá</v>
          </cell>
          <cell r="K312" t="str">
            <v>Área Centro</v>
          </cell>
          <cell r="L312" t="str">
            <v>VILLAVICENCIO</v>
          </cell>
          <cell r="M312" t="str">
            <v>META</v>
          </cell>
          <cell r="N312" t="str">
            <v>HECTOR MARIO MARTINEZ</v>
          </cell>
          <cell r="O312" t="str">
            <v>hmartinezd@primax.com.co</v>
          </cell>
          <cell r="P312" t="str">
            <v>IVAN PINZON</v>
          </cell>
          <cell r="Q312" t="str">
            <v>ipinzonu@primax.com.co</v>
          </cell>
          <cell r="R312" t="str">
            <v>Partner</v>
          </cell>
          <cell r="S312" t="str">
            <v>REDH</v>
          </cell>
          <cell r="U312" t="str">
            <v>REDH: Humberto Hernandez</v>
          </cell>
          <cell r="V312" t="str">
            <v>YOLANDA CRUZ</v>
          </cell>
          <cell r="W312" t="str">
            <v>humberto.hernandez@dihego.com; yolima.rojas@dihego.com;</v>
          </cell>
          <cell r="X312" t="str">
            <v>yolanda.cruz@dihego.com;</v>
          </cell>
          <cell r="Y312" t="str">
            <v xml:space="preserve"> 578 6600815/57 3124478603 </v>
          </cell>
          <cell r="Z312">
            <v>4.1104495830000003</v>
          </cell>
          <cell r="AA312">
            <v>-73.603497770000004</v>
          </cell>
          <cell r="AB312" t="str">
            <v>HS</v>
          </cell>
          <cell r="AC312" t="str">
            <v>Cuotas</v>
          </cell>
          <cell r="AE312">
            <v>3700000</v>
          </cell>
          <cell r="AF312" t="str">
            <v>N/A</v>
          </cell>
          <cell r="AG312">
            <v>336363.63636364002</v>
          </cell>
          <cell r="AH312">
            <v>336363.63636364002</v>
          </cell>
          <cell r="AI312">
            <v>336363.63636364002</v>
          </cell>
          <cell r="AJ312">
            <v>336363.63636364002</v>
          </cell>
          <cell r="AK312">
            <v>336363.63636364002</v>
          </cell>
          <cell r="AL312">
            <v>336363.63636364002</v>
          </cell>
          <cell r="AM312">
            <v>336363.63636364002</v>
          </cell>
          <cell r="AN312">
            <v>336363.63636364002</v>
          </cell>
          <cell r="AO312">
            <v>336363.63636364002</v>
          </cell>
          <cell r="AP312">
            <v>336363.63636364002</v>
          </cell>
          <cell r="AQ312">
            <v>336363.63636364002</v>
          </cell>
          <cell r="AR312" t="str">
            <v>SI</v>
          </cell>
          <cell r="AS312" t="str">
            <v>WILSON MONTAÑA</v>
          </cell>
        </row>
        <row r="313">
          <cell r="B313">
            <v>163823</v>
          </cell>
          <cell r="C313">
            <v>220302</v>
          </cell>
          <cell r="D313" t="str">
            <v>5e74e8fea236120017880549</v>
          </cell>
          <cell r="E313" t="str">
            <v>PRIMAX</v>
          </cell>
          <cell r="F313" t="str">
            <v>SI</v>
          </cell>
          <cell r="G313" t="str">
            <v>SI</v>
          </cell>
          <cell r="H313" t="str">
            <v>SI</v>
          </cell>
          <cell r="I313" t="str">
            <v>LA CORALINA</v>
          </cell>
          <cell r="J313" t="str">
            <v>Carrera 32 Esquina Con Calle 1</v>
          </cell>
          <cell r="K313" t="str">
            <v>Área Centro</v>
          </cell>
          <cell r="L313" t="str">
            <v>VILLAVICENCIO</v>
          </cell>
          <cell r="M313" t="str">
            <v>META</v>
          </cell>
          <cell r="N313" t="str">
            <v>HECTOR MARIO MARTINEZ</v>
          </cell>
          <cell r="O313" t="str">
            <v>hmartinezd@primax.com.co</v>
          </cell>
          <cell r="P313" t="str">
            <v>IVAN PINZON</v>
          </cell>
          <cell r="Q313" t="str">
            <v>ipinzonu@primax.com.co</v>
          </cell>
          <cell r="R313" t="str">
            <v>Partner</v>
          </cell>
          <cell r="S313" t="str">
            <v>REDH</v>
          </cell>
          <cell r="U313" t="str">
            <v>REDH: Humberto Hernandez</v>
          </cell>
          <cell r="V313" t="str">
            <v>DIHEGO: Humberto Hernandez</v>
          </cell>
          <cell r="W313" t="str">
            <v>humberto.hernandez@dihego.com; yolima.rojas@dihego.com;</v>
          </cell>
          <cell r="X313" t="str">
            <v>y.katherin.novoa@dihego.com;</v>
          </cell>
          <cell r="Y313" t="str">
            <v xml:space="preserve">3115758991 /  578 6722414/57 3173666123 </v>
          </cell>
          <cell r="Z313">
            <v>4.1166044370000003</v>
          </cell>
          <cell r="AA313">
            <v>-73.628438689999996</v>
          </cell>
          <cell r="AB313" t="str">
            <v>HS</v>
          </cell>
          <cell r="AC313" t="str">
            <v>Cuotas</v>
          </cell>
          <cell r="AE313">
            <v>3700000</v>
          </cell>
          <cell r="AF313" t="str">
            <v>N/A</v>
          </cell>
          <cell r="AG313">
            <v>336363.63636364002</v>
          </cell>
          <cell r="AH313">
            <v>336363.63636364002</v>
          </cell>
          <cell r="AI313">
            <v>336363.63636364002</v>
          </cell>
          <cell r="AJ313">
            <v>336363.63636364002</v>
          </cell>
          <cell r="AK313">
            <v>336363.63636364002</v>
          </cell>
          <cell r="AL313">
            <v>336363.63636364002</v>
          </cell>
          <cell r="AM313">
            <v>336363.63636364002</v>
          </cell>
          <cell r="AN313">
            <v>336363.63636364002</v>
          </cell>
          <cell r="AO313">
            <v>336363.63636364002</v>
          </cell>
          <cell r="AP313">
            <v>336363.63636364002</v>
          </cell>
          <cell r="AQ313">
            <v>336363.63636364002</v>
          </cell>
          <cell r="AR313" t="str">
            <v>SI</v>
          </cell>
          <cell r="AS313" t="str">
            <v>WILSON MONTAÑA</v>
          </cell>
        </row>
        <row r="314">
          <cell r="B314">
            <v>112346</v>
          </cell>
          <cell r="C314">
            <v>124765</v>
          </cell>
          <cell r="D314" t="str">
            <v>5e74db14a23612001786087b</v>
          </cell>
          <cell r="E314" t="str">
            <v>PRIMAX</v>
          </cell>
          <cell r="F314" t="str">
            <v>SI</v>
          </cell>
          <cell r="G314" t="str">
            <v>SI</v>
          </cell>
          <cell r="H314" t="str">
            <v>SI</v>
          </cell>
          <cell r="I314" t="str">
            <v>LA ESTRELLA</v>
          </cell>
          <cell r="J314" t="str">
            <v>Estación: Cra 38 # 19 - 55   Villavicencio / Oficinas Ples Calle 121 No. 7- 18  Bogotá</v>
          </cell>
          <cell r="K314" t="str">
            <v>Área Centro</v>
          </cell>
          <cell r="L314" t="str">
            <v>VILLAVICENCIO</v>
          </cell>
          <cell r="M314" t="str">
            <v>META</v>
          </cell>
          <cell r="N314" t="str">
            <v>HECTOR MARIO MARTINEZ</v>
          </cell>
          <cell r="O314" t="str">
            <v>hmartinezd@primax.com.co</v>
          </cell>
          <cell r="P314" t="str">
            <v>IVAN PINZON</v>
          </cell>
          <cell r="Q314" t="str">
            <v>ipinzonu@primax.com.co</v>
          </cell>
          <cell r="R314" t="str">
            <v>Partner</v>
          </cell>
          <cell r="S314" t="str">
            <v>REDH</v>
          </cell>
          <cell r="U314" t="str">
            <v>REDH: Humberto Hernandez</v>
          </cell>
          <cell r="V314" t="str">
            <v xml:space="preserve">SANDRA YOLIMA LÓPEZ </v>
          </cell>
          <cell r="W314" t="str">
            <v>humberto.hernandez@dihego.com; yolima.rojas@dihego.com;</v>
          </cell>
          <cell r="X314" t="str">
            <v>noemi.garcia@dihego.com; sandra.lopez@dihego.com;</v>
          </cell>
          <cell r="Y314" t="str">
            <v xml:space="preserve">3124521832 / 578 6825066/57 3104771350 </v>
          </cell>
          <cell r="Z314">
            <v>4.1354840480000004</v>
          </cell>
          <cell r="AA314">
            <v>-73.636542629999994</v>
          </cell>
          <cell r="AB314" t="str">
            <v>HS</v>
          </cell>
          <cell r="AC314" t="str">
            <v>Cuotas</v>
          </cell>
          <cell r="AE314">
            <v>3700000</v>
          </cell>
          <cell r="AF314" t="str">
            <v>N/A</v>
          </cell>
          <cell r="AG314">
            <v>336363.63636364002</v>
          </cell>
          <cell r="AH314">
            <v>336363.63636364002</v>
          </cell>
          <cell r="AI314">
            <v>336363.63636364002</v>
          </cell>
          <cell r="AJ314">
            <v>336363.63636364002</v>
          </cell>
          <cell r="AK314">
            <v>336363.63636364002</v>
          </cell>
          <cell r="AL314">
            <v>336363.63636364002</v>
          </cell>
          <cell r="AM314">
            <v>336363.63636364002</v>
          </cell>
          <cell r="AN314">
            <v>336363.63636364002</v>
          </cell>
          <cell r="AO314">
            <v>336363.63636364002</v>
          </cell>
          <cell r="AP314">
            <v>336363.63636364002</v>
          </cell>
          <cell r="AQ314">
            <v>336363.63636364002</v>
          </cell>
          <cell r="AR314" t="str">
            <v>SI</v>
          </cell>
          <cell r="AS314" t="str">
            <v>WILSON MONTAÑA</v>
          </cell>
        </row>
        <row r="315">
          <cell r="B315">
            <v>110521</v>
          </cell>
          <cell r="C315">
            <v>194863</v>
          </cell>
          <cell r="D315" t="str">
            <v>5e73f64ca23612001783a31f</v>
          </cell>
          <cell r="E315" t="str">
            <v>PRIMAX</v>
          </cell>
          <cell r="F315" t="str">
            <v>SI</v>
          </cell>
          <cell r="G315" t="str">
            <v>SI</v>
          </cell>
          <cell r="H315" t="str">
            <v>SI</v>
          </cell>
          <cell r="I315" t="str">
            <v>GUATIQUIA</v>
          </cell>
          <cell r="J315" t="str">
            <v>Estación: Calle 44 # 32 - 18   Villavicencio / Oficinas Ples Calle 121 No. 7- 18  Bogotá</v>
          </cell>
          <cell r="K315" t="str">
            <v>Área Centro</v>
          </cell>
          <cell r="L315" t="str">
            <v>VILLAVICENCIO</v>
          </cell>
          <cell r="M315" t="str">
            <v>META</v>
          </cell>
          <cell r="N315" t="str">
            <v>HECTOR MARIO MARTINEZ</v>
          </cell>
          <cell r="O315" t="str">
            <v>hmartinezd@primax.com.co</v>
          </cell>
          <cell r="P315" t="str">
            <v>IVAN PINZON</v>
          </cell>
          <cell r="Q315" t="str">
            <v>ipinzonu@primax.com.co</v>
          </cell>
          <cell r="R315" t="str">
            <v>Partner</v>
          </cell>
          <cell r="S315" t="str">
            <v>REDH</v>
          </cell>
          <cell r="U315" t="str">
            <v>REDH: Humberto Hernandez</v>
          </cell>
          <cell r="V315" t="str">
            <v xml:space="preserve">DIANA TORRES </v>
          </cell>
          <cell r="W315" t="str">
            <v>humberto.hernandez@dihego.com; yolima.rojas@dihego.com;</v>
          </cell>
          <cell r="X315" t="str">
            <v>diana.torres@dihego.com;</v>
          </cell>
          <cell r="Y315" t="str">
            <v xml:space="preserve"> 578 6641019/57 3124490041</v>
          </cell>
          <cell r="Z315">
            <v>4.1583955829999999</v>
          </cell>
          <cell r="AA315">
            <v>-73.640513530000007</v>
          </cell>
          <cell r="AB315" t="str">
            <v>HS</v>
          </cell>
          <cell r="AC315" t="str">
            <v>Cuotas</v>
          </cell>
          <cell r="AE315">
            <v>3700000</v>
          </cell>
          <cell r="AF315" t="str">
            <v>N/A</v>
          </cell>
          <cell r="AG315">
            <v>336363.63636364002</v>
          </cell>
          <cell r="AH315">
            <v>336363.63636364002</v>
          </cell>
          <cell r="AI315">
            <v>336363.63636364002</v>
          </cell>
          <cell r="AJ315">
            <v>336363.63636364002</v>
          </cell>
          <cell r="AK315">
            <v>336363.63636364002</v>
          </cell>
          <cell r="AL315">
            <v>336363.63636364002</v>
          </cell>
          <cell r="AM315">
            <v>336363.63636364002</v>
          </cell>
          <cell r="AN315">
            <v>336363.63636364002</v>
          </cell>
          <cell r="AO315">
            <v>336363.63636364002</v>
          </cell>
          <cell r="AP315">
            <v>336363.63636364002</v>
          </cell>
          <cell r="AQ315">
            <v>336363.63636364002</v>
          </cell>
          <cell r="AR315" t="str">
            <v>SI</v>
          </cell>
          <cell r="AS315" t="str">
            <v>WILSON MONTAÑA</v>
          </cell>
        </row>
        <row r="316">
          <cell r="B316">
            <v>111968</v>
          </cell>
          <cell r="C316">
            <v>222717</v>
          </cell>
          <cell r="D316" t="str">
            <v>5e74d220a236120017851155</v>
          </cell>
          <cell r="E316" t="str">
            <v>PRIMAX</v>
          </cell>
          <cell r="F316" t="str">
            <v>SI</v>
          </cell>
          <cell r="G316" t="str">
            <v>SI</v>
          </cell>
          <cell r="H316" t="str">
            <v>SI</v>
          </cell>
          <cell r="I316" t="str">
            <v>LA GRAMA</v>
          </cell>
          <cell r="J316" t="str">
            <v>Cra. 30 No. 43 - 53</v>
          </cell>
          <cell r="K316" t="str">
            <v>Área Centro</v>
          </cell>
          <cell r="L316" t="str">
            <v>VILLAVICENCIO</v>
          </cell>
          <cell r="M316" t="str">
            <v>META</v>
          </cell>
          <cell r="N316" t="str">
            <v>HECTOR MARIO MARTINEZ</v>
          </cell>
          <cell r="O316" t="str">
            <v>hmartinezd@primax.com.co</v>
          </cell>
          <cell r="P316" t="str">
            <v>IVAN PINZON</v>
          </cell>
          <cell r="Q316" t="str">
            <v>ipinzonu@primax.com.co</v>
          </cell>
          <cell r="R316" t="str">
            <v>Partner</v>
          </cell>
          <cell r="S316" t="str">
            <v>REDH</v>
          </cell>
          <cell r="U316" t="str">
            <v>REDH: Humberto Hernandez</v>
          </cell>
          <cell r="V316" t="str">
            <v>KEVIN LARA</v>
          </cell>
          <cell r="W316" t="str">
            <v>humberto.hernandez@dihego.com; yolima.rojas@dihego.com;</v>
          </cell>
          <cell r="X316" t="str">
            <v>nestor.a.rojas@dihego.com; kevin.a.lara@dihego.com;</v>
          </cell>
          <cell r="Y316" t="str">
            <v xml:space="preserve">3152911087 /  578 6642571/57 3163813061 </v>
          </cell>
          <cell r="Z316">
            <v>4.1575703160000002</v>
          </cell>
          <cell r="AA316">
            <v>-73.638787820000005</v>
          </cell>
          <cell r="AB316" t="str">
            <v>HS</v>
          </cell>
          <cell r="AC316" t="str">
            <v>Cuotas</v>
          </cell>
          <cell r="AD316" t="str">
            <v xml:space="preserve">Desvinculada desde septiembre </v>
          </cell>
          <cell r="AE316">
            <v>3700000</v>
          </cell>
          <cell r="AF316" t="str">
            <v>N/A</v>
          </cell>
          <cell r="AG316">
            <v>336363.63636364002</v>
          </cell>
          <cell r="AH316">
            <v>336363.63636364002</v>
          </cell>
          <cell r="AI316">
            <v>336363.63636364002</v>
          </cell>
          <cell r="AJ316">
            <v>336363.63636364002</v>
          </cell>
          <cell r="AK316">
            <v>336363.63636364002</v>
          </cell>
          <cell r="AL316">
            <v>336363.63636364002</v>
          </cell>
          <cell r="AM316">
            <v>336363.63636364002</v>
          </cell>
          <cell r="AN316">
            <v>336363.63636364002</v>
          </cell>
          <cell r="AO316" t="str">
            <v>n/a</v>
          </cell>
          <cell r="AP316" t="str">
            <v>n/a</v>
          </cell>
          <cell r="AQ316" t="str">
            <v>n/a</v>
          </cell>
          <cell r="AR316" t="str">
            <v>SI</v>
          </cell>
          <cell r="AS316" t="str">
            <v>WILSON MONTAÑA</v>
          </cell>
        </row>
        <row r="317">
          <cell r="B317">
            <v>111978</v>
          </cell>
          <cell r="C317">
            <v>225960</v>
          </cell>
          <cell r="D317" t="str">
            <v>602ef0dbe560370018891dd1</v>
          </cell>
          <cell r="E317" t="str">
            <v>PRIMAX</v>
          </cell>
          <cell r="F317" t="str">
            <v>SI</v>
          </cell>
          <cell r="G317" t="str">
            <v>NO</v>
          </cell>
          <cell r="H317" t="str">
            <v>SI</v>
          </cell>
          <cell r="I317" t="str">
            <v>LA PAZ</v>
          </cell>
          <cell r="J317" t="str">
            <v>Calle 37B No. 28 - 71</v>
          </cell>
          <cell r="K317" t="str">
            <v>Área Centro</v>
          </cell>
          <cell r="L317" t="str">
            <v>VILLAVICENCIO</v>
          </cell>
          <cell r="M317" t="str">
            <v>META</v>
          </cell>
          <cell r="N317" t="str">
            <v>HECTOR MARIO MARTINEZ</v>
          </cell>
          <cell r="O317" t="str">
            <v>hmartinezd@primax.com.co</v>
          </cell>
          <cell r="P317" t="str">
            <v>IVAN PINZON</v>
          </cell>
          <cell r="Q317" t="str">
            <v>ipinzonu@primax.com.co</v>
          </cell>
          <cell r="R317" t="str">
            <v>Partner</v>
          </cell>
          <cell r="S317" t="str">
            <v>REDH</v>
          </cell>
          <cell r="U317" t="str">
            <v>REDH: Humberto Hernandez</v>
          </cell>
          <cell r="V317" t="str">
            <v>EDUARDO ROJAS / Benjamin Ricardo Rodriguez Muñoz</v>
          </cell>
          <cell r="W317" t="str">
            <v>humberto.hernandez@dihego.com; yolima.rojas@dihego.com;</v>
          </cell>
          <cell r="X317" t="str">
            <v>benjamin.rodriguez.m@dihego.com;</v>
          </cell>
          <cell r="Y317" t="str">
            <v xml:space="preserve">3173700167 /  578 6848398/57 </v>
          </cell>
          <cell r="Z317">
            <v>4.1523190789999997</v>
          </cell>
          <cell r="AA317">
            <v>-73.634068170000006</v>
          </cell>
          <cell r="AB317" t="str">
            <v>RETIRADA</v>
          </cell>
          <cell r="AC317" t="str">
            <v>RETIRADA</v>
          </cell>
          <cell r="AD317" t="str">
            <v>8 Mar - EDS se retira por cierre definitivo</v>
          </cell>
          <cell r="AE317">
            <v>336363.63636364002</v>
          </cell>
          <cell r="AF317" t="str">
            <v>N/A</v>
          </cell>
          <cell r="AG317">
            <v>336363.63636364002</v>
          </cell>
          <cell r="AH317" t="str">
            <v>N/A</v>
          </cell>
          <cell r="AI317" t="str">
            <v>N/A</v>
          </cell>
          <cell r="AJ317" t="str">
            <v>N/A</v>
          </cell>
          <cell r="AK317" t="str">
            <v>N/A</v>
          </cell>
          <cell r="AL317" t="str">
            <v>N/A</v>
          </cell>
          <cell r="AM317" t="str">
            <v>N/A</v>
          </cell>
          <cell r="AN317" t="str">
            <v>N/A</v>
          </cell>
          <cell r="AO317" t="str">
            <v>N/A</v>
          </cell>
          <cell r="AP317" t="str">
            <v>N/A</v>
          </cell>
          <cell r="AQ317" t="str">
            <v>N/A</v>
          </cell>
          <cell r="AR317" t="str">
            <v>SI</v>
          </cell>
          <cell r="AS317" t="str">
            <v>WILSON MONTAÑA</v>
          </cell>
        </row>
        <row r="318">
          <cell r="B318">
            <v>110126</v>
          </cell>
          <cell r="C318">
            <v>221311</v>
          </cell>
          <cell r="D318" t="str">
            <v>621a458ddd466900182dc5ab</v>
          </cell>
          <cell r="E318" t="str">
            <v>PRIMAX</v>
          </cell>
          <cell r="F318" t="str">
            <v>SI</v>
          </cell>
          <cell r="G318" t="str">
            <v>SI</v>
          </cell>
          <cell r="H318" t="str">
            <v>SI</v>
          </cell>
          <cell r="I318" t="str">
            <v>MEDIACANOA</v>
          </cell>
          <cell r="J318" t="str">
            <v>Glorieta de Mediacanoa Yotoco</v>
          </cell>
          <cell r="K318" t="str">
            <v>Área Sur</v>
          </cell>
          <cell r="L318" t="str">
            <v>YOTOCO</v>
          </cell>
          <cell r="M318" t="str">
            <v>VALLE DEL CAUCA</v>
          </cell>
          <cell r="N318" t="str">
            <v>MARTHA PATRICA CHAVES</v>
          </cell>
          <cell r="O318" t="str">
            <v>mchavesr@primax.com.co</v>
          </cell>
          <cell r="P318" t="str">
            <v>FERNANDO HERNANDEZ</v>
          </cell>
          <cell r="Q318" t="str">
            <v>fhernandezr@primax.com.co</v>
          </cell>
          <cell r="R318" t="str">
            <v>Multisite</v>
          </cell>
          <cell r="T318" t="str">
            <v>TOTALGAS</v>
          </cell>
          <cell r="U318" t="str">
            <v>TOTALGAS: Jairo Contreras</v>
          </cell>
          <cell r="V318" t="str">
            <v>Juan Camilo Vaquero</v>
          </cell>
          <cell r="W318" t="str">
            <v>gerente@totalgas.com.co;</v>
          </cell>
          <cell r="X318" t="str">
            <v>gerente@totalgas.com.co; mediacanoa@totalgas.com.co;</v>
          </cell>
          <cell r="Y318" t="str">
            <v>3148143073 / 571 6360703</v>
          </cell>
          <cell r="Z318">
            <v>3.8938959999999998</v>
          </cell>
          <cell r="AA318">
            <v>-76.369147999999996</v>
          </cell>
          <cell r="AB318" t="str">
            <v>HS</v>
          </cell>
          <cell r="AC318" t="str">
            <v>Cuotas</v>
          </cell>
          <cell r="AE318">
            <v>3700000</v>
          </cell>
          <cell r="AF318" t="str">
            <v>N/A</v>
          </cell>
          <cell r="AG318">
            <v>336363.63636364002</v>
          </cell>
          <cell r="AH318">
            <v>336363.63636364002</v>
          </cell>
          <cell r="AI318">
            <v>336363.63636364002</v>
          </cell>
          <cell r="AJ318">
            <v>336363.63636364002</v>
          </cell>
          <cell r="AK318">
            <v>336363.63636364002</v>
          </cell>
          <cell r="AL318">
            <v>336363.63636364002</v>
          </cell>
          <cell r="AM318">
            <v>336363.63636364002</v>
          </cell>
          <cell r="AN318">
            <v>336363.63636364002</v>
          </cell>
          <cell r="AO318">
            <v>336363.63636364002</v>
          </cell>
          <cell r="AP318">
            <v>336363.63636364002</v>
          </cell>
          <cell r="AQ318">
            <v>336363.63636364002</v>
          </cell>
          <cell r="AR318" t="str">
            <v>SI</v>
          </cell>
          <cell r="AS318" t="str">
            <v>SANDRA JORDAN</v>
          </cell>
        </row>
        <row r="319">
          <cell r="B319">
            <v>112577</v>
          </cell>
          <cell r="C319">
            <v>229136</v>
          </cell>
          <cell r="D319" t="str">
            <v>602d88cbe5603700188913db</v>
          </cell>
          <cell r="E319" t="str">
            <v>ESSO</v>
          </cell>
          <cell r="F319" t="str">
            <v>SI</v>
          </cell>
          <cell r="G319" t="str">
            <v>SI</v>
          </cell>
          <cell r="H319" t="str">
            <v>SI</v>
          </cell>
          <cell r="I319" t="str">
            <v>ARROYOHONDO</v>
          </cell>
          <cell r="J319" t="str">
            <v>Clle. 15 # 23-10 (Lote uno Urbanización La Ye)</v>
          </cell>
          <cell r="K319" t="str">
            <v>Área Sur</v>
          </cell>
          <cell r="L319" t="str">
            <v>YUMBO</v>
          </cell>
          <cell r="M319" t="str">
            <v>VALLE DEL CAUCA</v>
          </cell>
          <cell r="N319" t="str">
            <v>MARTHA PATRICA CHAVES</v>
          </cell>
          <cell r="O319" t="str">
            <v>mchavesr@primax.com.co</v>
          </cell>
          <cell r="P319" t="str">
            <v>CATALINA QUINTERO</v>
          </cell>
          <cell r="Q319" t="str">
            <v>cquinteroc@primax.com.co</v>
          </cell>
          <cell r="R319" t="str">
            <v>Partner</v>
          </cell>
          <cell r="S319" t="str">
            <v>REDH</v>
          </cell>
          <cell r="U319" t="str">
            <v>REDH: Humberto Hernandez</v>
          </cell>
          <cell r="V319" t="str">
            <v>Claudia Pabon</v>
          </cell>
          <cell r="W319" t="str">
            <v>humberto.hernandez@dihego.com; yolima.rojas@dihego.com;</v>
          </cell>
          <cell r="X319" t="str">
            <v>claudia.pabon@dihego.com;</v>
          </cell>
          <cell r="Y319" t="str">
            <v>0/321 4355739</v>
          </cell>
          <cell r="Z319">
            <v>3.5398677727313999</v>
          </cell>
          <cell r="AA319">
            <v>-76.492925527178201</v>
          </cell>
          <cell r="AB319" t="str">
            <v>ME</v>
          </cell>
          <cell r="AC319" t="str">
            <v>Cuotas</v>
          </cell>
          <cell r="AE319">
            <v>3550000</v>
          </cell>
          <cell r="AF319" t="str">
            <v>N/A</v>
          </cell>
          <cell r="AG319">
            <v>322727.27</v>
          </cell>
          <cell r="AH319">
            <v>322727.27</v>
          </cell>
          <cell r="AI319">
            <v>322727.27</v>
          </cell>
          <cell r="AJ319">
            <v>322727.27</v>
          </cell>
          <cell r="AK319">
            <v>322727.27</v>
          </cell>
          <cell r="AL319">
            <v>322727.27</v>
          </cell>
          <cell r="AM319">
            <v>322727.27</v>
          </cell>
          <cell r="AN319">
            <v>322727.27</v>
          </cell>
          <cell r="AO319">
            <v>322727.27</v>
          </cell>
          <cell r="AP319">
            <v>322727.27</v>
          </cell>
          <cell r="AQ319">
            <v>322727.27</v>
          </cell>
          <cell r="AR319" t="str">
            <v>SI</v>
          </cell>
          <cell r="AS319" t="str">
            <v>SANDRA JORDAN</v>
          </cell>
        </row>
        <row r="320">
          <cell r="B320">
            <v>165543</v>
          </cell>
          <cell r="C320">
            <v>217539</v>
          </cell>
          <cell r="D320" t="str">
            <v>5d518bb3b0c012001798436c</v>
          </cell>
          <cell r="E320" t="str">
            <v>PRIMAX</v>
          </cell>
          <cell r="F320" t="str">
            <v>SI</v>
          </cell>
          <cell r="G320" t="str">
            <v>SI</v>
          </cell>
          <cell r="H320" t="str">
            <v>SI</v>
          </cell>
          <cell r="I320" t="str">
            <v>RECARGAX</v>
          </cell>
          <cell r="J320" t="str">
            <v>Cra. 6 # 15-30 Barrio Fray Peña</v>
          </cell>
          <cell r="K320" t="str">
            <v>Área Sur</v>
          </cell>
          <cell r="L320" t="str">
            <v>YUMBO</v>
          </cell>
          <cell r="M320" t="str">
            <v>VALLE DEL CAUCA</v>
          </cell>
          <cell r="N320" t="str">
            <v>MARTHA PATRICA CHAVES</v>
          </cell>
          <cell r="O320" t="str">
            <v>mchavesr@primax.com.co</v>
          </cell>
          <cell r="P320" t="str">
            <v>FERNANDO HERNANDEZ</v>
          </cell>
          <cell r="Q320" t="str">
            <v>fhernandezr@primax.com.co</v>
          </cell>
          <cell r="R320" t="str">
            <v>Multisite</v>
          </cell>
          <cell r="T320" t="str">
            <v>TOTALGAS</v>
          </cell>
          <cell r="U320" t="str">
            <v>TOTALGAS: Jairo Contreras</v>
          </cell>
          <cell r="V320" t="str">
            <v>Yenny Ceron</v>
          </cell>
          <cell r="W320" t="str">
            <v>gerente@totalgas.com.co</v>
          </cell>
          <cell r="X320" t="str">
            <v>Yennyceron@totalgas.com.co ; gerente@totalgas.com.co;</v>
          </cell>
          <cell r="Y320" t="str">
            <v>3206991481 / 571 6360703</v>
          </cell>
          <cell r="Z320">
            <v>3.5805158000000001</v>
          </cell>
          <cell r="AA320">
            <v>-76.486493499999995</v>
          </cell>
          <cell r="AB320" t="str">
            <v>HS</v>
          </cell>
          <cell r="AC320" t="str">
            <v>Cuotas</v>
          </cell>
          <cell r="AE320">
            <v>3700000</v>
          </cell>
          <cell r="AF320" t="str">
            <v>N/A</v>
          </cell>
          <cell r="AG320">
            <v>336363.63636364002</v>
          </cell>
          <cell r="AH320">
            <v>336363.63636364002</v>
          </cell>
          <cell r="AI320">
            <v>336363.63636364002</v>
          </cell>
          <cell r="AJ320">
            <v>336363.63636364002</v>
          </cell>
          <cell r="AK320">
            <v>336363.63636364002</v>
          </cell>
          <cell r="AL320">
            <v>336363.63636364002</v>
          </cell>
          <cell r="AM320">
            <v>336363.63636364002</v>
          </cell>
          <cell r="AN320">
            <v>336363.63636364002</v>
          </cell>
          <cell r="AO320">
            <v>336363.63636364002</v>
          </cell>
          <cell r="AP320">
            <v>336363.63636364002</v>
          </cell>
          <cell r="AQ320">
            <v>336363.63636364002</v>
          </cell>
          <cell r="AR320" t="str">
            <v>SI</v>
          </cell>
          <cell r="AS320" t="str">
            <v>JOSE OROBIO</v>
          </cell>
        </row>
        <row r="321">
          <cell r="B321">
            <v>170940</v>
          </cell>
          <cell r="C321">
            <v>234195</v>
          </cell>
          <cell r="D321" t="str">
            <v>621a46071fde6a0018ae1c72</v>
          </cell>
          <cell r="E321" t="str">
            <v>PRIMAX</v>
          </cell>
          <cell r="F321" t="str">
            <v>SI</v>
          </cell>
          <cell r="G321" t="str">
            <v>NO</v>
          </cell>
          <cell r="H321" t="str">
            <v>NO</v>
          </cell>
          <cell r="I321" t="str">
            <v>VIA AL MAR</v>
          </cell>
          <cell r="J321" t="str">
            <v>MARGEN IZQUIERDO SENTIDO BAQ- PUERTO COLOMBIA</v>
          </cell>
          <cell r="K321" t="str">
            <v>Área Norte</v>
          </cell>
          <cell r="L321" t="str">
            <v>PUERTO COLOMBIA</v>
          </cell>
          <cell r="M321" t="str">
            <v>ATLANTICO</v>
          </cell>
          <cell r="N321" t="str">
            <v>MONICA LONDOÑO</v>
          </cell>
          <cell r="O321" t="str">
            <v>mlondonod@primax.com.co</v>
          </cell>
          <cell r="P321" t="str">
            <v>ANGELA BARANDICA</v>
          </cell>
          <cell r="Q321" t="str">
            <v>abarandicab@primax.com.co</v>
          </cell>
          <cell r="R321" t="str">
            <v>Single Site</v>
          </cell>
          <cell r="V321" t="str">
            <v xml:space="preserve">Leonardo Guerrero </v>
          </cell>
          <cell r="W321">
            <v>0</v>
          </cell>
          <cell r="X321" t="str">
            <v>leonardoguerrero@hotmail.com;</v>
          </cell>
          <cell r="Y321">
            <v>3103530373</v>
          </cell>
          <cell r="Z321">
            <v>11.0136611</v>
          </cell>
          <cell r="AA321">
            <v>-74.880625800000004</v>
          </cell>
          <cell r="AB321" t="str">
            <v>HS</v>
          </cell>
          <cell r="AC321" t="str">
            <v>Inmediato</v>
          </cell>
          <cell r="AE321">
            <v>3500000</v>
          </cell>
          <cell r="AF321" t="str">
            <v>N/A</v>
          </cell>
          <cell r="AG321" t="str">
            <v>N/A</v>
          </cell>
          <cell r="AH321">
            <v>3500000</v>
          </cell>
          <cell r="AI321" t="str">
            <v>N/A</v>
          </cell>
          <cell r="AJ321" t="str">
            <v>N/A</v>
          </cell>
          <cell r="AK321" t="str">
            <v>N/A</v>
          </cell>
          <cell r="AL321" t="str">
            <v>N/A</v>
          </cell>
          <cell r="AM321" t="str">
            <v>N/A</v>
          </cell>
          <cell r="AN321" t="str">
            <v>N/A</v>
          </cell>
          <cell r="AO321" t="str">
            <v>N/A</v>
          </cell>
          <cell r="AP321" t="str">
            <v>N/A</v>
          </cell>
          <cell r="AQ321" t="str">
            <v>N/A</v>
          </cell>
          <cell r="AR321" t="str">
            <v>SI</v>
          </cell>
          <cell r="AS321" t="str">
            <v>GUILLERMO SOLANO</v>
          </cell>
        </row>
        <row r="322">
          <cell r="B322">
            <v>167007</v>
          </cell>
          <cell r="C322">
            <v>234542</v>
          </cell>
          <cell r="D322" t="str">
            <v>623e1a75066510001871e5d0</v>
          </cell>
          <cell r="E322" t="str">
            <v>PRIMAX</v>
          </cell>
          <cell r="F322" t="str">
            <v>SI</v>
          </cell>
          <cell r="G322" t="str">
            <v>SI</v>
          </cell>
          <cell r="H322" t="str">
            <v>NO</v>
          </cell>
          <cell r="I322" t="str">
            <v>VALY</v>
          </cell>
          <cell r="J322" t="str">
            <v xml:space="preserve">LOTE EL VERGEL-VEREDA LA MERCED - VILLAPINZÓN </v>
          </cell>
          <cell r="K322" t="str">
            <v>Área Centro</v>
          </cell>
          <cell r="L322" t="str">
            <v>VILLAPINZON</v>
          </cell>
          <cell r="M322" t="str">
            <v>CUNDINAMARCA</v>
          </cell>
          <cell r="N322" t="str">
            <v>HECTOR MARIO MARTINEZ</v>
          </cell>
          <cell r="O322" t="str">
            <v>hmartinezd@primax.com.co</v>
          </cell>
          <cell r="P322" t="str">
            <v>YOLIMA MESA</v>
          </cell>
          <cell r="Q322" t="str">
            <v>ymesar@primax.com.co</v>
          </cell>
          <cell r="R322" t="str">
            <v>Partner</v>
          </cell>
          <cell r="S322" t="str">
            <v>REDH</v>
          </cell>
          <cell r="U322" t="str">
            <v>REDH: Humberto Hernandez</v>
          </cell>
          <cell r="V322" t="str">
            <v>willington.melo.h@dihego.com;</v>
          </cell>
          <cell r="W322" t="str">
            <v>humberto.hernandez@dihego.com; yolima.rojas@dihego.com;</v>
          </cell>
          <cell r="Z322">
            <v>5.2283400000000002</v>
          </cell>
          <cell r="AA322">
            <v>-73.593867000000003</v>
          </cell>
          <cell r="AB322" t="str">
            <v>HS</v>
          </cell>
          <cell r="AC322" t="str">
            <v>Cuotas</v>
          </cell>
          <cell r="AE322">
            <v>3700000</v>
          </cell>
          <cell r="AF322" t="str">
            <v>N/A</v>
          </cell>
          <cell r="AG322">
            <v>336363.63636364002</v>
          </cell>
          <cell r="AH322">
            <v>336363.63636364002</v>
          </cell>
          <cell r="AI322">
            <v>336363.63636364002</v>
          </cell>
          <cell r="AJ322">
            <v>336363.63636364002</v>
          </cell>
          <cell r="AK322">
            <v>336363.63636364002</v>
          </cell>
          <cell r="AL322">
            <v>336363.63636364002</v>
          </cell>
          <cell r="AM322">
            <v>336363.63636364002</v>
          </cell>
          <cell r="AN322">
            <v>336363.63636364002</v>
          </cell>
          <cell r="AO322">
            <v>336363.63636364002</v>
          </cell>
          <cell r="AP322">
            <v>336363.63636364002</v>
          </cell>
          <cell r="AQ322">
            <v>336363.63636364002</v>
          </cell>
          <cell r="AR322" t="str">
            <v>SI</v>
          </cell>
          <cell r="AS322" t="str">
            <v>MILENA INFANTE</v>
          </cell>
        </row>
        <row r="323">
          <cell r="B323">
            <v>171181</v>
          </cell>
          <cell r="C323">
            <v>234524</v>
          </cell>
          <cell r="D323" t="str">
            <v>622a764c97e7ad0018203eda</v>
          </cell>
          <cell r="E323" t="str">
            <v>PRIMAX</v>
          </cell>
          <cell r="F323" t="str">
            <v>SI</v>
          </cell>
          <cell r="G323" t="str">
            <v>SI</v>
          </cell>
          <cell r="H323" t="str">
            <v>NO</v>
          </cell>
          <cell r="I323" t="str">
            <v>GALERIAS  53</v>
          </cell>
          <cell r="J323" t="str">
            <v>CALLE 53 #21 -14</v>
          </cell>
          <cell r="K323" t="str">
            <v>Área Centro</v>
          </cell>
          <cell r="L323" t="str">
            <v>BOGOTA D.C.</v>
          </cell>
          <cell r="M323" t="str">
            <v>BOGOTA D.C.</v>
          </cell>
          <cell r="N323" t="str">
            <v>HECTOR MARIO MARTINEZ</v>
          </cell>
          <cell r="O323" t="str">
            <v>hmartinezd@primax.com.co</v>
          </cell>
          <cell r="P323" t="str">
            <v>CAROLINA CHAVEZ</v>
          </cell>
          <cell r="Q323" t="str">
            <v>cchavezz@primax.com.co</v>
          </cell>
          <cell r="R323" t="str">
            <v>Partner</v>
          </cell>
          <cell r="S323" t="str">
            <v>REDH</v>
          </cell>
          <cell r="U323" t="str">
            <v>REDH: Humberto Hernandez</v>
          </cell>
          <cell r="V323" t="str">
            <v xml:space="preserve">Patricia sierra </v>
          </cell>
          <cell r="X323" t="str">
            <v>Patricia.sierra@dihego.com;</v>
          </cell>
          <cell r="Y323" t="str">
            <v>312 4521835</v>
          </cell>
          <cell r="Z323">
            <v>4.6415299000000001</v>
          </cell>
          <cell r="AA323">
            <v>-74.0720551</v>
          </cell>
          <cell r="AB323" t="str">
            <v>HS</v>
          </cell>
          <cell r="AC323" t="str">
            <v>Cuotas</v>
          </cell>
          <cell r="AE323">
            <v>3700000</v>
          </cell>
          <cell r="AF323" t="str">
            <v>N/A</v>
          </cell>
          <cell r="AG323">
            <v>336363.63636364002</v>
          </cell>
          <cell r="AH323">
            <v>336363.63636364002</v>
          </cell>
          <cell r="AI323">
            <v>336363.63636364002</v>
          </cell>
          <cell r="AJ323">
            <v>336363.63636364002</v>
          </cell>
          <cell r="AK323">
            <v>336363.63636364002</v>
          </cell>
          <cell r="AL323">
            <v>336363.63636364002</v>
          </cell>
          <cell r="AM323">
            <v>336363.63636364002</v>
          </cell>
          <cell r="AN323">
            <v>336363.63636364002</v>
          </cell>
          <cell r="AO323">
            <v>336363.63636364002</v>
          </cell>
          <cell r="AP323">
            <v>336363.63636364002</v>
          </cell>
          <cell r="AQ323">
            <v>336363.63636364002</v>
          </cell>
          <cell r="AR323" t="str">
            <v>SI</v>
          </cell>
          <cell r="AS323" t="str">
            <v>NICOLAS SALAZAR</v>
          </cell>
        </row>
        <row r="324">
          <cell r="B324">
            <v>171047</v>
          </cell>
          <cell r="C324">
            <v>234334</v>
          </cell>
          <cell r="D324" t="str">
            <v>621a466add466900182dc5bb</v>
          </cell>
          <cell r="E324" t="str">
            <v>PRIMAX</v>
          </cell>
          <cell r="F324" t="str">
            <v>SI</v>
          </cell>
          <cell r="G324" t="str">
            <v>SI</v>
          </cell>
          <cell r="H324" t="str">
            <v>NO</v>
          </cell>
          <cell r="I324" t="str">
            <v>PRIMAX EL SANTUARIO</v>
          </cell>
          <cell r="J324" t="str">
            <v>Autopista Medellin - Bogota, via Santuario Cocorna</v>
          </cell>
          <cell r="K324" t="str">
            <v>Área Norte</v>
          </cell>
          <cell r="L324" t="str">
            <v>SANTUARIO</v>
          </cell>
          <cell r="M324" t="str">
            <v>ANTIOQUIA</v>
          </cell>
          <cell r="N324" t="str">
            <v>MONICA LONDOÑO</v>
          </cell>
          <cell r="O324" t="str">
            <v>mlondonod@primax.com.co</v>
          </cell>
          <cell r="P324" t="str">
            <v>ALVARO GUTIERREZ</v>
          </cell>
          <cell r="Q324" t="str">
            <v>agutierrezh@primax.com.co</v>
          </cell>
          <cell r="R324" t="str">
            <v>Single Site</v>
          </cell>
          <cell r="U324" t="str">
            <v>VICENTE GOMEZ GOMEZ</v>
          </cell>
          <cell r="V324" t="str">
            <v>GERSON CASTAÑO</v>
          </cell>
          <cell r="W324">
            <v>0</v>
          </cell>
          <cell r="X324" t="str">
            <v>edsvicentegomezhijos@gmail.com;</v>
          </cell>
          <cell r="Y324">
            <v>3106200474</v>
          </cell>
          <cell r="Z324">
            <v>6.1291548533570301</v>
          </cell>
          <cell r="AA324">
            <v>-75.253525461409495</v>
          </cell>
          <cell r="AB324" t="str">
            <v>HS</v>
          </cell>
          <cell r="AC324" t="str">
            <v>Cuotas</v>
          </cell>
          <cell r="AE324">
            <v>3700000</v>
          </cell>
          <cell r="AF324" t="str">
            <v>N/A</v>
          </cell>
          <cell r="AG324">
            <v>336363.63636364002</v>
          </cell>
          <cell r="AH324">
            <v>336363.63636364002</v>
          </cell>
          <cell r="AI324">
            <v>336363.63636364002</v>
          </cell>
          <cell r="AJ324">
            <v>336363.63636364002</v>
          </cell>
          <cell r="AK324">
            <v>336363.63636364002</v>
          </cell>
          <cell r="AL324">
            <v>336363.63636364002</v>
          </cell>
          <cell r="AM324">
            <v>336363.63636364002</v>
          </cell>
          <cell r="AN324">
            <v>336363.63636364002</v>
          </cell>
          <cell r="AO324">
            <v>336363.63636364002</v>
          </cell>
          <cell r="AP324">
            <v>336363.63636364002</v>
          </cell>
          <cell r="AQ324">
            <v>336363.63636364002</v>
          </cell>
          <cell r="AR324" t="str">
            <v>SI</v>
          </cell>
          <cell r="AS324" t="str">
            <v>JOHNNATAN ALZATE</v>
          </cell>
        </row>
        <row r="325">
          <cell r="B325">
            <v>170341</v>
          </cell>
          <cell r="C325">
            <v>233271</v>
          </cell>
          <cell r="D325" t="str">
            <v>607d9be09c3f250018a3a3fe</v>
          </cell>
          <cell r="E325" t="str">
            <v>PRIMAX</v>
          </cell>
          <cell r="F325" t="str">
            <v>NO</v>
          </cell>
          <cell r="G325" t="str">
            <v>NO</v>
          </cell>
          <cell r="H325" t="str">
            <v>NO</v>
          </cell>
          <cell r="I325" t="str">
            <v>LA PALETILLA</v>
          </cell>
          <cell r="J325" t="str">
            <v>Carrera 15 11A-06</v>
          </cell>
          <cell r="K325" t="str">
            <v>Área Norte</v>
          </cell>
          <cell r="L325" t="str">
            <v>BECERRIL</v>
          </cell>
          <cell r="M325" t="str">
            <v>CESAR</v>
          </cell>
          <cell r="N325" t="str">
            <v>MONICA LONDOÑO</v>
          </cell>
          <cell r="O325" t="str">
            <v>mlondonod@primax.com.co</v>
          </cell>
          <cell r="P325" t="str">
            <v>MARTHA BARROS</v>
          </cell>
          <cell r="Q325" t="str">
            <v>mbarrosl@primax.com.co</v>
          </cell>
          <cell r="R325" t="str">
            <v>Single Site</v>
          </cell>
          <cell r="U325" t="str">
            <v>Edgar Ardila</v>
          </cell>
          <cell r="V325" t="str">
            <v>Martha Argote</v>
          </cell>
          <cell r="X325" t="str">
            <v xml:space="preserve">edslapaletilla@yahoo.com;
</v>
          </cell>
          <cell r="Y325" t="str">
            <v>300 7274133</v>
          </cell>
          <cell r="Z325">
            <v>9.7060707206417902</v>
          </cell>
          <cell r="AA325">
            <v>-73.280357652774896</v>
          </cell>
          <cell r="AB325" t="str">
            <v>HS</v>
          </cell>
          <cell r="AC325" t="str">
            <v>Inmediato</v>
          </cell>
          <cell r="AE325">
            <v>3500000</v>
          </cell>
          <cell r="AF325" t="str">
            <v>N/A</v>
          </cell>
          <cell r="AG325" t="str">
            <v>N/A</v>
          </cell>
          <cell r="AH325">
            <v>3500000</v>
          </cell>
          <cell r="AI325" t="str">
            <v>N/A</v>
          </cell>
          <cell r="AJ325" t="str">
            <v>N/A</v>
          </cell>
          <cell r="AK325" t="str">
            <v>N/A</v>
          </cell>
          <cell r="AL325" t="str">
            <v>N/A</v>
          </cell>
          <cell r="AM325" t="str">
            <v>N/A</v>
          </cell>
          <cell r="AN325" t="str">
            <v>N/A</v>
          </cell>
          <cell r="AO325" t="str">
            <v>N/A</v>
          </cell>
          <cell r="AP325" t="str">
            <v>N/A</v>
          </cell>
          <cell r="AQ325" t="str">
            <v>N/A</v>
          </cell>
          <cell r="AR325" t="str">
            <v>SI</v>
          </cell>
          <cell r="AS325" t="str">
            <v>GUILLERMO SOLANO</v>
          </cell>
        </row>
        <row r="326">
          <cell r="B326">
            <v>110157</v>
          </cell>
          <cell r="C326">
            <v>120795</v>
          </cell>
          <cell r="D326" t="str">
            <v>5e73dbe3a23612001782ee03</v>
          </cell>
          <cell r="E326" t="str">
            <v>PRIMAX</v>
          </cell>
          <cell r="F326" t="str">
            <v>SI</v>
          </cell>
          <cell r="G326" t="str">
            <v>SI</v>
          </cell>
          <cell r="H326" t="str">
            <v>SI</v>
          </cell>
          <cell r="I326" t="str">
            <v>JUNIN</v>
          </cell>
          <cell r="J326" t="str">
            <v>Tranv 54 Av.Buenos Aires- Enquina</v>
          </cell>
          <cell r="K326" t="str">
            <v>Área Norte</v>
          </cell>
          <cell r="L326" t="str">
            <v>CARTAGENA DE INDIAS</v>
          </cell>
          <cell r="M326" t="str">
            <v>BOLIVAR</v>
          </cell>
          <cell r="N326" t="str">
            <v>MONICA LONDOÑO</v>
          </cell>
          <cell r="O326" t="str">
            <v>mlondonod@primax.com.co</v>
          </cell>
          <cell r="P326" t="str">
            <v>MARTHA BARROS</v>
          </cell>
          <cell r="Q326" t="str">
            <v>mbarrosl@primax.com.co</v>
          </cell>
          <cell r="R326" t="str">
            <v>Single Site</v>
          </cell>
          <cell r="U326" t="str">
            <v>Jaime Duran</v>
          </cell>
          <cell r="V326" t="str">
            <v>Rita montenegro</v>
          </cell>
          <cell r="X326" t="str">
            <v>Contabilidad@duranymartinez.com;</v>
          </cell>
          <cell r="Y326">
            <v>3008148515</v>
          </cell>
          <cell r="Z326">
            <v>10.38856043</v>
          </cell>
          <cell r="AA326">
            <v>-75.520593379999994</v>
          </cell>
          <cell r="AB326" t="str">
            <v>HS</v>
          </cell>
          <cell r="AC326" t="str">
            <v>Cuotas</v>
          </cell>
          <cell r="AE326">
            <v>3700000</v>
          </cell>
          <cell r="AF326" t="str">
            <v>N/A</v>
          </cell>
          <cell r="AG326">
            <v>336363.63636364002</v>
          </cell>
          <cell r="AH326">
            <v>336363.63636364002</v>
          </cell>
          <cell r="AI326">
            <v>336363.63636364002</v>
          </cell>
          <cell r="AJ326">
            <v>336363.63636364002</v>
          </cell>
          <cell r="AK326">
            <v>336363.63636364002</v>
          </cell>
          <cell r="AL326">
            <v>336363.63636364002</v>
          </cell>
          <cell r="AM326">
            <v>336363.63636364002</v>
          </cell>
          <cell r="AN326">
            <v>336363.63636364002</v>
          </cell>
          <cell r="AO326">
            <v>336363.63636364002</v>
          </cell>
          <cell r="AP326">
            <v>336363.63636364002</v>
          </cell>
          <cell r="AQ326">
            <v>336363.63636364002</v>
          </cell>
          <cell r="AR326" t="str">
            <v>SI</v>
          </cell>
          <cell r="AS326" t="str">
            <v>KAREN COGOLLO</v>
          </cell>
        </row>
        <row r="327">
          <cell r="B327">
            <v>110594</v>
          </cell>
          <cell r="C327">
            <v>234419</v>
          </cell>
          <cell r="D327" t="str">
            <v>621a46a8dd466900182dc5be</v>
          </cell>
          <cell r="E327" t="str">
            <v>PRIMAX</v>
          </cell>
          <cell r="F327" t="str">
            <v>SI</v>
          </cell>
          <cell r="G327" t="str">
            <v>NO</v>
          </cell>
          <cell r="H327" t="str">
            <v>SI</v>
          </cell>
          <cell r="I327" t="str">
            <v>VILLEGAS</v>
          </cell>
          <cell r="J327" t="str">
            <v>Cra 22 Cl 10 Esquina / Entrada a Cartago</v>
          </cell>
          <cell r="K327" t="str">
            <v>Área Sur</v>
          </cell>
          <cell r="L327" t="str">
            <v>CARTAGO</v>
          </cell>
          <cell r="M327" t="str">
            <v>VALLE DEL CAUCA</v>
          </cell>
          <cell r="N327" t="str">
            <v>MARTHA PATRICA CHAVES</v>
          </cell>
          <cell r="O327" t="str">
            <v>mchavesr@primax.com.co</v>
          </cell>
          <cell r="P327" t="str">
            <v>ANDRES GARCIA</v>
          </cell>
          <cell r="Q327" t="str">
            <v>agarciag@primax.com.co</v>
          </cell>
          <cell r="R327" t="str">
            <v>Single Site</v>
          </cell>
          <cell r="U327" t="str">
            <v>JF GONZALEZ LONDOÑO SAS</v>
          </cell>
          <cell r="V327" t="str">
            <v>Carolina González Londoño</v>
          </cell>
          <cell r="X327" t="str">
            <v>edsvillegascartago@gmail.com;</v>
          </cell>
          <cell r="Y327">
            <v>3187727622</v>
          </cell>
          <cell r="Z327">
            <v>4.7320200000000003</v>
          </cell>
          <cell r="AA327">
            <v>-75.912146800000002</v>
          </cell>
          <cell r="AB327" t="str">
            <v>HS</v>
          </cell>
          <cell r="AC327" t="str">
            <v>Cuotas</v>
          </cell>
          <cell r="AE327">
            <v>3700000</v>
          </cell>
          <cell r="AF327" t="str">
            <v>N/A</v>
          </cell>
          <cell r="AG327">
            <v>336363.63636364002</v>
          </cell>
          <cell r="AH327">
            <v>336363.63636364002</v>
          </cell>
          <cell r="AI327">
            <v>336363.63636364002</v>
          </cell>
          <cell r="AJ327">
            <v>336363.63636364002</v>
          </cell>
          <cell r="AK327">
            <v>336363.63636364002</v>
          </cell>
          <cell r="AL327">
            <v>336363.63636364002</v>
          </cell>
          <cell r="AM327">
            <v>336363.63636364002</v>
          </cell>
          <cell r="AN327">
            <v>336363.63636364002</v>
          </cell>
          <cell r="AO327">
            <v>336363.63636364002</v>
          </cell>
          <cell r="AP327">
            <v>336363.63636364002</v>
          </cell>
          <cell r="AQ327">
            <v>336363.63636364002</v>
          </cell>
          <cell r="AR327" t="str">
            <v>SI</v>
          </cell>
          <cell r="AS327" t="str">
            <v>FERNANDO DUQUE</v>
          </cell>
        </row>
        <row r="328">
          <cell r="B328">
            <v>170978</v>
          </cell>
          <cell r="C328">
            <v>234575</v>
          </cell>
          <cell r="D328" t="str">
            <v>621a46e1dd466900182dc5c9</v>
          </cell>
          <cell r="E328" t="str">
            <v>PRIMAX</v>
          </cell>
          <cell r="F328" t="str">
            <v>SI</v>
          </cell>
          <cell r="G328" t="str">
            <v>SI</v>
          </cell>
          <cell r="H328" t="str">
            <v>NO</v>
          </cell>
          <cell r="I328" t="str">
            <v>LOS ANGELES (CHIA)</v>
          </cell>
          <cell r="J328" t="str">
            <v>CALLE 2 No. 7A-35</v>
          </cell>
          <cell r="K328" t="str">
            <v>Área Centro</v>
          </cell>
          <cell r="L328" t="str">
            <v>CHIA</v>
          </cell>
          <cell r="M328" t="str">
            <v>CUNDINAMARCA</v>
          </cell>
          <cell r="N328" t="str">
            <v>HECTOR MARIO MARTINEZ</v>
          </cell>
          <cell r="O328" t="str">
            <v>hmartinezd@primax.com.co</v>
          </cell>
          <cell r="P328" t="str">
            <v xml:space="preserve">JUAN PABLO PIÑEROS </v>
          </cell>
          <cell r="Q328" t="str">
            <v>jpinerosg@primax.com.co</v>
          </cell>
          <cell r="R328" t="str">
            <v>Partner</v>
          </cell>
          <cell r="S328" t="str">
            <v>COESCO</v>
          </cell>
          <cell r="U328" t="str">
            <v>COESCO: Julian Torrado</v>
          </cell>
          <cell r="V328" t="str">
            <v>Luz Marina Velandia  / Andres Penna</v>
          </cell>
          <cell r="W328" t="str">
            <v>jtorradop@coescocolombia.com; jgonzalezm@coescocolombia.com;</v>
          </cell>
          <cell r="X328" t="str">
            <v>lvelandiad@coescocolombia.com;</v>
          </cell>
          <cell r="Y328" t="str">
            <v>318 4461481 / 3192191517</v>
          </cell>
          <cell r="Z328">
            <v>4.8518207999999996</v>
          </cell>
          <cell r="AA328">
            <v>-74.061798400000001</v>
          </cell>
          <cell r="AB328" t="str">
            <v>HS</v>
          </cell>
          <cell r="AC328" t="str">
            <v>Cuotas</v>
          </cell>
          <cell r="AE328">
            <v>3700000</v>
          </cell>
          <cell r="AF328" t="str">
            <v>N/A</v>
          </cell>
          <cell r="AG328">
            <v>336363.63636364002</v>
          </cell>
          <cell r="AH328">
            <v>336363.63636364002</v>
          </cell>
          <cell r="AI328">
            <v>336363.63636364002</v>
          </cell>
          <cell r="AJ328">
            <v>336363.63636364002</v>
          </cell>
          <cell r="AK328">
            <v>336363.63636364002</v>
          </cell>
          <cell r="AL328">
            <v>336363.63636364002</v>
          </cell>
          <cell r="AM328">
            <v>336363.63636364002</v>
          </cell>
          <cell r="AN328">
            <v>336363.63636364002</v>
          </cell>
          <cell r="AO328">
            <v>336363.63636364002</v>
          </cell>
          <cell r="AP328">
            <v>336363.63636364002</v>
          </cell>
          <cell r="AQ328">
            <v>336363.63636364002</v>
          </cell>
          <cell r="AR328" t="str">
            <v>SI</v>
          </cell>
          <cell r="AS328" t="str">
            <v>LUIS CASTRO</v>
          </cell>
        </row>
        <row r="329">
          <cell r="B329">
            <v>170343</v>
          </cell>
          <cell r="C329">
            <v>233275</v>
          </cell>
          <cell r="D329" t="str">
            <v>621a474bdd466900182dc5e2</v>
          </cell>
          <cell r="E329" t="str">
            <v>PRIMAX</v>
          </cell>
          <cell r="F329" t="str">
            <v>SI</v>
          </cell>
          <cell r="G329" t="str">
            <v>NO</v>
          </cell>
          <cell r="H329" t="str">
            <v>SI</v>
          </cell>
          <cell r="I329" t="str">
            <v>LOS ESPEJOS</v>
          </cell>
          <cell r="J329" t="str">
            <v>CALLE 23 No. 4A-71</v>
          </cell>
          <cell r="K329" t="str">
            <v>Área Sur</v>
          </cell>
          <cell r="L329" t="str">
            <v>ISMINA</v>
          </cell>
          <cell r="M329" t="str">
            <v>CHOCO</v>
          </cell>
          <cell r="N329" t="str">
            <v>MARTHA PATRICA CHAVES</v>
          </cell>
          <cell r="O329" t="str">
            <v>mchavesr@primax.com.co</v>
          </cell>
          <cell r="P329" t="str">
            <v>ANDRES GARCIA</v>
          </cell>
          <cell r="Q329" t="str">
            <v>agarciag@primax.com.co</v>
          </cell>
          <cell r="R329" t="str">
            <v>Single Site</v>
          </cell>
          <cell r="U329" t="str">
            <v>Julian Toro</v>
          </cell>
          <cell r="X329" t="str">
            <v>fdiezc@coescocolombia.com;</v>
          </cell>
          <cell r="Z329">
            <v>0</v>
          </cell>
          <cell r="AA329">
            <v>0</v>
          </cell>
          <cell r="AB329" t="str">
            <v>HS</v>
          </cell>
          <cell r="AC329" t="str">
            <v>Inmediato</v>
          </cell>
          <cell r="AE329">
            <v>3500000</v>
          </cell>
          <cell r="AF329" t="str">
            <v>N/A</v>
          </cell>
          <cell r="AG329" t="str">
            <v>N/A</v>
          </cell>
          <cell r="AH329">
            <v>3500000</v>
          </cell>
          <cell r="AI329" t="str">
            <v>N/A</v>
          </cell>
          <cell r="AJ329" t="str">
            <v>N/A</v>
          </cell>
          <cell r="AK329" t="str">
            <v>N/A</v>
          </cell>
          <cell r="AL329" t="str">
            <v>N/A</v>
          </cell>
          <cell r="AM329" t="str">
            <v>N/A</v>
          </cell>
          <cell r="AN329" t="str">
            <v>N/A</v>
          </cell>
          <cell r="AO329" t="str">
            <v>N/A</v>
          </cell>
          <cell r="AP329" t="str">
            <v>N/A</v>
          </cell>
          <cell r="AQ329" t="str">
            <v>N/A</v>
          </cell>
          <cell r="AR329" t="str">
            <v>SI</v>
          </cell>
          <cell r="AS329" t="str">
            <v>SANDRA JORDAN</v>
          </cell>
        </row>
        <row r="330">
          <cell r="B330">
            <v>110710</v>
          </cell>
          <cell r="C330">
            <v>234619</v>
          </cell>
          <cell r="D330" t="str">
            <v>5d60619ed6917200175446e6</v>
          </cell>
          <cell r="E330" t="str">
            <v>PRIMAX</v>
          </cell>
          <cell r="F330" t="str">
            <v>SI</v>
          </cell>
          <cell r="G330" t="str">
            <v>SI</v>
          </cell>
          <cell r="H330" t="str">
            <v>SI</v>
          </cell>
          <cell r="I330" t="str">
            <v>PASO DE LA BARCA</v>
          </cell>
          <cell r="J330" t="str">
            <v>Trv 9AW N° 9AW-09 (Salida Neiva Bogotá)</v>
          </cell>
          <cell r="K330" t="str">
            <v>Área Sur</v>
          </cell>
          <cell r="L330" t="str">
            <v>NEIVA</v>
          </cell>
          <cell r="M330" t="str">
            <v>HUILA</v>
          </cell>
          <cell r="N330" t="str">
            <v>MARTHA PATRICA CHAVES</v>
          </cell>
          <cell r="O330" t="str">
            <v>mchavesr@primax.com.co</v>
          </cell>
          <cell r="P330" t="str">
            <v>JOHANA BOTERO</v>
          </cell>
          <cell r="Q330" t="str">
            <v>jboterog@primax.com.co</v>
          </cell>
          <cell r="R330" t="str">
            <v>Partner</v>
          </cell>
          <cell r="S330" t="str">
            <v>COESCO</v>
          </cell>
          <cell r="U330" t="str">
            <v>COESCO: Francisco Diez</v>
          </cell>
          <cell r="V330" t="str">
            <v>Doris Acevedo / Francisco Diez</v>
          </cell>
          <cell r="W330" t="str">
            <v>fdiezc@coescocolombia.com;</v>
          </cell>
          <cell r="X330" t="str">
            <v>fdiezc@coescocolombia.com; Pasodelabarca@hotmail.com;</v>
          </cell>
          <cell r="Y330" t="str">
            <v>3152615655 / 3124039430 / 3152817787</v>
          </cell>
          <cell r="Z330">
            <v>2.9446875858737802</v>
          </cell>
          <cell r="AA330">
            <v>-75.303872345083903</v>
          </cell>
          <cell r="AB330" t="str">
            <v>HS</v>
          </cell>
          <cell r="AC330" t="str">
            <v>Cuotas</v>
          </cell>
          <cell r="AE330">
            <v>3700000</v>
          </cell>
          <cell r="AF330" t="str">
            <v>N/A</v>
          </cell>
          <cell r="AG330">
            <v>336363.63636364002</v>
          </cell>
          <cell r="AH330">
            <v>336363.63636364002</v>
          </cell>
          <cell r="AI330">
            <v>336363.63636364002</v>
          </cell>
          <cell r="AJ330">
            <v>336363.63636364002</v>
          </cell>
          <cell r="AK330">
            <v>336363.63636364002</v>
          </cell>
          <cell r="AL330">
            <v>336363.63636364002</v>
          </cell>
          <cell r="AM330">
            <v>336363.63636364002</v>
          </cell>
          <cell r="AN330">
            <v>336363.63636364002</v>
          </cell>
          <cell r="AO330">
            <v>336363.63636364002</v>
          </cell>
          <cell r="AP330">
            <v>336363.63636364002</v>
          </cell>
          <cell r="AQ330">
            <v>336363.63636364002</v>
          </cell>
          <cell r="AR330" t="str">
            <v>SI</v>
          </cell>
          <cell r="AS330" t="str">
            <v>LAURA PERDOMO</v>
          </cell>
        </row>
        <row r="331">
          <cell r="B331">
            <v>110665</v>
          </cell>
          <cell r="C331">
            <v>234620</v>
          </cell>
          <cell r="D331" t="str">
            <v>5d6061bcd691720017544ac4</v>
          </cell>
          <cell r="E331" t="str">
            <v>PRIMAX</v>
          </cell>
          <cell r="F331" t="str">
            <v>SI</v>
          </cell>
          <cell r="G331" t="str">
            <v>SI</v>
          </cell>
          <cell r="H331" t="str">
            <v>NO</v>
          </cell>
          <cell r="I331" t="str">
            <v>LUALCOR</v>
          </cell>
          <cell r="J331" t="str">
            <v>Cra 16 N° 11-30</v>
          </cell>
          <cell r="K331" t="str">
            <v>Área Sur</v>
          </cell>
          <cell r="L331" t="str">
            <v>NEIVA</v>
          </cell>
          <cell r="M331" t="str">
            <v>HUILA</v>
          </cell>
          <cell r="N331" t="str">
            <v>MARTHA PATRICA CHAVES</v>
          </cell>
          <cell r="O331" t="str">
            <v>mchavesr@primax.com.co</v>
          </cell>
          <cell r="P331" t="str">
            <v>JOHANA BOTERO</v>
          </cell>
          <cell r="Q331" t="str">
            <v>jboterog@primax.com.co</v>
          </cell>
          <cell r="R331" t="str">
            <v>Partner</v>
          </cell>
          <cell r="S331" t="str">
            <v>COESCO</v>
          </cell>
          <cell r="U331" t="str">
            <v>COESCO: Francisco Diez</v>
          </cell>
          <cell r="V331" t="str">
            <v>Maria Jose Rojas / Francisco Diez</v>
          </cell>
          <cell r="W331" t="str">
            <v>fdiezc@coescocolombia.com;</v>
          </cell>
          <cell r="X331" t="str">
            <v>fdiezc@coescocolombia.com; mrojasp@coescocolombia.com;</v>
          </cell>
          <cell r="Y331" t="str">
            <v>3102108894 / 3124039430 / 3152817787</v>
          </cell>
          <cell r="Z331">
            <v>2.9326789359999998</v>
          </cell>
          <cell r="AA331">
            <v>-75.279908969999994</v>
          </cell>
          <cell r="AB331" t="str">
            <v>HS</v>
          </cell>
          <cell r="AC331" t="str">
            <v>Cuotas</v>
          </cell>
          <cell r="AE331">
            <v>3700000</v>
          </cell>
          <cell r="AF331" t="str">
            <v>N/A</v>
          </cell>
          <cell r="AG331">
            <v>336363.63636364002</v>
          </cell>
          <cell r="AH331">
            <v>336363.63636364002</v>
          </cell>
          <cell r="AI331">
            <v>336363.63636364002</v>
          </cell>
          <cell r="AJ331">
            <v>336363.63636364002</v>
          </cell>
          <cell r="AK331">
            <v>336363.63636364002</v>
          </cell>
          <cell r="AL331">
            <v>336363.63636364002</v>
          </cell>
          <cell r="AM331">
            <v>336363.63636364002</v>
          </cell>
          <cell r="AN331">
            <v>336363.63636364002</v>
          </cell>
          <cell r="AO331">
            <v>336363.63636364002</v>
          </cell>
          <cell r="AP331">
            <v>336363.63636364002</v>
          </cell>
          <cell r="AQ331">
            <v>336363.63636364002</v>
          </cell>
          <cell r="AR331" t="str">
            <v>SI</v>
          </cell>
          <cell r="AS331" t="str">
            <v>LAURA PERDOMO</v>
          </cell>
        </row>
        <row r="332">
          <cell r="B332">
            <v>110755</v>
          </cell>
          <cell r="C332">
            <v>121965</v>
          </cell>
          <cell r="D332" t="str">
            <v>5e73fe3ea236120017840191</v>
          </cell>
          <cell r="E332" t="str">
            <v>PRIMAX</v>
          </cell>
          <cell r="F332" t="str">
            <v>SI</v>
          </cell>
          <cell r="G332" t="str">
            <v>NO</v>
          </cell>
          <cell r="H332" t="str">
            <v>NO</v>
          </cell>
          <cell r="I332" t="str">
            <v>LOS CERROS</v>
          </cell>
          <cell r="J332" t="str">
            <v>Calle 1 No 69-43</v>
          </cell>
          <cell r="K332" t="str">
            <v>Área Sur</v>
          </cell>
          <cell r="L332" t="str">
            <v>SANTIAGO DE CALI</v>
          </cell>
          <cell r="M332" t="str">
            <v>VALLE DEL CAUCA</v>
          </cell>
          <cell r="N332" t="str">
            <v>MARTHA PATRICA CHAVES</v>
          </cell>
          <cell r="O332" t="str">
            <v>mchavesr@primax.com.co</v>
          </cell>
          <cell r="P332" t="str">
            <v>CLAUDIA PINILLA</v>
          </cell>
          <cell r="Q332" t="str">
            <v>cpinillal@primax.com.co</v>
          </cell>
          <cell r="R332" t="str">
            <v>Multisite</v>
          </cell>
          <cell r="T332" t="str">
            <v>PROVESERVICIOS S.A.</v>
          </cell>
          <cell r="U332" t="str">
            <v>PROVESERVICIOS S.A.</v>
          </cell>
          <cell r="V332" t="str">
            <v>Javier Suarez</v>
          </cell>
          <cell r="X332" t="str">
            <v>Edscerros@alameda.com.co;</v>
          </cell>
          <cell r="Y332">
            <v>3177844969</v>
          </cell>
          <cell r="Z332">
            <v>3.3933384000000002</v>
          </cell>
          <cell r="AA332">
            <v>-76.556706700000007</v>
          </cell>
          <cell r="AB332" t="str">
            <v>HS</v>
          </cell>
          <cell r="AC332" t="str">
            <v>Cuotas</v>
          </cell>
          <cell r="AE332">
            <v>3700000</v>
          </cell>
          <cell r="AF332" t="str">
            <v>N/A</v>
          </cell>
          <cell r="AG332">
            <v>336363.63636364002</v>
          </cell>
          <cell r="AH332">
            <v>336363.63636364002</v>
          </cell>
          <cell r="AI332">
            <v>336363.63636364002</v>
          </cell>
          <cell r="AJ332">
            <v>336363.63636364002</v>
          </cell>
          <cell r="AK332">
            <v>336363.63636364002</v>
          </cell>
          <cell r="AL332">
            <v>336363.63636364002</v>
          </cell>
          <cell r="AM332">
            <v>336363.63636364002</v>
          </cell>
          <cell r="AN332">
            <v>336363.63636364002</v>
          </cell>
          <cell r="AO332">
            <v>336363.63636364002</v>
          </cell>
          <cell r="AP332">
            <v>336363.63636364002</v>
          </cell>
          <cell r="AQ332">
            <v>336363.63636364002</v>
          </cell>
          <cell r="AR332" t="str">
            <v>SI</v>
          </cell>
          <cell r="AS332" t="str">
            <v>JOSE OROBIO</v>
          </cell>
        </row>
        <row r="333">
          <cell r="B333">
            <v>109981</v>
          </cell>
          <cell r="C333">
            <v>120516</v>
          </cell>
          <cell r="D333" t="str">
            <v>5d518d4bb0c01200179864db</v>
          </cell>
          <cell r="E333" t="str">
            <v>PRIMAX</v>
          </cell>
          <cell r="F333" t="str">
            <v>SI</v>
          </cell>
          <cell r="G333" t="str">
            <v>SI</v>
          </cell>
          <cell r="H333" t="str">
            <v>SI</v>
          </cell>
          <cell r="I333" t="str">
            <v>MOBIL 1 - BOGOTA</v>
          </cell>
          <cell r="J333" t="str">
            <v>Calle 142 No. 9-04</v>
          </cell>
          <cell r="K333" t="str">
            <v>Área Centro</v>
          </cell>
          <cell r="L333" t="str">
            <v>BOGOTA D.C.</v>
          </cell>
          <cell r="M333" t="str">
            <v>BOGOTA D.C.</v>
          </cell>
          <cell r="N333" t="str">
            <v>HECTOR MARIO MARTINEZ</v>
          </cell>
          <cell r="O333" t="str">
            <v>hmartinezd@primax.com.co</v>
          </cell>
          <cell r="P333" t="str">
            <v xml:space="preserve">JUAN PABLO PIÑEROS </v>
          </cell>
          <cell r="Q333" t="str">
            <v>jpinerosg@primax.com.co</v>
          </cell>
          <cell r="R333" t="str">
            <v>Multisite</v>
          </cell>
          <cell r="T333" t="str">
            <v xml:space="preserve">Rodrigo Jaramillo </v>
          </cell>
          <cell r="U333" t="str">
            <v xml:space="preserve">Rodrigo Jaramillo </v>
          </cell>
          <cell r="Z333">
            <v>4.7201306709999997</v>
          </cell>
          <cell r="AA333">
            <v>-74.032740529999998</v>
          </cell>
          <cell r="AB333" t="str">
            <v>HS</v>
          </cell>
          <cell r="AC333" t="str">
            <v>Cuotas</v>
          </cell>
          <cell r="AE333">
            <v>3700000</v>
          </cell>
          <cell r="AF333" t="str">
            <v>N/A</v>
          </cell>
          <cell r="AG333">
            <v>336363.63636364002</v>
          </cell>
          <cell r="AH333">
            <v>336363.63636364002</v>
          </cell>
          <cell r="AI333">
            <v>336363.63636364002</v>
          </cell>
          <cell r="AJ333">
            <v>336363.63636364002</v>
          </cell>
          <cell r="AK333">
            <v>336363.63636364002</v>
          </cell>
          <cell r="AL333">
            <v>336363.63636364002</v>
          </cell>
          <cell r="AM333">
            <v>336363.63636364002</v>
          </cell>
          <cell r="AN333">
            <v>336363.63636364002</v>
          </cell>
          <cell r="AO333">
            <v>336363.63636364002</v>
          </cell>
          <cell r="AP333">
            <v>336363.63636364002</v>
          </cell>
          <cell r="AQ333">
            <v>336363.63636364002</v>
          </cell>
          <cell r="AR333" t="str">
            <v>SI</v>
          </cell>
          <cell r="AS333" t="str">
            <v>NICOLAS SALAZAR</v>
          </cell>
        </row>
        <row r="334">
          <cell r="B334">
            <v>110165</v>
          </cell>
          <cell r="C334">
            <v>120808</v>
          </cell>
          <cell r="D334" t="str">
            <v>602d2600e56037001889133b</v>
          </cell>
          <cell r="E334" t="str">
            <v>PRIMAX</v>
          </cell>
          <cell r="F334" t="str">
            <v>SI</v>
          </cell>
          <cell r="G334" t="str">
            <v>NO</v>
          </cell>
          <cell r="H334" t="str">
            <v>NO</v>
          </cell>
          <cell r="I334" t="str">
            <v>LAS MURALLAS</v>
          </cell>
          <cell r="J334" t="str">
            <v>Trav 54 No 30-100 E/S Las Murallas</v>
          </cell>
          <cell r="K334" t="str">
            <v>Área Norte</v>
          </cell>
          <cell r="L334" t="str">
            <v>CARTAGENA DE INDIAS</v>
          </cell>
          <cell r="M334" t="str">
            <v>BOLIVAR</v>
          </cell>
          <cell r="N334" t="str">
            <v>MONICA LONDOÑO</v>
          </cell>
          <cell r="O334" t="str">
            <v>mlondonod@primax.com.co</v>
          </cell>
          <cell r="P334" t="str">
            <v>MARTHA BARROS</v>
          </cell>
          <cell r="Q334" t="str">
            <v>mbarrosl@primax.com.co</v>
          </cell>
          <cell r="R334" t="str">
            <v>Single Site</v>
          </cell>
          <cell r="T334" t="str">
            <v>German Cadena</v>
          </cell>
          <cell r="U334" t="str">
            <v>German Cadena</v>
          </cell>
          <cell r="V334" t="str">
            <v xml:space="preserve">Javier Vélez </v>
          </cell>
          <cell r="X334" t="str">
            <v>Caja@edslasmurallas.com;</v>
          </cell>
          <cell r="Y334">
            <v>3135175127</v>
          </cell>
          <cell r="Z334">
            <v>10.388052</v>
          </cell>
          <cell r="AA334">
            <v>-75.502443999999997</v>
          </cell>
          <cell r="AB334" t="str">
            <v>HS</v>
          </cell>
          <cell r="AC334" t="str">
            <v>Inmediato</v>
          </cell>
          <cell r="AE334">
            <v>3500000</v>
          </cell>
          <cell r="AF334" t="str">
            <v>N/A</v>
          </cell>
          <cell r="AG334" t="str">
            <v>N/A</v>
          </cell>
          <cell r="AH334">
            <v>3500000</v>
          </cell>
          <cell r="AI334" t="str">
            <v>N/A</v>
          </cell>
          <cell r="AJ334" t="str">
            <v>N/A</v>
          </cell>
          <cell r="AK334" t="str">
            <v>N/A</v>
          </cell>
          <cell r="AL334" t="str">
            <v>N/A</v>
          </cell>
          <cell r="AM334" t="str">
            <v>N/A</v>
          </cell>
          <cell r="AN334" t="str">
            <v>N/A</v>
          </cell>
          <cell r="AO334" t="str">
            <v>N/A</v>
          </cell>
          <cell r="AP334" t="str">
            <v>N/A</v>
          </cell>
          <cell r="AQ334" t="str">
            <v>N/A</v>
          </cell>
          <cell r="AR334" t="str">
            <v>SI</v>
          </cell>
          <cell r="AS334" t="str">
            <v>KAREN COGOLLO</v>
          </cell>
        </row>
        <row r="335">
          <cell r="B335">
            <v>169758</v>
          </cell>
          <cell r="C335">
            <v>231861</v>
          </cell>
          <cell r="D335" t="str">
            <v>60524a24f0721600186a4f3f</v>
          </cell>
          <cell r="E335" t="str">
            <v>PRIMAX</v>
          </cell>
          <cell r="F335" t="str">
            <v>NO</v>
          </cell>
          <cell r="G335" t="str">
            <v>NO</v>
          </cell>
          <cell r="H335" t="str">
            <v>SI</v>
          </cell>
          <cell r="I335" t="str">
            <v>LA FLORIDA VILLAMARIA</v>
          </cell>
          <cell r="J335" t="str">
            <v>KM 2 VIA PANAMERICANA</v>
          </cell>
          <cell r="K335" t="str">
            <v>Área Sur</v>
          </cell>
          <cell r="L335" t="str">
            <v>VILLA MARIA</v>
          </cell>
          <cell r="M335" t="str">
            <v>CALDAS</v>
          </cell>
          <cell r="N335" t="str">
            <v>MARTHA PATRICA CHAVES</v>
          </cell>
          <cell r="O335" t="str">
            <v>mchavesr@primax.com.co</v>
          </cell>
          <cell r="P335" t="str">
            <v>MARIANA VELEZ</v>
          </cell>
          <cell r="Q335" t="str">
            <v>mvelezg@primax.com.co</v>
          </cell>
          <cell r="R335" t="str">
            <v>Single Site</v>
          </cell>
          <cell r="U335" t="str">
            <v>Daniel Salazar</v>
          </cell>
          <cell r="V335" t="str">
            <v>Astrid Rios</v>
          </cell>
          <cell r="W335" t="str">
            <v>lafloridagroupsas@gmail.com;</v>
          </cell>
          <cell r="X335" t="str">
            <v>lafloridagroupsas@gmail.com; facturacionlafloridagroupsas@gmail.com;</v>
          </cell>
          <cell r="Y335" t="str">
            <v>310 3741389 /0/3016944477</v>
          </cell>
          <cell r="Z335">
            <v>5.0411123</v>
          </cell>
          <cell r="AA335">
            <v>-75.490126000000004</v>
          </cell>
          <cell r="AB335" t="str">
            <v>HS</v>
          </cell>
          <cell r="AC335" t="str">
            <v>Inmediato</v>
          </cell>
          <cell r="AE335">
            <v>3500000</v>
          </cell>
          <cell r="AF335" t="str">
            <v>N/A</v>
          </cell>
          <cell r="AG335" t="str">
            <v>N/A</v>
          </cell>
          <cell r="AH335">
            <v>3500000</v>
          </cell>
          <cell r="AI335" t="str">
            <v>N/A</v>
          </cell>
          <cell r="AJ335" t="str">
            <v>N/A</v>
          </cell>
          <cell r="AK335" t="str">
            <v>N/A</v>
          </cell>
          <cell r="AL335" t="str">
            <v>N/A</v>
          </cell>
          <cell r="AM335" t="str">
            <v>N/A</v>
          </cell>
          <cell r="AN335" t="str">
            <v>N/A</v>
          </cell>
          <cell r="AO335" t="str">
            <v>N/A</v>
          </cell>
          <cell r="AP335" t="str">
            <v>N/A</v>
          </cell>
          <cell r="AQ335" t="str">
            <v>N/A</v>
          </cell>
          <cell r="AR335" t="str">
            <v>SI</v>
          </cell>
          <cell r="AS335" t="str">
            <v>FERNANDO DUQUE</v>
          </cell>
        </row>
        <row r="336">
          <cell r="B336">
            <v>109762</v>
          </cell>
          <cell r="C336">
            <v>212455</v>
          </cell>
          <cell r="D336" t="str">
            <v>610885c86d9af200182ab6d7</v>
          </cell>
          <cell r="E336" t="str">
            <v>PRIMAX</v>
          </cell>
          <cell r="F336" t="str">
            <v>SI</v>
          </cell>
          <cell r="G336" t="str">
            <v>NO</v>
          </cell>
          <cell r="H336" t="str">
            <v>NO</v>
          </cell>
          <cell r="I336" t="str">
            <v>NUBIA</v>
          </cell>
          <cell r="J336" t="str">
            <v>Km 15 Vía a cavasa</v>
          </cell>
          <cell r="K336" t="str">
            <v>Área Sur</v>
          </cell>
          <cell r="L336" t="str">
            <v>CANDELARIA</v>
          </cell>
          <cell r="M336" t="str">
            <v>VALLE DEL CAUCA</v>
          </cell>
          <cell r="N336" t="str">
            <v>MARTHA PATRICA CHAVES</v>
          </cell>
          <cell r="O336" t="str">
            <v>mchavesr@primax.com.co</v>
          </cell>
          <cell r="P336" t="str">
            <v>CATALINA QUINTERO</v>
          </cell>
          <cell r="Q336" t="str">
            <v>cquinteroc@primax.com.co</v>
          </cell>
          <cell r="R336" t="str">
            <v>Single Site</v>
          </cell>
          <cell r="U336" t="str">
            <v>Fernando Libreros</v>
          </cell>
          <cell r="V336" t="str">
            <v>Elizabeth Montilla / Alexis Cardona</v>
          </cell>
          <cell r="W336" t="str">
            <v>fernandolibreros@yahoo.com;</v>
          </cell>
          <cell r="X336" t="str">
            <v>zmartinezsas@hotmail.com; alexis023@hotmail.com;</v>
          </cell>
          <cell r="Y336" t="str">
            <v>3043847159 / 0/3155686823</v>
          </cell>
          <cell r="Z336">
            <v>3.441993547</v>
          </cell>
          <cell r="AA336">
            <v>-76.461134889999997</v>
          </cell>
          <cell r="AB336" t="str">
            <v>HS</v>
          </cell>
          <cell r="AC336" t="str">
            <v>Inmediato</v>
          </cell>
          <cell r="AE336">
            <v>3500000</v>
          </cell>
          <cell r="AF336" t="str">
            <v>N/A</v>
          </cell>
          <cell r="AG336" t="str">
            <v>N/A</v>
          </cell>
          <cell r="AH336">
            <v>3500000</v>
          </cell>
          <cell r="AI336" t="str">
            <v>N/A</v>
          </cell>
          <cell r="AJ336" t="str">
            <v>N/A</v>
          </cell>
          <cell r="AK336" t="str">
            <v>N/A</v>
          </cell>
          <cell r="AL336" t="str">
            <v>N/A</v>
          </cell>
          <cell r="AM336" t="str">
            <v>N/A</v>
          </cell>
          <cell r="AN336" t="str">
            <v>N/A</v>
          </cell>
          <cell r="AO336" t="str">
            <v>N/A</v>
          </cell>
          <cell r="AP336" t="str">
            <v>N/A</v>
          </cell>
          <cell r="AQ336" t="str">
            <v>N/A</v>
          </cell>
          <cell r="AR336" t="str">
            <v>SI</v>
          </cell>
          <cell r="AS336" t="str">
            <v>JOSE OROBIO</v>
          </cell>
        </row>
        <row r="337">
          <cell r="B337">
            <v>110143</v>
          </cell>
          <cell r="C337">
            <v>120775</v>
          </cell>
          <cell r="D337" t="str">
            <v>5e73da07a23612001782e0a5</v>
          </cell>
          <cell r="E337" t="str">
            <v>PRIMAX</v>
          </cell>
          <cell r="F337" t="str">
            <v>SI</v>
          </cell>
          <cell r="G337" t="str">
            <v>SI</v>
          </cell>
          <cell r="H337" t="str">
            <v>SI</v>
          </cell>
          <cell r="I337" t="str">
            <v>PRIMAX EL PRADO</v>
          </cell>
          <cell r="J337" t="str">
            <v>Avda. Crisanto Luque Dg 22#25-255</v>
          </cell>
          <cell r="K337" t="str">
            <v>Área Norte</v>
          </cell>
          <cell r="L337" t="str">
            <v>CARTAGENA DE INDIAS</v>
          </cell>
          <cell r="M337" t="str">
            <v>BOLIVAR</v>
          </cell>
          <cell r="N337" t="str">
            <v>MONICA LONDOÑO</v>
          </cell>
          <cell r="O337" t="str">
            <v>mlondonod@primax.com.co</v>
          </cell>
          <cell r="P337" t="str">
            <v>MARTHA BARROS</v>
          </cell>
          <cell r="Q337" t="str">
            <v>mbarrosl@primax.com.co</v>
          </cell>
          <cell r="R337" t="str">
            <v>Single Site</v>
          </cell>
          <cell r="U337" t="str">
            <v>SEBASTIAN MORALES ISAZA</v>
          </cell>
          <cell r="V337" t="str">
            <v xml:space="preserve">Sebastián Morales </v>
          </cell>
          <cell r="X337" t="str">
            <v>Primaxelprado.smorales@gmail.com;</v>
          </cell>
          <cell r="Y337">
            <v>3116618274</v>
          </cell>
          <cell r="Z337">
            <v>10.408390000000001</v>
          </cell>
          <cell r="AA337">
            <v>-75.521289999999993</v>
          </cell>
          <cell r="AB337" t="str">
            <v>HS</v>
          </cell>
          <cell r="AC337" t="str">
            <v>Inmediato</v>
          </cell>
          <cell r="AE337">
            <v>3500000</v>
          </cell>
          <cell r="AF337" t="str">
            <v>N/A</v>
          </cell>
          <cell r="AG337" t="str">
            <v>N/A</v>
          </cell>
          <cell r="AH337">
            <v>3500000</v>
          </cell>
          <cell r="AI337" t="str">
            <v>N/A</v>
          </cell>
          <cell r="AJ337" t="str">
            <v>N/A</v>
          </cell>
          <cell r="AK337" t="str">
            <v>N/A</v>
          </cell>
          <cell r="AL337" t="str">
            <v>N/A</v>
          </cell>
          <cell r="AM337" t="str">
            <v>N/A</v>
          </cell>
          <cell r="AN337" t="str">
            <v>N/A</v>
          </cell>
          <cell r="AO337" t="str">
            <v>N/A</v>
          </cell>
          <cell r="AP337" t="str">
            <v>N/A</v>
          </cell>
          <cell r="AQ337" t="str">
            <v>N/A</v>
          </cell>
          <cell r="AR337" t="str">
            <v>SI</v>
          </cell>
          <cell r="AS337" t="str">
            <v>KAREN COGOLLO</v>
          </cell>
        </row>
        <row r="338">
          <cell r="B338">
            <v>165064</v>
          </cell>
          <cell r="C338">
            <v>215786</v>
          </cell>
          <cell r="D338" t="str">
            <v>5e74e9a1a236120017882177</v>
          </cell>
          <cell r="E338" t="str">
            <v>ESSO</v>
          </cell>
          <cell r="F338" t="str">
            <v>SI</v>
          </cell>
          <cell r="G338" t="str">
            <v>NO</v>
          </cell>
          <cell r="H338" t="str">
            <v>SI</v>
          </cell>
          <cell r="I338" t="str">
            <v>DISENERCOM</v>
          </cell>
          <cell r="J338" t="str">
            <v>Calle 12 N° 35-50</v>
          </cell>
          <cell r="K338" t="str">
            <v>Área Centro</v>
          </cell>
          <cell r="L338" t="str">
            <v>BOGOTA D.C.</v>
          </cell>
          <cell r="M338" t="str">
            <v>BOGOTA D.C.</v>
          </cell>
          <cell r="N338" t="str">
            <v>HECTOR MARIO MARTINEZ</v>
          </cell>
          <cell r="O338" t="str">
            <v>hmartinezd@primax.com.co</v>
          </cell>
          <cell r="P338" t="str">
            <v>SEBASTIAN PARDO</v>
          </cell>
          <cell r="Q338" t="str">
            <v>spardod@primax.com.co</v>
          </cell>
          <cell r="R338" t="str">
            <v>Multisite</v>
          </cell>
          <cell r="T338" t="str">
            <v>SENERGYC</v>
          </cell>
          <cell r="U338" t="str">
            <v>Hector Alfonso Huertas Forero</v>
          </cell>
          <cell r="V338" t="str">
            <v>Nelson Faustino</v>
          </cell>
          <cell r="W338" t="str">
            <v>gerenciainversioneshema@hotmail.com;</v>
          </cell>
          <cell r="X338" t="str">
            <v>gerenciainversioneshema@hotmail.com; nelsonfaustino19@hotmail.com;</v>
          </cell>
          <cell r="Y338" t="str">
            <v>3176393348 / 0/3176393333</v>
          </cell>
          <cell r="Z338">
            <v>4.6167530049999996</v>
          </cell>
          <cell r="AA338">
            <v>-74.09812316</v>
          </cell>
          <cell r="AB338" t="str">
            <v>ME</v>
          </cell>
          <cell r="AC338" t="str">
            <v>Cuotas</v>
          </cell>
          <cell r="AE338">
            <v>3550000</v>
          </cell>
          <cell r="AF338" t="str">
            <v>N/A</v>
          </cell>
          <cell r="AG338">
            <v>322727.27272727271</v>
          </cell>
          <cell r="AH338">
            <v>322727.27272727271</v>
          </cell>
          <cell r="AI338">
            <v>322727.27272727271</v>
          </cell>
          <cell r="AJ338">
            <v>322727.27272727271</v>
          </cell>
          <cell r="AK338">
            <v>322727.27272727271</v>
          </cell>
          <cell r="AL338">
            <v>322727.27272727271</v>
          </cell>
          <cell r="AM338">
            <v>322727.27272727271</v>
          </cell>
          <cell r="AN338">
            <v>322727.27272727271</v>
          </cell>
          <cell r="AO338">
            <v>322727.27272727271</v>
          </cell>
          <cell r="AP338">
            <v>322727.27272727271</v>
          </cell>
          <cell r="AQ338">
            <v>322727.27272727271</v>
          </cell>
          <cell r="AR338" t="str">
            <v>SI</v>
          </cell>
          <cell r="AS338" t="str">
            <v>LUIS CASTRO</v>
          </cell>
        </row>
        <row r="339">
          <cell r="B339">
            <v>170798</v>
          </cell>
          <cell r="C339">
            <v>234033</v>
          </cell>
          <cell r="D339" t="str">
            <v>621a47dc1fde6a0018ae1caa</v>
          </cell>
          <cell r="E339" t="str">
            <v>PRIMAX</v>
          </cell>
          <cell r="F339" t="str">
            <v>NO</v>
          </cell>
          <cell r="G339" t="str">
            <v>NO</v>
          </cell>
          <cell r="H339" t="str">
            <v>SI</v>
          </cell>
          <cell r="I339" t="str">
            <v>MI LUCERO</v>
          </cell>
          <cell r="J339" t="str">
            <v>km 5 via flandes espinal vereda paradero.</v>
          </cell>
          <cell r="K339" t="str">
            <v>Área Centro</v>
          </cell>
          <cell r="L339" t="str">
            <v>FLANDES</v>
          </cell>
          <cell r="M339" t="str">
            <v>TOLIMA</v>
          </cell>
          <cell r="N339" t="str">
            <v>HECTOR MARIO MARTINEZ</v>
          </cell>
          <cell r="O339" t="str">
            <v>hmartinezd@primax.com.co</v>
          </cell>
          <cell r="P339" t="str">
            <v>ROBINSON GUZMÁN</v>
          </cell>
          <cell r="Q339" t="str">
            <v>jguzmanb@primax.com.co</v>
          </cell>
          <cell r="R339" t="str">
            <v>Single Site</v>
          </cell>
          <cell r="Z339">
            <v>4.2435270000000003</v>
          </cell>
          <cell r="AA339">
            <v>-74.835059999999999</v>
          </cell>
          <cell r="AB339" t="str">
            <v>HS</v>
          </cell>
          <cell r="AC339" t="str">
            <v>Cuotas</v>
          </cell>
          <cell r="AD339" t="str">
            <v>4 Abr - Tm indica que se demoran nuevamente un mes aproximadamente en tener codigo SICOM, retiro los valores mensuales hasta confirmar 15 Mar - TM indica que se demoran un mes Aproximada mente en tener Codigo SICOM 14 Mar - Pendiente de confirmación por parte del señor Robinson28 Feb- Se debe cobrar a partir del mes de Marzo ya que no está activo el código SICOM, 23-Feb, no cobrar hasta nueva orden preguntar a TM ya que no tienen codigo SICOM</v>
          </cell>
          <cell r="AE339" t="str">
            <v>N/A</v>
          </cell>
          <cell r="AF339" t="str">
            <v>N/A</v>
          </cell>
          <cell r="AG339" t="str">
            <v>N/A</v>
          </cell>
          <cell r="AH339" t="str">
            <v>N/A</v>
          </cell>
          <cell r="AI339" t="str">
            <v>N/A</v>
          </cell>
          <cell r="AJ339" t="str">
            <v>N/A</v>
          </cell>
          <cell r="AK339" t="str">
            <v>N/A</v>
          </cell>
          <cell r="AL339" t="str">
            <v>N/A</v>
          </cell>
          <cell r="AM339" t="str">
            <v>N/A</v>
          </cell>
          <cell r="AN339" t="str">
            <v>N/A</v>
          </cell>
          <cell r="AO339" t="str">
            <v>N/A</v>
          </cell>
          <cell r="AP339" t="str">
            <v>N/A</v>
          </cell>
          <cell r="AQ339" t="str">
            <v>N/A</v>
          </cell>
          <cell r="AR339" t="str">
            <v>SI</v>
          </cell>
          <cell r="AS339" t="str">
            <v>LUIS CASTRO</v>
          </cell>
        </row>
        <row r="340">
          <cell r="B340">
            <v>110341</v>
          </cell>
          <cell r="C340">
            <v>223884</v>
          </cell>
          <cell r="D340" t="str">
            <v>5de52ce98e7afb0017146284</v>
          </cell>
          <cell r="E340" t="str">
            <v>PRIMAX</v>
          </cell>
          <cell r="F340" t="str">
            <v>SI</v>
          </cell>
          <cell r="G340" t="str">
            <v>NO</v>
          </cell>
          <cell r="H340" t="str">
            <v>SI</v>
          </cell>
          <cell r="I340" t="str">
            <v>CALISUR</v>
          </cell>
          <cell r="J340" t="str">
            <v>Calle 13 No. 52-92</v>
          </cell>
          <cell r="K340" t="str">
            <v>Área Sur</v>
          </cell>
          <cell r="L340" t="str">
            <v>SANTIAGO DE CALI</v>
          </cell>
          <cell r="M340" t="str">
            <v>VALLE DEL CAUCA</v>
          </cell>
          <cell r="N340" t="str">
            <v>MARTHA PATRICA CHAVES</v>
          </cell>
          <cell r="O340" t="str">
            <v>mchavesr@primax.com.co</v>
          </cell>
          <cell r="P340" t="str">
            <v>CATALINA QUINTERO</v>
          </cell>
          <cell r="Q340" t="str">
            <v>cquinteroc@primax.com.co</v>
          </cell>
          <cell r="R340" t="str">
            <v>Partner</v>
          </cell>
          <cell r="S340" t="str">
            <v>VILLALOBOS</v>
          </cell>
          <cell r="U340" t="str">
            <v>VILLALOBOS: Oscar Rojas</v>
          </cell>
          <cell r="V340" t="str">
            <v>Karen Ortega</v>
          </cell>
          <cell r="W340" t="str">
            <v>gerencia@opesltda.com;</v>
          </cell>
          <cell r="X340" t="str">
            <v>gerencia@opesltda.com; mercadeo@opesltda.com;</v>
          </cell>
          <cell r="Y340" t="str">
            <v>3176401024 / 0/57 3154545059</v>
          </cell>
          <cell r="Z340">
            <v>3.4072621139999999</v>
          </cell>
          <cell r="AA340">
            <v>-76.535491530000002</v>
          </cell>
          <cell r="AB340" t="str">
            <v>HS</v>
          </cell>
          <cell r="AC340" t="str">
            <v>Cuotas</v>
          </cell>
          <cell r="AE340">
            <v>3200000</v>
          </cell>
          <cell r="AF340" t="str">
            <v>N/A</v>
          </cell>
          <cell r="AG340">
            <v>290909.09090909001</v>
          </cell>
          <cell r="AH340">
            <v>290909.09090909001</v>
          </cell>
          <cell r="AI340">
            <v>290909.09090909001</v>
          </cell>
          <cell r="AJ340">
            <v>290909.09090909001</v>
          </cell>
          <cell r="AK340">
            <v>290909.09090909001</v>
          </cell>
          <cell r="AL340">
            <v>290909.09090909001</v>
          </cell>
          <cell r="AM340">
            <v>290909.09090909001</v>
          </cell>
          <cell r="AN340">
            <v>290909.09090909001</v>
          </cell>
          <cell r="AO340">
            <v>290909.09090909001</v>
          </cell>
          <cell r="AP340">
            <v>290909.09090909001</v>
          </cell>
          <cell r="AQ340">
            <v>290909.09090909001</v>
          </cell>
          <cell r="AR340" t="str">
            <v>SI</v>
          </cell>
          <cell r="AS340" t="str">
            <v>JUAN MONTEALEGRE</v>
          </cell>
        </row>
        <row r="341">
          <cell r="B341">
            <v>110371</v>
          </cell>
          <cell r="C341">
            <v>227772</v>
          </cell>
          <cell r="D341" t="str">
            <v>5de52bf68e7afb001714516f</v>
          </cell>
          <cell r="E341" t="str">
            <v>PRIMAX</v>
          </cell>
          <cell r="F341" t="str">
            <v>SI</v>
          </cell>
          <cell r="G341" t="str">
            <v>NO</v>
          </cell>
          <cell r="H341" t="str">
            <v>SI</v>
          </cell>
          <cell r="I341" t="str">
            <v>EL TRIANGULO</v>
          </cell>
          <cell r="J341" t="str">
            <v>Cl. 9 No. 17 - 65</v>
          </cell>
          <cell r="K341" t="str">
            <v>Área Sur</v>
          </cell>
          <cell r="L341" t="str">
            <v>SANTIAGO DE CALI</v>
          </cell>
          <cell r="M341" t="str">
            <v>VALLE DEL CAUCA</v>
          </cell>
          <cell r="N341" t="str">
            <v>MARTHA PATRICA CHAVES</v>
          </cell>
          <cell r="O341" t="str">
            <v>mchavesr@primax.com.co</v>
          </cell>
          <cell r="P341" t="str">
            <v>CATALINA QUINTERO</v>
          </cell>
          <cell r="Q341" t="str">
            <v>cquinteroc@primax.com.co</v>
          </cell>
          <cell r="R341" t="str">
            <v>Partner</v>
          </cell>
          <cell r="S341" t="str">
            <v>VILLALOBOS</v>
          </cell>
          <cell r="U341" t="str">
            <v>VILLALOBOS: Oscar Rojas</v>
          </cell>
          <cell r="V341" t="str">
            <v>Karen Ortega</v>
          </cell>
          <cell r="W341" t="str">
            <v>gerencia@opesltda.com;</v>
          </cell>
          <cell r="X341" t="str">
            <v>gerencia@opesltda.com; mercadeo@opesltda.com;</v>
          </cell>
          <cell r="Y341" t="str">
            <v>3176401024 / 0/57 3154545061</v>
          </cell>
          <cell r="Z341">
            <v>3.440323062</v>
          </cell>
          <cell r="AA341">
            <v>-76.533109350000004</v>
          </cell>
          <cell r="AB341" t="str">
            <v>HS</v>
          </cell>
          <cell r="AC341" t="str">
            <v>Cuotas</v>
          </cell>
          <cell r="AE341">
            <v>3200000</v>
          </cell>
          <cell r="AF341" t="str">
            <v>N/A</v>
          </cell>
          <cell r="AG341">
            <v>290909.09090909001</v>
          </cell>
          <cell r="AH341">
            <v>290909.09090909001</v>
          </cell>
          <cell r="AI341">
            <v>290909.09090909001</v>
          </cell>
          <cell r="AJ341">
            <v>290909.09090909001</v>
          </cell>
          <cell r="AK341">
            <v>290909.09090909001</v>
          </cell>
          <cell r="AL341">
            <v>290909.09090909001</v>
          </cell>
          <cell r="AM341">
            <v>290909.09090909001</v>
          </cell>
          <cell r="AN341">
            <v>290909.09090909001</v>
          </cell>
          <cell r="AO341">
            <v>290909.09090909001</v>
          </cell>
          <cell r="AP341">
            <v>290909.09090909001</v>
          </cell>
          <cell r="AQ341">
            <v>290909.09090909001</v>
          </cell>
          <cell r="AR341" t="str">
            <v>SI</v>
          </cell>
          <cell r="AS341" t="str">
            <v>JUAN MONTEALEGRE</v>
          </cell>
        </row>
        <row r="342">
          <cell r="B342">
            <v>110338</v>
          </cell>
          <cell r="C342">
            <v>203473</v>
          </cell>
          <cell r="D342" t="str">
            <v>5de52bb98e7afb0017144bd2</v>
          </cell>
          <cell r="E342" t="str">
            <v>PRIMAX</v>
          </cell>
          <cell r="F342" t="str">
            <v>SI</v>
          </cell>
          <cell r="G342" t="str">
            <v>SI</v>
          </cell>
          <cell r="H342" t="str">
            <v>SI</v>
          </cell>
          <cell r="I342" t="str">
            <v>AV DE LAS AMERICAS</v>
          </cell>
          <cell r="J342" t="str">
            <v>Av. 3N No. 20 N 85</v>
          </cell>
          <cell r="K342" t="str">
            <v>Área Sur</v>
          </cell>
          <cell r="L342" t="str">
            <v>SANTIAGO DE CALI</v>
          </cell>
          <cell r="M342" t="str">
            <v>VALLE DEL CAUCA</v>
          </cell>
          <cell r="N342" t="str">
            <v>MARTHA PATRICA CHAVES</v>
          </cell>
          <cell r="O342" t="str">
            <v>mchavesr@primax.com.co</v>
          </cell>
          <cell r="P342" t="str">
            <v>CATALINA QUINTERO</v>
          </cell>
          <cell r="Q342" t="str">
            <v>cquinteroc@primax.com.co</v>
          </cell>
          <cell r="R342" t="str">
            <v>Partner</v>
          </cell>
          <cell r="S342" t="str">
            <v>VILLALOBOS</v>
          </cell>
          <cell r="U342" t="str">
            <v>VILLALOBOS: Oscar Rojas</v>
          </cell>
          <cell r="V342" t="str">
            <v>Karen Ortega</v>
          </cell>
          <cell r="W342" t="str">
            <v>gerencia@opesltda.com;</v>
          </cell>
          <cell r="X342" t="str">
            <v>gerencia@opesltda.com; mercadeo@opesltda.com;</v>
          </cell>
          <cell r="Y342" t="str">
            <v>3176401024 / 0/57 3154545059</v>
          </cell>
          <cell r="Z342">
            <v>3.4607065060000002</v>
          </cell>
          <cell r="AA342">
            <v>-76.527683519999997</v>
          </cell>
          <cell r="AB342" t="str">
            <v>HS</v>
          </cell>
          <cell r="AC342" t="str">
            <v>Cuotas</v>
          </cell>
          <cell r="AE342">
            <v>3200000</v>
          </cell>
          <cell r="AF342" t="str">
            <v>N/A</v>
          </cell>
          <cell r="AG342">
            <v>290909.09090909001</v>
          </cell>
          <cell r="AH342">
            <v>290909.09090909001</v>
          </cell>
          <cell r="AI342">
            <v>290909.09090909001</v>
          </cell>
          <cell r="AJ342">
            <v>290909.09090909001</v>
          </cell>
          <cell r="AK342">
            <v>290909.09090909001</v>
          </cell>
          <cell r="AL342">
            <v>290909.09090909001</v>
          </cell>
          <cell r="AM342">
            <v>290909.09090909001</v>
          </cell>
          <cell r="AN342">
            <v>290909.09090909001</v>
          </cell>
          <cell r="AO342">
            <v>290909.09090909001</v>
          </cell>
          <cell r="AP342">
            <v>290909.09090909001</v>
          </cell>
          <cell r="AQ342">
            <v>290909.09090909001</v>
          </cell>
          <cell r="AR342" t="str">
            <v>SI</v>
          </cell>
          <cell r="AS342" t="str">
            <v>JUAN MONTEALEGRE</v>
          </cell>
        </row>
        <row r="343">
          <cell r="B343">
            <v>110366</v>
          </cell>
          <cell r="C343">
            <v>233329</v>
          </cell>
          <cell r="D343" t="str">
            <v>5f3eba2308f4c80018186cc7</v>
          </cell>
          <cell r="E343" t="str">
            <v>PRIMAX</v>
          </cell>
          <cell r="F343" t="str">
            <v>SI</v>
          </cell>
          <cell r="G343" t="str">
            <v>NO</v>
          </cell>
          <cell r="H343" t="str">
            <v>SI</v>
          </cell>
          <cell r="I343" t="str">
            <v>BELALCAZAR</v>
          </cell>
          <cell r="J343" t="str">
            <v>Cra. 1 # 43 -20</v>
          </cell>
          <cell r="K343" t="str">
            <v>Área Sur</v>
          </cell>
          <cell r="L343" t="str">
            <v>SANTIAGO DE CALI</v>
          </cell>
          <cell r="M343" t="str">
            <v>VALLE DEL CAUCA</v>
          </cell>
          <cell r="N343" t="str">
            <v>MARTHA PATRICA CHAVES</v>
          </cell>
          <cell r="O343" t="str">
            <v>mchavesr@primax.com.co</v>
          </cell>
          <cell r="P343" t="str">
            <v>CATALINA QUINTERO</v>
          </cell>
          <cell r="Q343" t="str">
            <v>cquinteroc@primax.com.co</v>
          </cell>
          <cell r="R343" t="str">
            <v>Partner</v>
          </cell>
          <cell r="S343" t="str">
            <v>VILLALOBOS</v>
          </cell>
          <cell r="U343" t="str">
            <v>VILLALOBOS: Oscar Rojas</v>
          </cell>
          <cell r="V343" t="str">
            <v>Karen Ortega</v>
          </cell>
          <cell r="W343" t="str">
            <v>danivel@hotmail.com;</v>
          </cell>
          <cell r="X343" t="str">
            <v>gerencia@opesltda.com; mercadeo@opesltda.com;</v>
          </cell>
          <cell r="Y343" t="str">
            <v>3176401024 / 0/57 3154545062</v>
          </cell>
          <cell r="Z343">
            <v>3.4693540409999999</v>
          </cell>
          <cell r="AA343">
            <v>-76.510489120000003</v>
          </cell>
          <cell r="AB343" t="str">
            <v>HS</v>
          </cell>
          <cell r="AC343" t="str">
            <v>Cuotas</v>
          </cell>
          <cell r="AD343" t="str">
            <v>28 Feb-Se inscribe al programa HS sin embargo es una estación de servicio ESSO y MOBIL no se le debe castigar el punto del uniforme y debe participar en el ranking de HS, Se inscribe como marca ESSO con beneficios de Primax</v>
          </cell>
          <cell r="AE343">
            <v>3200000</v>
          </cell>
          <cell r="AF343" t="str">
            <v>N/A</v>
          </cell>
          <cell r="AG343">
            <v>290909.09090909001</v>
          </cell>
          <cell r="AH343">
            <v>290909.09090909001</v>
          </cell>
          <cell r="AI343">
            <v>290909.09090909001</v>
          </cell>
          <cell r="AJ343">
            <v>290909.09090909001</v>
          </cell>
          <cell r="AK343">
            <v>290909.09090909001</v>
          </cell>
          <cell r="AL343">
            <v>290909.09090909001</v>
          </cell>
          <cell r="AM343">
            <v>290909.09090909001</v>
          </cell>
          <cell r="AN343">
            <v>290909.09090909001</v>
          </cell>
          <cell r="AO343">
            <v>290909.09090909001</v>
          </cell>
          <cell r="AP343">
            <v>290909.09090909001</v>
          </cell>
          <cell r="AQ343">
            <v>290909.09090909001</v>
          </cell>
          <cell r="AR343" t="str">
            <v>SI</v>
          </cell>
          <cell r="AS343" t="str">
            <v>JUAN MONTEALEGRE</v>
          </cell>
        </row>
        <row r="344">
          <cell r="B344">
            <v>166720</v>
          </cell>
          <cell r="C344">
            <v>221956</v>
          </cell>
          <cell r="D344" t="str">
            <v>5df2a31a014bc20017fbfc98</v>
          </cell>
          <cell r="E344" t="str">
            <v>PRIMAX</v>
          </cell>
          <cell r="F344" t="str">
            <v>SI</v>
          </cell>
          <cell r="G344" t="str">
            <v>SI</v>
          </cell>
          <cell r="H344" t="str">
            <v>SI</v>
          </cell>
          <cell r="I344" t="str">
            <v>TERMINAL LOGÍSTICO</v>
          </cell>
          <cell r="J344" t="str">
            <v>Lote 1 Km 6 Vía Cali - Yumbo</v>
          </cell>
          <cell r="K344" t="str">
            <v>Área Sur</v>
          </cell>
          <cell r="L344" t="str">
            <v>YUMBO</v>
          </cell>
          <cell r="M344" t="str">
            <v>VALLE DEL CAUCA</v>
          </cell>
          <cell r="N344" t="str">
            <v>MARTHA PATRICA CHAVES</v>
          </cell>
          <cell r="O344" t="str">
            <v>mchavesr@primax.com.co</v>
          </cell>
          <cell r="P344" t="str">
            <v>CATALINA QUINTERO</v>
          </cell>
          <cell r="Q344" t="str">
            <v>cquinteroc@primax.com.co</v>
          </cell>
          <cell r="R344" t="str">
            <v>Partner</v>
          </cell>
          <cell r="S344" t="str">
            <v>VILLALOBOS</v>
          </cell>
          <cell r="U344" t="str">
            <v>VILLALOBOS: Oscar Rojas</v>
          </cell>
          <cell r="V344" t="str">
            <v>Karen Ortega</v>
          </cell>
          <cell r="W344" t="str">
            <v>gerencia@opesltda.com;</v>
          </cell>
          <cell r="X344" t="str">
            <v>gerencia@opesltda.com; mercadeo@opesltda.com;</v>
          </cell>
          <cell r="Y344" t="str">
            <v>3176401024 / 0/57 3154545059</v>
          </cell>
          <cell r="Z344">
            <v>3.5414219999999998</v>
          </cell>
          <cell r="AA344">
            <v>-76.491112000000001</v>
          </cell>
          <cell r="AB344" t="str">
            <v>HS</v>
          </cell>
          <cell r="AC344" t="str">
            <v>Cuotas</v>
          </cell>
          <cell r="AE344">
            <v>3200000</v>
          </cell>
          <cell r="AF344" t="str">
            <v>N/A</v>
          </cell>
          <cell r="AG344">
            <v>290909.09090909001</v>
          </cell>
          <cell r="AH344">
            <v>290909.09090909001</v>
          </cell>
          <cell r="AI344">
            <v>290909.09090909001</v>
          </cell>
          <cell r="AJ344">
            <v>290909.09090909001</v>
          </cell>
          <cell r="AK344">
            <v>290909.09090909001</v>
          </cell>
          <cell r="AL344">
            <v>290909.09090909001</v>
          </cell>
          <cell r="AM344">
            <v>290909.09090909001</v>
          </cell>
          <cell r="AN344">
            <v>290909.09090909001</v>
          </cell>
          <cell r="AO344">
            <v>290909.09090909001</v>
          </cell>
          <cell r="AP344">
            <v>290909.09090909001</v>
          </cell>
          <cell r="AQ344">
            <v>290909.09090909001</v>
          </cell>
          <cell r="AR344" t="str">
            <v>SI</v>
          </cell>
          <cell r="AS344" t="str">
            <v>JUAN MONTEALEGRE</v>
          </cell>
        </row>
        <row r="345">
          <cell r="B345">
            <v>164473</v>
          </cell>
          <cell r="C345">
            <v>214007</v>
          </cell>
          <cell r="D345" t="str">
            <v>5e05079aa7ae0e0017f9f939</v>
          </cell>
          <cell r="E345" t="str">
            <v>PRIMAX</v>
          </cell>
          <cell r="F345" t="str">
            <v>SI</v>
          </cell>
          <cell r="G345" t="str">
            <v>SI</v>
          </cell>
          <cell r="H345" t="str">
            <v>SI</v>
          </cell>
          <cell r="I345" t="str">
            <v>ACOPI</v>
          </cell>
          <cell r="J345" t="str">
            <v>Clle. 10 # 33 - 98</v>
          </cell>
          <cell r="K345" t="str">
            <v>Área Sur</v>
          </cell>
          <cell r="L345" t="str">
            <v>YUMBO</v>
          </cell>
          <cell r="M345" t="str">
            <v>VALLE DEL CAUCA</v>
          </cell>
          <cell r="N345" t="str">
            <v>MARTHA PATRICA CHAVES</v>
          </cell>
          <cell r="O345" t="str">
            <v>mchavesr@primax.com.co</v>
          </cell>
          <cell r="P345" t="str">
            <v>CATALINA QUINTERO</v>
          </cell>
          <cell r="Q345" t="str">
            <v>cquinteroc@primax.com.co</v>
          </cell>
          <cell r="R345" t="str">
            <v>Partner</v>
          </cell>
          <cell r="S345" t="str">
            <v>VILLALOBOS</v>
          </cell>
          <cell r="U345" t="str">
            <v>VILLALOBOS: Oscar Rojas</v>
          </cell>
          <cell r="V345" t="str">
            <v>Karen Ortega</v>
          </cell>
          <cell r="W345" t="str">
            <v>gerencia@opesltda.com;</v>
          </cell>
          <cell r="X345" t="str">
            <v>gerencia@opesltda.com; mercadeo@opesltda.com;</v>
          </cell>
          <cell r="Y345" t="str">
            <v>3176401024 / 0/57 3154545060</v>
          </cell>
          <cell r="Z345">
            <v>3.508732046</v>
          </cell>
          <cell r="AA345">
            <v>-76.519290769999998</v>
          </cell>
          <cell r="AB345" t="str">
            <v>HS</v>
          </cell>
          <cell r="AC345" t="str">
            <v>Cuotas</v>
          </cell>
          <cell r="AE345">
            <v>3200000</v>
          </cell>
          <cell r="AF345" t="str">
            <v>N/A</v>
          </cell>
          <cell r="AG345">
            <v>290909.09090909001</v>
          </cell>
          <cell r="AH345">
            <v>290909.09090909001</v>
          </cell>
          <cell r="AI345">
            <v>290909.09090909001</v>
          </cell>
          <cell r="AJ345">
            <v>290909.09090909001</v>
          </cell>
          <cell r="AK345">
            <v>290909.09090909001</v>
          </cell>
          <cell r="AL345">
            <v>290909.09090909001</v>
          </cell>
          <cell r="AM345">
            <v>290909.09090909001</v>
          </cell>
          <cell r="AN345">
            <v>290909.09090909001</v>
          </cell>
          <cell r="AO345">
            <v>290909.09090909001</v>
          </cell>
          <cell r="AP345">
            <v>290909.09090909001</v>
          </cell>
          <cell r="AQ345">
            <v>290909.09090909001</v>
          </cell>
          <cell r="AR345" t="str">
            <v>SI</v>
          </cell>
          <cell r="AS345" t="str">
            <v>JUAN MONTEALEGRE</v>
          </cell>
        </row>
        <row r="346">
          <cell r="B346">
            <v>171229</v>
          </cell>
          <cell r="C346">
            <v>234593</v>
          </cell>
          <cell r="D346" t="str">
            <v>621a4816dd466900182dc5ea</v>
          </cell>
          <cell r="E346" t="str">
            <v>PRIMAX</v>
          </cell>
          <cell r="F346" t="str">
            <v>SI</v>
          </cell>
          <cell r="G346" t="str">
            <v>NO</v>
          </cell>
          <cell r="H346" t="str">
            <v>NO</v>
          </cell>
          <cell r="I346" t="str">
            <v>LA PRIMERA</v>
          </cell>
          <cell r="J346" t="str">
            <v>CRA 1 No. 1 -90</v>
          </cell>
          <cell r="K346" t="str">
            <v>Área Centro</v>
          </cell>
          <cell r="L346" t="str">
            <v>VILLAPINZON</v>
          </cell>
          <cell r="M346" t="str">
            <v>CUNDINAMARCA</v>
          </cell>
          <cell r="N346" t="str">
            <v>HECTOR MARIO MARTINEZ</v>
          </cell>
          <cell r="O346" t="str">
            <v>hmartinezd@primax.com.co</v>
          </cell>
          <cell r="P346" t="str">
            <v>YOLIMA MESA</v>
          </cell>
          <cell r="Q346" t="str">
            <v>ymesar@primax.com.co</v>
          </cell>
          <cell r="R346" t="str">
            <v>Single Site</v>
          </cell>
          <cell r="U346" t="str">
            <v>Ramiro José Fernandez Lopez</v>
          </cell>
          <cell r="V346" t="str">
            <v>ANDRES FERNANDEZ</v>
          </cell>
          <cell r="W346" t="str">
            <v>estacionlaprimera@hotmail.com;</v>
          </cell>
          <cell r="X346" t="str">
            <v>estacionlaprimera@hotmail.com;</v>
          </cell>
          <cell r="Y346" t="str">
            <v>0/57 3142661840</v>
          </cell>
          <cell r="Z346">
            <v>5.2130817</v>
          </cell>
          <cell r="AA346">
            <v>-73.596446200000003</v>
          </cell>
          <cell r="AB346" t="str">
            <v>HS</v>
          </cell>
          <cell r="AC346" t="str">
            <v>Inmediato</v>
          </cell>
          <cell r="AE346">
            <v>3500000</v>
          </cell>
          <cell r="AF346" t="str">
            <v>N/A</v>
          </cell>
          <cell r="AG346" t="str">
            <v>N/A</v>
          </cell>
          <cell r="AH346">
            <v>3500000</v>
          </cell>
          <cell r="AI346" t="str">
            <v>N/A</v>
          </cell>
          <cell r="AJ346" t="str">
            <v>N/A</v>
          </cell>
          <cell r="AK346" t="str">
            <v>N/A</v>
          </cell>
          <cell r="AL346" t="str">
            <v>N/A</v>
          </cell>
          <cell r="AM346" t="str">
            <v>N/A</v>
          </cell>
          <cell r="AN346" t="str">
            <v>N/A</v>
          </cell>
          <cell r="AO346" t="str">
            <v>N/A</v>
          </cell>
          <cell r="AP346" t="str">
            <v>N/A</v>
          </cell>
          <cell r="AQ346" t="str">
            <v>N/A</v>
          </cell>
          <cell r="AR346" t="str">
            <v>SI</v>
          </cell>
          <cell r="AS346" t="str">
            <v>MILENA INFANTE</v>
          </cell>
        </row>
        <row r="347">
          <cell r="B347">
            <v>168083</v>
          </cell>
          <cell r="C347">
            <v>232716</v>
          </cell>
          <cell r="D347" t="str">
            <v>60bf89c9ce2c0e00182f8154</v>
          </cell>
          <cell r="E347" t="str">
            <v>PRIMAX</v>
          </cell>
          <cell r="F347" t="str">
            <v>SI</v>
          </cell>
          <cell r="G347" t="str">
            <v>SI</v>
          </cell>
          <cell r="H347" t="str">
            <v>SI</v>
          </cell>
          <cell r="I347" t="str">
            <v>SANTA ANA CAMBULOS</v>
          </cell>
          <cell r="J347" t="str">
            <v>CARRERA 2 NO 29-02</v>
          </cell>
          <cell r="K347" t="str">
            <v>Área Sur</v>
          </cell>
          <cell r="L347" t="str">
            <v>CARTAGO</v>
          </cell>
          <cell r="M347" t="str">
            <v>VALLE DEL CAUCA</v>
          </cell>
          <cell r="N347" t="str">
            <v>MARTHA PATRICA CHAVES</v>
          </cell>
          <cell r="O347" t="str">
            <v>mchavesr@primax.com.co</v>
          </cell>
          <cell r="P347" t="str">
            <v>MARIANA VELEZ</v>
          </cell>
          <cell r="Q347" t="str">
            <v>mvelezg@primax.com.co</v>
          </cell>
          <cell r="R347" t="str">
            <v>Partner</v>
          </cell>
          <cell r="S347" t="str">
            <v>GILBERTO MEJIA</v>
          </cell>
          <cell r="U347" t="str">
            <v>Gilberto Mejía</v>
          </cell>
          <cell r="V347" t="str">
            <v>Pablo Ramos  / Martha Rendón</v>
          </cell>
          <cell r="W347" t="str">
            <v>edsotun@hotmail.com; edsgerencia@hotmail.com;</v>
          </cell>
          <cell r="X347" t="str">
            <v>tesoreriagm@hotmail.com; edsessovillegas@gmail.com;</v>
          </cell>
          <cell r="Y347" t="str">
            <v>321 7059254 / 576 3330195  / 57 3162479041</v>
          </cell>
          <cell r="Z347">
            <v>4.7577769999999999</v>
          </cell>
          <cell r="AA347">
            <v>-75.930465999999996</v>
          </cell>
          <cell r="AB347" t="str">
            <v>HS</v>
          </cell>
          <cell r="AC347" t="str">
            <v>Cuotas</v>
          </cell>
          <cell r="AE347">
            <v>3700000</v>
          </cell>
          <cell r="AF347" t="str">
            <v>N/A</v>
          </cell>
          <cell r="AG347">
            <v>336363.63636364002</v>
          </cell>
          <cell r="AH347">
            <v>336363.63636364002</v>
          </cell>
          <cell r="AI347">
            <v>336363.63636364002</v>
          </cell>
          <cell r="AJ347">
            <v>336363.63636364002</v>
          </cell>
          <cell r="AK347">
            <v>336363.63636364002</v>
          </cell>
          <cell r="AL347">
            <v>336363.63636364002</v>
          </cell>
          <cell r="AM347">
            <v>336363.63636364002</v>
          </cell>
          <cell r="AN347">
            <v>336363.63636364002</v>
          </cell>
          <cell r="AO347">
            <v>336363.63636364002</v>
          </cell>
          <cell r="AP347">
            <v>336363.63636364002</v>
          </cell>
          <cell r="AQ347">
            <v>336363.63636364002</v>
          </cell>
          <cell r="AR347" t="str">
            <v>SI</v>
          </cell>
          <cell r="AS347" t="str">
            <v>FERNANDO DUQUE</v>
          </cell>
        </row>
        <row r="348">
          <cell r="B348">
            <v>112593</v>
          </cell>
          <cell r="C348">
            <v>232761</v>
          </cell>
          <cell r="D348" t="str">
            <v>60bf8b8dce2c0e00182f8159</v>
          </cell>
          <cell r="E348" t="str">
            <v>PRIMAX</v>
          </cell>
          <cell r="F348" t="str">
            <v>SI</v>
          </cell>
          <cell r="G348" t="str">
            <v>SI</v>
          </cell>
          <cell r="H348" t="str">
            <v>NO</v>
          </cell>
          <cell r="I348" t="str">
            <v>COOTRANSCART</v>
          </cell>
          <cell r="J348" t="str">
            <v xml:space="preserve">Cra 3 BIS 1-06. </v>
          </cell>
          <cell r="K348" t="str">
            <v>Área Sur</v>
          </cell>
          <cell r="L348" t="str">
            <v>CARTAGO</v>
          </cell>
          <cell r="M348" t="str">
            <v>VALLE DEL CAUCA</v>
          </cell>
          <cell r="N348" t="str">
            <v>MARTHA PATRICA CHAVES</v>
          </cell>
          <cell r="O348" t="str">
            <v>mchavesr@primax.com.co</v>
          </cell>
          <cell r="P348" t="str">
            <v>MARIANA VELEZ</v>
          </cell>
          <cell r="Q348" t="str">
            <v>mvelezg@primax.com.co</v>
          </cell>
          <cell r="R348" t="str">
            <v>Partner</v>
          </cell>
          <cell r="S348" t="str">
            <v>GILBERTO MEJIA</v>
          </cell>
          <cell r="U348" t="str">
            <v>Gilberto Mejía</v>
          </cell>
          <cell r="V348" t="str">
            <v>Martha Rendón</v>
          </cell>
          <cell r="W348" t="str">
            <v>edsotun@hotmail.com; edsgerencia@hotmail.com;</v>
          </cell>
          <cell r="X348" t="str">
            <v>tesoreriagm@hotmail.com;</v>
          </cell>
          <cell r="Y348" t="str">
            <v>576 3330195  / 57 3162479041</v>
          </cell>
          <cell r="Z348">
            <v>4.7518000999999996</v>
          </cell>
          <cell r="AA348">
            <v>-75.900297399999999</v>
          </cell>
          <cell r="AB348" t="str">
            <v>HS</v>
          </cell>
          <cell r="AC348" t="str">
            <v>Cuotas</v>
          </cell>
          <cell r="AE348">
            <v>3700000</v>
          </cell>
          <cell r="AF348" t="str">
            <v>N/A</v>
          </cell>
          <cell r="AG348">
            <v>336363.63636364002</v>
          </cell>
          <cell r="AH348">
            <v>336363.63636364002</v>
          </cell>
          <cell r="AI348">
            <v>336363.63636364002</v>
          </cell>
          <cell r="AJ348">
            <v>336363.63636364002</v>
          </cell>
          <cell r="AK348">
            <v>336363.63636364002</v>
          </cell>
          <cell r="AL348">
            <v>336363.63636364002</v>
          </cell>
          <cell r="AM348">
            <v>336363.63636364002</v>
          </cell>
          <cell r="AN348">
            <v>336363.63636364002</v>
          </cell>
          <cell r="AO348">
            <v>336363.63636364002</v>
          </cell>
          <cell r="AP348">
            <v>336363.63636364002</v>
          </cell>
          <cell r="AQ348">
            <v>336363.63636364002</v>
          </cell>
          <cell r="AR348" t="str">
            <v>SI</v>
          </cell>
          <cell r="AS348" t="str">
            <v>FERNANDO DUQUE</v>
          </cell>
        </row>
        <row r="349">
          <cell r="B349">
            <v>110406</v>
          </cell>
          <cell r="C349">
            <v>232719</v>
          </cell>
          <cell r="D349" t="str">
            <v>621a484a1fde6a0018ae1cb9</v>
          </cell>
          <cell r="E349" t="str">
            <v>PRIMAX</v>
          </cell>
          <cell r="F349" t="str">
            <v>SI</v>
          </cell>
          <cell r="G349" t="str">
            <v>SI</v>
          </cell>
          <cell r="H349" t="str">
            <v>SI</v>
          </cell>
          <cell r="I349" t="str">
            <v>COTTOLENGO</v>
          </cell>
          <cell r="J349" t="str">
            <v>Km 2 Vía Panamericana - Jamundí</v>
          </cell>
          <cell r="K349" t="str">
            <v>Área Sur</v>
          </cell>
          <cell r="L349" t="str">
            <v>JAMUNDI</v>
          </cell>
          <cell r="M349" t="str">
            <v>VALLE DEL CAUCA</v>
          </cell>
          <cell r="N349" t="str">
            <v>MARTHA PATRICA CHAVES</v>
          </cell>
          <cell r="O349" t="str">
            <v>mchavesr@primax.com.co</v>
          </cell>
          <cell r="P349" t="str">
            <v>CLAUDIA PINILLA</v>
          </cell>
          <cell r="Q349" t="str">
            <v>cpinillal@primax.com.co</v>
          </cell>
          <cell r="R349" t="str">
            <v>Partner</v>
          </cell>
          <cell r="S349" t="str">
            <v>GILBERTO MEJIA</v>
          </cell>
          <cell r="U349" t="str">
            <v>Gilberto Mejía</v>
          </cell>
          <cell r="V349" t="str">
            <v>Victor mejiab / Martha Rendón</v>
          </cell>
          <cell r="W349" t="str">
            <v>edsotun@hotmail.com; edsgerencia@hotmail.com;</v>
          </cell>
          <cell r="X349" t="str">
            <v>tesoreriagm@hotmail.com; Edscottolengo@gmcombustible.com;</v>
          </cell>
          <cell r="Y349" t="str">
            <v>3208765436 / 576 3330195  / 57 3162479041</v>
          </cell>
          <cell r="Z349">
            <v>3.260935183</v>
          </cell>
          <cell r="AA349">
            <v>-76.532575840000007</v>
          </cell>
          <cell r="AB349" t="str">
            <v>HS</v>
          </cell>
          <cell r="AC349" t="str">
            <v>Cuotas</v>
          </cell>
          <cell r="AE349">
            <v>3700000</v>
          </cell>
          <cell r="AF349" t="str">
            <v>N/A</v>
          </cell>
          <cell r="AG349">
            <v>336363.63636364002</v>
          </cell>
          <cell r="AH349">
            <v>336363.63636364002</v>
          </cell>
          <cell r="AI349">
            <v>336363.63636364002</v>
          </cell>
          <cell r="AJ349">
            <v>336363.63636364002</v>
          </cell>
          <cell r="AK349">
            <v>336363.63636364002</v>
          </cell>
          <cell r="AL349">
            <v>336363.63636364002</v>
          </cell>
          <cell r="AM349">
            <v>336363.63636364002</v>
          </cell>
          <cell r="AN349">
            <v>336363.63636364002</v>
          </cell>
          <cell r="AO349">
            <v>336363.63636364002</v>
          </cell>
          <cell r="AP349">
            <v>336363.63636364002</v>
          </cell>
          <cell r="AQ349">
            <v>336363.63636364002</v>
          </cell>
          <cell r="AR349" t="str">
            <v>SI</v>
          </cell>
          <cell r="AS349" t="str">
            <v>JUAN MONTEALEGRE</v>
          </cell>
        </row>
        <row r="350">
          <cell r="B350">
            <v>167223</v>
          </cell>
          <cell r="C350">
            <v>232713</v>
          </cell>
          <cell r="D350" t="str">
            <v>60bf883192dbe700184212e0</v>
          </cell>
          <cell r="E350" t="str">
            <v>PRIMAX</v>
          </cell>
          <cell r="F350" t="str">
            <v>SI</v>
          </cell>
          <cell r="G350" t="str">
            <v>SI</v>
          </cell>
          <cell r="H350" t="str">
            <v>SI</v>
          </cell>
          <cell r="I350" t="str">
            <v>LA HERMOSA</v>
          </cell>
          <cell r="J350" t="str">
            <v>Cra 21 #1A-16 Barrio El Balso</v>
          </cell>
          <cell r="K350" t="str">
            <v>Área Sur</v>
          </cell>
          <cell r="L350" t="str">
            <v>SANTA ROSA DE CABAL</v>
          </cell>
          <cell r="M350" t="str">
            <v>RISARALDA</v>
          </cell>
          <cell r="N350" t="str">
            <v>MARTHA PATRICA CHAVES</v>
          </cell>
          <cell r="O350" t="str">
            <v>mchavesr@primax.com.co</v>
          </cell>
          <cell r="P350" t="str">
            <v>MARIANA VELEZ</v>
          </cell>
          <cell r="Q350" t="str">
            <v>mvelezg@primax.com.co</v>
          </cell>
          <cell r="R350" t="str">
            <v>Partner</v>
          </cell>
          <cell r="S350" t="str">
            <v>GILBERTO MEJIA</v>
          </cell>
          <cell r="U350" t="str">
            <v>Gilberto Mejía</v>
          </cell>
          <cell r="V350" t="str">
            <v>Yefri Sierra / Martha Rendón</v>
          </cell>
          <cell r="W350" t="str">
            <v>edsotun@hotmail.com; edsgerencia@hotmail.com;</v>
          </cell>
          <cell r="X350" t="str">
            <v>tesoreriagm@hotmail.com; edsmobillahermosa@hotmail.com; cartera@gmcombudstibles.com;</v>
          </cell>
          <cell r="Y350" t="str">
            <v>321 6601837 / 576 3330195  / 57 3162479041</v>
          </cell>
          <cell r="Z350">
            <v>4.8720853999999996</v>
          </cell>
          <cell r="AA350">
            <v>-75.633176899999995</v>
          </cell>
          <cell r="AB350" t="str">
            <v>HS</v>
          </cell>
          <cell r="AC350" t="str">
            <v>Cuotas</v>
          </cell>
          <cell r="AE350">
            <v>3700000</v>
          </cell>
          <cell r="AF350" t="str">
            <v>N/A</v>
          </cell>
          <cell r="AG350">
            <v>336363.63636364002</v>
          </cell>
          <cell r="AH350">
            <v>336363.63636364002</v>
          </cell>
          <cell r="AI350">
            <v>336363.63636364002</v>
          </cell>
          <cell r="AJ350">
            <v>336363.63636364002</v>
          </cell>
          <cell r="AK350">
            <v>336363.63636364002</v>
          </cell>
          <cell r="AL350">
            <v>336363.63636364002</v>
          </cell>
          <cell r="AM350">
            <v>336363.63636364002</v>
          </cell>
          <cell r="AN350">
            <v>336363.63636364002</v>
          </cell>
          <cell r="AO350">
            <v>336363.63636364002</v>
          </cell>
          <cell r="AP350">
            <v>336363.63636364002</v>
          </cell>
          <cell r="AQ350">
            <v>336363.63636364002</v>
          </cell>
          <cell r="AR350" t="str">
            <v>SI</v>
          </cell>
          <cell r="AS350" t="str">
            <v>FERNANDO DUQUE</v>
          </cell>
        </row>
        <row r="351">
          <cell r="B351">
            <v>112616</v>
          </cell>
          <cell r="C351">
            <v>230440</v>
          </cell>
          <cell r="D351" t="str">
            <v>60bf85d9ce2c0e00182f814a</v>
          </cell>
          <cell r="E351" t="str">
            <v>PRIMAX</v>
          </cell>
          <cell r="F351" t="str">
            <v>SI</v>
          </cell>
          <cell r="G351" t="str">
            <v>SI</v>
          </cell>
          <cell r="H351" t="str">
            <v>SI</v>
          </cell>
          <cell r="I351" t="str">
            <v>LA MARINA</v>
          </cell>
          <cell r="J351" t="str">
            <v>La Marina</v>
          </cell>
          <cell r="K351" t="str">
            <v>Área Sur</v>
          </cell>
          <cell r="L351" t="str">
            <v>SANTUARIO</v>
          </cell>
          <cell r="M351" t="str">
            <v>RISARALDA</v>
          </cell>
          <cell r="N351" t="str">
            <v>MARTHA PATRICA CHAVES</v>
          </cell>
          <cell r="O351" t="str">
            <v>mchavesr@primax.com.co</v>
          </cell>
          <cell r="P351" t="str">
            <v>MARIANA VELEZ</v>
          </cell>
          <cell r="Q351" t="str">
            <v>mvelezg@primax.com.co</v>
          </cell>
          <cell r="R351" t="str">
            <v>Partner</v>
          </cell>
          <cell r="S351" t="str">
            <v>GILBERTO MEJIA</v>
          </cell>
          <cell r="U351" t="str">
            <v>Gilberto Mejía</v>
          </cell>
          <cell r="V351" t="str">
            <v>Emerson Villaneda / Martha Rendón</v>
          </cell>
          <cell r="W351" t="str">
            <v>edsotun@hotmail.com; edsgerencia@hotmail.com;</v>
          </cell>
          <cell r="X351" t="str">
            <v>tesoreriagm@hotmail.com; edsotun@hotmail.com;</v>
          </cell>
          <cell r="Y351" t="str">
            <v>3128716729 / 576 3330195  / 57 3162479041</v>
          </cell>
          <cell r="Z351">
            <v>5.0563789999999997</v>
          </cell>
          <cell r="AA351">
            <v>-75.950986</v>
          </cell>
          <cell r="AB351" t="str">
            <v>HS</v>
          </cell>
          <cell r="AC351" t="str">
            <v>Cuotas</v>
          </cell>
          <cell r="AE351">
            <v>3700000</v>
          </cell>
          <cell r="AF351" t="str">
            <v>N/A</v>
          </cell>
          <cell r="AG351">
            <v>336363.63636364002</v>
          </cell>
          <cell r="AH351">
            <v>336363.63636364002</v>
          </cell>
          <cell r="AI351">
            <v>336363.63636364002</v>
          </cell>
          <cell r="AJ351">
            <v>336363.63636364002</v>
          </cell>
          <cell r="AK351">
            <v>336363.63636364002</v>
          </cell>
          <cell r="AL351">
            <v>336363.63636364002</v>
          </cell>
          <cell r="AM351">
            <v>336363.63636364002</v>
          </cell>
          <cell r="AN351">
            <v>336363.63636364002</v>
          </cell>
          <cell r="AO351">
            <v>336363.63636364002</v>
          </cell>
          <cell r="AP351">
            <v>336363.63636364002</v>
          </cell>
          <cell r="AQ351">
            <v>336363.63636364002</v>
          </cell>
          <cell r="AR351" t="str">
            <v>SI</v>
          </cell>
          <cell r="AS351" t="str">
            <v>FERNANDO DUQUE</v>
          </cell>
        </row>
        <row r="352">
          <cell r="B352">
            <v>166753</v>
          </cell>
          <cell r="C352">
            <v>232712</v>
          </cell>
          <cell r="D352" t="str">
            <v>60bf83b492dbe700184212d9</v>
          </cell>
          <cell r="E352" t="str">
            <v>PRIMAX</v>
          </cell>
          <cell r="F352" t="str">
            <v>SI</v>
          </cell>
          <cell r="G352" t="str">
            <v>SI</v>
          </cell>
          <cell r="H352" t="str">
            <v>SI</v>
          </cell>
          <cell r="I352" t="str">
            <v>QUEBRADANUEVA</v>
          </cell>
          <cell r="J352" t="str">
            <v>Cra. 2 Nro. 3-88 V. Quebradanueva</v>
          </cell>
          <cell r="K352" t="str">
            <v>Área Sur</v>
          </cell>
          <cell r="L352" t="str">
            <v>SEVILLA</v>
          </cell>
          <cell r="M352" t="str">
            <v>VALLE DEL CAUCA</v>
          </cell>
          <cell r="N352" t="str">
            <v>MARTHA PATRICA CHAVES</v>
          </cell>
          <cell r="O352" t="str">
            <v>mchavesr@primax.com.co</v>
          </cell>
          <cell r="P352" t="str">
            <v>MARIANA VELEZ</v>
          </cell>
          <cell r="Q352" t="str">
            <v>mvelezg@primax.com.co</v>
          </cell>
          <cell r="R352" t="str">
            <v>Partner</v>
          </cell>
          <cell r="S352" t="str">
            <v>GILBERTO MEJIA</v>
          </cell>
          <cell r="U352" t="str">
            <v>Gilberto Mejía</v>
          </cell>
          <cell r="V352" t="str">
            <v>Héctor Henao / Martha Rendón</v>
          </cell>
          <cell r="W352" t="str">
            <v>edsotun@hotmail.com; edsgerencia@hotmail.com;</v>
          </cell>
          <cell r="X352" t="str">
            <v>tesoreriagm@hotmail.com; edsmobilquebradanueva@hotmail.com;</v>
          </cell>
          <cell r="Y352" t="str">
            <v>3187326300 /( 576 3330195  / 57 3162479041</v>
          </cell>
          <cell r="Z352">
            <v>4.3725829999999997</v>
          </cell>
          <cell r="AA352">
            <v>-75.949195000000003</v>
          </cell>
          <cell r="AB352" t="str">
            <v>HS</v>
          </cell>
          <cell r="AC352" t="str">
            <v>Cuotas</v>
          </cell>
          <cell r="AE352">
            <v>3700000</v>
          </cell>
          <cell r="AF352" t="str">
            <v>N/A</v>
          </cell>
          <cell r="AG352">
            <v>336363.63636364002</v>
          </cell>
          <cell r="AH352">
            <v>336363.63636364002</v>
          </cell>
          <cell r="AI352">
            <v>336363.63636364002</v>
          </cell>
          <cell r="AJ352">
            <v>336363.63636364002</v>
          </cell>
          <cell r="AK352">
            <v>336363.63636364002</v>
          </cell>
          <cell r="AL352">
            <v>336363.63636364002</v>
          </cell>
          <cell r="AM352">
            <v>336363.63636364002</v>
          </cell>
          <cell r="AN352">
            <v>336363.63636364002</v>
          </cell>
          <cell r="AO352">
            <v>336363.63636364002</v>
          </cell>
          <cell r="AP352">
            <v>336363.63636364002</v>
          </cell>
          <cell r="AQ352">
            <v>336363.63636364002</v>
          </cell>
          <cell r="AR352" t="str">
            <v>SI</v>
          </cell>
          <cell r="AS352" t="str">
            <v>FERNANDO DUQUE</v>
          </cell>
        </row>
        <row r="353">
          <cell r="B353">
            <v>170614</v>
          </cell>
          <cell r="C353">
            <v>233798</v>
          </cell>
          <cell r="D353" t="str">
            <v>607d9d3f9c3f250018a3a40b</v>
          </cell>
          <cell r="E353" t="str">
            <v>PRIMAX</v>
          </cell>
          <cell r="F353" t="str">
            <v>NO</v>
          </cell>
          <cell r="G353" t="str">
            <v>NO</v>
          </cell>
          <cell r="H353" t="str">
            <v>NO</v>
          </cell>
          <cell r="I353" t="str">
            <v>ORO NEGRO (MOMIL)</v>
          </cell>
          <cell r="J353" t="str">
            <v>Carrera 13 No 19 - 38 Momil cordoba</v>
          </cell>
          <cell r="K353" t="str">
            <v>Área Norte</v>
          </cell>
          <cell r="L353" t="str">
            <v>MOMIL</v>
          </cell>
          <cell r="M353" t="str">
            <v>CORDOBA</v>
          </cell>
          <cell r="N353" t="str">
            <v>MONICA LONDOÑO</v>
          </cell>
          <cell r="O353" t="str">
            <v>mlondonod@primax.com.co</v>
          </cell>
          <cell r="P353" t="str">
            <v>VICTOR PATERNINA</v>
          </cell>
          <cell r="Q353" t="str">
            <v>vpaterninau@primax.com.co</v>
          </cell>
          <cell r="R353" t="str">
            <v>Single Site</v>
          </cell>
          <cell r="U353" t="str">
            <v>Daniel Gómez</v>
          </cell>
          <cell r="W353" t="str">
            <v>danielgomezmvz@gmail.com;</v>
          </cell>
          <cell r="X353" t="str">
            <v>edsoronegromomil@gmail.com;</v>
          </cell>
          <cell r="Y353">
            <v>3007428044</v>
          </cell>
          <cell r="Z353">
            <v>9.2453000000000003</v>
          </cell>
          <cell r="AA353">
            <v>-75.670699999999997</v>
          </cell>
          <cell r="AB353" t="str">
            <v>HS</v>
          </cell>
          <cell r="AC353" t="str">
            <v>Cuotas</v>
          </cell>
          <cell r="AE353">
            <v>3700000</v>
          </cell>
          <cell r="AF353" t="str">
            <v>N/A</v>
          </cell>
          <cell r="AG353" t="str">
            <v>N/A</v>
          </cell>
          <cell r="AH353" t="str">
            <v>N/A</v>
          </cell>
          <cell r="AI353">
            <v>411111.11111111101</v>
          </cell>
          <cell r="AJ353">
            <v>411111.11111111101</v>
          </cell>
          <cell r="AK353">
            <v>411111.11111111101</v>
          </cell>
          <cell r="AL353">
            <v>411111.11111111101</v>
          </cell>
          <cell r="AM353">
            <v>411111.11111111101</v>
          </cell>
          <cell r="AN353">
            <v>411111.11111111101</v>
          </cell>
          <cell r="AO353">
            <v>411111.11111111101</v>
          </cell>
          <cell r="AP353">
            <v>411111.11111111101</v>
          </cell>
          <cell r="AQ353">
            <v>411111.11111111101</v>
          </cell>
          <cell r="AR353" t="str">
            <v>SI</v>
          </cell>
          <cell r="AS353" t="str">
            <v>KAREN COGOLLO</v>
          </cell>
        </row>
        <row r="354">
          <cell r="B354">
            <v>145348</v>
          </cell>
          <cell r="C354">
            <v>188958</v>
          </cell>
          <cell r="D354" t="str">
            <v>5d14edc24dc35a0017c2b207</v>
          </cell>
          <cell r="E354" t="str">
            <v>PRIMAX</v>
          </cell>
          <cell r="F354" t="str">
            <v>SI</v>
          </cell>
          <cell r="G354" t="str">
            <v>NO</v>
          </cell>
          <cell r="H354" t="str">
            <v>NO</v>
          </cell>
          <cell r="I354" t="str">
            <v>LOS PUENTES</v>
          </cell>
          <cell r="J354" t="str">
            <v xml:space="preserve">Av. Los Puentes N° 18-12 </v>
          </cell>
          <cell r="K354" t="str">
            <v>Área Centro</v>
          </cell>
          <cell r="L354" t="str">
            <v>SALDAÑA</v>
          </cell>
          <cell r="M354" t="str">
            <v>TOLIMA</v>
          </cell>
          <cell r="N354" t="str">
            <v>HECTOR MARIO MARTINEZ</v>
          </cell>
          <cell r="O354" t="str">
            <v>hmartinezd@primax.com.co</v>
          </cell>
          <cell r="P354" t="str">
            <v>JOHANA BOTERO</v>
          </cell>
          <cell r="Q354" t="str">
            <v>jboterog@primax.com.co</v>
          </cell>
          <cell r="R354" t="str">
            <v>Single Site</v>
          </cell>
          <cell r="U354" t="str">
            <v>Monica Rosa Cuellar B</v>
          </cell>
          <cell r="V354" t="str">
            <v>Monica Rosa Cuellar B</v>
          </cell>
          <cell r="X354" t="str">
            <v>monic_56@hotmail.com; lauracabezas2009@hotmail.com</v>
          </cell>
          <cell r="Z354">
            <v>3.9361419280000001</v>
          </cell>
          <cell r="AA354">
            <v>-75.019300549999997</v>
          </cell>
          <cell r="AB354" t="str">
            <v>HS</v>
          </cell>
          <cell r="AC354" t="str">
            <v>Cuotas</v>
          </cell>
          <cell r="AD354" t="str">
            <v xml:space="preserve">3 Mar- Se incribe al programa HS con 7 vsitas al año, 19 mediciones al año </v>
          </cell>
          <cell r="AE354">
            <v>3430909</v>
          </cell>
          <cell r="AF354" t="str">
            <v>N/A</v>
          </cell>
          <cell r="AG354" t="str">
            <v>N/A</v>
          </cell>
          <cell r="AH354" t="str">
            <v>N/A</v>
          </cell>
          <cell r="AI354">
            <v>381212.11111100001</v>
          </cell>
          <cell r="AJ354">
            <v>381212.11111100001</v>
          </cell>
          <cell r="AK354">
            <v>381212.11111100001</v>
          </cell>
          <cell r="AL354">
            <v>381212.11111100001</v>
          </cell>
          <cell r="AM354">
            <v>381212.11111100001</v>
          </cell>
          <cell r="AN354">
            <v>381212.11111100001</v>
          </cell>
          <cell r="AO354">
            <v>381212.11111100001</v>
          </cell>
          <cell r="AP354">
            <v>381212.11111100001</v>
          </cell>
          <cell r="AQ354">
            <v>381212.11111100001</v>
          </cell>
          <cell r="AR354" t="str">
            <v>SI</v>
          </cell>
          <cell r="AS354" t="str">
            <v>FERNEY LOZANO</v>
          </cell>
        </row>
        <row r="355">
          <cell r="B355">
            <v>110084</v>
          </cell>
          <cell r="C355">
            <v>120679</v>
          </cell>
          <cell r="D355" t="str">
            <v>5e050e45a7ae0e0017fa350f</v>
          </cell>
          <cell r="E355" t="str">
            <v>PRIMAX</v>
          </cell>
          <cell r="F355" t="str">
            <v>SI</v>
          </cell>
          <cell r="G355" t="str">
            <v>NO</v>
          </cell>
          <cell r="H355" t="str">
            <v>NO</v>
          </cell>
          <cell r="I355" t="str">
            <v>TERCER PUENTE</v>
          </cell>
          <cell r="J355" t="str">
            <v>Av 45#183 A - 32</v>
          </cell>
          <cell r="K355" t="str">
            <v>Área Centro</v>
          </cell>
          <cell r="L355" t="str">
            <v>BOGOTA D.C.</v>
          </cell>
          <cell r="M355" t="str">
            <v>BOGOTA D.C.</v>
          </cell>
          <cell r="N355" t="str">
            <v>HECTOR MARIO MARTINEZ</v>
          </cell>
          <cell r="O355" t="str">
            <v>hmartinezd@primax.com.co</v>
          </cell>
          <cell r="P355" t="str">
            <v xml:space="preserve">JUAN PABLO PIÑEROS </v>
          </cell>
          <cell r="Q355" t="str">
            <v>jpinerosg@primax.com.co</v>
          </cell>
          <cell r="R355" t="str">
            <v>Single Site</v>
          </cell>
          <cell r="U355" t="str">
            <v>Nemer Saad/Luis George Saad</v>
          </cell>
          <cell r="V355" t="str">
            <v>Diana Avila</v>
          </cell>
          <cell r="X355" t="str">
            <v>saadsaadeds@gmail.com;</v>
          </cell>
          <cell r="Y355">
            <v>3057290445</v>
          </cell>
          <cell r="Z355">
            <v>4.7585280000000001</v>
          </cell>
          <cell r="AA355">
            <v>-74.045044000000004</v>
          </cell>
          <cell r="AB355" t="str">
            <v>HS</v>
          </cell>
          <cell r="AC355" t="str">
            <v>Cuotas</v>
          </cell>
          <cell r="AD355" t="str">
            <v xml:space="preserve">3 Mar- Se incribe al programa HS con 7 vsitas al año, 19 mediciones al año </v>
          </cell>
          <cell r="AE355">
            <v>3430909</v>
          </cell>
          <cell r="AF355" t="str">
            <v>N/A</v>
          </cell>
          <cell r="AG355" t="str">
            <v>N/A</v>
          </cell>
          <cell r="AH355" t="str">
            <v>N/A</v>
          </cell>
          <cell r="AI355">
            <v>381212.11111100001</v>
          </cell>
          <cell r="AJ355">
            <v>381212.11111100001</v>
          </cell>
          <cell r="AK355">
            <v>381212.11111100001</v>
          </cell>
          <cell r="AL355">
            <v>381212.11111100001</v>
          </cell>
          <cell r="AM355">
            <v>381212.11111100001</v>
          </cell>
          <cell r="AN355">
            <v>381212.11111100001</v>
          </cell>
          <cell r="AO355">
            <v>381212.11111100001</v>
          </cell>
          <cell r="AP355">
            <v>381212.11111100001</v>
          </cell>
          <cell r="AQ355">
            <v>381212.11111100001</v>
          </cell>
          <cell r="AR355" t="str">
            <v>SI</v>
          </cell>
          <cell r="AS355" t="str">
            <v>NICOLAS SALAZAR</v>
          </cell>
        </row>
        <row r="356">
          <cell r="B356">
            <v>110744</v>
          </cell>
          <cell r="C356">
            <v>146043</v>
          </cell>
          <cell r="D356" t="str">
            <v>5e73fccea23612001783f40d</v>
          </cell>
          <cell r="E356" t="str">
            <v>PRIMAX</v>
          </cell>
          <cell r="F356" t="str">
            <v>SI</v>
          </cell>
          <cell r="G356" t="str">
            <v>NO</v>
          </cell>
          <cell r="H356" t="str">
            <v>NO</v>
          </cell>
          <cell r="I356" t="str">
            <v>TRES ESQUINAS-BUSES ARMENIA</v>
          </cell>
          <cell r="J356" t="str">
            <v>Cra 18 Calle 50</v>
          </cell>
          <cell r="K356" t="str">
            <v>Área Sur</v>
          </cell>
          <cell r="L356" t="str">
            <v>ARMENIA</v>
          </cell>
          <cell r="M356" t="str">
            <v>QUINDIO</v>
          </cell>
          <cell r="N356" t="str">
            <v>MARTHA PATRICA CHAVES</v>
          </cell>
          <cell r="O356" t="str">
            <v>mchavesr@primax.com.co</v>
          </cell>
          <cell r="P356" t="str">
            <v>MARIANA VELEZ</v>
          </cell>
          <cell r="Q356" t="str">
            <v>mvelezg@primax.com.co</v>
          </cell>
          <cell r="R356" t="str">
            <v>Single Site</v>
          </cell>
          <cell r="U356" t="str">
            <v xml:space="preserve">Omar Aristizabal </v>
          </cell>
          <cell r="V356" t="str">
            <v>Aida Botero</v>
          </cell>
          <cell r="W356" t="str">
            <v>asistentegerenciainv@gmail.com;</v>
          </cell>
          <cell r="X356" t="str">
            <v>asistentegerenciainv@gmail.com;</v>
          </cell>
          <cell r="Y356" t="str">
            <v>320 6773871 / 3146411074</v>
          </cell>
          <cell r="Z356">
            <v>4.5189872720000004</v>
          </cell>
          <cell r="AA356">
            <v>-75.689141879999994</v>
          </cell>
          <cell r="AB356" t="str">
            <v>HS</v>
          </cell>
          <cell r="AC356" t="str">
            <v>Cuotas</v>
          </cell>
          <cell r="AD356" t="str">
            <v>Mar 8 - EDS se incribio desde el 25 de enero pero no habia podido enviar el formulario</v>
          </cell>
          <cell r="AE356">
            <v>3700000</v>
          </cell>
          <cell r="AF356" t="str">
            <v>N/A</v>
          </cell>
          <cell r="AG356" t="str">
            <v>N/A</v>
          </cell>
          <cell r="AH356">
            <v>370000</v>
          </cell>
          <cell r="AI356">
            <v>370000</v>
          </cell>
          <cell r="AJ356">
            <v>370000</v>
          </cell>
          <cell r="AK356">
            <v>370000</v>
          </cell>
          <cell r="AL356">
            <v>370000</v>
          </cell>
          <cell r="AM356">
            <v>370000</v>
          </cell>
          <cell r="AN356">
            <v>370000</v>
          </cell>
          <cell r="AO356">
            <v>370000</v>
          </cell>
          <cell r="AP356">
            <v>370000</v>
          </cell>
          <cell r="AQ356">
            <v>370000</v>
          </cell>
          <cell r="AR356" t="str">
            <v>SI</v>
          </cell>
          <cell r="AS356" t="str">
            <v>FERNANDO DUQUE</v>
          </cell>
        </row>
        <row r="357">
          <cell r="B357">
            <v>111712</v>
          </cell>
          <cell r="C357">
            <v>188722</v>
          </cell>
          <cell r="D357" t="str">
            <v>602d27b8e560370018891345</v>
          </cell>
          <cell r="E357" t="str">
            <v>PRIMAX</v>
          </cell>
          <cell r="F357" t="str">
            <v>SI</v>
          </cell>
          <cell r="G357" t="str">
            <v>NO</v>
          </cell>
          <cell r="H357" t="str">
            <v>SI</v>
          </cell>
          <cell r="I357" t="str">
            <v>CIRCUNVALAR</v>
          </cell>
          <cell r="J357" t="str">
            <v>Av. Circunvalar a 300 m con la Murillo</v>
          </cell>
          <cell r="K357" t="str">
            <v>Área Norte</v>
          </cell>
          <cell r="L357" t="str">
            <v>SOLEDAD</v>
          </cell>
          <cell r="M357" t="str">
            <v>ATLANTICO</v>
          </cell>
          <cell r="N357" t="str">
            <v>MONICA LONDOÑO</v>
          </cell>
          <cell r="O357" t="str">
            <v>mlondonod@primax.com.co</v>
          </cell>
          <cell r="P357" t="str">
            <v>ANGELA BARANDICA</v>
          </cell>
          <cell r="Q357" t="str">
            <v>abarandicab@primax.com.co</v>
          </cell>
          <cell r="R357" t="str">
            <v>Single Site</v>
          </cell>
          <cell r="U357" t="str">
            <v>Enrique Roca Donado/ Enrique Roca Mendez ( hijo)</v>
          </cell>
          <cell r="V357" t="str">
            <v xml:space="preserve">SANDRA TRES PALACIO </v>
          </cell>
          <cell r="W357" t="str">
            <v>inversiones_ponderosa@hotmail.com;</v>
          </cell>
          <cell r="X357" t="str">
            <v>inversiones_ponderosa@hotmail.com;</v>
          </cell>
          <cell r="Y357" t="str">
            <v>301 6844307 / 0/57 3004722163</v>
          </cell>
          <cell r="Z357">
            <v>10.92314472</v>
          </cell>
          <cell r="AA357">
            <v>-74.795845479999997</v>
          </cell>
          <cell r="AB357" t="str">
            <v>HS</v>
          </cell>
          <cell r="AC357" t="str">
            <v>Cuotas</v>
          </cell>
          <cell r="AE357">
            <v>3430909</v>
          </cell>
          <cell r="AF357" t="str">
            <v>N/A</v>
          </cell>
          <cell r="AG357" t="str">
            <v>N/A</v>
          </cell>
          <cell r="AH357">
            <v>343090.9</v>
          </cell>
          <cell r="AI357">
            <v>343090.9</v>
          </cell>
          <cell r="AJ357">
            <v>343090.9</v>
          </cell>
          <cell r="AK357">
            <v>343090.9</v>
          </cell>
          <cell r="AL357">
            <v>343090.9</v>
          </cell>
          <cell r="AM357">
            <v>343090.9</v>
          </cell>
          <cell r="AN357">
            <v>343090.9</v>
          </cell>
          <cell r="AO357">
            <v>343090.9</v>
          </cell>
          <cell r="AP357">
            <v>343090.9</v>
          </cell>
          <cell r="AQ357">
            <v>343090.9</v>
          </cell>
          <cell r="AR357" t="str">
            <v>SI</v>
          </cell>
          <cell r="AS357" t="str">
            <v>GUILLERMO SOLANO</v>
          </cell>
        </row>
        <row r="358">
          <cell r="B358">
            <v>170827</v>
          </cell>
          <cell r="C358">
            <v>234076</v>
          </cell>
          <cell r="D358" t="str">
            <v>62446c3e063cf80018fd4215</v>
          </cell>
          <cell r="E358" t="str">
            <v>PRIMAX</v>
          </cell>
          <cell r="F358" t="str">
            <v>SI</v>
          </cell>
          <cell r="G358" t="str">
            <v>NO</v>
          </cell>
          <cell r="H358" t="str">
            <v>NO</v>
          </cell>
          <cell r="I358" t="str">
            <v>COOTRANSMAG</v>
          </cell>
          <cell r="J358" t="str">
            <v>Cootransmag Sector, Troncal del Caribe, Santa Marta, Magdalena</v>
          </cell>
          <cell r="K358" t="str">
            <v>Área Norte</v>
          </cell>
          <cell r="L358" t="str">
            <v>SANTA MARTA</v>
          </cell>
          <cell r="M358" t="str">
            <v>MAGDALENA</v>
          </cell>
          <cell r="N358" t="str">
            <v>MONICA LONDOÑO</v>
          </cell>
          <cell r="O358" t="str">
            <v>mlondonod@primax.com.co</v>
          </cell>
          <cell r="P358" t="str">
            <v>ANGELA BARANDICA</v>
          </cell>
          <cell r="Q358" t="str">
            <v>abarandicab@primax.com.co</v>
          </cell>
          <cell r="R358" t="str">
            <v>Single Site</v>
          </cell>
          <cell r="Z358">
            <v>11.2195</v>
          </cell>
          <cell r="AA358">
            <v>-74.187610000000006</v>
          </cell>
          <cell r="AB358" t="str">
            <v>HS</v>
          </cell>
          <cell r="AC358" t="str">
            <v>Cuotas</v>
          </cell>
          <cell r="AE358">
            <v>3430909</v>
          </cell>
          <cell r="AF358" t="str">
            <v>N/A</v>
          </cell>
          <cell r="AG358" t="str">
            <v>N/A</v>
          </cell>
          <cell r="AH358">
            <v>343090.9</v>
          </cell>
          <cell r="AI358">
            <v>343090.9</v>
          </cell>
          <cell r="AJ358">
            <v>343090.9</v>
          </cell>
          <cell r="AK358">
            <v>343090.9</v>
          </cell>
          <cell r="AL358">
            <v>343090.9</v>
          </cell>
          <cell r="AM358">
            <v>343090.9</v>
          </cell>
          <cell r="AN358">
            <v>343090.9</v>
          </cell>
          <cell r="AO358">
            <v>343090.9</v>
          </cell>
          <cell r="AP358">
            <v>343090.9</v>
          </cell>
          <cell r="AQ358">
            <v>343090.9</v>
          </cell>
          <cell r="AR358" t="str">
            <v>SI</v>
          </cell>
          <cell r="AS358" t="str">
            <v>GUILLERMO SOLANO</v>
          </cell>
        </row>
        <row r="359">
          <cell r="B359">
            <v>109873</v>
          </cell>
          <cell r="C359">
            <v>120278</v>
          </cell>
          <cell r="D359" t="str">
            <v>5e0510e1a7ae0e0017fa55e0</v>
          </cell>
          <cell r="E359" t="str">
            <v>PRIMAX</v>
          </cell>
          <cell r="F359" t="str">
            <v>SI</v>
          </cell>
          <cell r="G359" t="str">
            <v>NO</v>
          </cell>
          <cell r="H359" t="str">
            <v>NO</v>
          </cell>
          <cell r="I359" t="str">
            <v>UCOLBUS / SEVETER</v>
          </cell>
          <cell r="J359" t="str">
            <v>Calle 63 Sur # 70c-25</v>
          </cell>
          <cell r="K359" t="str">
            <v>Área Centro</v>
          </cell>
          <cell r="L359" t="str">
            <v>BOGOTA D.C.</v>
          </cell>
          <cell r="M359" t="str">
            <v>BOGOTA D.C.</v>
          </cell>
          <cell r="N359" t="str">
            <v>HECTOR MARIO MARTINEZ</v>
          </cell>
          <cell r="O359" t="str">
            <v>hmartinezd@primax.com.co</v>
          </cell>
          <cell r="P359" t="str">
            <v xml:space="preserve">PAOLA MARTÍNEZ </v>
          </cell>
          <cell r="Q359" t="str">
            <v>pmartinezb@primax.com.co</v>
          </cell>
          <cell r="R359" t="str">
            <v>Single Site</v>
          </cell>
          <cell r="U359" t="str">
            <v>Ramiro Rivera/ Mariela de Rivera</v>
          </cell>
          <cell r="Z359">
            <v>4.589266608</v>
          </cell>
          <cell r="AA359">
            <v>-74.161577699999995</v>
          </cell>
          <cell r="AB359" t="str">
            <v>HS</v>
          </cell>
          <cell r="AC359" t="str">
            <v>Inmediato</v>
          </cell>
          <cell r="AD359" t="str">
            <v>14 Mar  Se Inscribio desde el año pasado no la teniamos en el mapa ya estamos en el proceso de adelantar visitas</v>
          </cell>
          <cell r="AE359">
            <v>3500000</v>
          </cell>
          <cell r="AF359" t="str">
            <v>N/A</v>
          </cell>
          <cell r="AG359" t="str">
            <v>N/A</v>
          </cell>
          <cell r="AH359">
            <v>3500000</v>
          </cell>
          <cell r="AI359" t="str">
            <v>N/A</v>
          </cell>
          <cell r="AJ359" t="str">
            <v>N/A</v>
          </cell>
          <cell r="AK359" t="str">
            <v>N/A</v>
          </cell>
          <cell r="AL359" t="str">
            <v>N/A</v>
          </cell>
          <cell r="AM359" t="str">
            <v>N/A</v>
          </cell>
          <cell r="AN359" t="str">
            <v>N/A</v>
          </cell>
          <cell r="AO359" t="str">
            <v>N/A</v>
          </cell>
          <cell r="AP359" t="str">
            <v>N/A</v>
          </cell>
          <cell r="AQ359" t="str">
            <v>N/A</v>
          </cell>
          <cell r="AR359" t="str">
            <v>SI</v>
          </cell>
          <cell r="AS359" t="str">
            <v>LUIS CASTRO</v>
          </cell>
        </row>
        <row r="360">
          <cell r="B360">
            <v>110436</v>
          </cell>
          <cell r="C360">
            <v>121444</v>
          </cell>
          <cell r="D360" t="str">
            <v>5e050ea2a7ae0e0017fa3ced</v>
          </cell>
          <cell r="E360" t="str">
            <v>PRIMAX</v>
          </cell>
          <cell r="F360" t="str">
            <v>SI</v>
          </cell>
          <cell r="G360" t="str">
            <v>NO</v>
          </cell>
          <cell r="H360" t="str">
            <v>NO</v>
          </cell>
          <cell r="I360" t="str">
            <v>MIRAFLORES</v>
          </cell>
          <cell r="J360" t="str">
            <v>Calle 49 # 27A-21</v>
          </cell>
          <cell r="K360" t="str">
            <v>Área Norte</v>
          </cell>
          <cell r="L360" t="str">
            <v>MEDELLIN</v>
          </cell>
          <cell r="M360" t="str">
            <v>ANTIOQUIA</v>
          </cell>
          <cell r="N360" t="str">
            <v>MONICA LONDOÑO</v>
          </cell>
          <cell r="O360" t="str">
            <v>mlondonod@primax.com.co</v>
          </cell>
          <cell r="P360" t="str">
            <v>OLGA LUCIA RESTREPO</v>
          </cell>
          <cell r="Q360" t="str">
            <v>orestrepol@primax.com.co</v>
          </cell>
          <cell r="R360" t="str">
            <v>Single Site</v>
          </cell>
          <cell r="U360" t="str">
            <v>Ricardo Freyde</v>
          </cell>
          <cell r="W360" t="str">
            <v>miraflores2721@gmail.com;</v>
          </cell>
          <cell r="X360" t="str">
            <v>miraflores2721@gmail.com;</v>
          </cell>
          <cell r="Y360" t="str">
            <v>574 269 8142</v>
          </cell>
          <cell r="Z360">
            <v>6.2398263399999996</v>
          </cell>
          <cell r="AA360">
            <v>-75.551283089999998</v>
          </cell>
          <cell r="AB360" t="str">
            <v>HS</v>
          </cell>
          <cell r="AC360" t="str">
            <v>Inmediato</v>
          </cell>
          <cell r="AE360">
            <v>3245455</v>
          </cell>
          <cell r="AF360" t="str">
            <v>N/A</v>
          </cell>
          <cell r="AG360" t="str">
            <v>N/A</v>
          </cell>
          <cell r="AH360">
            <v>3245455</v>
          </cell>
          <cell r="AI360" t="str">
            <v>N/A</v>
          </cell>
          <cell r="AJ360" t="str">
            <v>N/A</v>
          </cell>
          <cell r="AK360" t="str">
            <v>N/A</v>
          </cell>
          <cell r="AL360" t="str">
            <v>N/A</v>
          </cell>
          <cell r="AM360" t="str">
            <v>N/A</v>
          </cell>
          <cell r="AN360" t="str">
            <v>N/A</v>
          </cell>
          <cell r="AO360" t="str">
            <v>N/A</v>
          </cell>
          <cell r="AP360" t="str">
            <v>N/A</v>
          </cell>
          <cell r="AQ360" t="str">
            <v>N/A</v>
          </cell>
          <cell r="AR360" t="str">
            <v>SI</v>
          </cell>
          <cell r="AS360" t="str">
            <v>NORMAN CORDOBA</v>
          </cell>
        </row>
        <row r="361">
          <cell r="B361">
            <v>111777</v>
          </cell>
          <cell r="C361">
            <v>232498</v>
          </cell>
          <cell r="D361" t="str">
            <v>62446f07063cf80018fd44d6</v>
          </cell>
          <cell r="E361" t="str">
            <v>PRIMAX</v>
          </cell>
          <cell r="F361" t="str">
            <v>SI</v>
          </cell>
          <cell r="G361" t="str">
            <v>NO</v>
          </cell>
          <cell r="H361" t="str">
            <v>NO</v>
          </cell>
          <cell r="I361" t="str">
            <v>ESTACION DE SERVICIO VALLE</v>
          </cell>
          <cell r="J361" t="str">
            <v>Carrera 30#18-06 Tulúa</v>
          </cell>
          <cell r="K361" t="str">
            <v>Área Sur</v>
          </cell>
          <cell r="L361" t="str">
            <v>TULUA</v>
          </cell>
          <cell r="M361" t="str">
            <v>VALLE DEL CAUCA</v>
          </cell>
          <cell r="N361" t="str">
            <v>MARTHA PATRICA CHAVES</v>
          </cell>
          <cell r="O361" t="str">
            <v>mchavesr@primax.com.co</v>
          </cell>
          <cell r="P361" t="str">
            <v>ANDRES GARCIA</v>
          </cell>
          <cell r="Q361" t="str">
            <v>agarciag@primax.com.co</v>
          </cell>
          <cell r="R361" t="str">
            <v>Single Site</v>
          </cell>
          <cell r="U361" t="str">
            <v>Luz Adriana Galvez</v>
          </cell>
          <cell r="V361" t="str">
            <v>Luz Adriana Galvez</v>
          </cell>
          <cell r="X361" t="str">
            <v>estacionserviciovalle@hotmail.com;</v>
          </cell>
          <cell r="Z361">
            <v>4.090853074</v>
          </cell>
          <cell r="AA361">
            <v>-76.189966119999994</v>
          </cell>
          <cell r="AB361" t="str">
            <v>HS</v>
          </cell>
          <cell r="AC361" t="str">
            <v>Inmediato (3 contados)</v>
          </cell>
          <cell r="AE361">
            <v>3245455</v>
          </cell>
          <cell r="AF361" t="str">
            <v>N/A</v>
          </cell>
          <cell r="AG361" t="str">
            <v>N/A</v>
          </cell>
          <cell r="AH361">
            <v>1081818.33333333</v>
          </cell>
          <cell r="AI361">
            <v>1081818.33333333</v>
          </cell>
          <cell r="AJ361">
            <v>1081818.33333333</v>
          </cell>
          <cell r="AK361" t="str">
            <v>N/A</v>
          </cell>
          <cell r="AL361" t="str">
            <v>N/A</v>
          </cell>
          <cell r="AM361" t="str">
            <v>N/A</v>
          </cell>
          <cell r="AN361" t="str">
            <v>N/A</v>
          </cell>
          <cell r="AO361" t="str">
            <v>N/A</v>
          </cell>
          <cell r="AP361" t="str">
            <v>N/A</v>
          </cell>
          <cell r="AQ361" t="str">
            <v>N/A</v>
          </cell>
          <cell r="AR361" t="str">
            <v>SI</v>
          </cell>
          <cell r="AS361" t="str">
            <v>JOSE OROBIO</v>
          </cell>
        </row>
        <row r="362">
          <cell r="B362">
            <v>161383</v>
          </cell>
          <cell r="C362">
            <v>234224</v>
          </cell>
          <cell r="D362" t="str">
            <v>5dbae68e12f01e00170f35fc</v>
          </cell>
          <cell r="E362" t="str">
            <v>PRIMAX</v>
          </cell>
          <cell r="F362" t="str">
            <v>SI</v>
          </cell>
          <cell r="G362" t="str">
            <v>NO</v>
          </cell>
          <cell r="H362" t="str">
            <v>NO</v>
          </cell>
          <cell r="I362" t="str">
            <v>SAN JORGE LA APARTADA</v>
          </cell>
          <cell r="J362" t="str">
            <v>Carretera Troncal Km1 La Apartada - Caucasia</v>
          </cell>
          <cell r="K362" t="str">
            <v>Área Norte</v>
          </cell>
          <cell r="L362" t="str">
            <v>LA APARTADA (FRONTERA)</v>
          </cell>
          <cell r="M362" t="str">
            <v>CORDOBA</v>
          </cell>
          <cell r="N362" t="str">
            <v>MONICA LONDOÑO</v>
          </cell>
          <cell r="O362" t="str">
            <v>mlondonod@primax.com.co</v>
          </cell>
          <cell r="P362" t="str">
            <v>VICTOR PATERNINA</v>
          </cell>
          <cell r="Q362" t="str">
            <v>vpaterninau@primax.com.co</v>
          </cell>
          <cell r="R362" t="str">
            <v>Single Site</v>
          </cell>
          <cell r="U362" t="str">
            <v>Octavio Lopera</v>
          </cell>
          <cell r="W362" t="str">
            <v>javiertovar@hotmail.com;</v>
          </cell>
          <cell r="Z362">
            <v>8.0418469639999994</v>
          </cell>
          <cell r="AA362">
            <v>-75.328876690000001</v>
          </cell>
          <cell r="AB362" t="str">
            <v>HS</v>
          </cell>
          <cell r="AC362" t="str">
            <v>Cuotas</v>
          </cell>
          <cell r="AE362">
            <v>3700000</v>
          </cell>
          <cell r="AF362" t="str">
            <v>N/A</v>
          </cell>
          <cell r="AG362" t="str">
            <v>N/A</v>
          </cell>
          <cell r="AH362">
            <v>370000</v>
          </cell>
          <cell r="AI362">
            <v>370000</v>
          </cell>
          <cell r="AJ362">
            <v>370000</v>
          </cell>
          <cell r="AK362">
            <v>370000</v>
          </cell>
          <cell r="AL362">
            <v>370000</v>
          </cell>
          <cell r="AM362">
            <v>370000</v>
          </cell>
          <cell r="AN362">
            <v>370000</v>
          </cell>
          <cell r="AO362">
            <v>370000</v>
          </cell>
          <cell r="AP362">
            <v>370000</v>
          </cell>
          <cell r="AQ362">
            <v>370000</v>
          </cell>
          <cell r="AR362" t="str">
            <v>SI</v>
          </cell>
          <cell r="AS362" t="str">
            <v>KAREN COGOLLO</v>
          </cell>
        </row>
        <row r="363">
          <cell r="B363">
            <v>111998</v>
          </cell>
          <cell r="C363">
            <v>124119</v>
          </cell>
          <cell r="D363" t="str">
            <v>5de52cb68e7afb0017145ce6</v>
          </cell>
          <cell r="E363" t="str">
            <v>PRIMAX</v>
          </cell>
          <cell r="F363" t="str">
            <v>SI</v>
          </cell>
          <cell r="G363" t="str">
            <v>NO</v>
          </cell>
          <cell r="H363" t="str">
            <v>NO</v>
          </cell>
          <cell r="I363" t="str">
            <v>COTRANDER</v>
          </cell>
          <cell r="J363" t="str">
            <v xml:space="preserve">Cra 11 N°17-18 </v>
          </cell>
          <cell r="K363" t="str">
            <v>Área Norte</v>
          </cell>
          <cell r="L363" t="str">
            <v>FLORIDABLANCA</v>
          </cell>
          <cell r="M363" t="str">
            <v>SANTANDER</v>
          </cell>
          <cell r="N363" t="str">
            <v>MONICA LONDOÑO</v>
          </cell>
          <cell r="O363" t="str">
            <v>mlondonod@primax.com.co</v>
          </cell>
          <cell r="P363" t="str">
            <v>FABIAN TORRES</v>
          </cell>
          <cell r="Q363" t="str">
            <v>ftorresa@primax.com.co</v>
          </cell>
          <cell r="R363" t="str">
            <v>Single Site</v>
          </cell>
          <cell r="U363" t="str">
            <v>Cotrander Ltda / Nelson *</v>
          </cell>
          <cell r="V363" t="str">
            <v>Olga Vega</v>
          </cell>
          <cell r="W363" t="str">
            <v>servicentro@cotrander.com;</v>
          </cell>
          <cell r="X363" t="str">
            <v xml:space="preserve"> gestionhumana@cotrander.com;</v>
          </cell>
          <cell r="Y363">
            <v>3202537724</v>
          </cell>
          <cell r="Z363">
            <v>7.0769779379999997</v>
          </cell>
          <cell r="AA363">
            <v>-73.101283480000006</v>
          </cell>
          <cell r="AB363" t="str">
            <v>HS</v>
          </cell>
          <cell r="AC363" t="str">
            <v>Cuotas</v>
          </cell>
          <cell r="AE363">
            <v>3087818</v>
          </cell>
          <cell r="AF363" t="str">
            <v>N/A</v>
          </cell>
          <cell r="AG363" t="str">
            <v>N/A</v>
          </cell>
          <cell r="AH363" t="str">
            <v>N/A</v>
          </cell>
          <cell r="AI363">
            <v>343090.888888888</v>
          </cell>
          <cell r="AJ363">
            <v>343090.888888888</v>
          </cell>
          <cell r="AK363">
            <v>343090.888888888</v>
          </cell>
          <cell r="AL363">
            <v>343090.888888888</v>
          </cell>
          <cell r="AM363">
            <v>343090.888888888</v>
          </cell>
          <cell r="AN363">
            <v>343090.888888888</v>
          </cell>
          <cell r="AO363">
            <v>343090.888888888</v>
          </cell>
          <cell r="AP363">
            <v>343090.888888888</v>
          </cell>
          <cell r="AQ363">
            <v>343090.888888888</v>
          </cell>
          <cell r="AR363" t="str">
            <v>SI</v>
          </cell>
          <cell r="AS363" t="str">
            <v>FERNEY LOZANO</v>
          </cell>
        </row>
        <row r="364">
          <cell r="B364">
            <v>171064</v>
          </cell>
          <cell r="C364">
            <v>234356</v>
          </cell>
          <cell r="D364" t="str">
            <v>617ef2d1262e2c0018febaa4</v>
          </cell>
          <cell r="E364" t="str">
            <v>PRIMAX</v>
          </cell>
          <cell r="F364" t="str">
            <v>SI</v>
          </cell>
          <cell r="G364" t="str">
            <v>SI</v>
          </cell>
          <cell r="H364" t="str">
            <v>NO</v>
          </cell>
          <cell r="I364" t="str">
            <v>IBIRICO</v>
          </cell>
          <cell r="J364" t="str">
            <v>DIAGONAL 1 No. 12-55</v>
          </cell>
          <cell r="K364" t="str">
            <v>Área Norte</v>
          </cell>
          <cell r="L364" t="str">
            <v>LA JAGUA DE IBIRÍCO</v>
          </cell>
          <cell r="M364" t="str">
            <v xml:space="preserve"> CESAR</v>
          </cell>
          <cell r="N364" t="str">
            <v>MONICA LONDOÑO</v>
          </cell>
          <cell r="O364" t="str">
            <v>mlondonod@primax.com.co</v>
          </cell>
          <cell r="P364" t="str">
            <v>MARTHA BARROS</v>
          </cell>
          <cell r="Q364" t="str">
            <v>mbarrosl@primax.com.co</v>
          </cell>
          <cell r="R364" t="str">
            <v>Single site</v>
          </cell>
          <cell r="Z364">
            <v>9.5629539999999995</v>
          </cell>
          <cell r="AA364">
            <v>-73.341040000000007</v>
          </cell>
          <cell r="AB364" t="str">
            <v>HS</v>
          </cell>
          <cell r="AC364" t="str">
            <v>Cuotas</v>
          </cell>
          <cell r="AE364">
            <v>3087818</v>
          </cell>
          <cell r="AF364" t="str">
            <v>N/A</v>
          </cell>
          <cell r="AG364" t="str">
            <v>N/A</v>
          </cell>
          <cell r="AH364" t="str">
            <v>N/A</v>
          </cell>
          <cell r="AI364">
            <v>343090.888888888</v>
          </cell>
          <cell r="AJ364">
            <v>343090.888888888</v>
          </cell>
          <cell r="AK364">
            <v>343090.888888888</v>
          </cell>
          <cell r="AL364">
            <v>343090.888888888</v>
          </cell>
          <cell r="AM364">
            <v>343090.888888888</v>
          </cell>
          <cell r="AN364">
            <v>343090.888888888</v>
          </cell>
          <cell r="AO364">
            <v>343090.888888888</v>
          </cell>
          <cell r="AP364">
            <v>343090.888888888</v>
          </cell>
          <cell r="AQ364">
            <v>343090.888888888</v>
          </cell>
          <cell r="AR364" t="str">
            <v>SI</v>
          </cell>
          <cell r="AS364" t="str">
            <v>GUILLERMO SOLANO</v>
          </cell>
        </row>
        <row r="365">
          <cell r="B365">
            <v>170416</v>
          </cell>
          <cell r="C365">
            <v>233389</v>
          </cell>
          <cell r="D365" t="str">
            <v>624472d236bf1b001848dc4f</v>
          </cell>
          <cell r="E365" t="str">
            <v>PRIMAX</v>
          </cell>
          <cell r="F365" t="str">
            <v>SI</v>
          </cell>
          <cell r="G365" t="str">
            <v>SI</v>
          </cell>
          <cell r="H365" t="str">
            <v>NO</v>
          </cell>
          <cell r="I365" t="str">
            <v>ESTACION DE SERVICIO AUTO SUR</v>
          </cell>
          <cell r="J365" t="str">
            <v>Calle 57Q Sur Nro. 75A-08</v>
          </cell>
          <cell r="K365" t="str">
            <v>Área Centro</v>
          </cell>
          <cell r="L365" t="str">
            <v>BOGOTA D.C.</v>
          </cell>
          <cell r="M365" t="str">
            <v>BOGOTA D.C.</v>
          </cell>
          <cell r="N365" t="str">
            <v>HECTOR MARIO MARTINEZ</v>
          </cell>
          <cell r="O365" t="str">
            <v>hmartinezd@primax.com.co</v>
          </cell>
          <cell r="P365" t="str">
            <v xml:space="preserve">PAOLA MARTÍNEZ </v>
          </cell>
          <cell r="Q365" t="str">
            <v>pmartinezb@primax.com.co</v>
          </cell>
          <cell r="R365" t="str">
            <v>Single Site</v>
          </cell>
          <cell r="U365" t="str">
            <v>K-SAVAL Energy SAS</v>
          </cell>
          <cell r="Z365">
            <v>4.5970180000000003</v>
          </cell>
          <cell r="AA365">
            <v>-74.174800000000005</v>
          </cell>
          <cell r="AB365" t="str">
            <v>HS</v>
          </cell>
          <cell r="AC365" t="str">
            <v>Inmediato</v>
          </cell>
          <cell r="AE365">
            <v>2920909</v>
          </cell>
          <cell r="AF365" t="str">
            <v>N/A</v>
          </cell>
          <cell r="AG365" t="str">
            <v>N/A</v>
          </cell>
          <cell r="AH365" t="str">
            <v>N/A</v>
          </cell>
          <cell r="AI365" t="str">
            <v>N/A</v>
          </cell>
          <cell r="AJ365">
            <v>2920909</v>
          </cell>
          <cell r="AK365" t="str">
            <v>N/A</v>
          </cell>
          <cell r="AL365" t="str">
            <v>N/A</v>
          </cell>
          <cell r="AM365" t="str">
            <v>N/A</v>
          </cell>
          <cell r="AN365" t="str">
            <v>N/A</v>
          </cell>
          <cell r="AO365" t="str">
            <v>N/A</v>
          </cell>
          <cell r="AP365" t="str">
            <v>N/A</v>
          </cell>
          <cell r="AQ365" t="str">
            <v>N/A</v>
          </cell>
          <cell r="AR365" t="str">
            <v>SI</v>
          </cell>
          <cell r="AS365" t="str">
            <v>MIGUEL RAMIREZ</v>
          </cell>
        </row>
        <row r="366">
          <cell r="B366">
            <v>110950</v>
          </cell>
          <cell r="C366">
            <v>197691</v>
          </cell>
          <cell r="D366" t="str">
            <v>5d8a220dd9f2360017612ea7</v>
          </cell>
          <cell r="E366" t="str">
            <v>PRIMAX</v>
          </cell>
          <cell r="F366" t="str">
            <v>SI</v>
          </cell>
          <cell r="G366" t="str">
            <v>NO</v>
          </cell>
          <cell r="H366" t="str">
            <v>NO</v>
          </cell>
          <cell r="I366" t="str">
            <v>EL COUNTRY</v>
          </cell>
          <cell r="J366" t="str">
            <v>Av 19 No. 127c - 50</v>
          </cell>
          <cell r="K366" t="str">
            <v>Área Centro</v>
          </cell>
          <cell r="L366" t="str">
            <v>BOGOTA D.C.</v>
          </cell>
          <cell r="M366" t="str">
            <v>BOGOTA D.C.</v>
          </cell>
          <cell r="N366" t="str">
            <v>HECTOR MARIO MARTINEZ</v>
          </cell>
          <cell r="O366" t="str">
            <v>hmartinezd@primax.com.co</v>
          </cell>
          <cell r="P366" t="str">
            <v>CAROLINA CHAVEZ</v>
          </cell>
          <cell r="Q366" t="str">
            <v>cchavezz@primax.com.co</v>
          </cell>
          <cell r="R366" t="str">
            <v>Partner</v>
          </cell>
          <cell r="S366" t="str">
            <v>GANDUR</v>
          </cell>
          <cell r="U366" t="str">
            <v>GANDUR: Gabriel Gandur</v>
          </cell>
          <cell r="Y366">
            <v>3102691637</v>
          </cell>
          <cell r="Z366">
            <v>4.7108709419999997</v>
          </cell>
          <cell r="AA366">
            <v>-74.047791230000001</v>
          </cell>
          <cell r="AB366" t="str">
            <v>HS</v>
          </cell>
          <cell r="AC366" t="str">
            <v>Cuotas</v>
          </cell>
          <cell r="AE366">
            <v>2744727</v>
          </cell>
          <cell r="AF366" t="str">
            <v>N/A</v>
          </cell>
          <cell r="AG366" t="str">
            <v>N/A</v>
          </cell>
          <cell r="AH366" t="str">
            <v>N/A</v>
          </cell>
          <cell r="AI366" t="str">
            <v>N/A</v>
          </cell>
          <cell r="AJ366">
            <v>343090.875</v>
          </cell>
          <cell r="AK366">
            <v>343090.875</v>
          </cell>
          <cell r="AL366">
            <v>343090.875</v>
          </cell>
          <cell r="AM366">
            <v>343090.875</v>
          </cell>
          <cell r="AN366">
            <v>343090.875</v>
          </cell>
          <cell r="AO366">
            <v>343090.875</v>
          </cell>
          <cell r="AP366">
            <v>343090.875</v>
          </cell>
          <cell r="AQ366">
            <v>343090.875</v>
          </cell>
          <cell r="AR366" t="str">
            <v>SI</v>
          </cell>
          <cell r="AS366" t="str">
            <v>RICARDO CHIPATECUA</v>
          </cell>
        </row>
        <row r="367">
          <cell r="B367">
            <v>168005</v>
          </cell>
          <cell r="C367">
            <v>226890</v>
          </cell>
          <cell r="D367" t="str">
            <v>5e74ee74a236120017891241</v>
          </cell>
          <cell r="E367" t="str">
            <v>PRIMAX</v>
          </cell>
          <cell r="F367" t="str">
            <v>NO</v>
          </cell>
          <cell r="G367" t="str">
            <v>NO</v>
          </cell>
          <cell r="H367" t="str">
            <v>NO</v>
          </cell>
          <cell r="I367" t="str">
            <v>RIVARCA YOPAL</v>
          </cell>
          <cell r="J367" t="str">
            <v>CALLE  24 No. 35-139</v>
          </cell>
          <cell r="K367" t="str">
            <v>Área Centro</v>
          </cell>
          <cell r="L367" t="str">
            <v>YOPAL</v>
          </cell>
          <cell r="M367" t="str">
            <v>CASANARE</v>
          </cell>
          <cell r="N367" t="str">
            <v>HECTOR MARIO MARTINEZ</v>
          </cell>
          <cell r="O367" t="str">
            <v>hmartinezd@primax.com.co</v>
          </cell>
          <cell r="P367" t="str">
            <v>IVAN PINZON</v>
          </cell>
          <cell r="Q367" t="str">
            <v>ipinzonu@primax.com.co</v>
          </cell>
          <cell r="R367" t="str">
            <v>Multisite</v>
          </cell>
          <cell r="T367" t="str">
            <v>JULIO RIVEROS</v>
          </cell>
          <cell r="U367" t="str">
            <v>Julio Riveros</v>
          </cell>
          <cell r="Y367">
            <v>3118094708</v>
          </cell>
          <cell r="Z367">
            <v>5.343915</v>
          </cell>
          <cell r="AA367">
            <v>-72.380493000000001</v>
          </cell>
          <cell r="AB367" t="str">
            <v>HS</v>
          </cell>
          <cell r="AC367" t="str">
            <v>Cuotas</v>
          </cell>
          <cell r="AE367">
            <v>2744727</v>
          </cell>
          <cell r="AF367" t="str">
            <v>N/A</v>
          </cell>
          <cell r="AG367" t="str">
            <v>N/A</v>
          </cell>
          <cell r="AH367" t="str">
            <v>N/A</v>
          </cell>
          <cell r="AI367" t="str">
            <v>N/A</v>
          </cell>
          <cell r="AJ367">
            <v>343090.875</v>
          </cell>
          <cell r="AK367">
            <v>343090.875</v>
          </cell>
          <cell r="AL367">
            <v>343090.875</v>
          </cell>
          <cell r="AM367">
            <v>343090.875</v>
          </cell>
          <cell r="AN367">
            <v>343090.875</v>
          </cell>
          <cell r="AO367">
            <v>343090.875</v>
          </cell>
          <cell r="AP367">
            <v>343090.875</v>
          </cell>
          <cell r="AQ367">
            <v>343090.875</v>
          </cell>
          <cell r="AR367" t="str">
            <v>SI</v>
          </cell>
          <cell r="AS367" t="str">
            <v>WILSON MONTAÑA</v>
          </cell>
        </row>
        <row r="368">
          <cell r="B368">
            <v>110851</v>
          </cell>
          <cell r="C368">
            <v>235587</v>
          </cell>
          <cell r="D368" t="str">
            <v>62685018f9d91300184c73e7</v>
          </cell>
          <cell r="E368" t="str">
            <v>PRIMAX</v>
          </cell>
          <cell r="F368" t="str">
            <v>SI</v>
          </cell>
          <cell r="G368" t="str">
            <v>NO</v>
          </cell>
          <cell r="H368" t="str">
            <v>NO</v>
          </cell>
          <cell r="I368" t="str">
            <v>EL AMPARO</v>
          </cell>
          <cell r="J368" t="str">
            <v>Avda Pedro de Heredía - Los Alpes</v>
          </cell>
          <cell r="K368" t="str">
            <v>Área Norte</v>
          </cell>
          <cell r="L368" t="str">
            <v>CARTAGENA DE INDIAS</v>
          </cell>
          <cell r="M368" t="str">
            <v>BOLIVAR</v>
          </cell>
          <cell r="N368" t="str">
            <v>MONICA LONDOÑO</v>
          </cell>
          <cell r="O368" t="str">
            <v>mlondonod@primax.com.co</v>
          </cell>
          <cell r="P368" t="str">
            <v>MARTHA BARROS</v>
          </cell>
          <cell r="Q368" t="str">
            <v>mbarrosl@primax.com.co</v>
          </cell>
          <cell r="R368" t="str">
            <v>Multisite</v>
          </cell>
          <cell r="S368" t="str">
            <v>COESCO</v>
          </cell>
          <cell r="U368" t="str">
            <v>COESCO</v>
          </cell>
          <cell r="V368" t="str">
            <v>Alba Caballero</v>
          </cell>
          <cell r="W368" t="str">
            <v>acaballero@coescocolombia.com</v>
          </cell>
          <cell r="X368" t="str">
            <v>acaballero@coescocolombia.com</v>
          </cell>
          <cell r="Y368">
            <v>3102131676</v>
          </cell>
          <cell r="Z368">
            <v>10.393159750000001</v>
          </cell>
          <cell r="AA368">
            <v>-75.482510869999999</v>
          </cell>
          <cell r="AB368" t="str">
            <v>HS</v>
          </cell>
          <cell r="AC368" t="str">
            <v>Cuotas</v>
          </cell>
          <cell r="AE368">
            <v>2744727</v>
          </cell>
          <cell r="AF368" t="str">
            <v>N/A</v>
          </cell>
          <cell r="AG368" t="str">
            <v>N/A</v>
          </cell>
          <cell r="AH368" t="str">
            <v>N/A</v>
          </cell>
          <cell r="AI368" t="str">
            <v>N/A</v>
          </cell>
          <cell r="AJ368">
            <v>343090.875</v>
          </cell>
          <cell r="AK368">
            <v>343090.875</v>
          </cell>
          <cell r="AL368">
            <v>343090.875</v>
          </cell>
          <cell r="AM368">
            <v>343090.875</v>
          </cell>
          <cell r="AN368">
            <v>343090.875</v>
          </cell>
          <cell r="AO368">
            <v>343090.875</v>
          </cell>
          <cell r="AP368">
            <v>343090.875</v>
          </cell>
          <cell r="AQ368">
            <v>343090.875</v>
          </cell>
          <cell r="AR368" t="str">
            <v>SI</v>
          </cell>
          <cell r="AS368" t="str">
            <v>KAREN COGOLLO</v>
          </cell>
        </row>
        <row r="369">
          <cell r="B369">
            <v>171049</v>
          </cell>
          <cell r="C369">
            <v>234337</v>
          </cell>
          <cell r="D369" t="str">
            <v>6274208685fc4e001883e9fd</v>
          </cell>
          <cell r="E369" t="str">
            <v>PRIMAX</v>
          </cell>
          <cell r="F369" t="str">
            <v>SI</v>
          </cell>
          <cell r="G369" t="str">
            <v>NO</v>
          </cell>
          <cell r="H369" t="str">
            <v>NO</v>
          </cell>
          <cell r="I369" t="str">
            <v>DOÑA ALANA</v>
          </cell>
          <cell r="J369" t="str">
            <v>Chinú-Sahagún, Sahagún, Córdoba</v>
          </cell>
          <cell r="K369" t="str">
            <v>Área Norte</v>
          </cell>
          <cell r="L369" t="str">
            <v>SAHAGUN</v>
          </cell>
          <cell r="M369" t="str">
            <v>CORDOBA</v>
          </cell>
          <cell r="N369" t="str">
            <v>MONICA LONDOÑO</v>
          </cell>
          <cell r="O369" t="str">
            <v>mlondonod@primax.com.co</v>
          </cell>
          <cell r="P369" t="str">
            <v>VICTOR PATERNINA</v>
          </cell>
          <cell r="Q369" t="str">
            <v>vpaterninau@primax.com.co</v>
          </cell>
          <cell r="R369" t="str">
            <v>Multisite</v>
          </cell>
          <cell r="Z369">
            <v>8.9762000000000004</v>
          </cell>
          <cell r="AA369">
            <v>-75.454899999999995</v>
          </cell>
          <cell r="AB369" t="str">
            <v>HS</v>
          </cell>
          <cell r="AC369" t="str">
            <v>Cuotas</v>
          </cell>
          <cell r="AE369">
            <v>2744727</v>
          </cell>
          <cell r="AF369" t="str">
            <v>N/A</v>
          </cell>
          <cell r="AG369" t="str">
            <v>N/A</v>
          </cell>
          <cell r="AH369" t="str">
            <v>N/A</v>
          </cell>
          <cell r="AI369" t="str">
            <v>N/A</v>
          </cell>
          <cell r="AJ369">
            <v>343090.875</v>
          </cell>
          <cell r="AK369">
            <v>343090.875</v>
          </cell>
          <cell r="AL369">
            <v>343090.875</v>
          </cell>
          <cell r="AM369">
            <v>343090.875</v>
          </cell>
          <cell r="AN369">
            <v>343090.875</v>
          </cell>
          <cell r="AO369">
            <v>343090.875</v>
          </cell>
          <cell r="AP369">
            <v>343090.875</v>
          </cell>
          <cell r="AQ369">
            <v>343090.875</v>
          </cell>
          <cell r="AR369" t="str">
            <v>SI</v>
          </cell>
          <cell r="AS369" t="str">
            <v>KAREN COGOLLO</v>
          </cell>
        </row>
        <row r="370">
          <cell r="B370">
            <v>170901</v>
          </cell>
          <cell r="C370">
            <v>234153</v>
          </cell>
          <cell r="D370" t="str">
            <v>61843867262e2c0018ff472c</v>
          </cell>
          <cell r="E370" t="str">
            <v>PRIMAX</v>
          </cell>
          <cell r="F370" t="str">
            <v>SI</v>
          </cell>
          <cell r="G370" t="str">
            <v>NO</v>
          </cell>
          <cell r="H370" t="str">
            <v>NO</v>
          </cell>
          <cell r="I370" t="str">
            <v>PAZ DEL RIO</v>
          </cell>
          <cell r="J370" t="str">
            <v>Vereda La Argentina, San Agustín, Huila</v>
          </cell>
          <cell r="K370" t="str">
            <v>Área Centro</v>
          </cell>
          <cell r="L370" t="str">
            <v>SAN AGUSTIN</v>
          </cell>
          <cell r="M370" t="str">
            <v>HUILA</v>
          </cell>
          <cell r="N370" t="str">
            <v>HECTOR MARIO MARTINEZ</v>
          </cell>
          <cell r="O370" t="str">
            <v>hmartinezd@primax.com.co</v>
          </cell>
          <cell r="P370" t="str">
            <v>JOHANA BOTERO</v>
          </cell>
          <cell r="Q370" t="str">
            <v>jboterog@primax.com.co</v>
          </cell>
          <cell r="R370" t="str">
            <v>Single Site</v>
          </cell>
          <cell r="X370" t="str">
            <v>es.pazdelrio747@gmail.com</v>
          </cell>
          <cell r="Z370">
            <v>1.851631</v>
          </cell>
          <cell r="AA370">
            <v>-76.221335999999994</v>
          </cell>
          <cell r="AB370" t="str">
            <v>HS</v>
          </cell>
          <cell r="AC370" t="str">
            <v>Inmediato</v>
          </cell>
          <cell r="AE370">
            <v>2596364</v>
          </cell>
          <cell r="AF370" t="str">
            <v>N/A</v>
          </cell>
          <cell r="AG370" t="str">
            <v>N/A</v>
          </cell>
          <cell r="AH370" t="str">
            <v>N/A</v>
          </cell>
          <cell r="AI370" t="str">
            <v>N/A</v>
          </cell>
          <cell r="AJ370" t="str">
            <v>N/A</v>
          </cell>
          <cell r="AK370">
            <v>2596364</v>
          </cell>
          <cell r="AL370" t="str">
            <v>N/A</v>
          </cell>
          <cell r="AM370" t="str">
            <v>N/A</v>
          </cell>
          <cell r="AN370" t="str">
            <v>N/A</v>
          </cell>
          <cell r="AO370" t="str">
            <v>N/A</v>
          </cell>
          <cell r="AP370" t="str">
            <v>N/A</v>
          </cell>
          <cell r="AQ370" t="str">
            <v>N/A</v>
          </cell>
          <cell r="AR370" t="str">
            <v>SI</v>
          </cell>
          <cell r="AS370" t="str">
            <v>LAURA PERDOMO</v>
          </cell>
        </row>
        <row r="371">
          <cell r="B371">
            <v>170938</v>
          </cell>
          <cell r="C371">
            <v>234192</v>
          </cell>
          <cell r="D371" t="str">
            <v>629244e4ceb86f0018b8b7c9</v>
          </cell>
          <cell r="E371" t="str">
            <v>PRIMAX</v>
          </cell>
          <cell r="F371" t="str">
            <v>SI</v>
          </cell>
          <cell r="G371" t="str">
            <v>SI</v>
          </cell>
          <cell r="H371" t="str">
            <v>NO</v>
          </cell>
          <cell r="I371" t="str">
            <v>ALCARAVAN YOPAL</v>
          </cell>
          <cell r="J371" t="str">
            <v>CARRERA 29 No. 16-11 LOTE 2</v>
          </cell>
          <cell r="K371" t="str">
            <v>Área Centro</v>
          </cell>
          <cell r="L371" t="str">
            <v>YOPAL</v>
          </cell>
          <cell r="M371" t="str">
            <v>CASANARE</v>
          </cell>
          <cell r="N371" t="str">
            <v>HECTOR MARIO MARTINEZ</v>
          </cell>
          <cell r="O371" t="str">
            <v>hmartinezd@primax.com.co</v>
          </cell>
          <cell r="P371" t="str">
            <v>IVAN PINZON</v>
          </cell>
          <cell r="Q371" t="str">
            <v>ipinzonu@primax.com.co</v>
          </cell>
          <cell r="R371" t="str">
            <v>Partner</v>
          </cell>
          <cell r="S371" t="str">
            <v>COESCO</v>
          </cell>
          <cell r="U371" t="str">
            <v>COESCO: Julian Torrado</v>
          </cell>
          <cell r="W371" t="str">
            <v>jtorradop@coescocolombia.com; jgonzalezm@coescocolombia.com;</v>
          </cell>
          <cell r="X371" t="str">
            <v>jtorradop@coescocolombia.com;</v>
          </cell>
          <cell r="Z371">
            <v>5.3465009999999999</v>
          </cell>
          <cell r="AA371">
            <v>-72.389133999999999</v>
          </cell>
          <cell r="AB371" t="str">
            <v>HS</v>
          </cell>
          <cell r="AC371" t="str">
            <v>Cuotas</v>
          </cell>
          <cell r="AE371">
            <v>2401636</v>
          </cell>
          <cell r="AF371" t="str">
            <v>N/A</v>
          </cell>
          <cell r="AG371" t="str">
            <v>N/A</v>
          </cell>
          <cell r="AH371" t="str">
            <v>N/A</v>
          </cell>
          <cell r="AI371" t="str">
            <v>N/A</v>
          </cell>
          <cell r="AJ371" t="str">
            <v>N/A</v>
          </cell>
          <cell r="AK371">
            <v>343090.86</v>
          </cell>
          <cell r="AL371">
            <v>343090.86</v>
          </cell>
          <cell r="AM371">
            <v>343090.86</v>
          </cell>
          <cell r="AN371">
            <v>343090.86</v>
          </cell>
          <cell r="AO371">
            <v>343090.86</v>
          </cell>
          <cell r="AP371">
            <v>343090.86</v>
          </cell>
          <cell r="AQ371">
            <v>343090.86</v>
          </cell>
          <cell r="AR371" t="str">
            <v>SI</v>
          </cell>
          <cell r="AS371" t="str">
            <v>WILSON MONTAÑA</v>
          </cell>
        </row>
        <row r="372">
          <cell r="B372">
            <v>110381</v>
          </cell>
          <cell r="C372">
            <v>234512</v>
          </cell>
          <cell r="D372" t="str">
            <v>5dbae74812f01e00170f54dd</v>
          </cell>
          <cell r="E372" t="str">
            <v>PRIMAX</v>
          </cell>
          <cell r="F372" t="str">
            <v>SI</v>
          </cell>
          <cell r="G372" t="str">
            <v>SI</v>
          </cell>
          <cell r="H372" t="str">
            <v>NO</v>
          </cell>
          <cell r="I372" t="str">
            <v>EL LIDO</v>
          </cell>
          <cell r="J372" t="str">
            <v>Cl. 5 No. 44 - 24</v>
          </cell>
          <cell r="K372" t="str">
            <v>Área Sur</v>
          </cell>
          <cell r="L372" t="str">
            <v>SANTIAGO DE CALI</v>
          </cell>
          <cell r="M372" t="str">
            <v>VALLE DEL CAUCA</v>
          </cell>
          <cell r="N372" t="str">
            <v>HECTOR MARIO MARTINEZ</v>
          </cell>
          <cell r="O372" t="str">
            <v>hmartinezd@primax.com.co</v>
          </cell>
          <cell r="P372" t="str">
            <v>CLAUDIA PINILLA</v>
          </cell>
          <cell r="Q372" t="str">
            <v>cpinillal@primax.com.co</v>
          </cell>
          <cell r="R372" t="str">
            <v>Partner</v>
          </cell>
          <cell r="S372" t="str">
            <v>COESCO</v>
          </cell>
          <cell r="U372" t="str">
            <v>COESCO: Francisco Diez</v>
          </cell>
          <cell r="V372" t="str">
            <v>Luzedilia Millan</v>
          </cell>
          <cell r="W372" t="str">
            <v>fdiezc@coescocolombia.com;</v>
          </cell>
          <cell r="X372" t="str">
            <v>lmillanp@coescocolombia.com;</v>
          </cell>
          <cell r="Y372">
            <v>3214611472</v>
          </cell>
          <cell r="Z372">
            <v>3.4197345380000002</v>
          </cell>
          <cell r="AA372">
            <v>-76.548705479999995</v>
          </cell>
          <cell r="AB372" t="str">
            <v>HS</v>
          </cell>
          <cell r="AC372" t="str">
            <v>Cuotas</v>
          </cell>
          <cell r="AE372">
            <v>2401636</v>
          </cell>
          <cell r="AF372" t="str">
            <v>N/A</v>
          </cell>
          <cell r="AG372" t="str">
            <v>N/A</v>
          </cell>
          <cell r="AH372" t="str">
            <v>N/A</v>
          </cell>
          <cell r="AI372" t="str">
            <v>N/A</v>
          </cell>
          <cell r="AJ372" t="str">
            <v>N/A</v>
          </cell>
          <cell r="AK372">
            <v>343090.86</v>
          </cell>
          <cell r="AL372">
            <v>343090.86</v>
          </cell>
          <cell r="AM372">
            <v>343090.86</v>
          </cell>
          <cell r="AN372">
            <v>343090.86</v>
          </cell>
          <cell r="AO372">
            <v>343090.86</v>
          </cell>
          <cell r="AP372">
            <v>343090.86</v>
          </cell>
          <cell r="AQ372">
            <v>343090.86</v>
          </cell>
          <cell r="AR372" t="str">
            <v>SI</v>
          </cell>
          <cell r="AS372" t="str">
            <v>SANDRA JORDAN</v>
          </cell>
        </row>
        <row r="373">
          <cell r="B373">
            <v>110288</v>
          </cell>
          <cell r="C373">
            <v>193101</v>
          </cell>
          <cell r="D373" t="str">
            <v>629249a3dce4310018e0f8d7</v>
          </cell>
          <cell r="E373" t="str">
            <v>PRIMAX</v>
          </cell>
          <cell r="F373" t="str">
            <v>SI</v>
          </cell>
          <cell r="G373" t="str">
            <v>NO</v>
          </cell>
          <cell r="H373" t="str">
            <v>NO</v>
          </cell>
          <cell r="I373" t="str">
            <v>BELEN</v>
          </cell>
          <cell r="J373" t="str">
            <v>Calle 30A No.67C11</v>
          </cell>
          <cell r="K373" t="str">
            <v>Área Norte</v>
          </cell>
          <cell r="L373" t="str">
            <v>MEDELLIN</v>
          </cell>
          <cell r="M373" t="str">
            <v>ANTIOQUIA</v>
          </cell>
          <cell r="N373" t="str">
            <v>MONICA LONDOÑO</v>
          </cell>
          <cell r="O373" t="str">
            <v>mlondonod@primax.com.co</v>
          </cell>
          <cell r="P373" t="str">
            <v>OLGA LUCIA RESTREPO</v>
          </cell>
          <cell r="Q373" t="str">
            <v>orestrepol@primax.com.co</v>
          </cell>
          <cell r="R373" t="str">
            <v>Single Site</v>
          </cell>
          <cell r="V373" t="str">
            <v>David Maya</v>
          </cell>
          <cell r="W373" t="str">
            <v>edsprimaxbelen@gmail.com;</v>
          </cell>
          <cell r="X373" t="str">
            <v>edsprimaxbelen@gmail.com;</v>
          </cell>
          <cell r="Y373">
            <v>3104521333</v>
          </cell>
          <cell r="Z373">
            <v>6.2319142569999997</v>
          </cell>
          <cell r="AA373">
            <v>-75.591258859999996</v>
          </cell>
          <cell r="AB373" t="str">
            <v>HS</v>
          </cell>
          <cell r="AC373" t="str">
            <v>Cuotas</v>
          </cell>
          <cell r="AE373">
            <v>2354545</v>
          </cell>
          <cell r="AF373" t="str">
            <v>N/A</v>
          </cell>
          <cell r="AG373" t="str">
            <v>N/A</v>
          </cell>
          <cell r="AH373" t="str">
            <v>N/A</v>
          </cell>
          <cell r="AI373" t="str">
            <v>N/A</v>
          </cell>
          <cell r="AJ373" t="str">
            <v>N/A</v>
          </cell>
          <cell r="AK373">
            <v>336363.57</v>
          </cell>
          <cell r="AL373">
            <v>336363.57</v>
          </cell>
          <cell r="AM373">
            <v>336363.57</v>
          </cell>
          <cell r="AN373">
            <v>336363.57</v>
          </cell>
          <cell r="AO373">
            <v>336363.57</v>
          </cell>
          <cell r="AP373">
            <v>336363.57</v>
          </cell>
          <cell r="AQ373">
            <v>336363.57</v>
          </cell>
          <cell r="AR373" t="str">
            <v>SI</v>
          </cell>
          <cell r="AS373" t="str">
            <v>JOHNNATAN ALZATE</v>
          </cell>
        </row>
        <row r="374">
          <cell r="B374">
            <v>164456</v>
          </cell>
          <cell r="C374">
            <v>213969</v>
          </cell>
          <cell r="D374" t="str">
            <v>62a8ff251ed64700180a0ee3</v>
          </cell>
          <cell r="E374" t="str">
            <v>PRIMAX</v>
          </cell>
          <cell r="F374" t="str">
            <v>SI</v>
          </cell>
          <cell r="G374" t="str">
            <v>SI</v>
          </cell>
          <cell r="H374" t="str">
            <v>NO</v>
          </cell>
          <cell r="I374" t="str">
            <v>ESSO PUERTO BELLO</v>
          </cell>
          <cell r="J374" t="str">
            <v>CARRERA 50 No. 43 - 69</v>
          </cell>
          <cell r="K374" t="str">
            <v>Área Norte</v>
          </cell>
          <cell r="L374" t="str">
            <v>BELLO</v>
          </cell>
          <cell r="M374" t="str">
            <v>ANTIOQUIA</v>
          </cell>
          <cell r="N374" t="str">
            <v>MONICA LONDOÑO</v>
          </cell>
          <cell r="O374" t="str">
            <v>mlondonod@primax.com.co</v>
          </cell>
          <cell r="P374" t="str">
            <v>ANDRES FELIPE PENNA</v>
          </cell>
          <cell r="Q374" t="str">
            <v>apennal@primax.com.co</v>
          </cell>
          <cell r="R374" t="str">
            <v>Single Site</v>
          </cell>
          <cell r="Z374">
            <v>6.3293440969999999</v>
          </cell>
          <cell r="AA374">
            <v>-75.558244169999995</v>
          </cell>
          <cell r="AB374" t="str">
            <v>HS</v>
          </cell>
          <cell r="AC374" t="str">
            <v>Inmediato</v>
          </cell>
          <cell r="AE374">
            <v>2227273</v>
          </cell>
          <cell r="AF374" t="str">
            <v>N/A</v>
          </cell>
          <cell r="AG374" t="str">
            <v>N/A</v>
          </cell>
          <cell r="AH374" t="str">
            <v>N/A</v>
          </cell>
          <cell r="AI374" t="str">
            <v>N/A</v>
          </cell>
          <cell r="AJ374" t="str">
            <v>N/A</v>
          </cell>
          <cell r="AK374" t="str">
            <v>N/A</v>
          </cell>
          <cell r="AL374">
            <v>2227273</v>
          </cell>
          <cell r="AM374" t="str">
            <v>N/A</v>
          </cell>
          <cell r="AN374" t="str">
            <v>N/A</v>
          </cell>
          <cell r="AO374" t="str">
            <v>N/A</v>
          </cell>
          <cell r="AP374" t="str">
            <v>N/A</v>
          </cell>
          <cell r="AQ374" t="str">
            <v>N/A</v>
          </cell>
          <cell r="AS374" t="str">
            <v>NORMAN CORDOBA</v>
          </cell>
        </row>
        <row r="375">
          <cell r="B375">
            <v>171357</v>
          </cell>
          <cell r="C375">
            <v>234745</v>
          </cell>
          <cell r="D375" t="str">
            <v>62a8ff951ed64700180a0f08</v>
          </cell>
          <cell r="E375" t="str">
            <v>PRIMAX</v>
          </cell>
          <cell r="F375" t="str">
            <v>SI</v>
          </cell>
          <cell r="G375" t="str">
            <v>NO</v>
          </cell>
          <cell r="H375" t="str">
            <v>NO</v>
          </cell>
          <cell r="I375" t="str">
            <v>LA VIOLETA</v>
          </cell>
          <cell r="J375" t="str">
            <v>KILOMETRO 44.8 AUTOPISTA NORTE SESQUILE CUNDINAMARCA</v>
          </cell>
          <cell r="K375" t="str">
            <v>Área Centro</v>
          </cell>
          <cell r="L375" t="str">
            <v>SESQULE</v>
          </cell>
          <cell r="M375" t="str">
            <v>CUNDINAMARCA</v>
          </cell>
          <cell r="N375" t="str">
            <v>HECTOR MARIO MARTINEZ</v>
          </cell>
          <cell r="O375" t="str">
            <v>hmartinezd@primax.com.co</v>
          </cell>
          <cell r="P375" t="str">
            <v>YOLIMA MESA</v>
          </cell>
          <cell r="Q375" t="str">
            <v>ymesar@primax.com.co</v>
          </cell>
          <cell r="R375" t="str">
            <v>Single Site</v>
          </cell>
          <cell r="Z375">
            <v>5.0679800000000004</v>
          </cell>
          <cell r="AA375">
            <v>-73.772649999999999</v>
          </cell>
          <cell r="AB375" t="str">
            <v>HS</v>
          </cell>
          <cell r="AC375" t="str">
            <v>Inmediato (2 contados)</v>
          </cell>
          <cell r="AD375" t="str">
            <v>Se deben cobrar las cuotas en los meses de Julio &amp; Agosto (5 Visitas + 13 MS + 2 Evaluaciones de imagen)</v>
          </cell>
          <cell r="AE375">
            <v>2271818</v>
          </cell>
          <cell r="AF375" t="str">
            <v>N/A</v>
          </cell>
          <cell r="AG375" t="str">
            <v>N/A</v>
          </cell>
          <cell r="AH375" t="str">
            <v>N/A</v>
          </cell>
          <cell r="AI375" t="str">
            <v>N/A</v>
          </cell>
          <cell r="AJ375" t="str">
            <v>N/A</v>
          </cell>
          <cell r="AK375" t="str">
            <v>N/A</v>
          </cell>
          <cell r="AL375">
            <v>1135909</v>
          </cell>
          <cell r="AM375">
            <v>1135909</v>
          </cell>
          <cell r="AN375" t="str">
            <v>N/A</v>
          </cell>
          <cell r="AO375" t="str">
            <v>N/A</v>
          </cell>
          <cell r="AP375" t="str">
            <v>N/A</v>
          </cell>
          <cell r="AQ375" t="str">
            <v>N/A</v>
          </cell>
          <cell r="AS375" t="str">
            <v>MILENA INFANTE</v>
          </cell>
        </row>
        <row r="376">
          <cell r="B376">
            <v>171328</v>
          </cell>
          <cell r="C376">
            <v>234711</v>
          </cell>
          <cell r="D376" t="str">
            <v>6298c0781ed6470018094f9f</v>
          </cell>
          <cell r="E376" t="str">
            <v>PRIMAX</v>
          </cell>
          <cell r="F376" t="str">
            <v>SI</v>
          </cell>
          <cell r="G376" t="str">
            <v>NO</v>
          </cell>
          <cell r="H376" t="str">
            <v>NO</v>
          </cell>
          <cell r="I376" t="str">
            <v>EDS PREMIUM LA MARIA</v>
          </cell>
          <cell r="J376" t="str">
            <v>CL 45 CR 51 31</v>
          </cell>
          <cell r="K376" t="str">
            <v>Área Norte</v>
          </cell>
          <cell r="L376" t="str">
            <v>SANTUARIO</v>
          </cell>
          <cell r="M376" t="str">
            <v>ANTIOQUIA</v>
          </cell>
          <cell r="N376" t="str">
            <v>MONICA LONDOÑO</v>
          </cell>
          <cell r="O376" t="str">
            <v>mlondonod@primax.com.co</v>
          </cell>
          <cell r="P376" t="str">
            <v>OLGA LUCIA RESTREPO</v>
          </cell>
          <cell r="Q376" t="str">
            <v>orestrepol@primax.com.co</v>
          </cell>
          <cell r="R376" t="str">
            <v>Multisite</v>
          </cell>
          <cell r="U376" t="str">
            <v>Elly Jazmin Zuluaga Salazar</v>
          </cell>
          <cell r="V376" t="str">
            <v>Elly Jazmin Zuluaga Salazar</v>
          </cell>
          <cell r="Z376">
            <v>6.1349999999999998</v>
          </cell>
          <cell r="AA376">
            <v>-75.268889000000001</v>
          </cell>
          <cell r="AB376" t="str">
            <v>HS</v>
          </cell>
          <cell r="AC376" t="str">
            <v>Inmediato</v>
          </cell>
          <cell r="AD376" t="str">
            <v>Pago total</v>
          </cell>
          <cell r="AE376">
            <v>2227273</v>
          </cell>
          <cell r="AF376" t="str">
            <v>N/A</v>
          </cell>
          <cell r="AG376" t="str">
            <v>N/A</v>
          </cell>
          <cell r="AH376" t="str">
            <v>N/A</v>
          </cell>
          <cell r="AI376" t="str">
            <v>N/A</v>
          </cell>
          <cell r="AJ376" t="str">
            <v>N/A</v>
          </cell>
          <cell r="AK376" t="str">
            <v>N/A</v>
          </cell>
          <cell r="AL376">
            <v>2227273</v>
          </cell>
          <cell r="AM376" t="str">
            <v>N/A</v>
          </cell>
          <cell r="AN376" t="str">
            <v>N/A</v>
          </cell>
          <cell r="AO376" t="str">
            <v>N/A</v>
          </cell>
          <cell r="AP376" t="str">
            <v>N/A</v>
          </cell>
          <cell r="AQ376" t="str">
            <v>N/A</v>
          </cell>
          <cell r="AR376" t="str">
            <v>SI</v>
          </cell>
          <cell r="AS376" t="str">
            <v>NORMAN CORDOBA</v>
          </cell>
        </row>
        <row r="377">
          <cell r="B377">
            <v>171327</v>
          </cell>
          <cell r="C377">
            <v>234710</v>
          </cell>
          <cell r="D377" t="str">
            <v>6298c1edd7ffd3001850c752</v>
          </cell>
          <cell r="E377" t="str">
            <v>PRIMAX</v>
          </cell>
          <cell r="F377" t="str">
            <v>SI</v>
          </cell>
          <cell r="G377" t="str">
            <v>NO</v>
          </cell>
          <cell r="H377" t="str">
            <v>NO</v>
          </cell>
          <cell r="I377" t="str">
            <v>EDS PREMIUM LA PLAYA</v>
          </cell>
          <cell r="J377" t="str">
            <v>BARRIO FERTIL LA PLAYA</v>
          </cell>
          <cell r="K377" t="str">
            <v>Área Norte</v>
          </cell>
          <cell r="L377" t="str">
            <v>SAN JERONIMO</v>
          </cell>
          <cell r="M377" t="str">
            <v>ANTIOQUIA</v>
          </cell>
          <cell r="N377" t="str">
            <v>MONICA LONDOÑO</v>
          </cell>
          <cell r="O377" t="str">
            <v>mlondonod@primax.com.co</v>
          </cell>
          <cell r="P377" t="str">
            <v>OLGA LUCIA RESTREPO</v>
          </cell>
          <cell r="Q377" t="str">
            <v>orestrepol@primax.com.co</v>
          </cell>
          <cell r="R377" t="str">
            <v>Multisite</v>
          </cell>
          <cell r="U377" t="str">
            <v>Elly Jazmin Zuluaga Salazar</v>
          </cell>
          <cell r="V377" t="str">
            <v>Elly Jazmin Zuluaga Salazar</v>
          </cell>
          <cell r="Z377">
            <v>6.4450000000000003</v>
          </cell>
          <cell r="AA377">
            <v>-75.730833000000004</v>
          </cell>
          <cell r="AB377" t="str">
            <v>HS</v>
          </cell>
          <cell r="AC377" t="str">
            <v>Inmediato</v>
          </cell>
          <cell r="AE377">
            <v>2227273</v>
          </cell>
          <cell r="AF377" t="str">
            <v>N/A</v>
          </cell>
          <cell r="AG377" t="str">
            <v>N/A</v>
          </cell>
          <cell r="AH377" t="str">
            <v>N/A</v>
          </cell>
          <cell r="AI377" t="str">
            <v>N/A</v>
          </cell>
          <cell r="AJ377" t="str">
            <v>N/A</v>
          </cell>
          <cell r="AK377" t="str">
            <v>N/A</v>
          </cell>
          <cell r="AL377">
            <v>2227273</v>
          </cell>
          <cell r="AM377" t="str">
            <v>N/A</v>
          </cell>
          <cell r="AN377" t="str">
            <v>N/A</v>
          </cell>
          <cell r="AO377" t="str">
            <v>N/A</v>
          </cell>
          <cell r="AP377" t="str">
            <v>N/A</v>
          </cell>
          <cell r="AQ377" t="str">
            <v>N/A</v>
          </cell>
          <cell r="AR377" t="str">
            <v>SI</v>
          </cell>
          <cell r="AS377" t="str">
            <v>JOHNNATAN ALZATE</v>
          </cell>
        </row>
        <row r="378">
          <cell r="B378">
            <v>171326</v>
          </cell>
          <cell r="C378">
            <v>234709</v>
          </cell>
          <cell r="D378" t="str">
            <v>6298c24fd7ffd3001850c772</v>
          </cell>
          <cell r="E378" t="str">
            <v>PRIMAX</v>
          </cell>
          <cell r="F378" t="str">
            <v>SI</v>
          </cell>
          <cell r="G378" t="str">
            <v>NO</v>
          </cell>
          <cell r="H378" t="str">
            <v>NO</v>
          </cell>
          <cell r="I378" t="str">
            <v>EDS PREMIUM LA SEBASTIANA</v>
          </cell>
          <cell r="J378" t="str">
            <v>CR 27 #36 SUR 199</v>
          </cell>
          <cell r="K378" t="str">
            <v>Área Norte</v>
          </cell>
          <cell r="L378" t="str">
            <v>ENVIGADO</v>
          </cell>
          <cell r="M378" t="str">
            <v>ANTIOQUIA</v>
          </cell>
          <cell r="N378" t="str">
            <v>MONICA LONDOÑO</v>
          </cell>
          <cell r="O378" t="str">
            <v>mlondonod@primax.com.co</v>
          </cell>
          <cell r="P378" t="str">
            <v>OLGA LUCIA RESTREPO</v>
          </cell>
          <cell r="Q378" t="str">
            <v>orestrepol@primax.com.co</v>
          </cell>
          <cell r="R378" t="str">
            <v>Multisite</v>
          </cell>
          <cell r="U378" t="str">
            <v>Elly Jazmin Zuluaga Salazar</v>
          </cell>
          <cell r="V378" t="str">
            <v>Elly Jazmin Zuluaga Salazar</v>
          </cell>
          <cell r="Z378">
            <v>6.1637649999999997</v>
          </cell>
          <cell r="AA378">
            <v>-75.569850000000002</v>
          </cell>
          <cell r="AB378" t="str">
            <v>HS</v>
          </cell>
          <cell r="AC378" t="str">
            <v>Inmediato</v>
          </cell>
          <cell r="AE378">
            <v>2227273</v>
          </cell>
          <cell r="AF378" t="str">
            <v>N/A</v>
          </cell>
          <cell r="AG378" t="str">
            <v>N/A</v>
          </cell>
          <cell r="AH378" t="str">
            <v>N/A</v>
          </cell>
          <cell r="AI378" t="str">
            <v>N/A</v>
          </cell>
          <cell r="AJ378" t="str">
            <v>N/A</v>
          </cell>
          <cell r="AK378" t="str">
            <v>N/A</v>
          </cell>
          <cell r="AL378">
            <v>2227273</v>
          </cell>
          <cell r="AM378" t="str">
            <v>N/A</v>
          </cell>
          <cell r="AN378" t="str">
            <v>N/A</v>
          </cell>
          <cell r="AO378" t="str">
            <v>N/A</v>
          </cell>
          <cell r="AP378" t="str">
            <v>N/A</v>
          </cell>
          <cell r="AQ378" t="str">
            <v>N/A</v>
          </cell>
          <cell r="AR378" t="str">
            <v>SI</v>
          </cell>
          <cell r="AS378" t="str">
            <v>JOHNNATAN ALZATE</v>
          </cell>
        </row>
        <row r="379">
          <cell r="B379">
            <v>171069</v>
          </cell>
          <cell r="C379">
            <v>234366</v>
          </cell>
          <cell r="D379" t="str">
            <v>62d02b7ef275c00018c8c003</v>
          </cell>
          <cell r="E379" t="str">
            <v>PRIMAX</v>
          </cell>
          <cell r="F379" t="str">
            <v>SI</v>
          </cell>
          <cell r="G379" t="str">
            <v>NO</v>
          </cell>
          <cell r="H379" t="str">
            <v>NO</v>
          </cell>
          <cell r="I379" t="str">
            <v>CALLE 80</v>
          </cell>
          <cell r="J379" t="str">
            <v>Calle 80 # 68h - 33, Bogotá, Cundinamarca</v>
          </cell>
          <cell r="K379" t="str">
            <v>Área Centro</v>
          </cell>
          <cell r="L379" t="str">
            <v>BOGOTA D.C.</v>
          </cell>
          <cell r="M379" t="str">
            <v>CUNDINAMARCA</v>
          </cell>
          <cell r="N379" t="str">
            <v>HECTOR MARIO MARTINEZ</v>
          </cell>
          <cell r="O379" t="str">
            <v>hmartinezd@primax.com.co</v>
          </cell>
          <cell r="P379" t="str">
            <v xml:space="preserve">JUAN PABLO PIÑEROS </v>
          </cell>
          <cell r="Q379" t="str">
            <v>jpinerosg@primax.com.co</v>
          </cell>
          <cell r="R379" t="str">
            <v>Single site</v>
          </cell>
          <cell r="U379" t="str">
            <v>Tito Ernesto Martínez / Alejandro Martínez </v>
          </cell>
          <cell r="Z379">
            <v>4.6866070000000004</v>
          </cell>
          <cell r="AA379">
            <v>-74.081729999999993</v>
          </cell>
          <cell r="AB379" t="str">
            <v>HS</v>
          </cell>
          <cell r="AC379" t="str">
            <v>Inmediato</v>
          </cell>
          <cell r="AD379" t="str">
            <v>Inicia en Julio</v>
          </cell>
          <cell r="AE379">
            <v>2271818</v>
          </cell>
          <cell r="AF379" t="str">
            <v>N/A</v>
          </cell>
          <cell r="AG379" t="str">
            <v>N/A</v>
          </cell>
          <cell r="AH379" t="str">
            <v>N/A</v>
          </cell>
          <cell r="AI379" t="str">
            <v>N/A</v>
          </cell>
          <cell r="AJ379" t="str">
            <v>N/A</v>
          </cell>
          <cell r="AK379" t="str">
            <v>N/A</v>
          </cell>
          <cell r="AL379">
            <v>2271818</v>
          </cell>
          <cell r="AM379" t="str">
            <v>N/A</v>
          </cell>
          <cell r="AN379" t="str">
            <v>N/A</v>
          </cell>
          <cell r="AO379" t="str">
            <v>N/A</v>
          </cell>
          <cell r="AP379" t="str">
            <v>N/A</v>
          </cell>
          <cell r="AQ379" t="str">
            <v>N/A</v>
          </cell>
          <cell r="AR379" t="str">
            <v>SI</v>
          </cell>
          <cell r="AS379" t="str">
            <v>NICOLAS SALAZAR</v>
          </cell>
        </row>
        <row r="380">
          <cell r="B380">
            <v>110246</v>
          </cell>
          <cell r="C380">
            <v>208187</v>
          </cell>
          <cell r="D380" t="str">
            <v>5e6588250a16ed00176184fb</v>
          </cell>
          <cell r="E380" t="str">
            <v>PRIMAX</v>
          </cell>
          <cell r="F380" t="str">
            <v>SI</v>
          </cell>
          <cell r="G380" t="str">
            <v>NO</v>
          </cell>
          <cell r="H380" t="str">
            <v>NO</v>
          </cell>
          <cell r="I380" t="str">
            <v>AUTOPISTA LA CARO</v>
          </cell>
          <cell r="J380" t="str">
            <v>Autop. norte Km. 21</v>
          </cell>
          <cell r="K380" t="str">
            <v>Área Centro</v>
          </cell>
          <cell r="L380" t="str">
            <v>CHIA</v>
          </cell>
          <cell r="M380" t="str">
            <v>CUNDINAMARCA</v>
          </cell>
          <cell r="N380" t="str">
            <v>HECTOR MARIO MARTINEZ</v>
          </cell>
          <cell r="O380" t="str">
            <v>hmartinezd@primax.com.co</v>
          </cell>
          <cell r="P380" t="str">
            <v xml:space="preserve">JUAN PABLO PIÑEROS </v>
          </cell>
          <cell r="Q380" t="str">
            <v>jpinerosg@primax.com.co</v>
          </cell>
          <cell r="R380" t="str">
            <v>Single site</v>
          </cell>
          <cell r="U380" t="str">
            <v>Martin Barbosa / Rumbos</v>
          </cell>
          <cell r="Z380">
            <v>4.8314657370000003</v>
          </cell>
          <cell r="AA380">
            <v>-74.03250267</v>
          </cell>
          <cell r="AB380" t="str">
            <v>HS</v>
          </cell>
          <cell r="AC380" t="str">
            <v>Inmediato</v>
          </cell>
          <cell r="AD380" t="str">
            <v>Inicio en Agosto</v>
          </cell>
          <cell r="AE380">
            <v>1622727</v>
          </cell>
          <cell r="AF380" t="str">
            <v>N/A</v>
          </cell>
          <cell r="AG380" t="str">
            <v>N/A</v>
          </cell>
          <cell r="AH380" t="str">
            <v>N/A</v>
          </cell>
          <cell r="AI380" t="str">
            <v>N/A</v>
          </cell>
          <cell r="AJ380" t="str">
            <v>N/A</v>
          </cell>
          <cell r="AK380" t="str">
            <v>N/A</v>
          </cell>
          <cell r="AL380" t="str">
            <v>N/A</v>
          </cell>
          <cell r="AM380">
            <v>1622727</v>
          </cell>
          <cell r="AN380" t="str">
            <v>N/A</v>
          </cell>
          <cell r="AO380" t="str">
            <v>N/A</v>
          </cell>
          <cell r="AP380" t="str">
            <v>N/A</v>
          </cell>
          <cell r="AQ380" t="str">
            <v>N/A</v>
          </cell>
          <cell r="AR380" t="str">
            <v>SI</v>
          </cell>
          <cell r="AS380" t="str">
            <v>NICOLAS SALAZAR</v>
          </cell>
        </row>
        <row r="381">
          <cell r="B381">
            <v>168267</v>
          </cell>
          <cell r="C381">
            <v>228078</v>
          </cell>
          <cell r="D381" t="str">
            <v>62e9507120d1d3001876c874</v>
          </cell>
          <cell r="E381" t="str">
            <v>PRIMAX</v>
          </cell>
          <cell r="F381" t="str">
            <v>NO</v>
          </cell>
          <cell r="G381" t="str">
            <v>NO</v>
          </cell>
          <cell r="H381" t="str">
            <v>NO</v>
          </cell>
          <cell r="I381" t="str">
            <v>SAN FRANCISCO DE ASIS II</v>
          </cell>
          <cell r="J381" t="str">
            <v>KM 7 vía Cartago – Obando, saliendo de Zaragoza</v>
          </cell>
          <cell r="K381" t="str">
            <v>Área Sur</v>
          </cell>
          <cell r="L381" t="str">
            <v>ZARAGOZA</v>
          </cell>
          <cell r="M381" t="str">
            <v>VALLE DEL CAUCA</v>
          </cell>
          <cell r="N381" t="str">
            <v>MARTHA PATRICA CHAVES</v>
          </cell>
          <cell r="O381" t="str">
            <v>mchavesr@primax.com.co</v>
          </cell>
          <cell r="P381" t="str">
            <v>ANDRES GARCIA</v>
          </cell>
          <cell r="Q381" t="str">
            <v>agarciag@primax.com.co</v>
          </cell>
          <cell r="R381" t="str">
            <v>Single Site</v>
          </cell>
          <cell r="U381" t="str">
            <v>Inversiones PCC SAS</v>
          </cell>
          <cell r="Z381">
            <v>14.2078207021758</v>
          </cell>
          <cell r="AA381">
            <v>-87.624615869705195</v>
          </cell>
          <cell r="AB381" t="str">
            <v>HS</v>
          </cell>
          <cell r="AC381" t="str">
            <v>Cuotas</v>
          </cell>
          <cell r="AD381" t="str">
            <v>12 Jul. 5 Visitas / 10 mdiciones MS</v>
          </cell>
          <cell r="AE381">
            <v>2058545</v>
          </cell>
          <cell r="AF381" t="str">
            <v>N/A</v>
          </cell>
          <cell r="AG381" t="str">
            <v>N/A</v>
          </cell>
          <cell r="AH381" t="str">
            <v>N/A</v>
          </cell>
          <cell r="AI381" t="str">
            <v>N/A</v>
          </cell>
          <cell r="AJ381" t="str">
            <v>N/A</v>
          </cell>
          <cell r="AK381" t="str">
            <v>N/A</v>
          </cell>
          <cell r="AL381">
            <v>343090.86</v>
          </cell>
          <cell r="AM381">
            <v>343090.86</v>
          </cell>
          <cell r="AN381">
            <v>343090.86</v>
          </cell>
          <cell r="AO381">
            <v>343090.86</v>
          </cell>
          <cell r="AP381">
            <v>343090.86</v>
          </cell>
          <cell r="AQ381">
            <v>343090.86</v>
          </cell>
          <cell r="AS381" t="str">
            <v>FERNANDO DUQUE</v>
          </cell>
        </row>
        <row r="382">
          <cell r="B382">
            <v>171418</v>
          </cell>
          <cell r="C382">
            <v>234813</v>
          </cell>
          <cell r="D382" t="str">
            <v>62e9709d20d1d3001876cc3c</v>
          </cell>
          <cell r="E382" t="str">
            <v>PRIMAX</v>
          </cell>
          <cell r="F382" t="str">
            <v>SI</v>
          </cell>
          <cell r="G382" t="str">
            <v>NO</v>
          </cell>
          <cell r="H382" t="str">
            <v>NO</v>
          </cell>
          <cell r="I382" t="str">
            <v>BRISAS DEL EDEN</v>
          </cell>
          <cell r="J382" t="str">
            <v>Km 2 Vía Zapatoca - Girón, Zapatoca, Santander</v>
          </cell>
          <cell r="K382" t="str">
            <v>Área Norte</v>
          </cell>
          <cell r="L382" t="str">
            <v>ZAPATOCA</v>
          </cell>
          <cell r="M382" t="str">
            <v>SANTANDER</v>
          </cell>
          <cell r="N382" t="str">
            <v>MONICA LONDOÑO</v>
          </cell>
          <cell r="O382" t="str">
            <v>mlondonod@primax.com.co</v>
          </cell>
          <cell r="P382" t="str">
            <v>FABIAN TORRES</v>
          </cell>
          <cell r="Q382" t="str">
            <v>ftorresa@primax.com.co</v>
          </cell>
          <cell r="R382" t="str">
            <v>Single Site</v>
          </cell>
          <cell r="U382" t="str">
            <v>Marybel Diaz Vasquez</v>
          </cell>
          <cell r="Z382">
            <v>6.93527</v>
          </cell>
          <cell r="AA382">
            <v>-73.245840000000001</v>
          </cell>
          <cell r="AB382" t="str">
            <v>HS</v>
          </cell>
          <cell r="AC382" t="str">
            <v>Inmediato</v>
          </cell>
          <cell r="AD382" t="str">
            <v>14 Jul. 4 Visitas, 9 cámaras, 2 E Adimistrativas</v>
          </cell>
          <cell r="AE382">
            <v>1622727</v>
          </cell>
          <cell r="AF382" t="str">
            <v>N/A</v>
          </cell>
          <cell r="AG382" t="str">
            <v>N/A</v>
          </cell>
          <cell r="AH382" t="str">
            <v>N/A</v>
          </cell>
          <cell r="AI382" t="str">
            <v>N/A</v>
          </cell>
          <cell r="AJ382" t="str">
            <v>N/A</v>
          </cell>
          <cell r="AK382" t="str">
            <v>N/A</v>
          </cell>
          <cell r="AL382" t="str">
            <v>N/A</v>
          </cell>
          <cell r="AM382">
            <v>1622727</v>
          </cell>
          <cell r="AN382" t="str">
            <v>N/A</v>
          </cell>
          <cell r="AO382" t="str">
            <v>N/A</v>
          </cell>
          <cell r="AP382" t="str">
            <v>N/A</v>
          </cell>
          <cell r="AQ382" t="str">
            <v>N/A</v>
          </cell>
          <cell r="AS382" t="str">
            <v>FERNEY LOZANO</v>
          </cell>
        </row>
        <row r="383">
          <cell r="B383">
            <v>167019</v>
          </cell>
          <cell r="C383">
            <v>223436</v>
          </cell>
          <cell r="D383" t="str">
            <v>5e74ec20a2361200178859eb</v>
          </cell>
          <cell r="E383" t="str">
            <v>PRIMAX</v>
          </cell>
          <cell r="F383" t="str">
            <v>SI</v>
          </cell>
          <cell r="G383" t="str">
            <v>NO</v>
          </cell>
          <cell r="H383" t="str">
            <v>NO</v>
          </cell>
          <cell r="I383" t="str">
            <v>MILENIUM EL CARMEN</v>
          </cell>
          <cell r="J383" t="str">
            <v>CRA 10 # 26-193 PERIMETRO URBANO</v>
          </cell>
          <cell r="K383" t="str">
            <v>Área Centro</v>
          </cell>
          <cell r="L383" t="str">
            <v>GARZON</v>
          </cell>
          <cell r="M383" t="str">
            <v>HUILA</v>
          </cell>
          <cell r="N383" t="str">
            <v>HECTOR MARIO MARTINEZ</v>
          </cell>
          <cell r="O383" t="str">
            <v>hmartinezd@primax.com.co</v>
          </cell>
          <cell r="P383" t="str">
            <v>JOHANA BOTERO</v>
          </cell>
          <cell r="Q383" t="str">
            <v>jboterog@primax.com.co</v>
          </cell>
          <cell r="R383" t="str">
            <v>Partner</v>
          </cell>
          <cell r="S383" t="str">
            <v>GRUPO ALVARADO</v>
          </cell>
          <cell r="U383" t="str">
            <v xml:space="preserve"> Miguel Alvarado</v>
          </cell>
          <cell r="X383" t="str">
            <v>lgutierrezb@coescocolombia.com</v>
          </cell>
          <cell r="Z383">
            <v>2.2114280000000002</v>
          </cell>
          <cell r="AA383">
            <v>-75.622021000000004</v>
          </cell>
          <cell r="AB383" t="str">
            <v>HS</v>
          </cell>
          <cell r="AC383" t="str">
            <v>Inmediato</v>
          </cell>
          <cell r="AD383" t="str">
            <v>Inicio en Agosto</v>
          </cell>
          <cell r="AE383">
            <v>1622727</v>
          </cell>
          <cell r="AF383" t="str">
            <v>N/A</v>
          </cell>
          <cell r="AG383" t="str">
            <v>N/A</v>
          </cell>
          <cell r="AH383" t="str">
            <v>N/A</v>
          </cell>
          <cell r="AI383" t="str">
            <v>N/A</v>
          </cell>
          <cell r="AJ383" t="str">
            <v>N/A</v>
          </cell>
          <cell r="AK383" t="str">
            <v>N/A</v>
          </cell>
          <cell r="AL383" t="str">
            <v>N/A</v>
          </cell>
          <cell r="AM383" t="str">
            <v>N/A</v>
          </cell>
          <cell r="AN383">
            <v>1622727</v>
          </cell>
          <cell r="AO383" t="str">
            <v>N/A</v>
          </cell>
          <cell r="AP383" t="str">
            <v>N/A</v>
          </cell>
          <cell r="AQ383" t="str">
            <v>N/A</v>
          </cell>
          <cell r="AS383" t="str">
            <v>LAURA PERDOMO</v>
          </cell>
        </row>
        <row r="384">
          <cell r="B384">
            <v>157161</v>
          </cell>
          <cell r="C384">
            <v>208506</v>
          </cell>
          <cell r="D384" t="str">
            <v>5e74e200a2361200178732ef</v>
          </cell>
          <cell r="E384" t="str">
            <v>PRIMAX</v>
          </cell>
          <cell r="F384" t="str">
            <v>SI</v>
          </cell>
          <cell r="G384" t="str">
            <v>NO</v>
          </cell>
          <cell r="H384" t="str">
            <v>NO</v>
          </cell>
          <cell r="I384" t="str">
            <v>MILENIUM CATAMA</v>
          </cell>
          <cell r="J384" t="str">
            <v>Calle 35 No. 12-227 Avda. Catama</v>
          </cell>
          <cell r="K384" t="str">
            <v>Área Centro</v>
          </cell>
          <cell r="L384" t="str">
            <v>VILLAVICENCIO</v>
          </cell>
          <cell r="M384" t="str">
            <v>META</v>
          </cell>
          <cell r="N384" t="str">
            <v>HECTOR MARIO MARTINEZ</v>
          </cell>
          <cell r="O384" t="str">
            <v>hmartinezd@primax.com.co</v>
          </cell>
          <cell r="P384" t="str">
            <v>IVAN PINZON</v>
          </cell>
          <cell r="Q384" t="str">
            <v>ipinzonu@primax.com.co</v>
          </cell>
          <cell r="R384" t="str">
            <v>Partner</v>
          </cell>
          <cell r="S384" t="str">
            <v>GRUPO ALVARADO</v>
          </cell>
          <cell r="U384" t="str">
            <v xml:space="preserve"> Miguel Alvarado</v>
          </cell>
          <cell r="V384" t="str">
            <v>JOHANA JIMENEZ</v>
          </cell>
          <cell r="Y384">
            <v>3232249895</v>
          </cell>
          <cell r="Z384">
            <v>4.1459152120000002</v>
          </cell>
          <cell r="AA384">
            <v>-73.613839540000001</v>
          </cell>
          <cell r="AB384" t="str">
            <v>HS</v>
          </cell>
          <cell r="AC384" t="str">
            <v>Inmediato</v>
          </cell>
          <cell r="AD384" t="str">
            <v>Inicio en Agosto</v>
          </cell>
          <cell r="AE384">
            <v>1622727</v>
          </cell>
          <cell r="AF384" t="str">
            <v>N/A</v>
          </cell>
          <cell r="AG384" t="str">
            <v>N/A</v>
          </cell>
          <cell r="AH384" t="str">
            <v>N/A</v>
          </cell>
          <cell r="AI384" t="str">
            <v>N/A</v>
          </cell>
          <cell r="AJ384" t="str">
            <v>N/A</v>
          </cell>
          <cell r="AK384" t="str">
            <v>N/A</v>
          </cell>
          <cell r="AL384" t="str">
            <v>N/A</v>
          </cell>
          <cell r="AM384" t="str">
            <v>N/A</v>
          </cell>
          <cell r="AN384">
            <v>1622727</v>
          </cell>
          <cell r="AO384" t="str">
            <v>N/A</v>
          </cell>
          <cell r="AP384" t="str">
            <v>N/A</v>
          </cell>
          <cell r="AQ384" t="str">
            <v>N/A</v>
          </cell>
          <cell r="AS384" t="str">
            <v>WILSON MONTAÑA</v>
          </cell>
        </row>
        <row r="385">
          <cell r="B385">
            <v>112306</v>
          </cell>
          <cell r="C385">
            <v>232638</v>
          </cell>
          <cell r="D385" t="str">
            <v>5e74da8ca23612001785df1d</v>
          </cell>
          <cell r="E385" t="str">
            <v>PRIMAX</v>
          </cell>
          <cell r="F385" t="str">
            <v>SI</v>
          </cell>
          <cell r="G385" t="str">
            <v>NO</v>
          </cell>
          <cell r="H385" t="str">
            <v>NO</v>
          </cell>
          <cell r="I385" t="str">
            <v>BOLIVAR</v>
          </cell>
          <cell r="J385" t="str">
            <v>Cra 2 N° 18-46</v>
          </cell>
          <cell r="K385" t="str">
            <v>Área Centro</v>
          </cell>
          <cell r="L385" t="str">
            <v>IBAGUE</v>
          </cell>
          <cell r="M385" t="str">
            <v>TOLIMA</v>
          </cell>
          <cell r="N385" t="str">
            <v>HECTOR MARIO MARTINEZ</v>
          </cell>
          <cell r="O385" t="str">
            <v>hmartinezd@primax.com.co</v>
          </cell>
          <cell r="P385" t="str">
            <v>ROBINSON GUZMÁN</v>
          </cell>
          <cell r="Q385" t="str">
            <v>jguzmanb@primax.com.co</v>
          </cell>
          <cell r="R385" t="str">
            <v>Partner</v>
          </cell>
          <cell r="S385" t="str">
            <v>GRUPO ALVARADO</v>
          </cell>
          <cell r="U385" t="str">
            <v xml:space="preserve"> Miguel Alvarado</v>
          </cell>
          <cell r="Z385">
            <v>4.4387666990000003</v>
          </cell>
          <cell r="AA385">
            <v>-75.236130309999993</v>
          </cell>
          <cell r="AB385" t="str">
            <v>HS</v>
          </cell>
          <cell r="AC385" t="str">
            <v>Inmediato</v>
          </cell>
          <cell r="AD385" t="str">
            <v>Inicio en Agosto</v>
          </cell>
          <cell r="AE385">
            <v>1622727</v>
          </cell>
          <cell r="AF385" t="str">
            <v>N/A</v>
          </cell>
          <cell r="AG385" t="str">
            <v>N/A</v>
          </cell>
          <cell r="AH385" t="str">
            <v>N/A</v>
          </cell>
          <cell r="AI385" t="str">
            <v>N/A</v>
          </cell>
          <cell r="AJ385" t="str">
            <v>N/A</v>
          </cell>
          <cell r="AK385" t="str">
            <v>N/A</v>
          </cell>
          <cell r="AL385" t="str">
            <v>N/A</v>
          </cell>
          <cell r="AM385" t="str">
            <v>N/A</v>
          </cell>
          <cell r="AN385">
            <v>1622727</v>
          </cell>
          <cell r="AO385" t="str">
            <v>N/A</v>
          </cell>
          <cell r="AP385" t="str">
            <v>N/A</v>
          </cell>
          <cell r="AQ385" t="str">
            <v>N/A</v>
          </cell>
          <cell r="AS385" t="str">
            <v>MIGUEL RAMIREZ</v>
          </cell>
        </row>
        <row r="386">
          <cell r="B386">
            <v>171367</v>
          </cell>
          <cell r="C386">
            <v>234758</v>
          </cell>
          <cell r="D386" t="str">
            <v>62e9750d20d1d3001876cd45</v>
          </cell>
          <cell r="E386" t="str">
            <v>PRIMAX</v>
          </cell>
          <cell r="F386" t="str">
            <v>NO</v>
          </cell>
          <cell r="G386" t="str">
            <v>NO</v>
          </cell>
          <cell r="H386" t="str">
            <v>NO</v>
          </cell>
          <cell r="I386" t="str">
            <v xml:space="preserve">EDS COESCO EL UVAL </v>
          </cell>
          <cell r="J386" t="str">
            <v>VIA PALMIRA CANDELARIA</v>
          </cell>
          <cell r="K386" t="str">
            <v>Área Sur</v>
          </cell>
          <cell r="L386" t="str">
            <v>CANDELARIA</v>
          </cell>
          <cell r="M386" t="str">
            <v>VALLE DEL CAUCA</v>
          </cell>
          <cell r="N386" t="str">
            <v>MARTHA PATRICA CHAVES</v>
          </cell>
          <cell r="O386" t="str">
            <v>mchavesr@primax.com.co</v>
          </cell>
          <cell r="P386" t="str">
            <v>FERNANDO HERNANDEZ</v>
          </cell>
          <cell r="Q386" t="str">
            <v>fhernandezr@primax.com.co</v>
          </cell>
          <cell r="R386" t="str">
            <v>Partner</v>
          </cell>
          <cell r="S386" t="str">
            <v>COESCO</v>
          </cell>
          <cell r="U386" t="str">
            <v>COESCO: Francisco Diez</v>
          </cell>
          <cell r="V386" t="str">
            <v>John Edison Diaz Nieto</v>
          </cell>
          <cell r="W386" t="str">
            <v>fdiezc@coescocolombia.com;</v>
          </cell>
          <cell r="X386" t="str">
            <v>jdiazn@coescocolombia.com</v>
          </cell>
          <cell r="Y386">
            <v>3155972697</v>
          </cell>
          <cell r="Z386">
            <v>3.4341200000000001</v>
          </cell>
          <cell r="AA386">
            <v>-76.346474000000001</v>
          </cell>
          <cell r="AB386" t="str">
            <v>HS</v>
          </cell>
          <cell r="AC386" t="str">
            <v>Cuotas</v>
          </cell>
          <cell r="AD386" t="str">
            <v>Inicio en Agosto</v>
          </cell>
          <cell r="AE386">
            <v>1715454.5454545456</v>
          </cell>
          <cell r="AF386" t="str">
            <v>N/A</v>
          </cell>
          <cell r="AG386" t="str">
            <v>N/A</v>
          </cell>
          <cell r="AH386" t="str">
            <v>N/A</v>
          </cell>
          <cell r="AI386" t="str">
            <v>N/A</v>
          </cell>
          <cell r="AJ386" t="str">
            <v>N/A</v>
          </cell>
          <cell r="AK386" t="str">
            <v>N/A</v>
          </cell>
          <cell r="AL386" t="str">
            <v>N/A</v>
          </cell>
          <cell r="AM386" t="str">
            <v>N/A</v>
          </cell>
          <cell r="AN386" t="str">
            <v>N/A</v>
          </cell>
          <cell r="AO386">
            <v>1715454.5454545456</v>
          </cell>
          <cell r="AP386" t="str">
            <v>N/A</v>
          </cell>
          <cell r="AQ386" t="str">
            <v>N/A</v>
          </cell>
          <cell r="AS386" t="str">
            <v>JUAN MONTEALEGRE</v>
          </cell>
        </row>
        <row r="387">
          <cell r="B387">
            <v>111191</v>
          </cell>
          <cell r="C387">
            <v>122735</v>
          </cell>
          <cell r="D387" t="str">
            <v>62f6869a20d1d30018776592</v>
          </cell>
          <cell r="E387" t="str">
            <v>PRIMAX</v>
          </cell>
          <cell r="F387" t="str">
            <v>NO</v>
          </cell>
          <cell r="G387" t="str">
            <v>NO</v>
          </cell>
          <cell r="H387" t="str">
            <v>NO</v>
          </cell>
          <cell r="I387" t="str">
            <v>EL PLACER</v>
          </cell>
          <cell r="J387" t="str">
            <v>Entrada a Yaquanquer</v>
          </cell>
          <cell r="K387" t="str">
            <v>Área Sur</v>
          </cell>
          <cell r="L387" t="str">
            <v>YACUANQUER</v>
          </cell>
          <cell r="M387" t="str">
            <v>NARIÑO</v>
          </cell>
          <cell r="N387" t="str">
            <v>MARTHA PATRICA CHAVES</v>
          </cell>
          <cell r="O387" t="str">
            <v>mchavesr@primax.com.co</v>
          </cell>
          <cell r="P387" t="str">
            <v xml:space="preserve">FABIO ANDRES ROJAS </v>
          </cell>
          <cell r="Q387" t="str">
            <v>frojasf@primax.com.co</v>
          </cell>
          <cell r="R387" t="str">
            <v>Multisite</v>
          </cell>
          <cell r="S387" t="str">
            <v>Dumar Guerrero</v>
          </cell>
          <cell r="U387" t="str">
            <v>Dumar Guerrero</v>
          </cell>
          <cell r="Z387">
            <v>1.3475999999999999</v>
          </cell>
          <cell r="AA387">
            <v>-77.408289999999994</v>
          </cell>
          <cell r="AB387" t="str">
            <v>HS</v>
          </cell>
          <cell r="AC387" t="str">
            <v>Inmediato</v>
          </cell>
          <cell r="AD387" t="str">
            <v>Inicio en Agosto</v>
          </cell>
          <cell r="AE387">
            <v>1622727</v>
          </cell>
          <cell r="AF387" t="str">
            <v>N/A</v>
          </cell>
          <cell r="AG387" t="str">
            <v>N/A</v>
          </cell>
          <cell r="AH387" t="str">
            <v>N/A</v>
          </cell>
          <cell r="AI387" t="str">
            <v>N/A</v>
          </cell>
          <cell r="AJ387" t="str">
            <v>N/A</v>
          </cell>
          <cell r="AK387" t="str">
            <v>N/A</v>
          </cell>
          <cell r="AL387" t="str">
            <v>N/A</v>
          </cell>
          <cell r="AM387" t="str">
            <v>N/A</v>
          </cell>
          <cell r="AN387">
            <v>1622727</v>
          </cell>
          <cell r="AO387" t="str">
            <v>N/A</v>
          </cell>
          <cell r="AP387" t="str">
            <v>N/A</v>
          </cell>
          <cell r="AQ387" t="str">
            <v>N/A</v>
          </cell>
          <cell r="AS387" t="str">
            <v>MIGUEL RAMIREZ</v>
          </cell>
        </row>
        <row r="388">
          <cell r="B388">
            <v>171349</v>
          </cell>
          <cell r="C388">
            <v>234736</v>
          </cell>
          <cell r="E388" t="str">
            <v>PRIMAX</v>
          </cell>
          <cell r="F388" t="str">
            <v>NO</v>
          </cell>
          <cell r="G388" t="str">
            <v>NO</v>
          </cell>
          <cell r="H388" t="str">
            <v>NO</v>
          </cell>
          <cell r="I388" t="str">
            <v>SAN JORGE</v>
          </cell>
          <cell r="J388" t="str">
            <v xml:space="preserve"> Via Palenque - Florida Km 7+400</v>
          </cell>
          <cell r="K388" t="str">
            <v>Área Norte</v>
          </cell>
          <cell r="L388" t="str">
            <v>GIRON</v>
          </cell>
          <cell r="M388" t="str">
            <v>SANTANDER</v>
          </cell>
          <cell r="N388" t="str">
            <v>MONICA LONDOÑO</v>
          </cell>
          <cell r="O388" t="str">
            <v>mlondonod@primax.com.co</v>
          </cell>
          <cell r="P388" t="str">
            <v>FABIAN TORRES</v>
          </cell>
          <cell r="Q388" t="str">
            <v>ftorresa@primax.com.co</v>
          </cell>
          <cell r="R388" t="str">
            <v>Single Site</v>
          </cell>
          <cell r="Y388" t="str">
            <v xml:space="preserve"> (316) 525-5990</v>
          </cell>
          <cell r="Z388">
            <v>7.0634531185573302</v>
          </cell>
          <cell r="AA388">
            <v>-73.159558693458095</v>
          </cell>
          <cell r="AB388" t="str">
            <v>HS</v>
          </cell>
          <cell r="AC388" t="str">
            <v>Cuotas</v>
          </cell>
          <cell r="AD388" t="str">
            <v>Inicia en Septiembre</v>
          </cell>
          <cell r="AE388">
            <v>1372364</v>
          </cell>
          <cell r="AF388" t="str">
            <v>N/A</v>
          </cell>
          <cell r="AG388" t="str">
            <v>N/A</v>
          </cell>
          <cell r="AH388" t="str">
            <v>N/A</v>
          </cell>
          <cell r="AI388" t="str">
            <v>N/A</v>
          </cell>
          <cell r="AJ388" t="str">
            <v>N/A</v>
          </cell>
          <cell r="AK388" t="str">
            <v>N/A</v>
          </cell>
          <cell r="AL388" t="str">
            <v>N/A</v>
          </cell>
          <cell r="AM388" t="str">
            <v>N/A</v>
          </cell>
          <cell r="AN388">
            <v>343091</v>
          </cell>
          <cell r="AO388">
            <v>343091</v>
          </cell>
          <cell r="AP388">
            <v>343091</v>
          </cell>
          <cell r="AQ388">
            <v>343091</v>
          </cell>
          <cell r="AS388" t="str">
            <v>FERNEY LOZANO</v>
          </cell>
        </row>
        <row r="389">
          <cell r="B389">
            <v>112166</v>
          </cell>
          <cell r="C389">
            <v>208882</v>
          </cell>
          <cell r="E389" t="str">
            <v>PRIMAX</v>
          </cell>
          <cell r="F389" t="str">
            <v>SI</v>
          </cell>
          <cell r="G389" t="str">
            <v>NO</v>
          </cell>
          <cell r="H389" t="str">
            <v>NO</v>
          </cell>
          <cell r="I389" t="str">
            <v>BELLAVISTA</v>
          </cell>
          <cell r="J389" t="str">
            <v>Carrera 9# 57N - 124</v>
          </cell>
          <cell r="K389" t="str">
            <v>Área Sur</v>
          </cell>
          <cell r="L389" t="str">
            <v>POPAYAN</v>
          </cell>
          <cell r="M389" t="str">
            <v>CAUCA</v>
          </cell>
          <cell r="N389" t="str">
            <v>MARTHA PATRICA CHAVES</v>
          </cell>
          <cell r="O389" t="str">
            <v>mchavesr@primax.com.co</v>
          </cell>
          <cell r="P389" t="str">
            <v>CATALINA QUINTERO</v>
          </cell>
          <cell r="Q389" t="str">
            <v>cquinteroc@primax.com.co</v>
          </cell>
          <cell r="R389" t="str">
            <v>Single Site</v>
          </cell>
          <cell r="X389" t="str">
            <v>estacionbellavistapopayan@gmail.com</v>
          </cell>
          <cell r="Y389">
            <v>3175957704</v>
          </cell>
          <cell r="Z389">
            <v>2.4796587749999999</v>
          </cell>
          <cell r="AA389">
            <v>-76.575723719999999</v>
          </cell>
          <cell r="AB389" t="str">
            <v>HS</v>
          </cell>
          <cell r="AC389" t="str">
            <v>Cuotas</v>
          </cell>
          <cell r="AD389" t="str">
            <v>Inicia en Octubre</v>
          </cell>
          <cell r="AE389">
            <v>1029273</v>
          </cell>
          <cell r="AF389" t="str">
            <v>N/A</v>
          </cell>
          <cell r="AG389" t="str">
            <v>N/A</v>
          </cell>
          <cell r="AH389" t="str">
            <v>N/A</v>
          </cell>
          <cell r="AI389" t="str">
            <v>N/A</v>
          </cell>
          <cell r="AJ389" t="str">
            <v>N/A</v>
          </cell>
          <cell r="AK389" t="str">
            <v>N/A</v>
          </cell>
          <cell r="AL389" t="str">
            <v>N/A</v>
          </cell>
          <cell r="AM389" t="str">
            <v>N/A</v>
          </cell>
          <cell r="AN389" t="str">
            <v>N/A</v>
          </cell>
          <cell r="AO389">
            <v>343090.86</v>
          </cell>
          <cell r="AP389">
            <v>343090.86</v>
          </cell>
          <cell r="AQ389">
            <v>343090.86</v>
          </cell>
          <cell r="AS389" t="str">
            <v>JOSE OROBIO</v>
          </cell>
        </row>
        <row r="390">
          <cell r="B390">
            <v>171201</v>
          </cell>
          <cell r="C390" t="str">
            <v>234554 </v>
          </cell>
          <cell r="D390" t="str">
            <v>62e9767920d1d3001876cdda</v>
          </cell>
          <cell r="E390" t="str">
            <v>PRIMAX</v>
          </cell>
          <cell r="F390" t="str">
            <v>SI</v>
          </cell>
          <cell r="G390" t="str">
            <v>NO</v>
          </cell>
          <cell r="H390" t="str">
            <v>NO</v>
          </cell>
          <cell r="I390" t="str">
            <v>TABOR 1</v>
          </cell>
          <cell r="J390" t="str">
            <v>40TLE, Ibagué, Tolima</v>
          </cell>
          <cell r="K390" t="str">
            <v>Área Centro</v>
          </cell>
          <cell r="L390" t="str">
            <v>IBAGUE</v>
          </cell>
          <cell r="M390" t="str">
            <v>TOLIMA</v>
          </cell>
          <cell r="N390" t="str">
            <v>HECTOR MARIO MARTINEZ</v>
          </cell>
          <cell r="O390" t="str">
            <v>hmartinezd@primax.com.co</v>
          </cell>
          <cell r="P390" t="str">
            <v>ROBINSON GUZMÁN</v>
          </cell>
          <cell r="Q390" t="str">
            <v>jguzmanb@primax.com.co</v>
          </cell>
          <cell r="R390" t="str">
            <v>Partner</v>
          </cell>
          <cell r="S390" t="str">
            <v>COESCO</v>
          </cell>
          <cell r="U390" t="str">
            <v>COESCO: Julian Torrado</v>
          </cell>
          <cell r="W390" t="str">
            <v>jtorradop@coescocolombia.com; jgonzalezm@coescocolombia.com;</v>
          </cell>
          <cell r="X390" t="str">
            <v>jtorradop@coescocolombia.com;</v>
          </cell>
          <cell r="Z390">
            <v>4.4027789999999998</v>
          </cell>
          <cell r="AA390">
            <v>-75.177228999999997</v>
          </cell>
          <cell r="AB390" t="str">
            <v>HS</v>
          </cell>
          <cell r="AC390" t="str">
            <v>Cuotas</v>
          </cell>
          <cell r="AD390" t="str">
            <v>Inicio en Agosto</v>
          </cell>
          <cell r="AE390">
            <v>1715454.5454545456</v>
          </cell>
          <cell r="AF390" t="str">
            <v>N/A</v>
          </cell>
          <cell r="AG390" t="str">
            <v>N/A</v>
          </cell>
          <cell r="AH390" t="str">
            <v>N/A</v>
          </cell>
          <cell r="AI390" t="str">
            <v>N/A</v>
          </cell>
          <cell r="AJ390" t="str">
            <v>N/A</v>
          </cell>
          <cell r="AK390" t="str">
            <v>N/A</v>
          </cell>
          <cell r="AL390" t="str">
            <v>N/A</v>
          </cell>
          <cell r="AM390" t="str">
            <v>N/A</v>
          </cell>
          <cell r="AN390">
            <v>343090.86</v>
          </cell>
          <cell r="AO390">
            <v>343090.86</v>
          </cell>
          <cell r="AP390">
            <v>343090.86</v>
          </cell>
          <cell r="AQ390">
            <v>343090.86</v>
          </cell>
          <cell r="AS390" t="str">
            <v>FERNEY LOZANO</v>
          </cell>
        </row>
        <row r="391">
          <cell r="B391">
            <v>171202</v>
          </cell>
          <cell r="C391">
            <v>234555</v>
          </cell>
          <cell r="D391" t="str">
            <v>62e977cf20d1d3001876ce24</v>
          </cell>
          <cell r="E391" t="str">
            <v>PRIMAX</v>
          </cell>
          <cell r="F391" t="str">
            <v>SI</v>
          </cell>
          <cell r="G391" t="str">
            <v>NO</v>
          </cell>
          <cell r="H391" t="str">
            <v>NO</v>
          </cell>
          <cell r="I391" t="str">
            <v>TABOR 2</v>
          </cell>
          <cell r="J391" t="str">
            <v>40TLE, Ibagué, Tolima</v>
          </cell>
          <cell r="K391" t="str">
            <v>Área Centro</v>
          </cell>
          <cell r="L391" t="str">
            <v>IBAGUE</v>
          </cell>
          <cell r="M391" t="str">
            <v>TOLIMA</v>
          </cell>
          <cell r="N391" t="str">
            <v>HECTOR MARIO MARTINEZ</v>
          </cell>
          <cell r="O391" t="str">
            <v>hmartinezd@primax.com.co</v>
          </cell>
          <cell r="P391" t="str">
            <v>ROBINSON GUZMÁN</v>
          </cell>
          <cell r="Q391" t="str">
            <v>jguzmanb@primax.com.co</v>
          </cell>
          <cell r="R391" t="str">
            <v>Partner</v>
          </cell>
          <cell r="S391" t="str">
            <v>COESCO</v>
          </cell>
          <cell r="U391" t="str">
            <v>COESCO: Julian Torrado</v>
          </cell>
          <cell r="W391" t="str">
            <v>jtorradop@coescocolombia.com; jgonzalezm@coescocolombia.com;</v>
          </cell>
          <cell r="X391" t="str">
            <v>jtorradop@coescocolombia.com;</v>
          </cell>
          <cell r="Z391">
            <v>4.4034209999999998</v>
          </cell>
          <cell r="AA391">
            <v>-75.177132999999998</v>
          </cell>
          <cell r="AB391" t="str">
            <v>HS</v>
          </cell>
          <cell r="AC391" t="str">
            <v>Cuotas</v>
          </cell>
          <cell r="AD391" t="str">
            <v>Inicio en Agosto</v>
          </cell>
          <cell r="AE391">
            <v>1715454.5454545456</v>
          </cell>
          <cell r="AF391" t="str">
            <v>N/A</v>
          </cell>
          <cell r="AG391" t="str">
            <v>N/A</v>
          </cell>
          <cell r="AH391" t="str">
            <v>N/A</v>
          </cell>
          <cell r="AI391" t="str">
            <v>N/A</v>
          </cell>
          <cell r="AJ391" t="str">
            <v>N/A</v>
          </cell>
          <cell r="AK391" t="str">
            <v>N/A</v>
          </cell>
          <cell r="AL391" t="str">
            <v>N/A</v>
          </cell>
          <cell r="AM391" t="str">
            <v>N/A</v>
          </cell>
          <cell r="AN391">
            <v>343090.86</v>
          </cell>
          <cell r="AO391">
            <v>343090.86</v>
          </cell>
          <cell r="AP391">
            <v>343090.86</v>
          </cell>
          <cell r="AQ391">
            <v>343090.86</v>
          </cell>
          <cell r="AS391" t="str">
            <v>FERNEY LOZANO</v>
          </cell>
        </row>
        <row r="392">
          <cell r="B392">
            <v>110847</v>
          </cell>
          <cell r="C392">
            <v>122117</v>
          </cell>
          <cell r="D392" t="str">
            <v>62ebc16f20d1d3001876e90d</v>
          </cell>
          <cell r="E392" t="str">
            <v>PRIMAX</v>
          </cell>
          <cell r="F392" t="str">
            <v>SI</v>
          </cell>
          <cell r="G392" t="str">
            <v>NO</v>
          </cell>
          <cell r="H392" t="str">
            <v>NO</v>
          </cell>
          <cell r="I392" t="str">
            <v xml:space="preserve">FARALLONES- CARRERA 15 </v>
          </cell>
          <cell r="J392" t="str">
            <v>Cra. 15 No. 11-15</v>
          </cell>
          <cell r="K392" t="str">
            <v>Área Sur</v>
          </cell>
          <cell r="L392" t="str">
            <v>SANTIAGO DE CALI</v>
          </cell>
          <cell r="M392" t="str">
            <v>VALLE DEL CAUCA</v>
          </cell>
          <cell r="N392" t="str">
            <v>MARTHA PATRICA CHAVES</v>
          </cell>
          <cell r="O392" t="str">
            <v>mchavesr@primax.com.co</v>
          </cell>
          <cell r="P392" t="str">
            <v>CLAUDIA PINILLA</v>
          </cell>
          <cell r="Q392" t="str">
            <v>cpinillal@primax.com.co</v>
          </cell>
          <cell r="R392" t="str">
            <v>Partner</v>
          </cell>
          <cell r="S392" t="str">
            <v>GREEN SAS</v>
          </cell>
          <cell r="Z392">
            <v>3.4428744839999998</v>
          </cell>
          <cell r="AA392">
            <v>-76.530646390000001</v>
          </cell>
          <cell r="AB392" t="str">
            <v>HS</v>
          </cell>
          <cell r="AC392" t="str">
            <v>Cuotas</v>
          </cell>
          <cell r="AD392" t="str">
            <v>Inicio en Agosto</v>
          </cell>
          <cell r="AE392">
            <v>1715454.5454545456</v>
          </cell>
          <cell r="AF392" t="str">
            <v>N/A</v>
          </cell>
          <cell r="AG392" t="str">
            <v>N/A</v>
          </cell>
          <cell r="AH392" t="str">
            <v>N/A</v>
          </cell>
          <cell r="AI392" t="str">
            <v>N/A</v>
          </cell>
          <cell r="AJ392" t="str">
            <v>N/A</v>
          </cell>
          <cell r="AK392" t="str">
            <v>N/A</v>
          </cell>
          <cell r="AL392" t="str">
            <v>N/A</v>
          </cell>
          <cell r="AM392" t="str">
            <v>N/A</v>
          </cell>
          <cell r="AN392">
            <v>343090.86</v>
          </cell>
          <cell r="AO392">
            <v>343090.86</v>
          </cell>
          <cell r="AP392">
            <v>343090.86</v>
          </cell>
          <cell r="AQ392">
            <v>343090.86</v>
          </cell>
          <cell r="AS392" t="str">
            <v>SANDRA JORDAN</v>
          </cell>
        </row>
        <row r="393">
          <cell r="B393">
            <v>171550</v>
          </cell>
          <cell r="C393">
            <v>235844</v>
          </cell>
          <cell r="E393" t="str">
            <v>PRIMAX</v>
          </cell>
          <cell r="F393" t="str">
            <v>NO</v>
          </cell>
          <cell r="G393" t="str">
            <v>NO</v>
          </cell>
          <cell r="H393" t="str">
            <v>NO</v>
          </cell>
          <cell r="I393" t="str">
            <v>EL RIO</v>
          </cell>
          <cell r="J393" t="str">
            <v>Carrera 7 # 9 - 13</v>
          </cell>
          <cell r="K393" t="str">
            <v>Área Sur</v>
          </cell>
          <cell r="L393" t="str">
            <v>GUACARI</v>
          </cell>
          <cell r="M393" t="str">
            <v>VALLE DEL CAUCA</v>
          </cell>
          <cell r="N393" t="str">
            <v>MARTHA PATRICA CHAVES</v>
          </cell>
          <cell r="O393" t="str">
            <v>mchavesr@primax.com.co</v>
          </cell>
          <cell r="P393" t="str">
            <v>CATALINA QUINTERO</v>
          </cell>
          <cell r="Q393" t="str">
            <v>cquinteroc@primax.com.co</v>
          </cell>
          <cell r="R393" t="str">
            <v>Partner</v>
          </cell>
          <cell r="Z393">
            <v>3.7674736809065901</v>
          </cell>
          <cell r="AA393">
            <v>-76.332410153542398</v>
          </cell>
          <cell r="AB393" t="str">
            <v>HS</v>
          </cell>
          <cell r="AC393" t="str">
            <v>Cuotas</v>
          </cell>
          <cell r="AD393" t="str">
            <v>Inicia en Octubre</v>
          </cell>
          <cell r="AE393">
            <v>1029273</v>
          </cell>
          <cell r="AF393" t="str">
            <v>N/A</v>
          </cell>
          <cell r="AG393" t="str">
            <v>N/A</v>
          </cell>
          <cell r="AH393" t="str">
            <v>N/A</v>
          </cell>
          <cell r="AI393" t="str">
            <v>N/A</v>
          </cell>
          <cell r="AJ393" t="str">
            <v>N/A</v>
          </cell>
          <cell r="AK393" t="str">
            <v>N/A</v>
          </cell>
          <cell r="AL393" t="str">
            <v>N/A</v>
          </cell>
          <cell r="AM393" t="str">
            <v>N/A</v>
          </cell>
          <cell r="AN393" t="str">
            <v>N/A</v>
          </cell>
          <cell r="AO393">
            <v>343090.86</v>
          </cell>
          <cell r="AP393">
            <v>343090.86</v>
          </cell>
          <cell r="AQ393">
            <v>343090.86</v>
          </cell>
          <cell r="AS393" t="str">
            <v>SANDRA JORDAN</v>
          </cell>
        </row>
        <row r="394">
          <cell r="B394">
            <v>171072</v>
          </cell>
          <cell r="C394">
            <v>234373</v>
          </cell>
          <cell r="E394" t="str">
            <v>PRIMAX</v>
          </cell>
          <cell r="F394" t="str">
            <v>SI</v>
          </cell>
          <cell r="G394" t="str">
            <v>NO</v>
          </cell>
          <cell r="H394" t="str">
            <v>NO</v>
          </cell>
          <cell r="I394" t="str">
            <v>SAN REMO</v>
          </cell>
          <cell r="J394" t="str">
            <v>Calle 2 No. 13A-68, Esquina</v>
          </cell>
          <cell r="K394" t="str">
            <v>Área Centro</v>
          </cell>
          <cell r="L394" t="str">
            <v>BOGOTA D.C.</v>
          </cell>
          <cell r="M394" t="str">
            <v>CUNDINAMARCA</v>
          </cell>
          <cell r="N394" t="str">
            <v>HECTOR MARIO MARTINEZ</v>
          </cell>
          <cell r="O394" t="str">
            <v>hmartinezd@primax.com.co</v>
          </cell>
          <cell r="P394" t="str">
            <v xml:space="preserve">JUAN PABLO PIÑEROS </v>
          </cell>
          <cell r="Q394" t="str">
            <v>jpinerosg@primax.com.co</v>
          </cell>
          <cell r="R394" t="str">
            <v>Single Site</v>
          </cell>
          <cell r="U394" t="str">
            <v>YANETH BEJARANO</v>
          </cell>
          <cell r="Y394" t="str">
            <v>3208587159</v>
          </cell>
          <cell r="Z394">
            <v>4.5935740000000003</v>
          </cell>
          <cell r="AA394">
            <v>-74.087119999999999</v>
          </cell>
          <cell r="AB394" t="str">
            <v>HS</v>
          </cell>
          <cell r="AC394" t="str">
            <v>Cuotas</v>
          </cell>
          <cell r="AD394" t="str">
            <v xml:space="preserve">Inicia Segunda septiembre </v>
          </cell>
          <cell r="AE394">
            <v>1372364</v>
          </cell>
          <cell r="AF394" t="str">
            <v>N/A</v>
          </cell>
          <cell r="AG394" t="str">
            <v>N/A</v>
          </cell>
          <cell r="AH394" t="str">
            <v>N/A</v>
          </cell>
          <cell r="AI394" t="str">
            <v>N/A</v>
          </cell>
          <cell r="AJ394" t="str">
            <v>N/A</v>
          </cell>
          <cell r="AK394" t="str">
            <v>N/A</v>
          </cell>
          <cell r="AL394" t="str">
            <v>N/A</v>
          </cell>
          <cell r="AM394" t="str">
            <v>N/A</v>
          </cell>
          <cell r="AN394">
            <v>343090.86</v>
          </cell>
          <cell r="AO394">
            <v>343090.86</v>
          </cell>
          <cell r="AP394">
            <v>343090.86</v>
          </cell>
          <cell r="AQ394">
            <v>343090.86</v>
          </cell>
          <cell r="AS394" t="str">
            <v>LUIS CASTRO</v>
          </cell>
        </row>
        <row r="395">
          <cell r="B395">
            <v>111771</v>
          </cell>
          <cell r="C395">
            <v>123740</v>
          </cell>
          <cell r="E395" t="str">
            <v>PRIMAX</v>
          </cell>
          <cell r="F395" t="str">
            <v>SI</v>
          </cell>
          <cell r="G395" t="str">
            <v>NO</v>
          </cell>
          <cell r="H395" t="str">
            <v>NO</v>
          </cell>
          <cell r="I395" t="str">
            <v>SOACHA</v>
          </cell>
          <cell r="J395" t="str">
            <v>Cra 7 # 15 - 73</v>
          </cell>
          <cell r="K395" t="str">
            <v>Área Centro</v>
          </cell>
          <cell r="L395" t="str">
            <v>BOGOTA D.C.</v>
          </cell>
          <cell r="M395" t="str">
            <v>CUNDINAMARCA</v>
          </cell>
          <cell r="N395" t="str">
            <v>HECTOR MARIO MARTINEZ</v>
          </cell>
          <cell r="O395" t="str">
            <v>hmartinezd@primax.com.co</v>
          </cell>
          <cell r="P395" t="str">
            <v xml:space="preserve">PAOLA MARTÍNEZ </v>
          </cell>
          <cell r="Q395" t="str">
            <v>pmartinezb@primax.com.co</v>
          </cell>
          <cell r="R395" t="str">
            <v>Single Site</v>
          </cell>
          <cell r="U395" t="str">
            <v>MARCO TULIO CANTOR /JOSEFINA CANTOR</v>
          </cell>
          <cell r="Z395">
            <v>4.5822188510000004</v>
          </cell>
          <cell r="AA395">
            <v>-74.216349530000002</v>
          </cell>
          <cell r="AB395" t="str">
            <v>HS</v>
          </cell>
          <cell r="AC395" t="str">
            <v>Cuotas</v>
          </cell>
          <cell r="AD395" t="str">
            <v xml:space="preserve">Inicia Segunda septiembre </v>
          </cell>
          <cell r="AE395">
            <v>1372364</v>
          </cell>
          <cell r="AF395" t="str">
            <v>N/A</v>
          </cell>
          <cell r="AG395" t="str">
            <v>N/A</v>
          </cell>
          <cell r="AH395" t="str">
            <v>N/A</v>
          </cell>
          <cell r="AI395" t="str">
            <v>N/A</v>
          </cell>
          <cell r="AJ395" t="str">
            <v>N/A</v>
          </cell>
          <cell r="AK395" t="str">
            <v>N/A</v>
          </cell>
          <cell r="AL395" t="str">
            <v>N/A</v>
          </cell>
          <cell r="AM395" t="str">
            <v>N/A</v>
          </cell>
          <cell r="AN395">
            <v>343090.86</v>
          </cell>
          <cell r="AO395">
            <v>343090.86</v>
          </cell>
          <cell r="AP395">
            <v>343090.86</v>
          </cell>
          <cell r="AQ395">
            <v>343090.86</v>
          </cell>
          <cell r="AS395" t="str">
            <v>LUIS CASTRO</v>
          </cell>
        </row>
        <row r="396">
          <cell r="B396">
            <v>171596</v>
          </cell>
          <cell r="C396">
            <v>235922</v>
          </cell>
          <cell r="E396" t="str">
            <v>PRIMAX</v>
          </cell>
          <cell r="F396" t="str">
            <v>NO</v>
          </cell>
          <cell r="G396" t="str">
            <v>NO</v>
          </cell>
          <cell r="H396" t="str">
            <v>NO</v>
          </cell>
          <cell r="I396" t="str">
            <v>EDS EXITO NUEVO BOSQUE</v>
          </cell>
          <cell r="J396" t="str">
            <v>Cra. 10 N° 69-73 Av. Ferrocarril</v>
          </cell>
          <cell r="K396" t="str">
            <v>Área Sur</v>
          </cell>
          <cell r="L396" t="str">
            <v xml:space="preserve">DOS QUEBRADAS </v>
          </cell>
          <cell r="M396" t="str">
            <v>RISARALDA</v>
          </cell>
          <cell r="N396" t="str">
            <v>MONICA LONDOÑO</v>
          </cell>
          <cell r="O396" t="str">
            <v>mlondonod@primax.com.co</v>
          </cell>
          <cell r="P396" t="str">
            <v>ALVARO GUTIERREZ</v>
          </cell>
          <cell r="Q396" t="str">
            <v>agutierrezh@primax.com.co</v>
          </cell>
          <cell r="R396" t="str">
            <v>Multisite</v>
          </cell>
          <cell r="S396" t="str">
            <v>GRUPO ÉXITO</v>
          </cell>
          <cell r="U396" t="str">
            <v>GRUPO ÉXITO: Alcides Serna</v>
          </cell>
          <cell r="V396" t="str">
            <v xml:space="preserve">Gabriel Beltrán </v>
          </cell>
          <cell r="W396" t="str">
            <v>alcides.serna@grupo-exito.com;</v>
          </cell>
          <cell r="X396" t="str">
            <v>ymsierrah@grupo-exito.com; administrador235@grupo-exito.com;</v>
          </cell>
          <cell r="Y396" t="str">
            <v>3044304317 / 571 6605200 Ext 314721 / 57 3216275120</v>
          </cell>
          <cell r="Z396">
            <v>4.8520696832417203</v>
          </cell>
          <cell r="AA396">
            <v>-75.661695535623593</v>
          </cell>
          <cell r="AB396" t="str">
            <v>HS</v>
          </cell>
          <cell r="AC396" t="str">
            <v>Cuotas</v>
          </cell>
          <cell r="AD396" t="str">
            <v>GRATIS  según acuerdo</v>
          </cell>
          <cell r="AE396" t="str">
            <v>N/A</v>
          </cell>
          <cell r="AF396" t="str">
            <v>N/A</v>
          </cell>
          <cell r="AG396" t="str">
            <v>N/A</v>
          </cell>
          <cell r="AH396" t="str">
            <v>N/A</v>
          </cell>
          <cell r="AI396" t="str">
            <v>N/A</v>
          </cell>
          <cell r="AJ396" t="str">
            <v>N/A</v>
          </cell>
          <cell r="AK396" t="str">
            <v>N/A</v>
          </cell>
          <cell r="AL396" t="str">
            <v>N/A</v>
          </cell>
          <cell r="AM396" t="str">
            <v>N/A</v>
          </cell>
          <cell r="AN396" t="str">
            <v>N/A</v>
          </cell>
          <cell r="AO396" t="str">
            <v>N/A</v>
          </cell>
          <cell r="AP396" t="str">
            <v>N/A</v>
          </cell>
          <cell r="AQ396" t="str">
            <v>N/A</v>
          </cell>
          <cell r="AR396" t="str">
            <v>NO, LA TIENE TM</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Entrenamiento 2021"/>
      <sheetName val="Control programa E"/>
      <sheetName val="Control programa"/>
      <sheetName val="Resumen recaudo"/>
      <sheetName val="Costo Programas"/>
      <sheetName val="Costos programas"/>
      <sheetName val="Sheet3"/>
      <sheetName val="Sheet2"/>
      <sheetName val="Sheet1"/>
    </sheetNames>
    <sheetDataSet>
      <sheetData sheetId="0"/>
      <sheetData sheetId="1">
        <row r="13">
          <cell r="B13">
            <v>109693</v>
          </cell>
          <cell r="C13">
            <v>234556</v>
          </cell>
          <cell r="D13">
            <v>0</v>
          </cell>
          <cell r="E13">
            <v>234556</v>
          </cell>
          <cell r="F13" t="str">
            <v>5d14f18f4dc35a0017c2db48</v>
          </cell>
          <cell r="G13" t="str">
            <v>PRIMAX</v>
          </cell>
          <cell r="H13" t="str">
            <v>SI</v>
          </cell>
          <cell r="I13" t="str">
            <v>SI</v>
          </cell>
          <cell r="J13" t="str">
            <v>SI</v>
          </cell>
          <cell r="K13" t="str">
            <v>SAN BENITO</v>
          </cell>
          <cell r="L13" t="str">
            <v>Clle 13 N° 11 - 47</v>
          </cell>
          <cell r="M13" t="str">
            <v>Área Norte</v>
          </cell>
          <cell r="N13" t="str">
            <v>SANTO TOMAS</v>
          </cell>
          <cell r="O13" t="str">
            <v>ATLANTICO</v>
          </cell>
          <cell r="P13" t="str">
            <v>MONICA LONDOÑO</v>
          </cell>
          <cell r="Q13" t="str">
            <v>mlondonod@primax.com.co</v>
          </cell>
          <cell r="R13" t="str">
            <v>ANGELA BARANDICA</v>
          </cell>
          <cell r="S13" t="str">
            <v>abarandicab@primax.com.co</v>
          </cell>
          <cell r="T13" t="str">
            <v>Partner</v>
          </cell>
          <cell r="U13" t="str">
            <v>COESCO</v>
          </cell>
          <cell r="V13"/>
          <cell r="W13" t="str">
            <v>COESCO: Alexander Trujillo</v>
          </cell>
        </row>
        <row r="14">
          <cell r="B14">
            <v>109736</v>
          </cell>
          <cell r="C14">
            <v>233584</v>
          </cell>
          <cell r="D14">
            <v>0</v>
          </cell>
          <cell r="E14">
            <v>233584</v>
          </cell>
          <cell r="F14" t="str">
            <v>5d14eeac4dc35a0017c2bb7e</v>
          </cell>
          <cell r="G14" t="str">
            <v>PRIMAX</v>
          </cell>
          <cell r="H14" t="str">
            <v>SI</v>
          </cell>
          <cell r="I14" t="str">
            <v>SI</v>
          </cell>
          <cell r="J14" t="str">
            <v>SI</v>
          </cell>
          <cell r="K14" t="str">
            <v>AVENIDA DEL RIO</v>
          </cell>
          <cell r="L14" t="str">
            <v>Autopista Sur No.14-25</v>
          </cell>
          <cell r="M14" t="str">
            <v>Área Norte</v>
          </cell>
          <cell r="N14" t="str">
            <v>MEDELLIN</v>
          </cell>
          <cell r="O14" t="str">
            <v>ANTIOQUIA</v>
          </cell>
          <cell r="P14" t="str">
            <v>MONICA LONDOÑO</v>
          </cell>
          <cell r="Q14" t="str">
            <v>mlondonod@primax.com.co</v>
          </cell>
          <cell r="R14" t="str">
            <v>ANDRES FELIPE PENNA</v>
          </cell>
          <cell r="S14" t="str">
            <v>apennal@primax.com.co</v>
          </cell>
          <cell r="T14" t="str">
            <v>Partner</v>
          </cell>
          <cell r="U14" t="str">
            <v>COESCO</v>
          </cell>
          <cell r="V14"/>
          <cell r="W14" t="str">
            <v>COESCO: Alexander Trujillo</v>
          </cell>
        </row>
        <row r="15">
          <cell r="B15">
            <v>109820</v>
          </cell>
          <cell r="C15">
            <v>161721</v>
          </cell>
          <cell r="D15">
            <v>0</v>
          </cell>
          <cell r="E15">
            <v>161721</v>
          </cell>
          <cell r="F15" t="str">
            <v>5d14d4c8e87890001724db9b</v>
          </cell>
          <cell r="G15" t="str">
            <v>PRIMAX</v>
          </cell>
          <cell r="H15" t="str">
            <v>SI</v>
          </cell>
          <cell r="I15" t="str">
            <v>NO</v>
          </cell>
          <cell r="J15" t="str">
            <v>SI</v>
          </cell>
          <cell r="K15" t="str">
            <v>SAN PEDRO / INVERSIONES MATIZ</v>
          </cell>
          <cell r="L15" t="str">
            <v xml:space="preserve">Carretera Perimetral Siberia - Funza </v>
          </cell>
          <cell r="M15" t="str">
            <v>Área Centro</v>
          </cell>
          <cell r="N15" t="str">
            <v>FUNZA</v>
          </cell>
          <cell r="O15" t="str">
            <v>CUNDINAMARCA</v>
          </cell>
          <cell r="P15" t="str">
            <v>HECTOR MARIO MARTINEZ</v>
          </cell>
          <cell r="Q15" t="str">
            <v>hmartinezd@primax.com.co</v>
          </cell>
          <cell r="R15" t="str">
            <v>SEBASTIAN PARDO</v>
          </cell>
          <cell r="S15" t="str">
            <v>spardod@primax.com.co</v>
          </cell>
          <cell r="T15" t="str">
            <v>Single Site</v>
          </cell>
          <cell r="U15"/>
          <cell r="V15"/>
          <cell r="W15" t="str">
            <v>Aristobulo Matiz</v>
          </cell>
        </row>
        <row r="16">
          <cell r="B16">
            <v>109893</v>
          </cell>
          <cell r="C16">
            <v>233770</v>
          </cell>
          <cell r="D16">
            <v>0</v>
          </cell>
          <cell r="E16">
            <v>233770</v>
          </cell>
          <cell r="F16" t="str">
            <v>5df2a235014bc20017fbdf42</v>
          </cell>
          <cell r="G16" t="str">
            <v>PRIMAX</v>
          </cell>
          <cell r="H16" t="str">
            <v>SI</v>
          </cell>
          <cell r="I16" t="str">
            <v>SI</v>
          </cell>
          <cell r="J16" t="str">
            <v>SI</v>
          </cell>
          <cell r="K16" t="str">
            <v>BOSTON</v>
          </cell>
          <cell r="L16" t="str">
            <v>CRA 43 No 66-43</v>
          </cell>
          <cell r="M16" t="str">
            <v>Área Norte</v>
          </cell>
          <cell r="N16" t="str">
            <v>BARRANQUILLA</v>
          </cell>
          <cell r="O16" t="str">
            <v>ATLANTICO</v>
          </cell>
          <cell r="P16" t="str">
            <v>MONICA LONDOÑO</v>
          </cell>
          <cell r="Q16" t="str">
            <v>mlondonod@primax.com.co</v>
          </cell>
          <cell r="R16" t="str">
            <v>ANGELA BARANDICA</v>
          </cell>
          <cell r="S16" t="str">
            <v>abarandicab@primax.com.co</v>
          </cell>
          <cell r="T16" t="str">
            <v>Partner</v>
          </cell>
          <cell r="U16" t="str">
            <v>COESCO</v>
          </cell>
          <cell r="V16"/>
          <cell r="W16" t="str">
            <v>COESCO: Alexander Trujillo</v>
          </cell>
        </row>
        <row r="17">
          <cell r="B17">
            <v>109915</v>
          </cell>
          <cell r="C17">
            <v>233585</v>
          </cell>
          <cell r="D17">
            <v>0</v>
          </cell>
          <cell r="E17">
            <v>233585</v>
          </cell>
          <cell r="F17" t="str">
            <v>5d14ee714dc35a0017c2b856</v>
          </cell>
          <cell r="G17" t="str">
            <v>PRIMAX</v>
          </cell>
          <cell r="H17" t="str">
            <v>SI</v>
          </cell>
          <cell r="I17" t="str">
            <v>SI</v>
          </cell>
          <cell r="J17" t="str">
            <v>SI</v>
          </cell>
          <cell r="K17" t="str">
            <v>POBLADO</v>
          </cell>
          <cell r="L17" t="str">
            <v>Carrera 43A No.11-19 El Poblado</v>
          </cell>
          <cell r="M17" t="str">
            <v>Área Norte</v>
          </cell>
          <cell r="N17" t="str">
            <v>MEDELLIN</v>
          </cell>
          <cell r="O17" t="str">
            <v>ANTIOQUIA</v>
          </cell>
          <cell r="P17" t="str">
            <v>MONICA LONDOÑO</v>
          </cell>
          <cell r="Q17" t="str">
            <v>mlondonod@primax.com.co</v>
          </cell>
          <cell r="R17" t="str">
            <v>ANDRES FELIPE PENNA</v>
          </cell>
          <cell r="S17" t="str">
            <v>apennal@primax.com.co</v>
          </cell>
          <cell r="T17" t="str">
            <v>Partner</v>
          </cell>
          <cell r="U17" t="str">
            <v>COESCO</v>
          </cell>
          <cell r="V17"/>
          <cell r="W17" t="str">
            <v>COESCO: Alexander Trujillo</v>
          </cell>
        </row>
        <row r="18">
          <cell r="B18">
            <v>109917</v>
          </cell>
          <cell r="C18">
            <v>189378</v>
          </cell>
          <cell r="D18">
            <v>0</v>
          </cell>
          <cell r="E18">
            <v>189378</v>
          </cell>
          <cell r="F18" t="str">
            <v>5d14c9e2e87890001724a8c8</v>
          </cell>
          <cell r="G18" t="str">
            <v>PRIMAX</v>
          </cell>
          <cell r="H18" t="str">
            <v>SI</v>
          </cell>
          <cell r="I18" t="str">
            <v>SI</v>
          </cell>
          <cell r="J18" t="str">
            <v>SI</v>
          </cell>
          <cell r="K18" t="str">
            <v>MALL AUTOS</v>
          </cell>
          <cell r="L18" t="str">
            <v>Cra 30 # 10B-22 Poblado</v>
          </cell>
          <cell r="M18" t="str">
            <v>Área Norte</v>
          </cell>
          <cell r="N18" t="str">
            <v>MEDELLIN</v>
          </cell>
          <cell r="O18" t="str">
            <v>ANTIOQUIA</v>
          </cell>
          <cell r="P18" t="str">
            <v>MONICA LONDOÑO</v>
          </cell>
          <cell r="Q18" t="str">
            <v>mlondonod@primax.com.co</v>
          </cell>
          <cell r="R18" t="str">
            <v>OLGA LUCIA RESTREPO</v>
          </cell>
          <cell r="S18" t="str">
            <v>orestrepol@primax.com.co</v>
          </cell>
          <cell r="T18" t="str">
            <v>Single Site</v>
          </cell>
          <cell r="U18"/>
          <cell r="V18"/>
          <cell r="W18" t="str">
            <v>Cesar Velez</v>
          </cell>
        </row>
        <row r="19">
          <cell r="B19">
            <v>109951</v>
          </cell>
          <cell r="C19">
            <v>211639</v>
          </cell>
          <cell r="D19">
            <v>0</v>
          </cell>
          <cell r="E19">
            <v>211639</v>
          </cell>
          <cell r="F19" t="str">
            <v>5e66e59e0a16ed00176229b7</v>
          </cell>
          <cell r="G19" t="str">
            <v>PRIMAX</v>
          </cell>
          <cell r="H19" t="str">
            <v>NO</v>
          </cell>
          <cell r="I19" t="str">
            <v>NO</v>
          </cell>
          <cell r="J19" t="str">
            <v>NO</v>
          </cell>
          <cell r="K19" t="str">
            <v>CENTENARIO</v>
          </cell>
          <cell r="L19" t="str">
            <v>Av 27 # 26-56 Sur</v>
          </cell>
          <cell r="M19" t="str">
            <v>Área Centro</v>
          </cell>
          <cell r="N19" t="str">
            <v>BOGOTA D.C.</v>
          </cell>
          <cell r="O19" t="str">
            <v>BOGOTA D.C.</v>
          </cell>
          <cell r="P19" t="str">
            <v>HECTOR MARIO MARTINEZ</v>
          </cell>
          <cell r="Q19" t="str">
            <v>hmartinezd@primax.com.co</v>
          </cell>
          <cell r="R19" t="str">
            <v xml:space="preserve">JUAN PABLO PIÑEROS </v>
          </cell>
          <cell r="S19" t="str">
            <v>cchavezz@primax.com.co</v>
          </cell>
          <cell r="T19" t="str">
            <v>Multisite</v>
          </cell>
          <cell r="U19"/>
          <cell r="V19" t="str">
            <v>Libardo Balaguera</v>
          </cell>
          <cell r="W19" t="str">
            <v>Nancy Balaguera/ Hiovanny Balaguera</v>
          </cell>
        </row>
        <row r="20">
          <cell r="B20">
            <v>109953</v>
          </cell>
          <cell r="C20">
            <v>120481</v>
          </cell>
          <cell r="D20">
            <v>0</v>
          </cell>
          <cell r="E20">
            <v>120481</v>
          </cell>
          <cell r="F20" t="str">
            <v>5dcd80c46ba2e20017217b3d</v>
          </cell>
          <cell r="G20" t="str">
            <v>PRIMAX</v>
          </cell>
          <cell r="H20" t="str">
            <v>SI</v>
          </cell>
          <cell r="I20" t="str">
            <v>NO</v>
          </cell>
          <cell r="J20" t="str">
            <v>SI</v>
          </cell>
          <cell r="K20" t="str">
            <v>COLORES</v>
          </cell>
          <cell r="L20" t="str">
            <v>Calle 53 No.72-07 Esquina</v>
          </cell>
          <cell r="M20" t="str">
            <v>Área Norte</v>
          </cell>
          <cell r="N20" t="str">
            <v>MEDELLIN</v>
          </cell>
          <cell r="O20" t="str">
            <v>ANTIOQUIA</v>
          </cell>
          <cell r="P20" t="str">
            <v>MONICA LONDOÑO</v>
          </cell>
          <cell r="Q20" t="str">
            <v>mlondonod@primax.com.co</v>
          </cell>
          <cell r="R20" t="str">
            <v>OLGA LUCIA RESTREPO</v>
          </cell>
          <cell r="S20" t="str">
            <v>orestrepol@primax.com.co</v>
          </cell>
          <cell r="T20" t="str">
            <v>Single Site</v>
          </cell>
          <cell r="U20"/>
          <cell r="V20"/>
          <cell r="W20" t="str">
            <v>Jose Elias Rivera</v>
          </cell>
        </row>
        <row r="21">
          <cell r="B21">
            <v>110025</v>
          </cell>
          <cell r="C21">
            <v>215829</v>
          </cell>
          <cell r="D21">
            <v>0</v>
          </cell>
          <cell r="E21">
            <v>215829</v>
          </cell>
          <cell r="F21" t="str">
            <v>5e73cc39a23612001782b1ec</v>
          </cell>
          <cell r="G21" t="str">
            <v>PRIMAX</v>
          </cell>
          <cell r="H21" t="str">
            <v>SI</v>
          </cell>
          <cell r="I21" t="str">
            <v>NO</v>
          </cell>
          <cell r="J21" t="str">
            <v>SI</v>
          </cell>
          <cell r="K21" t="str">
            <v>LUBRITODO</v>
          </cell>
          <cell r="L21" t="str">
            <v>Calle 44 No.64-52</v>
          </cell>
          <cell r="M21" t="str">
            <v>Área Norte</v>
          </cell>
          <cell r="N21" t="str">
            <v>MEDELLIN</v>
          </cell>
          <cell r="O21" t="str">
            <v>ANTIOQUIA</v>
          </cell>
          <cell r="P21" t="str">
            <v>MONICA LONDOÑO</v>
          </cell>
          <cell r="Q21" t="str">
            <v>mlondonod@primax.com.co</v>
          </cell>
          <cell r="R21" t="str">
            <v>OLGA LUCIA RESTREPO</v>
          </cell>
          <cell r="S21" t="str">
            <v>orestrepol@primax.com.co</v>
          </cell>
          <cell r="T21" t="str">
            <v>Multisite</v>
          </cell>
          <cell r="U21"/>
          <cell r="V21" t="str">
            <v>Diego Ramirez</v>
          </cell>
          <cell r="W21" t="str">
            <v>Diego Ramírez</v>
          </cell>
        </row>
        <row r="22">
          <cell r="B22">
            <v>110074</v>
          </cell>
          <cell r="C22">
            <v>234738</v>
          </cell>
          <cell r="D22">
            <v>0</v>
          </cell>
          <cell r="E22">
            <v>234738</v>
          </cell>
          <cell r="F22" t="str">
            <v>5e73d04ea23612001782c5ef</v>
          </cell>
          <cell r="G22" t="str">
            <v>PRIMAX</v>
          </cell>
          <cell r="H22" t="str">
            <v>SI</v>
          </cell>
          <cell r="I22" t="str">
            <v>SI</v>
          </cell>
          <cell r="J22" t="str">
            <v>SI</v>
          </cell>
          <cell r="K22" t="str">
            <v>SABANALARGA</v>
          </cell>
          <cell r="L22" t="str">
            <v>Clle 27 N° 23-75</v>
          </cell>
          <cell r="M22" t="str">
            <v>Área Norte</v>
          </cell>
          <cell r="N22" t="str">
            <v>SABANALARGA</v>
          </cell>
          <cell r="O22" t="str">
            <v>ATLANTICO</v>
          </cell>
          <cell r="P22" t="str">
            <v>MONICA LONDOÑO</v>
          </cell>
          <cell r="Q22" t="str">
            <v>mlondonod@primax.com.co</v>
          </cell>
          <cell r="R22" t="str">
            <v>ANGELA BARANDICA</v>
          </cell>
          <cell r="S22" t="str">
            <v>abarandicab@primax.com.co</v>
          </cell>
          <cell r="T22" t="str">
            <v>Partner</v>
          </cell>
          <cell r="U22" t="str">
            <v>COESCO</v>
          </cell>
          <cell r="V22"/>
          <cell r="W22" t="str">
            <v>COESCO: Alexander Trujillo</v>
          </cell>
        </row>
        <row r="23">
          <cell r="B23">
            <v>110075</v>
          </cell>
          <cell r="C23">
            <v>225727</v>
          </cell>
          <cell r="D23">
            <v>0</v>
          </cell>
          <cell r="E23">
            <v>225727</v>
          </cell>
          <cell r="F23" t="str">
            <v>5d14cc92e87890001724b1ab</v>
          </cell>
          <cell r="G23" t="str">
            <v>PRIMAX</v>
          </cell>
          <cell r="H23" t="str">
            <v>SI</v>
          </cell>
          <cell r="I23" t="str">
            <v>SI</v>
          </cell>
          <cell r="J23" t="str">
            <v>SI</v>
          </cell>
          <cell r="K23" t="str">
            <v>PALMITAS</v>
          </cell>
          <cell r="L23" t="str">
            <v>Clle 38 N° 24-09</v>
          </cell>
          <cell r="M23" t="str">
            <v>Área Norte</v>
          </cell>
          <cell r="N23" t="str">
            <v>BARRANQUILLA</v>
          </cell>
          <cell r="O23" t="str">
            <v>ATLANTICO</v>
          </cell>
          <cell r="P23" t="str">
            <v>MONICA LONDOÑO</v>
          </cell>
          <cell r="Q23" t="str">
            <v>mlondonod@primax.com.co</v>
          </cell>
          <cell r="R23" t="str">
            <v>ANGELA BARANDICA</v>
          </cell>
          <cell r="S23" t="str">
            <v>abarandicab@primax.com.co</v>
          </cell>
          <cell r="T23" t="str">
            <v>Multisite</v>
          </cell>
          <cell r="U23"/>
          <cell r="V23" t="str">
            <v>Grupo Pava Toscano</v>
          </cell>
          <cell r="W23" t="str">
            <v>José Pava Toscano</v>
          </cell>
        </row>
        <row r="24">
          <cell r="B24">
            <v>110103</v>
          </cell>
          <cell r="C24">
            <v>222798</v>
          </cell>
          <cell r="D24">
            <v>0</v>
          </cell>
          <cell r="E24">
            <v>222798</v>
          </cell>
          <cell r="F24" t="str">
            <v>5e6586b40a16ed00176177f6</v>
          </cell>
          <cell r="G24" t="str">
            <v>PRIMAX</v>
          </cell>
          <cell r="H24" t="str">
            <v>SI</v>
          </cell>
          <cell r="I24" t="str">
            <v>NO</v>
          </cell>
          <cell r="J24" t="str">
            <v>SI</v>
          </cell>
          <cell r="K24" t="str">
            <v>AMÉRICAS</v>
          </cell>
          <cell r="L24" t="str">
            <v>Calle 44 No.80-155</v>
          </cell>
          <cell r="M24" t="str">
            <v>Área Norte</v>
          </cell>
          <cell r="N24" t="str">
            <v>MEDELLIN</v>
          </cell>
          <cell r="O24" t="str">
            <v>ANTIOQUIA</v>
          </cell>
          <cell r="P24" t="str">
            <v>MONICA LONDOÑO</v>
          </cell>
          <cell r="Q24" t="str">
            <v>mlondonod@primax.com.co</v>
          </cell>
          <cell r="R24" t="str">
            <v>OLGA LUCIA RESTREPO</v>
          </cell>
          <cell r="S24" t="str">
            <v>orestrepol@primax.com.co</v>
          </cell>
          <cell r="T24" t="str">
            <v>Single Site</v>
          </cell>
          <cell r="U24"/>
          <cell r="V24"/>
          <cell r="W24" t="str">
            <v>Guillermo Trujillo</v>
          </cell>
        </row>
        <row r="25">
          <cell r="B25">
            <v>110109</v>
          </cell>
          <cell r="C25">
            <v>120721</v>
          </cell>
          <cell r="D25">
            <v>0</v>
          </cell>
          <cell r="E25">
            <v>120721</v>
          </cell>
          <cell r="F25" t="str">
            <v>5e66e3ea0a16ed0017620236</v>
          </cell>
          <cell r="G25" t="str">
            <v>PRIMAX</v>
          </cell>
          <cell r="H25" t="str">
            <v>SI</v>
          </cell>
          <cell r="I25" t="str">
            <v>SI</v>
          </cell>
          <cell r="J25" t="str">
            <v>SI</v>
          </cell>
          <cell r="K25" t="str">
            <v>CALLE 170</v>
          </cell>
          <cell r="L25" t="str">
            <v>Calle 170 - No.55A-57</v>
          </cell>
          <cell r="M25" t="str">
            <v>Área Centro</v>
          </cell>
          <cell r="N25" t="str">
            <v>BOGOTA D.C.</v>
          </cell>
          <cell r="O25" t="str">
            <v>BOGOTA D.C.</v>
          </cell>
          <cell r="P25" t="str">
            <v>HECTOR MARIO MARTINEZ</v>
          </cell>
          <cell r="Q25" t="str">
            <v>hmartinezd@primax.com.co</v>
          </cell>
          <cell r="R25" t="str">
            <v xml:space="preserve">JUAN PABLO PIÑEROS </v>
          </cell>
          <cell r="S25" t="str">
            <v>cchavezz@primax.com.co</v>
          </cell>
          <cell r="T25" t="str">
            <v>Multisite</v>
          </cell>
          <cell r="U25"/>
          <cell r="V25" t="str">
            <v>Adriana Concha</v>
          </cell>
          <cell r="W25" t="str">
            <v>Adriana Concha</v>
          </cell>
        </row>
        <row r="26">
          <cell r="B26">
            <v>110168</v>
          </cell>
          <cell r="C26">
            <v>192918</v>
          </cell>
          <cell r="D26">
            <v>0</v>
          </cell>
          <cell r="E26">
            <v>192918</v>
          </cell>
          <cell r="F26" t="str">
            <v>5e73ec97a2361200178308c5</v>
          </cell>
          <cell r="G26" t="str">
            <v>PRIMAX</v>
          </cell>
          <cell r="H26" t="str">
            <v>SI</v>
          </cell>
          <cell r="I26" t="str">
            <v>NO</v>
          </cell>
          <cell r="J26" t="str">
            <v>SI</v>
          </cell>
          <cell r="K26" t="str">
            <v>SAN JUDAS</v>
          </cell>
          <cell r="L26" t="str">
            <v>Trav 54 No 32-16 Urbanización Anita</v>
          </cell>
          <cell r="M26" t="str">
            <v>Área Norte</v>
          </cell>
          <cell r="N26" t="str">
            <v>CARTAGENA DE INDIAS</v>
          </cell>
          <cell r="O26" t="str">
            <v>BOLIVAR</v>
          </cell>
          <cell r="P26" t="str">
            <v>MONICA LONDOÑO</v>
          </cell>
          <cell r="Q26" t="str">
            <v>mlondonod@primax.com.co</v>
          </cell>
          <cell r="R26" t="str">
            <v>MARTHA BARROS</v>
          </cell>
          <cell r="S26" t="str">
            <v>mbarrosl@primax.com.co;</v>
          </cell>
          <cell r="T26" t="str">
            <v>Single Site</v>
          </cell>
          <cell r="U26"/>
          <cell r="V26"/>
          <cell r="W26" t="str">
            <v>Carlos Quiroz</v>
          </cell>
        </row>
        <row r="27">
          <cell r="B27">
            <v>110367</v>
          </cell>
          <cell r="C27">
            <v>195388</v>
          </cell>
          <cell r="D27">
            <v>0</v>
          </cell>
          <cell r="E27">
            <v>195388</v>
          </cell>
          <cell r="F27" t="str">
            <v>5e73f07ea236120017835279</v>
          </cell>
          <cell r="G27" t="str">
            <v>PRIMAX</v>
          </cell>
          <cell r="H27" t="str">
            <v>SI</v>
          </cell>
          <cell r="I27" t="str">
            <v>SI</v>
          </cell>
          <cell r="J27" t="str">
            <v>SI</v>
          </cell>
          <cell r="K27" t="str">
            <v>CERON (DICOPAL)</v>
          </cell>
          <cell r="L27" t="str">
            <v>Clle. 42 # 31-71 Palmira</v>
          </cell>
          <cell r="M27" t="str">
            <v>Área Sur</v>
          </cell>
          <cell r="N27" t="str">
            <v>PALMIRA</v>
          </cell>
          <cell r="O27" t="str">
            <v>VALLE DEL CAUCA</v>
          </cell>
          <cell r="P27" t="str">
            <v>MARTHA PATRICA CHAVES</v>
          </cell>
          <cell r="Q27" t="str">
            <v>mchavesr@primax.com.co</v>
          </cell>
          <cell r="R27" t="str">
            <v>FERNANDO HERNANDEZ</v>
          </cell>
          <cell r="S27" t="str">
            <v>fhernandezr@primax.com.co;</v>
          </cell>
          <cell r="T27" t="str">
            <v>Single Site</v>
          </cell>
          <cell r="U27"/>
          <cell r="V27"/>
          <cell r="W27" t="str">
            <v>Neftaly Cerón</v>
          </cell>
        </row>
        <row r="28">
          <cell r="B28">
            <v>110374</v>
          </cell>
          <cell r="C28">
            <v>199885</v>
          </cell>
          <cell r="D28">
            <v>0</v>
          </cell>
          <cell r="E28">
            <v>199885</v>
          </cell>
          <cell r="F28" t="str">
            <v>5d9b36ab8a58ba00172d61ab</v>
          </cell>
          <cell r="G28" t="str">
            <v>PRIMAX</v>
          </cell>
          <cell r="H28" t="str">
            <v>SI</v>
          </cell>
          <cell r="I28" t="str">
            <v>SI</v>
          </cell>
          <cell r="J28" t="str">
            <v>SI</v>
          </cell>
          <cell r="K28" t="str">
            <v>CAPRI</v>
          </cell>
          <cell r="L28" t="str">
            <v>Cl. 5 No. 77- 59</v>
          </cell>
          <cell r="M28" t="str">
            <v>Área Sur</v>
          </cell>
          <cell r="N28" t="str">
            <v>SANTIAGO DE CALI</v>
          </cell>
          <cell r="O28" t="str">
            <v>VALLE DEL CAUCA</v>
          </cell>
          <cell r="P28" t="str">
            <v>MARTHA PATRICA CHAVES</v>
          </cell>
          <cell r="Q28" t="str">
            <v>mchavesr@primax.com.co</v>
          </cell>
          <cell r="R28" t="str">
            <v>CLAUDIA PINILLA</v>
          </cell>
          <cell r="S28" t="str">
            <v>cpinillal@primax.com.co</v>
          </cell>
          <cell r="T28" t="str">
            <v>Single Site</v>
          </cell>
          <cell r="U28"/>
          <cell r="V28"/>
          <cell r="W28" t="str">
            <v>Guillermo Franco</v>
          </cell>
        </row>
        <row r="29">
          <cell r="B29">
            <v>110397</v>
          </cell>
          <cell r="C29">
            <v>121368</v>
          </cell>
          <cell r="D29">
            <v>0</v>
          </cell>
          <cell r="E29">
            <v>121368</v>
          </cell>
          <cell r="F29" t="str">
            <v>5e73f0cba236120017835fe5</v>
          </cell>
          <cell r="G29" t="str">
            <v>PRIMAX</v>
          </cell>
          <cell r="H29" t="str">
            <v>SI</v>
          </cell>
          <cell r="I29" t="str">
            <v>NO</v>
          </cell>
          <cell r="J29" t="str">
            <v>NO</v>
          </cell>
          <cell r="K29" t="str">
            <v>SURAUTOPISTA</v>
          </cell>
          <cell r="L29" t="str">
            <v>Carrera 46 No. 10-15</v>
          </cell>
          <cell r="M29" t="str">
            <v>Área Sur</v>
          </cell>
          <cell r="N29" t="str">
            <v>SANTIAGO DE CALI</v>
          </cell>
          <cell r="O29" t="str">
            <v>VALLE DEL CAUCA</v>
          </cell>
          <cell r="P29" t="str">
            <v>MARTHA PATRICA CHAVES</v>
          </cell>
          <cell r="Q29" t="str">
            <v>mchavesr@primax.com.co</v>
          </cell>
          <cell r="R29" t="str">
            <v>CLAUDIA PINILLA</v>
          </cell>
          <cell r="S29" t="str">
            <v>cpinillal@primax.com.co</v>
          </cell>
          <cell r="T29" t="str">
            <v>Single Site</v>
          </cell>
          <cell r="U29"/>
          <cell r="V29"/>
          <cell r="W29" t="str">
            <v>Maria Teresa Perez</v>
          </cell>
        </row>
        <row r="30">
          <cell r="B30">
            <v>110423</v>
          </cell>
          <cell r="C30">
            <v>220389</v>
          </cell>
          <cell r="D30">
            <v>0</v>
          </cell>
          <cell r="E30">
            <v>220389</v>
          </cell>
          <cell r="F30" t="str">
            <v>5e6586770a16ed0017617175</v>
          </cell>
          <cell r="G30" t="str">
            <v>PRIMAX</v>
          </cell>
          <cell r="H30" t="str">
            <v>SI</v>
          </cell>
          <cell r="I30" t="str">
            <v>NO</v>
          </cell>
          <cell r="J30" t="str">
            <v>SI</v>
          </cell>
          <cell r="K30" t="str">
            <v>ALMENDROS</v>
          </cell>
          <cell r="L30" t="str">
            <v>Ave. 33 # 75C-145</v>
          </cell>
          <cell r="M30" t="str">
            <v>Área Norte</v>
          </cell>
          <cell r="N30" t="str">
            <v>MEDELLIN</v>
          </cell>
          <cell r="O30" t="str">
            <v>ANTIOQUIA</v>
          </cell>
          <cell r="P30" t="str">
            <v>MONICA LONDOÑO</v>
          </cell>
          <cell r="Q30" t="str">
            <v>mlondonod@primax.com.co</v>
          </cell>
          <cell r="R30" t="str">
            <v>ALVARO GUTIERREZ</v>
          </cell>
          <cell r="S30" t="str">
            <v>agutierrezh@primax.com.co</v>
          </cell>
          <cell r="T30" t="str">
            <v>Single Site</v>
          </cell>
          <cell r="U30"/>
          <cell r="V30"/>
          <cell r="W30" t="str">
            <v>Juan Perez Gil</v>
          </cell>
        </row>
        <row r="31">
          <cell r="B31">
            <v>110437</v>
          </cell>
          <cell r="C31">
            <v>212883</v>
          </cell>
          <cell r="D31">
            <v>0</v>
          </cell>
          <cell r="E31">
            <v>212883</v>
          </cell>
          <cell r="F31" t="str">
            <v>5e73f139a236120017836d53</v>
          </cell>
          <cell r="G31" t="str">
            <v>PRIMAX</v>
          </cell>
          <cell r="H31" t="str">
            <v>SI</v>
          </cell>
          <cell r="I31" t="str">
            <v>NO</v>
          </cell>
          <cell r="J31" t="str">
            <v>SI</v>
          </cell>
          <cell r="K31" t="str">
            <v>PRIMAX DEL SUR</v>
          </cell>
          <cell r="L31" t="str">
            <v>Cra 42 # 29A-25 Itagui</v>
          </cell>
          <cell r="M31" t="str">
            <v>Área Norte</v>
          </cell>
          <cell r="N31" t="str">
            <v>ITAGUI</v>
          </cell>
          <cell r="O31" t="str">
            <v>ANTIOQUIA</v>
          </cell>
          <cell r="P31" t="str">
            <v>MONICA LONDOÑO</v>
          </cell>
          <cell r="Q31" t="str">
            <v>mlondonod@primax.com.co</v>
          </cell>
          <cell r="R31" t="str">
            <v>OLGA LUCIA RESTREPO</v>
          </cell>
          <cell r="S31" t="str">
            <v>orestrepol@primax.com.co</v>
          </cell>
          <cell r="T31" t="str">
            <v>Multisite</v>
          </cell>
          <cell r="U31"/>
          <cell r="V31" t="str">
            <v>Diego Ramirez</v>
          </cell>
          <cell r="W31" t="str">
            <v>Diego Ramírez</v>
          </cell>
        </row>
        <row r="32">
          <cell r="B32">
            <v>110440</v>
          </cell>
          <cell r="C32">
            <v>233408</v>
          </cell>
          <cell r="D32">
            <v>0</v>
          </cell>
          <cell r="E32">
            <v>233408</v>
          </cell>
          <cell r="F32" t="str">
            <v>5e0511b0a7ae0e0017fa5e96</v>
          </cell>
          <cell r="G32" t="str">
            <v>PRIMAX</v>
          </cell>
          <cell r="H32" t="str">
            <v>SI</v>
          </cell>
          <cell r="I32" t="str">
            <v>SI</v>
          </cell>
          <cell r="J32" t="str">
            <v>SI</v>
          </cell>
          <cell r="K32" t="str">
            <v>GUAYABAL</v>
          </cell>
          <cell r="L32" t="str">
            <v>Cra 50 F # 8 SUR 93</v>
          </cell>
          <cell r="M32" t="str">
            <v>Área Norte</v>
          </cell>
          <cell r="N32" t="str">
            <v>MEDELLIN</v>
          </cell>
          <cell r="O32" t="str">
            <v>ANTIOQUIA</v>
          </cell>
          <cell r="P32" t="str">
            <v>MONICA LONDOÑO</v>
          </cell>
          <cell r="Q32" t="str">
            <v>mlondonod@primax.com.co</v>
          </cell>
          <cell r="R32" t="str">
            <v>ANDRES FELIPE PENNA</v>
          </cell>
          <cell r="S32" t="str">
            <v>apennal@primax.com.co</v>
          </cell>
          <cell r="T32" t="str">
            <v>Partner</v>
          </cell>
          <cell r="U32" t="str">
            <v>COESCO</v>
          </cell>
          <cell r="V32"/>
          <cell r="W32" t="str">
            <v>COESCO: Alexander Trujillo</v>
          </cell>
        </row>
        <row r="33">
          <cell r="B33">
            <v>110488</v>
          </cell>
          <cell r="C33">
            <v>146394</v>
          </cell>
          <cell r="D33">
            <v>0</v>
          </cell>
          <cell r="E33">
            <v>146394</v>
          </cell>
          <cell r="F33" t="str">
            <v>5e66e5490a16ed001762231f</v>
          </cell>
          <cell r="G33" t="str">
            <v>PRIMAX</v>
          </cell>
          <cell r="H33" t="str">
            <v>SI</v>
          </cell>
          <cell r="I33" t="str">
            <v>NO</v>
          </cell>
          <cell r="J33" t="str">
            <v>SI</v>
          </cell>
          <cell r="K33" t="str">
            <v>CAVASA</v>
          </cell>
          <cell r="L33" t="str">
            <v>Km 12 Vía Candelaria</v>
          </cell>
          <cell r="M33" t="str">
            <v>Área Sur</v>
          </cell>
          <cell r="N33" t="str">
            <v>CANDELARIA</v>
          </cell>
          <cell r="O33" t="str">
            <v>VALLE DEL CAUCA</v>
          </cell>
          <cell r="P33" t="str">
            <v>MARTHA PATRICA CHAVES</v>
          </cell>
          <cell r="Q33" t="str">
            <v>mchavesr@primax.com.co</v>
          </cell>
          <cell r="R33" t="str">
            <v>CATALINA QUINTERO</v>
          </cell>
          <cell r="S33" t="str">
            <v>cquinteroc@primax.com.co</v>
          </cell>
          <cell r="T33" t="str">
            <v>Single Site</v>
          </cell>
          <cell r="U33"/>
          <cell r="V33"/>
          <cell r="W33" t="str">
            <v>José Solano</v>
          </cell>
        </row>
        <row r="34">
          <cell r="B34">
            <v>110495</v>
          </cell>
          <cell r="C34">
            <v>161400</v>
          </cell>
          <cell r="D34">
            <v>0</v>
          </cell>
          <cell r="E34">
            <v>161400</v>
          </cell>
          <cell r="F34" t="str">
            <v>5e73f575a236120017838835</v>
          </cell>
          <cell r="G34" t="str">
            <v>PRIMAX</v>
          </cell>
          <cell r="H34" t="str">
            <v>SI</v>
          </cell>
          <cell r="I34" t="str">
            <v>NO</v>
          </cell>
          <cell r="J34" t="str">
            <v>SI</v>
          </cell>
          <cell r="K34" t="str">
            <v>SAN JOSE DE PARE</v>
          </cell>
          <cell r="L34" t="str">
            <v>Sector Los Naranjos, Municipio San Jose de Pare.</v>
          </cell>
          <cell r="M34" t="str">
            <v>Área Centro</v>
          </cell>
          <cell r="N34" t="str">
            <v>SAN JOSE DE PARE</v>
          </cell>
          <cell r="O34" t="str">
            <v>BOYACA</v>
          </cell>
          <cell r="P34" t="str">
            <v>HECTOR MARIO MARTINEZ</v>
          </cell>
          <cell r="Q34" t="str">
            <v>hmartinezd@primax.com.co</v>
          </cell>
          <cell r="R34" t="str">
            <v>YOLIMA MESA</v>
          </cell>
          <cell r="S34" t="str">
            <v>ymesar@primax.com.co</v>
          </cell>
          <cell r="T34" t="str">
            <v>Multisite</v>
          </cell>
          <cell r="U34"/>
          <cell r="V34" t="str">
            <v>Grupo Contreras</v>
          </cell>
          <cell r="W34" t="str">
            <v>Uriel Contreras</v>
          </cell>
        </row>
        <row r="35">
          <cell r="B35">
            <v>110520</v>
          </cell>
          <cell r="C35">
            <v>121573</v>
          </cell>
          <cell r="D35">
            <v>0</v>
          </cell>
          <cell r="E35">
            <v>121573</v>
          </cell>
          <cell r="F35" t="str">
            <v>5e73f61da2361200178395a9</v>
          </cell>
          <cell r="G35" t="str">
            <v>PRIMAX</v>
          </cell>
          <cell r="H35" t="str">
            <v>SI</v>
          </cell>
          <cell r="I35" t="str">
            <v>NO</v>
          </cell>
          <cell r="J35" t="str">
            <v>SI</v>
          </cell>
          <cell r="K35" t="str">
            <v>SAN LORENZO</v>
          </cell>
          <cell r="L35" t="str">
            <v>Cl. 28 #9-35</v>
          </cell>
          <cell r="M35" t="str">
            <v>Área Sur</v>
          </cell>
          <cell r="N35" t="str">
            <v>SUPIA</v>
          </cell>
          <cell r="O35" t="str">
            <v>CALDAS</v>
          </cell>
          <cell r="P35" t="str">
            <v>MARTHA PATRICA CHAVES</v>
          </cell>
          <cell r="Q35" t="str">
            <v>mchavesr@primax.com.co</v>
          </cell>
          <cell r="R35" t="str">
            <v>MARIANA VELEZ</v>
          </cell>
          <cell r="S35" t="str">
            <v>mvelezg@primax.com.co</v>
          </cell>
          <cell r="T35" t="str">
            <v>Single Site</v>
          </cell>
          <cell r="U35"/>
          <cell r="V35"/>
          <cell r="W35" t="str">
            <v>Bernardo Velasquez</v>
          </cell>
        </row>
        <row r="36">
          <cell r="B36">
            <v>110549</v>
          </cell>
          <cell r="C36">
            <v>222362</v>
          </cell>
          <cell r="D36">
            <v>0</v>
          </cell>
          <cell r="E36">
            <v>222362</v>
          </cell>
          <cell r="F36" t="str">
            <v>5e05094ea7ae0e0017fa148f</v>
          </cell>
          <cell r="G36" t="str">
            <v>PRIMAX</v>
          </cell>
          <cell r="H36" t="str">
            <v>SI</v>
          </cell>
          <cell r="I36" t="str">
            <v>NO</v>
          </cell>
          <cell r="J36" t="str">
            <v>SI</v>
          </cell>
          <cell r="K36" t="str">
            <v>INDUSTRIALES</v>
          </cell>
          <cell r="L36" t="str">
            <v>Cra 48 No. 16A-35</v>
          </cell>
          <cell r="M36" t="str">
            <v>Área Norte</v>
          </cell>
          <cell r="N36" t="str">
            <v>MEDELLIN</v>
          </cell>
          <cell r="O36" t="str">
            <v>ANTIOQUIA</v>
          </cell>
          <cell r="P36" t="str">
            <v>MONICA LONDOÑO</v>
          </cell>
          <cell r="Q36" t="str">
            <v>mlondonod@primax.com.co</v>
          </cell>
          <cell r="R36" t="str">
            <v>ALVARO GUTIERREZ</v>
          </cell>
          <cell r="S36" t="str">
            <v>agutierrezh@primax.com.co</v>
          </cell>
          <cell r="T36" t="str">
            <v>Multisite</v>
          </cell>
          <cell r="U36"/>
          <cell r="V36" t="str">
            <v>FAMILIA JARAMILLO</v>
          </cell>
          <cell r="W36" t="str">
            <v>FAMILIA JARAMILLO: Juan Diego Jaramillo</v>
          </cell>
        </row>
        <row r="37">
          <cell r="B37">
            <v>110568</v>
          </cell>
          <cell r="C37">
            <v>121641</v>
          </cell>
          <cell r="D37">
            <v>0</v>
          </cell>
          <cell r="E37">
            <v>121641</v>
          </cell>
          <cell r="F37" t="str">
            <v>5e73f929a23612001783d90b</v>
          </cell>
          <cell r="G37" t="str">
            <v>PRIMAX</v>
          </cell>
          <cell r="H37" t="str">
            <v>SI</v>
          </cell>
          <cell r="I37" t="str">
            <v>NO</v>
          </cell>
          <cell r="J37" t="str">
            <v>SI</v>
          </cell>
          <cell r="K37" t="str">
            <v>GUIPA</v>
          </cell>
          <cell r="L37" t="str">
            <v>Clle 12 N° 10-112</v>
          </cell>
          <cell r="M37" t="str">
            <v>Área Sur</v>
          </cell>
          <cell r="N37" t="str">
            <v>CAMPOALEGRE</v>
          </cell>
          <cell r="O37" t="str">
            <v>HUILA</v>
          </cell>
          <cell r="P37" t="str">
            <v>MARTHA PATRICA CHAVES</v>
          </cell>
          <cell r="Q37" t="str">
            <v>mchavesr@primax.com.co</v>
          </cell>
          <cell r="R37" t="str">
            <v>JOHANA BOTERO</v>
          </cell>
          <cell r="S37" t="str">
            <v>jboterog@primax.com.co</v>
          </cell>
          <cell r="T37" t="str">
            <v>Single Site</v>
          </cell>
          <cell r="U37"/>
          <cell r="V37"/>
          <cell r="W37" t="str">
            <v>Hernando Bermeo / Yamile Bermeo</v>
          </cell>
        </row>
        <row r="38">
          <cell r="B38">
            <v>110835</v>
          </cell>
          <cell r="C38">
            <v>200163</v>
          </cell>
          <cell r="D38">
            <v>0</v>
          </cell>
          <cell r="E38">
            <v>200163</v>
          </cell>
          <cell r="F38" t="str">
            <v>5d14d89f4dc35a0017c25555</v>
          </cell>
          <cell r="G38" t="str">
            <v>PRIMAX</v>
          </cell>
          <cell r="H38" t="str">
            <v>SI</v>
          </cell>
          <cell r="I38" t="str">
            <v>NO</v>
          </cell>
          <cell r="J38" t="str">
            <v>SI</v>
          </cell>
          <cell r="K38" t="str">
            <v>EL FARO</v>
          </cell>
          <cell r="L38" t="str">
            <v>Cra. 2 No. 42 - 40</v>
          </cell>
          <cell r="M38" t="str">
            <v>Área Norte</v>
          </cell>
          <cell r="N38" t="str">
            <v>MONTERIA</v>
          </cell>
          <cell r="O38" t="str">
            <v>CORDOBA</v>
          </cell>
          <cell r="P38" t="str">
            <v>MONICA LONDOÑO</v>
          </cell>
          <cell r="Q38" t="str">
            <v>mlondonod@primax.com.co</v>
          </cell>
          <cell r="R38" t="str">
            <v>VICTOR PATERNINA</v>
          </cell>
          <cell r="S38" t="str">
            <v>vpaterninau@primax.com.co</v>
          </cell>
          <cell r="T38" t="str">
            <v>Single Site</v>
          </cell>
          <cell r="U38"/>
          <cell r="V38"/>
          <cell r="W38" t="str">
            <v>Ramiro Otero</v>
          </cell>
        </row>
        <row r="39">
          <cell r="B39">
            <v>110924</v>
          </cell>
          <cell r="C39">
            <v>195826</v>
          </cell>
          <cell r="D39">
            <v>0</v>
          </cell>
          <cell r="E39">
            <v>195826</v>
          </cell>
          <cell r="F39" t="str">
            <v>5e051002a7ae0e0017fa4a06</v>
          </cell>
          <cell r="G39" t="str">
            <v>PRIMAX</v>
          </cell>
          <cell r="H39" t="str">
            <v>SI</v>
          </cell>
          <cell r="I39" t="str">
            <v>NO</v>
          </cell>
          <cell r="J39" t="str">
            <v>SI</v>
          </cell>
          <cell r="K39" t="str">
            <v>SANCHEZ</v>
          </cell>
          <cell r="L39" t="str">
            <v>Cra 4 # 17-20 Soacha</v>
          </cell>
          <cell r="M39" t="str">
            <v>Área Centro</v>
          </cell>
          <cell r="N39" t="str">
            <v>SOACHA</v>
          </cell>
          <cell r="O39" t="str">
            <v>CUNDINAMARCA</v>
          </cell>
          <cell r="P39" t="str">
            <v>HECTOR MARIO MARTINEZ</v>
          </cell>
          <cell r="Q39" t="str">
            <v>hmartinezd@primax.com.co</v>
          </cell>
          <cell r="R39" t="str">
            <v xml:space="preserve">PAOLA MARTÍNEZ </v>
          </cell>
          <cell r="S39" t="str">
            <v>pmartinezb@primax.com.co</v>
          </cell>
          <cell r="T39" t="str">
            <v>Single Site</v>
          </cell>
          <cell r="U39"/>
          <cell r="V39"/>
          <cell r="W39" t="str">
            <v>Esperanza Sanchez / Jairo Galarza</v>
          </cell>
        </row>
        <row r="40">
          <cell r="B40">
            <v>110941</v>
          </cell>
          <cell r="C40">
            <v>197126</v>
          </cell>
          <cell r="D40">
            <v>0</v>
          </cell>
          <cell r="E40">
            <v>197126</v>
          </cell>
          <cell r="F40" t="str">
            <v>5de52d668e7afb0017147945</v>
          </cell>
          <cell r="G40" t="str">
            <v>PRIMAX</v>
          </cell>
          <cell r="H40" t="str">
            <v>SI</v>
          </cell>
          <cell r="I40" t="str">
            <v>NO</v>
          </cell>
          <cell r="J40" t="str">
            <v>SI</v>
          </cell>
          <cell r="K40" t="str">
            <v>SAN PEDRO</v>
          </cell>
          <cell r="L40" t="str">
            <v>Autopista Buga Tulua Km 14</v>
          </cell>
          <cell r="M40" t="str">
            <v>Área Sur</v>
          </cell>
          <cell r="N40" t="str">
            <v>SAN PEDRO</v>
          </cell>
          <cell r="O40" t="str">
            <v>VALLE DEL CAUCA</v>
          </cell>
          <cell r="P40" t="str">
            <v>MARTHA PATRICA CHAVES</v>
          </cell>
          <cell r="Q40" t="str">
            <v>mchavesr@primax.com.co</v>
          </cell>
          <cell r="R40" t="str">
            <v>CATALINA QUINTERO</v>
          </cell>
          <cell r="S40" t="str">
            <v>cquinteroc@primax.com.co</v>
          </cell>
          <cell r="T40" t="str">
            <v>Partner</v>
          </cell>
          <cell r="U40" t="str">
            <v>VILLALOBOS</v>
          </cell>
          <cell r="V40"/>
          <cell r="W40" t="str">
            <v>VILLALOBOS: Andrea Villalobos (Lubryco)</v>
          </cell>
        </row>
        <row r="41">
          <cell r="B41">
            <v>110942</v>
          </cell>
          <cell r="C41">
            <v>197152</v>
          </cell>
          <cell r="D41">
            <v>0</v>
          </cell>
          <cell r="E41">
            <v>197152</v>
          </cell>
          <cell r="F41" t="str">
            <v>5de52d478e7afb00171473a1</v>
          </cell>
          <cell r="G41" t="str">
            <v>PRIMAX</v>
          </cell>
          <cell r="H41" t="str">
            <v>SI</v>
          </cell>
          <cell r="I41" t="str">
            <v>NO</v>
          </cell>
          <cell r="J41" t="str">
            <v>SI</v>
          </cell>
          <cell r="K41" t="str">
            <v>ESTAMBUL</v>
          </cell>
          <cell r="L41" t="str">
            <v>Calle 1 No 10-70</v>
          </cell>
          <cell r="M41" t="str">
            <v>Área Sur</v>
          </cell>
          <cell r="N41" t="str">
            <v>GUADALAJARA DE BUGA</v>
          </cell>
          <cell r="O41" t="str">
            <v>VALLE DEL CAUCA</v>
          </cell>
          <cell r="P41" t="str">
            <v>MARTHA PATRICA CHAVES</v>
          </cell>
          <cell r="Q41" t="str">
            <v>mchavesr@primax.com.co</v>
          </cell>
          <cell r="R41" t="str">
            <v>CATALINA QUINTERO</v>
          </cell>
          <cell r="S41" t="str">
            <v>cquinteroc@primax.com.co</v>
          </cell>
          <cell r="T41" t="str">
            <v>Partner</v>
          </cell>
          <cell r="U41" t="str">
            <v>VILLALOBOS</v>
          </cell>
          <cell r="V41"/>
          <cell r="W41" t="str">
            <v>VILLALOBOS: Andrea Villalobos (Lubryco)</v>
          </cell>
        </row>
        <row r="42">
          <cell r="B42">
            <v>110943</v>
          </cell>
          <cell r="C42">
            <v>197153</v>
          </cell>
          <cell r="D42">
            <v>0</v>
          </cell>
          <cell r="E42">
            <v>197153</v>
          </cell>
          <cell r="F42" t="str">
            <v>5de52d028e7afb0017146823</v>
          </cell>
          <cell r="G42" t="str">
            <v>PRIMAX</v>
          </cell>
          <cell r="H42" t="str">
            <v>SI</v>
          </cell>
          <cell r="I42" t="str">
            <v>NO</v>
          </cell>
          <cell r="J42" t="str">
            <v>SI</v>
          </cell>
          <cell r="K42" t="str">
            <v>EL PEDREGAL</v>
          </cell>
          <cell r="L42" t="str">
            <v>Cra 27A  # 40-390</v>
          </cell>
          <cell r="M42" t="str">
            <v>Área Sur</v>
          </cell>
          <cell r="N42" t="str">
            <v>TULUA</v>
          </cell>
          <cell r="O42" t="str">
            <v>VALLE DEL CAUCA</v>
          </cell>
          <cell r="P42" t="str">
            <v>MARTHA PATRICA CHAVES</v>
          </cell>
          <cell r="Q42" t="str">
            <v>mchavesr@primax.com.co</v>
          </cell>
          <cell r="R42" t="str">
            <v>CATALINA QUINTERO</v>
          </cell>
          <cell r="S42" t="str">
            <v>cquinteroc@primax.com.co</v>
          </cell>
          <cell r="T42" t="str">
            <v>Partner</v>
          </cell>
          <cell r="U42" t="str">
            <v>VILLALOBOS</v>
          </cell>
          <cell r="V42"/>
          <cell r="W42" t="str">
            <v>VILLALOBOS: Andrea Villalobos (Lubryco)</v>
          </cell>
        </row>
        <row r="43">
          <cell r="B43">
            <v>111163</v>
          </cell>
          <cell r="C43">
            <v>140534</v>
          </cell>
          <cell r="D43">
            <v>0</v>
          </cell>
          <cell r="E43">
            <v>140534</v>
          </cell>
          <cell r="F43" t="str">
            <v>5d766e1322f39e0017aabffc</v>
          </cell>
          <cell r="G43" t="str">
            <v>PRIMAX</v>
          </cell>
          <cell r="H43" t="str">
            <v>SI</v>
          </cell>
          <cell r="I43" t="str">
            <v>NO</v>
          </cell>
          <cell r="J43" t="str">
            <v>SI</v>
          </cell>
          <cell r="K43" t="str">
            <v>DISCOTRASAM</v>
          </cell>
          <cell r="L43" t="str">
            <v>Cra 7 nO. 14-118 San Martín</v>
          </cell>
          <cell r="M43" t="str">
            <v>Área Centro</v>
          </cell>
          <cell r="N43" t="str">
            <v>SAN MARTIN</v>
          </cell>
          <cell r="O43" t="str">
            <v>META</v>
          </cell>
          <cell r="P43" t="str">
            <v>HECTOR MARIO MARTINEZ</v>
          </cell>
          <cell r="Q43" t="str">
            <v>hmartinezd@primax.com.co</v>
          </cell>
          <cell r="R43" t="str">
            <v>IVAN PINZON</v>
          </cell>
          <cell r="S43" t="str">
            <v>ipinzonu@primax.com.co;</v>
          </cell>
          <cell r="T43" t="str">
            <v>Single Site</v>
          </cell>
          <cell r="U43"/>
          <cell r="V43"/>
          <cell r="W43" t="str">
            <v>Daniel Guarin</v>
          </cell>
        </row>
        <row r="44">
          <cell r="B44">
            <v>111225</v>
          </cell>
          <cell r="C44">
            <v>195183</v>
          </cell>
          <cell r="D44">
            <v>0</v>
          </cell>
          <cell r="E44">
            <v>195183</v>
          </cell>
          <cell r="F44" t="str">
            <v>5d8a21bbd9f23600176125f5</v>
          </cell>
          <cell r="G44" t="str">
            <v>PRIMAX</v>
          </cell>
          <cell r="H44" t="str">
            <v>SI</v>
          </cell>
          <cell r="I44" t="str">
            <v>NO</v>
          </cell>
          <cell r="J44" t="str">
            <v>SI</v>
          </cell>
          <cell r="K44" t="str">
            <v>AUTOPISTA MED</v>
          </cell>
          <cell r="L44" t="str">
            <v>Cra 42B # 21C-10 Bello</v>
          </cell>
          <cell r="M44" t="str">
            <v>Área Norte</v>
          </cell>
          <cell r="N44" t="str">
            <v>BELLO</v>
          </cell>
          <cell r="O44" t="str">
            <v>ANTIOQUIA</v>
          </cell>
          <cell r="P44" t="str">
            <v>MONICA LONDOÑO</v>
          </cell>
          <cell r="Q44" t="str">
            <v>mlondonod@primax.com.co</v>
          </cell>
          <cell r="R44" t="str">
            <v>OLGA LUCIA RESTREPO</v>
          </cell>
          <cell r="S44" t="str">
            <v>orestrepol@primax.com.co</v>
          </cell>
          <cell r="T44" t="str">
            <v>Single Site</v>
          </cell>
          <cell r="U44"/>
          <cell r="V44"/>
          <cell r="W44" t="str">
            <v>Alejandro Toro</v>
          </cell>
        </row>
        <row r="45">
          <cell r="B45">
            <v>111347</v>
          </cell>
          <cell r="C45">
            <v>123023</v>
          </cell>
          <cell r="D45">
            <v>0</v>
          </cell>
          <cell r="E45">
            <v>123023</v>
          </cell>
          <cell r="F45" t="str">
            <v>5e74027ea2361200178437b5</v>
          </cell>
          <cell r="G45" t="str">
            <v>PRIMAX</v>
          </cell>
          <cell r="H45" t="str">
            <v>NO</v>
          </cell>
          <cell r="I45" t="str">
            <v>NO</v>
          </cell>
          <cell r="J45" t="str">
            <v>NO</v>
          </cell>
          <cell r="K45" t="str">
            <v>SERVISUR 1 CALLE 19 - Central</v>
          </cell>
          <cell r="L45" t="str">
            <v>Cra 5 # 19 - 37</v>
          </cell>
          <cell r="M45" t="str">
            <v>Área Sur</v>
          </cell>
          <cell r="N45" t="str">
            <v>IPIALES</v>
          </cell>
          <cell r="O45" t="str">
            <v>NARIÑO</v>
          </cell>
          <cell r="P45" t="str">
            <v>MARTHA PATRICA CHAVES</v>
          </cell>
          <cell r="Q45" t="str">
            <v>mchavesr@primax.com.co</v>
          </cell>
          <cell r="R45" t="str">
            <v xml:space="preserve">FABIO ANDRES ROJAS </v>
          </cell>
          <cell r="S45" t="str">
            <v>jpinerosg@primax.com.co</v>
          </cell>
          <cell r="T45" t="str">
            <v>Multisite</v>
          </cell>
          <cell r="U45"/>
          <cell r="V45" t="str">
            <v>Familia Villacis</v>
          </cell>
          <cell r="W45" t="str">
            <v>Maria Elena y Alonso Villacis</v>
          </cell>
        </row>
        <row r="46">
          <cell r="B46">
            <v>111348</v>
          </cell>
          <cell r="C46">
            <v>123025</v>
          </cell>
          <cell r="D46">
            <v>0</v>
          </cell>
          <cell r="E46">
            <v>123025</v>
          </cell>
          <cell r="F46" t="str">
            <v>5e7402d0a2361200178452d3</v>
          </cell>
          <cell r="G46" t="str">
            <v>PRIMAX</v>
          </cell>
          <cell r="H46" t="str">
            <v>NO</v>
          </cell>
          <cell r="I46" t="str">
            <v>NO</v>
          </cell>
          <cell r="J46" t="str">
            <v>NO</v>
          </cell>
          <cell r="K46" t="str">
            <v>SERVISUR RUMICHACA</v>
          </cell>
          <cell r="L46" t="str">
            <v>Calle 17 # 12-211</v>
          </cell>
          <cell r="M46" t="str">
            <v>Área Sur</v>
          </cell>
          <cell r="N46" t="str">
            <v>IPIALES</v>
          </cell>
          <cell r="O46" t="str">
            <v>NARIÑO</v>
          </cell>
          <cell r="P46" t="str">
            <v>MARTHA PATRICA CHAVES</v>
          </cell>
          <cell r="Q46" t="str">
            <v>mchavesr@primax.com.co</v>
          </cell>
          <cell r="R46" t="str">
            <v xml:space="preserve">FABIO ANDRES ROJAS </v>
          </cell>
          <cell r="S46" t="str">
            <v>jpinerosg@primax.com.co</v>
          </cell>
          <cell r="T46" t="str">
            <v>Multisite</v>
          </cell>
          <cell r="U46"/>
          <cell r="V46" t="str">
            <v>Familia Villacis</v>
          </cell>
          <cell r="W46" t="str">
            <v>Maria Elena y Alonso Villacis</v>
          </cell>
        </row>
        <row r="47">
          <cell r="B47">
            <v>111349</v>
          </cell>
          <cell r="C47">
            <v>123027</v>
          </cell>
          <cell r="D47">
            <v>0</v>
          </cell>
          <cell r="E47">
            <v>123027</v>
          </cell>
          <cell r="F47" t="str">
            <v>5e7402f7a236120017846063</v>
          </cell>
          <cell r="G47" t="str">
            <v>PRIMAX</v>
          </cell>
          <cell r="H47" t="str">
            <v>NO</v>
          </cell>
          <cell r="I47" t="str">
            <v>NO</v>
          </cell>
          <cell r="J47" t="str">
            <v>NO</v>
          </cell>
          <cell r="K47" t="str">
            <v>SERVISUR VIA AEROPUERTO</v>
          </cell>
          <cell r="L47" t="str">
            <v>Cra 7 # 25 - 66</v>
          </cell>
          <cell r="M47" t="str">
            <v>Área Sur</v>
          </cell>
          <cell r="N47" t="str">
            <v>IPIALES</v>
          </cell>
          <cell r="O47" t="str">
            <v>NARIÑO</v>
          </cell>
          <cell r="P47" t="str">
            <v>MARTHA PATRICA CHAVES</v>
          </cell>
          <cell r="Q47" t="str">
            <v>mchavesr@primax.com.co</v>
          </cell>
          <cell r="R47" t="str">
            <v xml:space="preserve">FABIO ANDRES ROJAS </v>
          </cell>
          <cell r="S47" t="str">
            <v>jpinerosg@primax.com.co</v>
          </cell>
          <cell r="T47" t="str">
            <v>Multisite</v>
          </cell>
          <cell r="U47"/>
          <cell r="V47" t="str">
            <v>Familia Villacis</v>
          </cell>
          <cell r="W47" t="str">
            <v>Maria Elena y Alonso Villacis</v>
          </cell>
        </row>
        <row r="48">
          <cell r="B48">
            <v>111561</v>
          </cell>
          <cell r="C48">
            <v>123413</v>
          </cell>
          <cell r="D48">
            <v>0</v>
          </cell>
          <cell r="E48">
            <v>123413</v>
          </cell>
          <cell r="F48" t="str">
            <v>5df2a2ff014bc20017fbf6b8</v>
          </cell>
          <cell r="G48" t="str">
            <v>PRIMAX</v>
          </cell>
          <cell r="H48" t="str">
            <v>SI</v>
          </cell>
          <cell r="I48" t="str">
            <v>NO</v>
          </cell>
          <cell r="J48" t="str">
            <v>NO</v>
          </cell>
          <cell r="K48" t="str">
            <v>SODATRANS</v>
          </cell>
          <cell r="L48" t="str">
            <v>E/S Esso Ubate-Entrada Ubate</v>
          </cell>
          <cell r="M48" t="str">
            <v>Área Centro</v>
          </cell>
          <cell r="N48" t="str">
            <v>UBATE</v>
          </cell>
          <cell r="O48" t="str">
            <v>CUNDINAMARCA</v>
          </cell>
          <cell r="P48" t="str">
            <v>HECTOR MARIO MARTINEZ</v>
          </cell>
          <cell r="Q48" t="str">
            <v>hmartinezd@primax.com.co</v>
          </cell>
          <cell r="R48" t="str">
            <v>YOLIMA MESA</v>
          </cell>
          <cell r="S48" t="str">
            <v>ymesar@primax.com.co</v>
          </cell>
          <cell r="T48" t="str">
            <v>Single Site</v>
          </cell>
          <cell r="U48"/>
          <cell r="V48"/>
          <cell r="W48" t="str">
            <v>Jose Luis Malagón</v>
          </cell>
        </row>
        <row r="49">
          <cell r="B49">
            <v>111643</v>
          </cell>
          <cell r="C49">
            <v>123552</v>
          </cell>
          <cell r="D49">
            <v>0</v>
          </cell>
          <cell r="E49">
            <v>123552</v>
          </cell>
          <cell r="F49" t="str">
            <v>5d518c64b0c0120017984e88</v>
          </cell>
          <cell r="G49" t="str">
            <v>PRIMAX</v>
          </cell>
          <cell r="H49" t="str">
            <v>SI</v>
          </cell>
          <cell r="I49" t="str">
            <v>SI</v>
          </cell>
          <cell r="J49" t="str">
            <v>SI</v>
          </cell>
          <cell r="K49" t="str">
            <v>QUIRINAL</v>
          </cell>
          <cell r="L49" t="str">
            <v>Carrera 5 # 18 - 10 (Neiva)</v>
          </cell>
          <cell r="M49" t="str">
            <v>Área Sur</v>
          </cell>
          <cell r="N49" t="str">
            <v>NEIVA</v>
          </cell>
          <cell r="O49" t="str">
            <v>HUILA</v>
          </cell>
          <cell r="P49" t="str">
            <v>MARTHA PATRICA CHAVES</v>
          </cell>
          <cell r="Q49" t="str">
            <v>mchavesr@primax.com.co</v>
          </cell>
          <cell r="R49" t="str">
            <v>JOHANA BOTERO</v>
          </cell>
          <cell r="S49" t="str">
            <v>jboterog@primax.com.co</v>
          </cell>
          <cell r="T49" t="str">
            <v>Single Site</v>
          </cell>
          <cell r="U49"/>
          <cell r="V49"/>
          <cell r="W49" t="str">
            <v xml:space="preserve"> Henry Azuero, Enrique Azuero</v>
          </cell>
        </row>
        <row r="50">
          <cell r="B50">
            <v>111689</v>
          </cell>
          <cell r="C50">
            <v>123625</v>
          </cell>
          <cell r="D50">
            <v>0</v>
          </cell>
          <cell r="E50">
            <v>123625</v>
          </cell>
          <cell r="F50" t="str">
            <v>5e7405d1a236120017848251</v>
          </cell>
          <cell r="G50" t="str">
            <v>PRIMAX</v>
          </cell>
          <cell r="H50" t="str">
            <v>NO</v>
          </cell>
          <cell r="I50" t="str">
            <v>NO</v>
          </cell>
          <cell r="J50" t="str">
            <v>SI</v>
          </cell>
          <cell r="K50" t="str">
            <v>LA ANDINA</v>
          </cell>
          <cell r="L50" t="str">
            <v>Cra 14 CLL 16</v>
          </cell>
          <cell r="M50" t="str">
            <v>Área Sur</v>
          </cell>
          <cell r="N50" t="str">
            <v>LA UNION</v>
          </cell>
          <cell r="O50" t="str">
            <v>VALLE DEL CAUCA</v>
          </cell>
          <cell r="P50" t="str">
            <v>MARTHA PATRICA CHAVES</v>
          </cell>
          <cell r="Q50" t="str">
            <v>mchavesr@primax.com.co</v>
          </cell>
          <cell r="R50" t="str">
            <v>ANDRES GARCIA</v>
          </cell>
          <cell r="S50" t="str">
            <v>agarciag@primax.com.co</v>
          </cell>
          <cell r="T50" t="str">
            <v>Single Site</v>
          </cell>
          <cell r="U50"/>
          <cell r="V50"/>
          <cell r="W50" t="str">
            <v>Carlos A Tamayo</v>
          </cell>
        </row>
        <row r="51">
          <cell r="B51">
            <v>111698</v>
          </cell>
          <cell r="C51">
            <v>233342</v>
          </cell>
          <cell r="D51">
            <v>0</v>
          </cell>
          <cell r="E51">
            <v>233342</v>
          </cell>
          <cell r="F51" t="str">
            <v>5d14efa74dc35a0017c2c828</v>
          </cell>
          <cell r="G51" t="str">
            <v>PRIMAX</v>
          </cell>
          <cell r="H51" t="str">
            <v>SI</v>
          </cell>
          <cell r="I51" t="str">
            <v>SI</v>
          </cell>
          <cell r="J51" t="str">
            <v>SI</v>
          </cell>
          <cell r="K51" t="str">
            <v>GUADALUPE</v>
          </cell>
          <cell r="L51" t="str">
            <v>Autop. Sur No. 52-50</v>
          </cell>
          <cell r="M51" t="str">
            <v>Área Sur</v>
          </cell>
          <cell r="N51" t="str">
            <v>SANTIAGO DE CALI</v>
          </cell>
          <cell r="O51" t="str">
            <v>VALLE DEL CAUCA</v>
          </cell>
          <cell r="P51" t="str">
            <v>MARTHA PATRICA CHAVES</v>
          </cell>
          <cell r="Q51" t="str">
            <v>mchavesr@primax.com.co</v>
          </cell>
          <cell r="R51" t="str">
            <v>CLAUDIA PINILLA</v>
          </cell>
          <cell r="S51" t="str">
            <v>cpinillal@primax.com.co</v>
          </cell>
          <cell r="T51" t="str">
            <v>Single Site</v>
          </cell>
          <cell r="U51"/>
          <cell r="V51"/>
          <cell r="W51" t="str">
            <v>Libardo Alfaro</v>
          </cell>
        </row>
        <row r="52">
          <cell r="B52">
            <v>111735</v>
          </cell>
          <cell r="C52">
            <v>233720</v>
          </cell>
          <cell r="D52">
            <v>0</v>
          </cell>
          <cell r="E52">
            <v>233720</v>
          </cell>
          <cell r="F52" t="str">
            <v>5dbae71212f01e00170f4fb5</v>
          </cell>
          <cell r="G52" t="str">
            <v>PRIMAX</v>
          </cell>
          <cell r="H52" t="str">
            <v>SI</v>
          </cell>
          <cell r="I52" t="str">
            <v>NO</v>
          </cell>
          <cell r="J52" t="str">
            <v>SI</v>
          </cell>
          <cell r="K52" t="str">
            <v>BOLIVAR - JAMUNDI</v>
          </cell>
          <cell r="L52" t="str">
            <v>Cra. 10 No. 14 - 16 Jamundí</v>
          </cell>
          <cell r="M52" t="str">
            <v>Área Sur</v>
          </cell>
          <cell r="N52" t="str">
            <v>JAMUNDI</v>
          </cell>
          <cell r="O52" t="str">
            <v>VALLE DEL CAUCA</v>
          </cell>
          <cell r="P52" t="str">
            <v>MARTHA PATRICA CHAVES</v>
          </cell>
          <cell r="Q52" t="str">
            <v>mchavesr@primax.com.co</v>
          </cell>
          <cell r="R52" t="str">
            <v>CLAUDIA PINILLA</v>
          </cell>
          <cell r="S52" t="str">
            <v>cpinillal@primax.com.co</v>
          </cell>
          <cell r="T52" t="str">
            <v>Multisite</v>
          </cell>
          <cell r="U52"/>
          <cell r="V52" t="str">
            <v>Harold Rivera</v>
          </cell>
          <cell r="W52" t="str">
            <v>Harold Rivera</v>
          </cell>
        </row>
        <row r="53">
          <cell r="B53">
            <v>111751</v>
          </cell>
          <cell r="C53">
            <v>123715</v>
          </cell>
          <cell r="D53">
            <v>0</v>
          </cell>
          <cell r="E53">
            <v>123715</v>
          </cell>
          <cell r="F53" t="str">
            <v>5e7406aea236120017849d7f</v>
          </cell>
          <cell r="G53" t="str">
            <v>PRIMAX</v>
          </cell>
          <cell r="H53" t="str">
            <v>SI</v>
          </cell>
          <cell r="I53" t="str">
            <v>NO</v>
          </cell>
          <cell r="J53" t="str">
            <v>SI</v>
          </cell>
          <cell r="K53" t="str">
            <v>TERMINAL GIRARDOT</v>
          </cell>
          <cell r="L53" t="str">
            <v>Clle 25 N° 12-56</v>
          </cell>
          <cell r="M53" t="str">
            <v>Área Centro</v>
          </cell>
          <cell r="N53" t="str">
            <v>GIRARDOT</v>
          </cell>
          <cell r="O53" t="str">
            <v>CUNDINAMARCA</v>
          </cell>
          <cell r="P53" t="str">
            <v>HECTOR MARIO MARTINEZ</v>
          </cell>
          <cell r="Q53" t="str">
            <v>hmartinezd@primax.com.co</v>
          </cell>
          <cell r="R53" t="str">
            <v>ROBINSON GUZMÁN</v>
          </cell>
          <cell r="S53" t="str">
            <v>jguzmanb@primax.com.co</v>
          </cell>
          <cell r="T53" t="str">
            <v>Single Site</v>
          </cell>
          <cell r="U53"/>
          <cell r="V53"/>
          <cell r="W53" t="str">
            <v>Ruben Dario Sandoval</v>
          </cell>
        </row>
        <row r="54">
          <cell r="B54">
            <v>111784</v>
          </cell>
          <cell r="C54">
            <v>198684</v>
          </cell>
          <cell r="D54">
            <v>0</v>
          </cell>
          <cell r="E54">
            <v>198684</v>
          </cell>
          <cell r="F54" t="str">
            <v>5d14ca04e87890001724abbd</v>
          </cell>
          <cell r="G54" t="str">
            <v>PRIMAX</v>
          </cell>
          <cell r="H54" t="str">
            <v>SI</v>
          </cell>
          <cell r="I54" t="str">
            <v>NO</v>
          </cell>
          <cell r="J54" t="str">
            <v>SI</v>
          </cell>
          <cell r="K54" t="str">
            <v>TRONCAL</v>
          </cell>
          <cell r="L54" t="str">
            <v>Cra. 8a # 35-51</v>
          </cell>
          <cell r="M54" t="str">
            <v>Área Sur</v>
          </cell>
          <cell r="N54" t="str">
            <v>SANTIAGO DE CALI</v>
          </cell>
          <cell r="O54" t="str">
            <v>VALLE DEL CAUCA</v>
          </cell>
          <cell r="P54" t="str">
            <v>MARTHA PATRICA CHAVES</v>
          </cell>
          <cell r="Q54" t="str">
            <v>mchavesr@primax.com.co</v>
          </cell>
          <cell r="R54" t="str">
            <v>CLAUDIA PINILLA</v>
          </cell>
          <cell r="S54" t="str">
            <v>cpinillal@primax.com.co</v>
          </cell>
          <cell r="T54" t="str">
            <v>Single Site</v>
          </cell>
          <cell r="U54"/>
          <cell r="V54"/>
          <cell r="W54" t="str">
            <v xml:space="preserve">Luis Dario Arbelaez </v>
          </cell>
        </row>
        <row r="55">
          <cell r="B55">
            <v>111817</v>
          </cell>
          <cell r="C55">
            <v>221607</v>
          </cell>
          <cell r="D55">
            <v>0</v>
          </cell>
          <cell r="E55">
            <v>221607</v>
          </cell>
          <cell r="F55" t="str">
            <v>5ea0ab6ead29090017a98820</v>
          </cell>
          <cell r="G55" t="str">
            <v>PRIMAX</v>
          </cell>
          <cell r="H55" t="str">
            <v>SI</v>
          </cell>
          <cell r="I55" t="str">
            <v>SI</v>
          </cell>
          <cell r="J55" t="str">
            <v>SI</v>
          </cell>
          <cell r="K55" t="str">
            <v>SINU</v>
          </cell>
          <cell r="L55" t="str">
            <v>Cra. 6 No. 55 - 47</v>
          </cell>
          <cell r="M55" t="str">
            <v>Área Norte</v>
          </cell>
          <cell r="N55" t="str">
            <v>MONTERIA</v>
          </cell>
          <cell r="O55" t="str">
            <v>CORDOBA</v>
          </cell>
          <cell r="P55" t="str">
            <v>MONICA LONDOÑO</v>
          </cell>
          <cell r="Q55" t="str">
            <v>mlondonod@primax.com.co</v>
          </cell>
          <cell r="R55" t="str">
            <v>VICTOR PATERNINA</v>
          </cell>
          <cell r="S55" t="str">
            <v>vpaterninau@primax.com.co</v>
          </cell>
          <cell r="T55" t="str">
            <v>Multisite</v>
          </cell>
          <cell r="U55"/>
          <cell r="V55" t="str">
            <v>HL Combustibles</v>
          </cell>
          <cell r="W55" t="str">
            <v>HL Combustibles: Jose Fernando Hoyos</v>
          </cell>
        </row>
        <row r="56">
          <cell r="B56">
            <v>111823</v>
          </cell>
          <cell r="C56">
            <v>123832</v>
          </cell>
          <cell r="D56">
            <v>0</v>
          </cell>
          <cell r="E56">
            <v>123832</v>
          </cell>
          <cell r="F56" t="str">
            <v>5dcd811c6ba2e200172186b0</v>
          </cell>
          <cell r="G56" t="str">
            <v>PRIMAX</v>
          </cell>
          <cell r="H56" t="str">
            <v>SI</v>
          </cell>
          <cell r="I56" t="str">
            <v>NO</v>
          </cell>
          <cell r="J56" t="str">
            <v>SI</v>
          </cell>
          <cell r="K56" t="str">
            <v>EL TRIUNFO</v>
          </cell>
          <cell r="L56" t="str">
            <v>Cr 11 No 2A-40</v>
          </cell>
          <cell r="M56" t="str">
            <v>Área Centro</v>
          </cell>
          <cell r="N56" t="str">
            <v>TUNJA</v>
          </cell>
          <cell r="O56" t="str">
            <v>BOYACA</v>
          </cell>
          <cell r="P56" t="str">
            <v>HECTOR MARIO MARTINEZ</v>
          </cell>
          <cell r="Q56" t="str">
            <v>hmartinezd@primax.com.co</v>
          </cell>
          <cell r="R56" t="str">
            <v>YOLIMA MESA</v>
          </cell>
          <cell r="S56" t="str">
            <v>ymesar@primax.com.co</v>
          </cell>
          <cell r="T56" t="str">
            <v>Single Site</v>
          </cell>
          <cell r="U56"/>
          <cell r="V56"/>
          <cell r="W56" t="str">
            <v>Oliverio Gonzalez</v>
          </cell>
        </row>
        <row r="57">
          <cell r="B57">
            <v>111827</v>
          </cell>
          <cell r="C57">
            <v>232323</v>
          </cell>
          <cell r="D57">
            <v>0</v>
          </cell>
          <cell r="E57">
            <v>232323</v>
          </cell>
          <cell r="F57" t="str">
            <v>5e74124fa23612001784b8b5</v>
          </cell>
          <cell r="G57" t="str">
            <v>PRIMAX</v>
          </cell>
          <cell r="H57" t="str">
            <v>SI</v>
          </cell>
          <cell r="I57" t="str">
            <v>NO</v>
          </cell>
          <cell r="J57" t="str">
            <v>SI</v>
          </cell>
          <cell r="K57" t="str">
            <v>LA MILAGROSA - COPACABANA</v>
          </cell>
          <cell r="L57" t="str">
            <v>Carrera 58 No.52-09</v>
          </cell>
          <cell r="M57" t="str">
            <v>Área Norte</v>
          </cell>
          <cell r="N57" t="str">
            <v>COPACABANA</v>
          </cell>
          <cell r="O57" t="str">
            <v>ANTIOQUIA</v>
          </cell>
          <cell r="P57" t="str">
            <v>MONICA LONDOÑO</v>
          </cell>
          <cell r="Q57" t="str">
            <v>mlondonod@primax.com.co</v>
          </cell>
          <cell r="R57" t="str">
            <v>ANDRES FELIPE PENNA</v>
          </cell>
          <cell r="S57" t="str">
            <v>apennal@primax.com.co</v>
          </cell>
          <cell r="T57" t="str">
            <v>Multisite</v>
          </cell>
          <cell r="U57"/>
          <cell r="V57" t="str">
            <v>GRUPO VIC</v>
          </cell>
          <cell r="W57" t="str">
            <v>Yuliana Montoya</v>
          </cell>
        </row>
        <row r="58">
          <cell r="B58">
            <v>111913</v>
          </cell>
          <cell r="C58">
            <v>123974</v>
          </cell>
          <cell r="D58">
            <v>0</v>
          </cell>
          <cell r="E58">
            <v>123974</v>
          </cell>
          <cell r="F58" t="str">
            <v>5e74d0b8a23612001784e863</v>
          </cell>
          <cell r="G58" t="str">
            <v>PRIMAX</v>
          </cell>
          <cell r="H58" t="str">
            <v>SI</v>
          </cell>
          <cell r="I58" t="str">
            <v>NO</v>
          </cell>
          <cell r="J58" t="str">
            <v>SI</v>
          </cell>
          <cell r="K58" t="str">
            <v>ESSO PLANETA RICA</v>
          </cell>
          <cell r="L58" t="str">
            <v>Avda.Troncal de Occidente</v>
          </cell>
          <cell r="M58" t="str">
            <v>Área Norte</v>
          </cell>
          <cell r="N58" t="str">
            <v>PLANETA RICA</v>
          </cell>
          <cell r="O58" t="str">
            <v>CORDOBA</v>
          </cell>
          <cell r="P58" t="str">
            <v>MONICA LONDOÑO</v>
          </cell>
          <cell r="Q58" t="str">
            <v>mlondonod@primax.com.co</v>
          </cell>
          <cell r="R58" t="str">
            <v>VICTOR PATERNINA</v>
          </cell>
          <cell r="S58" t="str">
            <v>vpaterninau@primax.com.co</v>
          </cell>
          <cell r="T58" t="str">
            <v>Single Site</v>
          </cell>
          <cell r="U58"/>
          <cell r="V58"/>
          <cell r="W58" t="str">
            <v>Flavio Ruiz</v>
          </cell>
        </row>
        <row r="59">
          <cell r="B59">
            <v>111922</v>
          </cell>
          <cell r="C59">
            <v>123987</v>
          </cell>
          <cell r="D59">
            <v>0</v>
          </cell>
          <cell r="E59">
            <v>123987</v>
          </cell>
          <cell r="F59" t="str">
            <v>5e74d160a23612001784f607</v>
          </cell>
          <cell r="G59" t="str">
            <v>PRIMAX</v>
          </cell>
          <cell r="H59" t="str">
            <v>SI</v>
          </cell>
          <cell r="I59" t="str">
            <v>NO</v>
          </cell>
          <cell r="J59" t="str">
            <v>SI</v>
          </cell>
          <cell r="K59" t="str">
            <v>FATIMA</v>
          </cell>
          <cell r="L59" t="str">
            <v>Calle 29 No. 14 -14</v>
          </cell>
          <cell r="M59" t="str">
            <v>Área Norte</v>
          </cell>
          <cell r="N59" t="str">
            <v>MONTERIA</v>
          </cell>
          <cell r="O59" t="str">
            <v>CORDOBA</v>
          </cell>
          <cell r="P59" t="str">
            <v>MONICA LONDOÑO</v>
          </cell>
          <cell r="Q59" t="str">
            <v>mlondonod@primax.com.co</v>
          </cell>
          <cell r="R59" t="str">
            <v>VICTOR PATERNINA</v>
          </cell>
          <cell r="S59" t="str">
            <v>vpaterninau@primax.com.co</v>
          </cell>
          <cell r="T59" t="str">
            <v>Single Site</v>
          </cell>
          <cell r="U59"/>
          <cell r="V59"/>
          <cell r="W59" t="str">
            <v>Consuelo Pardo</v>
          </cell>
        </row>
        <row r="60">
          <cell r="B60">
            <v>111926</v>
          </cell>
          <cell r="C60">
            <v>123994</v>
          </cell>
          <cell r="D60">
            <v>0</v>
          </cell>
          <cell r="E60">
            <v>123994</v>
          </cell>
          <cell r="F60" t="str">
            <v>5d14cd51e87890001724b4a4</v>
          </cell>
          <cell r="G60" t="str">
            <v>PRIMAX</v>
          </cell>
          <cell r="H60" t="str">
            <v>SI</v>
          </cell>
          <cell r="I60" t="str">
            <v>SI</v>
          </cell>
          <cell r="J60" t="str">
            <v>SI</v>
          </cell>
          <cell r="K60" t="str">
            <v>PRADERA</v>
          </cell>
          <cell r="L60" t="str">
            <v>Clle 100 # 34 - 69 (Av Circunvalar)</v>
          </cell>
          <cell r="M60" t="str">
            <v>Área Norte</v>
          </cell>
          <cell r="N60" t="str">
            <v>BARRANQUILLA</v>
          </cell>
          <cell r="O60" t="str">
            <v>ATLANTICO</v>
          </cell>
          <cell r="P60" t="str">
            <v>MONICA LONDOÑO</v>
          </cell>
          <cell r="Q60" t="str">
            <v>mlondonod@primax.com.co</v>
          </cell>
          <cell r="R60" t="str">
            <v>ANGELA BARANDICA</v>
          </cell>
          <cell r="S60" t="str">
            <v>abarandicab@primax.com.co</v>
          </cell>
          <cell r="T60" t="str">
            <v>Multisite</v>
          </cell>
          <cell r="U60"/>
          <cell r="V60" t="str">
            <v>Grupo Pava Toscano</v>
          </cell>
          <cell r="W60" t="str">
            <v>Alvaro Pava Toscano</v>
          </cell>
        </row>
        <row r="61">
          <cell r="B61">
            <v>111955</v>
          </cell>
          <cell r="C61">
            <v>229272</v>
          </cell>
          <cell r="D61">
            <v>0</v>
          </cell>
          <cell r="E61">
            <v>229272</v>
          </cell>
          <cell r="F61" t="str">
            <v>5e74d18da2361200178503ad</v>
          </cell>
          <cell r="G61" t="str">
            <v>PRIMAX</v>
          </cell>
          <cell r="H61" t="str">
            <v>SI</v>
          </cell>
          <cell r="I61" t="str">
            <v>NO</v>
          </cell>
          <cell r="J61" t="str">
            <v>NO</v>
          </cell>
          <cell r="K61" t="str">
            <v>MALDONADO</v>
          </cell>
          <cell r="L61" t="str">
            <v>Cl 29A No 10-19 barrio maldonado</v>
          </cell>
          <cell r="M61" t="str">
            <v>Área Centro</v>
          </cell>
          <cell r="N61" t="str">
            <v>TUNJA</v>
          </cell>
          <cell r="O61" t="str">
            <v>BOYACA</v>
          </cell>
          <cell r="P61" t="str">
            <v>HECTOR MARIO MARTINEZ</v>
          </cell>
          <cell r="Q61" t="str">
            <v>hmartinezd@primax.com.co</v>
          </cell>
          <cell r="R61" t="str">
            <v>YOLIMA MESA</v>
          </cell>
          <cell r="S61" t="str">
            <v>ymesar@primax.com.co</v>
          </cell>
          <cell r="T61" t="str">
            <v>Single Site</v>
          </cell>
          <cell r="U61"/>
          <cell r="V61"/>
          <cell r="W61" t="str">
            <v>Cosuelo Vargas</v>
          </cell>
        </row>
        <row r="62">
          <cell r="B62">
            <v>111990</v>
          </cell>
          <cell r="C62">
            <v>195922</v>
          </cell>
          <cell r="D62">
            <v>0</v>
          </cell>
          <cell r="E62">
            <v>195922</v>
          </cell>
          <cell r="F62" t="str">
            <v>5e74d5e9a236120017853a59</v>
          </cell>
          <cell r="G62" t="str">
            <v>PRIMAX</v>
          </cell>
          <cell r="H62" t="str">
            <v>SI</v>
          </cell>
          <cell r="I62" t="str">
            <v>NO</v>
          </cell>
          <cell r="J62" t="str">
            <v>SI</v>
          </cell>
          <cell r="K62" t="str">
            <v>EL TESORO</v>
          </cell>
          <cell r="L62" t="str">
            <v>Calle 17# 115 - 81</v>
          </cell>
          <cell r="M62" t="str">
            <v>Área Centro</v>
          </cell>
          <cell r="N62" t="str">
            <v>BOGOTA D.C.</v>
          </cell>
          <cell r="O62" t="str">
            <v>BOGOTA D.C.</v>
          </cell>
          <cell r="P62" t="str">
            <v>HECTOR MARIO MARTINEZ</v>
          </cell>
          <cell r="Q62" t="str">
            <v>hmartinezd@primax.com.co</v>
          </cell>
          <cell r="R62" t="str">
            <v xml:space="preserve">JUAN PABLO PIÑEROS </v>
          </cell>
          <cell r="S62" t="str">
            <v>cchavezz@primax.com.co</v>
          </cell>
          <cell r="T62" t="str">
            <v>Multisite</v>
          </cell>
          <cell r="U62"/>
          <cell r="V62" t="str">
            <v>COMBUSTIBLES PARMALAT SAS / Rodrigo Jimenez</v>
          </cell>
          <cell r="W62" t="str">
            <v>Rodrigo Jimenez/Ana Maria Monsalve</v>
          </cell>
        </row>
        <row r="63">
          <cell r="B63">
            <v>111992</v>
          </cell>
          <cell r="C63">
            <v>124107</v>
          </cell>
          <cell r="D63">
            <v>0</v>
          </cell>
          <cell r="E63">
            <v>124107</v>
          </cell>
          <cell r="F63" t="str">
            <v>5ea0ac27ad29090017a99eb1</v>
          </cell>
          <cell r="G63" t="str">
            <v>PRIMAX</v>
          </cell>
          <cell r="H63" t="str">
            <v>SI</v>
          </cell>
          <cell r="I63" t="str">
            <v>NO</v>
          </cell>
          <cell r="J63" t="str">
            <v>SI</v>
          </cell>
          <cell r="K63" t="str">
            <v>SERVISUR PASTO</v>
          </cell>
          <cell r="L63" t="str">
            <v>Calle 12 # 12 - 24</v>
          </cell>
          <cell r="M63" t="str">
            <v>Área Sur</v>
          </cell>
          <cell r="N63" t="str">
            <v>SAN JUAN DE PASTO</v>
          </cell>
          <cell r="O63" t="str">
            <v>NARIÑO</v>
          </cell>
          <cell r="P63" t="str">
            <v>MARTHA PATRICA CHAVES</v>
          </cell>
          <cell r="Q63" t="str">
            <v>mchavesr@primax.com.co</v>
          </cell>
          <cell r="R63" t="str">
            <v xml:space="preserve">FABIO ANDRES ROJAS </v>
          </cell>
          <cell r="S63" t="str">
            <v>jpinerosg@primax.com.co</v>
          </cell>
          <cell r="T63" t="str">
            <v>Multisite</v>
          </cell>
          <cell r="U63"/>
          <cell r="V63" t="str">
            <v>Familia Villacis</v>
          </cell>
          <cell r="W63" t="str">
            <v>Maria Elena y Alonso Villacis</v>
          </cell>
        </row>
        <row r="64">
          <cell r="B64">
            <v>112010</v>
          </cell>
          <cell r="C64">
            <v>124145</v>
          </cell>
          <cell r="D64">
            <v>0</v>
          </cell>
          <cell r="E64">
            <v>124145</v>
          </cell>
          <cell r="F64" t="str">
            <v>5dcd80fd6ba2e200172180ba</v>
          </cell>
          <cell r="G64" t="str">
            <v>PRIMAX</v>
          </cell>
          <cell r="H64" t="str">
            <v>SI</v>
          </cell>
          <cell r="I64" t="str">
            <v>NO</v>
          </cell>
          <cell r="J64" t="str">
            <v>SI</v>
          </cell>
          <cell r="K64" t="str">
            <v>MASILURES</v>
          </cell>
          <cell r="L64" t="str">
            <v>Cra 5 No 4-98</v>
          </cell>
          <cell r="M64" t="str">
            <v>Área Centro</v>
          </cell>
          <cell r="N64" t="str">
            <v>UBATE</v>
          </cell>
          <cell r="O64" t="str">
            <v>CUNDINAMARCA</v>
          </cell>
          <cell r="P64" t="str">
            <v>HECTOR MARIO MARTINEZ</v>
          </cell>
          <cell r="Q64" t="str">
            <v>hmartinezd@primax.com.co</v>
          </cell>
          <cell r="R64" t="str">
            <v>YOLIMA MESA</v>
          </cell>
          <cell r="S64" t="str">
            <v>ymesar@primax.com.co</v>
          </cell>
          <cell r="T64" t="str">
            <v>Single Site</v>
          </cell>
          <cell r="U64"/>
          <cell r="V64"/>
          <cell r="W64" t="str">
            <v>Gustavo Espitia</v>
          </cell>
        </row>
        <row r="65">
          <cell r="B65">
            <v>112038</v>
          </cell>
          <cell r="C65">
            <v>233711</v>
          </cell>
          <cell r="D65">
            <v>0</v>
          </cell>
          <cell r="E65">
            <v>233711</v>
          </cell>
          <cell r="F65" t="str">
            <v>5e74d6dea2361200178555bb</v>
          </cell>
          <cell r="G65" t="str">
            <v>PRIMAX</v>
          </cell>
          <cell r="H65" t="str">
            <v>SI</v>
          </cell>
          <cell r="I65" t="str">
            <v>SI</v>
          </cell>
          <cell r="J65" t="str">
            <v>SI</v>
          </cell>
          <cell r="K65" t="str">
            <v>ONCE</v>
          </cell>
          <cell r="L65" t="str">
            <v>Clle 11 # 12-60</v>
          </cell>
          <cell r="M65" t="str">
            <v>Área Norte</v>
          </cell>
          <cell r="N65" t="str">
            <v>SANTA MARTA</v>
          </cell>
          <cell r="O65" t="str">
            <v>MAGDALENA</v>
          </cell>
          <cell r="P65" t="str">
            <v>MONICA LONDOÑO</v>
          </cell>
          <cell r="Q65" t="str">
            <v>mlondonod@primax.com.co</v>
          </cell>
          <cell r="R65" t="str">
            <v>ANGELA BARANDICA</v>
          </cell>
          <cell r="S65" t="str">
            <v>abarandicab@primax.com.co</v>
          </cell>
          <cell r="T65" t="str">
            <v>Partner</v>
          </cell>
          <cell r="U65" t="str">
            <v>COESCO</v>
          </cell>
          <cell r="V65"/>
          <cell r="W65" t="str">
            <v>COESCO: Alexander Trujillo</v>
          </cell>
        </row>
        <row r="66">
          <cell r="B66">
            <v>112051</v>
          </cell>
          <cell r="C66">
            <v>124242</v>
          </cell>
          <cell r="D66">
            <v>0</v>
          </cell>
          <cell r="E66">
            <v>124242</v>
          </cell>
          <cell r="F66" t="str">
            <v>5df2a1ee014bc20017fbd38d</v>
          </cell>
          <cell r="G66" t="str">
            <v>PRIMAX</v>
          </cell>
          <cell r="H66" t="str">
            <v>SI</v>
          </cell>
          <cell r="I66" t="str">
            <v>SI</v>
          </cell>
          <cell r="J66" t="str">
            <v>SI</v>
          </cell>
          <cell r="K66" t="str">
            <v>RECREO</v>
          </cell>
          <cell r="L66" t="str">
            <v>Cra 38 # 54-25</v>
          </cell>
          <cell r="M66" t="str">
            <v>Área Norte</v>
          </cell>
          <cell r="N66" t="str">
            <v>BARRANQUILLA</v>
          </cell>
          <cell r="O66" t="str">
            <v>ATLANTICO</v>
          </cell>
          <cell r="P66" t="str">
            <v>MONICA LONDOÑO</v>
          </cell>
          <cell r="Q66" t="str">
            <v>mlondonod@primax.com.co</v>
          </cell>
          <cell r="R66" t="str">
            <v>ANGELA BARANDICA</v>
          </cell>
          <cell r="S66" t="str">
            <v>abarandicab@primax.com.co</v>
          </cell>
          <cell r="T66" t="str">
            <v>Multisite</v>
          </cell>
          <cell r="U66"/>
          <cell r="V66" t="str">
            <v>Inv Combusgas Limitada - Juan Diego Castro</v>
          </cell>
          <cell r="W66" t="str">
            <v xml:space="preserve">Heriberto Castro Gil / Juan Diego Castro (hijo) </v>
          </cell>
        </row>
        <row r="67">
          <cell r="B67">
            <v>112052</v>
          </cell>
          <cell r="C67">
            <v>228716</v>
          </cell>
          <cell r="D67">
            <v>0</v>
          </cell>
          <cell r="E67">
            <v>228716</v>
          </cell>
          <cell r="F67" t="str">
            <v>5d14d21be87890001724cc8c</v>
          </cell>
          <cell r="G67" t="str">
            <v>PRIMAX</v>
          </cell>
          <cell r="H67" t="str">
            <v>SI</v>
          </cell>
          <cell r="I67" t="str">
            <v>NO</v>
          </cell>
          <cell r="J67" t="str">
            <v>SI</v>
          </cell>
          <cell r="K67" t="str">
            <v>EL EDEN</v>
          </cell>
          <cell r="L67" t="str">
            <v>Calle 29 No. 13 - 45</v>
          </cell>
          <cell r="M67" t="str">
            <v>Área Norte</v>
          </cell>
          <cell r="N67" t="str">
            <v>MONTERIA</v>
          </cell>
          <cell r="O67" t="str">
            <v>CORDOBA</v>
          </cell>
          <cell r="P67" t="str">
            <v>MONICA LONDOÑO</v>
          </cell>
          <cell r="Q67" t="str">
            <v>mlondonod@primax.com.co</v>
          </cell>
          <cell r="R67" t="str">
            <v>VICTOR PATERNINA</v>
          </cell>
          <cell r="S67" t="str">
            <v>vpaterninau@primax.com.co</v>
          </cell>
          <cell r="T67" t="str">
            <v>Multisite</v>
          </cell>
          <cell r="U67"/>
          <cell r="V67" t="str">
            <v>Familia Patiño</v>
          </cell>
          <cell r="W67" t="str">
            <v>Antonio Patiño</v>
          </cell>
        </row>
        <row r="68">
          <cell r="B68">
            <v>112060</v>
          </cell>
          <cell r="C68">
            <v>224524</v>
          </cell>
          <cell r="D68">
            <v>0</v>
          </cell>
          <cell r="E68">
            <v>224524</v>
          </cell>
          <cell r="F68" t="str">
            <v>5d518b61b0c0120017983859</v>
          </cell>
          <cell r="G68" t="str">
            <v>PRIMAX</v>
          </cell>
          <cell r="H68" t="str">
            <v>SI</v>
          </cell>
          <cell r="I68" t="str">
            <v>SI</v>
          </cell>
          <cell r="J68" t="str">
            <v>SI</v>
          </cell>
          <cell r="K68" t="str">
            <v>CARACAS</v>
          </cell>
          <cell r="L68" t="str">
            <v>Clle 53 # 44-10</v>
          </cell>
          <cell r="M68" t="str">
            <v>Área Norte</v>
          </cell>
          <cell r="N68" t="str">
            <v>BARRANQUILLA</v>
          </cell>
          <cell r="O68" t="str">
            <v>ATLANTICO</v>
          </cell>
          <cell r="P68" t="str">
            <v>MONICA LONDOÑO</v>
          </cell>
          <cell r="Q68" t="str">
            <v>mlondonod@primax.com.co</v>
          </cell>
          <cell r="R68" t="str">
            <v>ANGELA BARANDICA</v>
          </cell>
          <cell r="S68" t="str">
            <v>abarandicab@primax.com.co</v>
          </cell>
          <cell r="T68" t="str">
            <v>Single Site</v>
          </cell>
          <cell r="U68"/>
          <cell r="V68"/>
          <cell r="W68" t="str">
            <v>ROMIL DE COLOMBIA SAS - Julio César Sierra</v>
          </cell>
        </row>
        <row r="69">
          <cell r="B69">
            <v>112096</v>
          </cell>
          <cell r="C69">
            <v>230371</v>
          </cell>
          <cell r="D69">
            <v>0</v>
          </cell>
          <cell r="E69">
            <v>230371</v>
          </cell>
          <cell r="F69" t="str">
            <v>5d9b37598a58ba00172d7e9a</v>
          </cell>
          <cell r="G69" t="str">
            <v>PRIMAX</v>
          </cell>
          <cell r="H69" t="str">
            <v>NO</v>
          </cell>
          <cell r="I69" t="str">
            <v>NO</v>
          </cell>
          <cell r="J69" t="str">
            <v>SI</v>
          </cell>
          <cell r="K69" t="str">
            <v>LOS MUISCAS</v>
          </cell>
          <cell r="L69" t="str">
            <v>Cra 6 No. 66-13/19</v>
          </cell>
          <cell r="M69" t="str">
            <v>Área Centro</v>
          </cell>
          <cell r="N69" t="str">
            <v>TUNJA</v>
          </cell>
          <cell r="O69" t="str">
            <v>BOYACA</v>
          </cell>
          <cell r="P69" t="str">
            <v>HECTOR MARIO MARTINEZ</v>
          </cell>
          <cell r="Q69" t="str">
            <v>hmartinezd@primax.com.co</v>
          </cell>
          <cell r="R69" t="str">
            <v>YOLIMA MESA</v>
          </cell>
          <cell r="S69" t="str">
            <v>ymesar@primax.com.co</v>
          </cell>
          <cell r="T69" t="str">
            <v>Single Site</v>
          </cell>
          <cell r="U69"/>
          <cell r="V69"/>
          <cell r="W69" t="str">
            <v>MARIA OFELIA JIMENEZ CIPAMOCHA</v>
          </cell>
        </row>
        <row r="70">
          <cell r="B70">
            <v>112204</v>
          </cell>
          <cell r="C70">
            <v>124512</v>
          </cell>
          <cell r="D70">
            <v>0</v>
          </cell>
          <cell r="E70">
            <v>124512</v>
          </cell>
          <cell r="F70" t="str">
            <v>5e051092a7ae0e0017fa4ff3</v>
          </cell>
          <cell r="G70" t="str">
            <v>PRIMAX</v>
          </cell>
          <cell r="H70" t="str">
            <v>SI</v>
          </cell>
          <cell r="I70" t="str">
            <v>NO</v>
          </cell>
          <cell r="J70" t="str">
            <v>SI</v>
          </cell>
          <cell r="K70" t="str">
            <v>LIBERTADOR</v>
          </cell>
          <cell r="L70" t="str">
            <v>CL 7 No 9-75 E/S Libertadores</v>
          </cell>
          <cell r="M70" t="str">
            <v>Área Centro</v>
          </cell>
          <cell r="N70" t="str">
            <v>ZIPAQUIRA</v>
          </cell>
          <cell r="O70" t="str">
            <v>CUNDINAMARCA</v>
          </cell>
          <cell r="P70" t="str">
            <v>HECTOR MARIO MARTINEZ</v>
          </cell>
          <cell r="Q70" t="str">
            <v>hmartinezd@primax.com.co</v>
          </cell>
          <cell r="R70" t="str">
            <v>YOLIMA MESA</v>
          </cell>
          <cell r="S70" t="str">
            <v>ymesar@primax.com.co</v>
          </cell>
          <cell r="T70" t="str">
            <v>Single Site</v>
          </cell>
          <cell r="U70"/>
          <cell r="V70"/>
          <cell r="W70" t="str">
            <v>Carlos Pinzon</v>
          </cell>
        </row>
        <row r="71">
          <cell r="B71">
            <v>112208</v>
          </cell>
          <cell r="C71">
            <v>124521</v>
          </cell>
          <cell r="D71">
            <v>0</v>
          </cell>
          <cell r="E71">
            <v>124521</v>
          </cell>
          <cell r="F71" t="str">
            <v>5e74d8daa236120017859a53</v>
          </cell>
          <cell r="G71" t="str">
            <v>PRIMAX</v>
          </cell>
          <cell r="H71" t="str">
            <v>SI</v>
          </cell>
          <cell r="I71" t="str">
            <v>NO</v>
          </cell>
          <cell r="J71" t="str">
            <v>SI</v>
          </cell>
          <cell r="K71" t="str">
            <v>SERVIACEITES DEL HUILA</v>
          </cell>
          <cell r="L71" t="str">
            <v>Av. Circunvalar N° 9-41</v>
          </cell>
          <cell r="M71" t="str">
            <v>Área Sur</v>
          </cell>
          <cell r="N71" t="str">
            <v>NEIVA</v>
          </cell>
          <cell r="O71" t="str">
            <v>HUILA</v>
          </cell>
          <cell r="P71" t="str">
            <v>MARTHA PATRICA CHAVES</v>
          </cell>
          <cell r="Q71" t="str">
            <v>mchavesr@primax.com.co</v>
          </cell>
          <cell r="R71" t="str">
            <v>JOHANA BOTERO</v>
          </cell>
          <cell r="S71" t="str">
            <v>jboterog@primax.com.co</v>
          </cell>
          <cell r="T71" t="str">
            <v>Single Site</v>
          </cell>
          <cell r="U71"/>
          <cell r="V71"/>
          <cell r="W71" t="str">
            <v>Cesar Amaya / Marco Eliecer</v>
          </cell>
        </row>
        <row r="72">
          <cell r="B72">
            <v>112284</v>
          </cell>
          <cell r="C72">
            <v>124650</v>
          </cell>
          <cell r="D72">
            <v>0</v>
          </cell>
          <cell r="E72">
            <v>124650</v>
          </cell>
          <cell r="F72" t="str">
            <v>5d76707522f39e0017aad821</v>
          </cell>
          <cell r="G72" t="str">
            <v>PRIMAX</v>
          </cell>
          <cell r="H72" t="str">
            <v>SI</v>
          </cell>
          <cell r="I72" t="str">
            <v>SI</v>
          </cell>
          <cell r="J72" t="str">
            <v>SI</v>
          </cell>
          <cell r="K72" t="str">
            <v>INPRO</v>
          </cell>
          <cell r="L72" t="str">
            <v>CR 18 No 10-21</v>
          </cell>
          <cell r="M72" t="str">
            <v>Área Centro</v>
          </cell>
          <cell r="N72" t="str">
            <v>DUITAMA</v>
          </cell>
          <cell r="O72" t="str">
            <v>BOYACA</v>
          </cell>
          <cell r="P72" t="str">
            <v>HECTOR MARIO MARTINEZ</v>
          </cell>
          <cell r="Q72" t="str">
            <v>hmartinezd@primax.com.co</v>
          </cell>
          <cell r="R72" t="str">
            <v>YOLIMA MESA</v>
          </cell>
          <cell r="S72" t="str">
            <v>ymesar@primax.com.co</v>
          </cell>
          <cell r="T72" t="str">
            <v>Single Site</v>
          </cell>
          <cell r="U72"/>
          <cell r="V72"/>
          <cell r="W72" t="str">
            <v>Oscar Gonzalez</v>
          </cell>
        </row>
        <row r="73">
          <cell r="B73">
            <v>112285</v>
          </cell>
          <cell r="C73">
            <v>204678</v>
          </cell>
          <cell r="D73">
            <v>0</v>
          </cell>
          <cell r="E73">
            <v>204678</v>
          </cell>
          <cell r="F73" t="str">
            <v>5e74d989a23612001785c393</v>
          </cell>
          <cell r="G73" t="str">
            <v>PRIMAX</v>
          </cell>
          <cell r="H73" t="str">
            <v>SI</v>
          </cell>
          <cell r="I73" t="str">
            <v>NO</v>
          </cell>
          <cell r="J73" t="str">
            <v>SI</v>
          </cell>
          <cell r="K73" t="str">
            <v>CUNDUY</v>
          </cell>
          <cell r="L73" t="str">
            <v>Km 2 carretera central (S. Neiva) - Cra 1 N° 34-70</v>
          </cell>
          <cell r="M73" t="str">
            <v>Área Sur</v>
          </cell>
          <cell r="N73" t="str">
            <v>FLORENCIA</v>
          </cell>
          <cell r="O73" t="str">
            <v>CAQUETA</v>
          </cell>
          <cell r="P73" t="str">
            <v>MARTHA PATRICA CHAVES</v>
          </cell>
          <cell r="Q73" t="str">
            <v>mchavesr@primax.com.co</v>
          </cell>
          <cell r="R73" t="str">
            <v>JOHANA BOTERO</v>
          </cell>
          <cell r="S73" t="str">
            <v>jboterog@primax.com.co</v>
          </cell>
          <cell r="T73" t="str">
            <v>Single Site</v>
          </cell>
          <cell r="U73"/>
          <cell r="V73"/>
          <cell r="W73" t="str">
            <v>Pedro María Gonzalez / Eduard González</v>
          </cell>
        </row>
        <row r="74">
          <cell r="B74">
            <v>112288</v>
          </cell>
          <cell r="C74">
            <v>214306</v>
          </cell>
          <cell r="D74">
            <v>0</v>
          </cell>
          <cell r="E74">
            <v>214306</v>
          </cell>
          <cell r="F74" t="str">
            <v>5e74d9eba23612001785d157</v>
          </cell>
          <cell r="G74" t="str">
            <v>PRIMAX</v>
          </cell>
          <cell r="H74" t="str">
            <v>SI</v>
          </cell>
          <cell r="I74" t="str">
            <v>SI</v>
          </cell>
          <cell r="J74" t="str">
            <v>SI</v>
          </cell>
          <cell r="K74" t="str">
            <v>SIDERAL</v>
          </cell>
          <cell r="L74" t="str">
            <v>Cra. 3 N° 10-10</v>
          </cell>
          <cell r="M74" t="str">
            <v>Área Sur</v>
          </cell>
          <cell r="N74" t="str">
            <v>PITALITO</v>
          </cell>
          <cell r="O74" t="str">
            <v>HUILA</v>
          </cell>
          <cell r="P74" t="str">
            <v>MARTHA PATRICA CHAVES</v>
          </cell>
          <cell r="Q74" t="str">
            <v>mchavesr@primax.com.co</v>
          </cell>
          <cell r="R74" t="str">
            <v>JOHANA BOTERO</v>
          </cell>
          <cell r="S74" t="str">
            <v>jboterog@primax.com.co</v>
          </cell>
          <cell r="T74" t="str">
            <v>Single Site</v>
          </cell>
          <cell r="U74"/>
          <cell r="V74"/>
          <cell r="W74" t="str">
            <v xml:space="preserve">Constanza Peña </v>
          </cell>
        </row>
        <row r="75">
          <cell r="B75">
            <v>112309</v>
          </cell>
          <cell r="C75">
            <v>124692</v>
          </cell>
          <cell r="D75">
            <v>0</v>
          </cell>
          <cell r="E75">
            <v>124692</v>
          </cell>
          <cell r="F75" t="str">
            <v>5d518c09b0c012001798471f</v>
          </cell>
          <cell r="G75" t="str">
            <v>PRIMAX</v>
          </cell>
          <cell r="H75" t="str">
            <v>SI</v>
          </cell>
          <cell r="I75" t="str">
            <v>NO</v>
          </cell>
          <cell r="J75" t="str">
            <v>SI</v>
          </cell>
          <cell r="K75" t="str">
            <v>COOTRASTOL</v>
          </cell>
          <cell r="L75" t="str">
            <v>Cra 4 N° 7 -74</v>
          </cell>
          <cell r="M75" t="str">
            <v>Área Centro</v>
          </cell>
          <cell r="N75" t="str">
            <v>EL ESPINAL</v>
          </cell>
          <cell r="O75" t="str">
            <v>TOLIMA</v>
          </cell>
          <cell r="P75" t="str">
            <v>HECTOR MARIO MARTINEZ</v>
          </cell>
          <cell r="Q75" t="str">
            <v>hmartinezd@primax.com.co</v>
          </cell>
          <cell r="R75" t="str">
            <v>JOHANA BOTERO</v>
          </cell>
          <cell r="S75" t="str">
            <v>jboterog@primax.com.co</v>
          </cell>
          <cell r="T75" t="str">
            <v>Single Site</v>
          </cell>
          <cell r="U75"/>
          <cell r="V75"/>
          <cell r="W75" t="str">
            <v>Alex Erney Montealegre</v>
          </cell>
        </row>
        <row r="76">
          <cell r="B76">
            <v>112323</v>
          </cell>
          <cell r="C76">
            <v>197768</v>
          </cell>
          <cell r="D76">
            <v>0</v>
          </cell>
          <cell r="E76">
            <v>197768</v>
          </cell>
          <cell r="F76" t="str">
            <v>5e74dab9a23612001785ece5</v>
          </cell>
          <cell r="G76" t="str">
            <v>PRIMAX</v>
          </cell>
          <cell r="H76" t="str">
            <v>SI</v>
          </cell>
          <cell r="I76" t="str">
            <v>SI</v>
          </cell>
          <cell r="J76" t="str">
            <v>SI</v>
          </cell>
          <cell r="K76" t="str">
            <v>ESSO FACA</v>
          </cell>
          <cell r="L76" t="str">
            <v>Calle 16 N° 1-26 Facatativa</v>
          </cell>
          <cell r="M76" t="str">
            <v>Área Centro</v>
          </cell>
          <cell r="N76" t="str">
            <v>FACATATIVA</v>
          </cell>
          <cell r="O76" t="str">
            <v>CUNDINAMARCA</v>
          </cell>
          <cell r="P76" t="str">
            <v>HECTOR MARIO MARTINEZ</v>
          </cell>
          <cell r="Q76" t="str">
            <v>hmartinezd@primax.com.co</v>
          </cell>
          <cell r="R76" t="str">
            <v xml:space="preserve">JUAN PABLO PIÑEROS </v>
          </cell>
          <cell r="S76" t="str">
            <v>cchavezz@primax.com.co</v>
          </cell>
          <cell r="T76" t="str">
            <v>Multisite</v>
          </cell>
          <cell r="U76"/>
          <cell r="V76" t="str">
            <v>Adriana Concha</v>
          </cell>
          <cell r="W76" t="str">
            <v>Adriana Concha</v>
          </cell>
        </row>
        <row r="77">
          <cell r="B77">
            <v>112328</v>
          </cell>
          <cell r="C77">
            <v>124728</v>
          </cell>
          <cell r="D77">
            <v>0</v>
          </cell>
          <cell r="E77">
            <v>124728</v>
          </cell>
          <cell r="F77" t="str">
            <v>5e74daefa23612001785faaf</v>
          </cell>
          <cell r="G77" t="str">
            <v>PRIMAX</v>
          </cell>
          <cell r="H77" t="str">
            <v>NO</v>
          </cell>
          <cell r="I77" t="str">
            <v>NO</v>
          </cell>
          <cell r="J77" t="str">
            <v>SI</v>
          </cell>
          <cell r="K77" t="str">
            <v>MELISSA</v>
          </cell>
          <cell r="L77" t="str">
            <v>Cra 15 Calle 11 Esquina</v>
          </cell>
          <cell r="M77" t="str">
            <v>Área Centro</v>
          </cell>
          <cell r="N77" t="str">
            <v>LA DORADA</v>
          </cell>
          <cell r="O77" t="str">
            <v>CALDAS</v>
          </cell>
          <cell r="P77" t="str">
            <v>HECTOR MARIO MARTINEZ</v>
          </cell>
          <cell r="Q77" t="str">
            <v>hmartinezd@primax.com.co</v>
          </cell>
          <cell r="R77" t="str">
            <v>ROBINSON GUZMÁN</v>
          </cell>
          <cell r="S77" t="str">
            <v>jguzmanb@primax.com.co</v>
          </cell>
          <cell r="T77" t="str">
            <v>Single Site</v>
          </cell>
          <cell r="U77"/>
          <cell r="V77"/>
          <cell r="W77" t="str">
            <v>Maria E Hernandez</v>
          </cell>
        </row>
        <row r="78">
          <cell r="B78">
            <v>112400</v>
          </cell>
          <cell r="C78">
            <v>124867</v>
          </cell>
          <cell r="D78">
            <v>0</v>
          </cell>
          <cell r="E78">
            <v>124867</v>
          </cell>
          <cell r="F78" t="str">
            <v>5e74db7ba236120017862419</v>
          </cell>
          <cell r="G78" t="str">
            <v>PRIMAX</v>
          </cell>
          <cell r="H78" t="str">
            <v>SI</v>
          </cell>
          <cell r="I78" t="str">
            <v>NO</v>
          </cell>
          <cell r="J78" t="str">
            <v>SI</v>
          </cell>
          <cell r="K78" t="str">
            <v>FUNDADORES - PALERMO</v>
          </cell>
          <cell r="L78" t="str">
            <v>Cra 5 N° 12-05</v>
          </cell>
          <cell r="M78" t="str">
            <v>Área Sur</v>
          </cell>
          <cell r="N78" t="str">
            <v>PALERMO</v>
          </cell>
          <cell r="O78" t="str">
            <v>HUILA</v>
          </cell>
          <cell r="P78" t="str">
            <v>MARTHA PATRICA CHAVES</v>
          </cell>
          <cell r="Q78" t="str">
            <v>mchavesr@primax.com.co</v>
          </cell>
          <cell r="R78" t="str">
            <v>JOHANA BOTERO</v>
          </cell>
          <cell r="S78" t="str">
            <v>jboterog@primax.com.co</v>
          </cell>
          <cell r="T78" t="str">
            <v>Single Site</v>
          </cell>
          <cell r="U78"/>
          <cell r="V78"/>
          <cell r="W78" t="str">
            <v>Maria Elcira Trujillo</v>
          </cell>
        </row>
        <row r="79">
          <cell r="B79">
            <v>112403</v>
          </cell>
          <cell r="C79">
            <v>124875</v>
          </cell>
          <cell r="D79">
            <v>0</v>
          </cell>
          <cell r="E79">
            <v>124875</v>
          </cell>
          <cell r="F79" t="str">
            <v>5e050de5a7ae0e0017fa2f25</v>
          </cell>
          <cell r="G79" t="str">
            <v>PRIMAX</v>
          </cell>
          <cell r="H79" t="str">
            <v>SI</v>
          </cell>
          <cell r="I79" t="str">
            <v>SI</v>
          </cell>
          <cell r="J79" t="str">
            <v>SI</v>
          </cell>
          <cell r="K79" t="str">
            <v>GRAN VIA</v>
          </cell>
          <cell r="L79" t="str">
            <v>Cra 4D N° 4-16 La Gran Vía</v>
          </cell>
          <cell r="M79" t="str">
            <v>Área Centro</v>
          </cell>
          <cell r="N79" t="str">
            <v>TENA</v>
          </cell>
          <cell r="O79" t="str">
            <v>CUNDINAMARCA</v>
          </cell>
          <cell r="P79" t="str">
            <v>HECTOR MARIO MARTINEZ</v>
          </cell>
          <cell r="Q79" t="str">
            <v>hmartinezd@primax.com.co</v>
          </cell>
          <cell r="R79" t="str">
            <v xml:space="preserve">PAOLA MARTÍNEZ </v>
          </cell>
          <cell r="S79" t="str">
            <v>pmartinezb@primax.com.co</v>
          </cell>
          <cell r="T79" t="str">
            <v>Single Site</v>
          </cell>
          <cell r="U79"/>
          <cell r="V79"/>
          <cell r="W79" t="str">
            <v>Gustavo Camelo</v>
          </cell>
        </row>
        <row r="80">
          <cell r="B80">
            <v>112414</v>
          </cell>
          <cell r="C80">
            <v>121123</v>
          </cell>
          <cell r="D80">
            <v>0</v>
          </cell>
          <cell r="E80">
            <v>121123</v>
          </cell>
          <cell r="F80" t="str">
            <v>5d76710122f39e0017aae43f</v>
          </cell>
          <cell r="G80" t="str">
            <v>PRIMAX</v>
          </cell>
          <cell r="H80" t="str">
            <v>SI</v>
          </cell>
          <cell r="I80" t="str">
            <v>SI</v>
          </cell>
          <cell r="J80" t="str">
            <v>SI</v>
          </cell>
          <cell r="K80" t="str">
            <v>LAGARTOS</v>
          </cell>
          <cell r="L80" t="str">
            <v>AK 72 # 95-31</v>
          </cell>
          <cell r="M80" t="str">
            <v>Área Centro</v>
          </cell>
          <cell r="N80" t="str">
            <v>BOGOTA D.C.</v>
          </cell>
          <cell r="O80" t="str">
            <v>BOGOTA D.C.</v>
          </cell>
          <cell r="P80" t="str">
            <v>HECTOR MARIO MARTINEZ</v>
          </cell>
          <cell r="Q80" t="str">
            <v>hmartinezd@primax.com.co</v>
          </cell>
          <cell r="R80" t="str">
            <v>SEBASTIAN PARDO</v>
          </cell>
          <cell r="S80" t="str">
            <v>spardod@primax.com.co</v>
          </cell>
          <cell r="T80" t="str">
            <v>Single Site</v>
          </cell>
          <cell r="U80"/>
          <cell r="V80"/>
          <cell r="W80" t="str">
            <v>Aristóbulo Cadena</v>
          </cell>
        </row>
        <row r="81">
          <cell r="B81">
            <v>112626</v>
          </cell>
          <cell r="C81">
            <v>232669</v>
          </cell>
          <cell r="D81">
            <v>0</v>
          </cell>
          <cell r="E81">
            <v>232669</v>
          </cell>
          <cell r="F81" t="str">
            <v>5e66e6690a16ed0017623d85</v>
          </cell>
          <cell r="G81" t="str">
            <v>PRIMAX</v>
          </cell>
          <cell r="H81" t="str">
            <v>SI</v>
          </cell>
          <cell r="I81" t="str">
            <v>NO</v>
          </cell>
          <cell r="J81" t="str">
            <v>NO</v>
          </cell>
          <cell r="K81" t="str">
            <v>CODI-LA VIRGINIA</v>
          </cell>
          <cell r="L81" t="str">
            <v>Calle 11 # 11-19</v>
          </cell>
          <cell r="M81" t="str">
            <v>Área Sur</v>
          </cell>
          <cell r="N81" t="str">
            <v>LA VIRGINIA</v>
          </cell>
          <cell r="O81" t="str">
            <v>RISARALDA</v>
          </cell>
          <cell r="P81" t="str">
            <v>MARTHA PATRICA CHAVES</v>
          </cell>
          <cell r="Q81" t="str">
            <v>mchavesr@primax.com.co</v>
          </cell>
          <cell r="R81" t="str">
            <v>ANDRES GARCIA</v>
          </cell>
          <cell r="S81" t="str">
            <v>agarciag@primax.com.co</v>
          </cell>
          <cell r="T81" t="str">
            <v>Single Site</v>
          </cell>
          <cell r="U81"/>
          <cell r="V81"/>
          <cell r="W81" t="str">
            <v>Jaime Andres Benjumea</v>
          </cell>
        </row>
        <row r="82">
          <cell r="B82">
            <v>113608</v>
          </cell>
          <cell r="C82">
            <v>193892</v>
          </cell>
          <cell r="D82">
            <v>-40508</v>
          </cell>
          <cell r="E82">
            <v>234400</v>
          </cell>
          <cell r="F82" t="str">
            <v>5d8a230fd9f23600176148d4</v>
          </cell>
          <cell r="G82" t="str">
            <v>PRIMAX</v>
          </cell>
          <cell r="H82" t="str">
            <v>SI</v>
          </cell>
          <cell r="I82" t="str">
            <v>NO</v>
          </cell>
          <cell r="J82" t="str">
            <v>SI</v>
          </cell>
          <cell r="K82" t="str">
            <v>AUTOCENTRO POPAYAN</v>
          </cell>
          <cell r="L82" t="str">
            <v>Km 1 salida al sur los Faroles</v>
          </cell>
          <cell r="M82" t="str">
            <v>Área Sur</v>
          </cell>
          <cell r="N82" t="str">
            <v>POPAYAN</v>
          </cell>
          <cell r="O82" t="str">
            <v>CAUCA</v>
          </cell>
          <cell r="P82" t="str">
            <v>MARTHA PATRICA CHAVES</v>
          </cell>
          <cell r="Q82" t="str">
            <v>mchavesr@primax.com.co</v>
          </cell>
          <cell r="R82" t="str">
            <v>CATALINA QUINTERO</v>
          </cell>
          <cell r="S82" t="str">
            <v>cquinteroc@primax.com.co</v>
          </cell>
          <cell r="T82" t="str">
            <v>Single Site</v>
          </cell>
          <cell r="U82"/>
          <cell r="V82"/>
          <cell r="W82" t="str">
            <v>Maria Julia Molina</v>
          </cell>
        </row>
        <row r="83">
          <cell r="B83">
            <v>113796</v>
          </cell>
          <cell r="C83">
            <v>198755</v>
          </cell>
          <cell r="D83">
            <v>0</v>
          </cell>
          <cell r="E83">
            <v>198755</v>
          </cell>
          <cell r="F83" t="str">
            <v>5e74deb1a23612001786a7ad</v>
          </cell>
          <cell r="G83" t="str">
            <v>PRIMAX</v>
          </cell>
          <cell r="H83" t="str">
            <v>SI</v>
          </cell>
          <cell r="I83" t="str">
            <v>NO</v>
          </cell>
          <cell r="J83" t="str">
            <v>SI</v>
          </cell>
          <cell r="K83" t="str">
            <v>LIBERTADORES</v>
          </cell>
          <cell r="L83" t="str">
            <v>Vía al Tunel de Buenavista</v>
          </cell>
          <cell r="M83" t="str">
            <v>Área Centro</v>
          </cell>
          <cell r="N83" t="str">
            <v>VILLAVICENCIO</v>
          </cell>
          <cell r="O83" t="str">
            <v>META</v>
          </cell>
          <cell r="P83" t="str">
            <v>HECTOR MARIO MARTINEZ</v>
          </cell>
          <cell r="Q83" t="str">
            <v>hmartinezd@primax.com.co</v>
          </cell>
          <cell r="R83" t="str">
            <v>IVAN PINZON</v>
          </cell>
          <cell r="S83" t="str">
            <v>ipinzonu@primax.com.co;</v>
          </cell>
          <cell r="T83" t="str">
            <v>Partner</v>
          </cell>
          <cell r="U83" t="str">
            <v>ALVARADO</v>
          </cell>
          <cell r="V83"/>
          <cell r="W83" t="str">
            <v xml:space="preserve"> ALVARADO: Luz Marina Rico</v>
          </cell>
        </row>
        <row r="84">
          <cell r="B84">
            <v>113832</v>
          </cell>
          <cell r="C84">
            <v>229857</v>
          </cell>
          <cell r="D84">
            <v>0</v>
          </cell>
          <cell r="E84">
            <v>229857</v>
          </cell>
          <cell r="F84" t="str">
            <v>5d518ad3b0c01200179830fc</v>
          </cell>
          <cell r="G84" t="str">
            <v>PRIMAX</v>
          </cell>
          <cell r="H84" t="str">
            <v>SI</v>
          </cell>
          <cell r="I84" t="str">
            <v>NO</v>
          </cell>
          <cell r="J84" t="str">
            <v>SI</v>
          </cell>
          <cell r="K84" t="str">
            <v>MANDIVA</v>
          </cell>
          <cell r="L84" t="str">
            <v>Vía panamericana Km 7 Santander-Popayán</v>
          </cell>
          <cell r="M84" t="str">
            <v>Área Sur</v>
          </cell>
          <cell r="N84" t="str">
            <v>SANTANDER DE QUILICHAO</v>
          </cell>
          <cell r="O84" t="str">
            <v>CAUCA</v>
          </cell>
          <cell r="P84" t="str">
            <v>MARTHA PATRICA CHAVES</v>
          </cell>
          <cell r="Q84" t="str">
            <v>mchavesr@primax.com.co</v>
          </cell>
          <cell r="R84" t="str">
            <v>CATALINA QUINTERO</v>
          </cell>
          <cell r="S84" t="str">
            <v>cquinteroc@primax.com.co</v>
          </cell>
          <cell r="T84" t="str">
            <v>Multisite</v>
          </cell>
          <cell r="U84"/>
          <cell r="V84" t="str">
            <v>Aura Dorado</v>
          </cell>
          <cell r="W84" t="str">
            <v>Magola Caicedo</v>
          </cell>
        </row>
        <row r="85">
          <cell r="B85">
            <v>146923</v>
          </cell>
          <cell r="C85">
            <v>201167</v>
          </cell>
          <cell r="D85">
            <v>0</v>
          </cell>
          <cell r="E85">
            <v>201167</v>
          </cell>
          <cell r="F85" t="str">
            <v>5e74e122a23612001786fb23</v>
          </cell>
          <cell r="G85" t="str">
            <v>PRIMAX</v>
          </cell>
          <cell r="H85" t="str">
            <v>SI</v>
          </cell>
          <cell r="I85" t="str">
            <v>NO</v>
          </cell>
          <cell r="J85" t="str">
            <v>SI</v>
          </cell>
          <cell r="K85" t="str">
            <v>DONDE ISIDRO</v>
          </cell>
          <cell r="L85" t="str">
            <v>Vereda Santa Rosa, Municipio Guepsa.</v>
          </cell>
          <cell r="M85" t="str">
            <v>Área Centro</v>
          </cell>
          <cell r="N85" t="str">
            <v>GUEPSA</v>
          </cell>
          <cell r="O85" t="str">
            <v>SANTANDER</v>
          </cell>
          <cell r="P85" t="str">
            <v>HECTOR MARIO MARTINEZ</v>
          </cell>
          <cell r="Q85" t="str">
            <v>hmartinezd@primax.com.co</v>
          </cell>
          <cell r="R85" t="str">
            <v>YOLIMA MESA</v>
          </cell>
          <cell r="S85" t="str">
            <v>ymesar@primax.com.co</v>
          </cell>
          <cell r="T85" t="str">
            <v>Multisite</v>
          </cell>
          <cell r="U85"/>
          <cell r="V85" t="str">
            <v>Grupo Contreras</v>
          </cell>
          <cell r="W85" t="str">
            <v>Uriel Contreras</v>
          </cell>
        </row>
        <row r="86">
          <cell r="B86">
            <v>154439</v>
          </cell>
          <cell r="C86">
            <v>162301</v>
          </cell>
          <cell r="D86">
            <v>0</v>
          </cell>
          <cell r="E86">
            <v>162301</v>
          </cell>
          <cell r="F86" t="str">
            <v>5e6586350a16ed0017616af5</v>
          </cell>
          <cell r="G86" t="str">
            <v>PRIMAX</v>
          </cell>
          <cell r="H86" t="str">
            <v>SI</v>
          </cell>
          <cell r="I86" t="str">
            <v>SI</v>
          </cell>
          <cell r="J86" t="str">
            <v>NO</v>
          </cell>
          <cell r="K86" t="str">
            <v>ALJIBE</v>
          </cell>
          <cell r="L86" t="str">
            <v>Carrera 11 # 4N - 78</v>
          </cell>
          <cell r="M86" t="str">
            <v>Área Sur</v>
          </cell>
          <cell r="N86" t="str">
            <v>POPAYAN</v>
          </cell>
          <cell r="O86" t="str">
            <v>CAUCA</v>
          </cell>
          <cell r="P86" t="str">
            <v>MARTHA PATRICA CHAVES</v>
          </cell>
          <cell r="Q86" t="str">
            <v>mchavesr@primax.com.co</v>
          </cell>
          <cell r="R86" t="str">
            <v>CATALINA QUINTERO</v>
          </cell>
          <cell r="S86" t="str">
            <v>cquinteroc@primax.com.co</v>
          </cell>
          <cell r="T86" t="str">
            <v>Multisite</v>
          </cell>
          <cell r="U86"/>
          <cell r="V86" t="str">
            <v>Rodrigo Jaramillo</v>
          </cell>
          <cell r="W86" t="str">
            <v>Rodrigo Jaramillo</v>
          </cell>
        </row>
        <row r="87">
          <cell r="B87">
            <v>154918</v>
          </cell>
          <cell r="C87">
            <v>227197</v>
          </cell>
          <cell r="D87">
            <v>0</v>
          </cell>
          <cell r="E87">
            <v>227197</v>
          </cell>
          <cell r="F87" t="str">
            <v>5df2a16c014bc20017fbc7dc</v>
          </cell>
          <cell r="G87" t="str">
            <v>PRIMAX</v>
          </cell>
          <cell r="H87" t="str">
            <v>SI</v>
          </cell>
          <cell r="I87" t="str">
            <v>NO</v>
          </cell>
          <cell r="J87" t="str">
            <v>SI</v>
          </cell>
          <cell r="K87" t="str">
            <v>MARISCAL</v>
          </cell>
          <cell r="L87" t="str">
            <v xml:space="preserve">CALLE 1 No. 1E-175 </v>
          </cell>
          <cell r="M87" t="str">
            <v>Área Sur</v>
          </cell>
          <cell r="N87" t="str">
            <v>CARTAGO</v>
          </cell>
          <cell r="O87" t="str">
            <v>VALLE DEL CAUCA</v>
          </cell>
          <cell r="P87" t="str">
            <v>MARTHA PATRICA CHAVES</v>
          </cell>
          <cell r="Q87" t="str">
            <v>mchavesr@primax.com.co</v>
          </cell>
          <cell r="R87" t="str">
            <v>ANDRES GARCIA</v>
          </cell>
          <cell r="S87" t="str">
            <v>agarciag@primax.com.co</v>
          </cell>
          <cell r="T87" t="str">
            <v>Multisite</v>
          </cell>
          <cell r="U87"/>
          <cell r="V87" t="str">
            <v>Carlos A Villa Montoya</v>
          </cell>
          <cell r="W87" t="str">
            <v>Carla Villa</v>
          </cell>
        </row>
        <row r="88">
          <cell r="B88">
            <v>157111</v>
          </cell>
          <cell r="C88">
            <v>188161</v>
          </cell>
          <cell r="D88">
            <v>0</v>
          </cell>
          <cell r="E88">
            <v>188161</v>
          </cell>
          <cell r="F88" t="str">
            <v>5e74e1a3a2361200178724f9</v>
          </cell>
          <cell r="G88" t="str">
            <v>PRIMAX</v>
          </cell>
          <cell r="H88" t="str">
            <v>SI</v>
          </cell>
          <cell r="I88" t="str">
            <v>NO</v>
          </cell>
          <cell r="J88" t="str">
            <v>SI</v>
          </cell>
          <cell r="K88" t="str">
            <v>ESSO BUENAVENTURA 134</v>
          </cell>
          <cell r="L88" t="str">
            <v>Calle 3 # 2-18 Buenaventura</v>
          </cell>
          <cell r="M88" t="str">
            <v>Área Sur</v>
          </cell>
          <cell r="N88" t="str">
            <v>BUENAVENTURA</v>
          </cell>
          <cell r="O88" t="str">
            <v>VALLE DEL CAUCA</v>
          </cell>
          <cell r="P88" t="str">
            <v>MARTHA PATRICA CHAVES</v>
          </cell>
          <cell r="Q88" t="str">
            <v>mchavesr@primax.com.co</v>
          </cell>
          <cell r="R88" t="str">
            <v>FERNANDO HERNANDEZ</v>
          </cell>
          <cell r="S88" t="str">
            <v>fhernandezr@primax.com.co;</v>
          </cell>
          <cell r="T88" t="str">
            <v>Multisite</v>
          </cell>
          <cell r="U88"/>
          <cell r="V88" t="str">
            <v>Javier Minota Cantin</v>
          </cell>
          <cell r="W88" t="str">
            <v>Javier Minota - Vicky Pacheco</v>
          </cell>
        </row>
        <row r="89">
          <cell r="B89">
            <v>157742</v>
          </cell>
          <cell r="C89">
            <v>227732</v>
          </cell>
          <cell r="D89">
            <v>0</v>
          </cell>
          <cell r="E89">
            <v>227732</v>
          </cell>
          <cell r="F89" t="str">
            <v>5de52d7f8e7afb0017147ee8</v>
          </cell>
          <cell r="G89" t="str">
            <v>PRIMAX</v>
          </cell>
          <cell r="H89" t="str">
            <v>SI</v>
          </cell>
          <cell r="I89" t="str">
            <v>NO</v>
          </cell>
          <cell r="J89" t="str">
            <v>SI</v>
          </cell>
          <cell r="K89" t="str">
            <v>EL CARMEN (Cartago)</v>
          </cell>
          <cell r="L89" t="str">
            <v>Cra 4 N° 15-140</v>
          </cell>
          <cell r="M89" t="str">
            <v>Área Sur</v>
          </cell>
          <cell r="N89" t="str">
            <v>CARTAGO</v>
          </cell>
          <cell r="O89" t="str">
            <v>VALLE DEL CAUCA</v>
          </cell>
          <cell r="P89" t="str">
            <v>MARTHA PATRICA CHAVES</v>
          </cell>
          <cell r="Q89" t="str">
            <v>mchavesr@primax.com.co</v>
          </cell>
          <cell r="R89" t="str">
            <v>ANDRES GARCIA</v>
          </cell>
          <cell r="S89" t="str">
            <v>agarciag@primax.com.co</v>
          </cell>
          <cell r="T89" t="str">
            <v>Multisite</v>
          </cell>
          <cell r="U89"/>
          <cell r="V89" t="str">
            <v>Carlos A Villa Montoya</v>
          </cell>
          <cell r="W89" t="str">
            <v>Lina / Carla Villa</v>
          </cell>
        </row>
        <row r="90">
          <cell r="B90">
            <v>157966</v>
          </cell>
          <cell r="C90">
            <v>234791</v>
          </cell>
          <cell r="D90">
            <v>0</v>
          </cell>
          <cell r="E90">
            <v>234791</v>
          </cell>
          <cell r="F90" t="str">
            <v>5e74e2d6a236120017874ee1</v>
          </cell>
          <cell r="G90" t="str">
            <v>PRIMAX</v>
          </cell>
          <cell r="H90" t="str">
            <v>SI</v>
          </cell>
          <cell r="I90" t="str">
            <v>SI</v>
          </cell>
          <cell r="J90" t="str">
            <v>SI</v>
          </cell>
          <cell r="K90" t="str">
            <v>PUENTE PUMAREJO</v>
          </cell>
          <cell r="L90" t="str">
            <v>Cra 8 B # 5 - 153</v>
          </cell>
          <cell r="M90" t="str">
            <v>Área Norte</v>
          </cell>
          <cell r="N90" t="str">
            <v>BARRANQUILLA</v>
          </cell>
          <cell r="O90" t="str">
            <v>ATLANTICO</v>
          </cell>
          <cell r="P90" t="str">
            <v>MONICA LONDOÑO</v>
          </cell>
          <cell r="Q90" t="str">
            <v>mlondonod@primax.com.co</v>
          </cell>
          <cell r="R90" t="str">
            <v>ANGELA BARANDICA</v>
          </cell>
          <cell r="S90" t="str">
            <v>abarandicab@primax.com.co</v>
          </cell>
          <cell r="T90" t="str">
            <v>Partner</v>
          </cell>
          <cell r="U90" t="str">
            <v>COESCO</v>
          </cell>
          <cell r="V90"/>
          <cell r="W90" t="str">
            <v>COESCO: Alexander Trujillo</v>
          </cell>
        </row>
        <row r="91">
          <cell r="B91">
            <v>159228</v>
          </cell>
          <cell r="C91">
            <v>196740</v>
          </cell>
          <cell r="D91">
            <v>0</v>
          </cell>
          <cell r="E91">
            <v>196740</v>
          </cell>
          <cell r="F91" t="str">
            <v>5d14f1f34dc35a0017c2de7b</v>
          </cell>
          <cell r="G91" t="str">
            <v>PRIMAX</v>
          </cell>
          <cell r="H91" t="str">
            <v>SI</v>
          </cell>
          <cell r="I91" t="str">
            <v>NO</v>
          </cell>
          <cell r="J91" t="str">
            <v>SI</v>
          </cell>
          <cell r="K91" t="str">
            <v>MADEROS</v>
          </cell>
          <cell r="L91" t="str">
            <v>Diagonal 52 No. 12 - 233 Autop Norte</v>
          </cell>
          <cell r="M91" t="str">
            <v>Área Norte</v>
          </cell>
          <cell r="N91" t="str">
            <v>BELLO</v>
          </cell>
          <cell r="O91" t="str">
            <v>ANTIOQUIA</v>
          </cell>
          <cell r="P91" t="str">
            <v>MONICA LONDOÑO</v>
          </cell>
          <cell r="Q91" t="str">
            <v>mlondonod@primax.com.co</v>
          </cell>
          <cell r="R91" t="str">
            <v>OLGA LUCIA RESTREPO</v>
          </cell>
          <cell r="S91" t="str">
            <v>orestrepol@primax.com.co</v>
          </cell>
          <cell r="T91" t="str">
            <v>Multisite</v>
          </cell>
          <cell r="U91"/>
          <cell r="V91" t="str">
            <v>Sergio Ramirez</v>
          </cell>
          <cell r="W91" t="str">
            <v>Sergio Ramirez</v>
          </cell>
        </row>
        <row r="92">
          <cell r="B92">
            <v>161752</v>
          </cell>
          <cell r="C92">
            <v>204410</v>
          </cell>
          <cell r="D92">
            <v>0</v>
          </cell>
          <cell r="E92">
            <v>204410</v>
          </cell>
          <cell r="F92" t="str">
            <v>5e74e40fa2361200178778db</v>
          </cell>
          <cell r="G92" t="str">
            <v>PRIMAX</v>
          </cell>
          <cell r="H92" t="str">
            <v>SI</v>
          </cell>
          <cell r="I92" t="str">
            <v>NO</v>
          </cell>
          <cell r="J92" t="str">
            <v>SI</v>
          </cell>
          <cell r="K92" t="str">
            <v>EL VOLANTE</v>
          </cell>
          <cell r="L92" t="str">
            <v>Kilometro 5  Vía Montería - Planeta Rica</v>
          </cell>
          <cell r="M92" t="str">
            <v>Área Norte</v>
          </cell>
          <cell r="N92" t="str">
            <v>MONTERIA</v>
          </cell>
          <cell r="O92" t="str">
            <v>CORDOBA</v>
          </cell>
          <cell r="P92" t="str">
            <v>MONICA LONDOÑO</v>
          </cell>
          <cell r="Q92" t="str">
            <v>mlondonod@primax.com.co</v>
          </cell>
          <cell r="R92" t="str">
            <v>VICTOR PATERNINA</v>
          </cell>
          <cell r="S92" t="str">
            <v>vpaterninau@primax.com.co</v>
          </cell>
          <cell r="T92" t="str">
            <v>Multisite</v>
          </cell>
          <cell r="U92"/>
          <cell r="V92" t="str">
            <v>Mario Agresott</v>
          </cell>
          <cell r="W92" t="str">
            <v>Mario Agresott</v>
          </cell>
        </row>
        <row r="93">
          <cell r="B93">
            <v>162251</v>
          </cell>
          <cell r="C93">
            <v>206274</v>
          </cell>
          <cell r="D93">
            <v>0</v>
          </cell>
          <cell r="E93">
            <v>206274</v>
          </cell>
          <cell r="F93" t="str">
            <v>5e74e47ea2361200178794e1</v>
          </cell>
          <cell r="G93" t="str">
            <v>PRIMAX</v>
          </cell>
          <cell r="H93" t="str">
            <v>SI</v>
          </cell>
          <cell r="I93" t="str">
            <v>NO</v>
          </cell>
          <cell r="J93" t="str">
            <v>SI</v>
          </cell>
          <cell r="K93" t="str">
            <v>COCOROLLO</v>
          </cell>
          <cell r="L93" t="str">
            <v>Autopista Norte Km20</v>
          </cell>
          <cell r="M93" t="str">
            <v>Área Norte</v>
          </cell>
          <cell r="N93" t="str">
            <v>GIRARDOTA</v>
          </cell>
          <cell r="O93" t="str">
            <v>ANTIOQUIA</v>
          </cell>
          <cell r="P93" t="str">
            <v>MONICA LONDOÑO</v>
          </cell>
          <cell r="Q93" t="str">
            <v>mlondonod@primax.com.co</v>
          </cell>
          <cell r="R93" t="str">
            <v>ALVARO GUTIERREZ</v>
          </cell>
          <cell r="S93" t="str">
            <v>agutierrezh@primax.com.co</v>
          </cell>
          <cell r="T93" t="str">
            <v>Multisite</v>
          </cell>
          <cell r="U93"/>
          <cell r="V93" t="str">
            <v>Inv. Pineda Montoya</v>
          </cell>
          <cell r="W93" t="str">
            <v>Mauricio Montoya</v>
          </cell>
        </row>
        <row r="94">
          <cell r="B94">
            <v>163697</v>
          </cell>
          <cell r="C94">
            <v>220612</v>
          </cell>
          <cell r="D94">
            <v>0</v>
          </cell>
          <cell r="E94">
            <v>220612</v>
          </cell>
          <cell r="F94" t="str">
            <v>5e74e8d1a23612001787f735</v>
          </cell>
          <cell r="G94" t="str">
            <v>PRIMAX</v>
          </cell>
          <cell r="H94" t="str">
            <v>SI</v>
          </cell>
          <cell r="I94" t="str">
            <v>NO</v>
          </cell>
          <cell r="J94" t="str">
            <v>SI</v>
          </cell>
          <cell r="K94" t="str">
            <v>CAÑADUZAL</v>
          </cell>
          <cell r="L94" t="str">
            <v>Carrera 24 # 1DN -04</v>
          </cell>
          <cell r="M94" t="str">
            <v>Área Sur</v>
          </cell>
          <cell r="N94" t="str">
            <v>GUADALAJARA DE BUGA</v>
          </cell>
          <cell r="O94" t="str">
            <v>VALLE DEL CAUCA</v>
          </cell>
          <cell r="P94" t="str">
            <v>MARTHA PATRICA CHAVES</v>
          </cell>
          <cell r="Q94" t="str">
            <v>mchavesr@primax.com.co</v>
          </cell>
          <cell r="R94" t="str">
            <v>CATALINA QUINTERO</v>
          </cell>
          <cell r="S94" t="str">
            <v>cquinteroc@primax.com.co</v>
          </cell>
          <cell r="T94" t="str">
            <v>Single Site</v>
          </cell>
          <cell r="U94"/>
          <cell r="V94"/>
          <cell r="W94" t="str">
            <v>Dalia Higuera / Juan Manuel Posada</v>
          </cell>
        </row>
        <row r="95">
          <cell r="B95">
            <v>163796</v>
          </cell>
          <cell r="C95">
            <v>211925</v>
          </cell>
          <cell r="D95">
            <v>0</v>
          </cell>
          <cell r="E95">
            <v>211925</v>
          </cell>
          <cell r="F95" t="str">
            <v>5df2a263014bc20017fbe51e</v>
          </cell>
          <cell r="G95" t="str">
            <v>PRIMAX</v>
          </cell>
          <cell r="H95" t="str">
            <v>SI</v>
          </cell>
          <cell r="I95" t="str">
            <v>SI</v>
          </cell>
          <cell r="J95" t="str">
            <v>SI</v>
          </cell>
          <cell r="K95" t="str">
            <v>GLORIETA 2</v>
          </cell>
          <cell r="L95" t="str">
            <v>Variante de Guacari vía Panamericana.</v>
          </cell>
          <cell r="M95" t="str">
            <v>Área Sur</v>
          </cell>
          <cell r="N95" t="str">
            <v>GUADALAJARA DE BUGA</v>
          </cell>
          <cell r="O95" t="str">
            <v>VALLE DEL CAUCA</v>
          </cell>
          <cell r="P95" t="str">
            <v>MARTHA PATRICA CHAVES</v>
          </cell>
          <cell r="Q95" t="str">
            <v>mchavesr@primax.com.co</v>
          </cell>
          <cell r="R95" t="str">
            <v>CATALINA QUINTERO</v>
          </cell>
          <cell r="S95" t="str">
            <v>cquinteroc@primax.com.co</v>
          </cell>
          <cell r="T95" t="str">
            <v>Partner</v>
          </cell>
          <cell r="U95" t="str">
            <v>VILLALOBOS</v>
          </cell>
          <cell r="V95"/>
          <cell r="W95" t="str">
            <v>VILLALOBOS: Andrea Villalobos</v>
          </cell>
        </row>
        <row r="96">
          <cell r="B96">
            <v>164481</v>
          </cell>
          <cell r="C96">
            <v>214035</v>
          </cell>
          <cell r="D96">
            <v>0</v>
          </cell>
          <cell r="E96">
            <v>214035</v>
          </cell>
          <cell r="F96" t="str">
            <v>5d518d32b0c0120017986120</v>
          </cell>
          <cell r="G96" t="str">
            <v>PRIMAX</v>
          </cell>
          <cell r="H96" t="str">
            <v>SI</v>
          </cell>
          <cell r="I96" t="str">
            <v>NO</v>
          </cell>
          <cell r="J96" t="str">
            <v>SI</v>
          </cell>
          <cell r="K96" t="str">
            <v>LA SUPER 13</v>
          </cell>
          <cell r="L96" t="str">
            <v xml:space="preserve">Carrera  2 No. 33-23 Vía Ansermanuevo </v>
          </cell>
          <cell r="M96" t="str">
            <v>Área Sur</v>
          </cell>
          <cell r="N96" t="str">
            <v>CARTAGO</v>
          </cell>
          <cell r="O96" t="str">
            <v>VALLE DEL CAUCA</v>
          </cell>
          <cell r="P96" t="str">
            <v>MARTHA PATRICA CHAVES</v>
          </cell>
          <cell r="Q96" t="str">
            <v>mchavesr@primax.com.co</v>
          </cell>
          <cell r="R96" t="str">
            <v>ANDRES GARCIA</v>
          </cell>
          <cell r="S96" t="str">
            <v>agarciag@primax.com.co</v>
          </cell>
          <cell r="T96" t="str">
            <v>Single Site</v>
          </cell>
          <cell r="U96"/>
          <cell r="V96"/>
          <cell r="W96" t="str">
            <v>Natalia Quintero</v>
          </cell>
        </row>
        <row r="97">
          <cell r="B97">
            <v>166073</v>
          </cell>
          <cell r="C97">
            <v>218823</v>
          </cell>
          <cell r="D97">
            <v>0</v>
          </cell>
          <cell r="E97">
            <v>218823</v>
          </cell>
          <cell r="F97" t="str">
            <v>5d14ef444dc35a0017c2c4fc</v>
          </cell>
          <cell r="G97" t="str">
            <v>PRIMAX</v>
          </cell>
          <cell r="H97" t="str">
            <v>SI</v>
          </cell>
          <cell r="I97" t="str">
            <v>NO</v>
          </cell>
          <cell r="J97" t="str">
            <v>SI</v>
          </cell>
          <cell r="K97" t="str">
            <v>LA 41</v>
          </cell>
          <cell r="L97" t="str">
            <v>Carrera 17 No. 41 - 255</v>
          </cell>
          <cell r="M97" t="str">
            <v>Área Norte</v>
          </cell>
          <cell r="N97" t="str">
            <v>MONTERIA</v>
          </cell>
          <cell r="O97" t="str">
            <v>CORDOBA</v>
          </cell>
          <cell r="P97" t="str">
            <v>MONICA LONDOÑO</v>
          </cell>
          <cell r="Q97" t="str">
            <v>mlondonod@primax.com.co</v>
          </cell>
          <cell r="R97" t="str">
            <v>VICTOR PATERNINA</v>
          </cell>
          <cell r="S97" t="str">
            <v>vpaterninau@primax.com.co</v>
          </cell>
          <cell r="T97" t="str">
            <v>Single Site</v>
          </cell>
          <cell r="U97"/>
          <cell r="V97"/>
          <cell r="W97" t="str">
            <v>Felipe Olmos</v>
          </cell>
        </row>
        <row r="98">
          <cell r="B98">
            <v>166328</v>
          </cell>
          <cell r="C98">
            <v>220005</v>
          </cell>
          <cell r="D98">
            <v>0</v>
          </cell>
          <cell r="E98">
            <v>220005</v>
          </cell>
          <cell r="F98" t="str">
            <v>5d14ec774dc35a0017c2aee2</v>
          </cell>
          <cell r="G98" t="str">
            <v>PRIMAX</v>
          </cell>
          <cell r="H98" t="str">
            <v>SI</v>
          </cell>
          <cell r="I98" t="str">
            <v>NO</v>
          </cell>
          <cell r="J98" t="str">
            <v>SI</v>
          </cell>
          <cell r="K98" t="str">
            <v>LA CAMPANILLA</v>
          </cell>
          <cell r="L98" t="str">
            <v>Kilometro 5 Via Morichal de Yopal</v>
          </cell>
          <cell r="M98" t="str">
            <v>Área Centro</v>
          </cell>
          <cell r="N98" t="str">
            <v>YOPAL</v>
          </cell>
          <cell r="O98" t="str">
            <v>CASANARE</v>
          </cell>
          <cell r="P98" t="str">
            <v>HECTOR MARIO MARTINEZ</v>
          </cell>
          <cell r="Q98" t="str">
            <v>hmartinezd@primax.com.co</v>
          </cell>
          <cell r="R98" t="str">
            <v>IVAN PINZON</v>
          </cell>
          <cell r="S98" t="str">
            <v>ipinzonu@primax.com.co;</v>
          </cell>
          <cell r="T98" t="str">
            <v>Single Site</v>
          </cell>
          <cell r="U98"/>
          <cell r="V98"/>
          <cell r="W98" t="str">
            <v>Daniel Garcia</v>
          </cell>
        </row>
        <row r="99">
          <cell r="B99">
            <v>166781</v>
          </cell>
          <cell r="C99">
            <v>222417</v>
          </cell>
          <cell r="D99">
            <v>0</v>
          </cell>
          <cell r="E99">
            <v>222417</v>
          </cell>
          <cell r="F99" t="str">
            <v>5d14f3a94dc35a0017c2f1c2</v>
          </cell>
          <cell r="G99" t="str">
            <v>PRIMAX</v>
          </cell>
          <cell r="H99" t="str">
            <v>SI</v>
          </cell>
          <cell r="I99" t="str">
            <v>NO</v>
          </cell>
          <cell r="J99" t="str">
            <v>SI</v>
          </cell>
          <cell r="K99" t="str">
            <v>BELLA SUIZA</v>
          </cell>
          <cell r="L99" t="str">
            <v>Av.9ª. No.123 – 46</v>
          </cell>
          <cell r="M99" t="str">
            <v>Área Centro</v>
          </cell>
          <cell r="N99" t="str">
            <v>BOGOTA D.C.</v>
          </cell>
          <cell r="O99" t="str">
            <v>BOGOTA D.C.</v>
          </cell>
          <cell r="P99" t="str">
            <v>HECTOR MARIO MARTINEZ</v>
          </cell>
          <cell r="Q99" t="str">
            <v>hmartinezd@primax.com.co</v>
          </cell>
          <cell r="R99" t="str">
            <v xml:space="preserve">JUAN PABLO PIÑEROS </v>
          </cell>
          <cell r="S99" t="str">
            <v>cchavezz@primax.com.co</v>
          </cell>
          <cell r="T99" t="str">
            <v>Single Site</v>
          </cell>
          <cell r="U99"/>
          <cell r="V99"/>
          <cell r="W99" t="str">
            <v>Alberto Maya Durán</v>
          </cell>
        </row>
        <row r="100">
          <cell r="B100">
            <v>166960</v>
          </cell>
          <cell r="C100">
            <v>223218</v>
          </cell>
          <cell r="D100">
            <v>0</v>
          </cell>
          <cell r="E100">
            <v>223218</v>
          </cell>
          <cell r="F100" t="str">
            <v>5e74ebe3a236120017884bcb</v>
          </cell>
          <cell r="G100" t="str">
            <v>PRIMAX</v>
          </cell>
          <cell r="H100" t="str">
            <v>SI</v>
          </cell>
          <cell r="I100" t="str">
            <v>NO</v>
          </cell>
          <cell r="J100" t="str">
            <v>SI</v>
          </cell>
          <cell r="K100" t="str">
            <v>VEREDA DE TORRES</v>
          </cell>
          <cell r="L100" t="str">
            <v>Calle 19 Sur # 35 - 174</v>
          </cell>
          <cell r="M100" t="str">
            <v>Área Sur</v>
          </cell>
          <cell r="N100" t="str">
            <v>POPAYAN</v>
          </cell>
          <cell r="O100" t="str">
            <v>CAUCA</v>
          </cell>
          <cell r="P100" t="str">
            <v>MARTHA PATRICA CHAVES</v>
          </cell>
          <cell r="Q100" t="str">
            <v>mchavesr@primax.com.co</v>
          </cell>
          <cell r="R100" t="str">
            <v>CATALINA QUINTERO</v>
          </cell>
          <cell r="S100" t="str">
            <v>cquinteroc@primax.com.co</v>
          </cell>
          <cell r="T100" t="str">
            <v>Single Site</v>
          </cell>
          <cell r="U100"/>
          <cell r="V100"/>
          <cell r="W100" t="str">
            <v>James Guerrero</v>
          </cell>
        </row>
        <row r="101">
          <cell r="B101">
            <v>167121</v>
          </cell>
          <cell r="C101">
            <v>224077</v>
          </cell>
          <cell r="D101">
            <v>0</v>
          </cell>
          <cell r="E101">
            <v>224077</v>
          </cell>
          <cell r="F101" t="str">
            <v>5e74ec62a23612001788680d</v>
          </cell>
          <cell r="G101" t="str">
            <v>PRIMAX</v>
          </cell>
          <cell r="H101" t="str">
            <v>SI</v>
          </cell>
          <cell r="I101" t="str">
            <v>NO</v>
          </cell>
          <cell r="J101" t="str">
            <v>SI</v>
          </cell>
          <cell r="K101" t="str">
            <v>BELEN 2</v>
          </cell>
          <cell r="L101" t="str">
            <v>CARRERA 5 # 1- 04</v>
          </cell>
          <cell r="M101" t="str">
            <v>Área Centro</v>
          </cell>
          <cell r="N101" t="str">
            <v>BELEN</v>
          </cell>
          <cell r="O101" t="str">
            <v>BOYACA</v>
          </cell>
          <cell r="P101" t="str">
            <v>HECTOR MARIO MARTINEZ</v>
          </cell>
          <cell r="Q101" t="str">
            <v>hmartinezd@primax.com.co</v>
          </cell>
          <cell r="R101" t="str">
            <v>YOLIMA MESA</v>
          </cell>
          <cell r="S101" t="str">
            <v>ymesar@primax.com.co</v>
          </cell>
          <cell r="T101" t="str">
            <v>Multisite</v>
          </cell>
          <cell r="U101"/>
          <cell r="V101" t="str">
            <v>Mario Amaya</v>
          </cell>
          <cell r="W101" t="str">
            <v>Mario Amaya</v>
          </cell>
        </row>
        <row r="102">
          <cell r="B102">
            <v>167142</v>
          </cell>
          <cell r="C102">
            <v>224167</v>
          </cell>
          <cell r="D102">
            <v>0</v>
          </cell>
          <cell r="E102">
            <v>224167</v>
          </cell>
          <cell r="F102" t="str">
            <v>5d14d56ae87890001724dea1</v>
          </cell>
          <cell r="G102" t="str">
            <v>PRIMAX</v>
          </cell>
          <cell r="H102" t="str">
            <v>SI</v>
          </cell>
          <cell r="I102" t="str">
            <v>NO</v>
          </cell>
          <cell r="J102" t="str">
            <v>SI</v>
          </cell>
          <cell r="K102" t="str">
            <v>OASIS DE COCO</v>
          </cell>
          <cell r="L102" t="str">
            <v>Calle 3 TV 78 - 14 Barrio Matias Mulumba</v>
          </cell>
          <cell r="M102" t="str">
            <v>Área Sur</v>
          </cell>
          <cell r="N102" t="str">
            <v>BUENAVENTURA</v>
          </cell>
          <cell r="O102" t="str">
            <v>VALLE DEL CAUCA</v>
          </cell>
          <cell r="P102" t="str">
            <v>MARTHA PATRICA CHAVES</v>
          </cell>
          <cell r="Q102" t="str">
            <v>mchavesr@primax.com.co</v>
          </cell>
          <cell r="R102" t="str">
            <v>FERNANDO HERNANDEZ</v>
          </cell>
          <cell r="S102" t="str">
            <v>fhernandezr@primax.com.co;</v>
          </cell>
          <cell r="T102" t="str">
            <v>Multisite</v>
          </cell>
          <cell r="U102"/>
          <cell r="V102" t="str">
            <v>Rodrigo Mina</v>
          </cell>
          <cell r="W102" t="str">
            <v>Rodrigo Mina</v>
          </cell>
        </row>
        <row r="103">
          <cell r="B103">
            <v>167157</v>
          </cell>
          <cell r="C103">
            <v>224170</v>
          </cell>
          <cell r="D103">
            <v>0</v>
          </cell>
          <cell r="E103">
            <v>224170</v>
          </cell>
          <cell r="F103" t="str">
            <v>5e74ec89a236120017887631</v>
          </cell>
          <cell r="G103" t="str">
            <v>PRIMAX</v>
          </cell>
          <cell r="H103" t="str">
            <v>SI</v>
          </cell>
          <cell r="I103" t="str">
            <v>NO</v>
          </cell>
          <cell r="J103" t="str">
            <v>SI</v>
          </cell>
          <cell r="K103" t="str">
            <v>SERVICENTRO MENGA</v>
          </cell>
          <cell r="L103" t="str">
            <v>Calle 10 # 38-110 Acopi</v>
          </cell>
          <cell r="M103" t="str">
            <v>Área Sur</v>
          </cell>
          <cell r="N103" t="str">
            <v>YUMBO</v>
          </cell>
          <cell r="O103" t="str">
            <v>VALLE DEL CAUCA</v>
          </cell>
          <cell r="P103" t="str">
            <v>MARTHA PATRICA CHAVES</v>
          </cell>
          <cell r="Q103" t="str">
            <v>mchavesr@primax.com.co</v>
          </cell>
          <cell r="R103" t="str">
            <v>CLAUDIA PINILLA</v>
          </cell>
          <cell r="S103" t="str">
            <v>cquinteroc@primax.com.co</v>
          </cell>
          <cell r="T103" t="str">
            <v>Single Site</v>
          </cell>
          <cell r="U103"/>
          <cell r="V103"/>
          <cell r="W103" t="str">
            <v>Jose Fernando Cabal</v>
          </cell>
        </row>
        <row r="104">
          <cell r="B104">
            <v>167300</v>
          </cell>
          <cell r="C104">
            <v>224852</v>
          </cell>
          <cell r="D104">
            <v>0</v>
          </cell>
          <cell r="E104">
            <v>224852</v>
          </cell>
          <cell r="F104" t="str">
            <v>5d14f2d84dc35a0017c2eb51</v>
          </cell>
          <cell r="G104" t="str">
            <v>PRIMAX</v>
          </cell>
          <cell r="H104" t="str">
            <v>SI</v>
          </cell>
          <cell r="I104" t="str">
            <v>SI</v>
          </cell>
          <cell r="J104" t="str">
            <v>SI</v>
          </cell>
          <cell r="K104" t="str">
            <v>PUERTO COLOMBIA</v>
          </cell>
          <cell r="L104" t="str">
            <v>Via paralela a la autopista al mar con la intersección de la diagonal 4A Barrio El Corso</v>
          </cell>
          <cell r="M104" t="str">
            <v>Área Norte</v>
          </cell>
          <cell r="N104" t="str">
            <v>PUERTO COLOMBIA</v>
          </cell>
          <cell r="O104" t="str">
            <v>ATLANTICO</v>
          </cell>
          <cell r="P104" t="str">
            <v>MONICA LONDOÑO</v>
          </cell>
          <cell r="Q104" t="str">
            <v>mlondonod@primax.com.co</v>
          </cell>
          <cell r="R104" t="str">
            <v>ANGELA BARANDICA</v>
          </cell>
          <cell r="S104" t="str">
            <v>abarandicab@primax.com.co</v>
          </cell>
          <cell r="T104" t="str">
            <v>Multisite</v>
          </cell>
          <cell r="U104"/>
          <cell r="V104"/>
          <cell r="W104" t="str">
            <v>CREDISEGUROS DE LA COSTA - Luz Mary Salazar</v>
          </cell>
        </row>
        <row r="105">
          <cell r="B105">
            <v>167505</v>
          </cell>
          <cell r="C105">
            <v>225368</v>
          </cell>
          <cell r="D105">
            <v>0</v>
          </cell>
          <cell r="E105">
            <v>225368</v>
          </cell>
          <cell r="F105" t="str">
            <v>5e74ed4ea23612001788aed5</v>
          </cell>
          <cell r="G105" t="str">
            <v>PRIMAX</v>
          </cell>
          <cell r="H105" t="str">
            <v>SI</v>
          </cell>
          <cell r="I105" t="str">
            <v>SI</v>
          </cell>
          <cell r="J105" t="str">
            <v>SI</v>
          </cell>
          <cell r="K105" t="str">
            <v>SAN MARTIN</v>
          </cell>
          <cell r="L105" t="str">
            <v>Cra 8 # 35-SN-110</v>
          </cell>
          <cell r="M105" t="str">
            <v>Área Sur</v>
          </cell>
          <cell r="N105" t="str">
            <v>GUADALAJARA DE BUGA</v>
          </cell>
          <cell r="O105" t="str">
            <v>VALLE DEL CAUCA</v>
          </cell>
          <cell r="P105" t="str">
            <v>MARTHA PATRICA CHAVES</v>
          </cell>
          <cell r="Q105" t="str">
            <v>mchavesr@primax.com.co</v>
          </cell>
          <cell r="R105" t="str">
            <v>FERNANDO HERNANDEZ</v>
          </cell>
          <cell r="S105" t="str">
            <v>fhernandezr@primax.com.co;</v>
          </cell>
          <cell r="T105" t="str">
            <v>Multisite</v>
          </cell>
          <cell r="U105"/>
          <cell r="V105" t="str">
            <v>HL Combustibles</v>
          </cell>
          <cell r="W105" t="str">
            <v>HL Combustibles: Jose Fernando Hoyos</v>
          </cell>
        </row>
        <row r="106">
          <cell r="B106">
            <v>167520</v>
          </cell>
          <cell r="C106">
            <v>225440</v>
          </cell>
          <cell r="D106">
            <v>0</v>
          </cell>
          <cell r="E106">
            <v>225440</v>
          </cell>
          <cell r="F106" t="str">
            <v>5d14d0cfe87890001724c98b</v>
          </cell>
          <cell r="G106" t="str">
            <v>PRIMAX</v>
          </cell>
          <cell r="H106" t="str">
            <v>SI</v>
          </cell>
          <cell r="I106" t="str">
            <v>NO</v>
          </cell>
          <cell r="J106" t="str">
            <v>SI</v>
          </cell>
          <cell r="K106" t="str">
            <v>LA BUCARAMANGA</v>
          </cell>
          <cell r="L106" t="str">
            <v>Calle 25 No. 09 B - 513</v>
          </cell>
          <cell r="M106" t="str">
            <v>Área Norte</v>
          </cell>
          <cell r="N106" t="str">
            <v>SINCELEJO</v>
          </cell>
          <cell r="O106" t="str">
            <v>SUCRE</v>
          </cell>
          <cell r="P106" t="str">
            <v>MONICA LONDOÑO</v>
          </cell>
          <cell r="Q106" t="str">
            <v>mlondonod@primax.com.co</v>
          </cell>
          <cell r="R106" t="str">
            <v>VICTOR PATERNINA</v>
          </cell>
          <cell r="S106" t="str">
            <v>vpaterninau@primax.com.co</v>
          </cell>
          <cell r="T106" t="str">
            <v>Single Site</v>
          </cell>
          <cell r="U106"/>
          <cell r="V106"/>
          <cell r="W106" t="str">
            <v>Estaciones Aliadas S.A.S. - Jose Dario Moreno</v>
          </cell>
        </row>
        <row r="107">
          <cell r="B107">
            <v>167766</v>
          </cell>
          <cell r="C107">
            <v>226268</v>
          </cell>
          <cell r="D107">
            <v>0</v>
          </cell>
          <cell r="E107">
            <v>226268</v>
          </cell>
          <cell r="F107" t="str">
            <v>5e74ed9ba23612001788cb33</v>
          </cell>
          <cell r="G107" t="str">
            <v>PRIMAX</v>
          </cell>
          <cell r="H107" t="str">
            <v>SI</v>
          </cell>
          <cell r="I107" t="str">
            <v>SI</v>
          </cell>
          <cell r="J107" t="str">
            <v>SI</v>
          </cell>
          <cell r="K107" t="str">
            <v>BERDEZ</v>
          </cell>
          <cell r="L107" t="str">
            <v>Carrera 7 # 43A – 05, Palermo, Huila</v>
          </cell>
          <cell r="M107" t="str">
            <v>Área Sur</v>
          </cell>
          <cell r="N107" t="str">
            <v>PALERMO</v>
          </cell>
          <cell r="O107" t="str">
            <v>HUILA</v>
          </cell>
          <cell r="P107" t="str">
            <v>MARTHA PATRICA CHAVES</v>
          </cell>
          <cell r="Q107" t="str">
            <v>mchavesr@primax.com.co</v>
          </cell>
          <cell r="R107" t="str">
            <v>JOHANA BOTERO</v>
          </cell>
          <cell r="S107" t="str">
            <v>jboterog@primax.com.co</v>
          </cell>
          <cell r="T107" t="str">
            <v>Single Site</v>
          </cell>
          <cell r="U107"/>
          <cell r="V107"/>
          <cell r="W107" t="str">
            <v>Sofia Bermudez</v>
          </cell>
        </row>
        <row r="108">
          <cell r="B108">
            <v>167775</v>
          </cell>
          <cell r="C108">
            <v>226280</v>
          </cell>
          <cell r="D108">
            <v>0</v>
          </cell>
          <cell r="E108">
            <v>226280</v>
          </cell>
          <cell r="F108" t="str">
            <v>5e74edc1a23612001788d965</v>
          </cell>
          <cell r="G108" t="str">
            <v>PRIMAX</v>
          </cell>
          <cell r="H108" t="str">
            <v>NO</v>
          </cell>
          <cell r="I108" t="str">
            <v>NO</v>
          </cell>
          <cell r="J108" t="str">
            <v>NO</v>
          </cell>
          <cell r="K108" t="str">
            <v>EL OASIS II</v>
          </cell>
          <cell r="L108" t="str">
            <v>Calle 19 #80A-97 Via Alterna Interna</v>
          </cell>
          <cell r="M108" t="str">
            <v>Área Sur</v>
          </cell>
          <cell r="N108" t="str">
            <v>BUENAVENTURA</v>
          </cell>
          <cell r="O108" t="str">
            <v>VALLE DEL CAUCA</v>
          </cell>
          <cell r="P108" t="str">
            <v>MARTHA PATRICA CHAVES</v>
          </cell>
          <cell r="Q108" t="str">
            <v>mchavesr@primax.com.co</v>
          </cell>
          <cell r="R108" t="str">
            <v>FERNANDO HERNANDEZ</v>
          </cell>
          <cell r="S108" t="str">
            <v>fhernandezr@primax.com.co;</v>
          </cell>
          <cell r="T108" t="str">
            <v>Multisite</v>
          </cell>
          <cell r="U108"/>
          <cell r="V108" t="str">
            <v>Rodrigo Mina</v>
          </cell>
          <cell r="W108" t="str">
            <v>Rodrigo Mina</v>
          </cell>
        </row>
        <row r="109">
          <cell r="B109">
            <v>167805</v>
          </cell>
          <cell r="C109">
            <v>226379</v>
          </cell>
          <cell r="D109">
            <v>0</v>
          </cell>
          <cell r="E109">
            <v>226379</v>
          </cell>
          <cell r="F109" t="str">
            <v>5e74ede3a23612001788e799</v>
          </cell>
          <cell r="G109" t="str">
            <v>PRIMAX</v>
          </cell>
          <cell r="H109" t="str">
            <v>SI</v>
          </cell>
          <cell r="I109" t="str">
            <v>SI</v>
          </cell>
          <cell r="J109" t="str">
            <v>SI</v>
          </cell>
          <cell r="K109" t="str">
            <v>ORION</v>
          </cell>
          <cell r="L109" t="str">
            <v>AUTOPISTA NORTE  N° 166-73</v>
          </cell>
          <cell r="M109" t="str">
            <v>Área Centro</v>
          </cell>
          <cell r="N109" t="str">
            <v>BOGOTA D.C.</v>
          </cell>
          <cell r="O109" t="str">
            <v>BOGOTA D.C.</v>
          </cell>
          <cell r="P109" t="str">
            <v>HECTOR MARIO MARTINEZ</v>
          </cell>
          <cell r="Q109" t="str">
            <v>hmartinezd@primax.com.co</v>
          </cell>
          <cell r="R109" t="str">
            <v xml:space="preserve">JUAN PABLO PIÑEROS </v>
          </cell>
          <cell r="S109" t="str">
            <v>cchavezz@primax.com.co</v>
          </cell>
          <cell r="T109" t="str">
            <v>Partner</v>
          </cell>
          <cell r="U109" t="str">
            <v>REDH</v>
          </cell>
          <cell r="V109"/>
          <cell r="W109" t="str">
            <v>REDH: Humberto Hernandez</v>
          </cell>
        </row>
        <row r="110">
          <cell r="B110">
            <v>168265</v>
          </cell>
          <cell r="C110">
            <v>228062</v>
          </cell>
          <cell r="D110">
            <v>0</v>
          </cell>
          <cell r="E110">
            <v>228062</v>
          </cell>
          <cell r="F110" t="str">
            <v>5e74eec1a236120017892ebb</v>
          </cell>
          <cell r="G110" t="str">
            <v>PRIMAX</v>
          </cell>
          <cell r="H110" t="str">
            <v>SI</v>
          </cell>
          <cell r="I110" t="str">
            <v>NO</v>
          </cell>
          <cell r="J110" t="str">
            <v>SI</v>
          </cell>
          <cell r="K110" t="str">
            <v>EL ALTICO</v>
          </cell>
          <cell r="L110" t="str">
            <v>Cra. 48 No. 100B sur 151</v>
          </cell>
          <cell r="M110" t="str">
            <v>Área Norte</v>
          </cell>
          <cell r="N110" t="str">
            <v>LA ESTRELLA</v>
          </cell>
          <cell r="O110" t="str">
            <v>ANTIOQUIA</v>
          </cell>
          <cell r="P110" t="str">
            <v>MONICA LONDOÑO</v>
          </cell>
          <cell r="Q110" t="str">
            <v>mlondonod@primax.com.co</v>
          </cell>
          <cell r="R110" t="str">
            <v>ALVARO GUTIERREZ</v>
          </cell>
          <cell r="S110" t="str">
            <v>agutierrezh@primax.com.co</v>
          </cell>
          <cell r="T110" t="str">
            <v>Multisite</v>
          </cell>
          <cell r="U110"/>
          <cell r="V110" t="str">
            <v>Inv. Pineda Montoya</v>
          </cell>
          <cell r="W110" t="str">
            <v>Mauricio Montoya</v>
          </cell>
        </row>
        <row r="111">
          <cell r="B111">
            <v>170081</v>
          </cell>
          <cell r="C111">
            <v>232619</v>
          </cell>
          <cell r="D111">
            <v>0</v>
          </cell>
          <cell r="E111">
            <v>232619</v>
          </cell>
          <cell r="F111" t="str">
            <v>5ea0ad92ad29090017a9daf5</v>
          </cell>
          <cell r="G111" t="str">
            <v>PRIMAX</v>
          </cell>
          <cell r="H111" t="str">
            <v>SI</v>
          </cell>
          <cell r="I111" t="str">
            <v>NO</v>
          </cell>
          <cell r="J111" t="str">
            <v>SI</v>
          </cell>
          <cell r="K111" t="str">
            <v>ESTACION DE SERVICIO VILLANOVA</v>
          </cell>
          <cell r="L111" t="str">
            <v xml:space="preserve">Transversal 29 No. 43A – 90 </v>
          </cell>
          <cell r="M111" t="str">
            <v>Área Norte</v>
          </cell>
          <cell r="N111" t="str">
            <v>MONTERIA</v>
          </cell>
          <cell r="O111" t="str">
            <v>CORDOBA</v>
          </cell>
          <cell r="P111" t="str">
            <v>MONICA LONDOÑO</v>
          </cell>
          <cell r="Q111" t="str">
            <v>mlondonod@primax.com.co</v>
          </cell>
          <cell r="R111" t="str">
            <v>VICTOR PATERNINA</v>
          </cell>
          <cell r="S111" t="str">
            <v>vpaterninau@primax.com.co</v>
          </cell>
          <cell r="T111"/>
          <cell r="U111"/>
          <cell r="V111"/>
          <cell r="W111" t="str">
            <v>Felipe Olmos</v>
          </cell>
        </row>
        <row r="112">
          <cell r="B112">
            <v>170202</v>
          </cell>
          <cell r="C112">
            <v>233068</v>
          </cell>
          <cell r="D112">
            <v>0</v>
          </cell>
          <cell r="E112">
            <v>233068</v>
          </cell>
          <cell r="F112" t="str">
            <v>5d9b31588a58ba00172d3ad6</v>
          </cell>
          <cell r="G112" t="str">
            <v>PRIMAX</v>
          </cell>
          <cell r="H112" t="str">
            <v>SI</v>
          </cell>
          <cell r="I112" t="str">
            <v>SI</v>
          </cell>
          <cell r="J112" t="str">
            <v>SI</v>
          </cell>
          <cell r="K112" t="str">
            <v>SALGAR PTO COL</v>
          </cell>
          <cell r="L112" t="str">
            <v>Calle 13 17-224 barrio san lorenzo puerto colombia corregimiento salgar</v>
          </cell>
          <cell r="M112" t="str">
            <v>Área Norte</v>
          </cell>
          <cell r="N112" t="str">
            <v>PUERTO COLOMBIA</v>
          </cell>
          <cell r="O112" t="str">
            <v>ATLANTICO</v>
          </cell>
          <cell r="P112" t="str">
            <v>MONICA LONDOÑO</v>
          </cell>
          <cell r="Q112" t="str">
            <v>mlondonod@primax.com.co</v>
          </cell>
          <cell r="R112" t="str">
            <v>ANGELA BARANDICA</v>
          </cell>
          <cell r="S112" t="str">
            <v>abarandicab@primax.com.co</v>
          </cell>
          <cell r="T112" t="str">
            <v>Multisite</v>
          </cell>
          <cell r="U112"/>
          <cell r="V112"/>
          <cell r="W112" t="str">
            <v>CREDISEGUROS DE LA COSTA - Luz Mary Salazar</v>
          </cell>
        </row>
        <row r="113">
          <cell r="B113">
            <v>168670</v>
          </cell>
          <cell r="C113">
            <v>229046</v>
          </cell>
          <cell r="D113">
            <v>0</v>
          </cell>
          <cell r="E113">
            <v>229046</v>
          </cell>
          <cell r="F113" t="str">
            <v>5edabd0db0d80a001849434b</v>
          </cell>
          <cell r="G113" t="str">
            <v>PRIMAX</v>
          </cell>
          <cell r="H113" t="str">
            <v>SI</v>
          </cell>
          <cell r="I113" t="str">
            <v>NO</v>
          </cell>
          <cell r="J113" t="str">
            <v>NO</v>
          </cell>
          <cell r="K113" t="str">
            <v>GUACAMAYAS</v>
          </cell>
          <cell r="L113" t="str">
            <v>KM 5 VIA A MORELIA ENTRADA A COFEMA FLORENCIA</v>
          </cell>
          <cell r="M113" t="str">
            <v>Área Sur</v>
          </cell>
          <cell r="N113" t="str">
            <v>FLORENCIA</v>
          </cell>
          <cell r="O113" t="str">
            <v>CAQUETA</v>
          </cell>
          <cell r="P113" t="str">
            <v>MARTHA PATRICA CHAVES</v>
          </cell>
          <cell r="Q113" t="str">
            <v>mchavesr@primax.com.co</v>
          </cell>
          <cell r="R113" t="str">
            <v>JOHANA BOTERO</v>
          </cell>
          <cell r="S113" t="str">
            <v>jboterog@primax.com.co</v>
          </cell>
          <cell r="T113" t="str">
            <v>Single Site</v>
          </cell>
          <cell r="U113"/>
          <cell r="V113"/>
          <cell r="W113" t="str">
            <v>Yeni Diaz</v>
          </cell>
        </row>
        <row r="114">
          <cell r="B114">
            <v>112046</v>
          </cell>
          <cell r="C114">
            <v>233566</v>
          </cell>
          <cell r="D114">
            <v>0</v>
          </cell>
          <cell r="E114">
            <v>233566</v>
          </cell>
          <cell r="F114" t="str">
            <v>5de52c508e7afb0017145749</v>
          </cell>
          <cell r="G114" t="str">
            <v>PRIMAX</v>
          </cell>
          <cell r="H114" t="str">
            <v>SI</v>
          </cell>
          <cell r="I114" t="str">
            <v>SI</v>
          </cell>
          <cell r="J114" t="str">
            <v>SI</v>
          </cell>
          <cell r="K114" t="str">
            <v>ALTO PRADO</v>
          </cell>
          <cell r="L114" t="str">
            <v>Cra 51B # 75-171</v>
          </cell>
          <cell r="M114" t="str">
            <v>Área Norte</v>
          </cell>
          <cell r="N114" t="str">
            <v>BARRANQUILLA</v>
          </cell>
          <cell r="O114" t="str">
            <v>ATLANTICO</v>
          </cell>
          <cell r="P114" t="str">
            <v>MONICA LONDOÑO</v>
          </cell>
          <cell r="Q114" t="str">
            <v>mlondonod@primax.com.co</v>
          </cell>
          <cell r="R114" t="str">
            <v>ANGELA BARANDICA</v>
          </cell>
          <cell r="S114" t="str">
            <v>abarandicab@primax.com.co</v>
          </cell>
          <cell r="T114" t="str">
            <v>Partner</v>
          </cell>
          <cell r="U114" t="str">
            <v>COESCO</v>
          </cell>
          <cell r="V114"/>
          <cell r="W114" t="str">
            <v>COESCO: Alexander Trujillo</v>
          </cell>
        </row>
        <row r="115">
          <cell r="B115">
            <v>165711</v>
          </cell>
          <cell r="C115">
            <v>227024</v>
          </cell>
          <cell r="D115">
            <v>0</v>
          </cell>
          <cell r="E115">
            <v>227024</v>
          </cell>
          <cell r="F115" t="str">
            <v>5f3dbec108f4c80018186c5a</v>
          </cell>
          <cell r="G115" t="str">
            <v>PRIMAX</v>
          </cell>
          <cell r="H115" t="str">
            <v>SI</v>
          </cell>
          <cell r="I115" t="str">
            <v>NO</v>
          </cell>
          <cell r="J115" t="str">
            <v>SI</v>
          </cell>
          <cell r="K115" t="str">
            <v>EL DIVINO NINO</v>
          </cell>
          <cell r="L115" t="str">
            <v>Calle 48 # 27 A - 13</v>
          </cell>
          <cell r="M115" t="str">
            <v>Área Sur</v>
          </cell>
          <cell r="N115" t="str">
            <v>TULUA</v>
          </cell>
          <cell r="O115" t="str">
            <v>VALLE DEL CAUCA</v>
          </cell>
          <cell r="P115" t="str">
            <v>MARTHA PATRICA CHAVES</v>
          </cell>
          <cell r="Q115" t="str">
            <v>mchavesr@primax.com.co</v>
          </cell>
          <cell r="R115" t="str">
            <v>ANDRES GARCIA</v>
          </cell>
          <cell r="S115" t="str">
            <v>agarciag@primax.com.co</v>
          </cell>
          <cell r="T115" t="str">
            <v>Single Site</v>
          </cell>
          <cell r="U115"/>
          <cell r="V115"/>
          <cell r="W115" t="str">
            <v>Jorge Grueso</v>
          </cell>
        </row>
        <row r="116">
          <cell r="B116">
            <v>157284</v>
          </cell>
          <cell r="C116">
            <v>227225</v>
          </cell>
          <cell r="D116">
            <v>0</v>
          </cell>
          <cell r="E116">
            <v>227225</v>
          </cell>
          <cell r="F116" t="str">
            <v>5f514a61a427070018622176</v>
          </cell>
          <cell r="G116" t="str">
            <v>PRIMAX</v>
          </cell>
          <cell r="H116" t="str">
            <v>SI</v>
          </cell>
          <cell r="I116" t="str">
            <v>NO</v>
          </cell>
          <cell r="J116" t="str">
            <v>SI</v>
          </cell>
          <cell r="K116" t="str">
            <v>ACAPULCO</v>
          </cell>
          <cell r="L116" t="str">
            <v>Salida Puente Nacional - Barbosa</v>
          </cell>
          <cell r="M116" t="str">
            <v>Área Centro</v>
          </cell>
          <cell r="N116" t="str">
            <v>BARBOSA</v>
          </cell>
          <cell r="O116" t="str">
            <v>SANTANDER</v>
          </cell>
          <cell r="P116" t="str">
            <v>HECTOR MARIO MARTINEZ</v>
          </cell>
          <cell r="Q116" t="str">
            <v>hmartinezd@primax.com.co</v>
          </cell>
          <cell r="R116" t="str">
            <v>YOLIMA MESA</v>
          </cell>
          <cell r="S116" t="str">
            <v>ymesar@primax.com.co</v>
          </cell>
          <cell r="T116" t="str">
            <v>Single Site</v>
          </cell>
          <cell r="U116"/>
          <cell r="V116"/>
          <cell r="W116" t="str">
            <v>GONZALEZ TORRES ARIOLFO ASDRUBAL</v>
          </cell>
        </row>
        <row r="117">
          <cell r="B117">
            <v>170573</v>
          </cell>
          <cell r="C117">
            <v>233707</v>
          </cell>
          <cell r="D117">
            <v>-815</v>
          </cell>
          <cell r="E117">
            <v>234522</v>
          </cell>
          <cell r="F117" t="str">
            <v>5f47d64408f4c80018187ee9</v>
          </cell>
          <cell r="G117" t="str">
            <v>PRIMAX</v>
          </cell>
          <cell r="H117" t="str">
            <v>SI</v>
          </cell>
          <cell r="I117" t="str">
            <v>SI</v>
          </cell>
          <cell r="J117" t="str">
            <v>NO</v>
          </cell>
          <cell r="K117" t="str">
            <v>BRISAS DEL LAGO</v>
          </cell>
          <cell r="L117" t="str">
            <v xml:space="preserve">Calle 12 Sur No. 10A – 77  </v>
          </cell>
          <cell r="M117" t="str">
            <v>Área Sur</v>
          </cell>
          <cell r="N117" t="str">
            <v>JAMUNDI</v>
          </cell>
          <cell r="O117" t="str">
            <v>VALLE DEL CAUCA</v>
          </cell>
          <cell r="P117" t="str">
            <v>MARTHA PATRICA CHAVES</v>
          </cell>
          <cell r="Q117" t="str">
            <v>mchavesr@primax.com.co</v>
          </cell>
          <cell r="R117" t="str">
            <v>CLAUDIA PINILLA</v>
          </cell>
          <cell r="S117" t="str">
            <v>cpinillal@primax.com.co</v>
          </cell>
          <cell r="T117" t="str">
            <v>Partner</v>
          </cell>
          <cell r="U117" t="str">
            <v>COESCO</v>
          </cell>
          <cell r="V117"/>
          <cell r="W117" t="str">
            <v>COESCO: Francisco Diez</v>
          </cell>
        </row>
        <row r="118">
          <cell r="B118">
            <v>110412</v>
          </cell>
          <cell r="C118">
            <v>121396</v>
          </cell>
          <cell r="D118">
            <v>0</v>
          </cell>
          <cell r="E118">
            <v>121396</v>
          </cell>
          <cell r="F118" t="str">
            <v>602d2150e56037001889131e</v>
          </cell>
          <cell r="G118" t="str">
            <v>PRIMAX</v>
          </cell>
          <cell r="H118" t="str">
            <v>SI</v>
          </cell>
          <cell r="I118" t="str">
            <v>SI</v>
          </cell>
          <cell r="J118" t="str">
            <v>SI</v>
          </cell>
          <cell r="K118" t="str">
            <v>GLORIETA (SAMECO)</v>
          </cell>
          <cell r="L118" t="str">
            <v>Clle. 70N # 2AN - 620</v>
          </cell>
          <cell r="M118" t="str">
            <v>Área Sur</v>
          </cell>
          <cell r="N118" t="str">
            <v>YUMBO</v>
          </cell>
          <cell r="O118" t="str">
            <v>VALLE DEL CAUCA</v>
          </cell>
          <cell r="P118" t="str">
            <v>MARTHA PATRICA CHAVES</v>
          </cell>
          <cell r="Q118" t="str">
            <v>mchavesr@primax.com.co</v>
          </cell>
          <cell r="R118" t="str">
            <v>FERNANDO HERNANDEZ</v>
          </cell>
          <cell r="S118" t="str">
            <v>fhernandezr@primax.com.co;</v>
          </cell>
          <cell r="T118" t="str">
            <v>Single Site</v>
          </cell>
          <cell r="U118"/>
          <cell r="V118"/>
          <cell r="W118" t="str">
            <v>Alice Blum</v>
          </cell>
        </row>
        <row r="119">
          <cell r="B119">
            <v>167185</v>
          </cell>
          <cell r="C119">
            <v>224330</v>
          </cell>
          <cell r="D119">
            <v>-10221</v>
          </cell>
          <cell r="E119">
            <v>234551</v>
          </cell>
          <cell r="F119" t="str">
            <v>602d2338e560370018891325</v>
          </cell>
          <cell r="G119" t="str">
            <v>PRIMAX</v>
          </cell>
          <cell r="H119" t="str">
            <v>SI</v>
          </cell>
          <cell r="I119" t="str">
            <v>NO</v>
          </cell>
          <cell r="J119" t="str">
            <v>SI</v>
          </cell>
          <cell r="K119" t="str">
            <v>LAS ABEJAS</v>
          </cell>
          <cell r="L119" t="str">
            <v>CARRERA 5 # 12-10/50</v>
          </cell>
          <cell r="M119" t="str">
            <v>Área Centro</v>
          </cell>
          <cell r="N119" t="str">
            <v>ANAPOIMA</v>
          </cell>
          <cell r="O119" t="str">
            <v>CUNDINAMARCA</v>
          </cell>
          <cell r="P119" t="str">
            <v>HECTOR MARIO MARTINEZ</v>
          </cell>
          <cell r="Q119" t="str">
            <v>hmartinezd@primax.com.co</v>
          </cell>
          <cell r="R119" t="str">
            <v xml:space="preserve">PAOLA MARTÍNEZ </v>
          </cell>
          <cell r="S119" t="str">
            <v>pmartinezb@primax.com.co</v>
          </cell>
          <cell r="T119" t="str">
            <v>Single Site</v>
          </cell>
          <cell r="U119"/>
          <cell r="V119"/>
          <cell r="W119" t="str">
            <v>Guillermo Montilla (Dealer), Alberto Cárdenas (Operador)</v>
          </cell>
        </row>
        <row r="120">
          <cell r="B120">
            <v>111530</v>
          </cell>
          <cell r="C120">
            <v>220625</v>
          </cell>
          <cell r="D120">
            <v>0</v>
          </cell>
          <cell r="E120">
            <v>220625</v>
          </cell>
          <cell r="F120" t="str">
            <v>602d2391e560370018891327</v>
          </cell>
          <cell r="G120" t="str">
            <v>PRIMAX</v>
          </cell>
          <cell r="H120" t="str">
            <v>SI</v>
          </cell>
          <cell r="I120" t="str">
            <v>NO</v>
          </cell>
          <cell r="J120" t="str">
            <v>NO</v>
          </cell>
          <cell r="K120" t="str">
            <v>LA GLORIETA -LAS MERCEDES</v>
          </cell>
          <cell r="L120" t="str">
            <v>Diagonal 34 No 10-06</v>
          </cell>
          <cell r="M120" t="str">
            <v>Área Centro</v>
          </cell>
          <cell r="N120" t="str">
            <v>TUNJA</v>
          </cell>
          <cell r="O120" t="str">
            <v>BOYACA</v>
          </cell>
          <cell r="P120" t="str">
            <v>HECTOR MARIO MARTINEZ</v>
          </cell>
          <cell r="Q120" t="str">
            <v>hmartinezd@primax.com.co</v>
          </cell>
          <cell r="R120" t="str">
            <v>YOLIMA MESA</v>
          </cell>
          <cell r="S120" t="str">
            <v>ymesar@primax.com.co</v>
          </cell>
          <cell r="T120" t="str">
            <v>Single Site</v>
          </cell>
          <cell r="U120"/>
          <cell r="V120"/>
          <cell r="W120" t="str">
            <v>Luz Bello</v>
          </cell>
        </row>
        <row r="121">
          <cell r="B121">
            <v>169528</v>
          </cell>
          <cell r="C121">
            <v>230613</v>
          </cell>
          <cell r="D121">
            <v>0</v>
          </cell>
          <cell r="E121">
            <v>230613</v>
          </cell>
          <cell r="F121" t="str">
            <v>602d23d9e560370018891329</v>
          </cell>
          <cell r="G121" t="str">
            <v>PRIMAX</v>
          </cell>
          <cell r="H121" t="str">
            <v>SI</v>
          </cell>
          <cell r="I121" t="str">
            <v>NO</v>
          </cell>
          <cell r="J121" t="str">
            <v>SI</v>
          </cell>
          <cell r="K121" t="str">
            <v>SANTA CRUZ</v>
          </cell>
          <cell r="L121" t="str">
            <v>Carrera 29 #42-45 Barrio Concepcion 4</v>
          </cell>
          <cell r="M121" t="str">
            <v>Área Norte</v>
          </cell>
          <cell r="N121" t="str">
            <v>SANTA MARTA</v>
          </cell>
          <cell r="O121" t="str">
            <v>MAGDALENA</v>
          </cell>
          <cell r="P121" t="str">
            <v>MONICA LONDOÑO</v>
          </cell>
          <cell r="Q121" t="str">
            <v>mlondonod@primax.com.co</v>
          </cell>
          <cell r="R121" t="str">
            <v>ANGELA BARANDICA</v>
          </cell>
          <cell r="S121" t="str">
            <v>abarandicab@primax.com.co</v>
          </cell>
          <cell r="T121" t="str">
            <v>Single Site</v>
          </cell>
          <cell r="U121"/>
          <cell r="V121"/>
          <cell r="W121" t="str">
            <v>Armando Antonio Donado Zuñiga</v>
          </cell>
        </row>
        <row r="122">
          <cell r="B122">
            <v>167118</v>
          </cell>
          <cell r="C122">
            <v>224072</v>
          </cell>
          <cell r="D122">
            <v>0</v>
          </cell>
          <cell r="E122">
            <v>224072</v>
          </cell>
          <cell r="F122" t="str">
            <v>602d243de56037001889132b</v>
          </cell>
          <cell r="G122" t="str">
            <v>PRIMAX</v>
          </cell>
          <cell r="H122" t="str">
            <v>SI</v>
          </cell>
          <cell r="I122" t="str">
            <v>NO</v>
          </cell>
          <cell r="J122" t="str">
            <v>SI</v>
          </cell>
          <cell r="K122" t="str">
            <v>CRUCERO DEL OESTE</v>
          </cell>
          <cell r="L122" t="str">
            <v>Km, 5 vía Mall Llanogrande – La Ceja, Vereda Pontezuela, sector el Crucero -Rionegro</v>
          </cell>
          <cell r="M122" t="str">
            <v>Área Norte</v>
          </cell>
          <cell r="N122" t="str">
            <v xml:space="preserve">RIONEGRO </v>
          </cell>
          <cell r="O122" t="str">
            <v>ANTIOQUIA</v>
          </cell>
          <cell r="P122" t="str">
            <v>MONICA LONDOÑO</v>
          </cell>
          <cell r="Q122" t="str">
            <v>mlondonod@primax.com.co</v>
          </cell>
          <cell r="R122" t="str">
            <v>ALVARO GUTIERREZ</v>
          </cell>
          <cell r="S122" t="str">
            <v>agutierrezh@primax.com.co</v>
          </cell>
          <cell r="T122" t="str">
            <v>Single Site</v>
          </cell>
          <cell r="U122"/>
          <cell r="V122"/>
          <cell r="W122" t="str">
            <v>Juan Diego Cordoba</v>
          </cell>
        </row>
        <row r="123">
          <cell r="B123">
            <v>144439</v>
          </cell>
          <cell r="C123">
            <v>202142</v>
          </cell>
          <cell r="D123">
            <v>0</v>
          </cell>
          <cell r="E123">
            <v>202142</v>
          </cell>
          <cell r="F123" t="str">
            <v>602d246ee56037001889132d</v>
          </cell>
          <cell r="G123" t="str">
            <v>PRIMAX</v>
          </cell>
          <cell r="H123" t="str">
            <v>SI</v>
          </cell>
          <cell r="I123" t="str">
            <v>NO</v>
          </cell>
          <cell r="J123" t="str">
            <v>SI</v>
          </cell>
          <cell r="K123" t="str">
            <v>LA PAILA</v>
          </cell>
          <cell r="L123" t="str">
            <v>Cra 1 N° 8-27  Carretara central La Paila-Zarzal</v>
          </cell>
          <cell r="M123" t="str">
            <v>Área Sur</v>
          </cell>
          <cell r="N123" t="str">
            <v>ZARZAL</v>
          </cell>
          <cell r="O123" t="str">
            <v>VALLE DEL CAUCA</v>
          </cell>
          <cell r="P123" t="str">
            <v>MARTHA PATRICA CHAVES</v>
          </cell>
          <cell r="Q123" t="str">
            <v>mchavesr@primax.com.co</v>
          </cell>
          <cell r="R123" t="str">
            <v>ANDRES GARCIA</v>
          </cell>
          <cell r="S123" t="str">
            <v>agarciag@primax.com.co</v>
          </cell>
          <cell r="T123" t="str">
            <v>Single Site</v>
          </cell>
          <cell r="U123"/>
          <cell r="V123"/>
          <cell r="W123" t="str">
            <v>Carlos Villa Marin</v>
          </cell>
        </row>
        <row r="124">
          <cell r="B124">
            <v>170422</v>
          </cell>
          <cell r="C124">
            <v>233398</v>
          </cell>
          <cell r="D124">
            <v>0</v>
          </cell>
          <cell r="E124">
            <v>233398</v>
          </cell>
          <cell r="F124" t="str">
            <v>602d8d97e5603700188913ef</v>
          </cell>
          <cell r="G124" t="str">
            <v>PRIMAX</v>
          </cell>
          <cell r="H124" t="str">
            <v>SI</v>
          </cell>
          <cell r="I124" t="str">
            <v>NO</v>
          </cell>
          <cell r="J124" t="str">
            <v>SI</v>
          </cell>
          <cell r="K124" t="str">
            <v>LA MARÍA</v>
          </cell>
          <cell r="L124" t="str">
            <v>VEREDA PUNTA BRAVA CORREGIMIENTO MEDIACANOA.</v>
          </cell>
          <cell r="M124" t="str">
            <v>Área Sur</v>
          </cell>
          <cell r="N124" t="str">
            <v>YOTOCO</v>
          </cell>
          <cell r="O124" t="str">
            <v>VALLE DEL CAUCA</v>
          </cell>
          <cell r="P124" t="str">
            <v>MARTHA PATRICA CHAVES</v>
          </cell>
          <cell r="Q124" t="str">
            <v>mchavesr@primax.com.co</v>
          </cell>
          <cell r="R124" t="str">
            <v>FERNANDO HERNANDEZ</v>
          </cell>
          <cell r="S124" t="str">
            <v>fhernandezr@primax.com.co;</v>
          </cell>
          <cell r="T124" t="str">
            <v>Single Site</v>
          </cell>
          <cell r="U124"/>
          <cell r="V124"/>
          <cell r="W124" t="str">
            <v>CARLOS TRUJILLO</v>
          </cell>
        </row>
        <row r="125">
          <cell r="B125">
            <v>170610</v>
          </cell>
          <cell r="C125">
            <v>233780</v>
          </cell>
          <cell r="D125">
            <v>0</v>
          </cell>
          <cell r="E125">
            <v>233780</v>
          </cell>
          <cell r="F125" t="str">
            <v>602eec4fe560370018891dab</v>
          </cell>
          <cell r="G125" t="str">
            <v>PRIMAX</v>
          </cell>
          <cell r="H125" t="str">
            <v>SI</v>
          </cell>
          <cell r="I125" t="str">
            <v>NO</v>
          </cell>
          <cell r="J125" t="str">
            <v>SI</v>
          </cell>
          <cell r="K125" t="str">
            <v>LUIS CARLOS GALAN</v>
          </cell>
          <cell r="L125" t="str">
            <v>CL. 28 NRO. 23 A – 30</v>
          </cell>
          <cell r="M125" t="str">
            <v>Área Norte</v>
          </cell>
          <cell r="N125" t="str">
            <v>SINCELEJO</v>
          </cell>
          <cell r="O125" t="str">
            <v>SUCRE</v>
          </cell>
          <cell r="P125" t="str">
            <v>MONICA LONDOÑO</v>
          </cell>
          <cell r="Q125" t="str">
            <v>mlondonod@primax.com.co</v>
          </cell>
          <cell r="R125" t="str">
            <v>VICTOR PATERNINA</v>
          </cell>
          <cell r="S125" t="str">
            <v>vpaterninau@primax.com.co</v>
          </cell>
          <cell r="T125" t="str">
            <v>Multisite</v>
          </cell>
          <cell r="U125"/>
          <cell r="V125" t="str">
            <v>Jose Dario Moreno</v>
          </cell>
          <cell r="W125" t="str">
            <v>Jose Dario Moreno</v>
          </cell>
        </row>
        <row r="126">
          <cell r="B126">
            <v>110398</v>
          </cell>
          <cell r="C126">
            <v>121370</v>
          </cell>
          <cell r="D126">
            <v>0</v>
          </cell>
          <cell r="E126">
            <v>121370</v>
          </cell>
          <cell r="F126" t="str">
            <v>602d2564e560370018891331</v>
          </cell>
          <cell r="G126" t="str">
            <v>PRIMAX</v>
          </cell>
          <cell r="H126" t="str">
            <v>SI</v>
          </cell>
          <cell r="I126" t="str">
            <v>NO</v>
          </cell>
          <cell r="J126" t="str">
            <v>SI</v>
          </cell>
          <cell r="K126" t="str">
            <v>LA VIÑA</v>
          </cell>
          <cell r="L126" t="str">
            <v>Carretera Panamericana con carrera 14 salida a Buga</v>
          </cell>
          <cell r="M126" t="str">
            <v>Área Sur</v>
          </cell>
          <cell r="N126" t="str">
            <v>BUGA</v>
          </cell>
          <cell r="O126" t="str">
            <v>VALLE DEL CAUCA</v>
          </cell>
          <cell r="P126" t="str">
            <v>MARTHA PATRICA CHAVES</v>
          </cell>
          <cell r="Q126" t="str">
            <v>mchavesr@primax.com.co</v>
          </cell>
          <cell r="R126" t="str">
            <v>FERNANDO HERNANDEZ</v>
          </cell>
          <cell r="S126" t="str">
            <v>fhernandezr@primax.com.co;</v>
          </cell>
          <cell r="T126" t="str">
            <v>Single Site</v>
          </cell>
          <cell r="U126"/>
          <cell r="V126"/>
          <cell r="W126" t="str">
            <v>Alberto BetancourtH</v>
          </cell>
        </row>
        <row r="127">
          <cell r="B127">
            <v>110342</v>
          </cell>
          <cell r="C127">
            <v>233751</v>
          </cell>
          <cell r="D127">
            <v>0</v>
          </cell>
          <cell r="E127">
            <v>233751</v>
          </cell>
          <cell r="F127" t="str">
            <v>5f1a3d69d254b300186dac4a</v>
          </cell>
          <cell r="G127" t="str">
            <v>PRIMAX</v>
          </cell>
          <cell r="H127" t="str">
            <v>SI</v>
          </cell>
          <cell r="I127" t="str">
            <v>SI</v>
          </cell>
          <cell r="J127" t="str">
            <v>SI</v>
          </cell>
          <cell r="K127" t="str">
            <v>CHUSACA No 1</v>
          </cell>
          <cell r="L127" t="str">
            <v>Autopista sur KM 22</v>
          </cell>
          <cell r="M127" t="str">
            <v>Área Centro</v>
          </cell>
          <cell r="N127" t="str">
            <v>SIBATE</v>
          </cell>
          <cell r="O127" t="str">
            <v>CUNDINAMARCA</v>
          </cell>
          <cell r="P127" t="str">
            <v>HECTOR MARIO MARTINEZ</v>
          </cell>
          <cell r="Q127" t="str">
            <v>hmartinezd@primax.com.co</v>
          </cell>
          <cell r="R127" t="str">
            <v xml:space="preserve">PAOLA MARTÍNEZ </v>
          </cell>
          <cell r="S127" t="str">
            <v>pmartinezb@primax.com.co</v>
          </cell>
          <cell r="T127" t="str">
            <v>Partner</v>
          </cell>
          <cell r="U127" t="str">
            <v>COESCO</v>
          </cell>
          <cell r="V127"/>
          <cell r="W127" t="str">
            <v>COESCO: Julian Torrado</v>
          </cell>
        </row>
        <row r="128">
          <cell r="B128">
            <v>168904</v>
          </cell>
          <cell r="C128">
            <v>233750</v>
          </cell>
          <cell r="D128">
            <v>0</v>
          </cell>
          <cell r="E128">
            <v>233750</v>
          </cell>
          <cell r="F128" t="str">
            <v>5f1a3e01d254b300186dac4e</v>
          </cell>
          <cell r="G128" t="str">
            <v>PRIMAX</v>
          </cell>
          <cell r="H128" t="str">
            <v>SI</v>
          </cell>
          <cell r="I128" t="str">
            <v>SI</v>
          </cell>
          <cell r="J128" t="str">
            <v>SI</v>
          </cell>
          <cell r="K128" t="str">
            <v>RETORNO</v>
          </cell>
          <cell r="L128" t="str">
            <v>KILOMETRO 16 AUTOPISTA CABAL POMBO</v>
          </cell>
          <cell r="M128" t="str">
            <v>Área Sur</v>
          </cell>
          <cell r="N128" t="str">
            <v>BUENAVENTURA</v>
          </cell>
          <cell r="O128" t="str">
            <v>VALLE DEL CAUCA</v>
          </cell>
          <cell r="P128" t="str">
            <v>MARTHA PATRICA CHAVES</v>
          </cell>
          <cell r="Q128" t="str">
            <v>mchavesr@primax.com.co</v>
          </cell>
          <cell r="R128" t="str">
            <v>FERNANDO HERNANDEZ</v>
          </cell>
          <cell r="S128" t="str">
            <v>fhernandezr@primax.com.co;</v>
          </cell>
          <cell r="T128" t="str">
            <v>Partner</v>
          </cell>
          <cell r="U128" t="str">
            <v>COESCO</v>
          </cell>
          <cell r="V128"/>
          <cell r="W128" t="str">
            <v>COESCO: Francisco Diez</v>
          </cell>
        </row>
        <row r="129">
          <cell r="B129">
            <v>159542</v>
          </cell>
          <cell r="C129">
            <v>197902</v>
          </cell>
          <cell r="D129">
            <v>0</v>
          </cell>
          <cell r="E129">
            <v>197902</v>
          </cell>
          <cell r="F129" t="str">
            <v>5e74e3eba236120017876adb</v>
          </cell>
          <cell r="G129" t="str">
            <v>PRIMAX</v>
          </cell>
          <cell r="H129" t="str">
            <v>SI</v>
          </cell>
          <cell r="I129" t="str">
            <v>SI</v>
          </cell>
          <cell r="J129" t="str">
            <v>SI</v>
          </cell>
          <cell r="K129" t="str">
            <v>LOS MANGOS</v>
          </cell>
          <cell r="L129" t="str">
            <v>Cra 64C No. 72-107</v>
          </cell>
          <cell r="M129" t="str">
            <v>Área Norte</v>
          </cell>
          <cell r="N129" t="str">
            <v>MEDELLIN</v>
          </cell>
          <cell r="O129" t="str">
            <v>ANTIOQUIA</v>
          </cell>
          <cell r="P129" t="str">
            <v>MONICA LONDOÑO</v>
          </cell>
          <cell r="Q129" t="str">
            <v>mlondonod@primax.com.co</v>
          </cell>
          <cell r="R129" t="str">
            <v>ALVARO GUTIERREZ</v>
          </cell>
          <cell r="S129" t="str">
            <v>agutierrezh@primax.com.co</v>
          </cell>
          <cell r="T129" t="str">
            <v>Multisite</v>
          </cell>
          <cell r="U129"/>
          <cell r="V129" t="str">
            <v>GRUPO ESTACIONES</v>
          </cell>
          <cell r="W129" t="str">
            <v>GRUPO ESTACIONES: Juan Gonzalo Velez</v>
          </cell>
        </row>
        <row r="130">
          <cell r="B130">
            <v>167837</v>
          </cell>
          <cell r="C130">
            <v>226529</v>
          </cell>
          <cell r="D130">
            <v>0</v>
          </cell>
          <cell r="E130">
            <v>226529</v>
          </cell>
          <cell r="F130" t="str">
            <v>5d14ec184dc35a0017c2abbe</v>
          </cell>
          <cell r="G130" t="str">
            <v>PRIMAX</v>
          </cell>
          <cell r="H130" t="str">
            <v>NO</v>
          </cell>
          <cell r="I130" t="str">
            <v>NO</v>
          </cell>
          <cell r="J130" t="str">
            <v>SI</v>
          </cell>
          <cell r="K130" t="str">
            <v>ÉXITO CEDI VEGAS</v>
          </cell>
          <cell r="L130" t="str">
            <v>Cll 43 Sur No 48-127</v>
          </cell>
          <cell r="M130" t="str">
            <v>Área Norte</v>
          </cell>
          <cell r="N130" t="str">
            <v>MEDELLIN</v>
          </cell>
          <cell r="O130" t="str">
            <v>ANTIOQUIA</v>
          </cell>
          <cell r="P130" t="str">
            <v>MONICA LONDOÑO</v>
          </cell>
          <cell r="Q130" t="str">
            <v>mlondonod@primax.com.co</v>
          </cell>
          <cell r="R130" t="str">
            <v>ALVARO GUTIERREZ</v>
          </cell>
          <cell r="S130" t="str">
            <v>agutierrezh@primax.com.co</v>
          </cell>
          <cell r="T130" t="str">
            <v>Partner</v>
          </cell>
          <cell r="U130" t="str">
            <v>GRUPO ÉXITO</v>
          </cell>
          <cell r="V130"/>
          <cell r="W130" t="str">
            <v>GRUPO ÉXITO: Alcides Serna</v>
          </cell>
        </row>
        <row r="131">
          <cell r="B131">
            <v>112520</v>
          </cell>
          <cell r="C131">
            <v>209967</v>
          </cell>
          <cell r="D131">
            <v>0</v>
          </cell>
          <cell r="E131">
            <v>209967</v>
          </cell>
          <cell r="F131" t="str">
            <v>602d258fe560370018891333</v>
          </cell>
          <cell r="G131" t="str">
            <v>PRIMAX</v>
          </cell>
          <cell r="H131" t="str">
            <v>SI</v>
          </cell>
          <cell r="I131" t="str">
            <v>NO</v>
          </cell>
          <cell r="J131" t="str">
            <v>SI</v>
          </cell>
          <cell r="K131" t="str">
            <v>LOS CANEYES</v>
          </cell>
          <cell r="L131" t="str">
            <v>Anillo Vial Av Los Caneyes # 17-02 (Girón)</v>
          </cell>
          <cell r="M131" t="str">
            <v>Área Norte</v>
          </cell>
          <cell r="N131" t="str">
            <v>GIRON</v>
          </cell>
          <cell r="O131" t="str">
            <v>SANTANDER</v>
          </cell>
          <cell r="P131" t="str">
            <v>MONICA LONDOÑO</v>
          </cell>
          <cell r="Q131" t="str">
            <v>mlondonod@primax.com.co</v>
          </cell>
          <cell r="R131" t="str">
            <v>FABIAN TORRES</v>
          </cell>
          <cell r="S131" t="str">
            <v>ftorresa@primax.com.co</v>
          </cell>
          <cell r="T131" t="str">
            <v>Single Site</v>
          </cell>
          <cell r="U131"/>
          <cell r="V131"/>
          <cell r="W131" t="str">
            <v>Caneyes S H/ Ana Mllena Ulloa</v>
          </cell>
        </row>
        <row r="132">
          <cell r="B132">
            <v>162267</v>
          </cell>
          <cell r="C132">
            <v>206370</v>
          </cell>
          <cell r="D132">
            <v>0</v>
          </cell>
          <cell r="E132">
            <v>206370</v>
          </cell>
          <cell r="F132" t="str">
            <v>5d14ee174dc35a0017c2b52d</v>
          </cell>
          <cell r="G132" t="str">
            <v>PRIMAX</v>
          </cell>
          <cell r="H132" t="str">
            <v>SI</v>
          </cell>
          <cell r="I132" t="str">
            <v>NO</v>
          </cell>
          <cell r="J132" t="str">
            <v>SI</v>
          </cell>
          <cell r="K132" t="str">
            <v>COLIBRI</v>
          </cell>
          <cell r="L132" t="str">
            <v>Calle 36 No. 54-55</v>
          </cell>
          <cell r="M132" t="str">
            <v>Área Norte</v>
          </cell>
          <cell r="N132" t="str">
            <v>MEDELLIN</v>
          </cell>
          <cell r="O132" t="str">
            <v>ANTIOQUIA</v>
          </cell>
          <cell r="P132" t="str">
            <v>MONICA LONDOÑO</v>
          </cell>
          <cell r="Q132" t="str">
            <v>mlondonod@primax.com.co</v>
          </cell>
          <cell r="R132" t="str">
            <v>OLGA LUCIA RESTREPO</v>
          </cell>
          <cell r="S132" t="str">
            <v>orestrepol@primax.com.co</v>
          </cell>
          <cell r="T132" t="str">
            <v>Single Site</v>
          </cell>
          <cell r="U132"/>
          <cell r="V132"/>
          <cell r="W132" t="str">
            <v>David Parra</v>
          </cell>
        </row>
        <row r="133">
          <cell r="B133">
            <v>110294</v>
          </cell>
          <cell r="C133">
            <v>223585</v>
          </cell>
          <cell r="D133">
            <v>0</v>
          </cell>
          <cell r="E133">
            <v>223585</v>
          </cell>
          <cell r="F133" t="str">
            <v>5e73ef84a23612001783450f</v>
          </cell>
          <cell r="G133" t="str">
            <v>PRIMAX</v>
          </cell>
          <cell r="H133" t="str">
            <v>SI</v>
          </cell>
          <cell r="I133" t="str">
            <v>SI</v>
          </cell>
          <cell r="J133" t="str">
            <v>SI</v>
          </cell>
          <cell r="K133" t="str">
            <v>LA TEXANA</v>
          </cell>
          <cell r="L133" t="str">
            <v>AUTOPISTA NORTE No 193-78</v>
          </cell>
          <cell r="M133" t="str">
            <v>Área Centro</v>
          </cell>
          <cell r="N133" t="str">
            <v>BOGOTA D.C.</v>
          </cell>
          <cell r="O133" t="str">
            <v>BOGOTA D.C.</v>
          </cell>
          <cell r="P133" t="str">
            <v>HECTOR MARIO MARTINEZ</v>
          </cell>
          <cell r="Q133" t="str">
            <v>hmartinezd@primax.com.co</v>
          </cell>
          <cell r="R133" t="str">
            <v>CAROLINA CHAVEZ</v>
          </cell>
          <cell r="S133" t="str">
            <v>jbareschr@primax.com.co</v>
          </cell>
          <cell r="T133" t="str">
            <v>Multisite</v>
          </cell>
          <cell r="U133"/>
          <cell r="V133" t="str">
            <v>UNIGAS</v>
          </cell>
          <cell r="W133" t="str">
            <v>Combustibles Unigas SAS / Herman Castro, Mauricio Castro/ Hernán Camargo</v>
          </cell>
        </row>
        <row r="134">
          <cell r="B134">
            <v>166727</v>
          </cell>
          <cell r="C134">
            <v>222072</v>
          </cell>
          <cell r="D134">
            <v>0</v>
          </cell>
          <cell r="E134">
            <v>222072</v>
          </cell>
          <cell r="F134" t="str">
            <v>5d14decd4dc35a0017c270ca</v>
          </cell>
          <cell r="G134" t="str">
            <v>PRIMAX</v>
          </cell>
          <cell r="H134" t="str">
            <v>NO</v>
          </cell>
          <cell r="I134" t="str">
            <v>NO</v>
          </cell>
          <cell r="J134" t="str">
            <v>SI</v>
          </cell>
          <cell r="K134" t="str">
            <v>ÉXITO VARIANTE CALDAS</v>
          </cell>
          <cell r="L134" t="str">
            <v>Km1 Más 400 Mts de la Variante Caldas</v>
          </cell>
          <cell r="M134" t="str">
            <v>Área Norte</v>
          </cell>
          <cell r="N134" t="str">
            <v>LA ESTRELLA</v>
          </cell>
          <cell r="O134" t="str">
            <v>ANTIOQUIA</v>
          </cell>
          <cell r="P134" t="str">
            <v>MONICA LONDOÑO</v>
          </cell>
          <cell r="Q134" t="str">
            <v>mlondonod@primax.com.co</v>
          </cell>
          <cell r="R134" t="str">
            <v>ALVARO GUTIERREZ</v>
          </cell>
          <cell r="S134" t="str">
            <v>agutierrezh@primax.com.co</v>
          </cell>
          <cell r="T134" t="str">
            <v>Partner</v>
          </cell>
          <cell r="U134" t="str">
            <v>GRUPO ÉXITO</v>
          </cell>
          <cell r="V134"/>
          <cell r="W134" t="str">
            <v>GRUPO ÉXITO: Alcides Serna</v>
          </cell>
        </row>
        <row r="135">
          <cell r="B135">
            <v>109802</v>
          </cell>
          <cell r="C135">
            <v>212886</v>
          </cell>
          <cell r="D135">
            <v>0</v>
          </cell>
          <cell r="E135">
            <v>212886</v>
          </cell>
          <cell r="F135" t="str">
            <v>5e73b226a2361200178239eb</v>
          </cell>
          <cell r="G135" t="str">
            <v>PRIMAX</v>
          </cell>
          <cell r="H135" t="str">
            <v>SI</v>
          </cell>
          <cell r="I135" t="str">
            <v>SI</v>
          </cell>
          <cell r="J135" t="str">
            <v>SI</v>
          </cell>
          <cell r="K135" t="str">
            <v>CARIBE</v>
          </cell>
          <cell r="L135" t="str">
            <v>Carrera 64C No.72-226 Aut. Norte</v>
          </cell>
          <cell r="M135" t="str">
            <v>Área Norte</v>
          </cell>
          <cell r="N135" t="str">
            <v>MEDELLIN</v>
          </cell>
          <cell r="O135" t="str">
            <v>ANTIOQUIA</v>
          </cell>
          <cell r="P135" t="str">
            <v>MONICA LONDOÑO</v>
          </cell>
          <cell r="Q135" t="str">
            <v>mlondonod@primax.com.co</v>
          </cell>
          <cell r="R135" t="str">
            <v>ALVARO GUTIERREZ</v>
          </cell>
          <cell r="S135" t="str">
            <v>agutierrezh@primax.com.co</v>
          </cell>
          <cell r="T135" t="str">
            <v>Multisite</v>
          </cell>
          <cell r="U135"/>
          <cell r="V135" t="str">
            <v>GRUPO ESTACIONES</v>
          </cell>
          <cell r="W135" t="str">
            <v>GRUPO ESTACIONES: Maria Victoria Jaramillo</v>
          </cell>
        </row>
        <row r="136">
          <cell r="B136">
            <v>154677</v>
          </cell>
          <cell r="C136">
            <v>232676</v>
          </cell>
          <cell r="D136">
            <v>0</v>
          </cell>
          <cell r="E136">
            <v>232676</v>
          </cell>
          <cell r="F136" t="str">
            <v>5e74e173a236120017871705</v>
          </cell>
          <cell r="G136" t="str">
            <v>PRIMAX</v>
          </cell>
          <cell r="H136" t="str">
            <v>SI</v>
          </cell>
          <cell r="I136" t="str">
            <v>NO</v>
          </cell>
          <cell r="J136" t="str">
            <v>SI</v>
          </cell>
          <cell r="K136" t="str">
            <v>LLANOGRANDE - RIONEGRO</v>
          </cell>
          <cell r="L136" t="str">
            <v>LLANOGRANDE (Villa Margarita Sec. Tres Puertas)</v>
          </cell>
          <cell r="M136" t="str">
            <v>Área Norte</v>
          </cell>
          <cell r="N136" t="str">
            <v>RIONEGRO</v>
          </cell>
          <cell r="O136" t="str">
            <v>ANTIOQUIA</v>
          </cell>
          <cell r="P136" t="str">
            <v>MONICA LONDOÑO</v>
          </cell>
          <cell r="Q136" t="str">
            <v>mlondonod@primax.com.co</v>
          </cell>
          <cell r="R136" t="str">
            <v>ALVARO GUTIERREZ</v>
          </cell>
          <cell r="S136" t="str">
            <v>agutierrezh@primax.com.co</v>
          </cell>
          <cell r="T136" t="str">
            <v>Multisite</v>
          </cell>
          <cell r="U136"/>
          <cell r="V136" t="str">
            <v>GRUPO ACEVEDO</v>
          </cell>
          <cell r="W136" t="str">
            <v>ACEVEDO: Cesar Acevedo</v>
          </cell>
        </row>
        <row r="137">
          <cell r="B137">
            <v>154682</v>
          </cell>
          <cell r="C137">
            <v>206028</v>
          </cell>
          <cell r="D137">
            <v>0</v>
          </cell>
          <cell r="E137">
            <v>206028</v>
          </cell>
          <cell r="F137" t="str">
            <v>5df2a2bf014bc20017fbf0d9</v>
          </cell>
          <cell r="G137" t="str">
            <v>PRIMAX</v>
          </cell>
          <cell r="H137" t="str">
            <v>SI</v>
          </cell>
          <cell r="I137" t="str">
            <v>SI</v>
          </cell>
          <cell r="J137" t="str">
            <v>SI</v>
          </cell>
          <cell r="K137" t="str">
            <v>LA BASCULA</v>
          </cell>
          <cell r="L137" t="str">
            <v>KM 7 Via Buga-Buenaventura</v>
          </cell>
          <cell r="M137" t="str">
            <v>Área Sur</v>
          </cell>
          <cell r="N137" t="str">
            <v>YOTOCO</v>
          </cell>
          <cell r="O137" t="str">
            <v>VALLE DEL CAUCA</v>
          </cell>
          <cell r="P137" t="str">
            <v>MARTHA PATRICA CHAVES</v>
          </cell>
          <cell r="Q137" t="str">
            <v>mchavesr@primax.com.co</v>
          </cell>
          <cell r="R137" t="str">
            <v>CATALINA QUINTERO</v>
          </cell>
          <cell r="S137" t="str">
            <v>cquinteroc@primax.com.co</v>
          </cell>
          <cell r="T137" t="str">
            <v>Partner</v>
          </cell>
          <cell r="U137" t="str">
            <v>VILLALOBOS</v>
          </cell>
          <cell r="V137"/>
          <cell r="W137" t="str">
            <v>VILLALOBOS: Andrea Villalobos</v>
          </cell>
        </row>
        <row r="138">
          <cell r="B138">
            <v>158275</v>
          </cell>
          <cell r="C138">
            <v>193673</v>
          </cell>
          <cell r="D138">
            <v>0</v>
          </cell>
          <cell r="E138">
            <v>193673</v>
          </cell>
          <cell r="F138" t="str">
            <v>5e74e3b9a236120017875cdd</v>
          </cell>
          <cell r="G138" t="str">
            <v>PRIMAX</v>
          </cell>
          <cell r="H138" t="str">
            <v>SI</v>
          </cell>
          <cell r="I138" t="str">
            <v>SI</v>
          </cell>
          <cell r="J138" t="str">
            <v>SI</v>
          </cell>
          <cell r="K138" t="str">
            <v>NUTIBARA</v>
          </cell>
          <cell r="L138" t="str">
            <v>Transversal 39 B No. 79-41</v>
          </cell>
          <cell r="M138" t="str">
            <v>Área Norte</v>
          </cell>
          <cell r="N138" t="str">
            <v>MEDELLIN</v>
          </cell>
          <cell r="O138" t="str">
            <v>ANTIOQUIA</v>
          </cell>
          <cell r="P138" t="str">
            <v>MONICA LONDOÑO</v>
          </cell>
          <cell r="Q138" t="str">
            <v>mlondonod@primax.com.co</v>
          </cell>
          <cell r="R138" t="str">
            <v>ALVARO GUTIERREZ</v>
          </cell>
          <cell r="S138" t="str">
            <v>agutierrezh@primax.com.co</v>
          </cell>
          <cell r="T138" t="str">
            <v>Multisite</v>
          </cell>
          <cell r="U138"/>
          <cell r="V138" t="str">
            <v>GRUPO ESTACIONES</v>
          </cell>
          <cell r="W138" t="str">
            <v>GRUPO ESTACIONES: Clemencia Jaramillo, Luis Carlos Mejía</v>
          </cell>
        </row>
        <row r="139">
          <cell r="B139">
            <v>112175</v>
          </cell>
          <cell r="C139">
            <v>124464</v>
          </cell>
          <cell r="D139">
            <v>0</v>
          </cell>
          <cell r="E139">
            <v>124464</v>
          </cell>
          <cell r="F139" t="str">
            <v>5e74d8b6a236120017858c97</v>
          </cell>
          <cell r="G139" t="str">
            <v>PRIMAX</v>
          </cell>
          <cell r="H139" t="str">
            <v>SI</v>
          </cell>
          <cell r="I139" t="str">
            <v>NO</v>
          </cell>
          <cell r="J139" t="str">
            <v>NO</v>
          </cell>
          <cell r="K139" t="str">
            <v>LA VORAGINE</v>
          </cell>
          <cell r="L139" t="str">
            <v>Cra. 33 No. 32 - 21</v>
          </cell>
          <cell r="M139" t="str">
            <v>Área Centro</v>
          </cell>
          <cell r="N139" t="str">
            <v>VILLAVICENCIO</v>
          </cell>
          <cell r="O139" t="str">
            <v>META</v>
          </cell>
          <cell r="P139" t="str">
            <v>HECTOR MARIO MARTINEZ</v>
          </cell>
          <cell r="Q139" t="str">
            <v>hmartinezd@primax.com.co</v>
          </cell>
          <cell r="R139" t="str">
            <v>IVAN PINZON</v>
          </cell>
          <cell r="S139" t="str">
            <v>ipinzonu@primax.com.co;</v>
          </cell>
          <cell r="T139" t="str">
            <v>Single Site</v>
          </cell>
          <cell r="U139"/>
          <cell r="V139"/>
          <cell r="W139" t="str">
            <v>Alicia de Valbuena</v>
          </cell>
        </row>
        <row r="140">
          <cell r="B140">
            <v>110753</v>
          </cell>
          <cell r="C140">
            <v>121962</v>
          </cell>
          <cell r="D140">
            <v>0</v>
          </cell>
          <cell r="E140">
            <v>121962</v>
          </cell>
          <cell r="F140" t="str">
            <v>602d25bce560370018891336</v>
          </cell>
          <cell r="G140" t="str">
            <v>PRIMAX</v>
          </cell>
          <cell r="H140" t="str">
            <v>NO</v>
          </cell>
          <cell r="I140" t="str">
            <v>NO</v>
          </cell>
          <cell r="J140" t="str">
            <v>NO</v>
          </cell>
          <cell r="K140" t="str">
            <v>LA CABAÑA</v>
          </cell>
          <cell r="L140" t="str">
            <v>Cra 2 #23-365, Salida al Norte</v>
          </cell>
          <cell r="M140" t="str">
            <v>Área Sur</v>
          </cell>
          <cell r="N140" t="str">
            <v xml:space="preserve">LA UNION </v>
          </cell>
          <cell r="O140" t="str">
            <v>NARIÑO</v>
          </cell>
          <cell r="P140" t="str">
            <v>MARTHA PATRICA CHAVES</v>
          </cell>
          <cell r="Q140" t="str">
            <v>mchavesr@primax.com.co</v>
          </cell>
          <cell r="R140" t="str">
            <v xml:space="preserve">FABIO ANDRES ROJAS </v>
          </cell>
          <cell r="S140" t="str">
            <v>jpinerosg@primax.com.co</v>
          </cell>
          <cell r="T140" t="str">
            <v>Single Site</v>
          </cell>
          <cell r="U140"/>
          <cell r="V140"/>
          <cell r="W140" t="str">
            <v>Vilma Martinez</v>
          </cell>
        </row>
        <row r="141">
          <cell r="B141">
            <v>166730</v>
          </cell>
          <cell r="C141">
            <v>222075</v>
          </cell>
          <cell r="D141">
            <v>0</v>
          </cell>
          <cell r="E141">
            <v>222075</v>
          </cell>
          <cell r="F141" t="str">
            <v>5d14ea974dc35a0017c29f36</v>
          </cell>
          <cell r="G141" t="str">
            <v>PRIMAX</v>
          </cell>
          <cell r="H141" t="str">
            <v>NO</v>
          </cell>
          <cell r="I141" t="str">
            <v>NO</v>
          </cell>
          <cell r="J141" t="str">
            <v>SI</v>
          </cell>
          <cell r="K141" t="str">
            <v>ÉXITO FUNZA</v>
          </cell>
          <cell r="L141" t="str">
            <v xml:space="preserve">k 9 # 9 - 61 </v>
          </cell>
          <cell r="M141" t="str">
            <v>Área Centro</v>
          </cell>
          <cell r="N141" t="str">
            <v>FUNZA</v>
          </cell>
          <cell r="O141" t="str">
            <v>CUNDINAMARCA</v>
          </cell>
          <cell r="P141" t="str">
            <v>HECTOR MARIO MARTINEZ</v>
          </cell>
          <cell r="Q141" t="str">
            <v>hmartinezd@primax.com.co</v>
          </cell>
          <cell r="R141" t="str">
            <v xml:space="preserve">JUAN PABLO PIÑEROS </v>
          </cell>
          <cell r="S141" t="str">
            <v>cchavezz@primax.com.co</v>
          </cell>
          <cell r="T141" t="str">
            <v>Partner</v>
          </cell>
          <cell r="U141" t="str">
            <v>GRUPO ÉXITO</v>
          </cell>
          <cell r="V141"/>
          <cell r="W141" t="str">
            <v>GRUPO ÉXITO: Alcides Serna</v>
          </cell>
        </row>
        <row r="142">
          <cell r="B142">
            <v>167198</v>
          </cell>
          <cell r="C142">
            <v>232244</v>
          </cell>
          <cell r="D142">
            <v>0</v>
          </cell>
          <cell r="E142">
            <v>232244</v>
          </cell>
          <cell r="F142" t="str">
            <v>5d14f1474dc35a0017c2d816</v>
          </cell>
          <cell r="G142" t="str">
            <v>PRIMAX</v>
          </cell>
          <cell r="H142" t="str">
            <v>SI</v>
          </cell>
          <cell r="I142" t="str">
            <v>SI</v>
          </cell>
          <cell r="J142" t="str">
            <v>SI</v>
          </cell>
          <cell r="K142" t="str">
            <v>LA ESTANCIA</v>
          </cell>
          <cell r="L142" t="str">
            <v>AUTOPISTA SUR N° 75-21</v>
          </cell>
          <cell r="M142" t="str">
            <v>Área Centro</v>
          </cell>
          <cell r="N142" t="str">
            <v>BOGOTA D.C.</v>
          </cell>
          <cell r="O142" t="str">
            <v>BOGOTA D.C.</v>
          </cell>
          <cell r="P142" t="str">
            <v>HECTOR MARIO MARTINEZ</v>
          </cell>
          <cell r="Q142" t="str">
            <v>hmartinezd@primax.com.co</v>
          </cell>
          <cell r="R142" t="str">
            <v>CAROLINA CHAVEZ</v>
          </cell>
          <cell r="S142" t="str">
            <v>jbareschr@primax.com.co</v>
          </cell>
          <cell r="T142" t="str">
            <v>Multisite</v>
          </cell>
          <cell r="U142"/>
          <cell r="V142" t="str">
            <v>UNIGAS</v>
          </cell>
          <cell r="W142" t="str">
            <v>Combustibles Unigas SAS / Herman Castro, Mauricio Castro/ Hernán Camargo</v>
          </cell>
        </row>
        <row r="143">
          <cell r="B143">
            <v>162217</v>
          </cell>
          <cell r="C143">
            <v>206107</v>
          </cell>
          <cell r="D143">
            <v>0</v>
          </cell>
          <cell r="E143">
            <v>206107</v>
          </cell>
          <cell r="F143" t="str">
            <v>602d2624e56037001889133d</v>
          </cell>
          <cell r="G143" t="str">
            <v>PRIMAX</v>
          </cell>
          <cell r="H143" t="str">
            <v>SI</v>
          </cell>
          <cell r="I143" t="str">
            <v>NO</v>
          </cell>
          <cell r="J143" t="str">
            <v>SI</v>
          </cell>
          <cell r="K143" t="str">
            <v>TRANSLEBRIJA</v>
          </cell>
          <cell r="L143" t="str">
            <v>Carrera 12A N 17 - 116</v>
          </cell>
          <cell r="M143" t="str">
            <v>Área Norte</v>
          </cell>
          <cell r="N143" t="str">
            <v>LEBRIJA</v>
          </cell>
          <cell r="O143" t="str">
            <v>SANTANDER</v>
          </cell>
          <cell r="P143" t="str">
            <v>MONICA LONDOÑO</v>
          </cell>
          <cell r="Q143" t="str">
            <v>mlondonod@primax.com.co</v>
          </cell>
          <cell r="R143" t="str">
            <v>FABIAN TORRES</v>
          </cell>
          <cell r="S143" t="str">
            <v>ftorresa@primax.com.co</v>
          </cell>
          <cell r="T143" t="str">
            <v>Single Site</v>
          </cell>
          <cell r="U143"/>
          <cell r="V143"/>
          <cell r="W143" t="str">
            <v>Transportes Lebrija Ltda / Nestor Prada</v>
          </cell>
        </row>
        <row r="144">
          <cell r="B144">
            <v>110013</v>
          </cell>
          <cell r="C144">
            <v>227142</v>
          </cell>
          <cell r="D144">
            <v>0</v>
          </cell>
          <cell r="E144">
            <v>227142</v>
          </cell>
          <cell r="F144" t="str">
            <v>5e6015079745ab00172d65f8</v>
          </cell>
          <cell r="G144" t="str">
            <v>PRIMAX</v>
          </cell>
          <cell r="H144" t="str">
            <v>NO</v>
          </cell>
          <cell r="I144" t="str">
            <v>SI</v>
          </cell>
          <cell r="J144" t="str">
            <v>SI</v>
          </cell>
          <cell r="K144" t="str">
            <v>ALAMOS</v>
          </cell>
          <cell r="L144" t="str">
            <v>Carrera 52 No.65-07</v>
          </cell>
          <cell r="M144" t="str">
            <v>Área Norte</v>
          </cell>
          <cell r="N144" t="str">
            <v>MEDELLIN</v>
          </cell>
          <cell r="O144" t="str">
            <v>ANTIOQUIA</v>
          </cell>
          <cell r="P144" t="str">
            <v>MONICA LONDOÑO</v>
          </cell>
          <cell r="Q144" t="str">
            <v>mlondonod@primax.com.co</v>
          </cell>
          <cell r="R144" t="str">
            <v>ALVARO GUTIERREZ</v>
          </cell>
          <cell r="S144" t="str">
            <v>agutierrezh@primax.com.co</v>
          </cell>
          <cell r="T144" t="str">
            <v>Multisite</v>
          </cell>
          <cell r="U144"/>
          <cell r="V144" t="str">
            <v>GRUPO ESTACIONES</v>
          </cell>
          <cell r="W144" t="str">
            <v xml:space="preserve">GRUPO ESTACIONES: Taxi Individual / Grupo Estaciones </v>
          </cell>
        </row>
        <row r="145">
          <cell r="B145">
            <v>167116</v>
          </cell>
          <cell r="C145">
            <v>224053</v>
          </cell>
          <cell r="D145">
            <v>0</v>
          </cell>
          <cell r="E145">
            <v>224053</v>
          </cell>
          <cell r="F145" t="str">
            <v>5d14e2654dc35a0017c2802d</v>
          </cell>
          <cell r="G145" t="str">
            <v>PRIMAX</v>
          </cell>
          <cell r="H145" t="str">
            <v>NO</v>
          </cell>
          <cell r="I145" t="str">
            <v>NO</v>
          </cell>
          <cell r="J145" t="str">
            <v>SI</v>
          </cell>
          <cell r="K145" t="str">
            <v>ÉXITO EL RETIRO</v>
          </cell>
          <cell r="L145" t="str">
            <v xml:space="preserve"> CR 20 CL 25 Y 26 VRD EL RETIRO </v>
          </cell>
          <cell r="M145" t="str">
            <v>Área Norte</v>
          </cell>
          <cell r="N145" t="str">
            <v>EL RETIRO</v>
          </cell>
          <cell r="O145" t="str">
            <v>ANTIOQUIA</v>
          </cell>
          <cell r="P145" t="str">
            <v>MONICA LONDOÑO</v>
          </cell>
          <cell r="Q145" t="str">
            <v>mlondonod@primax.com.co</v>
          </cell>
          <cell r="R145" t="str">
            <v>ALVARO GUTIERREZ</v>
          </cell>
          <cell r="S145" t="str">
            <v>agutierrezh@primax.com.co</v>
          </cell>
          <cell r="T145" t="str">
            <v>Partner</v>
          </cell>
          <cell r="U145" t="str">
            <v>GRUPO ÉXITO</v>
          </cell>
          <cell r="V145"/>
          <cell r="W145" t="str">
            <v>GRUPO ÉXITO: Alcides Serna</v>
          </cell>
        </row>
        <row r="146">
          <cell r="B146">
            <v>110553</v>
          </cell>
          <cell r="C146">
            <v>212945</v>
          </cell>
          <cell r="D146">
            <v>0</v>
          </cell>
          <cell r="E146">
            <v>212945</v>
          </cell>
          <cell r="F146" t="str">
            <v>5e73f8b4a23612001783cb8d</v>
          </cell>
          <cell r="G146" t="str">
            <v>PRIMAX</v>
          </cell>
          <cell r="H146" t="str">
            <v>NO</v>
          </cell>
          <cell r="I146" t="str">
            <v>NO</v>
          </cell>
          <cell r="J146" t="str">
            <v>NO</v>
          </cell>
          <cell r="K146" t="str">
            <v>PANAMERICANA - PASTO</v>
          </cell>
          <cell r="L146" t="str">
            <v>Calle 20 # 40A - 70</v>
          </cell>
          <cell r="M146" t="str">
            <v>Área Sur</v>
          </cell>
          <cell r="N146" t="str">
            <v>SAN JUAN DE PASTO</v>
          </cell>
          <cell r="O146" t="str">
            <v>NARIÑO</v>
          </cell>
          <cell r="P146" t="str">
            <v>MARTHA PATRICA CHAVES</v>
          </cell>
          <cell r="Q146" t="str">
            <v>mchavesr@primax.com.co</v>
          </cell>
          <cell r="R146" t="str">
            <v xml:space="preserve">FABIO ANDRES ROJAS </v>
          </cell>
          <cell r="S146" t="str">
            <v>jpinerosg@primax.com.co</v>
          </cell>
          <cell r="T146" t="str">
            <v>Multisite</v>
          </cell>
          <cell r="U146"/>
          <cell r="V146" t="str">
            <v xml:space="preserve">COMBUSCOL </v>
          </cell>
          <cell r="W146" t="str">
            <v>COMBUSCOL: Fernando Chávez</v>
          </cell>
        </row>
        <row r="147">
          <cell r="B147">
            <v>112143</v>
          </cell>
          <cell r="C147">
            <v>221663</v>
          </cell>
          <cell r="D147">
            <v>0</v>
          </cell>
          <cell r="E147">
            <v>221663</v>
          </cell>
          <cell r="F147" t="str">
            <v>5d14f2424dc35a0017c2e4e4</v>
          </cell>
          <cell r="G147" t="str">
            <v>PRIMAX</v>
          </cell>
          <cell r="H147" t="str">
            <v>SI</v>
          </cell>
          <cell r="I147" t="str">
            <v>NO</v>
          </cell>
          <cell r="J147" t="str">
            <v>SI</v>
          </cell>
          <cell r="K147" t="str">
            <v>LA PEDREGOSA</v>
          </cell>
          <cell r="L147" t="str">
            <v>Cra 33 # 98-03 (Cerca Plaza Satélite)</v>
          </cell>
          <cell r="M147" t="str">
            <v>Área Norte</v>
          </cell>
          <cell r="N147" t="str">
            <v>FLORIDABLANCA</v>
          </cell>
          <cell r="O147" t="str">
            <v>SANTANDER</v>
          </cell>
          <cell r="P147" t="str">
            <v>MONICA LONDOÑO</v>
          </cell>
          <cell r="Q147" t="str">
            <v>mlondonod@primax.com.co</v>
          </cell>
          <cell r="R147" t="str">
            <v>FABIAN TORRES</v>
          </cell>
          <cell r="S147" t="str">
            <v>ftorresa@primax.com.co</v>
          </cell>
          <cell r="T147" t="str">
            <v>Single Site</v>
          </cell>
          <cell r="U147"/>
          <cell r="V147"/>
          <cell r="W147" t="str">
            <v>Invesriones PT Ortiz SAS/Pedro Ortiz/ Yesid Ortiz</v>
          </cell>
        </row>
        <row r="148">
          <cell r="B148">
            <v>110020</v>
          </cell>
          <cell r="C148">
            <v>226640</v>
          </cell>
          <cell r="D148">
            <v>0</v>
          </cell>
          <cell r="E148">
            <v>226640</v>
          </cell>
          <cell r="F148" t="str">
            <v>5e050991a7ae0e0017fa1a83</v>
          </cell>
          <cell r="G148" t="str">
            <v>PRIMAX</v>
          </cell>
          <cell r="H148" t="str">
            <v>SI</v>
          </cell>
          <cell r="I148" t="str">
            <v>NO</v>
          </cell>
          <cell r="J148" t="str">
            <v>SI</v>
          </cell>
          <cell r="K148" t="str">
            <v>PROCARBON - PARAISO</v>
          </cell>
          <cell r="L148" t="str">
            <v>KM 4 Via Zipaquira-Ubate</v>
          </cell>
          <cell r="M148" t="str">
            <v>Área Centro</v>
          </cell>
          <cell r="N148" t="str">
            <v>COGUA</v>
          </cell>
          <cell r="O148" t="str">
            <v>CUNDINAMARCA</v>
          </cell>
          <cell r="P148" t="str">
            <v>HECTOR MARIO MARTINEZ</v>
          </cell>
          <cell r="Q148" t="str">
            <v>hmartinezd@primax.com.co</v>
          </cell>
          <cell r="R148" t="str">
            <v>YOLIMA MESA</v>
          </cell>
          <cell r="S148" t="str">
            <v>ymesar@primax.com.co</v>
          </cell>
          <cell r="T148" t="str">
            <v>Multisite</v>
          </cell>
          <cell r="U148"/>
          <cell r="V148" t="str">
            <v>Jose Maria León</v>
          </cell>
          <cell r="W148" t="str">
            <v>Jose Maria León</v>
          </cell>
        </row>
        <row r="149">
          <cell r="B149">
            <v>110159</v>
          </cell>
          <cell r="C149">
            <v>224761</v>
          </cell>
          <cell r="D149">
            <v>0</v>
          </cell>
          <cell r="E149">
            <v>224761</v>
          </cell>
          <cell r="F149" t="str">
            <v>5e73dc9aa23612001782fb63</v>
          </cell>
          <cell r="G149" t="str">
            <v>PRIMAX</v>
          </cell>
          <cell r="H149" t="str">
            <v>SI</v>
          </cell>
          <cell r="I149" t="str">
            <v>SI</v>
          </cell>
          <cell r="J149" t="str">
            <v>SI</v>
          </cell>
          <cell r="K149" t="str">
            <v>NUEVA DIANA</v>
          </cell>
          <cell r="L149" t="str">
            <v xml:space="preserve">Autopista Norte  'Km. 34  Briceño Sopo. </v>
          </cell>
          <cell r="M149" t="str">
            <v>Área Centro</v>
          </cell>
          <cell r="N149" t="str">
            <v>SOPO</v>
          </cell>
          <cell r="O149" t="str">
            <v>CUNDINAMARCA</v>
          </cell>
          <cell r="P149" t="str">
            <v>HECTOR MARIO MARTINEZ</v>
          </cell>
          <cell r="Q149" t="str">
            <v>hmartinezd@primax.com.co</v>
          </cell>
          <cell r="R149" t="str">
            <v>CAROLINA CHAVEZ</v>
          </cell>
          <cell r="S149" t="str">
            <v>jbareschr@primax.com.co</v>
          </cell>
          <cell r="T149" t="str">
            <v>Multisite</v>
          </cell>
          <cell r="U149"/>
          <cell r="V149" t="str">
            <v>UNIGAS</v>
          </cell>
          <cell r="W149" t="str">
            <v>Combustibles Unigas SAS / Herman Castro, Mauricio Castro/ Hernán Camargo</v>
          </cell>
        </row>
        <row r="150">
          <cell r="B150">
            <v>166732</v>
          </cell>
          <cell r="C150">
            <v>222077</v>
          </cell>
          <cell r="D150">
            <v>0</v>
          </cell>
          <cell r="E150">
            <v>222077</v>
          </cell>
          <cell r="F150" t="str">
            <v>5d14e7f14dc35a0017c292c0</v>
          </cell>
          <cell r="G150" t="str">
            <v>PRIMAX</v>
          </cell>
          <cell r="H150" t="str">
            <v>NO</v>
          </cell>
          <cell r="I150" t="str">
            <v>NO</v>
          </cell>
          <cell r="J150" t="str">
            <v>SI</v>
          </cell>
          <cell r="K150" t="str">
            <v>ÉXITO EL CORRAL</v>
          </cell>
          <cell r="L150" t="str">
            <v>CALLE 38 N° 33-50 BARRIO BOSTON, TRONCAL DE OCCIDENTE</v>
          </cell>
          <cell r="M150" t="str">
            <v>Área Norte</v>
          </cell>
          <cell r="N150" t="str">
            <v>SINCELEJO</v>
          </cell>
          <cell r="O150" t="str">
            <v>SUCRE</v>
          </cell>
          <cell r="P150" t="str">
            <v>MONICA LONDOÑO</v>
          </cell>
          <cell r="Q150" t="str">
            <v>mlondonod@primax.com.co</v>
          </cell>
          <cell r="R150" t="str">
            <v>VICTOR PATERNINA</v>
          </cell>
          <cell r="S150" t="str">
            <v>vpaterninau@primax.com.co</v>
          </cell>
          <cell r="T150" t="str">
            <v>Partner</v>
          </cell>
          <cell r="U150" t="str">
            <v>GRUPO ÉXITO</v>
          </cell>
          <cell r="V150"/>
          <cell r="W150" t="str">
            <v>GRUPO ÉXITO: Alcides Serna</v>
          </cell>
        </row>
        <row r="151">
          <cell r="B151">
            <v>146169</v>
          </cell>
          <cell r="C151">
            <v>233129</v>
          </cell>
          <cell r="D151">
            <v>0</v>
          </cell>
          <cell r="E151">
            <v>233129</v>
          </cell>
          <cell r="F151" t="str">
            <v>5e74e01ca23612001786df49</v>
          </cell>
          <cell r="G151" t="str">
            <v>PRIMAX</v>
          </cell>
          <cell r="H151" t="str">
            <v>SI</v>
          </cell>
          <cell r="I151" t="str">
            <v>SI</v>
          </cell>
          <cell r="J151" t="str">
            <v>SI</v>
          </cell>
          <cell r="K151" t="str">
            <v>SANTAMARIA DE LOS ANGELES</v>
          </cell>
          <cell r="L151" t="str">
            <v>Cra 43A No. 17 Sur - 35</v>
          </cell>
          <cell r="M151" t="str">
            <v>Área Norte</v>
          </cell>
          <cell r="N151" t="str">
            <v>MEDELLIN</v>
          </cell>
          <cell r="O151" t="str">
            <v>ANTIOQUIA</v>
          </cell>
          <cell r="P151" t="str">
            <v>MONICA LONDOÑO</v>
          </cell>
          <cell r="Q151" t="str">
            <v>mlondonod@primax.com.co</v>
          </cell>
          <cell r="R151" t="str">
            <v>ALVARO GUTIERREZ</v>
          </cell>
          <cell r="S151" t="str">
            <v>agutierrezh@primax.com.co</v>
          </cell>
          <cell r="T151" t="str">
            <v>Multisite</v>
          </cell>
          <cell r="U151"/>
          <cell r="V151" t="str">
            <v>GRUPO ESTACIONES</v>
          </cell>
          <cell r="W151" t="str">
            <v>GRUPO ESTACIONES: Andrés Mejía</v>
          </cell>
        </row>
        <row r="152">
          <cell r="B152">
            <v>167168</v>
          </cell>
          <cell r="C152">
            <v>232242</v>
          </cell>
          <cell r="D152">
            <v>0</v>
          </cell>
          <cell r="E152">
            <v>232242</v>
          </cell>
          <cell r="F152" t="str">
            <v>5d14c92de87890001724a5d3</v>
          </cell>
          <cell r="G152" t="str">
            <v>PRIMAX</v>
          </cell>
          <cell r="H152" t="str">
            <v>SI</v>
          </cell>
          <cell r="I152" t="str">
            <v>SI</v>
          </cell>
          <cell r="J152" t="str">
            <v>SI</v>
          </cell>
          <cell r="K152" t="str">
            <v>COMBUSTIBLES COTA</v>
          </cell>
          <cell r="L152" t="str">
            <v>Variante intersección Via Suba del municipio de Cota</v>
          </cell>
          <cell r="M152" t="str">
            <v>Área Centro</v>
          </cell>
          <cell r="N152" t="str">
            <v>COTA</v>
          </cell>
          <cell r="O152" t="str">
            <v>CUNDINAMARCA</v>
          </cell>
          <cell r="P152" t="str">
            <v>HECTOR MARIO MARTINEZ</v>
          </cell>
          <cell r="Q152" t="str">
            <v>hmartinezd@primax.com.co</v>
          </cell>
          <cell r="R152" t="str">
            <v>CAROLINA CHAVEZ</v>
          </cell>
          <cell r="S152" t="str">
            <v>jbareschr@primax.com.co</v>
          </cell>
          <cell r="T152" t="str">
            <v>Multisite</v>
          </cell>
          <cell r="U152"/>
          <cell r="V152" t="str">
            <v>UNIGAS</v>
          </cell>
          <cell r="W152" t="str">
            <v>Combustibles Unigas SAS / Herman Castro, Mauricio Castro/ Hernán Camargo</v>
          </cell>
        </row>
        <row r="153">
          <cell r="B153">
            <v>166733</v>
          </cell>
          <cell r="C153">
            <v>222078</v>
          </cell>
          <cell r="D153">
            <v>0</v>
          </cell>
          <cell r="E153">
            <v>222078</v>
          </cell>
          <cell r="F153" t="str">
            <v>5d14e80c4dc35a0017c295dc</v>
          </cell>
          <cell r="G153" t="str">
            <v>PRIMAX</v>
          </cell>
          <cell r="H153" t="str">
            <v>NO</v>
          </cell>
          <cell r="I153" t="str">
            <v>NO</v>
          </cell>
          <cell r="J153" t="str">
            <v>SI</v>
          </cell>
          <cell r="K153" t="str">
            <v>ÉXITO LA SELVA</v>
          </cell>
          <cell r="L153" t="str">
            <v>CARRERA 4 CON CALLE 23 (CARRERA 4 CON CALLE 18)</v>
          </cell>
          <cell r="M153" t="str">
            <v>Área Norte</v>
          </cell>
          <cell r="N153" t="str">
            <v>SINCELEJO</v>
          </cell>
          <cell r="O153" t="str">
            <v>SUCRE</v>
          </cell>
          <cell r="P153" t="str">
            <v>MONICA LONDOÑO</v>
          </cell>
          <cell r="Q153" t="str">
            <v>mlondonod@primax.com.co</v>
          </cell>
          <cell r="R153" t="str">
            <v>VICTOR PATERNINA</v>
          </cell>
          <cell r="S153" t="str">
            <v>vpaterninau@primax.com.co</v>
          </cell>
          <cell r="T153" t="str">
            <v>Partner</v>
          </cell>
          <cell r="U153" t="str">
            <v>GRUPO ÉXITO</v>
          </cell>
          <cell r="V153"/>
          <cell r="W153" t="str">
            <v>GRUPO ÉXITO: Alcides Serna</v>
          </cell>
        </row>
        <row r="154">
          <cell r="B154">
            <v>167843</v>
          </cell>
          <cell r="C154">
            <v>226540</v>
          </cell>
          <cell r="D154">
            <v>0</v>
          </cell>
          <cell r="E154">
            <v>226540</v>
          </cell>
          <cell r="F154" t="str">
            <v>5d14eb1f4dc35a0017c2a256</v>
          </cell>
          <cell r="G154" t="str">
            <v>PRIMAX</v>
          </cell>
          <cell r="H154" t="str">
            <v>NO</v>
          </cell>
          <cell r="I154" t="str">
            <v>NO</v>
          </cell>
          <cell r="J154" t="str">
            <v>SI</v>
          </cell>
          <cell r="K154" t="str">
            <v>ÉXITO SAN PEDRO</v>
          </cell>
          <cell r="L154" t="str">
            <v>CARRERA 8 No 38-42</v>
          </cell>
          <cell r="M154" t="str">
            <v>Área Sur</v>
          </cell>
          <cell r="N154" t="str">
            <v>NEIVA</v>
          </cell>
          <cell r="O154" t="str">
            <v>HUILA</v>
          </cell>
          <cell r="P154" t="str">
            <v>MARTHA PATRICA CHAVES</v>
          </cell>
          <cell r="Q154" t="str">
            <v>mchavesr@primax.com.co</v>
          </cell>
          <cell r="R154" t="str">
            <v>JOHANA BOTERO</v>
          </cell>
          <cell r="S154" t="str">
            <v>jboterog@primax.com.co</v>
          </cell>
          <cell r="T154" t="str">
            <v>Partner</v>
          </cell>
          <cell r="U154" t="str">
            <v>GRUPO ÉXITO</v>
          </cell>
          <cell r="V154"/>
          <cell r="W154" t="str">
            <v>GRUPO ÉXITO: Alcides Serna</v>
          </cell>
        </row>
        <row r="155">
          <cell r="B155">
            <v>166731</v>
          </cell>
          <cell r="C155">
            <v>222076</v>
          </cell>
          <cell r="D155">
            <v>0</v>
          </cell>
          <cell r="E155">
            <v>222076</v>
          </cell>
          <cell r="F155" t="str">
            <v>5d14eed94dc35a0017c2bea7</v>
          </cell>
          <cell r="G155" t="str">
            <v>PRIMAX</v>
          </cell>
          <cell r="H155" t="str">
            <v>NO</v>
          </cell>
          <cell r="I155" t="str">
            <v>NO</v>
          </cell>
          <cell r="J155" t="str">
            <v>SI</v>
          </cell>
          <cell r="K155" t="str">
            <v>ÉXITO RAMBLAS</v>
          </cell>
          <cell r="L155" t="str">
            <v>KILOMETRO 9 VIA AL MAR CARTAGENA ZONA NORTE</v>
          </cell>
          <cell r="M155" t="str">
            <v>Área Norte</v>
          </cell>
          <cell r="N155" t="str">
            <v>CARTAGENA DE INDIAS</v>
          </cell>
          <cell r="O155" t="str">
            <v>BOLIVAR</v>
          </cell>
          <cell r="P155" t="str">
            <v>MONICA LONDOÑO</v>
          </cell>
          <cell r="Q155" t="str">
            <v>mlondonod@primax.com.co</v>
          </cell>
          <cell r="R155" t="str">
            <v>MARTHA BARROS</v>
          </cell>
          <cell r="S155" t="str">
            <v>mbarrosl@primax.com.co;</v>
          </cell>
          <cell r="T155" t="str">
            <v>Partner</v>
          </cell>
          <cell r="U155" t="str">
            <v>GRUPO ÉXITO</v>
          </cell>
          <cell r="V155"/>
          <cell r="W155" t="str">
            <v>GRUPO ÉXITO: Alcides Serna</v>
          </cell>
        </row>
        <row r="156">
          <cell r="B156">
            <v>167838</v>
          </cell>
          <cell r="C156">
            <v>226530</v>
          </cell>
          <cell r="D156">
            <v>0</v>
          </cell>
          <cell r="E156">
            <v>226530</v>
          </cell>
          <cell r="F156" t="str">
            <v>5d14e46b4dc35a0017c28972</v>
          </cell>
          <cell r="G156" t="str">
            <v>PRIMAX</v>
          </cell>
          <cell r="H156" t="str">
            <v>NO</v>
          </cell>
          <cell r="I156" t="str">
            <v>NO</v>
          </cell>
          <cell r="J156" t="str">
            <v>SI</v>
          </cell>
          <cell r="K156" t="str">
            <v>ÉXITO BELLO</v>
          </cell>
          <cell r="L156" t="str">
            <v>Diagonal 51 No 35-120</v>
          </cell>
          <cell r="M156" t="str">
            <v>Área Norte</v>
          </cell>
          <cell r="N156" t="str">
            <v>BELLO</v>
          </cell>
          <cell r="O156" t="str">
            <v>ANTIOQUIA</v>
          </cell>
          <cell r="P156" t="str">
            <v>MONICA LONDOÑO</v>
          </cell>
          <cell r="Q156" t="str">
            <v>mlondonod@primax.com.co</v>
          </cell>
          <cell r="R156" t="str">
            <v>ANDRES FELIPE PENNA</v>
          </cell>
          <cell r="S156" t="str">
            <v>apennal@primax.com.co</v>
          </cell>
          <cell r="T156" t="str">
            <v>Partner</v>
          </cell>
          <cell r="U156" t="str">
            <v>GRUPO ÉXITO</v>
          </cell>
          <cell r="V156"/>
          <cell r="W156" t="str">
            <v>GRUPO ÉXITO: Alcides Serna</v>
          </cell>
        </row>
        <row r="157">
          <cell r="B157">
            <v>167423</v>
          </cell>
          <cell r="C157">
            <v>225194</v>
          </cell>
          <cell r="D157">
            <v>0</v>
          </cell>
          <cell r="E157">
            <v>225194</v>
          </cell>
          <cell r="F157" t="str">
            <v>5d14e37d4dc35a0017c28343</v>
          </cell>
          <cell r="G157" t="str">
            <v>PRIMAX</v>
          </cell>
          <cell r="H157" t="str">
            <v>NO</v>
          </cell>
          <cell r="I157" t="str">
            <v>NO</v>
          </cell>
          <cell r="J157" t="str">
            <v>SI</v>
          </cell>
          <cell r="K157" t="str">
            <v>ÉXITO LA SIERRA</v>
          </cell>
          <cell r="L157" t="str">
            <v>VEREDA SAN ESTEBAN, DOBLE CALZADA</v>
          </cell>
          <cell r="M157" t="str">
            <v>Área Norte</v>
          </cell>
          <cell r="N157" t="str">
            <v>COPACABANA</v>
          </cell>
          <cell r="O157" t="str">
            <v>ANTIOQUIA</v>
          </cell>
          <cell r="P157" t="str">
            <v>MONICA LONDOÑO</v>
          </cell>
          <cell r="Q157" t="str">
            <v>mlondonod@primax.com.co</v>
          </cell>
          <cell r="R157" t="str">
            <v>ANDRES FELIPE PENNA</v>
          </cell>
          <cell r="S157" t="str">
            <v>apennal@primax.com.co</v>
          </cell>
          <cell r="T157" t="str">
            <v>Partner</v>
          </cell>
          <cell r="U157" t="str">
            <v>GRUPO ÉXITO</v>
          </cell>
          <cell r="V157"/>
          <cell r="W157" t="str">
            <v>GRUPO ÉXITO: Alcides Serna</v>
          </cell>
        </row>
        <row r="158">
          <cell r="B158">
            <v>146027</v>
          </cell>
          <cell r="C158">
            <v>233893</v>
          </cell>
          <cell r="D158">
            <v>0</v>
          </cell>
          <cell r="E158">
            <v>233893</v>
          </cell>
          <cell r="F158" t="str">
            <v>5e74df6fa23612001786c377</v>
          </cell>
          <cell r="G158" t="str">
            <v>PRIMAX</v>
          </cell>
          <cell r="H158" t="str">
            <v>SI</v>
          </cell>
          <cell r="I158" t="str">
            <v>SI</v>
          </cell>
          <cell r="J158" t="str">
            <v>SI</v>
          </cell>
          <cell r="K158" t="str">
            <v>AVENIDA BOLIVAR</v>
          </cell>
          <cell r="L158" t="str">
            <v>Av Bolivar Cl 19 Norte</v>
          </cell>
          <cell r="M158" t="str">
            <v>Área Sur</v>
          </cell>
          <cell r="N158" t="str">
            <v>ARMENIA</v>
          </cell>
          <cell r="O158" t="str">
            <v>QUINDIO</v>
          </cell>
          <cell r="P158" t="str">
            <v>MARTHA PATRICA CHAVES</v>
          </cell>
          <cell r="Q158" t="str">
            <v>mchavesr@primax.com.co</v>
          </cell>
          <cell r="R158" t="str">
            <v>MARIANA VELEZ</v>
          </cell>
          <cell r="S158" t="str">
            <v>mvelezg@primax.com.co</v>
          </cell>
          <cell r="T158" t="str">
            <v>Partner</v>
          </cell>
          <cell r="U158" t="str">
            <v>COESCO</v>
          </cell>
          <cell r="V158"/>
          <cell r="W158" t="str">
            <v>COESCO: Francisco Diez</v>
          </cell>
        </row>
        <row r="159">
          <cell r="B159">
            <v>109699</v>
          </cell>
          <cell r="C159">
            <v>213096</v>
          </cell>
          <cell r="D159">
            <v>0</v>
          </cell>
          <cell r="E159">
            <v>213096</v>
          </cell>
          <cell r="F159" t="str">
            <v>5e73b089a236120017821f65</v>
          </cell>
          <cell r="G159" t="str">
            <v>PRIMAX</v>
          </cell>
          <cell r="H159" t="str">
            <v>SI</v>
          </cell>
          <cell r="I159" t="str">
            <v>NO</v>
          </cell>
          <cell r="J159" t="str">
            <v>SI</v>
          </cell>
          <cell r="K159" t="str">
            <v>ESSO ENVIGADO</v>
          </cell>
          <cell r="L159" t="str">
            <v>Carrera 43A No.30 Sur 9</v>
          </cell>
          <cell r="M159" t="str">
            <v>Área Norte</v>
          </cell>
          <cell r="N159" t="str">
            <v>ENVIGADO</v>
          </cell>
          <cell r="O159" t="str">
            <v>ANTIOQUIA</v>
          </cell>
          <cell r="P159" t="str">
            <v>MONICA LONDOÑO</v>
          </cell>
          <cell r="Q159" t="str">
            <v>mlondonod@primax.com.co</v>
          </cell>
          <cell r="R159" t="str">
            <v>ALVARO GUTIERREZ</v>
          </cell>
          <cell r="S159" t="str">
            <v>agutierrezh@primax.com.co</v>
          </cell>
          <cell r="T159" t="str">
            <v>Multisite</v>
          </cell>
          <cell r="U159"/>
          <cell r="V159" t="str">
            <v>GRUPO ACEVEDO</v>
          </cell>
          <cell r="W159" t="str">
            <v>ACEVEDO: Cesar Acevedo</v>
          </cell>
        </row>
        <row r="160">
          <cell r="B160">
            <v>168259</v>
          </cell>
          <cell r="C160">
            <v>228037</v>
          </cell>
          <cell r="D160">
            <v>0</v>
          </cell>
          <cell r="E160">
            <v>228037</v>
          </cell>
          <cell r="F160" t="str">
            <v>5e74ee99a23612001789207d</v>
          </cell>
          <cell r="G160" t="str">
            <v>PRIMAX</v>
          </cell>
          <cell r="H160" t="str">
            <v>NO</v>
          </cell>
          <cell r="I160" t="str">
            <v>NO</v>
          </cell>
          <cell r="J160" t="str">
            <v>SI</v>
          </cell>
          <cell r="K160" t="str">
            <v>AUTOBUSES DEL SUR</v>
          </cell>
          <cell r="L160" t="str">
            <v>CARRERA 4 No.12-85</v>
          </cell>
          <cell r="M160" t="str">
            <v>Área Sur</v>
          </cell>
          <cell r="N160" t="str">
            <v>SAN JUAN DE PASTO</v>
          </cell>
          <cell r="O160" t="str">
            <v>NARIÑO</v>
          </cell>
          <cell r="P160" t="str">
            <v>MARTHA PATRICA CHAVES</v>
          </cell>
          <cell r="Q160" t="str">
            <v>mchavesr@primax.com.co</v>
          </cell>
          <cell r="R160" t="str">
            <v xml:space="preserve">FABIO ANDRES ROJAS </v>
          </cell>
          <cell r="S160" t="str">
            <v>jpinerosg@primax.com.co</v>
          </cell>
          <cell r="T160" t="str">
            <v>Single Site</v>
          </cell>
          <cell r="U160"/>
          <cell r="V160"/>
          <cell r="W160" t="str">
            <v>Mónica Enriquez</v>
          </cell>
        </row>
        <row r="161">
          <cell r="B161">
            <v>113684</v>
          </cell>
          <cell r="C161">
            <v>222797</v>
          </cell>
          <cell r="D161">
            <v>0</v>
          </cell>
          <cell r="E161">
            <v>222797</v>
          </cell>
          <cell r="F161" t="str">
            <v>5e74de48a236120017868beb</v>
          </cell>
          <cell r="G161" t="str">
            <v>PRIMAX</v>
          </cell>
          <cell r="H161" t="str">
            <v>SI</v>
          </cell>
          <cell r="I161" t="str">
            <v>SI</v>
          </cell>
          <cell r="J161" t="str">
            <v>SI</v>
          </cell>
          <cell r="K161" t="str">
            <v>AGUACATALA</v>
          </cell>
          <cell r="L161" t="str">
            <v>Cra 48 # 15 Sur 30</v>
          </cell>
          <cell r="M161" t="str">
            <v>Área Norte</v>
          </cell>
          <cell r="N161" t="str">
            <v>MEDELLIN</v>
          </cell>
          <cell r="O161" t="str">
            <v>ANTIOQUIA</v>
          </cell>
          <cell r="P161" t="str">
            <v>MONICA LONDOÑO</v>
          </cell>
          <cell r="Q161" t="str">
            <v>mlondonod@primax.com.co</v>
          </cell>
          <cell r="R161" t="str">
            <v>ALVARO GUTIERREZ</v>
          </cell>
          <cell r="S161" t="str">
            <v>agutierrezh@primax.com.co</v>
          </cell>
          <cell r="T161" t="str">
            <v>Multisite</v>
          </cell>
          <cell r="U161"/>
          <cell r="V161" t="str">
            <v>GRUPO ESTACIONES</v>
          </cell>
          <cell r="W161" t="str">
            <v>GRUPO ESTACIONES: Andrés Mejía</v>
          </cell>
        </row>
        <row r="162">
          <cell r="B162">
            <v>166728</v>
          </cell>
          <cell r="C162">
            <v>222073</v>
          </cell>
          <cell r="D162">
            <v>0</v>
          </cell>
          <cell r="E162">
            <v>222073</v>
          </cell>
          <cell r="F162" t="str">
            <v>5d14e3e34dc35a0017c2865a</v>
          </cell>
          <cell r="G162" t="str">
            <v>PRIMAX</v>
          </cell>
          <cell r="H162" t="str">
            <v>NO</v>
          </cell>
          <cell r="I162" t="str">
            <v>NO</v>
          </cell>
          <cell r="J162" t="str">
            <v>SI</v>
          </cell>
          <cell r="K162" t="str">
            <v>ÉXITO SALENTO</v>
          </cell>
          <cell r="L162" t="str">
            <v>Carrea 3E No. 14A-51</v>
          </cell>
          <cell r="M162" t="str">
            <v>Área Sur</v>
          </cell>
          <cell r="N162" t="str">
            <v>SALENTO</v>
          </cell>
          <cell r="O162" t="str">
            <v>QUINDIO</v>
          </cell>
          <cell r="P162" t="str">
            <v>MARTHA PATRICA CHAVES</v>
          </cell>
          <cell r="Q162" t="str">
            <v>mchavesr@primax.com.co</v>
          </cell>
          <cell r="R162" t="str">
            <v>MARIANA VELEZ</v>
          </cell>
          <cell r="S162" t="str">
            <v>mvelezg@primax.com.co</v>
          </cell>
          <cell r="T162" t="str">
            <v>Partner</v>
          </cell>
          <cell r="U162" t="str">
            <v>GRUPO ÉXITO</v>
          </cell>
          <cell r="V162"/>
          <cell r="W162" t="str">
            <v>GRUPO ÉXITO: Alcides Serna</v>
          </cell>
        </row>
        <row r="163">
          <cell r="B163">
            <v>112150</v>
          </cell>
          <cell r="C163">
            <v>212103</v>
          </cell>
          <cell r="D163">
            <v>0</v>
          </cell>
          <cell r="E163">
            <v>212103</v>
          </cell>
          <cell r="F163" t="str">
            <v>5d766b3822f39e0017aaabfc</v>
          </cell>
          <cell r="G163" t="str">
            <v>PRIMAX</v>
          </cell>
          <cell r="H163" t="str">
            <v>SI</v>
          </cell>
          <cell r="I163" t="str">
            <v>NO</v>
          </cell>
          <cell r="J163" t="str">
            <v>SI</v>
          </cell>
          <cell r="K163" t="str">
            <v>CANAGUARO</v>
          </cell>
          <cell r="L163" t="str">
            <v xml:space="preserve">Cra 23 Calle 18 </v>
          </cell>
          <cell r="M163" t="str">
            <v>Área Centro</v>
          </cell>
          <cell r="N163" t="str">
            <v>ACACIAS</v>
          </cell>
          <cell r="O163" t="str">
            <v>META</v>
          </cell>
          <cell r="P163" t="str">
            <v>HECTOR MARIO MARTINEZ</v>
          </cell>
          <cell r="Q163" t="str">
            <v>hmartinezd@primax.com.co</v>
          </cell>
          <cell r="R163" t="str">
            <v>IVAN PINZON</v>
          </cell>
          <cell r="S163" t="str">
            <v>ipinzonu@primax.com.co;</v>
          </cell>
          <cell r="T163" t="str">
            <v>Single Site</v>
          </cell>
          <cell r="U163"/>
          <cell r="V163"/>
          <cell r="W163" t="str">
            <v>Omar Ramos</v>
          </cell>
        </row>
        <row r="164">
          <cell r="B164">
            <v>168607</v>
          </cell>
          <cell r="C164">
            <v>232243</v>
          </cell>
          <cell r="D164">
            <v>0</v>
          </cell>
          <cell r="E164">
            <v>232243</v>
          </cell>
          <cell r="F164" t="str">
            <v>5e74eee0a236120017893cfb</v>
          </cell>
          <cell r="G164" t="str">
            <v>PRIMAX</v>
          </cell>
          <cell r="H164" t="str">
            <v>SI</v>
          </cell>
          <cell r="I164" t="str">
            <v>SI</v>
          </cell>
          <cell r="J164" t="str">
            <v>SI</v>
          </cell>
          <cell r="K164" t="str">
            <v>MONTEARROYO</v>
          </cell>
          <cell r="L164" t="str">
            <v>KILOMETRO 16 AUTOPISTA CABAL POMBO</v>
          </cell>
          <cell r="M164" t="str">
            <v>Área Centro</v>
          </cell>
          <cell r="N164" t="str">
            <v>BARBOSA</v>
          </cell>
          <cell r="O164" t="str">
            <v>SANTANDER</v>
          </cell>
          <cell r="P164" t="str">
            <v>HECTOR MARIO MARTINEZ</v>
          </cell>
          <cell r="Q164" t="str">
            <v>hmartinezd@primax.com.co</v>
          </cell>
          <cell r="R164" t="str">
            <v>YOLIMA MESA</v>
          </cell>
          <cell r="S164" t="str">
            <v>ymesar@primax.com.co</v>
          </cell>
          <cell r="T164" t="str">
            <v>Multisite</v>
          </cell>
          <cell r="U164"/>
          <cell r="V164" t="str">
            <v>UNIGAS</v>
          </cell>
          <cell r="W164" t="str">
            <v>Combustibles Unigas SAS</v>
          </cell>
        </row>
        <row r="165">
          <cell r="B165">
            <v>168429</v>
          </cell>
          <cell r="C165">
            <v>228425</v>
          </cell>
          <cell r="D165">
            <v>0</v>
          </cell>
          <cell r="E165">
            <v>228425</v>
          </cell>
          <cell r="F165" t="str">
            <v>5d14e5154dc35a0017c28c8b</v>
          </cell>
          <cell r="G165" t="str">
            <v>PRIMAX</v>
          </cell>
          <cell r="H165" t="str">
            <v>NO</v>
          </cell>
          <cell r="I165" t="str">
            <v>NO</v>
          </cell>
          <cell r="J165" t="str">
            <v>SI</v>
          </cell>
          <cell r="K165" t="str">
            <v>ÉXITO EL CARMEN</v>
          </cell>
          <cell r="L165" t="str">
            <v xml:space="preserve">VÍA LA CEJA - RIONEGRO KM 7 + 100  </v>
          </cell>
          <cell r="M165" t="str">
            <v>Área Norte</v>
          </cell>
          <cell r="N165" t="str">
            <v>EL CARMEN DE VIBORAL</v>
          </cell>
          <cell r="O165" t="str">
            <v>ANTIOQUIA</v>
          </cell>
          <cell r="P165" t="str">
            <v>MONICA LONDOÑO</v>
          </cell>
          <cell r="Q165" t="str">
            <v>mlondonod@primax.com.co</v>
          </cell>
          <cell r="R165" t="str">
            <v>ALVARO GUTIERREZ</v>
          </cell>
          <cell r="S165" t="str">
            <v>agutierrezh@primax.com.co</v>
          </cell>
          <cell r="T165" t="str">
            <v>Partner</v>
          </cell>
          <cell r="U165" t="str">
            <v>GRUPO ÉXITO</v>
          </cell>
          <cell r="V165"/>
          <cell r="W165" t="str">
            <v>GRUPO ÉXITO: Alcides Serna</v>
          </cell>
        </row>
        <row r="166">
          <cell r="B166">
            <v>167848</v>
          </cell>
          <cell r="C166">
            <v>226545</v>
          </cell>
          <cell r="D166">
            <v>0</v>
          </cell>
          <cell r="E166">
            <v>226545</v>
          </cell>
          <cell r="F166" t="str">
            <v>5d14e7c94dc35a0017c28fa5</v>
          </cell>
          <cell r="G166" t="str">
            <v>PRIMAX</v>
          </cell>
          <cell r="H166" t="str">
            <v>NO</v>
          </cell>
          <cell r="I166" t="str">
            <v>NO</v>
          </cell>
          <cell r="J166" t="str">
            <v>SI</v>
          </cell>
          <cell r="K166" t="str">
            <v>ÉXITO MAGANGUE</v>
          </cell>
          <cell r="L166" t="str">
            <v>CALLE 16 CON CARRERA 10-201</v>
          </cell>
          <cell r="M166" t="str">
            <v>Área Norte</v>
          </cell>
          <cell r="N166" t="str">
            <v>MAGANGUE</v>
          </cell>
          <cell r="O166" t="str">
            <v>BOLIVAR</v>
          </cell>
          <cell r="P166" t="str">
            <v>MONICA LONDOÑO</v>
          </cell>
          <cell r="Q166" t="str">
            <v>mlondonod@primax.com.co</v>
          </cell>
          <cell r="R166" t="str">
            <v>MARTHA BARROS</v>
          </cell>
          <cell r="S166" t="str">
            <v>mbarrosl@primax.com.co;</v>
          </cell>
          <cell r="T166" t="str">
            <v>Partner</v>
          </cell>
          <cell r="U166" t="str">
            <v>GRUPO ÉXITO</v>
          </cell>
          <cell r="V166"/>
          <cell r="W166" t="str">
            <v>GRUPO ÉXITO: Alcides Serna</v>
          </cell>
        </row>
        <row r="167">
          <cell r="B167">
            <v>112605</v>
          </cell>
          <cell r="C167">
            <v>228158</v>
          </cell>
          <cell r="D167">
            <v>0</v>
          </cell>
          <cell r="E167">
            <v>228158</v>
          </cell>
          <cell r="F167" t="str">
            <v>5e74de1da236120017867e0d</v>
          </cell>
          <cell r="G167" t="str">
            <v>PRIMAX</v>
          </cell>
          <cell r="H167" t="str">
            <v>SI</v>
          </cell>
          <cell r="I167" t="str">
            <v>NO</v>
          </cell>
          <cell r="J167" t="str">
            <v>SI</v>
          </cell>
          <cell r="K167" t="str">
            <v>LA TEBAIDA</v>
          </cell>
          <cell r="L167" t="str">
            <v>Cra 9 # 10-21</v>
          </cell>
          <cell r="M167" t="str">
            <v>Área Sur</v>
          </cell>
          <cell r="N167" t="str">
            <v>LA TEBAIDA</v>
          </cell>
          <cell r="O167" t="str">
            <v>QUINDIO</v>
          </cell>
          <cell r="P167" t="str">
            <v>MARTHA PATRICA CHAVES</v>
          </cell>
          <cell r="Q167" t="str">
            <v>mchavesr@primax.com.co</v>
          </cell>
          <cell r="R167" t="str">
            <v>MARIANA VELEZ</v>
          </cell>
          <cell r="S167" t="str">
            <v>mvelezg@primax.com.co</v>
          </cell>
          <cell r="T167" t="str">
            <v>Single Site</v>
          </cell>
          <cell r="U167"/>
          <cell r="V167"/>
          <cell r="W167" t="str">
            <v>Julieta Burgos</v>
          </cell>
        </row>
        <row r="168">
          <cell r="B168">
            <v>166913</v>
          </cell>
          <cell r="C168">
            <v>228630</v>
          </cell>
          <cell r="D168">
            <v>0</v>
          </cell>
          <cell r="E168">
            <v>228630</v>
          </cell>
          <cell r="F168" t="str">
            <v>5e74ea15a236120017883dad</v>
          </cell>
          <cell r="G168" t="str">
            <v>PRIMAX</v>
          </cell>
          <cell r="H168" t="str">
            <v>SI</v>
          </cell>
          <cell r="I168" t="str">
            <v>NO</v>
          </cell>
          <cell r="J168" t="str">
            <v>SI</v>
          </cell>
          <cell r="K168" t="str">
            <v>EL CHAMON</v>
          </cell>
          <cell r="L168" t="str">
            <v>CRA 11 NO. 1A-02 VIA AEROPEURTO</v>
          </cell>
          <cell r="M168" t="str">
            <v>Área Sur</v>
          </cell>
          <cell r="N168" t="str">
            <v>FLORENCIA</v>
          </cell>
          <cell r="O168" t="str">
            <v>CAQUETA</v>
          </cell>
          <cell r="P168" t="str">
            <v>MARTHA PATRICA CHAVES</v>
          </cell>
          <cell r="Q168" t="str">
            <v>mchavesr@primax.com.co</v>
          </cell>
          <cell r="R168" t="str">
            <v>JOHANA BOTERO</v>
          </cell>
          <cell r="S168" t="str">
            <v>jboterog@primax.com.co</v>
          </cell>
          <cell r="T168" t="str">
            <v>Single Site</v>
          </cell>
          <cell r="U168"/>
          <cell r="V168"/>
          <cell r="W168" t="str">
            <v>Fernando Rojas</v>
          </cell>
        </row>
        <row r="169">
          <cell r="B169">
            <v>110588</v>
          </cell>
          <cell r="C169">
            <v>142893</v>
          </cell>
          <cell r="D169">
            <v>0</v>
          </cell>
          <cell r="E169">
            <v>142893</v>
          </cell>
          <cell r="F169" t="str">
            <v>5d518b40b0c01200179834aa</v>
          </cell>
          <cell r="G169" t="str">
            <v>PRIMAX</v>
          </cell>
          <cell r="H169" t="str">
            <v>SI</v>
          </cell>
          <cell r="I169" t="str">
            <v>NO</v>
          </cell>
          <cell r="J169" t="str">
            <v>SI</v>
          </cell>
          <cell r="K169" t="str">
            <v>ESSO PROCARBON (ZIPA)</v>
          </cell>
          <cell r="L169" t="str">
            <v>CR 10 No 1-86</v>
          </cell>
          <cell r="M169" t="str">
            <v>Área Centro</v>
          </cell>
          <cell r="N169" t="str">
            <v>ZIPAQUIRA</v>
          </cell>
          <cell r="O169" t="str">
            <v>CUNDINAMARCA</v>
          </cell>
          <cell r="P169" t="str">
            <v>HECTOR MARIO MARTINEZ</v>
          </cell>
          <cell r="Q169" t="str">
            <v>hmartinezd@primax.com.co</v>
          </cell>
          <cell r="R169" t="str">
            <v>YOLIMA MESA</v>
          </cell>
          <cell r="S169" t="str">
            <v>ymesar@primax.com.co</v>
          </cell>
          <cell r="T169" t="str">
            <v>Multisite</v>
          </cell>
          <cell r="U169"/>
          <cell r="V169" t="str">
            <v>Jose Maria León</v>
          </cell>
          <cell r="W169" t="str">
            <v>Jose Maria León</v>
          </cell>
        </row>
        <row r="170">
          <cell r="B170">
            <v>112388</v>
          </cell>
          <cell r="C170">
            <v>124843</v>
          </cell>
          <cell r="D170">
            <v>0</v>
          </cell>
          <cell r="E170">
            <v>124843</v>
          </cell>
          <cell r="F170" t="str">
            <v>5e74db38a236120017861649</v>
          </cell>
          <cell r="G170" t="str">
            <v>PRIMAX</v>
          </cell>
          <cell r="H170" t="str">
            <v>SI</v>
          </cell>
          <cell r="I170" t="str">
            <v>SI</v>
          </cell>
          <cell r="J170" t="str">
            <v>SI</v>
          </cell>
          <cell r="K170" t="str">
            <v>REINA</v>
          </cell>
          <cell r="L170" t="str">
            <v>CR 9 CL 1 esquina</v>
          </cell>
          <cell r="M170" t="str">
            <v>Área Centro</v>
          </cell>
          <cell r="N170" t="str">
            <v>CHIQUINQUIRA</v>
          </cell>
          <cell r="O170" t="str">
            <v>BOYACA</v>
          </cell>
          <cell r="P170" t="str">
            <v>HECTOR MARIO MARTINEZ</v>
          </cell>
          <cell r="Q170" t="str">
            <v>hmartinezd@primax.com.co</v>
          </cell>
          <cell r="R170" t="str">
            <v>YOLIMA MESA</v>
          </cell>
          <cell r="S170" t="str">
            <v>ymesar@primax.com.co</v>
          </cell>
          <cell r="T170" t="str">
            <v>Multisite</v>
          </cell>
          <cell r="U170"/>
          <cell r="V170" t="str">
            <v>UNIGAS</v>
          </cell>
          <cell r="W170" t="str">
            <v>Combustibles Unigas SAS</v>
          </cell>
        </row>
        <row r="171">
          <cell r="B171">
            <v>167760</v>
          </cell>
          <cell r="C171">
            <v>226244</v>
          </cell>
          <cell r="D171">
            <v>0</v>
          </cell>
          <cell r="E171">
            <v>226244</v>
          </cell>
          <cell r="F171" t="str">
            <v>5d14ebd54dc35a0017c2a89b</v>
          </cell>
          <cell r="G171" t="str">
            <v>PRIMAX</v>
          </cell>
          <cell r="H171" t="str">
            <v>NO</v>
          </cell>
          <cell r="I171" t="str">
            <v>NO</v>
          </cell>
          <cell r="J171" t="str">
            <v>SI</v>
          </cell>
          <cell r="K171" t="str">
            <v>ÉXITO MONTENEGRO</v>
          </cell>
          <cell r="L171" t="str">
            <v>KM 2 Vía Armenia Montenegro</v>
          </cell>
          <cell r="M171" t="str">
            <v>Área Sur</v>
          </cell>
          <cell r="N171" t="str">
            <v>ARMENIA</v>
          </cell>
          <cell r="O171" t="str">
            <v>QUINDIO</v>
          </cell>
          <cell r="P171" t="str">
            <v>MARTHA PATRICA CHAVES</v>
          </cell>
          <cell r="Q171" t="str">
            <v>mchavesr@primax.com.co</v>
          </cell>
          <cell r="R171" t="str">
            <v>MARIANA VELEZ</v>
          </cell>
          <cell r="S171" t="str">
            <v>mvelezg@primax.com.co</v>
          </cell>
          <cell r="T171" t="str">
            <v>Partner</v>
          </cell>
          <cell r="U171" t="str">
            <v>GRUPO ÉXITO</v>
          </cell>
          <cell r="V171"/>
          <cell r="W171" t="str">
            <v>GRUPO ÉXITO: Alcides Serna</v>
          </cell>
        </row>
        <row r="172">
          <cell r="B172">
            <v>168555</v>
          </cell>
          <cell r="C172">
            <v>233772</v>
          </cell>
          <cell r="D172">
            <v>0</v>
          </cell>
          <cell r="E172">
            <v>233772</v>
          </cell>
          <cell r="F172" t="str">
            <v>5f6a25d651d3210018d9c1a6</v>
          </cell>
          <cell r="G172" t="str">
            <v>PRIMAX</v>
          </cell>
          <cell r="H172" t="str">
            <v>SI</v>
          </cell>
          <cell r="I172" t="str">
            <v>SI</v>
          </cell>
          <cell r="J172" t="str">
            <v>SI</v>
          </cell>
          <cell r="K172" t="str">
            <v>GRANADA</v>
          </cell>
          <cell r="L172" t="str">
            <v>Av 8N # 15AN-06</v>
          </cell>
          <cell r="M172" t="str">
            <v>Área Sur</v>
          </cell>
          <cell r="N172" t="str">
            <v>SANTIAGO DE CALI</v>
          </cell>
          <cell r="O172" t="str">
            <v>VALLE DEL CAUCA</v>
          </cell>
          <cell r="P172" t="str">
            <v>MARTHA PATRICA CHAVES</v>
          </cell>
          <cell r="Q172" t="str">
            <v>mchavesr@primax.com.co</v>
          </cell>
          <cell r="R172" t="str">
            <v>FERNANDO HERNANDEZ</v>
          </cell>
          <cell r="S172" t="str">
            <v>fhernandezr@primax.com.co</v>
          </cell>
          <cell r="T172" t="str">
            <v>Partner</v>
          </cell>
          <cell r="U172" t="str">
            <v>COESCO</v>
          </cell>
          <cell r="V172"/>
          <cell r="W172" t="str">
            <v>COESCO: Francisco Diez</v>
          </cell>
        </row>
        <row r="173">
          <cell r="B173">
            <v>167846</v>
          </cell>
          <cell r="C173">
            <v>226543</v>
          </cell>
          <cell r="D173">
            <v>0</v>
          </cell>
          <cell r="E173">
            <v>226543</v>
          </cell>
          <cell r="F173" t="str">
            <v>5d14e0bf4dc35a0017c27a04</v>
          </cell>
          <cell r="G173" t="str">
            <v>PRIMAX</v>
          </cell>
          <cell r="H173" t="str">
            <v>NO</v>
          </cell>
          <cell r="I173" t="str">
            <v>NO</v>
          </cell>
          <cell r="J173" t="str">
            <v>SI</v>
          </cell>
          <cell r="K173" t="str">
            <v>ÉXITO AMERICAS</v>
          </cell>
          <cell r="L173" t="str">
            <v>AC 6 No 68-78</v>
          </cell>
          <cell r="M173" t="str">
            <v>Área Centro</v>
          </cell>
          <cell r="N173" t="str">
            <v>BOGOTA D.C.</v>
          </cell>
          <cell r="O173" t="str">
            <v>BOGOTA D.C.</v>
          </cell>
          <cell r="P173" t="str">
            <v>HECTOR MARIO MARTINEZ</v>
          </cell>
          <cell r="Q173" t="str">
            <v>hmartinezd@primax.com.co</v>
          </cell>
          <cell r="R173" t="str">
            <v xml:space="preserve">JUAN PABLO PIÑEROS </v>
          </cell>
          <cell r="S173" t="str">
            <v>cchavezz@primax.com.co</v>
          </cell>
          <cell r="T173" t="str">
            <v>Partner</v>
          </cell>
          <cell r="U173" t="str">
            <v>GRUPO ÉXITO</v>
          </cell>
          <cell r="V173"/>
          <cell r="W173" t="str">
            <v>GRUPO ÉXITO: Alcides Serna</v>
          </cell>
        </row>
        <row r="174">
          <cell r="B174">
            <v>112148</v>
          </cell>
          <cell r="C174">
            <v>124411</v>
          </cell>
          <cell r="D174">
            <v>-110119</v>
          </cell>
          <cell r="E174">
            <v>234530</v>
          </cell>
          <cell r="F174" t="str">
            <v>5e74d706a23612001785636f</v>
          </cell>
          <cell r="G174" t="str">
            <v>PRIMAX</v>
          </cell>
          <cell r="H174" t="str">
            <v>SI</v>
          </cell>
          <cell r="I174" t="str">
            <v>SI</v>
          </cell>
          <cell r="J174" t="str">
            <v>SI</v>
          </cell>
          <cell r="K174" t="str">
            <v>LA NORTE</v>
          </cell>
          <cell r="L174" t="str">
            <v>Kilometro  1 n 2 -00 via a Pamplona</v>
          </cell>
          <cell r="M174" t="str">
            <v>Área Norte</v>
          </cell>
          <cell r="N174" t="str">
            <v>BUCARAMANGA</v>
          </cell>
          <cell r="O174" t="str">
            <v>SANTANDER</v>
          </cell>
          <cell r="P174" t="str">
            <v>MONICA LONDOÑO</v>
          </cell>
          <cell r="Q174" t="str">
            <v>mlondonod@primax.com.co</v>
          </cell>
          <cell r="R174" t="str">
            <v>FABIAN TORRES</v>
          </cell>
          <cell r="S174" t="str">
            <v>ftorresa@primax.com.co</v>
          </cell>
          <cell r="T174" t="str">
            <v>Partner</v>
          </cell>
          <cell r="U174" t="str">
            <v>COESCO</v>
          </cell>
          <cell r="V174"/>
          <cell r="W174" t="str">
            <v>COESCO: Alexander Trujillo</v>
          </cell>
        </row>
        <row r="175">
          <cell r="B175">
            <v>167840</v>
          </cell>
          <cell r="C175">
            <v>226537</v>
          </cell>
          <cell r="D175">
            <v>0</v>
          </cell>
          <cell r="E175">
            <v>226537</v>
          </cell>
          <cell r="F175" t="str">
            <v>5d14de804dc35a0017c26dba</v>
          </cell>
          <cell r="G175" t="str">
            <v>PRIMAX</v>
          </cell>
          <cell r="H175" t="str">
            <v>NO</v>
          </cell>
          <cell r="I175" t="str">
            <v>NO</v>
          </cell>
          <cell r="J175" t="str">
            <v>SI</v>
          </cell>
          <cell r="K175" t="str">
            <v>ÉXITO FONTIBON</v>
          </cell>
          <cell r="L175" t="str">
            <v>DIAGONAL 16 No 104-51</v>
          </cell>
          <cell r="M175" t="str">
            <v>Área Centro</v>
          </cell>
          <cell r="N175" t="str">
            <v>BOGOTA D.C.</v>
          </cell>
          <cell r="O175" t="str">
            <v>BOGOTA D.C.</v>
          </cell>
          <cell r="P175" t="str">
            <v>HECTOR MARIO MARTINEZ</v>
          </cell>
          <cell r="Q175" t="str">
            <v>hmartinezd@primax.com.co</v>
          </cell>
          <cell r="R175" t="str">
            <v xml:space="preserve">JUAN PABLO PIÑEROS </v>
          </cell>
          <cell r="S175" t="str">
            <v>cchavezz@primax.com.co</v>
          </cell>
          <cell r="T175" t="str">
            <v>Partner</v>
          </cell>
          <cell r="U175" t="str">
            <v>GRUPO ÉXITO</v>
          </cell>
          <cell r="V175"/>
          <cell r="W175" t="str">
            <v>GRUPO ÉXITO: Alcides Serna</v>
          </cell>
        </row>
        <row r="176">
          <cell r="B176">
            <v>167839</v>
          </cell>
          <cell r="C176">
            <v>226531</v>
          </cell>
          <cell r="D176">
            <v>0</v>
          </cell>
          <cell r="E176">
            <v>226531</v>
          </cell>
          <cell r="F176" t="str">
            <v>5d14ddf24dc35a0017c26aab</v>
          </cell>
          <cell r="G176" t="str">
            <v>PRIMAX</v>
          </cell>
          <cell r="H176" t="str">
            <v>NO</v>
          </cell>
          <cell r="I176" t="str">
            <v>NO</v>
          </cell>
          <cell r="J176" t="str">
            <v>SI</v>
          </cell>
          <cell r="K176" t="str">
            <v>ÉXITO CALLE 80</v>
          </cell>
          <cell r="L176" t="str">
            <v>CARRERA 59A No 79-30</v>
          </cell>
          <cell r="M176" t="str">
            <v>Área Centro</v>
          </cell>
          <cell r="N176" t="str">
            <v>BOGOTA D.C.</v>
          </cell>
          <cell r="O176" t="str">
            <v>BOGOTA D.C.</v>
          </cell>
          <cell r="P176" t="str">
            <v>HECTOR MARIO MARTINEZ</v>
          </cell>
          <cell r="Q176" t="str">
            <v>hmartinezd@primax.com.co</v>
          </cell>
          <cell r="R176" t="str">
            <v xml:space="preserve">JUAN PABLO PIÑEROS </v>
          </cell>
          <cell r="S176" t="str">
            <v>cchavezz@primax.com.co</v>
          </cell>
          <cell r="T176" t="str">
            <v>Partner</v>
          </cell>
          <cell r="U176" t="str">
            <v>GRUPO ÉXITO</v>
          </cell>
          <cell r="V176"/>
          <cell r="W176" t="str">
            <v>GRUPO ÉXITO: Alcides Serna</v>
          </cell>
        </row>
        <row r="177">
          <cell r="B177">
            <v>167842</v>
          </cell>
          <cell r="C177">
            <v>226539</v>
          </cell>
          <cell r="D177">
            <v>0</v>
          </cell>
          <cell r="E177">
            <v>226539</v>
          </cell>
          <cell r="F177" t="str">
            <v>5d14defb4dc35a0017c273db</v>
          </cell>
          <cell r="G177" t="str">
            <v>PRIMAX</v>
          </cell>
          <cell r="H177" t="str">
            <v>NO</v>
          </cell>
          <cell r="I177" t="str">
            <v>NO</v>
          </cell>
          <cell r="J177" t="str">
            <v>SI</v>
          </cell>
          <cell r="K177" t="str">
            <v>ÉXITO COLINA</v>
          </cell>
          <cell r="L177" t="str">
            <v>TRANSVERSAL 46 No 145-51</v>
          </cell>
          <cell r="M177" t="str">
            <v>Área Centro</v>
          </cell>
          <cell r="N177" t="str">
            <v>BOGOTA D.C.</v>
          </cell>
          <cell r="O177" t="str">
            <v>BOGOTA D.C.</v>
          </cell>
          <cell r="P177" t="str">
            <v>HECTOR MARIO MARTINEZ</v>
          </cell>
          <cell r="Q177" t="str">
            <v>hmartinezd@primax.com.co</v>
          </cell>
          <cell r="R177" t="str">
            <v xml:space="preserve">JUAN PABLO PIÑEROS </v>
          </cell>
          <cell r="S177" t="str">
            <v>cchavezz@primax.com.co</v>
          </cell>
          <cell r="T177" t="str">
            <v>Partner</v>
          </cell>
          <cell r="U177" t="str">
            <v>GRUPO ÉXITO</v>
          </cell>
          <cell r="V177"/>
          <cell r="W177" t="str">
            <v>GRUPO ÉXITO: Alcides Serna</v>
          </cell>
        </row>
        <row r="178">
          <cell r="B178">
            <v>167844</v>
          </cell>
          <cell r="C178">
            <v>226541</v>
          </cell>
          <cell r="D178">
            <v>0</v>
          </cell>
          <cell r="E178">
            <v>226541</v>
          </cell>
          <cell r="F178" t="str">
            <v>5d14e0014dc35a0017c276ed</v>
          </cell>
          <cell r="G178" t="str">
            <v>PRIMAX</v>
          </cell>
          <cell r="H178" t="str">
            <v>NO</v>
          </cell>
          <cell r="I178" t="str">
            <v>NO</v>
          </cell>
          <cell r="J178" t="str">
            <v>SI</v>
          </cell>
          <cell r="K178" t="str">
            <v>ÉXITO NORTE</v>
          </cell>
          <cell r="L178" t="str">
            <v>CALLE 175 No 22-13</v>
          </cell>
          <cell r="M178" t="str">
            <v>Área Centro</v>
          </cell>
          <cell r="N178" t="str">
            <v>BOGOTA D.C.</v>
          </cell>
          <cell r="O178" t="str">
            <v>BOGOTA D.C.</v>
          </cell>
          <cell r="P178" t="str">
            <v>HECTOR MARIO MARTINEZ</v>
          </cell>
          <cell r="Q178" t="str">
            <v>hmartinezd@primax.com.co</v>
          </cell>
          <cell r="R178" t="str">
            <v xml:space="preserve">JUAN PABLO PIÑEROS </v>
          </cell>
          <cell r="S178" t="str">
            <v>cchavezz@primax.com.co</v>
          </cell>
          <cell r="T178" t="str">
            <v>Partner</v>
          </cell>
          <cell r="U178" t="str">
            <v>GRUPO ÉXITO</v>
          </cell>
          <cell r="V178"/>
          <cell r="W178" t="str">
            <v>GRUPO ÉXITO: Alcides Serna</v>
          </cell>
        </row>
        <row r="179">
          <cell r="B179">
            <v>167845</v>
          </cell>
          <cell r="C179">
            <v>226542</v>
          </cell>
          <cell r="D179">
            <v>0</v>
          </cell>
          <cell r="E179">
            <v>226542</v>
          </cell>
          <cell r="F179" t="str">
            <v>5d14e15b4dc35a0017c27d18</v>
          </cell>
          <cell r="G179" t="str">
            <v>PRIMAX</v>
          </cell>
          <cell r="H179" t="str">
            <v>NO</v>
          </cell>
          <cell r="I179" t="str">
            <v>NO</v>
          </cell>
          <cell r="J179" t="str">
            <v>SI</v>
          </cell>
          <cell r="K179" t="str">
            <v>ÉXITO VILLAMAYOR</v>
          </cell>
          <cell r="L179" t="str">
            <v>AUTOPISTA SUR No 38A-07</v>
          </cell>
          <cell r="M179" t="str">
            <v>Área Centro</v>
          </cell>
          <cell r="N179" t="str">
            <v>BOGOTA D.C.</v>
          </cell>
          <cell r="O179" t="str">
            <v>BOGOTA D.C.</v>
          </cell>
          <cell r="P179" t="str">
            <v>HECTOR MARIO MARTINEZ</v>
          </cell>
          <cell r="Q179" t="str">
            <v>hmartinezd@primax.com.co</v>
          </cell>
          <cell r="R179" t="str">
            <v xml:space="preserve">JUAN PABLO PIÑEROS </v>
          </cell>
          <cell r="S179" t="str">
            <v>cchavezz@primax.com.co</v>
          </cell>
          <cell r="T179" t="str">
            <v>Partner</v>
          </cell>
          <cell r="U179" t="str">
            <v>GRUPO ÉXITO</v>
          </cell>
          <cell r="V179"/>
          <cell r="W179" t="str">
            <v>GRUPO ÉXITO: Alcides Serna</v>
          </cell>
        </row>
        <row r="180">
          <cell r="B180">
            <v>170788</v>
          </cell>
          <cell r="C180">
            <v>234018</v>
          </cell>
          <cell r="D180">
            <v>0</v>
          </cell>
          <cell r="E180">
            <v>234018</v>
          </cell>
          <cell r="F180" t="str">
            <v>602d8e1be5603700188913f5</v>
          </cell>
          <cell r="G180" t="str">
            <v>PRIMAX</v>
          </cell>
          <cell r="H180" t="str">
            <v>SI</v>
          </cell>
          <cell r="I180" t="str">
            <v>SI</v>
          </cell>
          <cell r="J180" t="str">
            <v>SI</v>
          </cell>
          <cell r="K180" t="str">
            <v>COESCO EL BOSQUE</v>
          </cell>
          <cell r="L180" t="str">
            <v>Diagonal 21 #45 A- 111</v>
          </cell>
          <cell r="M180" t="str">
            <v>Área Norte</v>
          </cell>
          <cell r="N180" t="str">
            <v>CARTAGENA</v>
          </cell>
          <cell r="O180" t="str">
            <v>BOLIVAR</v>
          </cell>
          <cell r="P180" t="str">
            <v>MONICA LONDOÑO</v>
          </cell>
          <cell r="Q180" t="str">
            <v>mlondonod@primax.com.co</v>
          </cell>
          <cell r="R180" t="str">
            <v>MARTHA BARROS</v>
          </cell>
          <cell r="S180" t="str">
            <v>mbarrosl@primax.com.co;</v>
          </cell>
          <cell r="T180" t="str">
            <v>Partner</v>
          </cell>
          <cell r="U180" t="str">
            <v>COESCO</v>
          </cell>
          <cell r="V180"/>
          <cell r="W180" t="str">
            <v>COESCO: Alexander Trujillo</v>
          </cell>
        </row>
        <row r="181">
          <cell r="B181">
            <v>109836</v>
          </cell>
          <cell r="C181">
            <v>120110</v>
          </cell>
          <cell r="D181">
            <v>0</v>
          </cell>
          <cell r="E181">
            <v>120110</v>
          </cell>
          <cell r="F181" t="str">
            <v>5e05082ba7ae0e0017fa00c3</v>
          </cell>
          <cell r="G181" t="str">
            <v>PRIMAX</v>
          </cell>
          <cell r="H181" t="str">
            <v>SI</v>
          </cell>
          <cell r="I181" t="str">
            <v>NO</v>
          </cell>
          <cell r="J181" t="str">
            <v>SI</v>
          </cell>
          <cell r="K181" t="str">
            <v>BUSES BLANCOS</v>
          </cell>
          <cell r="L181" t="str">
            <v>Calle 60 Sur # 86-04</v>
          </cell>
          <cell r="M181" t="str">
            <v>Área Centro</v>
          </cell>
          <cell r="N181" t="str">
            <v>BOGOTA D.C.</v>
          </cell>
          <cell r="O181" t="str">
            <v>BOGOTA D.C.</v>
          </cell>
          <cell r="P181" t="str">
            <v>HECTOR MARIO MARTINEZ</v>
          </cell>
          <cell r="Q181" t="str">
            <v>hmartinezd@primax.com.co</v>
          </cell>
          <cell r="R181" t="str">
            <v xml:space="preserve">PAOLA MARTÍNEZ </v>
          </cell>
          <cell r="S181" t="str">
            <v>pmartinezb@primax.com.co</v>
          </cell>
          <cell r="T181" t="str">
            <v>Multisite</v>
          </cell>
          <cell r="U181"/>
          <cell r="V181" t="str">
            <v>Vicente Lopez/ Alfonso López</v>
          </cell>
          <cell r="W181" t="str">
            <v>Vicente Lopez/ Alfonso López</v>
          </cell>
        </row>
        <row r="182">
          <cell r="B182">
            <v>110806</v>
          </cell>
          <cell r="C182">
            <v>224097</v>
          </cell>
          <cell r="D182">
            <v>0</v>
          </cell>
          <cell r="E182">
            <v>224097</v>
          </cell>
          <cell r="F182" t="str">
            <v>5e05085ba7ae0e0017fa06d0</v>
          </cell>
          <cell r="G182" t="str">
            <v>PRIMAX</v>
          </cell>
          <cell r="H182" t="str">
            <v>SI</v>
          </cell>
          <cell r="I182" t="str">
            <v>NO</v>
          </cell>
          <cell r="J182" t="str">
            <v>SI</v>
          </cell>
          <cell r="K182" t="str">
            <v>DELICIAS</v>
          </cell>
          <cell r="L182" t="str">
            <v>Autopista Sur # 58-50</v>
          </cell>
          <cell r="M182" t="str">
            <v>Área Centro</v>
          </cell>
          <cell r="N182" t="str">
            <v>BOGOTA D.C.</v>
          </cell>
          <cell r="O182" t="str">
            <v>BOGOTA D.C.</v>
          </cell>
          <cell r="P182" t="str">
            <v>HECTOR MARIO MARTINEZ</v>
          </cell>
          <cell r="Q182" t="str">
            <v>hmartinezd@primax.com.co</v>
          </cell>
          <cell r="R182" t="str">
            <v xml:space="preserve">PAOLA MARTÍNEZ </v>
          </cell>
          <cell r="S182" t="str">
            <v>pmartinezb@primax.com.co</v>
          </cell>
          <cell r="T182" t="str">
            <v>Multisite</v>
          </cell>
          <cell r="U182"/>
          <cell r="V182" t="str">
            <v>Vicente Lopez/ Alfonso López</v>
          </cell>
          <cell r="W182" t="str">
            <v>Vicente Lopez/ Alfonso López</v>
          </cell>
        </row>
        <row r="183">
          <cell r="B183">
            <v>166729</v>
          </cell>
          <cell r="C183">
            <v>222074</v>
          </cell>
          <cell r="D183">
            <v>0</v>
          </cell>
          <cell r="E183">
            <v>222074</v>
          </cell>
          <cell r="F183" t="str">
            <v>5d14ef0f4dc35a0017c2c1d1</v>
          </cell>
          <cell r="G183" t="str">
            <v>PRIMAX</v>
          </cell>
          <cell r="H183" t="str">
            <v>NO</v>
          </cell>
          <cell r="I183" t="str">
            <v>NO</v>
          </cell>
          <cell r="J183" t="str">
            <v>SI</v>
          </cell>
          <cell r="K183" t="str">
            <v>ÉXITO ZOFÍA</v>
          </cell>
          <cell r="L183" t="str">
            <v>MANZANA 02 LOTE10B ZONA FRANCA INTERNACIONAL BARRANQUILLA</v>
          </cell>
          <cell r="M183" t="str">
            <v>Área Norte</v>
          </cell>
          <cell r="N183" t="str">
            <v>GALAPA</v>
          </cell>
          <cell r="O183" t="str">
            <v>ATLANTICO</v>
          </cell>
          <cell r="P183" t="str">
            <v>MONICA LONDOÑO</v>
          </cell>
          <cell r="Q183" t="str">
            <v>mlondonod@primax.com.co</v>
          </cell>
          <cell r="R183" t="str">
            <v>ANGELA BARANDICA</v>
          </cell>
          <cell r="S183" t="str">
            <v>abarandicab@primax.com.co</v>
          </cell>
          <cell r="T183" t="str">
            <v>Partner</v>
          </cell>
          <cell r="U183" t="str">
            <v>GRUPO ÉXITO</v>
          </cell>
          <cell r="V183"/>
          <cell r="W183" t="str">
            <v>GRUPO ÉXITO: Alcides Serna</v>
          </cell>
        </row>
        <row r="184">
          <cell r="B184">
            <v>167841</v>
          </cell>
          <cell r="C184">
            <v>226538</v>
          </cell>
          <cell r="D184">
            <v>0</v>
          </cell>
          <cell r="E184">
            <v>226538</v>
          </cell>
          <cell r="F184" t="str">
            <v>5d14dd1b4dc35a0017c2679b</v>
          </cell>
          <cell r="G184" t="str">
            <v>PRIMAX</v>
          </cell>
          <cell r="H184" t="str">
            <v>NO</v>
          </cell>
          <cell r="I184" t="str">
            <v>NO</v>
          </cell>
          <cell r="J184" t="str">
            <v>SI</v>
          </cell>
          <cell r="K184" t="str">
            <v>ÉXITO SUBA</v>
          </cell>
          <cell r="L184" t="str">
            <v>AV.CARRERA 104 No 145-15</v>
          </cell>
          <cell r="M184" t="str">
            <v>Área Centro</v>
          </cell>
          <cell r="N184" t="str">
            <v>BOGOTA D.C.</v>
          </cell>
          <cell r="O184" t="str">
            <v>BOGOTA D.C.</v>
          </cell>
          <cell r="P184" t="str">
            <v>HECTOR MARIO MARTINEZ</v>
          </cell>
          <cell r="Q184" t="str">
            <v>hmartinezd@primax.com.co</v>
          </cell>
          <cell r="R184" t="str">
            <v xml:space="preserve">JUAN PABLO PIÑEROS </v>
          </cell>
          <cell r="S184" t="str">
            <v>cchavezz@primax.com.co</v>
          </cell>
          <cell r="T184" t="str">
            <v>Partner</v>
          </cell>
          <cell r="U184" t="str">
            <v>GRUPO ÉXITO</v>
          </cell>
          <cell r="V184"/>
          <cell r="W184" t="str">
            <v>GRUPO ÉXITO: Alcides Serna</v>
          </cell>
        </row>
        <row r="185">
          <cell r="B185">
            <v>170025</v>
          </cell>
          <cell r="C185">
            <v>233412</v>
          </cell>
          <cell r="D185">
            <v>-600</v>
          </cell>
          <cell r="E185">
            <v>234012</v>
          </cell>
          <cell r="F185" t="str">
            <v>5f47d7f408f4c80018187ef4</v>
          </cell>
          <cell r="G185" t="str">
            <v>PRIMAX</v>
          </cell>
          <cell r="H185" t="str">
            <v>SI</v>
          </cell>
          <cell r="I185" t="str">
            <v>SI</v>
          </cell>
          <cell r="J185" t="str">
            <v>SI</v>
          </cell>
          <cell r="K185" t="str">
            <v>SAN MIGUEL</v>
          </cell>
          <cell r="L185" t="str">
            <v>KM 6 VIA ZIPAQUIRA- NEMOCON</v>
          </cell>
          <cell r="M185" t="str">
            <v>Área Centro</v>
          </cell>
          <cell r="N185" t="str">
            <v>COGUA</v>
          </cell>
          <cell r="O185" t="str">
            <v>CUNDINAMARCA</v>
          </cell>
          <cell r="P185" t="str">
            <v>HECTOR MARIO MARTINEZ</v>
          </cell>
          <cell r="Q185" t="str">
            <v>hmartinezd@primax.com.co</v>
          </cell>
          <cell r="R185" t="str">
            <v>SEBASTIAN PARDO</v>
          </cell>
          <cell r="S185" t="str">
            <v>spardod@primax.com.co</v>
          </cell>
          <cell r="T185" t="str">
            <v>Partner</v>
          </cell>
          <cell r="U185" t="str">
            <v>COESCO</v>
          </cell>
          <cell r="V185"/>
          <cell r="W185" t="str">
            <v>COESCO: Julian Torrado</v>
          </cell>
        </row>
        <row r="186">
          <cell r="B186">
            <v>170783</v>
          </cell>
          <cell r="C186">
            <v>230405</v>
          </cell>
          <cell r="D186">
            <v>-3600</v>
          </cell>
          <cell r="E186">
            <v>234005</v>
          </cell>
          <cell r="F186" t="str">
            <v>602d8e4fe5603700188913f7</v>
          </cell>
          <cell r="G186" t="str">
            <v>PRIMAX</v>
          </cell>
          <cell r="H186" t="str">
            <v>SI</v>
          </cell>
          <cell r="I186" t="str">
            <v>SI</v>
          </cell>
          <cell r="J186" t="str">
            <v>SI</v>
          </cell>
          <cell r="K186" t="str">
            <v>TERMINAL DEL SUR</v>
          </cell>
          <cell r="L186" t="str">
            <v>Calle 65B Sur No. 77g - 28</v>
          </cell>
          <cell r="M186" t="str">
            <v>Área Centro</v>
          </cell>
          <cell r="N186" t="str">
            <v>BOGOTA D.C.</v>
          </cell>
          <cell r="O186" t="str">
            <v>BOGOTA D.C.</v>
          </cell>
          <cell r="P186" t="str">
            <v>HECTOR MARIO MARTINEZ</v>
          </cell>
          <cell r="Q186" t="str">
            <v>hmartinezd@primax.com.co</v>
          </cell>
          <cell r="R186" t="str">
            <v xml:space="preserve">PAOLA MARTÍNEZ </v>
          </cell>
          <cell r="S186" t="str">
            <v>pmartinezb@primax.com.co</v>
          </cell>
          <cell r="T186" t="str">
            <v>Partner</v>
          </cell>
          <cell r="U186" t="str">
            <v>COESCO</v>
          </cell>
          <cell r="V186"/>
          <cell r="W186" t="str">
            <v>COESCO: Julian Torrado</v>
          </cell>
        </row>
        <row r="187">
          <cell r="B187">
            <v>170644</v>
          </cell>
          <cell r="C187">
            <v>233836</v>
          </cell>
          <cell r="D187">
            <v>0</v>
          </cell>
          <cell r="E187">
            <v>233836</v>
          </cell>
          <cell r="F187" t="str">
            <v>602d854ce5603700188913d0</v>
          </cell>
          <cell r="G187" t="str">
            <v>PRIMAX</v>
          </cell>
          <cell r="H187" t="str">
            <v>SI</v>
          </cell>
          <cell r="I187" t="str">
            <v>SI</v>
          </cell>
          <cell r="J187" t="str">
            <v>SI</v>
          </cell>
          <cell r="K187" t="str">
            <v>EMMANUEL</v>
          </cell>
          <cell r="L187" t="str">
            <v>Av 1ra de Mayo No. 24c - 51</v>
          </cell>
          <cell r="M187" t="str">
            <v>Área Centro</v>
          </cell>
          <cell r="N187" t="str">
            <v>BOGOTA D.C.</v>
          </cell>
          <cell r="O187" t="str">
            <v>BOGOTA D.C.</v>
          </cell>
          <cell r="P187" t="str">
            <v>HECTOR MARIO MARTINEZ</v>
          </cell>
          <cell r="Q187" t="str">
            <v>hmartinezd@primax.com.co</v>
          </cell>
          <cell r="R187" t="str">
            <v xml:space="preserve">PAOLA MARTÍNEZ </v>
          </cell>
          <cell r="S187" t="str">
            <v>pmartinezb@primax.com.co</v>
          </cell>
          <cell r="T187" t="str">
            <v>Partner</v>
          </cell>
          <cell r="U187" t="str">
            <v>COESCO</v>
          </cell>
          <cell r="V187"/>
          <cell r="W187" t="str">
            <v>COESCO: Julian Torrado</v>
          </cell>
        </row>
        <row r="188">
          <cell r="B188">
            <v>170663</v>
          </cell>
          <cell r="C188">
            <v>233863</v>
          </cell>
          <cell r="D188">
            <v>-150</v>
          </cell>
          <cell r="E188">
            <v>234013</v>
          </cell>
          <cell r="F188" t="str">
            <v>602d8e7ce5603700188913fa</v>
          </cell>
          <cell r="G188" t="str">
            <v>PRIMAX</v>
          </cell>
          <cell r="H188" t="str">
            <v>SI</v>
          </cell>
          <cell r="I188" t="str">
            <v>SI</v>
          </cell>
          <cell r="J188" t="str">
            <v>SI</v>
          </cell>
          <cell r="K188" t="str">
            <v>ESPÍRITU SANTO</v>
          </cell>
          <cell r="L188" t="str">
            <v>Calle 22 Sur # 12B - 94</v>
          </cell>
          <cell r="M188" t="str">
            <v>Área Centro</v>
          </cell>
          <cell r="N188" t="str">
            <v>BOGOTA D.C.</v>
          </cell>
          <cell r="O188" t="str">
            <v>BOGOTA D.C.</v>
          </cell>
          <cell r="P188" t="str">
            <v>HECTOR MARIO MARTINEZ</v>
          </cell>
          <cell r="Q188" t="str">
            <v>hmartinezd@primax.com.co</v>
          </cell>
          <cell r="R188" t="str">
            <v>SEBASTIAN PARDO</v>
          </cell>
          <cell r="S188" t="str">
            <v>spardod@primax.com.co</v>
          </cell>
          <cell r="T188" t="str">
            <v>Partner</v>
          </cell>
          <cell r="U188" t="str">
            <v>COESCO</v>
          </cell>
          <cell r="V188"/>
          <cell r="W188" t="str">
            <v>COESCO: Julian Torrado</v>
          </cell>
        </row>
        <row r="189">
          <cell r="B189">
            <v>168248</v>
          </cell>
          <cell r="C189">
            <v>233786</v>
          </cell>
          <cell r="D189">
            <v>0</v>
          </cell>
          <cell r="E189">
            <v>233786</v>
          </cell>
          <cell r="F189" t="str">
            <v>602ef0a1e560370018891dcd</v>
          </cell>
          <cell r="G189" t="str">
            <v>PRIMAX</v>
          </cell>
          <cell r="H189" t="str">
            <v>SI</v>
          </cell>
          <cell r="I189" t="str">
            <v>SI</v>
          </cell>
          <cell r="J189" t="str">
            <v>SI</v>
          </cell>
          <cell r="K189" t="str">
            <v>AURES</v>
          </cell>
          <cell r="L189" t="str">
            <v>CARRERA 24 A # 1DN - 11</v>
          </cell>
          <cell r="M189" t="str">
            <v>Área Sur</v>
          </cell>
          <cell r="N189" t="str">
            <v>GUADALAJARA DE BUGA</v>
          </cell>
          <cell r="O189" t="str">
            <v>VALLE DEL CAUCA</v>
          </cell>
          <cell r="P189" t="str">
            <v>MARTHA PATRICA CHAVES</v>
          </cell>
          <cell r="Q189" t="str">
            <v>mchavesr@primax.com.co</v>
          </cell>
          <cell r="R189" t="str">
            <v>CATALINA QUINTERO</v>
          </cell>
          <cell r="S189" t="str">
            <v>cquinteroc@primax.com.co</v>
          </cell>
          <cell r="T189" t="str">
            <v>Partner</v>
          </cell>
          <cell r="U189" t="str">
            <v>COESCO</v>
          </cell>
          <cell r="V189"/>
          <cell r="W189" t="str">
            <v>COESCO: Francisco Diez</v>
          </cell>
        </row>
        <row r="190">
          <cell r="B190">
            <v>166912</v>
          </cell>
          <cell r="C190">
            <v>223004</v>
          </cell>
          <cell r="D190">
            <v>-11412</v>
          </cell>
          <cell r="E190">
            <v>234416</v>
          </cell>
          <cell r="F190" t="str">
            <v>602d8705e5603700188913d4</v>
          </cell>
          <cell r="G190" t="str">
            <v>PRIMAX</v>
          </cell>
          <cell r="H190" t="str">
            <v>SI</v>
          </cell>
          <cell r="I190" t="str">
            <v>SI</v>
          </cell>
          <cell r="J190" t="str">
            <v>SI</v>
          </cell>
          <cell r="K190" t="str">
            <v>LA VICTORIA</v>
          </cell>
          <cell r="L190" t="str">
            <v>CRA 10 NO. 19-78</v>
          </cell>
          <cell r="M190" t="str">
            <v>Área Sur</v>
          </cell>
          <cell r="N190" t="str">
            <v>FLORENCIA</v>
          </cell>
          <cell r="O190" t="str">
            <v>CAQUETA</v>
          </cell>
          <cell r="P190" t="str">
            <v>MARTHA PATRICA CHAVES</v>
          </cell>
          <cell r="Q190" t="str">
            <v>mchavesr@primax.com.co</v>
          </cell>
          <cell r="R190" t="str">
            <v>JOHANA BOTERO</v>
          </cell>
          <cell r="S190" t="str">
            <v>jboterog@primax.com.co</v>
          </cell>
          <cell r="T190" t="str">
            <v>Partner</v>
          </cell>
          <cell r="U190" t="str">
            <v>COESCO</v>
          </cell>
          <cell r="V190"/>
          <cell r="W190" t="str">
            <v>COESCO: Francisco Diez</v>
          </cell>
        </row>
        <row r="191">
          <cell r="B191">
            <v>112583</v>
          </cell>
          <cell r="C191">
            <v>210210</v>
          </cell>
          <cell r="D191">
            <v>0</v>
          </cell>
          <cell r="E191">
            <v>210210</v>
          </cell>
          <cell r="F191" t="str">
            <v>602d8d5be5603700188913ed</v>
          </cell>
          <cell r="G191" t="str">
            <v>PRIMAX</v>
          </cell>
          <cell r="H191" t="str">
            <v>NO</v>
          </cell>
          <cell r="I191" t="str">
            <v>NO</v>
          </cell>
          <cell r="J191" t="str">
            <v>NO</v>
          </cell>
          <cell r="K191" t="str">
            <v>GUAITARA</v>
          </cell>
          <cell r="L191" t="str">
            <v>Cl. 12 #13-30</v>
          </cell>
          <cell r="M191" t="str">
            <v>Área Sur</v>
          </cell>
          <cell r="N191" t="str">
            <v>SAN JUAN DE PASTO</v>
          </cell>
          <cell r="O191" t="str">
            <v>NARIÑO</v>
          </cell>
          <cell r="P191" t="str">
            <v>MARTHA PATRICA CHAVES</v>
          </cell>
          <cell r="Q191" t="str">
            <v>mchavesr@primax.com.co</v>
          </cell>
          <cell r="R191" t="str">
            <v xml:space="preserve">FABIO ANDRES ROJAS </v>
          </cell>
          <cell r="S191" t="str">
            <v>jpinerosg@primax.com.co</v>
          </cell>
          <cell r="T191" t="str">
            <v>Single Site</v>
          </cell>
          <cell r="U191"/>
          <cell r="V191"/>
          <cell r="W191" t="str">
            <v>Harold Guerrero</v>
          </cell>
        </row>
        <row r="192">
          <cell r="B192">
            <v>170521</v>
          </cell>
          <cell r="C192">
            <v>234014</v>
          </cell>
          <cell r="D192">
            <v>0</v>
          </cell>
          <cell r="E192">
            <v>234014</v>
          </cell>
          <cell r="F192" t="str">
            <v>602d8ed0e5603700188913fd</v>
          </cell>
          <cell r="G192" t="str">
            <v>PRIMAX</v>
          </cell>
          <cell r="H192" t="str">
            <v>SI</v>
          </cell>
          <cell r="I192" t="str">
            <v>SI</v>
          </cell>
          <cell r="J192" t="str">
            <v>SI</v>
          </cell>
          <cell r="K192" t="str">
            <v>SANTA ROSA</v>
          </cell>
          <cell r="L192" t="str">
            <v xml:space="preserve">Avenida Calle 24 # 116 -19 </v>
          </cell>
          <cell r="M192" t="str">
            <v>Área Centro</v>
          </cell>
          <cell r="N192" t="str">
            <v>BOGOTA D.C.</v>
          </cell>
          <cell r="O192" t="str">
            <v>BOGOTA D.C.</v>
          </cell>
          <cell r="P192" t="str">
            <v>HECTOR MARIO MARTINEZ</v>
          </cell>
          <cell r="Q192" t="str">
            <v>hmartinezd@primax.com.co</v>
          </cell>
          <cell r="R192" t="str">
            <v>SEBASTIAN PARDO</v>
          </cell>
          <cell r="S192" t="str">
            <v>spardod@primax.com.co</v>
          </cell>
          <cell r="T192" t="str">
            <v>Partner</v>
          </cell>
          <cell r="U192" t="str">
            <v>COESCO</v>
          </cell>
          <cell r="V192"/>
          <cell r="W192" t="str">
            <v>COESCO: Julian Torrado</v>
          </cell>
        </row>
        <row r="193">
          <cell r="B193">
            <v>110100</v>
          </cell>
          <cell r="C193">
            <v>226198</v>
          </cell>
          <cell r="D193">
            <v>0</v>
          </cell>
          <cell r="E193">
            <v>226198</v>
          </cell>
          <cell r="F193" t="str">
            <v>5e73d7fca23612001782d349</v>
          </cell>
          <cell r="G193" t="str">
            <v>PRIMAX</v>
          </cell>
          <cell r="H193" t="str">
            <v>NO</v>
          </cell>
          <cell r="I193" t="str">
            <v>NO</v>
          </cell>
          <cell r="J193" t="str">
            <v>SI</v>
          </cell>
          <cell r="K193" t="str">
            <v>SAN FRANCISCO</v>
          </cell>
          <cell r="L193" t="str">
            <v>Cra. 8 # 44B - 106</v>
          </cell>
          <cell r="M193" t="str">
            <v>Área Sur</v>
          </cell>
          <cell r="N193" t="str">
            <v>SANTIAGO DE CALI</v>
          </cell>
          <cell r="O193" t="str">
            <v>VALLE DEL CAUCA</v>
          </cell>
          <cell r="P193" t="str">
            <v>MARTHA PATRICA CHAVES</v>
          </cell>
          <cell r="Q193" t="str">
            <v>mchavesr@primax.com.co</v>
          </cell>
          <cell r="R193" t="str">
            <v>CLAUDIA PINILLA</v>
          </cell>
          <cell r="S193" t="str">
            <v>cpinillal@primax.com.co</v>
          </cell>
          <cell r="T193" t="str">
            <v>Multisite</v>
          </cell>
          <cell r="U193"/>
          <cell r="V193" t="str">
            <v xml:space="preserve">COMBUSCOL </v>
          </cell>
          <cell r="W193" t="str">
            <v>COMBUSCOL: Fernando Chávez</v>
          </cell>
        </row>
        <row r="194">
          <cell r="B194">
            <v>109863</v>
          </cell>
          <cell r="C194">
            <v>232507</v>
          </cell>
          <cell r="D194">
            <v>0</v>
          </cell>
          <cell r="E194">
            <v>232507</v>
          </cell>
          <cell r="F194" t="str">
            <v>5e73ba41a236120017824731</v>
          </cell>
          <cell r="G194" t="str">
            <v>PRIMAX</v>
          </cell>
          <cell r="H194" t="str">
            <v>NO</v>
          </cell>
          <cell r="I194" t="str">
            <v>NO</v>
          </cell>
          <cell r="J194" t="str">
            <v>SI</v>
          </cell>
          <cell r="K194" t="str">
            <v>RIO PANCE</v>
          </cell>
          <cell r="L194" t="str">
            <v xml:space="preserve">Calle 25 No. 127 - 100 Vía Jamundí </v>
          </cell>
          <cell r="M194" t="str">
            <v>Área Sur</v>
          </cell>
          <cell r="N194" t="str">
            <v>SANTIAGO DE CALI</v>
          </cell>
          <cell r="O194" t="str">
            <v>VALLE DEL CAUCA</v>
          </cell>
          <cell r="P194" t="str">
            <v>MARTHA PATRICA CHAVES</v>
          </cell>
          <cell r="Q194" t="str">
            <v>mchavesr@primax.com.co</v>
          </cell>
          <cell r="R194" t="str">
            <v>CLAUDIA PINILLA</v>
          </cell>
          <cell r="S194" t="str">
            <v>cpinillal@primax.com.co</v>
          </cell>
          <cell r="T194" t="str">
            <v>Multisite</v>
          </cell>
          <cell r="U194"/>
          <cell r="V194" t="str">
            <v xml:space="preserve">COMBUSCOL </v>
          </cell>
          <cell r="W194" t="str">
            <v>COMBUSCOL: Fernando Chávez</v>
          </cell>
        </row>
        <row r="195">
          <cell r="B195">
            <v>110287</v>
          </cell>
          <cell r="C195">
            <v>232296</v>
          </cell>
          <cell r="D195">
            <v>0</v>
          </cell>
          <cell r="E195">
            <v>232296</v>
          </cell>
          <cell r="F195" t="str">
            <v>5e73eef9a2361200178337a7</v>
          </cell>
          <cell r="G195" t="str">
            <v>PRIMAX</v>
          </cell>
          <cell r="H195" t="str">
            <v>NO</v>
          </cell>
          <cell r="I195" t="str">
            <v>NO</v>
          </cell>
          <cell r="J195" t="str">
            <v>SI</v>
          </cell>
          <cell r="K195" t="str">
            <v>MOBIL OCCIDENTE</v>
          </cell>
          <cell r="L195" t="str">
            <v>Carrera 96 H N° 17-25 Fontibon</v>
          </cell>
          <cell r="M195" t="str">
            <v>Área Centro</v>
          </cell>
          <cell r="N195" t="str">
            <v>BOGOTA D.C.</v>
          </cell>
          <cell r="O195" t="str">
            <v>BOGOTA D.C.</v>
          </cell>
          <cell r="P195" t="str">
            <v>HECTOR MARIO MARTINEZ</v>
          </cell>
          <cell r="Q195" t="str">
            <v>hmartinezd@primax.com.co</v>
          </cell>
          <cell r="R195" t="str">
            <v>SEBASTIAN PARDO</v>
          </cell>
          <cell r="S195" t="str">
            <v>spardod@primax.com.co;</v>
          </cell>
          <cell r="T195" t="str">
            <v>Multisite</v>
          </cell>
          <cell r="U195"/>
          <cell r="V195" t="str">
            <v xml:space="preserve">COMBUSCOL </v>
          </cell>
          <cell r="W195" t="str">
            <v>COMBUSCOL: Fernando Chávez</v>
          </cell>
        </row>
        <row r="196">
          <cell r="B196">
            <v>110474</v>
          </cell>
          <cell r="C196">
            <v>121513</v>
          </cell>
          <cell r="D196">
            <v>-110784</v>
          </cell>
          <cell r="E196">
            <v>232297</v>
          </cell>
          <cell r="F196" t="str">
            <v>5e73f26ba236120017837ac3</v>
          </cell>
          <cell r="G196" t="str">
            <v>PRIMAX</v>
          </cell>
          <cell r="H196" t="str">
            <v>NO</v>
          </cell>
          <cell r="I196" t="str">
            <v>NO</v>
          </cell>
          <cell r="J196" t="str">
            <v>SI</v>
          </cell>
          <cell r="K196" t="str">
            <v>DIAMANTE</v>
          </cell>
          <cell r="L196" t="str">
            <v>Kilometro 13 Via Funza</v>
          </cell>
          <cell r="M196" t="str">
            <v>Área Centro</v>
          </cell>
          <cell r="N196" t="str">
            <v>MOSQUERA</v>
          </cell>
          <cell r="O196" t="str">
            <v>CUNDINAMARCA</v>
          </cell>
          <cell r="P196" t="str">
            <v>HECTOR MARIO MARTINEZ</v>
          </cell>
          <cell r="Q196" t="str">
            <v>hmartinezd@primax.com.co</v>
          </cell>
          <cell r="R196" t="str">
            <v>SEBASTIAN PARDO</v>
          </cell>
          <cell r="S196" t="str">
            <v>spardod@primax.com.co</v>
          </cell>
          <cell r="T196" t="str">
            <v>Multisite</v>
          </cell>
          <cell r="U196"/>
          <cell r="V196" t="str">
            <v xml:space="preserve">COMBUSCOL </v>
          </cell>
          <cell r="W196" t="str">
            <v>COMBUSCOL: Fernando Chávez</v>
          </cell>
        </row>
        <row r="197">
          <cell r="B197">
            <v>167030</v>
          </cell>
          <cell r="C197">
            <v>223518</v>
          </cell>
          <cell r="D197">
            <v>0</v>
          </cell>
          <cell r="E197">
            <v>223518</v>
          </cell>
          <cell r="F197" t="str">
            <v>5ea0ad59ad29090017a9cbe1</v>
          </cell>
          <cell r="G197" t="str">
            <v>PRIMAX</v>
          </cell>
          <cell r="H197" t="str">
            <v>NO</v>
          </cell>
          <cell r="I197" t="str">
            <v>NO</v>
          </cell>
          <cell r="J197" t="str">
            <v>NO</v>
          </cell>
          <cell r="K197" t="str">
            <v>LA EUROPA</v>
          </cell>
          <cell r="L197" t="str">
            <v>Avenida Boyaca N° 68 B - 72</v>
          </cell>
          <cell r="M197" t="str">
            <v>Área Centro</v>
          </cell>
          <cell r="N197" t="str">
            <v>BOGOTA D.C.</v>
          </cell>
          <cell r="O197" t="str">
            <v>BOGOTA D.C.</v>
          </cell>
          <cell r="P197" t="str">
            <v>HECTOR MARIO MARTINEZ</v>
          </cell>
          <cell r="Q197" t="str">
            <v>hmartinezd@primax.com.co</v>
          </cell>
          <cell r="R197" t="str">
            <v xml:space="preserve">JUAN PABLO PIÑEROS </v>
          </cell>
          <cell r="S197" t="str">
            <v>cchavezz@primax.com.co</v>
          </cell>
          <cell r="T197" t="str">
            <v>Single Site</v>
          </cell>
          <cell r="U197"/>
          <cell r="V197"/>
          <cell r="W197" t="str">
            <v>Javier Martinez</v>
          </cell>
        </row>
        <row r="198">
          <cell r="B198">
            <v>111971</v>
          </cell>
          <cell r="C198">
            <v>124072</v>
          </cell>
          <cell r="D198">
            <v>0</v>
          </cell>
          <cell r="E198">
            <v>124072</v>
          </cell>
          <cell r="F198" t="str">
            <v>5e74d2fca236120017851eff</v>
          </cell>
          <cell r="G198" t="str">
            <v>PRIMAX</v>
          </cell>
          <cell r="H198" t="str">
            <v>SI</v>
          </cell>
          <cell r="I198" t="str">
            <v>SI</v>
          </cell>
          <cell r="J198" t="str">
            <v>SI</v>
          </cell>
          <cell r="K198" t="str">
            <v>CORALES</v>
          </cell>
          <cell r="L198" t="str">
            <v>Av. Americas # 77-19</v>
          </cell>
          <cell r="M198" t="str">
            <v>Área Sur</v>
          </cell>
          <cell r="N198" t="str">
            <v>PEREIRA</v>
          </cell>
          <cell r="O198" t="str">
            <v>RISARALDA</v>
          </cell>
          <cell r="P198" t="str">
            <v>MARTHA PATRICA CHAVES</v>
          </cell>
          <cell r="Q198" t="str">
            <v>mchavesr@primax.com.co</v>
          </cell>
          <cell r="R198" t="str">
            <v>MARIANA VELEZ</v>
          </cell>
          <cell r="S198" t="str">
            <v>mvelezg@primax.com.co</v>
          </cell>
          <cell r="T198" t="str">
            <v>Multisite</v>
          </cell>
          <cell r="U198"/>
          <cell r="V198" t="str">
            <v>Maria Isabel Calle</v>
          </cell>
          <cell r="W198" t="str">
            <v>Maria Isabel Calle</v>
          </cell>
        </row>
        <row r="199">
          <cell r="B199">
            <v>163868</v>
          </cell>
          <cell r="C199">
            <v>212220</v>
          </cell>
          <cell r="D199">
            <v>0</v>
          </cell>
          <cell r="E199">
            <v>212220</v>
          </cell>
          <cell r="F199" t="str">
            <v>5e74e962a23612001788135f</v>
          </cell>
          <cell r="G199" t="str">
            <v>ESSO</v>
          </cell>
          <cell r="H199" t="str">
            <v>SI</v>
          </cell>
          <cell r="I199" t="str">
            <v>NO</v>
          </cell>
          <cell r="J199" t="str">
            <v>SI</v>
          </cell>
          <cell r="K199" t="str">
            <v>LOS ALPES</v>
          </cell>
          <cell r="L199" t="str">
            <v>Carretera Tulúa que conduce a Andalucía 1 Km antes de la Glorieta</v>
          </cell>
          <cell r="M199" t="str">
            <v>Área Sur</v>
          </cell>
          <cell r="N199" t="str">
            <v>ANDALUCIA</v>
          </cell>
          <cell r="O199" t="str">
            <v>VALLE DEL CAUCA</v>
          </cell>
          <cell r="P199" t="str">
            <v>MARTHA PATRICA CHAVES</v>
          </cell>
          <cell r="Q199" t="str">
            <v>mchavesr@primax.com.co</v>
          </cell>
          <cell r="R199" t="str">
            <v>CATALINA QUINTERO</v>
          </cell>
          <cell r="S199" t="str">
            <v>cquinteroc@primax.com.co</v>
          </cell>
          <cell r="T199" t="str">
            <v>Single Site</v>
          </cell>
          <cell r="U199"/>
          <cell r="V199"/>
          <cell r="W199" t="str">
            <v>Federico Rojas - Fernando Zaa</v>
          </cell>
        </row>
        <row r="200">
          <cell r="B200">
            <v>111101</v>
          </cell>
          <cell r="C200">
            <v>234332</v>
          </cell>
          <cell r="D200">
            <v>0</v>
          </cell>
          <cell r="E200">
            <v>234332</v>
          </cell>
          <cell r="F200" t="str">
            <v>602ef181e560370018891dda</v>
          </cell>
          <cell r="G200" t="str">
            <v>PRIMAX</v>
          </cell>
          <cell r="H200" t="str">
            <v>SI</v>
          </cell>
          <cell r="I200" t="str">
            <v>SI</v>
          </cell>
          <cell r="J200" t="str">
            <v>SI</v>
          </cell>
          <cell r="K200" t="str">
            <v>MATAMUNDO</v>
          </cell>
          <cell r="L200" t="str">
            <v>Cra 5 N° 5 - 17 Sur</v>
          </cell>
          <cell r="M200" t="str">
            <v>Área Sur</v>
          </cell>
          <cell r="N200" t="str">
            <v>NEIVA</v>
          </cell>
          <cell r="O200" t="str">
            <v>HUILA</v>
          </cell>
          <cell r="P200" t="str">
            <v>MARTHA PATRICA CHAVES</v>
          </cell>
          <cell r="Q200" t="str">
            <v>mchavesr@primax.com.co</v>
          </cell>
          <cell r="R200" t="str">
            <v>JOHANA BOTERO</v>
          </cell>
          <cell r="S200" t="str">
            <v>jboterog@primax.com.co</v>
          </cell>
          <cell r="T200" t="str">
            <v>Partner</v>
          </cell>
          <cell r="U200" t="str">
            <v>COESCO</v>
          </cell>
          <cell r="V200"/>
          <cell r="W200" t="str">
            <v>COESCO: Francisco Diez</v>
          </cell>
        </row>
        <row r="201">
          <cell r="B201">
            <v>109703</v>
          </cell>
          <cell r="C201">
            <v>119874</v>
          </cell>
          <cell r="D201">
            <v>0</v>
          </cell>
          <cell r="E201">
            <v>119874</v>
          </cell>
          <cell r="F201" t="str">
            <v>602d8fafe560370018891405</v>
          </cell>
          <cell r="G201" t="str">
            <v>PRIMAX</v>
          </cell>
          <cell r="H201" t="str">
            <v>SI</v>
          </cell>
          <cell r="I201" t="str">
            <v>NO</v>
          </cell>
          <cell r="J201" t="str">
            <v>SI</v>
          </cell>
          <cell r="K201" t="str">
            <v>LAS AVENIDAS</v>
          </cell>
          <cell r="L201" t="str">
            <v>Cra 14 #15-109</v>
          </cell>
          <cell r="M201" t="str">
            <v>Área Sur</v>
          </cell>
          <cell r="N201" t="str">
            <v>SAN JUAN DE PASTO</v>
          </cell>
          <cell r="O201" t="str">
            <v>NARIÑO</v>
          </cell>
          <cell r="P201" t="str">
            <v>MARTHA PATRICA CHAVES</v>
          </cell>
          <cell r="Q201" t="str">
            <v>mchavesr@primax.com.co</v>
          </cell>
          <cell r="R201" t="str">
            <v xml:space="preserve">FABIO ANDRES ROJAS </v>
          </cell>
          <cell r="S201" t="str">
            <v>jpinerosg@primax.com.co</v>
          </cell>
          <cell r="T201" t="str">
            <v>Single Site</v>
          </cell>
          <cell r="U201"/>
          <cell r="V201"/>
          <cell r="W201" t="str">
            <v xml:space="preserve">Antonio Marroquin </v>
          </cell>
        </row>
        <row r="202">
          <cell r="B202">
            <v>110630</v>
          </cell>
          <cell r="C202">
            <v>234150</v>
          </cell>
          <cell r="D202">
            <v>0</v>
          </cell>
          <cell r="E202">
            <v>234150</v>
          </cell>
          <cell r="F202" t="str">
            <v>602d8ff2e560370018891407</v>
          </cell>
          <cell r="G202" t="str">
            <v>PRIMAX</v>
          </cell>
          <cell r="H202" t="str">
            <v>SI</v>
          </cell>
          <cell r="I202" t="str">
            <v>SI</v>
          </cell>
          <cell r="J202" t="str">
            <v>SI</v>
          </cell>
          <cell r="K202" t="str">
            <v>ROBLEDO</v>
          </cell>
          <cell r="L202" t="str">
            <v>Carrera 70 No.53-21</v>
          </cell>
          <cell r="M202" t="str">
            <v>Área Norte</v>
          </cell>
          <cell r="N202" t="str">
            <v>MEDELLIN</v>
          </cell>
          <cell r="O202" t="str">
            <v>ANTIOQUIA</v>
          </cell>
          <cell r="P202" t="str">
            <v>MONICA LONDOÑO</v>
          </cell>
          <cell r="Q202" t="str">
            <v>mlondonod@primax.com.co</v>
          </cell>
          <cell r="R202" t="str">
            <v>OLGA LUCIA RESTREPO</v>
          </cell>
          <cell r="S202" t="str">
            <v>orestrepol@primax.com.co</v>
          </cell>
          <cell r="T202" t="str">
            <v>Partner</v>
          </cell>
          <cell r="U202" t="str">
            <v>COESCO</v>
          </cell>
          <cell r="V202"/>
          <cell r="W202" t="str">
            <v>COESCO: Alexander Trujillo</v>
          </cell>
        </row>
        <row r="203">
          <cell r="B203">
            <v>109701</v>
          </cell>
          <cell r="C203">
            <v>221848</v>
          </cell>
          <cell r="D203">
            <v>0</v>
          </cell>
          <cell r="E203">
            <v>221848</v>
          </cell>
          <cell r="F203" t="str">
            <v>602d9033e560370018891409</v>
          </cell>
          <cell r="G203" t="str">
            <v>PRIMAX</v>
          </cell>
          <cell r="H203" t="str">
            <v>SI</v>
          </cell>
          <cell r="I203" t="str">
            <v>NO</v>
          </cell>
          <cell r="J203" t="str">
            <v>SI</v>
          </cell>
          <cell r="K203" t="str">
            <v>LAURELES</v>
          </cell>
          <cell r="L203" t="str">
            <v>Calle 39D No.73-26</v>
          </cell>
          <cell r="M203" t="str">
            <v>Área Norte</v>
          </cell>
          <cell r="N203" t="str">
            <v>MEDELLIN</v>
          </cell>
          <cell r="O203" t="str">
            <v>ANTIOQUIA</v>
          </cell>
          <cell r="P203" t="str">
            <v>MONICA LONDOÑO</v>
          </cell>
          <cell r="Q203" t="str">
            <v>mlondonod@primax.com.co</v>
          </cell>
          <cell r="R203" t="str">
            <v>ALVARO GUTIERREZ</v>
          </cell>
          <cell r="S203" t="str">
            <v>agutierrezh@primax.com.co</v>
          </cell>
          <cell r="T203" t="str">
            <v>Multisite</v>
          </cell>
          <cell r="U203"/>
          <cell r="V203" t="str">
            <v>GRUPO ACEVEDO</v>
          </cell>
          <cell r="W203" t="str">
            <v>ACEVEDO: Ariel Acevedo</v>
          </cell>
        </row>
        <row r="204">
          <cell r="B204">
            <v>112602</v>
          </cell>
          <cell r="C204">
            <v>194458</v>
          </cell>
          <cell r="D204">
            <v>0</v>
          </cell>
          <cell r="E204">
            <v>194458</v>
          </cell>
          <cell r="F204" t="str">
            <v>5e74ddfaa236120017867031</v>
          </cell>
          <cell r="G204" t="str">
            <v>PRIMAX</v>
          </cell>
          <cell r="H204" t="str">
            <v>SI</v>
          </cell>
          <cell r="I204" t="str">
            <v>SI</v>
          </cell>
          <cell r="J204" t="str">
            <v>SI</v>
          </cell>
          <cell r="K204" t="str">
            <v>PEREIRA</v>
          </cell>
          <cell r="L204" t="str">
            <v>Av. 30 Agosto #26-72</v>
          </cell>
          <cell r="M204" t="str">
            <v>Área Sur</v>
          </cell>
          <cell r="N204" t="str">
            <v>PEREIRA</v>
          </cell>
          <cell r="O204" t="str">
            <v>RISARALDA</v>
          </cell>
          <cell r="P204" t="str">
            <v>MARTHA PATRICA CHAVES</v>
          </cell>
          <cell r="Q204" t="str">
            <v>mchavesr@primax.com.co</v>
          </cell>
          <cell r="R204" t="str">
            <v>MARIANA VELEZ</v>
          </cell>
          <cell r="S204" t="str">
            <v>mvelezg@primax.com.co</v>
          </cell>
          <cell r="T204" t="str">
            <v>Multisite</v>
          </cell>
          <cell r="U204"/>
          <cell r="V204" t="str">
            <v>Maria Isabel Calle</v>
          </cell>
          <cell r="W204" t="str">
            <v>Maria Isabel Calle</v>
          </cell>
        </row>
        <row r="205">
          <cell r="B205">
            <v>111795</v>
          </cell>
          <cell r="C205">
            <v>207838</v>
          </cell>
          <cell r="D205">
            <v>0</v>
          </cell>
          <cell r="E205">
            <v>207838</v>
          </cell>
          <cell r="F205" t="str">
            <v>5e7406d6a23612001784ab19</v>
          </cell>
          <cell r="G205" t="str">
            <v>PRIMAX</v>
          </cell>
          <cell r="H205" t="str">
            <v>SI</v>
          </cell>
          <cell r="I205" t="str">
            <v>SI</v>
          </cell>
          <cell r="J205" t="str">
            <v>NO</v>
          </cell>
          <cell r="K205" t="str">
            <v>HERMOLUX</v>
          </cell>
          <cell r="L205" t="str">
            <v xml:space="preserve">Cra 5 #4 Sur -154 </v>
          </cell>
          <cell r="M205" t="str">
            <v>Área Centro</v>
          </cell>
          <cell r="N205" t="str">
            <v>CAJICA</v>
          </cell>
          <cell r="O205" t="str">
            <v>CUNDINAMARCA</v>
          </cell>
          <cell r="P205" t="str">
            <v>HECTOR MARIO MARTINEZ</v>
          </cell>
          <cell r="Q205" t="str">
            <v>hmartinezd@primax.com.co</v>
          </cell>
          <cell r="R205" t="str">
            <v xml:space="preserve">JUAN PABLO PIÑEROS </v>
          </cell>
          <cell r="S205" t="str">
            <v>cchavezz@primax.com.co</v>
          </cell>
          <cell r="T205" t="str">
            <v>Single Site</v>
          </cell>
          <cell r="U205"/>
          <cell r="V205"/>
          <cell r="W205" t="str">
            <v>Jaime Herrera / Andrea Herrera</v>
          </cell>
        </row>
        <row r="206">
          <cell r="B206">
            <v>170246</v>
          </cell>
          <cell r="C206">
            <v>233141</v>
          </cell>
          <cell r="D206">
            <v>0</v>
          </cell>
          <cell r="E206">
            <v>233141</v>
          </cell>
          <cell r="F206" t="str">
            <v>5de52d2c8e7afb0017146dc3</v>
          </cell>
          <cell r="G206" t="str">
            <v>PRIMAX</v>
          </cell>
          <cell r="H206" t="str">
            <v>SI</v>
          </cell>
          <cell r="I206" t="str">
            <v>NO</v>
          </cell>
          <cell r="J206" t="str">
            <v>SI</v>
          </cell>
          <cell r="K206" t="str">
            <v>CUATRO ESQUINAS (FS)</v>
          </cell>
          <cell r="L206" t="str">
            <v>DIAGONAL 43 No. 45-275 RIONEGRO</v>
          </cell>
          <cell r="M206" t="str">
            <v>Área Norte</v>
          </cell>
          <cell r="N206" t="str">
            <v>RIONEGRO</v>
          </cell>
          <cell r="O206" t="str">
            <v>ANTIOQUIA</v>
          </cell>
          <cell r="P206" t="str">
            <v>MONICA LONDOÑO</v>
          </cell>
          <cell r="Q206" t="str">
            <v>mlondonod@primax.com.co</v>
          </cell>
          <cell r="R206" t="str">
            <v>ALVARO GUTIERREZ</v>
          </cell>
          <cell r="S206" t="str">
            <v>agutierrezh@primax.com.co</v>
          </cell>
          <cell r="T206" t="str">
            <v>Single Site</v>
          </cell>
          <cell r="U206"/>
          <cell r="V206"/>
          <cell r="W206" t="str">
            <v>Juan Guillermo Velez</v>
          </cell>
        </row>
        <row r="207">
          <cell r="B207">
            <v>109747</v>
          </cell>
          <cell r="C207">
            <v>233306</v>
          </cell>
          <cell r="D207">
            <v>0</v>
          </cell>
          <cell r="E207">
            <v>233306</v>
          </cell>
          <cell r="F207" t="str">
            <v>602ef1f1e560370018891dde</v>
          </cell>
          <cell r="G207" t="str">
            <v>PRIMAX</v>
          </cell>
          <cell r="H207" t="str">
            <v>SI</v>
          </cell>
          <cell r="I207" t="str">
            <v>NO</v>
          </cell>
          <cell r="J207" t="str">
            <v>SI</v>
          </cell>
          <cell r="K207" t="str">
            <v>ESTADIO</v>
          </cell>
          <cell r="L207" t="str">
            <v>Carrera 70 No.49B-28</v>
          </cell>
          <cell r="M207" t="str">
            <v>Área Norte</v>
          </cell>
          <cell r="N207" t="str">
            <v>MEDELLIN</v>
          </cell>
          <cell r="O207" t="str">
            <v>ANTIOQUIA</v>
          </cell>
          <cell r="P207" t="str">
            <v>MONICA LONDOÑO</v>
          </cell>
          <cell r="Q207" t="str">
            <v>mlondonod@primax.com.co</v>
          </cell>
          <cell r="R207" t="str">
            <v>ALVARO GUTIERREZ</v>
          </cell>
          <cell r="S207" t="str">
            <v>agutierrezh@primax.com.co</v>
          </cell>
          <cell r="T207" t="str">
            <v>Multisite</v>
          </cell>
          <cell r="U207"/>
          <cell r="V207" t="str">
            <v>GRUPO ACEVEDO</v>
          </cell>
          <cell r="W207" t="str">
            <v>ACEVEDO: Ariel Acevedo</v>
          </cell>
        </row>
        <row r="208">
          <cell r="B208">
            <v>109700</v>
          </cell>
          <cell r="C208">
            <v>119869</v>
          </cell>
          <cell r="D208">
            <v>0</v>
          </cell>
          <cell r="E208">
            <v>119869</v>
          </cell>
          <cell r="F208" t="str">
            <v>602d9078e56037001889140d</v>
          </cell>
          <cell r="G208" t="str">
            <v>PRIMAX</v>
          </cell>
          <cell r="H208" t="str">
            <v>SI</v>
          </cell>
          <cell r="I208" t="str">
            <v>NO</v>
          </cell>
          <cell r="J208" t="str">
            <v>SI</v>
          </cell>
          <cell r="K208" t="str">
            <v>CAMPO VALDÉS</v>
          </cell>
          <cell r="L208" t="str">
            <v>Carrera 49 No 83-142</v>
          </cell>
          <cell r="M208" t="str">
            <v>Área Norte</v>
          </cell>
          <cell r="N208" t="str">
            <v>MEDELLIN</v>
          </cell>
          <cell r="O208" t="str">
            <v>ANTIOQUIA</v>
          </cell>
          <cell r="P208" t="str">
            <v>MONICA LONDOÑO</v>
          </cell>
          <cell r="Q208" t="str">
            <v>mlondonod@primax.com.co</v>
          </cell>
          <cell r="R208" t="str">
            <v>ALVARO GUTIERREZ</v>
          </cell>
          <cell r="S208" t="str">
            <v>agutierrezh@primax.com.co</v>
          </cell>
          <cell r="T208" t="str">
            <v>Multisite</v>
          </cell>
          <cell r="U208"/>
          <cell r="V208" t="str">
            <v>GRUPO ACEVEDO</v>
          </cell>
          <cell r="W208" t="str">
            <v>ACEVEDO: Ariel Acevedo</v>
          </cell>
        </row>
        <row r="209">
          <cell r="B209">
            <v>112604</v>
          </cell>
          <cell r="C209">
            <v>125238</v>
          </cell>
          <cell r="D209">
            <v>0</v>
          </cell>
          <cell r="E209">
            <v>125238</v>
          </cell>
          <cell r="F209" t="str">
            <v>602d9abee56037001889141f</v>
          </cell>
          <cell r="G209" t="str">
            <v>PRIMAX</v>
          </cell>
          <cell r="H209" t="str">
            <v>SI</v>
          </cell>
          <cell r="I209" t="str">
            <v>NO</v>
          </cell>
          <cell r="J209" t="str">
            <v>SI</v>
          </cell>
          <cell r="K209" t="str">
            <v>FAROL</v>
          </cell>
          <cell r="L209" t="str">
            <v>Cr 17 No 4-20 Barrio La Esmeralda</v>
          </cell>
          <cell r="M209" t="str">
            <v>Área Sur</v>
          </cell>
          <cell r="N209" t="str">
            <v>POPAYAN</v>
          </cell>
          <cell r="O209" t="str">
            <v>CAUCA</v>
          </cell>
          <cell r="P209" t="str">
            <v>MARTHA PATRICA CHAVES</v>
          </cell>
          <cell r="Q209" t="str">
            <v>mchavesr@primax.com.co</v>
          </cell>
          <cell r="R209" t="str">
            <v>CATALINA QUINTERO</v>
          </cell>
          <cell r="S209" t="str">
            <v>cquinteroc@primax.com.co;</v>
          </cell>
          <cell r="T209" t="str">
            <v>Single Site</v>
          </cell>
          <cell r="U209"/>
          <cell r="V209"/>
          <cell r="W209" t="str">
            <v>Moises Chilito - Mabel Solarte</v>
          </cell>
        </row>
        <row r="210">
          <cell r="B210">
            <v>162693</v>
          </cell>
          <cell r="C210">
            <v>221250</v>
          </cell>
          <cell r="D210">
            <v>0</v>
          </cell>
          <cell r="E210">
            <v>221250</v>
          </cell>
          <cell r="F210" t="str">
            <v>5e74e689a23612001787db13</v>
          </cell>
          <cell r="G210" t="str">
            <v>PRIMAX</v>
          </cell>
          <cell r="H210" t="str">
            <v>SI</v>
          </cell>
          <cell r="I210" t="str">
            <v>SI</v>
          </cell>
          <cell r="J210" t="str">
            <v>SI</v>
          </cell>
          <cell r="K210" t="str">
            <v>LA VIRGEN(Camova)</v>
          </cell>
          <cell r="L210" t="str">
            <v>Carrera 15 # 3-28 Bucaramanga</v>
          </cell>
          <cell r="M210" t="str">
            <v>Área Norte</v>
          </cell>
          <cell r="N210" t="str">
            <v>BUCARAMANGA</v>
          </cell>
          <cell r="O210" t="str">
            <v>SANTANDER</v>
          </cell>
          <cell r="P210" t="str">
            <v>MONICA LONDOÑO</v>
          </cell>
          <cell r="Q210" t="str">
            <v>mlondonod@primax.com.co</v>
          </cell>
          <cell r="R210" t="str">
            <v>FABIAN TORRES</v>
          </cell>
          <cell r="S210" t="str">
            <v>ftorresa@primax.com.co</v>
          </cell>
          <cell r="T210" t="str">
            <v>Single Site</v>
          </cell>
          <cell r="U210"/>
          <cell r="V210"/>
          <cell r="W210" t="str">
            <v>Camova/ Camilo Sarmiento</v>
          </cell>
        </row>
        <row r="211">
          <cell r="B211">
            <v>109894</v>
          </cell>
          <cell r="C211">
            <v>222579</v>
          </cell>
          <cell r="D211">
            <v>0</v>
          </cell>
          <cell r="E211">
            <v>222579</v>
          </cell>
          <cell r="F211" t="str">
            <v>5e73be6aa2361200178254bc</v>
          </cell>
          <cell r="G211" t="str">
            <v>PRIMAX</v>
          </cell>
          <cell r="H211" t="str">
            <v>SI</v>
          </cell>
          <cell r="I211" t="str">
            <v>SI</v>
          </cell>
          <cell r="J211" t="str">
            <v>SI</v>
          </cell>
          <cell r="K211" t="str">
            <v>ESSO EL PRADO</v>
          </cell>
          <cell r="L211" t="str">
            <v>Calle 76 No. 52-21</v>
          </cell>
          <cell r="M211" t="str">
            <v>Área Norte</v>
          </cell>
          <cell r="N211" t="str">
            <v>BARRANQUILLA</v>
          </cell>
          <cell r="O211" t="str">
            <v>ATLANTICO</v>
          </cell>
          <cell r="P211" t="str">
            <v>MONICA LONDOÑO</v>
          </cell>
          <cell r="Q211" t="str">
            <v>mlondonod@primax.com.co</v>
          </cell>
          <cell r="R211" t="str">
            <v>ANGELA BARANDICA</v>
          </cell>
          <cell r="S211" t="str">
            <v>abarandicab@primax.com.co</v>
          </cell>
          <cell r="T211" t="str">
            <v>Single Site</v>
          </cell>
          <cell r="U211"/>
          <cell r="V211"/>
          <cell r="W211" t="str">
            <v>MULTIFONDOS SAIEH &amp; CIA S.EN C. - (Roberto Saieh)</v>
          </cell>
        </row>
        <row r="212">
          <cell r="B212">
            <v>110430</v>
          </cell>
          <cell r="C212">
            <v>121434</v>
          </cell>
          <cell r="D212">
            <v>0</v>
          </cell>
          <cell r="E212">
            <v>121434</v>
          </cell>
          <cell r="F212" t="str">
            <v>5f2b3602fa612900188ceace</v>
          </cell>
          <cell r="G212" t="str">
            <v>PRIMAX</v>
          </cell>
          <cell r="H212" t="str">
            <v>SI</v>
          </cell>
          <cell r="I212" t="str">
            <v>NO</v>
          </cell>
          <cell r="J212" t="str">
            <v>SI</v>
          </cell>
          <cell r="K212" t="str">
            <v>TOLU</v>
          </cell>
          <cell r="L212" t="str">
            <v>Copacabana Km 16 # 23A-195</v>
          </cell>
          <cell r="M212" t="str">
            <v>Área Norte</v>
          </cell>
          <cell r="N212" t="str">
            <v>COPACABANA</v>
          </cell>
          <cell r="O212" t="str">
            <v>ANTIOQUIA</v>
          </cell>
          <cell r="P212" t="str">
            <v>MONICA LONDOÑO</v>
          </cell>
          <cell r="Q212" t="str">
            <v>mlondonod@primax.com.co</v>
          </cell>
          <cell r="R212" t="str">
            <v>OLGA LUCIA RESTREPO</v>
          </cell>
          <cell r="S212" t="str">
            <v>apennal@primax.com.co</v>
          </cell>
          <cell r="T212" t="str">
            <v>Single Site</v>
          </cell>
          <cell r="U212"/>
          <cell r="V212"/>
          <cell r="W212" t="str">
            <v>Jhon Jairo Duque</v>
          </cell>
        </row>
        <row r="213">
          <cell r="B213">
            <v>169638</v>
          </cell>
          <cell r="C213">
            <v>230884</v>
          </cell>
          <cell r="D213">
            <v>0</v>
          </cell>
          <cell r="E213">
            <v>230884</v>
          </cell>
          <cell r="F213" t="str">
            <v>604269efa7da3c00181414bf</v>
          </cell>
          <cell r="G213" t="str">
            <v>PRIMAX</v>
          </cell>
          <cell r="H213" t="str">
            <v>SI</v>
          </cell>
          <cell r="I213" t="str">
            <v>NO</v>
          </cell>
          <cell r="J213" t="str">
            <v>NO</v>
          </cell>
          <cell r="K213" t="str">
            <v>LLANOGRANDE - SOATA</v>
          </cell>
          <cell r="L213" t="str">
            <v>VEREDA LLANOGRANDE FINCA EL NARANJO</v>
          </cell>
          <cell r="M213" t="str">
            <v>Área Centro</v>
          </cell>
          <cell r="N213" t="str">
            <v>SOATA</v>
          </cell>
          <cell r="O213" t="str">
            <v>BOYACA</v>
          </cell>
          <cell r="P213" t="str">
            <v>HECTOR MARIO MARTINEZ</v>
          </cell>
          <cell r="Q213" t="str">
            <v>hmartinezd@primax.com.co</v>
          </cell>
          <cell r="R213" t="str">
            <v>YOLIMA MESA</v>
          </cell>
          <cell r="S213" t="str">
            <v>ymesar@primax.com.co</v>
          </cell>
          <cell r="T213" t="str">
            <v>Single Site</v>
          </cell>
          <cell r="U213"/>
          <cell r="V213"/>
          <cell r="W213" t="str">
            <v xml:space="preserve">Ramiro Merchan </v>
          </cell>
        </row>
        <row r="214">
          <cell r="B214">
            <v>110088</v>
          </cell>
          <cell r="C214">
            <v>120688</v>
          </cell>
          <cell r="D214">
            <v>0</v>
          </cell>
          <cell r="E214">
            <v>120688</v>
          </cell>
          <cell r="F214" t="str">
            <v>60426e24a7da3c00181414e3</v>
          </cell>
          <cell r="G214" t="str">
            <v>PRIMAX</v>
          </cell>
          <cell r="H214" t="str">
            <v>SI</v>
          </cell>
          <cell r="I214" t="str">
            <v>NO</v>
          </cell>
          <cell r="J214" t="str">
            <v>SI</v>
          </cell>
          <cell r="K214" t="str">
            <v>CONTINENTAL</v>
          </cell>
          <cell r="L214" t="str">
            <v xml:space="preserve">Autop. Medellin  Cl 80 No 91-57    </v>
          </cell>
          <cell r="M214" t="str">
            <v>Área Centro</v>
          </cell>
          <cell r="N214" t="str">
            <v>BOGOTA D.C.</v>
          </cell>
          <cell r="O214" t="str">
            <v>BOGOTA D.C.</v>
          </cell>
          <cell r="P214" t="str">
            <v>HECTOR MARIO MARTINEZ</v>
          </cell>
          <cell r="Q214" t="str">
            <v>hmartinezd@primax.com.co</v>
          </cell>
          <cell r="R214" t="str">
            <v>SEBASTIAN PARDO</v>
          </cell>
          <cell r="S214" t="str">
            <v>spardod@primax.com.co</v>
          </cell>
          <cell r="T214" t="str">
            <v>Single Site</v>
          </cell>
          <cell r="U214"/>
          <cell r="V214"/>
          <cell r="W214" t="str">
            <v>Jahir García</v>
          </cell>
        </row>
        <row r="215">
          <cell r="B215">
            <v>170927</v>
          </cell>
          <cell r="C215">
            <v>234179</v>
          </cell>
          <cell r="D215">
            <v>0</v>
          </cell>
          <cell r="E215">
            <v>234179</v>
          </cell>
          <cell r="F215" t="str">
            <v>60aeb621f57fd60018bc042b</v>
          </cell>
          <cell r="G215" t="str">
            <v>PRIMAX</v>
          </cell>
          <cell r="H215" t="str">
            <v>SI</v>
          </cell>
          <cell r="I215" t="str">
            <v>SI</v>
          </cell>
          <cell r="J215" t="str">
            <v>SI</v>
          </cell>
          <cell r="K215" t="str">
            <v>EL ALCAZAR</v>
          </cell>
          <cell r="L215" t="str">
            <v>Vereda Calahorra El Alcazar - Variante Zipaquirá - Cajicá</v>
          </cell>
          <cell r="M215" t="str">
            <v>Área Centro</v>
          </cell>
          <cell r="N215" t="str">
            <v>CAJICA</v>
          </cell>
          <cell r="O215" t="str">
            <v>CUNDINAMARCA</v>
          </cell>
          <cell r="P215" t="str">
            <v>HECTOR MARIO MARTINEZ</v>
          </cell>
          <cell r="Q215" t="str">
            <v>hmartinezd@primax.com.co</v>
          </cell>
          <cell r="R215" t="str">
            <v xml:space="preserve">JUAN PABLO PIÑEROS </v>
          </cell>
          <cell r="S215" t="str">
            <v>cchavezz@primax.com.co</v>
          </cell>
          <cell r="T215" t="str">
            <v>Partner</v>
          </cell>
          <cell r="U215" t="str">
            <v>COESCO</v>
          </cell>
          <cell r="V215"/>
          <cell r="W215" t="str">
            <v>COESCO: Julian Torrado</v>
          </cell>
        </row>
        <row r="216">
          <cell r="B216">
            <v>160937</v>
          </cell>
          <cell r="C216">
            <v>228212</v>
          </cell>
          <cell r="D216">
            <v>0</v>
          </cell>
          <cell r="E216">
            <v>228212</v>
          </cell>
          <cell r="F216" t="str">
            <v>5d14cdcde87890001724b79d</v>
          </cell>
          <cell r="G216" t="str">
            <v>PRIMAX</v>
          </cell>
          <cell r="H216" t="str">
            <v>SI</v>
          </cell>
          <cell r="I216" t="str">
            <v>NO</v>
          </cell>
          <cell r="J216" t="str">
            <v>SI</v>
          </cell>
          <cell r="K216" t="str">
            <v>PANAMERICANA - IBAGUE</v>
          </cell>
          <cell r="L216" t="str">
            <v>Km 14 Costado Izq Via Ibagué- Gualanday</v>
          </cell>
          <cell r="M216" t="str">
            <v>Área Centro</v>
          </cell>
          <cell r="N216" t="str">
            <v>IBAGUE</v>
          </cell>
          <cell r="O216" t="str">
            <v>TOLIMA</v>
          </cell>
          <cell r="P216" t="str">
            <v>HECTOR MARIO MARTINEZ</v>
          </cell>
          <cell r="Q216" t="str">
            <v>hmartinezd@primax.com.co</v>
          </cell>
          <cell r="R216" t="str">
            <v>ROBINSON GUZMÁN</v>
          </cell>
          <cell r="S216" t="str">
            <v>jguzmanb@primax.com.co</v>
          </cell>
          <cell r="T216" t="str">
            <v>Single Site</v>
          </cell>
          <cell r="U216"/>
          <cell r="V216"/>
          <cell r="W216" t="str">
            <v>Jaime Bryant</v>
          </cell>
        </row>
        <row r="217">
          <cell r="B217">
            <v>167484</v>
          </cell>
          <cell r="C217">
            <v>225275</v>
          </cell>
          <cell r="D217">
            <v>0</v>
          </cell>
          <cell r="E217">
            <v>225275</v>
          </cell>
          <cell r="F217" t="str">
            <v>5e74ed11a23612001788a0a9</v>
          </cell>
          <cell r="G217" t="str">
            <v>ESSO</v>
          </cell>
          <cell r="H217" t="str">
            <v>SI</v>
          </cell>
          <cell r="I217" t="str">
            <v>NO</v>
          </cell>
          <cell r="J217" t="str">
            <v>NO</v>
          </cell>
          <cell r="K217" t="str">
            <v>PLAZA MADERO</v>
          </cell>
          <cell r="L217" t="str">
            <v>Calle 13 No. 52-92</v>
          </cell>
          <cell r="M217" t="str">
            <v>Área Sur</v>
          </cell>
          <cell r="N217" t="str">
            <v>PALMIRA</v>
          </cell>
          <cell r="O217" t="str">
            <v>VALLE DEL CAUCA</v>
          </cell>
          <cell r="P217" t="str">
            <v>MARTHA PATRICA CHAVES</v>
          </cell>
          <cell r="Q217" t="str">
            <v>mchavesr@primax.com.co</v>
          </cell>
          <cell r="R217" t="str">
            <v>FERNANDO HERNANDEZ</v>
          </cell>
          <cell r="S217" t="str">
            <v>fhernandezr@primax.com.co;</v>
          </cell>
          <cell r="T217" t="str">
            <v>Multisite</v>
          </cell>
          <cell r="U217"/>
          <cell r="V217" t="str">
            <v>Carlos Solarte- Lorena Ramirez-Lina Grisales</v>
          </cell>
          <cell r="W217" t="str">
            <v>Lorena Ramirez</v>
          </cell>
        </row>
        <row r="218">
          <cell r="B218">
            <v>167485</v>
          </cell>
          <cell r="C218">
            <v>225276</v>
          </cell>
          <cell r="D218">
            <v>0</v>
          </cell>
          <cell r="E218">
            <v>225276</v>
          </cell>
          <cell r="F218" t="str">
            <v>5e66e5f80a16ed0017623050</v>
          </cell>
          <cell r="G218" t="str">
            <v>ESSO</v>
          </cell>
          <cell r="H218" t="str">
            <v>SI</v>
          </cell>
          <cell r="I218" t="str">
            <v>NO</v>
          </cell>
          <cell r="J218" t="str">
            <v>NO</v>
          </cell>
          <cell r="K218" t="str">
            <v>CERRITO VALLE</v>
          </cell>
          <cell r="L218" t="str">
            <v>Km 21+250 Via Palmira-Buga</v>
          </cell>
          <cell r="M218" t="str">
            <v>Área Sur</v>
          </cell>
          <cell r="N218" t="str">
            <v>GINEBRA</v>
          </cell>
          <cell r="O218" t="str">
            <v>VALLE DEL CAUCA</v>
          </cell>
          <cell r="P218" t="str">
            <v>MARTHA PATRICA CHAVES</v>
          </cell>
          <cell r="Q218" t="str">
            <v>mchavesr@primax.com.co</v>
          </cell>
          <cell r="R218" t="str">
            <v>FERNANDO HERNANDEZ</v>
          </cell>
          <cell r="S218" t="str">
            <v>fhernandezr@primax.com.co;</v>
          </cell>
          <cell r="T218" t="str">
            <v>Multisite</v>
          </cell>
          <cell r="U218"/>
          <cell r="V218" t="str">
            <v>Carlos Solarte- Lorena Ramirez-Lina Grisales</v>
          </cell>
          <cell r="W218" t="str">
            <v>Lorena Ramirez</v>
          </cell>
        </row>
        <row r="219">
          <cell r="B219">
            <v>170428</v>
          </cell>
          <cell r="C219">
            <v>233417</v>
          </cell>
          <cell r="D219">
            <v>0</v>
          </cell>
          <cell r="E219">
            <v>233417</v>
          </cell>
          <cell r="F219" t="str">
            <v>60524be4f0721600186a4f4e</v>
          </cell>
          <cell r="G219" t="str">
            <v>PRIMAX</v>
          </cell>
          <cell r="H219" t="str">
            <v>SI</v>
          </cell>
          <cell r="I219" t="str">
            <v>SI</v>
          </cell>
          <cell r="J219" t="str">
            <v>SI</v>
          </cell>
          <cell r="K219" t="str">
            <v>CLARETH</v>
          </cell>
          <cell r="L219" t="str">
            <v>TRANSVERSAL 51A No. 67B-59</v>
          </cell>
          <cell r="M219" t="str">
            <v>Área Norte</v>
          </cell>
          <cell r="N219" t="str">
            <v>MEDELLIN</v>
          </cell>
          <cell r="O219" t="str">
            <v>ANTIOQUIA</v>
          </cell>
          <cell r="P219" t="str">
            <v>MONICA LONDOÑO</v>
          </cell>
          <cell r="Q219" t="str">
            <v>mlondonod@primax.com.co</v>
          </cell>
          <cell r="R219" t="str">
            <v>ANDRES FELIPE PENNA</v>
          </cell>
          <cell r="S219" t="str">
            <v>apennal@primax.com.co</v>
          </cell>
          <cell r="T219" t="str">
            <v>Multisite</v>
          </cell>
          <cell r="U219"/>
          <cell r="V219" t="str">
            <v>JOSE FERNANDO HOYOS</v>
          </cell>
          <cell r="W219" t="str">
            <v>JOSE FERNANDO HOYOS</v>
          </cell>
        </row>
        <row r="220">
          <cell r="B220">
            <v>170891</v>
          </cell>
          <cell r="C220">
            <v>234142</v>
          </cell>
          <cell r="D220">
            <v>-217</v>
          </cell>
          <cell r="E220">
            <v>234359</v>
          </cell>
          <cell r="F220" t="str">
            <v>60524cbdf0721600186a4f50</v>
          </cell>
          <cell r="G220" t="str">
            <v>PRIMAX</v>
          </cell>
          <cell r="H220" t="str">
            <v>SI</v>
          </cell>
          <cell r="I220" t="str">
            <v>SI</v>
          </cell>
          <cell r="J220" t="str">
            <v>SI</v>
          </cell>
          <cell r="K220" t="str">
            <v>LA PISTA</v>
          </cell>
          <cell r="L220" t="str">
            <v>KM1 entrada natagaima departamento del Tolima</v>
          </cell>
          <cell r="M220" t="str">
            <v>Área Centro</v>
          </cell>
          <cell r="N220" t="str">
            <v>NATAGAIMA</v>
          </cell>
          <cell r="O220" t="str">
            <v>TOLIMA</v>
          </cell>
          <cell r="P220" t="str">
            <v>HECTOR MARIO MARTINEZ</v>
          </cell>
          <cell r="Q220" t="str">
            <v>hmartinezd@primax.com.co</v>
          </cell>
          <cell r="R220" t="str">
            <v>JOHANA BOTERO</v>
          </cell>
          <cell r="S220" t="str">
            <v>jboterog@primax.com.co</v>
          </cell>
          <cell r="T220" t="str">
            <v>Partner</v>
          </cell>
          <cell r="U220" t="str">
            <v>COESCO</v>
          </cell>
          <cell r="V220"/>
          <cell r="W220" t="str">
            <v>COESCO: Julian Torrado</v>
          </cell>
        </row>
        <row r="221">
          <cell r="B221">
            <v>110160</v>
          </cell>
          <cell r="C221">
            <v>120800</v>
          </cell>
          <cell r="D221">
            <v>0</v>
          </cell>
          <cell r="E221">
            <v>120800</v>
          </cell>
          <cell r="F221" t="str">
            <v>5d14d257e87890001724cf8d</v>
          </cell>
          <cell r="G221" t="str">
            <v>PRIMAX</v>
          </cell>
          <cell r="H221" t="str">
            <v>SI</v>
          </cell>
          <cell r="I221" t="str">
            <v>NO</v>
          </cell>
          <cell r="J221" t="str">
            <v>SI</v>
          </cell>
          <cell r="K221" t="str">
            <v>EL PUENTE</v>
          </cell>
          <cell r="L221" t="str">
            <v>Calle 20 No. 3 - 123</v>
          </cell>
          <cell r="M221" t="str">
            <v>Área Norte</v>
          </cell>
          <cell r="N221" t="str">
            <v>MONTERIA</v>
          </cell>
          <cell r="O221" t="str">
            <v>CORDOBA</v>
          </cell>
          <cell r="P221" t="str">
            <v>MONICA LONDOÑO</v>
          </cell>
          <cell r="Q221" t="str">
            <v>mlondonod@primax.com.co</v>
          </cell>
          <cell r="R221" t="str">
            <v>VICTOR PATERNINA</v>
          </cell>
          <cell r="S221" t="str">
            <v>vpaterninau@primax.com.co</v>
          </cell>
          <cell r="T221" t="str">
            <v>Multisite</v>
          </cell>
          <cell r="U221"/>
          <cell r="V221" t="str">
            <v>Carlos A Patiño</v>
          </cell>
          <cell r="W221" t="str">
            <v>Carlos A Patiño</v>
          </cell>
        </row>
        <row r="222">
          <cell r="B222">
            <v>170536</v>
          </cell>
          <cell r="C222">
            <v>233644</v>
          </cell>
          <cell r="D222">
            <v>0</v>
          </cell>
          <cell r="E222">
            <v>233644</v>
          </cell>
          <cell r="F222" t="str">
            <v>607d9cfe9c3f250018a3a409</v>
          </cell>
          <cell r="G222" t="str">
            <v>PRIMAX</v>
          </cell>
          <cell r="H222" t="str">
            <v>SI</v>
          </cell>
          <cell r="I222" t="str">
            <v>NO</v>
          </cell>
          <cell r="J222" t="str">
            <v>NO</v>
          </cell>
          <cell r="K222" t="str">
            <v>El PROGRESO</v>
          </cell>
          <cell r="L222" t="str">
            <v xml:space="preserve">Carrera 8 no. 3 -30 </v>
          </cell>
          <cell r="M222" t="str">
            <v>Área Norte</v>
          </cell>
          <cell r="N222" t="str">
            <v>COPEY</v>
          </cell>
          <cell r="O222" t="str">
            <v>CESAR</v>
          </cell>
          <cell r="P222" t="str">
            <v>MONICA LONDOÑO</v>
          </cell>
          <cell r="Q222" t="str">
            <v>mlondonod@primax.com.co</v>
          </cell>
          <cell r="R222" t="str">
            <v>MARTHA BARROS</v>
          </cell>
          <cell r="S222" t="str">
            <v>mbarrosl@primax.com.co;</v>
          </cell>
          <cell r="T222" t="str">
            <v>Single Site</v>
          </cell>
          <cell r="U222"/>
          <cell r="V222"/>
          <cell r="W222" t="str">
            <v>Dimas Restrepo</v>
          </cell>
        </row>
        <row r="223">
          <cell r="B223">
            <v>161806</v>
          </cell>
          <cell r="C223">
            <v>204578</v>
          </cell>
          <cell r="D223">
            <v>0</v>
          </cell>
          <cell r="E223">
            <v>204578</v>
          </cell>
          <cell r="F223" t="str">
            <v>5e74e44ba2361200178786dd</v>
          </cell>
          <cell r="G223" t="str">
            <v>PRIMAX</v>
          </cell>
          <cell r="H223" t="str">
            <v>SI</v>
          </cell>
          <cell r="I223" t="str">
            <v>SI</v>
          </cell>
          <cell r="J223" t="str">
            <v>SI</v>
          </cell>
          <cell r="K223" t="str">
            <v>TOTAL GAS PALO BLANCO  (ZONA T)</v>
          </cell>
          <cell r="L223" t="str">
            <v>Cra. 24 No. 12-50 Buga</v>
          </cell>
          <cell r="M223" t="str">
            <v>Área Sur</v>
          </cell>
          <cell r="N223" t="str">
            <v>GUADALAJARA DE BUGA</v>
          </cell>
          <cell r="O223" t="str">
            <v>VALLE DEL CAUCA</v>
          </cell>
          <cell r="P223" t="str">
            <v>MARTHA PATRICA CHAVES</v>
          </cell>
          <cell r="Q223" t="str">
            <v>mchavesr@primax.com.co</v>
          </cell>
          <cell r="R223" t="str">
            <v>FERNANDO HERNANDEZ</v>
          </cell>
          <cell r="S223" t="str">
            <v>fhernandezr@primax.com.co;</v>
          </cell>
          <cell r="T223" t="str">
            <v>Multisite</v>
          </cell>
          <cell r="U223"/>
          <cell r="V223" t="str">
            <v>TOTALGAS: Jairo Contreras</v>
          </cell>
          <cell r="W223" t="str">
            <v>TOTALGAS: Jairo Contreras</v>
          </cell>
        </row>
        <row r="224">
          <cell r="B224">
            <v>168008</v>
          </cell>
          <cell r="C224">
            <v>234424</v>
          </cell>
          <cell r="D224">
            <v>0</v>
          </cell>
          <cell r="E224">
            <v>234424</v>
          </cell>
          <cell r="F224" t="str">
            <v>60aebcefcb0f2900180d9e23</v>
          </cell>
          <cell r="G224" t="str">
            <v>PRIMAX</v>
          </cell>
          <cell r="H224" t="str">
            <v>SI</v>
          </cell>
          <cell r="I224" t="str">
            <v>NO</v>
          </cell>
          <cell r="J224" t="str">
            <v>SI</v>
          </cell>
          <cell r="K224" t="str">
            <v>SANTA ANNA SUR</v>
          </cell>
          <cell r="L224" t="str">
            <v>CALLE 11 SUR N° 6-13</v>
          </cell>
          <cell r="M224" t="str">
            <v>Área Centro</v>
          </cell>
          <cell r="N224" t="str">
            <v>BOGOTA D.C.</v>
          </cell>
          <cell r="O224" t="str">
            <v>BOGOTA D.C.</v>
          </cell>
          <cell r="P224" t="str">
            <v>HECTOR MARIO MARTINEZ</v>
          </cell>
          <cell r="Q224" t="str">
            <v>hmartinezd@primax.com.co</v>
          </cell>
          <cell r="R224" t="str">
            <v xml:space="preserve">PAOLA MARTÍNEZ </v>
          </cell>
          <cell r="S224" t="str">
            <v>pmartinezb@primax.com.co</v>
          </cell>
          <cell r="T224" t="str">
            <v>Multisite</v>
          </cell>
          <cell r="U224"/>
          <cell r="V224" t="str">
            <v>Eliana Rubio</v>
          </cell>
          <cell r="W224" t="str">
            <v>Eliana Rubio</v>
          </cell>
        </row>
        <row r="225">
          <cell r="B225">
            <v>170730</v>
          </cell>
          <cell r="C225">
            <v>233937</v>
          </cell>
          <cell r="D225">
            <v>0</v>
          </cell>
          <cell r="E225">
            <v>233937</v>
          </cell>
          <cell r="F225" t="str">
            <v>60aebd69cb0f2900180d9e26</v>
          </cell>
          <cell r="G225" t="str">
            <v>PRIMAX</v>
          </cell>
          <cell r="H225" t="str">
            <v>SI</v>
          </cell>
          <cell r="I225" t="str">
            <v>NO</v>
          </cell>
          <cell r="J225" t="str">
            <v>SI</v>
          </cell>
          <cell r="K225" t="str">
            <v>EL PIRE</v>
          </cell>
          <cell r="L225" t="str">
            <v>Carrera 4 # 2 - 13 sur, Soacha </v>
          </cell>
          <cell r="M225" t="str">
            <v>Área Centro</v>
          </cell>
          <cell r="N225" t="str">
            <v>SOACHA</v>
          </cell>
          <cell r="O225" t="str">
            <v>CUNDINAMARCA</v>
          </cell>
          <cell r="P225" t="str">
            <v>HECTOR MARIO MARTINEZ</v>
          </cell>
          <cell r="Q225" t="str">
            <v>hmartinezd@primax.com.co</v>
          </cell>
          <cell r="R225" t="str">
            <v xml:space="preserve">PAOLA MARTÍNEZ </v>
          </cell>
          <cell r="S225" t="str">
            <v>pmartinezb@primax.com.co</v>
          </cell>
          <cell r="T225" t="str">
            <v>Single Site</v>
          </cell>
          <cell r="U225"/>
          <cell r="V225"/>
          <cell r="W225" t="str">
            <v>Andrea Burgos</v>
          </cell>
        </row>
        <row r="226">
          <cell r="B226">
            <v>110404</v>
          </cell>
          <cell r="C226">
            <v>164844</v>
          </cell>
          <cell r="D226">
            <v>0</v>
          </cell>
          <cell r="E226">
            <v>164844</v>
          </cell>
          <cell r="F226" t="str">
            <v>60aed012f57fd60018bc0511</v>
          </cell>
          <cell r="G226" t="str">
            <v>PRIMAX</v>
          </cell>
          <cell r="H226" t="str">
            <v>SI</v>
          </cell>
          <cell r="I226" t="str">
            <v>SI</v>
          </cell>
          <cell r="J226" t="str">
            <v>SI</v>
          </cell>
          <cell r="K226" t="str">
            <v>VALLE DE LILY</v>
          </cell>
          <cell r="L226" t="str">
            <v>Aut. Cali - Jamundi Km. 2</v>
          </cell>
          <cell r="M226" t="str">
            <v>Área Sur</v>
          </cell>
          <cell r="N226" t="str">
            <v>SANTIAGO DE CALI</v>
          </cell>
          <cell r="O226" t="str">
            <v>VALLE DEL CAUCA</v>
          </cell>
          <cell r="P226" t="str">
            <v>MARTHA PATRICA CHAVES</v>
          </cell>
          <cell r="Q226" t="str">
            <v>mchavesr@primax.com.co</v>
          </cell>
          <cell r="R226" t="str">
            <v>CLAUDIA PINILLA</v>
          </cell>
          <cell r="S226" t="str">
            <v>cpinillal@primax.com.co</v>
          </cell>
          <cell r="T226" t="str">
            <v>Single Site</v>
          </cell>
          <cell r="U226"/>
          <cell r="V226"/>
          <cell r="W226" t="str">
            <v>Andres Menendez</v>
          </cell>
        </row>
        <row r="227">
          <cell r="B227">
            <v>110428</v>
          </cell>
          <cell r="C227">
            <v>224354</v>
          </cell>
          <cell r="D227">
            <v>0</v>
          </cell>
          <cell r="E227">
            <v>224354</v>
          </cell>
          <cell r="F227" t="str">
            <v>60aed046cb0f2900180d9e3c</v>
          </cell>
          <cell r="G227" t="str">
            <v>PRIMAX</v>
          </cell>
          <cell r="H227" t="str">
            <v>SI</v>
          </cell>
          <cell r="I227" t="str">
            <v>NO</v>
          </cell>
          <cell r="J227" t="str">
            <v>SI</v>
          </cell>
          <cell r="K227" t="str">
            <v>SANTA MARIA - ITAGUI</v>
          </cell>
          <cell r="L227" t="str">
            <v>Cra 50 # 38-49 Itagui</v>
          </cell>
          <cell r="M227" t="str">
            <v>Área Norte</v>
          </cell>
          <cell r="N227" t="str">
            <v>ITAGUI</v>
          </cell>
          <cell r="O227" t="str">
            <v>ANTIOQUIA</v>
          </cell>
          <cell r="P227" t="str">
            <v>MONICA LONDOÑO</v>
          </cell>
          <cell r="Q227" t="str">
            <v>mlondonod@primax.com.co</v>
          </cell>
          <cell r="R227" t="str">
            <v>ANDRES FELIPE PENNA</v>
          </cell>
          <cell r="S227" t="str">
            <v>apennal@primax.com.co</v>
          </cell>
          <cell r="T227" t="str">
            <v>Single Site</v>
          </cell>
          <cell r="U227"/>
          <cell r="V227"/>
          <cell r="W227" t="str">
            <v>Albeiro Serna</v>
          </cell>
        </row>
        <row r="228">
          <cell r="B228">
            <v>111026</v>
          </cell>
          <cell r="C228">
            <v>234259</v>
          </cell>
          <cell r="D228">
            <v>0</v>
          </cell>
          <cell r="E228">
            <v>234259</v>
          </cell>
          <cell r="F228" t="str">
            <v>5d766f0922f39e0017aad010</v>
          </cell>
          <cell r="G228" t="str">
            <v>PRIMAX</v>
          </cell>
          <cell r="H228" t="str">
            <v>SI</v>
          </cell>
          <cell r="I228" t="str">
            <v>SI</v>
          </cell>
          <cell r="J228" t="str">
            <v>SI</v>
          </cell>
          <cell r="K228" t="str">
            <v>COMBUSTIBLES GALAXIA S.A.</v>
          </cell>
          <cell r="L228" t="str">
            <v>Cra. 48 No. 52-02 (Doris)</v>
          </cell>
          <cell r="M228" t="str">
            <v>Área Norte</v>
          </cell>
          <cell r="N228" t="str">
            <v>RIONEGRO</v>
          </cell>
          <cell r="O228" t="str">
            <v>ANTIOQUIA</v>
          </cell>
          <cell r="P228" t="str">
            <v>MONICA LONDOÑO</v>
          </cell>
          <cell r="Q228" t="str">
            <v>mlondonod@primax.com.co</v>
          </cell>
          <cell r="R228" t="str">
            <v>ANDRES FELIPE PENNA</v>
          </cell>
          <cell r="S228" t="str">
            <v>apennal@primax.com.co</v>
          </cell>
          <cell r="T228" t="str">
            <v>Partner</v>
          </cell>
          <cell r="U228" t="str">
            <v>COESCO</v>
          </cell>
          <cell r="V228"/>
          <cell r="W228" t="str">
            <v>COESCO: Alexander Trujillo</v>
          </cell>
        </row>
        <row r="229">
          <cell r="B229">
            <v>170903</v>
          </cell>
          <cell r="C229">
            <v>234155</v>
          </cell>
          <cell r="D229">
            <v>0</v>
          </cell>
          <cell r="E229">
            <v>234155</v>
          </cell>
          <cell r="F229" t="str">
            <v>60c9569c907e880018956ef4</v>
          </cell>
          <cell r="G229" t="str">
            <v>PRIMAX</v>
          </cell>
          <cell r="H229" t="str">
            <v>SI</v>
          </cell>
          <cell r="I229" t="str">
            <v>SI</v>
          </cell>
          <cell r="J229" t="str">
            <v>SI</v>
          </cell>
          <cell r="K229" t="str">
            <v>MARTINICA</v>
          </cell>
          <cell r="L229" t="str">
            <v>Barrio La Florida Variante Ibagué -Armenia</v>
          </cell>
          <cell r="M229" t="str">
            <v>Área Centro</v>
          </cell>
          <cell r="N229" t="str">
            <v>IBAGUE</v>
          </cell>
          <cell r="O229" t="str">
            <v>TOLIMA</v>
          </cell>
          <cell r="P229" t="str">
            <v>HECTOR MARIO MARTINEZ</v>
          </cell>
          <cell r="Q229" t="str">
            <v>hmartinezd@primax.com.co</v>
          </cell>
          <cell r="R229" t="str">
            <v>ROBINSON GUZMÁN</v>
          </cell>
          <cell r="S229" t="str">
            <v>jguzmanb@primax.com.co</v>
          </cell>
          <cell r="T229" t="str">
            <v>Partner</v>
          </cell>
          <cell r="U229" t="str">
            <v>COESCO</v>
          </cell>
          <cell r="V229"/>
          <cell r="W229" t="str">
            <v>COESCO: Julian Torrado</v>
          </cell>
        </row>
        <row r="230">
          <cell r="B230">
            <v>170948</v>
          </cell>
          <cell r="C230">
            <v>234204</v>
          </cell>
          <cell r="D230">
            <v>0</v>
          </cell>
          <cell r="E230">
            <v>234204</v>
          </cell>
          <cell r="F230" t="str">
            <v>60e30a4275c81700181c4302</v>
          </cell>
          <cell r="G230" t="str">
            <v>PRIMAX</v>
          </cell>
          <cell r="H230" t="str">
            <v>NO</v>
          </cell>
          <cell r="I230" t="str">
            <v>NO</v>
          </cell>
          <cell r="J230" t="str">
            <v>NO</v>
          </cell>
          <cell r="K230" t="str">
            <v>CARVAJAL</v>
          </cell>
          <cell r="L230" t="str">
            <v>Avenida Boyaca N° 37D - 24sur</v>
          </cell>
          <cell r="M230" t="str">
            <v>Área Centro</v>
          </cell>
          <cell r="N230" t="str">
            <v>BOGOTA D.C.</v>
          </cell>
          <cell r="O230" t="str">
            <v>BOGOTA D.C.</v>
          </cell>
          <cell r="P230" t="str">
            <v>HECTOR MARIO MARTINEZ</v>
          </cell>
          <cell r="Q230" t="str">
            <v>hmartinezd@primax.com.co</v>
          </cell>
          <cell r="R230" t="str">
            <v xml:space="preserve">JUAN PABLO PIÑEROS </v>
          </cell>
          <cell r="S230" t="str">
            <v>cchavezz@primax.com.co</v>
          </cell>
          <cell r="T230" t="str">
            <v>Single Site</v>
          </cell>
          <cell r="U230"/>
          <cell r="V230"/>
          <cell r="W230" t="str">
            <v>Jose Libardo Balaguera Daza</v>
          </cell>
        </row>
        <row r="231">
          <cell r="B231">
            <v>170977</v>
          </cell>
          <cell r="C231">
            <v>234236</v>
          </cell>
          <cell r="D231">
            <v>0</v>
          </cell>
          <cell r="E231">
            <v>234236</v>
          </cell>
          <cell r="F231" t="str">
            <v>60df9e1975c81700181c2f83</v>
          </cell>
          <cell r="G231" t="str">
            <v>PRIMAX</v>
          </cell>
          <cell r="H231" t="str">
            <v>SI</v>
          </cell>
          <cell r="I231" t="str">
            <v>NO</v>
          </cell>
          <cell r="J231" t="str">
            <v>SI</v>
          </cell>
          <cell r="K231" t="str">
            <v>COSTA LINE</v>
          </cell>
          <cell r="L231" t="str">
            <v>Calle 44 N° 18D – 215 VALLEDUPAR -CESAR</v>
          </cell>
          <cell r="M231" t="str">
            <v>Área Norte</v>
          </cell>
          <cell r="N231" t="str">
            <v>VALLEDUPAR</v>
          </cell>
          <cell r="O231" t="str">
            <v>CESAR</v>
          </cell>
          <cell r="P231" t="str">
            <v>MONICA LONDOÑO</v>
          </cell>
          <cell r="Q231" t="str">
            <v>mlondonod@primax.com.co</v>
          </cell>
          <cell r="R231" t="str">
            <v>MARTHA BARROS</v>
          </cell>
          <cell r="S231" t="str">
            <v>mbarrosl@primax.com.co;</v>
          </cell>
          <cell r="T231" t="str">
            <v>Single Site</v>
          </cell>
          <cell r="U231"/>
          <cell r="V231"/>
          <cell r="W231" t="str">
            <v>Jaime Alberto Hernandez Daza</v>
          </cell>
        </row>
        <row r="232">
          <cell r="B232">
            <v>170984</v>
          </cell>
          <cell r="C232">
            <v>234245</v>
          </cell>
          <cell r="D232">
            <v>0</v>
          </cell>
          <cell r="E232">
            <v>234245</v>
          </cell>
          <cell r="F232" t="str">
            <v>60df9e729c2e350018626984</v>
          </cell>
          <cell r="G232" t="str">
            <v>PRIMAX</v>
          </cell>
          <cell r="H232" t="str">
            <v>SI</v>
          </cell>
          <cell r="I232" t="str">
            <v>NO</v>
          </cell>
          <cell r="J232" t="str">
            <v>SI</v>
          </cell>
          <cell r="K232" t="str">
            <v>LA GLORIETA - CHOCONTÁ</v>
          </cell>
          <cell r="L232" t="str">
            <v>Carrera 8 # 06-52</v>
          </cell>
          <cell r="M232" t="str">
            <v>Área Centro</v>
          </cell>
          <cell r="N232" t="str">
            <v>CHOCONTA</v>
          </cell>
          <cell r="O232" t="str">
            <v>CUNDINAMARCA</v>
          </cell>
          <cell r="P232" t="str">
            <v>HECTOR MARIO MARTINEZ</v>
          </cell>
          <cell r="Q232" t="str">
            <v>hmartinezd@primax.com.co</v>
          </cell>
          <cell r="R232" t="str">
            <v>YOLIMA MESA</v>
          </cell>
          <cell r="S232" t="str">
            <v>ymesar@primax.com.co</v>
          </cell>
          <cell r="T232" t="str">
            <v>Single Site</v>
          </cell>
          <cell r="U232"/>
          <cell r="V232"/>
          <cell r="W232" t="str">
            <v>Claudia Bayona</v>
          </cell>
        </row>
        <row r="233">
          <cell r="B233">
            <v>158950</v>
          </cell>
          <cell r="C233">
            <v>231992</v>
          </cell>
          <cell r="D233">
            <v>0</v>
          </cell>
          <cell r="E233">
            <v>231992</v>
          </cell>
          <cell r="F233" t="str">
            <v>60f0751d1bc0a50018b3e120</v>
          </cell>
          <cell r="G233" t="str">
            <v>PRIMAX</v>
          </cell>
          <cell r="H233" t="str">
            <v>SI</v>
          </cell>
          <cell r="I233" t="str">
            <v>SI</v>
          </cell>
          <cell r="J233" t="str">
            <v>SI</v>
          </cell>
          <cell r="K233" t="str">
            <v>COLON LA CATORCE</v>
          </cell>
          <cell r="L233" t="str">
            <v>Calle 14-No.33a-85</v>
          </cell>
          <cell r="M233" t="str">
            <v>Área Sur</v>
          </cell>
          <cell r="N233" t="str">
            <v>SANTIAGO DE CALI</v>
          </cell>
          <cell r="O233" t="str">
            <v>VALLE DEL CAUCA</v>
          </cell>
          <cell r="P233" t="str">
            <v>MARTHA PATRICA CHAVES</v>
          </cell>
          <cell r="Q233" t="str">
            <v>mchavesr@primax.com.co</v>
          </cell>
          <cell r="R233" t="str">
            <v>CLAUDIA PINILLA</v>
          </cell>
          <cell r="S233" t="str">
            <v>cpinillal@primax.com.co</v>
          </cell>
          <cell r="T233" t="str">
            <v>Single Site</v>
          </cell>
          <cell r="U233"/>
          <cell r="V233"/>
          <cell r="W233" t="str">
            <v>Maria Teresa Ramirez</v>
          </cell>
        </row>
        <row r="234">
          <cell r="B234">
            <v>171026</v>
          </cell>
          <cell r="C234">
            <v>234300</v>
          </cell>
          <cell r="D234">
            <v>0</v>
          </cell>
          <cell r="E234">
            <v>234300</v>
          </cell>
          <cell r="F234" t="str">
            <v>60f07be6211f2d0018470a0f</v>
          </cell>
          <cell r="G234" t="str">
            <v>PRIMAX</v>
          </cell>
          <cell r="H234" t="str">
            <v>SI</v>
          </cell>
          <cell r="I234" t="str">
            <v>SI</v>
          </cell>
          <cell r="J234" t="str">
            <v>SI</v>
          </cell>
          <cell r="K234" t="str">
            <v>JARDÍN</v>
          </cell>
          <cell r="L234" t="str">
            <v>Cra 5 No 96 - 142</v>
          </cell>
          <cell r="M234" t="str">
            <v>Área Centro</v>
          </cell>
          <cell r="N234" t="str">
            <v>IBAGUE</v>
          </cell>
          <cell r="O234" t="str">
            <v>TOLIMA</v>
          </cell>
          <cell r="P234" t="str">
            <v>HECTOR MARIO MARTINEZ</v>
          </cell>
          <cell r="Q234" t="str">
            <v>hmartinezd@primax.com.co</v>
          </cell>
          <cell r="R234" t="str">
            <v>ROBINSON GUZMÁN</v>
          </cell>
          <cell r="S234" t="str">
            <v>jguzmanb@primax.com.co</v>
          </cell>
          <cell r="T234" t="str">
            <v>Partner</v>
          </cell>
          <cell r="U234" t="str">
            <v>COESCO</v>
          </cell>
          <cell r="V234"/>
          <cell r="W234" t="str">
            <v>COESCO: Julian Torrado</v>
          </cell>
        </row>
        <row r="235">
          <cell r="B235">
            <v>170729</v>
          </cell>
          <cell r="C235">
            <v>233936</v>
          </cell>
          <cell r="D235">
            <v>0</v>
          </cell>
          <cell r="E235">
            <v>233936</v>
          </cell>
          <cell r="F235" t="str">
            <v>60f07ff61bc0a50018b3e179</v>
          </cell>
          <cell r="G235" t="str">
            <v>PRIMAX</v>
          </cell>
          <cell r="H235" t="str">
            <v>NO</v>
          </cell>
          <cell r="I235" t="str">
            <v>NO</v>
          </cell>
          <cell r="J235" t="str">
            <v>NO</v>
          </cell>
          <cell r="K235" t="str">
            <v>COOTRANSVALLE</v>
          </cell>
          <cell r="L235" t="str">
            <v>CRA 2A No. 1-57</v>
          </cell>
          <cell r="M235" t="str">
            <v>Área Centro</v>
          </cell>
          <cell r="N235" t="str">
            <v>SAMACA</v>
          </cell>
          <cell r="O235" t="str">
            <v>BOYACA</v>
          </cell>
          <cell r="P235" t="str">
            <v>HECTOR MARIO MARTINEZ</v>
          </cell>
          <cell r="Q235" t="str">
            <v>hmartinezd@primax.com.co</v>
          </cell>
          <cell r="R235" t="str">
            <v>YOLIMA MESA</v>
          </cell>
          <cell r="S235" t="str">
            <v>ymesar@primax.com.co</v>
          </cell>
          <cell r="T235" t="str">
            <v>Single Site</v>
          </cell>
          <cell r="U235"/>
          <cell r="V235"/>
          <cell r="W235" t="str">
            <v>Hector Martínez</v>
          </cell>
        </row>
        <row r="236">
          <cell r="B236">
            <v>164088</v>
          </cell>
          <cell r="C236">
            <v>214330</v>
          </cell>
          <cell r="D236">
            <v>0</v>
          </cell>
          <cell r="E236">
            <v>214330</v>
          </cell>
          <cell r="F236" t="str">
            <v>60bf8000ce2c0e00182f7ded</v>
          </cell>
          <cell r="G236" t="str">
            <v>PRIMAX</v>
          </cell>
          <cell r="H236" t="str">
            <v>SI</v>
          </cell>
          <cell r="I236" t="str">
            <v>NO</v>
          </cell>
          <cell r="J236" t="str">
            <v>SI</v>
          </cell>
          <cell r="K236" t="str">
            <v>SERVISANTANDER</v>
          </cell>
          <cell r="L236" t="str">
            <v>Calle 21 No. 17-34</v>
          </cell>
          <cell r="M236" t="str">
            <v>Área Norte</v>
          </cell>
          <cell r="N236" t="str">
            <v>BUCARAMANGA</v>
          </cell>
          <cell r="O236" t="str">
            <v>SANTANDER</v>
          </cell>
          <cell r="P236" t="str">
            <v>MONICA LONDOÑO</v>
          </cell>
          <cell r="Q236" t="str">
            <v>mlondonod@primax.com.co</v>
          </cell>
          <cell r="R236" t="str">
            <v>FABIAN TORRES</v>
          </cell>
          <cell r="S236" t="str">
            <v>ftorresa@primax.com.co</v>
          </cell>
          <cell r="T236" t="str">
            <v>Single Site</v>
          </cell>
          <cell r="U236"/>
          <cell r="V236"/>
          <cell r="W236" t="str">
            <v>Segundo Abril B</v>
          </cell>
        </row>
        <row r="237">
          <cell r="B237">
            <v>110625</v>
          </cell>
          <cell r="C237">
            <v>223930</v>
          </cell>
          <cell r="D237">
            <v>0</v>
          </cell>
          <cell r="E237">
            <v>223930</v>
          </cell>
          <cell r="F237" t="str">
            <v>5e6588f60a16ed001761988a</v>
          </cell>
          <cell r="G237" t="str">
            <v>PRIMAX</v>
          </cell>
          <cell r="H237" t="str">
            <v>SI</v>
          </cell>
          <cell r="I237" t="str">
            <v>NO</v>
          </cell>
          <cell r="J237" t="str">
            <v>NO</v>
          </cell>
          <cell r="K237" t="str">
            <v>BELEN 1</v>
          </cell>
          <cell r="L237" t="str">
            <v>Cr 6 # 8-68</v>
          </cell>
          <cell r="M237" t="str">
            <v>Área Centro</v>
          </cell>
          <cell r="N237" t="str">
            <v>BELEN</v>
          </cell>
          <cell r="O237" t="str">
            <v>BOYACA</v>
          </cell>
          <cell r="P237" t="str">
            <v>HECTOR MARIO MARTINEZ</v>
          </cell>
          <cell r="Q237" t="str">
            <v>hmartinezd@primax.com.co</v>
          </cell>
          <cell r="R237" t="str">
            <v>YOLIMA MESA</v>
          </cell>
          <cell r="S237" t="str">
            <v>ymesar@primax.com.co</v>
          </cell>
          <cell r="T237" t="str">
            <v>Multisite</v>
          </cell>
          <cell r="U237"/>
          <cell r="V237" t="str">
            <v>Mario Amaya</v>
          </cell>
          <cell r="W237" t="str">
            <v>Mario Amaya</v>
          </cell>
        </row>
        <row r="238">
          <cell r="B238">
            <v>171052</v>
          </cell>
          <cell r="C238">
            <v>234341</v>
          </cell>
          <cell r="D238">
            <v>0</v>
          </cell>
          <cell r="E238">
            <v>234341</v>
          </cell>
          <cell r="F238" t="str">
            <v>617ef12c6fbd79001831960d</v>
          </cell>
          <cell r="G238" t="str">
            <v>PRIMAX</v>
          </cell>
          <cell r="H238" t="str">
            <v>NO</v>
          </cell>
          <cell r="I238" t="str">
            <v>NO</v>
          </cell>
          <cell r="J238" t="str">
            <v>NO</v>
          </cell>
          <cell r="K238" t="str">
            <v>PETROMAGANGUÉ</v>
          </cell>
          <cell r="L238" t="str">
            <v>CARRERA 14B No.  02-48 BARRIO CENTRO</v>
          </cell>
          <cell r="M238" t="str">
            <v>Área Norte</v>
          </cell>
          <cell r="N238" t="str">
            <v>MAGANGUÉ</v>
          </cell>
          <cell r="O238" t="str">
            <v>BOLIVAR</v>
          </cell>
          <cell r="P238" t="str">
            <v>MONICA LONDOÑO</v>
          </cell>
          <cell r="Q238" t="str">
            <v>mlondonod@primax.com.co</v>
          </cell>
          <cell r="R238" t="str">
            <v>MARTHA BARROS</v>
          </cell>
          <cell r="S238" t="str">
            <v>mbarrosl@primax.com.co;</v>
          </cell>
          <cell r="T238" t="str">
            <v>Single site</v>
          </cell>
          <cell r="U238"/>
          <cell r="V238"/>
          <cell r="W238" t="str">
            <v>Deovanis Atencio</v>
          </cell>
        </row>
        <row r="239">
          <cell r="B239">
            <v>171123</v>
          </cell>
          <cell r="C239">
            <v>234446</v>
          </cell>
          <cell r="D239">
            <v>0</v>
          </cell>
          <cell r="E239">
            <v>234446</v>
          </cell>
          <cell r="F239" t="str">
            <v>620eb1861fde6a0018adaf38</v>
          </cell>
          <cell r="G239" t="str">
            <v>PRIMAX</v>
          </cell>
          <cell r="H239" t="str">
            <v>SI</v>
          </cell>
          <cell r="I239" t="str">
            <v>SI</v>
          </cell>
          <cell r="J239" t="str">
            <v>SI</v>
          </cell>
          <cell r="K239" t="str">
            <v>COESCO DIAMANTE</v>
          </cell>
          <cell r="L239" t="str">
            <v>VEREDA MONTELARGO LOTE EL DIAMANTE</v>
          </cell>
          <cell r="M239" t="str">
            <v>Área Sur</v>
          </cell>
          <cell r="N239" t="str">
            <v>PEREIRA</v>
          </cell>
          <cell r="O239" t="str">
            <v>RISARALDA</v>
          </cell>
          <cell r="P239" t="str">
            <v>MARTHA PATRICA CHAVES</v>
          </cell>
          <cell r="Q239" t="str">
            <v>mchavesr@primax.com.co</v>
          </cell>
          <cell r="R239" t="str">
            <v>MARIANA VELEZ</v>
          </cell>
          <cell r="S239" t="str">
            <v>mvelezg@primax.com.co</v>
          </cell>
          <cell r="T239" t="str">
            <v>Partner</v>
          </cell>
          <cell r="U239" t="str">
            <v>COESCO</v>
          </cell>
          <cell r="V239"/>
          <cell r="W239" t="str">
            <v>COESCO: Francisco Diez</v>
          </cell>
        </row>
        <row r="240">
          <cell r="B240">
            <v>111738</v>
          </cell>
          <cell r="C240">
            <v>123696</v>
          </cell>
          <cell r="D240">
            <v>-110782</v>
          </cell>
          <cell r="E240">
            <v>234478</v>
          </cell>
          <cell r="F240" t="str">
            <v>61a6c9602def470018ca20df</v>
          </cell>
          <cell r="G240" t="str">
            <v>PRIMAX</v>
          </cell>
          <cell r="H240" t="str">
            <v>SI</v>
          </cell>
          <cell r="I240" t="str">
            <v>SI</v>
          </cell>
          <cell r="J240" t="str">
            <v>SI</v>
          </cell>
          <cell r="K240" t="str">
            <v>LA ISABELA</v>
          </cell>
          <cell r="L240" t="str">
            <v>Clle 105 # 16 A 32 (Provenza)</v>
          </cell>
          <cell r="M240" t="str">
            <v>Área Norte</v>
          </cell>
          <cell r="N240" t="str">
            <v>BUCARAMANGA</v>
          </cell>
          <cell r="O240" t="str">
            <v>SANTANDER</v>
          </cell>
          <cell r="P240" t="str">
            <v>MONICA LONDOÑO</v>
          </cell>
          <cell r="Q240" t="str">
            <v>mlondonod@primax.com.co</v>
          </cell>
          <cell r="R240" t="str">
            <v>FABIAN TORRES</v>
          </cell>
          <cell r="S240" t="str">
            <v>ftorresa@primax.com.co</v>
          </cell>
          <cell r="T240" t="str">
            <v>Partner</v>
          </cell>
          <cell r="U240" t="str">
            <v>COESCO</v>
          </cell>
          <cell r="V240"/>
          <cell r="W240" t="str">
            <v>COESCO: Alexander Trujillo</v>
          </cell>
        </row>
        <row r="241">
          <cell r="B241">
            <v>170950</v>
          </cell>
          <cell r="C241">
            <v>234206</v>
          </cell>
          <cell r="D241">
            <v>0</v>
          </cell>
          <cell r="E241">
            <v>234206</v>
          </cell>
          <cell r="F241" t="str">
            <v>6108865ce74bf1001871ca7a</v>
          </cell>
          <cell r="G241" t="str">
            <v>PRIMAX</v>
          </cell>
          <cell r="H241" t="str">
            <v>SI</v>
          </cell>
          <cell r="I241" t="str">
            <v>NO</v>
          </cell>
          <cell r="J241" t="str">
            <v>NO</v>
          </cell>
          <cell r="K241" t="str">
            <v>GUALANDAY</v>
          </cell>
          <cell r="L241" t="str">
            <v>El imperio de las Aves  - Coello  - Tolima</v>
          </cell>
          <cell r="M241" t="str">
            <v>Área Centro</v>
          </cell>
          <cell r="N241" t="str">
            <v>COELLO</v>
          </cell>
          <cell r="O241" t="str">
            <v>TOLIMA</v>
          </cell>
          <cell r="P241" t="str">
            <v>HECTOR MARIO MARTINEZ</v>
          </cell>
          <cell r="Q241" t="str">
            <v>hmartinezd@primax.com.co</v>
          </cell>
          <cell r="R241" t="str">
            <v>ROBINSON GUZMÁN</v>
          </cell>
          <cell r="S241" t="str">
            <v>jguzmanb@primax.com.co</v>
          </cell>
          <cell r="T241" t="str">
            <v>Multisite</v>
          </cell>
          <cell r="U241"/>
          <cell r="V241" t="str">
            <v>Mauricio Camacho</v>
          </cell>
          <cell r="W241" t="str">
            <v>Mauricio Camacho</v>
          </cell>
        </row>
        <row r="242">
          <cell r="B242">
            <v>162276</v>
          </cell>
          <cell r="C242">
            <v>206408</v>
          </cell>
          <cell r="D242">
            <v>0</v>
          </cell>
          <cell r="E242">
            <v>206408</v>
          </cell>
          <cell r="F242" t="str">
            <v>5e74e49ea23612001787a2e7</v>
          </cell>
          <cell r="G242" t="str">
            <v>PRIMAX</v>
          </cell>
          <cell r="H242" t="str">
            <v>SI</v>
          </cell>
          <cell r="I242" t="str">
            <v>NO</v>
          </cell>
          <cell r="J242" t="str">
            <v>SI</v>
          </cell>
          <cell r="K242" t="str">
            <v>LA 80</v>
          </cell>
          <cell r="L242" t="str">
            <v>DIAGONAL 80 NO 76-95</v>
          </cell>
          <cell r="M242" t="str">
            <v>Área Norte</v>
          </cell>
          <cell r="N242" t="str">
            <v>MEDELLIN</v>
          </cell>
          <cell r="O242" t="str">
            <v>ANTIOQUIA</v>
          </cell>
          <cell r="P242" t="str">
            <v>MONICA LONDOÑO</v>
          </cell>
          <cell r="Q242" t="str">
            <v>mlondonod@primax.com.co</v>
          </cell>
          <cell r="R242" t="str">
            <v>ALVARO GUTIERREZ</v>
          </cell>
          <cell r="S242" t="str">
            <v>agutierrezh@primax.com.co</v>
          </cell>
          <cell r="T242" t="str">
            <v>Single Site</v>
          </cell>
          <cell r="U242"/>
          <cell r="V242"/>
          <cell r="W242" t="str">
            <v>Marta Lía Gonzalez - Carlos Arango</v>
          </cell>
        </row>
        <row r="243">
          <cell r="B243">
            <v>167237</v>
          </cell>
          <cell r="C243">
            <v>224633</v>
          </cell>
          <cell r="D243">
            <v>0</v>
          </cell>
          <cell r="E243">
            <v>224633</v>
          </cell>
          <cell r="F243" t="str">
            <v>621645541fde6a0018ade443</v>
          </cell>
          <cell r="G243" t="str">
            <v>PRIMAX</v>
          </cell>
          <cell r="H243" t="str">
            <v>SI</v>
          </cell>
          <cell r="I243" t="str">
            <v>NO</v>
          </cell>
          <cell r="J243" t="str">
            <v>SI</v>
          </cell>
          <cell r="K243" t="str">
            <v>MALTA</v>
          </cell>
          <cell r="L243" t="str">
            <v xml:space="preserve">800M VÍA MOSQUERA-MONDOÑEDO - VEREDA SAN JORGE-MOSQUERA </v>
          </cell>
          <cell r="M243" t="str">
            <v>Área Centro</v>
          </cell>
          <cell r="N243" t="str">
            <v>MOSQUERA</v>
          </cell>
          <cell r="O243" t="str">
            <v>CUNDINAMARCA</v>
          </cell>
          <cell r="P243" t="str">
            <v>HECTOR MARIO MARTINEZ</v>
          </cell>
          <cell r="Q243" t="str">
            <v>hmartinezd@primax.com.co</v>
          </cell>
          <cell r="R243" t="str">
            <v>SEBASTIAN PARDO</v>
          </cell>
          <cell r="S243" t="str">
            <v>spardod@primax.com.co</v>
          </cell>
          <cell r="T243" t="str">
            <v>Multisite</v>
          </cell>
          <cell r="U243"/>
          <cell r="V243" t="str">
            <v>Luis Guillermo Amortegui</v>
          </cell>
          <cell r="W243" t="str">
            <v>Luis Guillermo Amortegui</v>
          </cell>
        </row>
        <row r="244">
          <cell r="B244">
            <v>110263</v>
          </cell>
          <cell r="C244">
            <v>120990</v>
          </cell>
          <cell r="D244">
            <v>0</v>
          </cell>
          <cell r="E244">
            <v>120990</v>
          </cell>
          <cell r="F244" t="str">
            <v>62164660dd466900182d8aac</v>
          </cell>
          <cell r="G244" t="str">
            <v>PRIMAX</v>
          </cell>
          <cell r="H244" t="str">
            <v>NO</v>
          </cell>
          <cell r="I244" t="str">
            <v>NO</v>
          </cell>
          <cell r="J244" t="str">
            <v>SI</v>
          </cell>
          <cell r="K244" t="str">
            <v>MACARENA</v>
          </cell>
          <cell r="L244" t="str">
            <v>Calle 22 N° 113 A 26</v>
          </cell>
          <cell r="M244" t="str">
            <v>Área Centro</v>
          </cell>
          <cell r="N244" t="str">
            <v>BOGOTA D.C.</v>
          </cell>
          <cell r="O244" t="str">
            <v>BOGOTA D.C.</v>
          </cell>
          <cell r="P244" t="str">
            <v>HECTOR MARIO MARTINEZ</v>
          </cell>
          <cell r="Q244" t="str">
            <v>hmartinezd@primax.com.co</v>
          </cell>
          <cell r="R244" t="str">
            <v>SEBASTIAN PARDO</v>
          </cell>
          <cell r="S244" t="str">
            <v>spardod@primax.com.co</v>
          </cell>
          <cell r="T244" t="str">
            <v>Single Site</v>
          </cell>
          <cell r="U244"/>
          <cell r="V244"/>
          <cell r="W244" t="str">
            <v>Rafael Sarmiento</v>
          </cell>
        </row>
        <row r="245">
          <cell r="B245">
            <v>168156</v>
          </cell>
          <cell r="C245">
            <v>227329</v>
          </cell>
          <cell r="D245">
            <v>0</v>
          </cell>
          <cell r="E245">
            <v>227329</v>
          </cell>
          <cell r="F245" t="str">
            <v>621a38fedd466900182dc534</v>
          </cell>
          <cell r="G245" t="str">
            <v>PRIMAX</v>
          </cell>
          <cell r="H245" t="str">
            <v>SI</v>
          </cell>
          <cell r="I245" t="str">
            <v>NO</v>
          </cell>
          <cell r="J245" t="str">
            <v>SI</v>
          </cell>
          <cell r="K245" t="str">
            <v>SANTO DOMINGO</v>
          </cell>
          <cell r="L245" t="str">
            <v>AVENIDA TRONCAL DE OCCIDENTE No. 25-94</v>
          </cell>
          <cell r="M245" t="str">
            <v>Área Centro</v>
          </cell>
          <cell r="N245" t="str">
            <v>MOSQUERA</v>
          </cell>
          <cell r="O245" t="str">
            <v>CUNDINAMARCA</v>
          </cell>
          <cell r="P245" t="str">
            <v>HECTOR MARIO MARTINEZ</v>
          </cell>
          <cell r="Q245" t="str">
            <v>hmartinezd@primax.com.co</v>
          </cell>
          <cell r="R245" t="str">
            <v>SEBASTIAN PARDO</v>
          </cell>
          <cell r="S245" t="str">
            <v>spardod@primax.com.co</v>
          </cell>
          <cell r="T245" t="str">
            <v>Multisite</v>
          </cell>
          <cell r="U245"/>
          <cell r="V245" t="str">
            <v>Luis Guillermo Amortegui</v>
          </cell>
          <cell r="W245" t="str">
            <v>Luis Guillermo Amortegui</v>
          </cell>
        </row>
        <row r="246">
          <cell r="B246">
            <v>112149</v>
          </cell>
          <cell r="C246">
            <v>228492</v>
          </cell>
          <cell r="D246">
            <v>0</v>
          </cell>
          <cell r="E246">
            <v>228492</v>
          </cell>
          <cell r="F246" t="str">
            <v>5e74d7c3a236120017857125</v>
          </cell>
          <cell r="G246" t="str">
            <v>PRIMAX</v>
          </cell>
          <cell r="H246" t="str">
            <v>SI</v>
          </cell>
          <cell r="I246" t="str">
            <v>NO</v>
          </cell>
          <cell r="J246" t="str">
            <v>SI</v>
          </cell>
          <cell r="K246" t="str">
            <v>DAGAR</v>
          </cell>
          <cell r="L246" t="str">
            <v>Clle 31 # 21-45</v>
          </cell>
          <cell r="M246" t="str">
            <v>Área Norte</v>
          </cell>
          <cell r="N246" t="str">
            <v>BUCARAMANGA</v>
          </cell>
          <cell r="O246" t="str">
            <v>SANTANDER</v>
          </cell>
          <cell r="P246" t="str">
            <v>MONICA LONDOÑO</v>
          </cell>
          <cell r="Q246" t="str">
            <v>mlondonod@primax.com.co</v>
          </cell>
          <cell r="R246" t="str">
            <v>FABIAN TORRES</v>
          </cell>
          <cell r="S246" t="str">
            <v>ftorresa@primax.com.co</v>
          </cell>
          <cell r="T246" t="str">
            <v>Single Site</v>
          </cell>
          <cell r="U246"/>
          <cell r="V246"/>
          <cell r="W246" t="str">
            <v>Daniel García Hernández/Eliecer Garcia</v>
          </cell>
        </row>
        <row r="247">
          <cell r="B247">
            <v>110660</v>
          </cell>
          <cell r="C247">
            <v>121805</v>
          </cell>
          <cell r="D247">
            <v>0</v>
          </cell>
          <cell r="E247">
            <v>121805</v>
          </cell>
          <cell r="F247" t="str">
            <v>62139c3fdd466900182d7a62</v>
          </cell>
          <cell r="G247" t="str">
            <v>PRIMAX</v>
          </cell>
          <cell r="H247" t="str">
            <v>SI</v>
          </cell>
          <cell r="I247" t="str">
            <v>NO</v>
          </cell>
          <cell r="J247" t="str">
            <v>SI</v>
          </cell>
          <cell r="K247" t="str">
            <v>INVERSIONES CRIVASI - EL BOSQUE</v>
          </cell>
          <cell r="L247" t="str">
            <v xml:space="preserve">Carrera 52 No. 78-20                                          </v>
          </cell>
          <cell r="M247" t="str">
            <v>Área Norte</v>
          </cell>
          <cell r="N247" t="str">
            <v>MEDELLIN</v>
          </cell>
          <cell r="O247" t="str">
            <v>ANTIOQUIA</v>
          </cell>
          <cell r="P247" t="str">
            <v>MONICA LONDOÑO</v>
          </cell>
          <cell r="Q247" t="str">
            <v>mlondonod@primax.com.co</v>
          </cell>
          <cell r="R247" t="str">
            <v>OLGA LUCIA RESTREPO</v>
          </cell>
          <cell r="S247" t="str">
            <v>orestrepol@primax.com.co</v>
          </cell>
          <cell r="T247" t="str">
            <v>Single Site</v>
          </cell>
          <cell r="U247"/>
          <cell r="V247"/>
          <cell r="W247" t="str">
            <v>Tatiana Ramirez</v>
          </cell>
        </row>
        <row r="248">
          <cell r="B248">
            <v>146083</v>
          </cell>
          <cell r="C248">
            <v>195476</v>
          </cell>
          <cell r="D248">
            <v>0</v>
          </cell>
          <cell r="E248">
            <v>195476</v>
          </cell>
          <cell r="F248" t="str">
            <v>5e74dfeea23612001786d15f</v>
          </cell>
          <cell r="G248" t="str">
            <v>PRIMAX</v>
          </cell>
          <cell r="H248" t="str">
            <v>SI</v>
          </cell>
          <cell r="I248" t="str">
            <v>NO</v>
          </cell>
          <cell r="J248" t="str">
            <v>SI</v>
          </cell>
          <cell r="K248" t="str">
            <v>LA 70 MEDELLIN</v>
          </cell>
          <cell r="L248" t="str">
            <v>Circular 2A-#69-19</v>
          </cell>
          <cell r="M248" t="str">
            <v>Área Norte</v>
          </cell>
          <cell r="N248" t="str">
            <v>MEDELLIN</v>
          </cell>
          <cell r="O248" t="str">
            <v>ANTIOQUIA</v>
          </cell>
          <cell r="P248" t="str">
            <v>MONICA LONDOÑO</v>
          </cell>
          <cell r="Q248" t="str">
            <v>mlondonod@primax.com.co</v>
          </cell>
          <cell r="R248" t="str">
            <v>ANDRES FELIPE PENNA</v>
          </cell>
          <cell r="S248" t="str">
            <v>orestrepol@primax.com.co</v>
          </cell>
          <cell r="T248" t="str">
            <v>Single Site</v>
          </cell>
          <cell r="U248"/>
          <cell r="V248"/>
          <cell r="W248" t="str">
            <v xml:space="preserve">Hector Julio Gaviria - Erika Gaviria </v>
          </cell>
        </row>
        <row r="249">
          <cell r="B249">
            <v>111748</v>
          </cell>
          <cell r="C249">
            <v>123710</v>
          </cell>
          <cell r="D249">
            <v>0</v>
          </cell>
          <cell r="E249">
            <v>123710</v>
          </cell>
          <cell r="F249" t="str">
            <v>621a3ea4dd466900182dc54f</v>
          </cell>
          <cell r="G249" t="str">
            <v>PRIMAX</v>
          </cell>
          <cell r="H249" t="str">
            <v>SI</v>
          </cell>
          <cell r="I249" t="str">
            <v>NO</v>
          </cell>
          <cell r="J249" t="str">
            <v>SI</v>
          </cell>
          <cell r="K249" t="str">
            <v>AVENIDA</v>
          </cell>
          <cell r="L249" t="str">
            <v>CL 9 No. 18 -75 (Dicosol)</v>
          </cell>
          <cell r="M249" t="str">
            <v>Área Centro</v>
          </cell>
          <cell r="N249" t="str">
            <v>DUITAMA</v>
          </cell>
          <cell r="O249" t="str">
            <v>BOYACA</v>
          </cell>
          <cell r="P249" t="str">
            <v>HECTOR MARIO MARTINEZ</v>
          </cell>
          <cell r="Q249" t="str">
            <v>hmartinezd@primax.com.co</v>
          </cell>
          <cell r="R249" t="str">
            <v>YOLIMA MESA</v>
          </cell>
          <cell r="S249" t="str">
            <v>ymesar@primax.com.co</v>
          </cell>
          <cell r="T249" t="str">
            <v>Multisite</v>
          </cell>
          <cell r="U249"/>
          <cell r="V249" t="str">
            <v>DICOSOL</v>
          </cell>
          <cell r="W249" t="str">
            <v>DICOSOL: Alvaro Javier Gonzalez</v>
          </cell>
        </row>
        <row r="250">
          <cell r="B250">
            <v>112392</v>
          </cell>
          <cell r="C250">
            <v>124851</v>
          </cell>
          <cell r="D250">
            <v>0</v>
          </cell>
          <cell r="E250">
            <v>124851</v>
          </cell>
          <cell r="F250" t="str">
            <v>62165f89dd466900182d8b70</v>
          </cell>
          <cell r="G250" t="str">
            <v>PRIMAX</v>
          </cell>
          <cell r="H250" t="str">
            <v>SI</v>
          </cell>
          <cell r="I250" t="str">
            <v>NO</v>
          </cell>
          <cell r="J250" t="str">
            <v>SI</v>
          </cell>
          <cell r="K250" t="str">
            <v xml:space="preserve">TERMINAL </v>
          </cell>
          <cell r="L250" t="str">
            <v>Avda San Martin # 11A-42</v>
          </cell>
          <cell r="M250" t="str">
            <v>Área Centro</v>
          </cell>
          <cell r="N250" t="str">
            <v>SOGAMOSO</v>
          </cell>
          <cell r="O250" t="str">
            <v>BOYACA</v>
          </cell>
          <cell r="P250" t="str">
            <v>HECTOR MARIO MARTINEZ</v>
          </cell>
          <cell r="Q250" t="str">
            <v>hmartinezd@primax.com.co</v>
          </cell>
          <cell r="R250" t="str">
            <v>YOLIMA MESA</v>
          </cell>
          <cell r="S250" t="str">
            <v>ymesar@primax.com.co</v>
          </cell>
          <cell r="T250" t="str">
            <v>Multisite</v>
          </cell>
          <cell r="U250"/>
          <cell r="V250" t="str">
            <v>DICOSOL</v>
          </cell>
          <cell r="W250" t="str">
            <v>DICOSOL: Alvaro Javier Gonzalez</v>
          </cell>
        </row>
        <row r="251">
          <cell r="B251">
            <v>170055</v>
          </cell>
          <cell r="C251">
            <v>232396</v>
          </cell>
          <cell r="D251">
            <v>0</v>
          </cell>
          <cell r="E251">
            <v>232396</v>
          </cell>
          <cell r="F251" t="str">
            <v>621660e81fde6a0018ade572</v>
          </cell>
          <cell r="G251" t="str">
            <v>PRIMAX</v>
          </cell>
          <cell r="H251" t="str">
            <v>SI</v>
          </cell>
          <cell r="I251" t="str">
            <v>NO</v>
          </cell>
          <cell r="J251" t="str">
            <v>SI</v>
          </cell>
          <cell r="K251" t="str">
            <v>ESTACION DE SERVICIO PASO NIVEL</v>
          </cell>
          <cell r="L251" t="str">
            <v>VIA ALTERNA AL PERTO, MARGEN IZQUIERDO, CONTINUO AL PASO NIVEL DE LA VIA FERREA( SECTOR VILLA VETEL)</v>
          </cell>
          <cell r="M251" t="str">
            <v>Área Norte</v>
          </cell>
          <cell r="N251" t="str">
            <v>SANTA MARTA</v>
          </cell>
          <cell r="O251" t="str">
            <v>MAGDALENA</v>
          </cell>
          <cell r="P251" t="str">
            <v>MONICA LONDOÑO</v>
          </cell>
          <cell r="Q251" t="str">
            <v>mlondonod@primax.com.co</v>
          </cell>
          <cell r="R251" t="str">
            <v>ANGELA BARANDICA</v>
          </cell>
          <cell r="S251" t="str">
            <v>abarandicab@primax.com.co</v>
          </cell>
          <cell r="T251" t="str">
            <v>Multisite</v>
          </cell>
          <cell r="U251"/>
          <cell r="V251" t="str">
            <v>ARMANDO DONADO</v>
          </cell>
          <cell r="W251" t="str">
            <v>ARMANDO DONADO</v>
          </cell>
        </row>
        <row r="252">
          <cell r="B252">
            <v>109764</v>
          </cell>
          <cell r="C252">
            <v>220802</v>
          </cell>
          <cell r="D252">
            <v>0</v>
          </cell>
          <cell r="E252">
            <v>220802</v>
          </cell>
          <cell r="F252" t="str">
            <v>5e66e8660a16ed0017624421</v>
          </cell>
          <cell r="G252" t="str">
            <v>PRIMAX</v>
          </cell>
          <cell r="H252" t="str">
            <v>SI</v>
          </cell>
          <cell r="I252" t="str">
            <v>NO</v>
          </cell>
          <cell r="J252" t="str">
            <v>SI</v>
          </cell>
          <cell r="K252" t="str">
            <v>PLAZA AUTOPISTA</v>
          </cell>
          <cell r="L252" t="str">
            <v>Calle 15 # 35-147</v>
          </cell>
          <cell r="M252" t="str">
            <v>Área Sur</v>
          </cell>
          <cell r="N252" t="str">
            <v>YUMBO</v>
          </cell>
          <cell r="O252" t="str">
            <v>VALLE DEL CAUCA</v>
          </cell>
          <cell r="P252" t="str">
            <v>MARTHA PATRICA CHAVES</v>
          </cell>
          <cell r="Q252" t="str">
            <v>mchavesr@primax.com.co</v>
          </cell>
          <cell r="R252" t="str">
            <v>CLAUDIA PINILLA</v>
          </cell>
          <cell r="S252" t="str">
            <v>cpinillal@primax.com.co</v>
          </cell>
          <cell r="T252" t="str">
            <v>Partner</v>
          </cell>
          <cell r="U252" t="str">
            <v>GREEN SAS</v>
          </cell>
          <cell r="V252"/>
          <cell r="W252" t="str">
            <v>GREEN SAS: Jose Vicente Enriquez</v>
          </cell>
        </row>
        <row r="253">
          <cell r="B253">
            <v>109774</v>
          </cell>
          <cell r="C253">
            <v>226765</v>
          </cell>
          <cell r="D253">
            <v>-7709</v>
          </cell>
          <cell r="E253">
            <v>234474</v>
          </cell>
          <cell r="F253" t="str">
            <v>621662c9dd466900182d8be6</v>
          </cell>
          <cell r="G253" t="str">
            <v>PRIMAX</v>
          </cell>
          <cell r="H253" t="str">
            <v>NO</v>
          </cell>
          <cell r="I253" t="str">
            <v>NO</v>
          </cell>
          <cell r="J253" t="str">
            <v>SI</v>
          </cell>
          <cell r="K253" t="str">
            <v>MAMONAL</v>
          </cell>
          <cell r="L253" t="str">
            <v>Km 9 Vía Mamonal</v>
          </cell>
          <cell r="M253" t="str">
            <v>Área Norte</v>
          </cell>
          <cell r="N253" t="str">
            <v>CARTAGENA DE INDIAS</v>
          </cell>
          <cell r="O253" t="str">
            <v>BOLIVAR</v>
          </cell>
          <cell r="P253" t="str">
            <v>MONICA LONDOÑO</v>
          </cell>
          <cell r="Q253" t="str">
            <v>mlondonod@primax.com.co</v>
          </cell>
          <cell r="R253" t="str">
            <v>MARTHA BARROS</v>
          </cell>
          <cell r="S253" t="str">
            <v>mbarrosl@primax.com.co;</v>
          </cell>
          <cell r="T253" t="str">
            <v>Single Site</v>
          </cell>
          <cell r="U253"/>
          <cell r="V253"/>
          <cell r="W253" t="str">
            <v>C.I. OIL CHEMICAL S.A: Diogenes Vallejo</v>
          </cell>
        </row>
        <row r="254">
          <cell r="B254">
            <v>109777</v>
          </cell>
          <cell r="C254">
            <v>220803</v>
          </cell>
          <cell r="D254">
            <v>0</v>
          </cell>
          <cell r="E254">
            <v>220803</v>
          </cell>
          <cell r="F254" t="str">
            <v>621a40961fde6a0018ae1c0c</v>
          </cell>
          <cell r="G254" t="str">
            <v>PRIMAX</v>
          </cell>
          <cell r="H254" t="str">
            <v>SI</v>
          </cell>
          <cell r="I254" t="str">
            <v>NO</v>
          </cell>
          <cell r="J254" t="str">
            <v>SI</v>
          </cell>
          <cell r="K254" t="str">
            <v>NORUEGA</v>
          </cell>
          <cell r="L254" t="str">
            <v>Calle 13 # 30-85</v>
          </cell>
          <cell r="M254" t="str">
            <v>Área Sur</v>
          </cell>
          <cell r="N254" t="str">
            <v>SANTIAGO DE CALI</v>
          </cell>
          <cell r="O254" t="str">
            <v>VALLE DEL CAUCA</v>
          </cell>
          <cell r="P254" t="str">
            <v>MARTHA PATRICA CHAVES</v>
          </cell>
          <cell r="Q254" t="str">
            <v>mchavesr@primax.com.co</v>
          </cell>
          <cell r="R254" t="str">
            <v>CLAUDIA PINILLA</v>
          </cell>
          <cell r="S254" t="str">
            <v>cpinillal@primax.com.co</v>
          </cell>
          <cell r="T254" t="str">
            <v>Partner</v>
          </cell>
          <cell r="U254" t="str">
            <v>GREEN SAS</v>
          </cell>
          <cell r="V254"/>
          <cell r="W254" t="str">
            <v>GREEN SAS: Jose Vicente Enriquez</v>
          </cell>
        </row>
        <row r="255">
          <cell r="B255">
            <v>110107</v>
          </cell>
          <cell r="C255">
            <v>120718</v>
          </cell>
          <cell r="D255">
            <v>0</v>
          </cell>
          <cell r="E255">
            <v>120718</v>
          </cell>
          <cell r="F255" t="str">
            <v>6213a849dd466900182d7b9a</v>
          </cell>
          <cell r="G255" t="str">
            <v>PRIMAX</v>
          </cell>
          <cell r="H255" t="str">
            <v>NO</v>
          </cell>
          <cell r="I255" t="str">
            <v>NO</v>
          </cell>
          <cell r="J255" t="str">
            <v>SI</v>
          </cell>
          <cell r="K255" t="str">
            <v>SULTANA</v>
          </cell>
          <cell r="L255" t="str">
            <v>Cra. 1 # 55-07</v>
          </cell>
          <cell r="M255" t="str">
            <v>Área Sur</v>
          </cell>
          <cell r="N255" t="str">
            <v>SANTIAGO DE CALI</v>
          </cell>
          <cell r="O255" t="str">
            <v>VALLE DEL CAUCA</v>
          </cell>
          <cell r="P255" t="str">
            <v>MARTHA PATRICA CHAVES</v>
          </cell>
          <cell r="Q255" t="str">
            <v>mchavesr@primax.com.co</v>
          </cell>
          <cell r="R255" t="str">
            <v>FERNANDO HERNANDEZ</v>
          </cell>
          <cell r="S255" t="str">
            <v>fhernandezr@primax.com.co</v>
          </cell>
          <cell r="T255" t="str">
            <v>Single Site</v>
          </cell>
          <cell r="U255"/>
          <cell r="V255"/>
          <cell r="W255" t="str">
            <v>Silvia Tello</v>
          </cell>
        </row>
        <row r="256">
          <cell r="B256">
            <v>110296</v>
          </cell>
          <cell r="C256">
            <v>220805</v>
          </cell>
          <cell r="D256">
            <v>0</v>
          </cell>
          <cell r="E256">
            <v>220805</v>
          </cell>
          <cell r="F256" t="str">
            <v>6213a8d31fde6a0018add23e</v>
          </cell>
          <cell r="G256" t="str">
            <v>PRIMAX</v>
          </cell>
          <cell r="H256" t="str">
            <v>SI</v>
          </cell>
          <cell r="I256" t="str">
            <v>NO</v>
          </cell>
          <cell r="J256" t="str">
            <v>SI</v>
          </cell>
          <cell r="K256" t="str">
            <v>LA 70 CALI</v>
          </cell>
          <cell r="L256" t="str">
            <v>Calle 70 # 5-20</v>
          </cell>
          <cell r="M256" t="str">
            <v>Área Sur</v>
          </cell>
          <cell r="N256" t="str">
            <v>SANTIAGO DE CALI</v>
          </cell>
          <cell r="O256" t="str">
            <v>VALLE DEL CAUCA</v>
          </cell>
          <cell r="P256" t="str">
            <v>MARTHA PATRICA CHAVES</v>
          </cell>
          <cell r="Q256" t="str">
            <v>mchavesr@primax.com.co</v>
          </cell>
          <cell r="R256" t="str">
            <v>CLAUDIA PINILLA</v>
          </cell>
          <cell r="S256" t="str">
            <v>cpinillal@primax.com.co</v>
          </cell>
          <cell r="T256" t="str">
            <v>Partner</v>
          </cell>
          <cell r="U256" t="str">
            <v>GREEN SAS</v>
          </cell>
          <cell r="V256"/>
          <cell r="W256" t="str">
            <v>GREEN SAS: Jose Vicente Enriquez</v>
          </cell>
        </row>
        <row r="257">
          <cell r="B257">
            <v>110298</v>
          </cell>
          <cell r="C257">
            <v>220806</v>
          </cell>
          <cell r="D257">
            <v>0</v>
          </cell>
          <cell r="E257">
            <v>220806</v>
          </cell>
          <cell r="F257" t="str">
            <v>5e66e8bb0a16ed0017624abe</v>
          </cell>
          <cell r="G257" t="str">
            <v>PRIMAX</v>
          </cell>
          <cell r="H257" t="str">
            <v>SI</v>
          </cell>
          <cell r="I257" t="str">
            <v>NO</v>
          </cell>
          <cell r="J257" t="str">
            <v>SI</v>
          </cell>
          <cell r="K257" t="str">
            <v>PASOANCHO</v>
          </cell>
          <cell r="L257" t="str">
            <v>Av Pasoancho # 77-25</v>
          </cell>
          <cell r="M257" t="str">
            <v>Área Sur</v>
          </cell>
          <cell r="N257" t="str">
            <v>SANTIAGO DE CALI</v>
          </cell>
          <cell r="O257" t="str">
            <v>VALLE DEL CAUCA</v>
          </cell>
          <cell r="P257" t="str">
            <v>MARTHA PATRICA CHAVES</v>
          </cell>
          <cell r="Q257" t="str">
            <v>mchavesr@primax.com.co</v>
          </cell>
          <cell r="R257" t="str">
            <v>CLAUDIA PINILLA</v>
          </cell>
          <cell r="S257" t="str">
            <v>cpinillal@primax.com.co</v>
          </cell>
          <cell r="T257" t="str">
            <v>Partner</v>
          </cell>
          <cell r="U257" t="str">
            <v>GREEN SAS</v>
          </cell>
          <cell r="V257"/>
          <cell r="W257" t="str">
            <v>GREEN SAS: Jose Vicente Enriquez</v>
          </cell>
        </row>
        <row r="258">
          <cell r="B258">
            <v>110395</v>
          </cell>
          <cell r="C258">
            <v>226190</v>
          </cell>
          <cell r="D258">
            <v>-8305</v>
          </cell>
          <cell r="E258">
            <v>234495</v>
          </cell>
          <cell r="F258" t="str">
            <v>6213b7111fde6a0018add3d7</v>
          </cell>
          <cell r="G258" t="str">
            <v>PRIMAX</v>
          </cell>
          <cell r="H258" t="str">
            <v>SI</v>
          </cell>
          <cell r="I258" t="str">
            <v>NO</v>
          </cell>
          <cell r="J258" t="str">
            <v>SI</v>
          </cell>
          <cell r="K258" t="str">
            <v>YUMBO</v>
          </cell>
          <cell r="L258" t="str">
            <v>Clle. 16 # 4-15 Barrio Fray Peña</v>
          </cell>
          <cell r="M258" t="str">
            <v>Área Sur</v>
          </cell>
          <cell r="N258" t="str">
            <v>YUMBO</v>
          </cell>
          <cell r="O258" t="str">
            <v>VALLE DEL CAUCA</v>
          </cell>
          <cell r="P258" t="str">
            <v>MARTHA PATRICA CHAVES</v>
          </cell>
          <cell r="Q258" t="str">
            <v>mchavesr@primax.com.co</v>
          </cell>
          <cell r="R258" t="str">
            <v>CLAUDIA PINILLA</v>
          </cell>
          <cell r="S258" t="str">
            <v>cpinillal@primax.com.co</v>
          </cell>
          <cell r="T258" t="str">
            <v>Single Site</v>
          </cell>
          <cell r="U258"/>
          <cell r="V258"/>
          <cell r="W258" t="str">
            <v>Luis Eduardo Quiroga</v>
          </cell>
        </row>
        <row r="259">
          <cell r="B259">
            <v>110771</v>
          </cell>
          <cell r="C259">
            <v>220807</v>
          </cell>
          <cell r="D259">
            <v>0</v>
          </cell>
          <cell r="E259">
            <v>220807</v>
          </cell>
          <cell r="F259" t="str">
            <v>5e66e9240a16ed00176257fb</v>
          </cell>
          <cell r="G259" t="str">
            <v>PRIMAX</v>
          </cell>
          <cell r="H259" t="str">
            <v>SI</v>
          </cell>
          <cell r="I259" t="str">
            <v>NO</v>
          </cell>
          <cell r="J259" t="str">
            <v>SI</v>
          </cell>
          <cell r="K259" t="str">
            <v>PORTAL DEL SUR</v>
          </cell>
          <cell r="L259" t="str">
            <v>Calle 25 # 93-75</v>
          </cell>
          <cell r="M259" t="str">
            <v>Área Sur</v>
          </cell>
          <cell r="N259" t="str">
            <v>SANTIAGO DE CALI</v>
          </cell>
          <cell r="O259" t="str">
            <v>VALLE DEL CAUCA</v>
          </cell>
          <cell r="P259" t="str">
            <v>MARTHA PATRICA CHAVES</v>
          </cell>
          <cell r="Q259" t="str">
            <v>mchavesr@primax.com.co</v>
          </cell>
          <cell r="R259" t="str">
            <v>CLAUDIA PINILLA</v>
          </cell>
          <cell r="S259" t="str">
            <v>cpinillal@primax.com.co</v>
          </cell>
          <cell r="T259" t="str">
            <v>Partner</v>
          </cell>
          <cell r="U259" t="str">
            <v>GREEN SAS</v>
          </cell>
          <cell r="V259"/>
          <cell r="W259" t="str">
            <v>GREEN SAS: Jose Vicente Enriquez</v>
          </cell>
        </row>
        <row r="260">
          <cell r="B260">
            <v>110987</v>
          </cell>
          <cell r="C260">
            <v>220808</v>
          </cell>
          <cell r="D260">
            <v>0</v>
          </cell>
          <cell r="E260">
            <v>220808</v>
          </cell>
          <cell r="F260" t="str">
            <v>6213b9741fde6a0018add3f7</v>
          </cell>
          <cell r="G260" t="str">
            <v>PRIMAX</v>
          </cell>
          <cell r="H260" t="str">
            <v>SI</v>
          </cell>
          <cell r="I260" t="str">
            <v>NO</v>
          </cell>
          <cell r="J260" t="str">
            <v>SI</v>
          </cell>
          <cell r="K260" t="str">
            <v>PANORAMA</v>
          </cell>
          <cell r="L260" t="str">
            <v>Calle 15 # 35-390</v>
          </cell>
          <cell r="M260" t="str">
            <v>Área Sur</v>
          </cell>
          <cell r="N260" t="str">
            <v>YUMBO</v>
          </cell>
          <cell r="O260" t="str">
            <v>VALLE DEL CAUCA</v>
          </cell>
          <cell r="P260" t="str">
            <v>MARTHA PATRICA CHAVES</v>
          </cell>
          <cell r="Q260" t="str">
            <v>mchavesr@primax.com.co</v>
          </cell>
          <cell r="R260" t="str">
            <v>CLAUDIA PINILLA</v>
          </cell>
          <cell r="S260" t="str">
            <v>cpinillal@primax.com.co</v>
          </cell>
          <cell r="T260" t="str">
            <v>Partner</v>
          </cell>
          <cell r="U260" t="str">
            <v>GREEN SAS</v>
          </cell>
          <cell r="V260"/>
          <cell r="W260" t="str">
            <v>GREEN SAS: Jose Vicente Enriquez</v>
          </cell>
        </row>
        <row r="261">
          <cell r="B261">
            <v>111729</v>
          </cell>
          <cell r="C261">
            <v>123682</v>
          </cell>
          <cell r="D261">
            <v>0</v>
          </cell>
          <cell r="E261">
            <v>123682</v>
          </cell>
          <cell r="F261" t="str">
            <v>6213dafddd466900182d7de4</v>
          </cell>
          <cell r="G261" t="str">
            <v>PRIMAX</v>
          </cell>
          <cell r="H261" t="str">
            <v>SI</v>
          </cell>
          <cell r="I261" t="str">
            <v>NO</v>
          </cell>
          <cell r="J261" t="str">
            <v>SI</v>
          </cell>
          <cell r="K261" t="str">
            <v>JUANAMBU</v>
          </cell>
          <cell r="L261" t="str">
            <v>Cra 19 No 23A 15</v>
          </cell>
          <cell r="M261" t="str">
            <v>Área Sur</v>
          </cell>
          <cell r="N261" t="str">
            <v>SAN JUAN DE PASTO</v>
          </cell>
          <cell r="O261" t="str">
            <v>NARIÑO</v>
          </cell>
          <cell r="P261" t="str">
            <v>MARTHA PATRICA CHAVES</v>
          </cell>
          <cell r="Q261" t="str">
            <v>mchavesr@primax.com.co</v>
          </cell>
          <cell r="R261" t="str">
            <v xml:space="preserve">FABIO ANDRES ROJAS </v>
          </cell>
          <cell r="S261" t="str">
            <v>jpinerosg@primax.com.co</v>
          </cell>
          <cell r="T261" t="str">
            <v>Partner</v>
          </cell>
          <cell r="U261" t="str">
            <v>GREEN SAS</v>
          </cell>
          <cell r="V261"/>
          <cell r="W261" t="str">
            <v>GREEN SAS: Mario Enriquez</v>
          </cell>
        </row>
        <row r="262">
          <cell r="B262">
            <v>111732</v>
          </cell>
          <cell r="C262">
            <v>147217</v>
          </cell>
          <cell r="D262">
            <v>0</v>
          </cell>
          <cell r="E262">
            <v>147217</v>
          </cell>
          <cell r="F262" t="str">
            <v>6213db7edd466900182d7df1</v>
          </cell>
          <cell r="G262" t="str">
            <v>PRIMAX</v>
          </cell>
          <cell r="H262" t="str">
            <v>SI</v>
          </cell>
          <cell r="I262" t="str">
            <v>NO</v>
          </cell>
          <cell r="J262" t="str">
            <v>SI</v>
          </cell>
          <cell r="K262" t="str">
            <v>TERMINAL AMERICANO</v>
          </cell>
          <cell r="L262" t="str">
            <v>Cra. 11 #18A-50</v>
          </cell>
          <cell r="M262" t="str">
            <v>Área Sur</v>
          </cell>
          <cell r="N262" t="str">
            <v>SAN JUAN DE PASTO</v>
          </cell>
          <cell r="O262" t="str">
            <v>NARIÑO</v>
          </cell>
          <cell r="P262" t="str">
            <v>MARTHA PATRICA CHAVES</v>
          </cell>
          <cell r="Q262" t="str">
            <v>mchavesr@primax.com.co</v>
          </cell>
          <cell r="R262" t="str">
            <v xml:space="preserve">FABIO ANDRES ROJAS </v>
          </cell>
          <cell r="S262" t="str">
            <v>jpinerosg@primax.com.co</v>
          </cell>
          <cell r="T262" t="str">
            <v>Partner</v>
          </cell>
          <cell r="U262" t="str">
            <v>GREEN SAS</v>
          </cell>
          <cell r="V262"/>
          <cell r="W262" t="str">
            <v>GREEN SAS: Mario Enriquez</v>
          </cell>
        </row>
        <row r="263">
          <cell r="B263">
            <v>165978</v>
          </cell>
          <cell r="C263">
            <v>218492</v>
          </cell>
          <cell r="D263">
            <v>0</v>
          </cell>
          <cell r="E263">
            <v>218492</v>
          </cell>
          <cell r="F263" t="str">
            <v>621a42281fde6a0018ae1c22</v>
          </cell>
          <cell r="G263" t="str">
            <v>PRIMAX</v>
          </cell>
          <cell r="H263" t="str">
            <v>SI</v>
          </cell>
          <cell r="I263" t="str">
            <v>NO</v>
          </cell>
          <cell r="J263" t="str">
            <v>SI</v>
          </cell>
          <cell r="K263" t="str">
            <v>PANORAMA CHACHAGUI</v>
          </cell>
          <cell r="L263" t="str">
            <v>Sector Cano Bajo, Km. 37 de Chachagui</v>
          </cell>
          <cell r="M263" t="str">
            <v>Área Sur</v>
          </cell>
          <cell r="N263" t="str">
            <v>CHACHAGUI</v>
          </cell>
          <cell r="O263" t="str">
            <v>NARIÑO</v>
          </cell>
          <cell r="P263" t="str">
            <v>MARTHA PATRICA CHAVES</v>
          </cell>
          <cell r="Q263" t="str">
            <v>mchavesr@primax.com.co</v>
          </cell>
          <cell r="R263" t="str">
            <v xml:space="preserve">FABIO ANDRES ROJAS </v>
          </cell>
          <cell r="S263" t="str">
            <v>jpinerosg@primax.com.co</v>
          </cell>
          <cell r="T263" t="str">
            <v>Partner</v>
          </cell>
          <cell r="U263" t="str">
            <v>GREEN SAS</v>
          </cell>
          <cell r="V263"/>
          <cell r="W263" t="str">
            <v>GREEN SAS: Mario Enriquez</v>
          </cell>
        </row>
        <row r="264">
          <cell r="B264">
            <v>166177</v>
          </cell>
          <cell r="C264">
            <v>233199</v>
          </cell>
          <cell r="D264">
            <v>0</v>
          </cell>
          <cell r="E264">
            <v>233199</v>
          </cell>
          <cell r="F264" t="str">
            <v>6213dc87dd466900182d7e00</v>
          </cell>
          <cell r="G264" t="str">
            <v>PRIMAX</v>
          </cell>
          <cell r="H264" t="str">
            <v>SI</v>
          </cell>
          <cell r="I264" t="str">
            <v>NO</v>
          </cell>
          <cell r="J264" t="str">
            <v>SI</v>
          </cell>
          <cell r="K264" t="str">
            <v>LA PETROLERA DE ORIENTE</v>
          </cell>
          <cell r="L264" t="str">
            <v>Calle 30 # 5 - 14 Yopal / Oficinas Principales Calle 12 # 35 - 50  Bogotá</v>
          </cell>
          <cell r="M264" t="str">
            <v>Área Centro</v>
          </cell>
          <cell r="N264" t="str">
            <v>YOPAL</v>
          </cell>
          <cell r="O264" t="str">
            <v>CASANARE</v>
          </cell>
          <cell r="P264" t="str">
            <v>HECTOR MARIO MARTINEZ</v>
          </cell>
          <cell r="Q264" t="str">
            <v>hmartinezd@primax.com.co</v>
          </cell>
          <cell r="R264" t="str">
            <v>IVAN PINZON</v>
          </cell>
          <cell r="S264" t="str">
            <v>ipinzonu@primax.com.co;</v>
          </cell>
          <cell r="T264" t="str">
            <v>Multisite</v>
          </cell>
          <cell r="U264"/>
          <cell r="V264" t="str">
            <v>UNIGAS</v>
          </cell>
          <cell r="W264" t="str">
            <v>Combustibles Unigas SAS</v>
          </cell>
        </row>
        <row r="265">
          <cell r="B265">
            <v>166714</v>
          </cell>
          <cell r="C265">
            <v>222014</v>
          </cell>
          <cell r="D265">
            <v>0</v>
          </cell>
          <cell r="E265">
            <v>222014</v>
          </cell>
          <cell r="F265" t="str">
            <v>62169f0b1fde6a0018adea3d</v>
          </cell>
          <cell r="G265" t="str">
            <v>PRIMAX</v>
          </cell>
          <cell r="H265" t="str">
            <v>SI</v>
          </cell>
          <cell r="I265" t="str">
            <v>NO</v>
          </cell>
          <cell r="J265" t="str">
            <v>SI</v>
          </cell>
          <cell r="K265" t="str">
            <v>VILLARICA</v>
          </cell>
          <cell r="L265" t="str">
            <v>Tramo 2 Villarica-Santander de Quilichao</v>
          </cell>
          <cell r="M265" t="str">
            <v>Área Sur</v>
          </cell>
          <cell r="N265" t="str">
            <v>VILLA RICA</v>
          </cell>
          <cell r="O265" t="str">
            <v>CAUCA</v>
          </cell>
          <cell r="P265" t="str">
            <v>MARTHA PATRICA CHAVES</v>
          </cell>
          <cell r="Q265" t="str">
            <v>mchavesr@primax.com.co</v>
          </cell>
          <cell r="R265" t="str">
            <v>CLAUDIA PINILLA</v>
          </cell>
          <cell r="S265" t="str">
            <v>cpinillal@primax.com.co</v>
          </cell>
          <cell r="T265" t="str">
            <v>Partner</v>
          </cell>
          <cell r="U265" t="str">
            <v>GREEN SAS</v>
          </cell>
          <cell r="V265"/>
          <cell r="W265" t="str">
            <v>GREEN SAS: Jose Vicente Enriquez</v>
          </cell>
        </row>
        <row r="266">
          <cell r="B266">
            <v>170474</v>
          </cell>
          <cell r="C266">
            <v>233555</v>
          </cell>
          <cell r="D266">
            <v>0</v>
          </cell>
          <cell r="E266">
            <v>233555</v>
          </cell>
          <cell r="F266" t="str">
            <v>621a42abdd466900182dc571</v>
          </cell>
          <cell r="G266" t="str">
            <v>PRIMAX</v>
          </cell>
          <cell r="H266" t="str">
            <v>SI</v>
          </cell>
          <cell r="I266" t="str">
            <v>NO</v>
          </cell>
          <cell r="J266" t="str">
            <v>SI</v>
          </cell>
          <cell r="K266" t="str">
            <v>CANAGUARITO</v>
          </cell>
          <cell r="L266" t="str">
            <v>CALLE PRINCIPAL INSPECCIÓN PUERTA BRAVA</v>
          </cell>
          <cell r="M266" t="str">
            <v>Área Centro</v>
          </cell>
          <cell r="N266" t="str">
            <v>GRANADA</v>
          </cell>
          <cell r="O266" t="str">
            <v>META</v>
          </cell>
          <cell r="P266" t="str">
            <v>HECTOR MARIO MARTINEZ</v>
          </cell>
          <cell r="Q266" t="str">
            <v>hmartinezd@primax.com.co</v>
          </cell>
          <cell r="R266" t="str">
            <v>IVAN PINZON</v>
          </cell>
          <cell r="S266" t="str">
            <v>ipinzonu@primax.com.co;</v>
          </cell>
          <cell r="T266" t="str">
            <v>Single Site</v>
          </cell>
          <cell r="U266"/>
          <cell r="V266"/>
          <cell r="W266" t="str">
            <v>REINEL GAITAM</v>
          </cell>
        </row>
        <row r="267">
          <cell r="B267">
            <v>170941</v>
          </cell>
          <cell r="C267">
            <v>234196</v>
          </cell>
          <cell r="D267">
            <v>0</v>
          </cell>
          <cell r="E267">
            <v>234196</v>
          </cell>
          <cell r="F267" t="str">
            <v>621a42f7dd466900182dc578</v>
          </cell>
          <cell r="G267" t="str">
            <v>PRIMAX</v>
          </cell>
          <cell r="H267" t="str">
            <v>NO</v>
          </cell>
          <cell r="I267" t="str">
            <v>NO</v>
          </cell>
          <cell r="J267" t="str">
            <v>NO</v>
          </cell>
          <cell r="K267" t="str">
            <v>TRUCHA</v>
          </cell>
          <cell r="L267" t="str">
            <v xml:space="preserve">CARRERA 4 No. 9-21 RODADERO </v>
          </cell>
          <cell r="M267" t="str">
            <v>Área Norte</v>
          </cell>
          <cell r="N267" t="str">
            <v>SANTA MARTA</v>
          </cell>
          <cell r="O267" t="str">
            <v>MAGDALENA</v>
          </cell>
          <cell r="P267" t="str">
            <v>MONICA LONDOÑO</v>
          </cell>
          <cell r="Q267" t="str">
            <v>mlondonod@primax.com.co</v>
          </cell>
          <cell r="R267" t="str">
            <v>ANGELA BARANDICA</v>
          </cell>
          <cell r="S267" t="str">
            <v>abarandicab@primax.com.co</v>
          </cell>
          <cell r="T267" t="str">
            <v>Multisite</v>
          </cell>
          <cell r="U267"/>
          <cell r="V267" t="str">
            <v xml:space="preserve">MERCEDES TROUT </v>
          </cell>
          <cell r="W267" t="str">
            <v xml:space="preserve">MERCEDES TROUT </v>
          </cell>
        </row>
        <row r="268">
          <cell r="B268">
            <v>171094</v>
          </cell>
          <cell r="C268">
            <v>234399</v>
          </cell>
          <cell r="D268">
            <v>0</v>
          </cell>
          <cell r="E268">
            <v>234399</v>
          </cell>
          <cell r="F268" t="str">
            <v>6213de3edd466900182d7e26</v>
          </cell>
          <cell r="G268" t="str">
            <v>PRIMAX</v>
          </cell>
          <cell r="H268" t="str">
            <v>SI</v>
          </cell>
          <cell r="I268" t="str">
            <v>NO</v>
          </cell>
          <cell r="J268" t="str">
            <v>NO</v>
          </cell>
          <cell r="K268" t="str">
            <v>EL PUERTO</v>
          </cell>
          <cell r="L268" t="str">
            <v>Cra. 1 #9-2 a 9-136, Guatavita, Cundinamarca</v>
          </cell>
          <cell r="M268" t="str">
            <v>Área Centro</v>
          </cell>
          <cell r="N268" t="str">
            <v>GUATAVITA</v>
          </cell>
          <cell r="O268" t="str">
            <v>CUNDINAMARCA</v>
          </cell>
          <cell r="P268" t="str">
            <v>HECTOR MARIO MARTINEZ</v>
          </cell>
          <cell r="Q268" t="str">
            <v>hmartinezd@primax.com.co</v>
          </cell>
          <cell r="R268" t="str">
            <v>YOLIMA MESA</v>
          </cell>
          <cell r="S268" t="str">
            <v>ymesar@primax.com.co</v>
          </cell>
          <cell r="T268" t="str">
            <v>Single Site</v>
          </cell>
          <cell r="U268"/>
          <cell r="V268"/>
          <cell r="W268" t="str">
            <v>Pedro Latiff</v>
          </cell>
        </row>
        <row r="269">
          <cell r="B269">
            <v>170424</v>
          </cell>
          <cell r="C269">
            <v>234294</v>
          </cell>
          <cell r="D269">
            <v>0</v>
          </cell>
          <cell r="E269">
            <v>234294</v>
          </cell>
          <cell r="F269" t="str">
            <v>621a4391dd466900182dc580</v>
          </cell>
          <cell r="G269" t="str">
            <v>PRIMAX</v>
          </cell>
          <cell r="H269" t="str">
            <v>SI</v>
          </cell>
          <cell r="I269" t="str">
            <v>NO</v>
          </cell>
          <cell r="J269" t="str">
            <v>NO</v>
          </cell>
          <cell r="K269" t="str">
            <v>SANTA MARIA DEL MAR</v>
          </cell>
          <cell r="L269" t="str">
            <v xml:space="preserve">CRA 2 No. CL 2 60 VEREDA CABUYA LARGA </v>
          </cell>
          <cell r="M269" t="str">
            <v>Área Norte</v>
          </cell>
          <cell r="N269" t="str">
            <v>SAN CARLOS</v>
          </cell>
          <cell r="O269" t="str">
            <v>CORDOBA</v>
          </cell>
          <cell r="P269" t="str">
            <v>MONICA LONDOÑO</v>
          </cell>
          <cell r="Q269" t="str">
            <v>mlondonod@primax.com.co</v>
          </cell>
          <cell r="R269" t="str">
            <v>VICTOR PATERNINA</v>
          </cell>
          <cell r="S269" t="str">
            <v>vpaterninau@primax.com.co</v>
          </cell>
          <cell r="T269" t="str">
            <v>Multisite</v>
          </cell>
          <cell r="U269"/>
          <cell r="V269" t="str">
            <v>Mario Agresott</v>
          </cell>
          <cell r="W269" t="str">
            <v>Mario Agresott</v>
          </cell>
        </row>
        <row r="270">
          <cell r="B270">
            <v>171203</v>
          </cell>
          <cell r="C270">
            <v>234557</v>
          </cell>
          <cell r="D270">
            <v>0</v>
          </cell>
          <cell r="E270">
            <v>234557</v>
          </cell>
          <cell r="F270" t="str">
            <v>621a43df1fde6a0018ae1c40</v>
          </cell>
          <cell r="G270" t="str">
            <v>PRIMAX</v>
          </cell>
          <cell r="H270" t="str">
            <v>SI</v>
          </cell>
          <cell r="I270" t="str">
            <v>SI</v>
          </cell>
          <cell r="J270" t="str">
            <v>NO</v>
          </cell>
          <cell r="K270" t="str">
            <v>PARALELA 118</v>
          </cell>
          <cell r="L270" t="str">
            <v>Autopista Nte. #118-60, Bogotá</v>
          </cell>
          <cell r="M270" t="str">
            <v>Área Centro</v>
          </cell>
          <cell r="N270" t="str">
            <v>BOGOTA D.C.</v>
          </cell>
          <cell r="O270" t="str">
            <v>BOGOTA D.C.</v>
          </cell>
          <cell r="P270" t="str">
            <v>HECTOR MARIO MARTINEZ</v>
          </cell>
          <cell r="Q270" t="str">
            <v>hmartinezd@primax.com.co</v>
          </cell>
          <cell r="R270" t="str">
            <v xml:space="preserve">JUAN PABLO PIÑEROS </v>
          </cell>
          <cell r="S270" t="str">
            <v>cchavezz@primax.com.co</v>
          </cell>
          <cell r="T270" t="str">
            <v>Partner</v>
          </cell>
          <cell r="U270" t="str">
            <v>COESCO</v>
          </cell>
          <cell r="V270"/>
          <cell r="W270" t="str">
            <v>COESCO: Julian Torrado</v>
          </cell>
        </row>
        <row r="271">
          <cell r="B271">
            <v>110774</v>
          </cell>
          <cell r="C271">
            <v>227236</v>
          </cell>
          <cell r="D271">
            <v>0</v>
          </cell>
          <cell r="E271">
            <v>227236</v>
          </cell>
          <cell r="F271" t="str">
            <v>5e73ff13a236120017840f17</v>
          </cell>
          <cell r="G271" t="str">
            <v>PRIMAX</v>
          </cell>
          <cell r="H271" t="str">
            <v>SI</v>
          </cell>
          <cell r="I271" t="str">
            <v>SI</v>
          </cell>
          <cell r="J271" t="str">
            <v>SI</v>
          </cell>
          <cell r="K271" t="str">
            <v>RIO ACACIITAS</v>
          </cell>
          <cell r="L271" t="str">
            <v>Estación Calle Av 23 # 16c - 130  Acacias / Oficinas Ples Calle 121 No. 7- 18  Bogotá</v>
          </cell>
          <cell r="M271" t="str">
            <v>Área Centro</v>
          </cell>
          <cell r="N271" t="str">
            <v>ACACIAS</v>
          </cell>
          <cell r="O271" t="str">
            <v>META</v>
          </cell>
          <cell r="P271" t="str">
            <v>HECTOR MARIO MARTINEZ</v>
          </cell>
          <cell r="Q271" t="str">
            <v>hmartinezd@primax.com.co</v>
          </cell>
          <cell r="R271" t="str">
            <v>IVAN PINZON</v>
          </cell>
          <cell r="S271" t="str">
            <v>ipinzonu@primax.com.co;</v>
          </cell>
          <cell r="T271" t="str">
            <v>Partner</v>
          </cell>
          <cell r="U271" t="str">
            <v>REDH</v>
          </cell>
          <cell r="V271"/>
          <cell r="W271" t="str">
            <v>REDH: Humberto Hernandez</v>
          </cell>
        </row>
        <row r="272">
          <cell r="B272">
            <v>144185</v>
          </cell>
          <cell r="C272">
            <v>227235</v>
          </cell>
          <cell r="D272">
            <v>0</v>
          </cell>
          <cell r="E272">
            <v>227235</v>
          </cell>
          <cell r="F272" t="str">
            <v>5e74df33a23612001786b591</v>
          </cell>
          <cell r="G272" t="str">
            <v>PRIMAX</v>
          </cell>
          <cell r="H272" t="str">
            <v>SI</v>
          </cell>
          <cell r="I272" t="str">
            <v>SI</v>
          </cell>
          <cell r="J272" t="str">
            <v>SI</v>
          </cell>
          <cell r="K272" t="str">
            <v>ARAGUATOS</v>
          </cell>
          <cell r="L272" t="str">
            <v>Estación: Carrera 18 # 15 - 23 Acacias/ Oficinas Ples Calle 121 No. 7- 18  Bogotá</v>
          </cell>
          <cell r="M272" t="str">
            <v>Área Centro</v>
          </cell>
          <cell r="N272" t="str">
            <v>ACACIAS</v>
          </cell>
          <cell r="O272" t="str">
            <v>META</v>
          </cell>
          <cell r="P272" t="str">
            <v>HECTOR MARIO MARTINEZ</v>
          </cell>
          <cell r="Q272" t="str">
            <v>hmartinezd@primax.com.co</v>
          </cell>
          <cell r="R272" t="str">
            <v>IVAN PINZON</v>
          </cell>
          <cell r="S272" t="str">
            <v>ipinzonu@primax.com.co;</v>
          </cell>
          <cell r="T272" t="str">
            <v>Partner</v>
          </cell>
          <cell r="U272" t="str">
            <v>REDH</v>
          </cell>
          <cell r="V272"/>
          <cell r="W272" t="str">
            <v>REDH: Humberto Hernandez</v>
          </cell>
        </row>
        <row r="273">
          <cell r="B273">
            <v>170735</v>
          </cell>
          <cell r="C273">
            <v>233944</v>
          </cell>
          <cell r="D273">
            <v>0</v>
          </cell>
          <cell r="E273">
            <v>233944</v>
          </cell>
          <cell r="F273" t="str">
            <v>621a442cdd466900182dc58a</v>
          </cell>
          <cell r="G273" t="str">
            <v>PRIMAX</v>
          </cell>
          <cell r="H273" t="str">
            <v>SI</v>
          </cell>
          <cell r="I273" t="str">
            <v>SI</v>
          </cell>
          <cell r="J273" t="str">
            <v>NO</v>
          </cell>
          <cell r="K273" t="str">
            <v>TRIANGULO ARENALES</v>
          </cell>
          <cell r="L273" t="str">
            <v>CALLE 50 No. 12-81</v>
          </cell>
          <cell r="M273" t="str">
            <v>Área Sur</v>
          </cell>
          <cell r="N273" t="str">
            <v>ARMENIA</v>
          </cell>
          <cell r="O273" t="str">
            <v>QUINDIO</v>
          </cell>
          <cell r="P273" t="str">
            <v>MARTHA PATRICA CHAVES</v>
          </cell>
          <cell r="Q273" t="str">
            <v>mchavesr@primax.com.co</v>
          </cell>
          <cell r="R273" t="str">
            <v>MARIANA VELEZ</v>
          </cell>
          <cell r="S273" t="str">
            <v>mvelezg@primax.com.co</v>
          </cell>
          <cell r="T273" t="str">
            <v>Partner</v>
          </cell>
          <cell r="U273" t="str">
            <v>REDH</v>
          </cell>
          <cell r="V273"/>
          <cell r="W273" t="str">
            <v>REDH: Humberto Hernandez</v>
          </cell>
        </row>
        <row r="274">
          <cell r="B274">
            <v>109698</v>
          </cell>
          <cell r="C274">
            <v>228937</v>
          </cell>
          <cell r="D274">
            <v>0</v>
          </cell>
          <cell r="E274">
            <v>228937</v>
          </cell>
          <cell r="F274" t="str">
            <v>5e6588a30a16ed0017619204</v>
          </cell>
          <cell r="G274" t="str">
            <v>PRIMAX</v>
          </cell>
          <cell r="H274" t="str">
            <v>SI</v>
          </cell>
          <cell r="I274" t="str">
            <v>SI</v>
          </cell>
          <cell r="J274" t="str">
            <v>SI</v>
          </cell>
          <cell r="K274" t="str">
            <v>AVDA SUBA</v>
          </cell>
          <cell r="L274" t="str">
            <v>Transv 60# 104-09</v>
          </cell>
          <cell r="M274" t="str">
            <v>Área Centro</v>
          </cell>
          <cell r="N274" t="str">
            <v>BOGOTA D.C.</v>
          </cell>
          <cell r="O274" t="str">
            <v>BOGOTA D.C.</v>
          </cell>
          <cell r="P274" t="str">
            <v>HECTOR MARIO MARTINEZ</v>
          </cell>
          <cell r="Q274" t="str">
            <v>hmartinezd@primax.com.co</v>
          </cell>
          <cell r="R274" t="str">
            <v>CAROLINA CHAVEZ</v>
          </cell>
          <cell r="S274" t="str">
            <v>jbareschr@primax.com.co</v>
          </cell>
          <cell r="T274" t="str">
            <v>Partner</v>
          </cell>
          <cell r="U274" t="str">
            <v>REDH</v>
          </cell>
          <cell r="V274"/>
          <cell r="W274" t="str">
            <v>REDH: Humberto Hernandez</v>
          </cell>
        </row>
        <row r="275">
          <cell r="B275">
            <v>109826</v>
          </cell>
          <cell r="C275">
            <v>224844</v>
          </cell>
          <cell r="D275">
            <v>0</v>
          </cell>
          <cell r="E275">
            <v>224844</v>
          </cell>
          <cell r="F275" t="str">
            <v>5e65886a0a16ed0017618b7f</v>
          </cell>
          <cell r="G275" t="str">
            <v>PRIMAX</v>
          </cell>
          <cell r="H275" t="str">
            <v>SI</v>
          </cell>
          <cell r="I275" t="str">
            <v>SI</v>
          </cell>
          <cell r="J275" t="str">
            <v>SI</v>
          </cell>
          <cell r="K275" t="str">
            <v>AVDA QUITO</v>
          </cell>
          <cell r="L275" t="str">
            <v xml:space="preserve">Cr 30 No 53a-62                    </v>
          </cell>
          <cell r="M275" t="str">
            <v>Área Centro</v>
          </cell>
          <cell r="N275" t="str">
            <v>BOGOTA D.C.</v>
          </cell>
          <cell r="O275" t="str">
            <v>BOGOTA D.C.</v>
          </cell>
          <cell r="P275" t="str">
            <v>HECTOR MARIO MARTINEZ</v>
          </cell>
          <cell r="Q275" t="str">
            <v>hmartinezd@primax.com.co</v>
          </cell>
          <cell r="R275" t="str">
            <v>CAROLINA CHAVEZ</v>
          </cell>
          <cell r="S275" t="str">
            <v>jbareschr@primax.com.co</v>
          </cell>
          <cell r="T275" t="str">
            <v>Partner</v>
          </cell>
          <cell r="U275" t="str">
            <v>REDH</v>
          </cell>
          <cell r="V275"/>
          <cell r="W275" t="str">
            <v>REDH: Humberto Hernandez</v>
          </cell>
        </row>
        <row r="276">
          <cell r="B276">
            <v>110036</v>
          </cell>
          <cell r="C276">
            <v>221938</v>
          </cell>
          <cell r="D276">
            <v>0</v>
          </cell>
          <cell r="E276">
            <v>221938</v>
          </cell>
          <cell r="F276" t="str">
            <v>5e66e4ea0a16ed0017621c88</v>
          </cell>
          <cell r="G276" t="str">
            <v>PRIMAX</v>
          </cell>
          <cell r="H276" t="str">
            <v>SI</v>
          </cell>
          <cell r="I276" t="str">
            <v>SI</v>
          </cell>
          <cell r="J276" t="str">
            <v>SI</v>
          </cell>
          <cell r="K276" t="str">
            <v>CARRERA 15</v>
          </cell>
          <cell r="L276" t="str">
            <v>Cra. 15 No. 108-50</v>
          </cell>
          <cell r="M276" t="str">
            <v>Área Centro</v>
          </cell>
          <cell r="N276" t="str">
            <v>BOGOTA D.C.</v>
          </cell>
          <cell r="O276" t="str">
            <v>BOGOTA D.C.</v>
          </cell>
          <cell r="P276" t="str">
            <v>HECTOR MARIO MARTINEZ</v>
          </cell>
          <cell r="Q276" t="str">
            <v>hmartinezd@primax.com.co</v>
          </cell>
          <cell r="R276" t="str">
            <v>CAROLINA CHAVEZ</v>
          </cell>
          <cell r="S276" t="str">
            <v>jbareschr@primax.com.co</v>
          </cell>
          <cell r="T276" t="str">
            <v>Partner</v>
          </cell>
          <cell r="U276" t="str">
            <v>REDH</v>
          </cell>
          <cell r="V276"/>
          <cell r="W276" t="str">
            <v>REDH: Humberto Hernandez</v>
          </cell>
        </row>
        <row r="277">
          <cell r="B277">
            <v>110001</v>
          </cell>
          <cell r="C277">
            <v>223844</v>
          </cell>
          <cell r="D277">
            <v>0</v>
          </cell>
          <cell r="E277">
            <v>223844</v>
          </cell>
          <cell r="F277" t="str">
            <v>5d14ce4ce87890001724ba97</v>
          </cell>
          <cell r="G277" t="str">
            <v>PRIMAX</v>
          </cell>
          <cell r="H277" t="str">
            <v>SI</v>
          </cell>
          <cell r="I277" t="str">
            <v>SI</v>
          </cell>
          <cell r="J277" t="str">
            <v>SI</v>
          </cell>
          <cell r="K277" t="str">
            <v>KL</v>
          </cell>
          <cell r="L277" t="str">
            <v>Cra. 7 #84-91</v>
          </cell>
          <cell r="M277" t="str">
            <v>Área Centro</v>
          </cell>
          <cell r="N277" t="str">
            <v>BOGOTA D.C.</v>
          </cell>
          <cell r="O277" t="str">
            <v>BOGOTA D.C.</v>
          </cell>
          <cell r="P277" t="str">
            <v>HECTOR MARIO MARTINEZ</v>
          </cell>
          <cell r="Q277" t="str">
            <v>hmartinezd@primax.com.co</v>
          </cell>
          <cell r="R277" t="str">
            <v>CAROLINA CHAVEZ</v>
          </cell>
          <cell r="S277" t="str">
            <v>jbareschr@primax.com.co</v>
          </cell>
          <cell r="T277" t="str">
            <v>Partner</v>
          </cell>
          <cell r="U277" t="str">
            <v>REDH</v>
          </cell>
          <cell r="V277"/>
          <cell r="W277" t="str">
            <v>REDH: Humberto Hernandez</v>
          </cell>
        </row>
        <row r="278">
          <cell r="B278">
            <v>109936</v>
          </cell>
          <cell r="C278">
            <v>223373</v>
          </cell>
          <cell r="D278">
            <v>0</v>
          </cell>
          <cell r="E278">
            <v>223373</v>
          </cell>
          <cell r="F278" t="str">
            <v>5e73c12ba236120017826f52</v>
          </cell>
          <cell r="G278" t="str">
            <v>PRIMAX</v>
          </cell>
          <cell r="H278" t="str">
            <v>SI</v>
          </cell>
          <cell r="I278" t="str">
            <v>SI</v>
          </cell>
          <cell r="J278" t="str">
            <v>SI</v>
          </cell>
          <cell r="K278" t="str">
            <v>LA FLORESTA</v>
          </cell>
          <cell r="L278" t="str">
            <v xml:space="preserve">Cl 100 No 48-65                    </v>
          </cell>
          <cell r="M278" t="str">
            <v>Área Centro</v>
          </cell>
          <cell r="N278" t="str">
            <v>BOGOTA D.C.</v>
          </cell>
          <cell r="O278" t="str">
            <v>BOGOTA D.C.</v>
          </cell>
          <cell r="P278" t="str">
            <v>HECTOR MARIO MARTINEZ</v>
          </cell>
          <cell r="Q278" t="str">
            <v>hmartinezd@primax.com.co</v>
          </cell>
          <cell r="R278" t="str">
            <v>CAROLINA CHAVEZ</v>
          </cell>
          <cell r="S278" t="str">
            <v>jbareschr@primax.com.co</v>
          </cell>
          <cell r="T278" t="str">
            <v>Partner</v>
          </cell>
          <cell r="U278" t="str">
            <v>REDH</v>
          </cell>
          <cell r="V278"/>
          <cell r="W278" t="str">
            <v>REDH: Humberto Hernandez</v>
          </cell>
        </row>
        <row r="279">
          <cell r="B279">
            <v>109988</v>
          </cell>
          <cell r="C279">
            <v>224845</v>
          </cell>
          <cell r="D279">
            <v>0</v>
          </cell>
          <cell r="E279">
            <v>224845</v>
          </cell>
          <cell r="F279" t="str">
            <v>5e73c92ba2361200178289f0</v>
          </cell>
          <cell r="G279" t="str">
            <v>PRIMAX</v>
          </cell>
          <cell r="H279" t="str">
            <v>SI</v>
          </cell>
          <cell r="I279" t="str">
            <v>SI</v>
          </cell>
          <cell r="J279" t="str">
            <v>SI</v>
          </cell>
          <cell r="K279" t="str">
            <v>CORDOBA</v>
          </cell>
          <cell r="L279" t="str">
            <v>Calle 138 No.53A-01</v>
          </cell>
          <cell r="M279" t="str">
            <v>Área Centro</v>
          </cell>
          <cell r="N279" t="str">
            <v>BOGOTA D.C.</v>
          </cell>
          <cell r="O279" t="str">
            <v>BOGOTA D.C.</v>
          </cell>
          <cell r="P279" t="str">
            <v>HECTOR MARIO MARTINEZ</v>
          </cell>
          <cell r="Q279" t="str">
            <v>hmartinezd@primax.com.co</v>
          </cell>
          <cell r="R279" t="str">
            <v>CAROLINA CHAVEZ</v>
          </cell>
          <cell r="S279" t="str">
            <v>jbareschr@primax.com.co</v>
          </cell>
          <cell r="T279" t="str">
            <v>Partner</v>
          </cell>
          <cell r="U279" t="str">
            <v>REDH</v>
          </cell>
          <cell r="V279"/>
          <cell r="W279" t="str">
            <v>REDH: Humberto Hernandez</v>
          </cell>
        </row>
        <row r="280">
          <cell r="B280">
            <v>112274</v>
          </cell>
          <cell r="C280">
            <v>233127</v>
          </cell>
          <cell r="D280">
            <v>0</v>
          </cell>
          <cell r="E280">
            <v>233127</v>
          </cell>
          <cell r="F280" t="str">
            <v>5e74d952a23612001785b5d1</v>
          </cell>
          <cell r="G280" t="str">
            <v>PRIMAX</v>
          </cell>
          <cell r="H280" t="str">
            <v>SI</v>
          </cell>
          <cell r="I280" t="str">
            <v>SI</v>
          </cell>
          <cell r="J280" t="str">
            <v>SI</v>
          </cell>
          <cell r="K280" t="str">
            <v>POLO</v>
          </cell>
          <cell r="L280" t="str">
            <v xml:space="preserve">Avda Quito No 81a-55               </v>
          </cell>
          <cell r="M280" t="str">
            <v>Área Centro</v>
          </cell>
          <cell r="N280" t="str">
            <v>BOGOTA D.C.</v>
          </cell>
          <cell r="O280" t="str">
            <v>BOGOTA D.C.</v>
          </cell>
          <cell r="P280" t="str">
            <v>HECTOR MARIO MARTINEZ</v>
          </cell>
          <cell r="Q280" t="str">
            <v>hmartinezd@primax.com.co</v>
          </cell>
          <cell r="R280" t="str">
            <v>CAROLINA CHAVEZ</v>
          </cell>
          <cell r="S280" t="str">
            <v>jbareschr@primax.com.co</v>
          </cell>
          <cell r="T280" t="str">
            <v>Partner</v>
          </cell>
          <cell r="U280" t="str">
            <v>REDH</v>
          </cell>
          <cell r="V280"/>
          <cell r="W280" t="str">
            <v>REDH: Humberto Hernandez</v>
          </cell>
        </row>
        <row r="281">
          <cell r="B281">
            <v>109995</v>
          </cell>
          <cell r="C281">
            <v>224171</v>
          </cell>
          <cell r="D281">
            <v>0</v>
          </cell>
          <cell r="E281">
            <v>224171</v>
          </cell>
          <cell r="F281" t="str">
            <v>5e73ca8da236120017829742</v>
          </cell>
          <cell r="G281" t="str">
            <v>PRIMAX</v>
          </cell>
          <cell r="H281" t="str">
            <v>SI</v>
          </cell>
          <cell r="I281" t="str">
            <v>SI</v>
          </cell>
          <cell r="J281" t="str">
            <v>SI</v>
          </cell>
          <cell r="K281" t="str">
            <v>SANTA MARIA</v>
          </cell>
          <cell r="L281" t="str">
            <v xml:space="preserve">Av. Calle 72 N° 73A  -15    </v>
          </cell>
          <cell r="M281" t="str">
            <v>Área Centro</v>
          </cell>
          <cell r="N281" t="str">
            <v>BOGOTA D.C.</v>
          </cell>
          <cell r="O281" t="str">
            <v>BOGOTA D.C.</v>
          </cell>
          <cell r="P281" t="str">
            <v>HECTOR MARIO MARTINEZ</v>
          </cell>
          <cell r="Q281" t="str">
            <v>hmartinezd@primax.com.co</v>
          </cell>
          <cell r="R281" t="str">
            <v>CAROLINA CHAVEZ</v>
          </cell>
          <cell r="S281" t="str">
            <v>jbareschr@primax.com.co</v>
          </cell>
          <cell r="T281" t="str">
            <v>Partner</v>
          </cell>
          <cell r="U281" t="str">
            <v>REDH</v>
          </cell>
          <cell r="V281"/>
          <cell r="W281" t="str">
            <v>REDH: Humberto Hernandez</v>
          </cell>
        </row>
        <row r="282">
          <cell r="B282">
            <v>110723</v>
          </cell>
          <cell r="C282">
            <v>197938</v>
          </cell>
          <cell r="D282">
            <v>0</v>
          </cell>
          <cell r="E282">
            <v>197938</v>
          </cell>
          <cell r="F282" t="str">
            <v>5e66e4b50a16ed00176215f2</v>
          </cell>
          <cell r="G282" t="str">
            <v>PRIMAX</v>
          </cell>
          <cell r="H282" t="str">
            <v>SI</v>
          </cell>
          <cell r="I282" t="str">
            <v>SI</v>
          </cell>
          <cell r="J282" t="str">
            <v>SI</v>
          </cell>
          <cell r="K282" t="str">
            <v>CAQUEZA</v>
          </cell>
          <cell r="L282" t="str">
            <v>Estación: Avda. 5 No. 4-101 Cáqueza / Oficinas Ples Calle 121 No. 7- 18  Bogotá</v>
          </cell>
          <cell r="M282" t="str">
            <v>Área Centro</v>
          </cell>
          <cell r="N282" t="str">
            <v>CAQUEZA</v>
          </cell>
          <cell r="O282" t="str">
            <v>CUNDINAMARCA</v>
          </cell>
          <cell r="P282" t="str">
            <v>HECTOR MARIO MARTINEZ</v>
          </cell>
          <cell r="Q282" t="str">
            <v>hmartinezd@primax.com.co</v>
          </cell>
          <cell r="R282" t="str">
            <v>IVAN PINZON</v>
          </cell>
          <cell r="S282" t="str">
            <v>ipinzonu@primax.com.co;</v>
          </cell>
          <cell r="T282" t="str">
            <v>Partner</v>
          </cell>
          <cell r="U282" t="str">
            <v>REDH</v>
          </cell>
          <cell r="V282"/>
          <cell r="W282" t="str">
            <v>REDH: Humberto Hernandez</v>
          </cell>
        </row>
        <row r="283">
          <cell r="B283">
            <v>112203</v>
          </cell>
          <cell r="C283">
            <v>219409</v>
          </cell>
          <cell r="D283">
            <v>0</v>
          </cell>
          <cell r="E283">
            <v>219409</v>
          </cell>
          <cell r="F283" t="str">
            <v>602d8a79e5603700188913df</v>
          </cell>
          <cell r="G283" t="str">
            <v>PRIMAX</v>
          </cell>
          <cell r="H283" t="str">
            <v>SI</v>
          </cell>
          <cell r="I283" t="str">
            <v>SI</v>
          </cell>
          <cell r="J283" t="str">
            <v>SI</v>
          </cell>
          <cell r="K283" t="str">
            <v>ORO NEGRO</v>
          </cell>
          <cell r="L283" t="str">
            <v>Calle Principal  Calle 6 # 14 - 79 Castilla Meta</v>
          </cell>
          <cell r="M283" t="str">
            <v>Área Centro</v>
          </cell>
          <cell r="N283" t="str">
            <v>CASTILLA LA NUEVA</v>
          </cell>
          <cell r="O283" t="str">
            <v>META</v>
          </cell>
          <cell r="P283" t="str">
            <v>HECTOR MARIO MARTINEZ</v>
          </cell>
          <cell r="Q283" t="str">
            <v>hmartinezd@primax.com.co</v>
          </cell>
          <cell r="R283" t="str">
            <v>IVAN PINZON</v>
          </cell>
          <cell r="S283" t="str">
            <v>ipinzonu@primax.com.co;</v>
          </cell>
          <cell r="T283" t="str">
            <v>Partner</v>
          </cell>
          <cell r="U283" t="str">
            <v>REDH</v>
          </cell>
          <cell r="V283"/>
          <cell r="W283" t="str">
            <v>REDH: Humberto Hernandez</v>
          </cell>
        </row>
        <row r="284">
          <cell r="B284">
            <v>111438</v>
          </cell>
          <cell r="C284">
            <v>198535</v>
          </cell>
          <cell r="D284">
            <v>0</v>
          </cell>
          <cell r="E284">
            <v>198535</v>
          </cell>
          <cell r="F284" t="str">
            <v>5e74045ca2361200178474bd</v>
          </cell>
          <cell r="G284" t="str">
            <v>PRIMAX</v>
          </cell>
          <cell r="H284" t="str">
            <v>SI</v>
          </cell>
          <cell r="I284" t="str">
            <v>SI</v>
          </cell>
          <cell r="J284" t="str">
            <v>SI</v>
          </cell>
          <cell r="K284" t="str">
            <v>EL PEAJE</v>
          </cell>
          <cell r="L284" t="str">
            <v>Estación: Auto Norte Km.18  Chia /Oficinas Ples Calle 121 No. 7- 18  Bogotá</v>
          </cell>
          <cell r="M284" t="str">
            <v>Área Centro</v>
          </cell>
          <cell r="N284" t="str">
            <v>CHIA</v>
          </cell>
          <cell r="O284" t="str">
            <v>CUNDINAMARCA</v>
          </cell>
          <cell r="P284" t="str">
            <v>HECTOR MARIO MARTINEZ</v>
          </cell>
          <cell r="Q284" t="str">
            <v>hmartinezd@primax.com.co</v>
          </cell>
          <cell r="R284" t="str">
            <v>CAROLINA CHAVEZ</v>
          </cell>
          <cell r="S284" t="str">
            <v>jbareschr@primax.com.co</v>
          </cell>
          <cell r="T284" t="str">
            <v>Partner</v>
          </cell>
          <cell r="U284" t="str">
            <v>REDH</v>
          </cell>
          <cell r="V284"/>
          <cell r="W284" t="str">
            <v>REDH: Humberto Hernandez</v>
          </cell>
        </row>
        <row r="285">
          <cell r="B285">
            <v>168666</v>
          </cell>
          <cell r="C285">
            <v>229047</v>
          </cell>
          <cell r="D285">
            <v>0</v>
          </cell>
          <cell r="E285">
            <v>229047</v>
          </cell>
          <cell r="F285" t="str">
            <v>5e66e6210a16ed00176236ea</v>
          </cell>
          <cell r="G285" t="str">
            <v>PRIMAX</v>
          </cell>
          <cell r="H285" t="str">
            <v>SI</v>
          </cell>
          <cell r="I285" t="str">
            <v>SI</v>
          </cell>
          <cell r="J285" t="str">
            <v>SI</v>
          </cell>
          <cell r="K285" t="str">
            <v>CMAR SAN FRANCISCO</v>
          </cell>
          <cell r="L285" t="str">
            <v>Kilometro 1 via Chia - Cota</v>
          </cell>
          <cell r="M285" t="str">
            <v>Área Centro</v>
          </cell>
          <cell r="N285" t="str">
            <v>CHIA</v>
          </cell>
          <cell r="O285" t="str">
            <v>CUNDINAMARCA</v>
          </cell>
          <cell r="P285" t="str">
            <v>HECTOR MARIO MARTINEZ</v>
          </cell>
          <cell r="Q285" t="str">
            <v>hmartinezd@primax.com.co</v>
          </cell>
          <cell r="R285" t="str">
            <v>CAROLINA CHAVEZ</v>
          </cell>
          <cell r="S285" t="str">
            <v>jbareschr@primax.com.co</v>
          </cell>
          <cell r="T285" t="str">
            <v>Partner</v>
          </cell>
          <cell r="U285" t="str">
            <v>REDH</v>
          </cell>
          <cell r="V285"/>
          <cell r="W285" t="str">
            <v>REDH: Humberto Hernandez</v>
          </cell>
        </row>
        <row r="286">
          <cell r="B286">
            <v>112019</v>
          </cell>
          <cell r="C286">
            <v>220774</v>
          </cell>
          <cell r="D286">
            <v>0</v>
          </cell>
          <cell r="E286">
            <v>220774</v>
          </cell>
          <cell r="F286" t="str">
            <v>5e74d644a236120017854809</v>
          </cell>
          <cell r="G286" t="str">
            <v>PRIMAX</v>
          </cell>
          <cell r="H286" t="str">
            <v>SI</v>
          </cell>
          <cell r="I286" t="str">
            <v>NO</v>
          </cell>
          <cell r="J286" t="str">
            <v>SI</v>
          </cell>
          <cell r="K286" t="str">
            <v>SAN ANTONIO</v>
          </cell>
          <cell r="L286" t="str">
            <v>Cra 9a. No. 7-95</v>
          </cell>
          <cell r="M286" t="str">
            <v>Área Centro</v>
          </cell>
          <cell r="N286" t="str">
            <v>CHIQUINQUIRA</v>
          </cell>
          <cell r="O286" t="str">
            <v>BOYACA</v>
          </cell>
          <cell r="P286" t="str">
            <v>HECTOR MARIO MARTINEZ</v>
          </cell>
          <cell r="Q286" t="str">
            <v>hmartinezd@primax.com.co</v>
          </cell>
          <cell r="R286" t="str">
            <v>YOLIMA MESA</v>
          </cell>
          <cell r="S286" t="str">
            <v>ymesar@primax.com.co</v>
          </cell>
          <cell r="T286" t="str">
            <v>Single Site</v>
          </cell>
          <cell r="U286"/>
          <cell r="V286"/>
          <cell r="W286" t="str">
            <v>Rafael Angulo</v>
          </cell>
        </row>
        <row r="287">
          <cell r="B287">
            <v>170347</v>
          </cell>
          <cell r="C287">
            <v>233282</v>
          </cell>
          <cell r="D287">
            <v>0</v>
          </cell>
          <cell r="E287">
            <v>233282</v>
          </cell>
          <cell r="F287" t="str">
            <v>621a446f1fde6a0018ae1c46</v>
          </cell>
          <cell r="G287" t="str">
            <v>PRIMAX</v>
          </cell>
          <cell r="H287" t="str">
            <v>SI</v>
          </cell>
          <cell r="I287" t="str">
            <v>NO</v>
          </cell>
          <cell r="J287" t="str">
            <v>SI</v>
          </cell>
          <cell r="K287" t="str">
            <v>SAN RAFAEL</v>
          </cell>
          <cell r="L287" t="str">
            <v>CARRERA 20 No. 6-24</v>
          </cell>
          <cell r="M287" t="str">
            <v>Área Sur</v>
          </cell>
          <cell r="N287" t="str">
            <v>DAGUA</v>
          </cell>
          <cell r="O287" t="str">
            <v>VALLE DEL CAUCA</v>
          </cell>
          <cell r="P287" t="str">
            <v>MARTHA PATRICA CHAVES</v>
          </cell>
          <cell r="Q287" t="str">
            <v>mchavesr@primax.com.co</v>
          </cell>
          <cell r="R287" t="str">
            <v>FERNANDO HERNANDEZ</v>
          </cell>
          <cell r="S287" t="str">
            <v>fhernandezr@primax.com.co;</v>
          </cell>
          <cell r="T287" t="str">
            <v>Single Site</v>
          </cell>
          <cell r="U287"/>
          <cell r="V287"/>
          <cell r="W287" t="str">
            <v>Nicolas Villota</v>
          </cell>
        </row>
        <row r="288">
          <cell r="B288">
            <v>162383</v>
          </cell>
          <cell r="C288">
            <v>220272</v>
          </cell>
          <cell r="D288">
            <v>0</v>
          </cell>
          <cell r="E288">
            <v>220272</v>
          </cell>
          <cell r="F288" t="str">
            <v>5e74e59ca23612001787bef9</v>
          </cell>
          <cell r="G288" t="str">
            <v>PRIMAX</v>
          </cell>
          <cell r="H288" t="str">
            <v>SI</v>
          </cell>
          <cell r="I288" t="str">
            <v>SI</v>
          </cell>
          <cell r="J288" t="str">
            <v>SI</v>
          </cell>
          <cell r="K288" t="str">
            <v xml:space="preserve">MIRADOR </v>
          </cell>
          <cell r="L288" t="str">
            <v>Km 11 vía La Romelia El Pollo</v>
          </cell>
          <cell r="M288" t="str">
            <v>Área Sur</v>
          </cell>
          <cell r="N288" t="str">
            <v>DOSQUEBRADAS</v>
          </cell>
          <cell r="O288" t="str">
            <v>RISARALDA</v>
          </cell>
          <cell r="P288" t="str">
            <v>MARTHA PATRICA CHAVES</v>
          </cell>
          <cell r="Q288" t="str">
            <v>mchavesr@primax.com.co</v>
          </cell>
          <cell r="R288" t="str">
            <v>MARIANA VELEZ</v>
          </cell>
          <cell r="S288" t="str">
            <v>mvelezg@primax.com.co</v>
          </cell>
          <cell r="T288" t="str">
            <v>Partner</v>
          </cell>
          <cell r="U288" t="str">
            <v>REDH</v>
          </cell>
          <cell r="V288"/>
          <cell r="W288" t="str">
            <v>REDH: Humberto Hernandez</v>
          </cell>
        </row>
        <row r="289">
          <cell r="B289">
            <v>112546</v>
          </cell>
          <cell r="C289">
            <v>194885</v>
          </cell>
          <cell r="D289">
            <v>0</v>
          </cell>
          <cell r="E289">
            <v>194885</v>
          </cell>
          <cell r="F289" t="str">
            <v>5e74dbf9a236120017863fbf</v>
          </cell>
          <cell r="G289" t="str">
            <v>PRIMAX</v>
          </cell>
          <cell r="H289" t="str">
            <v>SI</v>
          </cell>
          <cell r="I289" t="str">
            <v>SI</v>
          </cell>
          <cell r="J289" t="str">
            <v>SI</v>
          </cell>
          <cell r="K289" t="str">
            <v>EL COLEGIO</v>
          </cell>
          <cell r="L289" t="str">
            <v>Estación: Calle 8 # 7 - 59 El Colegio / Oficinas Ples Calle 121 No. 7- 18  Bogotá</v>
          </cell>
          <cell r="M289" t="str">
            <v>Área Centro</v>
          </cell>
          <cell r="N289" t="str">
            <v>EL COLEGIO</v>
          </cell>
          <cell r="O289" t="str">
            <v>CUNDINAMARCA</v>
          </cell>
          <cell r="P289" t="str">
            <v>HECTOR MARIO MARTINEZ</v>
          </cell>
          <cell r="Q289" t="str">
            <v>hmartinezd@primax.com.co</v>
          </cell>
          <cell r="R289" t="str">
            <v xml:space="preserve">PAOLA MARTÍNEZ </v>
          </cell>
          <cell r="S289" t="str">
            <v>pmartinezb@primax.com.co</v>
          </cell>
          <cell r="T289" t="str">
            <v>Partner</v>
          </cell>
          <cell r="U289" t="str">
            <v>REDH</v>
          </cell>
          <cell r="V289"/>
          <cell r="W289" t="str">
            <v>REDH: Humberto Hernandez</v>
          </cell>
        </row>
        <row r="290">
          <cell r="B290">
            <v>167587</v>
          </cell>
          <cell r="C290">
            <v>233128</v>
          </cell>
          <cell r="D290">
            <v>0</v>
          </cell>
          <cell r="E290">
            <v>233128</v>
          </cell>
          <cell r="F290" t="str">
            <v>5e74ed74a23612001788bd03</v>
          </cell>
          <cell r="G290" t="str">
            <v>PRIMAX</v>
          </cell>
          <cell r="H290" t="str">
            <v>SI</v>
          </cell>
          <cell r="I290" t="str">
            <v>SI</v>
          </cell>
          <cell r="J290" t="str">
            <v>SI</v>
          </cell>
          <cell r="K290" t="str">
            <v>LA AURORA</v>
          </cell>
          <cell r="L290" t="str">
            <v xml:space="preserve">Km 1 Vía Gachancipá - Tunja </v>
          </cell>
          <cell r="M290" t="str">
            <v>Área Centro</v>
          </cell>
          <cell r="N290" t="str">
            <v>GACHANCIPA</v>
          </cell>
          <cell r="O290" t="str">
            <v>CUNDINAMARCA</v>
          </cell>
          <cell r="P290" t="str">
            <v>HECTOR MARIO MARTINEZ</v>
          </cell>
          <cell r="Q290" t="str">
            <v>hmartinezd@primax.com.co</v>
          </cell>
          <cell r="R290" t="str">
            <v>CAROLINA CHAVEZ</v>
          </cell>
          <cell r="S290" t="str">
            <v>jbareschr@primax.com.co</v>
          </cell>
          <cell r="T290" t="str">
            <v>Partner</v>
          </cell>
          <cell r="U290" t="str">
            <v>REDH</v>
          </cell>
          <cell r="V290"/>
          <cell r="W290" t="str">
            <v>REDH: Humberto Hernandez</v>
          </cell>
        </row>
        <row r="291">
          <cell r="B291">
            <v>112330</v>
          </cell>
          <cell r="C291">
            <v>124733</v>
          </cell>
          <cell r="D291">
            <v>0</v>
          </cell>
          <cell r="E291">
            <v>124733</v>
          </cell>
          <cell r="F291" t="str">
            <v>602d229be560370018891323</v>
          </cell>
          <cell r="G291" t="str">
            <v>PRIMAX</v>
          </cell>
          <cell r="H291" t="str">
            <v>NO</v>
          </cell>
          <cell r="I291" t="str">
            <v>NO</v>
          </cell>
          <cell r="J291" t="str">
            <v>SI</v>
          </cell>
          <cell r="K291" t="str">
            <v>COOTRANSGAR</v>
          </cell>
          <cell r="L291" t="str">
            <v>Av. Los Olivos N° 1 sur - 57 (Vía S.Agustin)</v>
          </cell>
          <cell r="M291" t="str">
            <v>Área Sur</v>
          </cell>
          <cell r="N291" t="str">
            <v>GARZON</v>
          </cell>
          <cell r="O291" t="str">
            <v>HUILA</v>
          </cell>
          <cell r="P291" t="str">
            <v>MARTHA PATRICA CHAVES</v>
          </cell>
          <cell r="Q291" t="str">
            <v>mchavesr@primax.com.co</v>
          </cell>
          <cell r="R291" t="str">
            <v>JOHANA BOTERO</v>
          </cell>
          <cell r="S291" t="str">
            <v>jboterog@primax.com.co</v>
          </cell>
          <cell r="T291" t="str">
            <v>Single Site</v>
          </cell>
          <cell r="U291"/>
          <cell r="V291"/>
          <cell r="W291" t="str">
            <v>Fabian Rodriguez</v>
          </cell>
        </row>
        <row r="292">
          <cell r="B292">
            <v>112292</v>
          </cell>
          <cell r="C292">
            <v>234273</v>
          </cell>
          <cell r="D292">
            <v>0</v>
          </cell>
          <cell r="E292">
            <v>234273</v>
          </cell>
          <cell r="F292" t="str">
            <v>5d766ebf22f39e0017aac803</v>
          </cell>
          <cell r="G292" t="str">
            <v>PRIMAX</v>
          </cell>
          <cell r="H292" t="str">
            <v>SI</v>
          </cell>
          <cell r="I292" t="str">
            <v>SI</v>
          </cell>
          <cell r="J292" t="str">
            <v>SI</v>
          </cell>
          <cell r="K292" t="str">
            <v>EDS PRIMAX GUAMAL</v>
          </cell>
          <cell r="L292" t="str">
            <v>Calle 9 No. 18 - 70</v>
          </cell>
          <cell r="M292" t="str">
            <v>Área Centro</v>
          </cell>
          <cell r="N292" t="str">
            <v>GUAMAL</v>
          </cell>
          <cell r="O292" t="str">
            <v>META</v>
          </cell>
          <cell r="P292" t="str">
            <v>HECTOR MARIO MARTINEZ</v>
          </cell>
          <cell r="Q292" t="str">
            <v>hmartinezd@primax.com.co</v>
          </cell>
          <cell r="R292" t="str">
            <v>IVAN PINZON</v>
          </cell>
          <cell r="S292" t="str">
            <v>ipinzonu@primax.com.co;</v>
          </cell>
          <cell r="T292" t="str">
            <v>Partner</v>
          </cell>
          <cell r="U292" t="str">
            <v>REDH</v>
          </cell>
          <cell r="V292"/>
          <cell r="W292" t="str">
            <v>REDH: Humberto Hernandez</v>
          </cell>
        </row>
        <row r="293">
          <cell r="B293">
            <v>167246</v>
          </cell>
          <cell r="C293">
            <v>224663</v>
          </cell>
          <cell r="D293">
            <v>0</v>
          </cell>
          <cell r="E293">
            <v>224663</v>
          </cell>
          <cell r="F293" t="str">
            <v>5e74ecbca236120017888457</v>
          </cell>
          <cell r="G293" t="str">
            <v>PRIMAX</v>
          </cell>
          <cell r="H293" t="str">
            <v>SI</v>
          </cell>
          <cell r="I293" t="str">
            <v>SI</v>
          </cell>
          <cell r="J293" t="str">
            <v>SI</v>
          </cell>
          <cell r="K293" t="str">
            <v>LIMONAR</v>
          </cell>
          <cell r="L293" t="str">
            <v>EL LIMONAR KM 51+150 MARGEN IZQ.VIA BOGOTA-VILLAVICENCIO - GUAYABETAL - CUNDINAMARCA</v>
          </cell>
          <cell r="M293" t="str">
            <v>Área Centro</v>
          </cell>
          <cell r="N293" t="str">
            <v>GUAYABETAL</v>
          </cell>
          <cell r="O293" t="str">
            <v>CUNDINAMARCA</v>
          </cell>
          <cell r="P293" t="str">
            <v>HECTOR MARIO MARTINEZ</v>
          </cell>
          <cell r="Q293" t="str">
            <v>hmartinezd@primax.com.co</v>
          </cell>
          <cell r="R293" t="str">
            <v>IVAN PINZON</v>
          </cell>
          <cell r="S293" t="str">
            <v>ipinzonu@primax.com.co;</v>
          </cell>
          <cell r="T293" t="str">
            <v>Partner</v>
          </cell>
          <cell r="U293" t="str">
            <v>REDH</v>
          </cell>
          <cell r="V293"/>
          <cell r="W293" t="str">
            <v>REDH: Humberto Hernandez</v>
          </cell>
        </row>
        <row r="294">
          <cell r="B294">
            <v>111739</v>
          </cell>
          <cell r="C294">
            <v>221153</v>
          </cell>
          <cell r="D294">
            <v>0</v>
          </cell>
          <cell r="E294">
            <v>221153</v>
          </cell>
          <cell r="F294" t="str">
            <v>5e74061fa236120017848fe7</v>
          </cell>
          <cell r="G294" t="str">
            <v>PRIMAX</v>
          </cell>
          <cell r="H294" t="str">
            <v>SI</v>
          </cell>
          <cell r="I294" t="str">
            <v>SI</v>
          </cell>
          <cell r="J294" t="str">
            <v>SI</v>
          </cell>
          <cell r="K294" t="str">
            <v>ROYAL</v>
          </cell>
          <cell r="L294" t="str">
            <v>Cra 5 calle 50 zona industrial el Papayo</v>
          </cell>
          <cell r="M294" t="str">
            <v>Área Centro</v>
          </cell>
          <cell r="N294" t="str">
            <v>IBAGUE</v>
          </cell>
          <cell r="O294" t="str">
            <v>TOLIMA</v>
          </cell>
          <cell r="P294" t="str">
            <v>HECTOR MARIO MARTINEZ</v>
          </cell>
          <cell r="Q294" t="str">
            <v>hmartinezd@primax.com.co</v>
          </cell>
          <cell r="R294" t="str">
            <v>ROBINSON GUZMÁN</v>
          </cell>
          <cell r="S294" t="str">
            <v>jguzmanb@primax.com.co</v>
          </cell>
          <cell r="T294" t="str">
            <v>Partner</v>
          </cell>
          <cell r="U294" t="str">
            <v>REDH</v>
          </cell>
          <cell r="V294"/>
          <cell r="W294" t="str">
            <v>REDH: Humberto Hernandez</v>
          </cell>
        </row>
        <row r="295">
          <cell r="B295">
            <v>168111</v>
          </cell>
          <cell r="C295">
            <v>227146</v>
          </cell>
          <cell r="D295">
            <v>0</v>
          </cell>
          <cell r="E295">
            <v>227146</v>
          </cell>
          <cell r="F295" t="str">
            <v>5e66e42e0a16ed00176208c9</v>
          </cell>
          <cell r="G295" t="str">
            <v>PRIMAX</v>
          </cell>
          <cell r="H295" t="str">
            <v>SI</v>
          </cell>
          <cell r="I295" t="str">
            <v>SI</v>
          </cell>
          <cell r="J295" t="str">
            <v>SI</v>
          </cell>
          <cell r="K295" t="str">
            <v>CAMPESTRE</v>
          </cell>
          <cell r="L295" t="str">
            <v>CARRERA 20 NO.116-67</v>
          </cell>
          <cell r="M295" t="str">
            <v>Área Centro</v>
          </cell>
          <cell r="N295" t="str">
            <v>IBAGUE</v>
          </cell>
          <cell r="O295" t="str">
            <v>TOLIMA</v>
          </cell>
          <cell r="P295" t="str">
            <v>HECTOR MARIO MARTINEZ</v>
          </cell>
          <cell r="Q295" t="str">
            <v>hmartinezd@primax.com.co</v>
          </cell>
          <cell r="R295" t="str">
            <v>ROBINSON GUZMÁN</v>
          </cell>
          <cell r="S295" t="str">
            <v>jguzmanb@primax.com.co</v>
          </cell>
          <cell r="T295" t="str">
            <v>Partner</v>
          </cell>
          <cell r="U295" t="str">
            <v>REDH</v>
          </cell>
          <cell r="V295"/>
          <cell r="W295" t="str">
            <v>REDH: Humberto Hernandez</v>
          </cell>
        </row>
        <row r="296">
          <cell r="B296">
            <v>110580</v>
          </cell>
          <cell r="C296">
            <v>233803</v>
          </cell>
          <cell r="D296">
            <v>0</v>
          </cell>
          <cell r="E296">
            <v>233803</v>
          </cell>
          <cell r="F296" t="str">
            <v>5e73fa5ba23612001783e68b</v>
          </cell>
          <cell r="G296" t="str">
            <v>PRIMAX</v>
          </cell>
          <cell r="H296" t="str">
            <v>SI</v>
          </cell>
          <cell r="I296" t="str">
            <v>NO</v>
          </cell>
          <cell r="J296" t="str">
            <v>NO</v>
          </cell>
          <cell r="K296" t="str">
            <v>SAN JORGE JAMUNDI</v>
          </cell>
          <cell r="L296" t="str">
            <v>Cra 10 No. 16-36 Jamundí</v>
          </cell>
          <cell r="M296" t="str">
            <v>Área Sur</v>
          </cell>
          <cell r="N296" t="str">
            <v>JAMUNDI</v>
          </cell>
          <cell r="O296" t="str">
            <v>VALLE DEL CAUCA</v>
          </cell>
          <cell r="P296" t="str">
            <v>MARTHA PATRICA CHAVES</v>
          </cell>
          <cell r="Q296" t="str">
            <v>mchavesr@primax.com.co</v>
          </cell>
          <cell r="R296" t="str">
            <v>CLAUDIA PINILLA</v>
          </cell>
          <cell r="S296" t="str">
            <v>cpinillal@primax.com.co</v>
          </cell>
          <cell r="T296" t="str">
            <v>Multisite</v>
          </cell>
          <cell r="U296"/>
          <cell r="V296" t="str">
            <v>Harold Rivera</v>
          </cell>
          <cell r="W296" t="str">
            <v>Harold Rivera</v>
          </cell>
        </row>
        <row r="297">
          <cell r="B297">
            <v>167201</v>
          </cell>
          <cell r="C297">
            <v>224452</v>
          </cell>
          <cell r="D297">
            <v>-9329</v>
          </cell>
          <cell r="E297">
            <v>233781</v>
          </cell>
          <cell r="F297" t="str">
            <v>5f11fe0fd254b300186d8cf2</v>
          </cell>
          <cell r="G297" t="str">
            <v>PRIMAX</v>
          </cell>
          <cell r="H297" t="str">
            <v>SI</v>
          </cell>
          <cell r="I297" t="str">
            <v>NO</v>
          </cell>
          <cell r="J297" t="str">
            <v>SI</v>
          </cell>
          <cell r="K297" t="str">
            <v>EL PUENTE - LA APARTADA</v>
          </cell>
          <cell r="L297" t="str">
            <v>Carretera Troncal Salida a Planeta Rica No. 1 -582</v>
          </cell>
          <cell r="M297" t="str">
            <v>Área Norte</v>
          </cell>
          <cell r="N297" t="str">
            <v>LA APARTADA (FRONTERA)</v>
          </cell>
          <cell r="O297" t="str">
            <v>CORDOBA</v>
          </cell>
          <cell r="P297" t="str">
            <v>MONICA LONDOÑO</v>
          </cell>
          <cell r="Q297" t="str">
            <v>mlondonod@primax.com.co</v>
          </cell>
          <cell r="R297" t="str">
            <v>VICTOR PATERNINA</v>
          </cell>
          <cell r="S297" t="str">
            <v>vpaterninau@primax.com.co</v>
          </cell>
          <cell r="T297" t="str">
            <v>Single Site</v>
          </cell>
          <cell r="U297"/>
          <cell r="V297"/>
          <cell r="W297" t="str">
            <v>Adriana Margarita Perez / Contacto: Juan Julio Perez</v>
          </cell>
        </row>
        <row r="298">
          <cell r="B298">
            <v>111064</v>
          </cell>
          <cell r="C298">
            <v>223008</v>
          </cell>
          <cell r="D298">
            <v>0</v>
          </cell>
          <cell r="E298">
            <v>223008</v>
          </cell>
          <cell r="F298" t="str">
            <v>5e7401d3a236120017842a29</v>
          </cell>
          <cell r="G298" t="str">
            <v>PRIMAX</v>
          </cell>
          <cell r="H298" t="str">
            <v>SI</v>
          </cell>
          <cell r="I298" t="str">
            <v>SI</v>
          </cell>
          <cell r="J298" t="str">
            <v>SI</v>
          </cell>
          <cell r="K298" t="str">
            <v>PUERTA DEL SOL</v>
          </cell>
          <cell r="L298" t="str">
            <v>Estación Calle 4 # 25 - 117  La Mesa / Oficinas Ples Calle 121 No. 7- 18  Bogotá</v>
          </cell>
          <cell r="M298" t="str">
            <v>Área Centro</v>
          </cell>
          <cell r="N298" t="str">
            <v>LA MESA</v>
          </cell>
          <cell r="O298" t="str">
            <v>CUNDINAMARCA</v>
          </cell>
          <cell r="P298" t="str">
            <v>HECTOR MARIO MARTINEZ</v>
          </cell>
          <cell r="Q298" t="str">
            <v>hmartinezd@primax.com.co</v>
          </cell>
          <cell r="R298" t="str">
            <v xml:space="preserve">PAOLA MARTÍNEZ </v>
          </cell>
          <cell r="S298" t="str">
            <v>pmartinezb@primax.com.co</v>
          </cell>
          <cell r="T298" t="str">
            <v>Partner</v>
          </cell>
          <cell r="U298" t="str">
            <v>REDH</v>
          </cell>
          <cell r="V298"/>
          <cell r="W298" t="str">
            <v>REDH: Humberto Hernandez</v>
          </cell>
        </row>
        <row r="299">
          <cell r="B299">
            <v>110004</v>
          </cell>
          <cell r="C299">
            <v>219779</v>
          </cell>
          <cell r="D299">
            <v>0</v>
          </cell>
          <cell r="E299">
            <v>219779</v>
          </cell>
          <cell r="F299" t="str">
            <v>5e73cb23a23612001782a496</v>
          </cell>
          <cell r="G299" t="str">
            <v>PRIMAX</v>
          </cell>
          <cell r="H299" t="str">
            <v>SI</v>
          </cell>
          <cell r="I299" t="str">
            <v>SI</v>
          </cell>
          <cell r="J299" t="str">
            <v>SI</v>
          </cell>
          <cell r="K299" t="str">
            <v>LAS PALMAS</v>
          </cell>
          <cell r="L299" t="str">
            <v>Calle 7 N° 3-60 Este (Madrid)</v>
          </cell>
          <cell r="M299" t="str">
            <v>Área Centro</v>
          </cell>
          <cell r="N299" t="str">
            <v>MADRID</v>
          </cell>
          <cell r="O299" t="str">
            <v>CUNDINAMARCA</v>
          </cell>
          <cell r="P299" t="str">
            <v>HECTOR MARIO MARTINEZ</v>
          </cell>
          <cell r="Q299" t="str">
            <v>hmartinezd@primax.com.co</v>
          </cell>
          <cell r="R299" t="str">
            <v>CAROLINA CHAVEZ</v>
          </cell>
          <cell r="S299" t="str">
            <v>jbareschr@primax.com.co</v>
          </cell>
          <cell r="T299" t="str">
            <v>Partner</v>
          </cell>
          <cell r="U299" t="str">
            <v>REDH</v>
          </cell>
          <cell r="V299"/>
          <cell r="W299" t="str">
            <v>REDH: Humberto Hernandez</v>
          </cell>
        </row>
        <row r="300">
          <cell r="B300">
            <v>111056</v>
          </cell>
          <cell r="C300">
            <v>223223</v>
          </cell>
          <cell r="D300">
            <v>0</v>
          </cell>
          <cell r="E300">
            <v>223223</v>
          </cell>
          <cell r="F300" t="str">
            <v>621a44ce1fde6a0018ae1c52</v>
          </cell>
          <cell r="G300" t="str">
            <v>PRIMAX</v>
          </cell>
          <cell r="H300" t="str">
            <v>SI</v>
          </cell>
          <cell r="I300" t="str">
            <v>NO</v>
          </cell>
          <cell r="J300" t="str">
            <v>SI</v>
          </cell>
          <cell r="K300" t="str">
            <v>SERVIBERNA</v>
          </cell>
          <cell r="L300" t="str">
            <v>Cra. 32 # 11-20 vía Candelaria</v>
          </cell>
          <cell r="M300" t="str">
            <v>Área Sur</v>
          </cell>
          <cell r="N300" t="str">
            <v>PALMIRA</v>
          </cell>
          <cell r="O300" t="str">
            <v>VALLE DEL CAUCA</v>
          </cell>
          <cell r="P300" t="str">
            <v>MARTHA PATRICA CHAVES</v>
          </cell>
          <cell r="Q300" t="str">
            <v>mchavesr@primax.com.co</v>
          </cell>
          <cell r="R300" t="str">
            <v>FERNANDO HERNANDEZ</v>
          </cell>
          <cell r="S300" t="str">
            <v>fhernandezr@primax.com.co;</v>
          </cell>
          <cell r="T300" t="str">
            <v>Multisite</v>
          </cell>
          <cell r="U300"/>
          <cell r="V300" t="str">
            <v>Carlos Castellanos</v>
          </cell>
          <cell r="W300" t="str">
            <v>Carlos Castellanos</v>
          </cell>
        </row>
        <row r="301">
          <cell r="B301">
            <v>162558</v>
          </cell>
          <cell r="C301">
            <v>223610</v>
          </cell>
          <cell r="D301">
            <v>0</v>
          </cell>
          <cell r="E301">
            <v>223610</v>
          </cell>
          <cell r="F301" t="str">
            <v>5e6587db0a16ed0017617e78</v>
          </cell>
          <cell r="G301" t="str">
            <v>PRIMAX</v>
          </cell>
          <cell r="H301" t="str">
            <v>SI</v>
          </cell>
          <cell r="I301" t="str">
            <v>SI</v>
          </cell>
          <cell r="J301" t="str">
            <v>SI</v>
          </cell>
          <cell r="K301" t="str">
            <v>ARRAYANES</v>
          </cell>
          <cell r="L301" t="str">
            <v>Av.las Americas Lote B2-Naranjito</v>
          </cell>
          <cell r="M301" t="str">
            <v>Área Sur</v>
          </cell>
          <cell r="N301" t="str">
            <v>PEREIRA</v>
          </cell>
          <cell r="O301" t="str">
            <v>RISARALDA</v>
          </cell>
          <cell r="P301" t="str">
            <v>MARTHA PATRICA CHAVES</v>
          </cell>
          <cell r="Q301" t="str">
            <v>mchavesr@primax.com.co</v>
          </cell>
          <cell r="R301" t="str">
            <v>MARIANA VELEZ</v>
          </cell>
          <cell r="S301" t="str">
            <v>mvelezg@primax.com.co</v>
          </cell>
          <cell r="T301" t="str">
            <v>Partner</v>
          </cell>
          <cell r="U301" t="str">
            <v>REDH</v>
          </cell>
          <cell r="V301"/>
          <cell r="W301" t="str">
            <v>REDH: Humberto Hernandez</v>
          </cell>
        </row>
        <row r="302">
          <cell r="B302">
            <v>166842</v>
          </cell>
          <cell r="C302">
            <v>222741</v>
          </cell>
          <cell r="D302">
            <v>0</v>
          </cell>
          <cell r="E302">
            <v>222741</v>
          </cell>
          <cell r="F302" t="str">
            <v>602d8b05e5603700188913e1</v>
          </cell>
          <cell r="G302" t="str">
            <v>PRIMAX</v>
          </cell>
          <cell r="H302" t="str">
            <v>SI</v>
          </cell>
          <cell r="I302" t="str">
            <v>SI</v>
          </cell>
          <cell r="J302" t="str">
            <v>SI</v>
          </cell>
          <cell r="K302" t="str">
            <v>CRISTALES</v>
          </cell>
          <cell r="L302" t="str">
            <v>Estación: Carrera 5 N° 10 - 42 Restrepo Meta/ Oficinas Ples Calle 121 No. 7- 18  Bogotá</v>
          </cell>
          <cell r="M302" t="str">
            <v>Área Centro</v>
          </cell>
          <cell r="N302" t="str">
            <v>RESTREPO</v>
          </cell>
          <cell r="O302" t="str">
            <v>META</v>
          </cell>
          <cell r="P302" t="str">
            <v>HECTOR MARIO MARTINEZ</v>
          </cell>
          <cell r="Q302" t="str">
            <v>hmartinezd@primax.com.co</v>
          </cell>
          <cell r="R302" t="str">
            <v>IVAN PINZON</v>
          </cell>
          <cell r="S302" t="str">
            <v>ipinzonu@primax.com.co;</v>
          </cell>
          <cell r="T302" t="str">
            <v>Partner</v>
          </cell>
          <cell r="U302" t="str">
            <v>REDH</v>
          </cell>
          <cell r="V302"/>
          <cell r="W302" t="str">
            <v>REDH: Humberto Hernandez</v>
          </cell>
        </row>
        <row r="303">
          <cell r="B303">
            <v>166957</v>
          </cell>
          <cell r="C303">
            <v>223185</v>
          </cell>
          <cell r="D303">
            <v>0</v>
          </cell>
          <cell r="E303">
            <v>223185</v>
          </cell>
          <cell r="F303" t="str">
            <v>602d8b41e5603700188913e3</v>
          </cell>
          <cell r="G303" t="str">
            <v>PRIMAX</v>
          </cell>
          <cell r="H303" t="str">
            <v>SI</v>
          </cell>
          <cell r="I303" t="str">
            <v>SI</v>
          </cell>
          <cell r="J303" t="str">
            <v>SI</v>
          </cell>
          <cell r="K303" t="str">
            <v>LOS OCARROS</v>
          </cell>
          <cell r="L303" t="str">
            <v>EL LIMONAR KM 51+150 MARGEN IZQ.VIA BOGOTA-VILLAVICENCIO - GUAYABETAL - CUNDINAMARCA</v>
          </cell>
          <cell r="M303" t="str">
            <v>Área Centro</v>
          </cell>
          <cell r="N303" t="str">
            <v>RESTREPO</v>
          </cell>
          <cell r="O303" t="str">
            <v>META</v>
          </cell>
          <cell r="P303" t="str">
            <v>HECTOR MARIO MARTINEZ</v>
          </cell>
          <cell r="Q303" t="str">
            <v>hmartinezd@primax.com.co</v>
          </cell>
          <cell r="R303" t="str">
            <v>IVAN PINZON</v>
          </cell>
          <cell r="S303" t="str">
            <v>ipinzonu@primax.com.co;</v>
          </cell>
          <cell r="T303" t="str">
            <v>Partner</v>
          </cell>
          <cell r="U303" t="str">
            <v>REDH</v>
          </cell>
          <cell r="V303"/>
          <cell r="W303" t="str">
            <v>REDH: Humberto Hernandez</v>
          </cell>
        </row>
        <row r="304">
          <cell r="B304">
            <v>110804</v>
          </cell>
          <cell r="C304">
            <v>223058</v>
          </cell>
          <cell r="D304">
            <v>0</v>
          </cell>
          <cell r="E304">
            <v>223058</v>
          </cell>
          <cell r="F304" t="str">
            <v>5e73ffeda236120017841c9f</v>
          </cell>
          <cell r="G304" t="str">
            <v>PRIMAX</v>
          </cell>
          <cell r="H304" t="str">
            <v>SI</v>
          </cell>
          <cell r="I304" t="str">
            <v>SI</v>
          </cell>
          <cell r="J304" t="str">
            <v>SI</v>
          </cell>
          <cell r="K304" t="str">
            <v>PEÑALISA</v>
          </cell>
          <cell r="L304" t="str">
            <v>Km 3 via Girardot - Melgar</v>
          </cell>
          <cell r="M304" t="str">
            <v>Área Centro</v>
          </cell>
          <cell r="N304" t="str">
            <v>RICAURTE</v>
          </cell>
          <cell r="O304" t="str">
            <v>CUNDINAMARCA</v>
          </cell>
          <cell r="P304" t="str">
            <v>HECTOR MARIO MARTINEZ</v>
          </cell>
          <cell r="Q304" t="str">
            <v>hmartinezd@primax.com.co</v>
          </cell>
          <cell r="R304" t="str">
            <v>ROBINSON GUZMÁN</v>
          </cell>
          <cell r="S304" t="str">
            <v>jguzmanb@primax.com.co</v>
          </cell>
          <cell r="T304" t="str">
            <v>Partner</v>
          </cell>
          <cell r="U304" t="str">
            <v>REDH</v>
          </cell>
          <cell r="V304"/>
          <cell r="W304" t="str">
            <v>REDH: Humberto Hernandez</v>
          </cell>
        </row>
        <row r="305">
          <cell r="B305">
            <v>112545</v>
          </cell>
          <cell r="C305">
            <v>194887</v>
          </cell>
          <cell r="D305">
            <v>0</v>
          </cell>
          <cell r="E305">
            <v>194887</v>
          </cell>
          <cell r="F305" t="str">
            <v>5e74dbbea2361200178631eb</v>
          </cell>
          <cell r="G305" t="str">
            <v>PRIMAX</v>
          </cell>
          <cell r="H305" t="str">
            <v>SI</v>
          </cell>
          <cell r="I305" t="str">
            <v>SI</v>
          </cell>
          <cell r="J305" t="str">
            <v>SI</v>
          </cell>
          <cell r="K305" t="str">
            <v>BELLAVISTA</v>
          </cell>
          <cell r="L305" t="str">
            <v>Estación: Km 15 Santandersito Cundinamarca / Oficinas Ples Calle 121 No. 7- 18  Bogotá</v>
          </cell>
          <cell r="M305" t="str">
            <v>Área Centro</v>
          </cell>
          <cell r="N305" t="str">
            <v>SAN ANTONIO DEL TEQUENDAMA</v>
          </cell>
          <cell r="O305" t="str">
            <v>CUNDINAMARCA</v>
          </cell>
          <cell r="P305" t="str">
            <v>HECTOR MARIO MARTINEZ</v>
          </cell>
          <cell r="Q305" t="str">
            <v>hmartinezd@primax.com.co</v>
          </cell>
          <cell r="R305" t="str">
            <v xml:space="preserve">PAOLA MARTÍNEZ </v>
          </cell>
          <cell r="S305" t="str">
            <v>pmartinezb@primax.com.co</v>
          </cell>
          <cell r="T305" t="str">
            <v>Partner</v>
          </cell>
          <cell r="U305" t="str">
            <v>REDH</v>
          </cell>
          <cell r="V305"/>
          <cell r="W305" t="str">
            <v>REDH: Humberto Hernandez</v>
          </cell>
        </row>
        <row r="306">
          <cell r="B306">
            <v>111980</v>
          </cell>
          <cell r="C306">
            <v>124087</v>
          </cell>
          <cell r="D306">
            <v>0</v>
          </cell>
          <cell r="E306">
            <v>124087</v>
          </cell>
          <cell r="F306" t="str">
            <v>5e74d323a236120017852cab</v>
          </cell>
          <cell r="G306" t="str">
            <v>PRIMAX</v>
          </cell>
          <cell r="H306" t="str">
            <v>NO</v>
          </cell>
          <cell r="I306" t="str">
            <v>NO</v>
          </cell>
          <cell r="J306" t="str">
            <v>NO</v>
          </cell>
          <cell r="K306" t="str">
            <v>TRANSIPIALES</v>
          </cell>
          <cell r="L306" t="str">
            <v>Calle 12 # 4A - 25</v>
          </cell>
          <cell r="M306" t="str">
            <v>Área Sur</v>
          </cell>
          <cell r="N306" t="str">
            <v>SAN JUAN DE PASTO</v>
          </cell>
          <cell r="O306" t="str">
            <v>NARIÑO</v>
          </cell>
          <cell r="P306" t="str">
            <v>MARTHA PATRICA CHAVES</v>
          </cell>
          <cell r="Q306" t="str">
            <v>mchavesr@primax.com.co</v>
          </cell>
          <cell r="R306" t="str">
            <v xml:space="preserve">FABIO ANDRES ROJAS </v>
          </cell>
          <cell r="S306" t="str">
            <v>jpinerosg@primax.com.co</v>
          </cell>
          <cell r="T306" t="str">
            <v>Single Site</v>
          </cell>
          <cell r="U306"/>
          <cell r="V306"/>
          <cell r="W306" t="str">
            <v>Luis Fernando Gamez</v>
          </cell>
        </row>
        <row r="307">
          <cell r="B307">
            <v>170734</v>
          </cell>
          <cell r="C307">
            <v>233943</v>
          </cell>
          <cell r="D307">
            <v>0</v>
          </cell>
          <cell r="E307">
            <v>233943</v>
          </cell>
          <cell r="F307" t="str">
            <v>621a451c1fde6a0018ae1c5c</v>
          </cell>
          <cell r="G307" t="str">
            <v>PRIMAX</v>
          </cell>
          <cell r="H307" t="str">
            <v>SI</v>
          </cell>
          <cell r="I307" t="str">
            <v>SI</v>
          </cell>
          <cell r="J307" t="str">
            <v>NO</v>
          </cell>
          <cell r="K307" t="str">
            <v>ZENCAR SANTANDER DE QUILICHAO</v>
          </cell>
          <cell r="L307" t="str">
            <v>CARRERA 13 No. 7-05</v>
          </cell>
          <cell r="M307" t="str">
            <v>Área Sur</v>
          </cell>
          <cell r="N307" t="str">
            <v>SANTANDER DE QUILICHAO</v>
          </cell>
          <cell r="O307" t="str">
            <v>CAUCA</v>
          </cell>
          <cell r="P307" t="str">
            <v>MARTHA PATRICA CHAVES</v>
          </cell>
          <cell r="Q307" t="str">
            <v>mchavesr@primax.com.co</v>
          </cell>
          <cell r="R307" t="str">
            <v>CATALINA QUINTERO</v>
          </cell>
          <cell r="S307" t="str">
            <v>cquinteroc@primax.com.co</v>
          </cell>
          <cell r="T307" t="str">
            <v>Partner</v>
          </cell>
          <cell r="U307" t="str">
            <v>REDH</v>
          </cell>
          <cell r="V307"/>
          <cell r="W307" t="str">
            <v>REDH: Humberto Hernandez</v>
          </cell>
        </row>
        <row r="308">
          <cell r="B308">
            <v>167942</v>
          </cell>
          <cell r="C308">
            <v>227026</v>
          </cell>
          <cell r="D308">
            <v>0</v>
          </cell>
          <cell r="E308">
            <v>227026</v>
          </cell>
          <cell r="F308" t="str">
            <v>5e74ee4fa236120017890407</v>
          </cell>
          <cell r="G308" t="str">
            <v>PRIMAX</v>
          </cell>
          <cell r="H308" t="str">
            <v>SI</v>
          </cell>
          <cell r="I308" t="str">
            <v>SI</v>
          </cell>
          <cell r="J308" t="str">
            <v>SI</v>
          </cell>
          <cell r="K308" t="str">
            <v>AV SEXTA</v>
          </cell>
          <cell r="L308" t="str">
            <v>Av 6N # 24A-25</v>
          </cell>
          <cell r="M308" t="str">
            <v>Área Sur</v>
          </cell>
          <cell r="N308" t="str">
            <v>SANTIAGO DE CALI</v>
          </cell>
          <cell r="O308" t="str">
            <v>VALLE DEL CAUCA</v>
          </cell>
          <cell r="P308" t="str">
            <v>MARTHA PATRICA CHAVES</v>
          </cell>
          <cell r="Q308" t="str">
            <v>mchavesr@primax.com.co</v>
          </cell>
          <cell r="R308" t="str">
            <v>CATALINA QUINTERO</v>
          </cell>
          <cell r="S308" t="str">
            <v>cquinteroc@primax.com.co</v>
          </cell>
          <cell r="T308" t="str">
            <v>Partner</v>
          </cell>
          <cell r="U308" t="str">
            <v>REDH</v>
          </cell>
          <cell r="V308"/>
          <cell r="W308" t="str">
            <v>REDH: Humberto Hernandez</v>
          </cell>
        </row>
        <row r="309">
          <cell r="B309">
            <v>109908</v>
          </cell>
          <cell r="C309">
            <v>229142</v>
          </cell>
          <cell r="D309">
            <v>0</v>
          </cell>
          <cell r="E309">
            <v>229142</v>
          </cell>
          <cell r="F309" t="str">
            <v>6033be38e560370018892297</v>
          </cell>
          <cell r="G309" t="str">
            <v>PRIMAX</v>
          </cell>
          <cell r="H309" t="str">
            <v>SI</v>
          </cell>
          <cell r="I309" t="str">
            <v>SI</v>
          </cell>
          <cell r="J309" t="str">
            <v>SI</v>
          </cell>
          <cell r="K309" t="str">
            <v>LAS PALMAS (CALI)</v>
          </cell>
          <cell r="L309" t="str">
            <v>Cl. 25 No. 10 - 16</v>
          </cell>
          <cell r="M309" t="str">
            <v>Área Sur</v>
          </cell>
          <cell r="N309" t="str">
            <v>SANTIAGO DE CALI</v>
          </cell>
          <cell r="O309" t="str">
            <v>VALLE DEL CAUCA</v>
          </cell>
          <cell r="P309" t="str">
            <v>MARTHA PATRICA CHAVES</v>
          </cell>
          <cell r="Q309" t="str">
            <v>mchavesr@primax.com.co</v>
          </cell>
          <cell r="R309" t="str">
            <v>CATALINA QUINTERO</v>
          </cell>
          <cell r="S309" t="str">
            <v>cquinteroc@primax.com.co</v>
          </cell>
          <cell r="T309" t="str">
            <v>Partner</v>
          </cell>
          <cell r="U309" t="str">
            <v>REDH</v>
          </cell>
          <cell r="V309"/>
          <cell r="W309" t="str">
            <v>REDH: Humberto Hernandez</v>
          </cell>
        </row>
        <row r="310">
          <cell r="B310">
            <v>170947</v>
          </cell>
          <cell r="C310">
            <v>234202</v>
          </cell>
          <cell r="D310">
            <v>0</v>
          </cell>
          <cell r="E310">
            <v>234202</v>
          </cell>
          <cell r="F310" t="str">
            <v>621a4559dd466900182dc5a3</v>
          </cell>
          <cell r="G310" t="str">
            <v>PRIMAX</v>
          </cell>
          <cell r="H310" t="str">
            <v>SI</v>
          </cell>
          <cell r="I310" t="str">
            <v>SI</v>
          </cell>
          <cell r="J310" t="str">
            <v>SI</v>
          </cell>
          <cell r="K310" t="str">
            <v xml:space="preserve">TIBITÓ </v>
          </cell>
          <cell r="L310" t="str">
            <v xml:space="preserve">KILOMETRO 36 VIA TUNJA </v>
          </cell>
          <cell r="M310" t="str">
            <v>Área Centro</v>
          </cell>
          <cell r="N310" t="str">
            <v>TOCANCIPA</v>
          </cell>
          <cell r="O310" t="str">
            <v>CUNDINAMARCA</v>
          </cell>
          <cell r="P310" t="str">
            <v>HECTOR MARIO MARTINEZ</v>
          </cell>
          <cell r="Q310" t="str">
            <v>hmartinezd@primax.com.co</v>
          </cell>
          <cell r="R310" t="str">
            <v>CAROLINA CHAVEZ</v>
          </cell>
          <cell r="S310" t="str">
            <v>jbareschr@primax.com.co</v>
          </cell>
          <cell r="T310" t="str">
            <v>Partner</v>
          </cell>
          <cell r="U310" t="str">
            <v>REDH</v>
          </cell>
          <cell r="V310"/>
          <cell r="W310" t="str">
            <v>REDH: Humberto Hernandez</v>
          </cell>
        </row>
        <row r="311">
          <cell r="B311">
            <v>111746</v>
          </cell>
          <cell r="C311">
            <v>233722</v>
          </cell>
          <cell r="D311">
            <v>0</v>
          </cell>
          <cell r="E311">
            <v>233722</v>
          </cell>
          <cell r="F311" t="str">
            <v>5f133b12d254b300186d929b</v>
          </cell>
          <cell r="G311" t="str">
            <v>PRIMAX</v>
          </cell>
          <cell r="H311" t="str">
            <v>SI</v>
          </cell>
          <cell r="I311" t="str">
            <v>SI</v>
          </cell>
          <cell r="J311" t="str">
            <v>SI</v>
          </cell>
          <cell r="K311" t="str">
            <v>TERMINAL TULUA</v>
          </cell>
          <cell r="L311" t="str">
            <v>Cr 20 No 27A-28 E/S El Terminal</v>
          </cell>
          <cell r="M311" t="str">
            <v>Área Sur</v>
          </cell>
          <cell r="N311" t="str">
            <v>TULUA</v>
          </cell>
          <cell r="O311" t="str">
            <v>VALLE DEL CAUCA</v>
          </cell>
          <cell r="P311" t="str">
            <v>MARTHA PATRICA CHAVES</v>
          </cell>
          <cell r="Q311" t="str">
            <v>mchavesr@primax.com.co</v>
          </cell>
          <cell r="R311" t="str">
            <v>ANDRES GARCIA</v>
          </cell>
          <cell r="S311" t="str">
            <v>agarciag@primax.com.co</v>
          </cell>
          <cell r="T311" t="str">
            <v>Partner</v>
          </cell>
          <cell r="U311" t="str">
            <v>REDH</v>
          </cell>
          <cell r="V311"/>
          <cell r="W311" t="str">
            <v>REDH: Humberto Hernandez</v>
          </cell>
        </row>
        <row r="312">
          <cell r="B312">
            <v>110522</v>
          </cell>
          <cell r="C312">
            <v>197932</v>
          </cell>
          <cell r="D312">
            <v>0</v>
          </cell>
          <cell r="E312">
            <v>197932</v>
          </cell>
          <cell r="F312" t="str">
            <v>5e73f670a23612001783b097</v>
          </cell>
          <cell r="G312" t="str">
            <v>PRIMAX</v>
          </cell>
          <cell r="H312" t="str">
            <v>SI</v>
          </cell>
          <cell r="I312" t="str">
            <v>SI</v>
          </cell>
          <cell r="J312" t="str">
            <v>SI</v>
          </cell>
          <cell r="K312" t="str">
            <v>ORIENTE</v>
          </cell>
          <cell r="L312" t="str">
            <v>Km 5 vía a Puerto Lopez Villavicencio / Oficinas Ples Calle 121 No. 7- 18  Bogotá</v>
          </cell>
          <cell r="M312" t="str">
            <v>Área Centro</v>
          </cell>
          <cell r="N312" t="str">
            <v>VILLAVICENCIO</v>
          </cell>
          <cell r="O312" t="str">
            <v>META</v>
          </cell>
          <cell r="P312" t="str">
            <v>HECTOR MARIO MARTINEZ</v>
          </cell>
          <cell r="Q312" t="str">
            <v>hmartinezd@primax.com.co</v>
          </cell>
          <cell r="R312" t="str">
            <v>IVAN PINZON</v>
          </cell>
          <cell r="S312" t="str">
            <v>ipinzonu@primax.com.co;</v>
          </cell>
          <cell r="T312" t="str">
            <v>Partner</v>
          </cell>
          <cell r="U312" t="str">
            <v>REDH</v>
          </cell>
          <cell r="V312"/>
          <cell r="W312" t="str">
            <v>REDH: Humberto Hernandez</v>
          </cell>
        </row>
        <row r="313">
          <cell r="B313">
            <v>163823</v>
          </cell>
          <cell r="C313">
            <v>220302</v>
          </cell>
          <cell r="D313">
            <v>0</v>
          </cell>
          <cell r="E313">
            <v>220302</v>
          </cell>
          <cell r="F313" t="str">
            <v>5e74e8fea236120017880549</v>
          </cell>
          <cell r="G313" t="str">
            <v>PRIMAX</v>
          </cell>
          <cell r="H313" t="str">
            <v>SI</v>
          </cell>
          <cell r="I313" t="str">
            <v>SI</v>
          </cell>
          <cell r="J313" t="str">
            <v>SI</v>
          </cell>
          <cell r="K313" t="str">
            <v>LA CORALINA</v>
          </cell>
          <cell r="L313" t="str">
            <v>Carrera 32 Esquina Con Calle 1</v>
          </cell>
          <cell r="M313" t="str">
            <v>Área Centro</v>
          </cell>
          <cell r="N313" t="str">
            <v>VILLAVICENCIO</v>
          </cell>
          <cell r="O313" t="str">
            <v>META</v>
          </cell>
          <cell r="P313" t="str">
            <v>HECTOR MARIO MARTINEZ</v>
          </cell>
          <cell r="Q313" t="str">
            <v>hmartinezd@primax.com.co</v>
          </cell>
          <cell r="R313" t="str">
            <v>IVAN PINZON</v>
          </cell>
          <cell r="S313" t="str">
            <v>ipinzonu@primax.com.co;</v>
          </cell>
          <cell r="T313" t="str">
            <v>Partner</v>
          </cell>
          <cell r="U313" t="str">
            <v>REDH</v>
          </cell>
          <cell r="V313"/>
          <cell r="W313" t="str">
            <v>REDH: Humberto Hernandez</v>
          </cell>
        </row>
        <row r="314">
          <cell r="B314">
            <v>112346</v>
          </cell>
          <cell r="C314">
            <v>124765</v>
          </cell>
          <cell r="D314">
            <v>0</v>
          </cell>
          <cell r="E314">
            <v>124765</v>
          </cell>
          <cell r="F314" t="str">
            <v>5e74db14a23612001786087b</v>
          </cell>
          <cell r="G314" t="str">
            <v>PRIMAX</v>
          </cell>
          <cell r="H314" t="str">
            <v>SI</v>
          </cell>
          <cell r="I314" t="str">
            <v>SI</v>
          </cell>
          <cell r="J314" t="str">
            <v>SI</v>
          </cell>
          <cell r="K314" t="str">
            <v>LA ESTRELLA</v>
          </cell>
          <cell r="L314" t="str">
            <v>Estación: Cra 38 # 19 - 55   Villavicencio / Oficinas Ples Calle 121 No. 7- 18  Bogotá</v>
          </cell>
          <cell r="M314" t="str">
            <v>Área Centro</v>
          </cell>
          <cell r="N314" t="str">
            <v>VILLAVICENCIO</v>
          </cell>
          <cell r="O314" t="str">
            <v>META</v>
          </cell>
          <cell r="P314" t="str">
            <v>HECTOR MARIO MARTINEZ</v>
          </cell>
          <cell r="Q314" t="str">
            <v>hmartinezd@primax.com.co</v>
          </cell>
          <cell r="R314" t="str">
            <v>IVAN PINZON</v>
          </cell>
          <cell r="S314" t="str">
            <v>ipinzonu@primax.com.co;</v>
          </cell>
          <cell r="T314" t="str">
            <v>Partner</v>
          </cell>
          <cell r="U314" t="str">
            <v>REDH</v>
          </cell>
          <cell r="V314"/>
          <cell r="W314" t="str">
            <v>REDH: Humberto Hernandez</v>
          </cell>
        </row>
        <row r="315">
          <cell r="B315">
            <v>110521</v>
          </cell>
          <cell r="C315">
            <v>194863</v>
          </cell>
          <cell r="D315">
            <v>0</v>
          </cell>
          <cell r="E315">
            <v>194863</v>
          </cell>
          <cell r="F315" t="str">
            <v>5e73f64ca23612001783a31f</v>
          </cell>
          <cell r="G315" t="str">
            <v>PRIMAX</v>
          </cell>
          <cell r="H315" t="str">
            <v>SI</v>
          </cell>
          <cell r="I315" t="str">
            <v>SI</v>
          </cell>
          <cell r="J315" t="str">
            <v>SI</v>
          </cell>
          <cell r="K315" t="str">
            <v>GUATIQUIA</v>
          </cell>
          <cell r="L315" t="str">
            <v>Estación: Calle 44 # 32 - 18   Villavicencio / Oficinas Ples Calle 121 No. 7- 18  Bogotá</v>
          </cell>
          <cell r="M315" t="str">
            <v>Área Centro</v>
          </cell>
          <cell r="N315" t="str">
            <v>VILLAVICENCIO</v>
          </cell>
          <cell r="O315" t="str">
            <v>META</v>
          </cell>
          <cell r="P315" t="str">
            <v>HECTOR MARIO MARTINEZ</v>
          </cell>
          <cell r="Q315" t="str">
            <v>hmartinezd@primax.com.co</v>
          </cell>
          <cell r="R315" t="str">
            <v>IVAN PINZON</v>
          </cell>
          <cell r="S315" t="str">
            <v>ipinzonu@primax.com.co;</v>
          </cell>
          <cell r="T315" t="str">
            <v>Partner</v>
          </cell>
          <cell r="U315" t="str">
            <v>REDH</v>
          </cell>
          <cell r="V315"/>
          <cell r="W315" t="str">
            <v>REDH: Humberto Hernandez</v>
          </cell>
        </row>
        <row r="316">
          <cell r="B316">
            <v>111968</v>
          </cell>
          <cell r="C316">
            <v>222717</v>
          </cell>
          <cell r="D316">
            <v>0</v>
          </cell>
          <cell r="E316">
            <v>222717</v>
          </cell>
          <cell r="F316" t="str">
            <v>5e74d220a236120017851155</v>
          </cell>
          <cell r="G316" t="str">
            <v>PRIMAX</v>
          </cell>
          <cell r="H316" t="str">
            <v>SI</v>
          </cell>
          <cell r="I316" t="str">
            <v>SI</v>
          </cell>
          <cell r="J316" t="str">
            <v>SI</v>
          </cell>
          <cell r="K316" t="str">
            <v>LA GRAMA</v>
          </cell>
          <cell r="L316" t="str">
            <v>Cra. 30 No. 43 - 53</v>
          </cell>
          <cell r="M316" t="str">
            <v>Área Centro</v>
          </cell>
          <cell r="N316" t="str">
            <v>VILLAVICENCIO</v>
          </cell>
          <cell r="O316" t="str">
            <v>META</v>
          </cell>
          <cell r="P316" t="str">
            <v>HECTOR MARIO MARTINEZ</v>
          </cell>
          <cell r="Q316" t="str">
            <v>hmartinezd@primax.com.co</v>
          </cell>
          <cell r="R316" t="str">
            <v>IVAN PINZON</v>
          </cell>
          <cell r="S316" t="str">
            <v>ipinzonu@primax.com.co;</v>
          </cell>
          <cell r="T316" t="str">
            <v>Partner</v>
          </cell>
          <cell r="U316" t="str">
            <v>REDH</v>
          </cell>
          <cell r="V316"/>
          <cell r="W316" t="str">
            <v>REDH: Humberto Hernandez</v>
          </cell>
        </row>
        <row r="317">
          <cell r="B317">
            <v>111978</v>
          </cell>
          <cell r="C317">
            <v>225960</v>
          </cell>
          <cell r="D317">
            <v>0</v>
          </cell>
          <cell r="E317">
            <v>225960</v>
          </cell>
          <cell r="F317" t="str">
            <v>602ef0dbe560370018891dd1</v>
          </cell>
          <cell r="G317" t="str">
            <v>PRIMAX</v>
          </cell>
          <cell r="H317" t="str">
            <v>SI</v>
          </cell>
          <cell r="I317" t="str">
            <v>NO</v>
          </cell>
          <cell r="J317" t="str">
            <v>SI</v>
          </cell>
          <cell r="K317" t="str">
            <v>LA PAZ</v>
          </cell>
          <cell r="L317" t="str">
            <v>Calle 37B No. 28 - 71</v>
          </cell>
          <cell r="M317" t="str">
            <v>Área Centro</v>
          </cell>
          <cell r="N317" t="str">
            <v>VILLAVICENCIO</v>
          </cell>
          <cell r="O317" t="str">
            <v>META</v>
          </cell>
          <cell r="P317" t="str">
            <v>HECTOR MARIO MARTINEZ</v>
          </cell>
          <cell r="Q317" t="str">
            <v>hmartinezd@primax.com.co</v>
          </cell>
          <cell r="R317" t="str">
            <v>IVAN PINZON</v>
          </cell>
          <cell r="S317" t="str">
            <v>ipinzonu@primax.com.co;</v>
          </cell>
          <cell r="T317" t="str">
            <v>Partner</v>
          </cell>
          <cell r="U317" t="str">
            <v>REDH</v>
          </cell>
          <cell r="V317"/>
          <cell r="W317" t="str">
            <v>REDH: Humberto Hernandez</v>
          </cell>
        </row>
        <row r="318">
          <cell r="B318">
            <v>110126</v>
          </cell>
          <cell r="C318">
            <v>221311</v>
          </cell>
          <cell r="D318">
            <v>0</v>
          </cell>
          <cell r="E318">
            <v>221311</v>
          </cell>
          <cell r="F318" t="str">
            <v>621a458ddd466900182dc5ab</v>
          </cell>
          <cell r="G318" t="str">
            <v>PRIMAX</v>
          </cell>
          <cell r="H318" t="str">
            <v>SI</v>
          </cell>
          <cell r="I318" t="str">
            <v>SI</v>
          </cell>
          <cell r="J318" t="str">
            <v>SI</v>
          </cell>
          <cell r="K318" t="str">
            <v>MEDIACANOA</v>
          </cell>
          <cell r="L318" t="str">
            <v>Glorieta de Mediacanoa Yotoco</v>
          </cell>
          <cell r="M318" t="str">
            <v>Área Sur</v>
          </cell>
          <cell r="N318" t="str">
            <v>YOTOCO</v>
          </cell>
          <cell r="O318" t="str">
            <v>VALLE DEL CAUCA</v>
          </cell>
          <cell r="P318" t="str">
            <v>MARTHA PATRICA CHAVES</v>
          </cell>
          <cell r="Q318" t="str">
            <v>mchavesr@primax.com.co</v>
          </cell>
          <cell r="R318" t="str">
            <v>FERNANDO HERNANDEZ</v>
          </cell>
          <cell r="S318" t="str">
            <v>fhernandezr@primax.com.co;</v>
          </cell>
          <cell r="T318" t="str">
            <v>Multisite</v>
          </cell>
          <cell r="U318"/>
          <cell r="V318" t="str">
            <v>TOTALGAS</v>
          </cell>
          <cell r="W318" t="str">
            <v>TOTALGAS: Jairo Contreras</v>
          </cell>
        </row>
        <row r="319">
          <cell r="B319">
            <v>112577</v>
          </cell>
          <cell r="C319">
            <v>229136</v>
          </cell>
          <cell r="D319">
            <v>0</v>
          </cell>
          <cell r="E319">
            <v>229136</v>
          </cell>
          <cell r="F319" t="str">
            <v>602d88cbe5603700188913db</v>
          </cell>
          <cell r="G319" t="str">
            <v>ESSO</v>
          </cell>
          <cell r="H319" t="str">
            <v>SI</v>
          </cell>
          <cell r="I319" t="str">
            <v>SI</v>
          </cell>
          <cell r="J319" t="str">
            <v>SI</v>
          </cell>
          <cell r="K319" t="str">
            <v>ARROYOHONDO</v>
          </cell>
          <cell r="L319" t="str">
            <v>Clle. 15 # 23-10 (Lote uno Urbanización La Ye)</v>
          </cell>
          <cell r="M319" t="str">
            <v>Área Sur</v>
          </cell>
          <cell r="N319" t="str">
            <v>YUMBO</v>
          </cell>
          <cell r="O319" t="str">
            <v>VALLE DEL CAUCA</v>
          </cell>
          <cell r="P319" t="str">
            <v>MARTHA PATRICA CHAVES</v>
          </cell>
          <cell r="Q319" t="str">
            <v>mchavesr@primax.com.co</v>
          </cell>
          <cell r="R319" t="str">
            <v>CATALINA QUINTERO</v>
          </cell>
          <cell r="S319" t="str">
            <v>cquinteroc@primax.com.co</v>
          </cell>
          <cell r="T319" t="str">
            <v>Partner</v>
          </cell>
          <cell r="U319" t="str">
            <v>REDH</v>
          </cell>
          <cell r="V319"/>
          <cell r="W319" t="str">
            <v>REDH: Humberto Hernandez</v>
          </cell>
        </row>
        <row r="320">
          <cell r="B320">
            <v>165543</v>
          </cell>
          <cell r="C320">
            <v>217539</v>
          </cell>
          <cell r="D320">
            <v>0</v>
          </cell>
          <cell r="E320">
            <v>217539</v>
          </cell>
          <cell r="F320" t="str">
            <v>5d518bb3b0c012001798436c</v>
          </cell>
          <cell r="G320" t="str">
            <v>PRIMAX</v>
          </cell>
          <cell r="H320" t="str">
            <v>SI</v>
          </cell>
          <cell r="I320" t="str">
            <v>SI</v>
          </cell>
          <cell r="J320" t="str">
            <v>SI</v>
          </cell>
          <cell r="K320" t="str">
            <v>RECARGAX</v>
          </cell>
          <cell r="L320" t="str">
            <v>Cra. 6 # 15-30 Barrio Fray Peña</v>
          </cell>
          <cell r="M320" t="str">
            <v>Área Sur</v>
          </cell>
          <cell r="N320" t="str">
            <v>YUMBO</v>
          </cell>
          <cell r="O320" t="str">
            <v>VALLE DEL CAUCA</v>
          </cell>
          <cell r="P320" t="str">
            <v>MARTHA PATRICA CHAVES</v>
          </cell>
          <cell r="Q320" t="str">
            <v>mchavesr@primax.com.co</v>
          </cell>
          <cell r="R320" t="str">
            <v>FERNANDO HERNANDEZ</v>
          </cell>
          <cell r="S320" t="str">
            <v>fhernandezr@primax.com.co;</v>
          </cell>
          <cell r="T320" t="str">
            <v>Multisite</v>
          </cell>
          <cell r="U320"/>
          <cell r="V320" t="str">
            <v>TOTALGAS</v>
          </cell>
          <cell r="W320" t="str">
            <v>TOTALGAS: Jairo Contreras</v>
          </cell>
        </row>
        <row r="321">
          <cell r="B321">
            <v>170940</v>
          </cell>
          <cell r="C321">
            <v>234195</v>
          </cell>
          <cell r="D321">
            <v>0</v>
          </cell>
          <cell r="E321">
            <v>234195</v>
          </cell>
          <cell r="F321" t="str">
            <v>621a46071fde6a0018ae1c72</v>
          </cell>
          <cell r="G321" t="str">
            <v>PRIMAX</v>
          </cell>
          <cell r="H321" t="str">
            <v>SI</v>
          </cell>
          <cell r="I321" t="str">
            <v>NO</v>
          </cell>
          <cell r="J321" t="str">
            <v>NO</v>
          </cell>
          <cell r="K321" t="str">
            <v>VIA AL MAR</v>
          </cell>
          <cell r="L321" t="str">
            <v>MARGEN IZQUIERDO SENTIDO BAQ- PUERTO COLOMBIA</v>
          </cell>
          <cell r="M321" t="str">
            <v>Área Norte</v>
          </cell>
          <cell r="N321" t="str">
            <v>PUERTO COLOMBIA</v>
          </cell>
          <cell r="O321" t="str">
            <v>ATLANTICO</v>
          </cell>
          <cell r="P321" t="str">
            <v>MONICA LONDOÑO</v>
          </cell>
          <cell r="Q321" t="str">
            <v>mlondonod@primax.com.co</v>
          </cell>
          <cell r="R321" t="str">
            <v>ANGELA BARANDICA</v>
          </cell>
          <cell r="S321" t="str">
            <v>abarandicab@primax.com.co</v>
          </cell>
          <cell r="T321" t="str">
            <v>Single Site</v>
          </cell>
          <cell r="U321"/>
          <cell r="V321"/>
          <cell r="W321"/>
        </row>
        <row r="322">
          <cell r="B322">
            <v>167007</v>
          </cell>
          <cell r="C322">
            <v>232283</v>
          </cell>
          <cell r="D322">
            <v>-2259</v>
          </cell>
          <cell r="E322">
            <v>234542</v>
          </cell>
          <cell r="F322" t="str">
            <v>623e1a75066510001871e5d0</v>
          </cell>
          <cell r="G322" t="str">
            <v>PRIMAX</v>
          </cell>
          <cell r="H322" t="str">
            <v>SI</v>
          </cell>
          <cell r="I322" t="str">
            <v>SI</v>
          </cell>
          <cell r="J322" t="str">
            <v>NO</v>
          </cell>
          <cell r="K322" t="str">
            <v>VALY</v>
          </cell>
          <cell r="L322" t="str">
            <v xml:space="preserve">LOTE EL VERGEL-VEREDA LA MERCED - VILLAPINZÓN </v>
          </cell>
          <cell r="M322" t="str">
            <v>Área Centro</v>
          </cell>
          <cell r="N322" t="str">
            <v>VILLAPINZON</v>
          </cell>
          <cell r="O322" t="str">
            <v>CUNDINAMARCA</v>
          </cell>
          <cell r="P322" t="str">
            <v>HECTOR MARIO MARTINEZ</v>
          </cell>
          <cell r="Q322" t="str">
            <v>hmartinezd@primax.com.co</v>
          </cell>
          <cell r="R322" t="str">
            <v>YOLIMA MESA</v>
          </cell>
          <cell r="S322" t="str">
            <v>ymesar@primax.com.co</v>
          </cell>
          <cell r="T322" t="str">
            <v>Partner</v>
          </cell>
          <cell r="U322" t="str">
            <v>REDH</v>
          </cell>
          <cell r="V322"/>
          <cell r="W322" t="str">
            <v>REDH: Humberto Hernandez</v>
          </cell>
        </row>
        <row r="323">
          <cell r="B323">
            <v>171181</v>
          </cell>
          <cell r="C323">
            <v>234524</v>
          </cell>
          <cell r="D323">
            <v>0</v>
          </cell>
          <cell r="E323">
            <v>234524</v>
          </cell>
          <cell r="F323" t="str">
            <v>622a764c97e7ad0018203eda</v>
          </cell>
          <cell r="G323" t="str">
            <v>PRIMAX</v>
          </cell>
          <cell r="H323" t="str">
            <v>SI</v>
          </cell>
          <cell r="I323" t="str">
            <v>SI</v>
          </cell>
          <cell r="J323" t="str">
            <v>NO</v>
          </cell>
          <cell r="K323" t="str">
            <v>GALERIAS  53</v>
          </cell>
          <cell r="L323" t="str">
            <v>CALLE 53 #21 -14</v>
          </cell>
          <cell r="M323" t="str">
            <v>Área Centro</v>
          </cell>
          <cell r="N323" t="str">
            <v>BOGOTA D.C.</v>
          </cell>
          <cell r="O323" t="str">
            <v>BOGOTA D.C.</v>
          </cell>
          <cell r="P323" t="str">
            <v>HECTOR MARIO MARTINEZ</v>
          </cell>
          <cell r="Q323" t="str">
            <v>hmartinezd@primax.com.co</v>
          </cell>
          <cell r="R323" t="str">
            <v>CAROLINA CHAVEZ</v>
          </cell>
          <cell r="S323" t="str">
            <v>jbareschr@primax.com.co</v>
          </cell>
          <cell r="T323" t="str">
            <v>Partner</v>
          </cell>
          <cell r="U323" t="str">
            <v>REDH</v>
          </cell>
          <cell r="V323"/>
          <cell r="W323" t="str">
            <v>REDH: Humberto Hernandez</v>
          </cell>
        </row>
        <row r="324">
          <cell r="B324">
            <v>171047</v>
          </cell>
          <cell r="C324">
            <v>234334</v>
          </cell>
          <cell r="D324">
            <v>0</v>
          </cell>
          <cell r="E324">
            <v>234334</v>
          </cell>
          <cell r="F324" t="str">
            <v>621a466add466900182dc5bb</v>
          </cell>
          <cell r="G324" t="str">
            <v>PRIMAX</v>
          </cell>
          <cell r="H324" t="str">
            <v>SI</v>
          </cell>
          <cell r="I324" t="str">
            <v>SI</v>
          </cell>
          <cell r="J324" t="str">
            <v>NO</v>
          </cell>
          <cell r="K324" t="str">
            <v>PRIMAX EL SANTUARIO</v>
          </cell>
          <cell r="L324" t="str">
            <v>Autopista Medellin - Bogota, via Santuario Cocorna</v>
          </cell>
          <cell r="M324" t="str">
            <v>Área Norte</v>
          </cell>
          <cell r="N324" t="str">
            <v>SANTUARIO</v>
          </cell>
          <cell r="O324" t="str">
            <v>ANTIOQUIA</v>
          </cell>
          <cell r="P324" t="str">
            <v>MONICA LONDOÑO</v>
          </cell>
          <cell r="Q324" t="str">
            <v>mlondonod@primax.com.co</v>
          </cell>
          <cell r="R324" t="str">
            <v>ALVARO GUTIERREZ</v>
          </cell>
          <cell r="S324" t="str">
            <v>agutierrezh@primax.com.co</v>
          </cell>
          <cell r="T324" t="str">
            <v>Single Site</v>
          </cell>
          <cell r="U324"/>
          <cell r="V324"/>
          <cell r="W324" t="str">
            <v>VICENTE GOMEZ GOMEZ</v>
          </cell>
        </row>
        <row r="325">
          <cell r="B325">
            <v>170341</v>
          </cell>
          <cell r="C325">
            <v>233271</v>
          </cell>
          <cell r="D325">
            <v>0</v>
          </cell>
          <cell r="E325">
            <v>233271</v>
          </cell>
          <cell r="F325" t="str">
            <v>607d9be09c3f250018a3a3fe</v>
          </cell>
          <cell r="G325" t="str">
            <v>PRIMAX</v>
          </cell>
          <cell r="H325" t="str">
            <v>NO</v>
          </cell>
          <cell r="I325" t="str">
            <v>NO</v>
          </cell>
          <cell r="J325" t="str">
            <v>NO</v>
          </cell>
          <cell r="K325" t="str">
            <v>LA PALETILLA</v>
          </cell>
          <cell r="L325" t="str">
            <v>Carrera 15 11A-06</v>
          </cell>
          <cell r="M325" t="str">
            <v>Área Norte</v>
          </cell>
          <cell r="N325" t="str">
            <v>BECERRIL</v>
          </cell>
          <cell r="O325" t="str">
            <v>CESAR</v>
          </cell>
          <cell r="P325" t="str">
            <v>MONICA LONDOÑO</v>
          </cell>
          <cell r="Q325" t="str">
            <v>mlondonod@primax.com.co</v>
          </cell>
          <cell r="R325" t="str">
            <v>MARTHA BARROS</v>
          </cell>
          <cell r="S325" t="str">
            <v>mbarrosl@primax.com.co;</v>
          </cell>
          <cell r="T325" t="str">
            <v>Single Site</v>
          </cell>
          <cell r="U325"/>
          <cell r="V325"/>
          <cell r="W325" t="str">
            <v>Edgar Ardila</v>
          </cell>
        </row>
        <row r="326">
          <cell r="B326">
            <v>110157</v>
          </cell>
          <cell r="C326">
            <v>120795</v>
          </cell>
          <cell r="D326">
            <v>0</v>
          </cell>
          <cell r="E326">
            <v>120795</v>
          </cell>
          <cell r="F326" t="str">
            <v>5e73dbe3a23612001782ee03</v>
          </cell>
          <cell r="G326" t="str">
            <v>PRIMAX</v>
          </cell>
          <cell r="H326" t="str">
            <v>SI</v>
          </cell>
          <cell r="I326" t="str">
            <v>SI</v>
          </cell>
          <cell r="J326" t="str">
            <v>SI</v>
          </cell>
          <cell r="K326" t="str">
            <v>JUNIN</v>
          </cell>
          <cell r="L326" t="str">
            <v>Tranv 54 Av.Buenos Aires- Enquina</v>
          </cell>
          <cell r="M326" t="str">
            <v>Área Norte</v>
          </cell>
          <cell r="N326" t="str">
            <v>CARTAGENA DE INDIAS</v>
          </cell>
          <cell r="O326" t="str">
            <v>BOLIVAR</v>
          </cell>
          <cell r="P326" t="str">
            <v>MONICA LONDOÑO</v>
          </cell>
          <cell r="Q326" t="str">
            <v>mlondonod@primax.com.co</v>
          </cell>
          <cell r="R326" t="str">
            <v>MARTHA BARROS</v>
          </cell>
          <cell r="S326" t="str">
            <v>mbarrosl@primax.com.co;</v>
          </cell>
          <cell r="T326" t="str">
            <v>Single Site</v>
          </cell>
          <cell r="U326"/>
          <cell r="V326"/>
          <cell r="W326" t="str">
            <v>Jaime Duran</v>
          </cell>
        </row>
        <row r="327">
          <cell r="B327">
            <v>110594</v>
          </cell>
          <cell r="C327">
            <v>222932</v>
          </cell>
          <cell r="D327">
            <v>-11487</v>
          </cell>
          <cell r="E327">
            <v>234419</v>
          </cell>
          <cell r="F327" t="str">
            <v>621a46a8dd466900182dc5be</v>
          </cell>
          <cell r="G327" t="str">
            <v>PRIMAX</v>
          </cell>
          <cell r="H327" t="str">
            <v>SI</v>
          </cell>
          <cell r="I327" t="str">
            <v>NO</v>
          </cell>
          <cell r="J327" t="str">
            <v>SI</v>
          </cell>
          <cell r="K327" t="str">
            <v>VILLEGAS</v>
          </cell>
          <cell r="L327" t="str">
            <v>Cra 22 Cl 10 Esquina / Entrada a Cartago</v>
          </cell>
          <cell r="M327" t="str">
            <v>Área Sur</v>
          </cell>
          <cell r="N327" t="str">
            <v>CARTAGO</v>
          </cell>
          <cell r="O327" t="str">
            <v>VALLE DEL CAUCA</v>
          </cell>
          <cell r="P327" t="str">
            <v>MARTHA PATRICA CHAVES</v>
          </cell>
          <cell r="Q327" t="str">
            <v>mchavesr@primax.com.co</v>
          </cell>
          <cell r="R327" t="str">
            <v>ANDRES GARCIA</v>
          </cell>
          <cell r="S327" t="str">
            <v>agarciag@primax.com.co</v>
          </cell>
          <cell r="T327" t="str">
            <v>Single Site</v>
          </cell>
          <cell r="U327"/>
          <cell r="V327"/>
          <cell r="W327" t="str">
            <v>JF GONZALEZ LONDOÑO SAS</v>
          </cell>
        </row>
        <row r="328">
          <cell r="B328">
            <v>170978</v>
          </cell>
          <cell r="C328">
            <v>234237</v>
          </cell>
          <cell r="D328">
            <v>-338</v>
          </cell>
          <cell r="E328">
            <v>234575</v>
          </cell>
          <cell r="F328" t="str">
            <v>621a46e1dd466900182dc5c9</v>
          </cell>
          <cell r="G328" t="str">
            <v>PRIMAX</v>
          </cell>
          <cell r="H328" t="str">
            <v>SI</v>
          </cell>
          <cell r="I328" t="str">
            <v>SI</v>
          </cell>
          <cell r="J328" t="str">
            <v>NO</v>
          </cell>
          <cell r="K328" t="str">
            <v>LOS ANGELES (CHIA)</v>
          </cell>
          <cell r="L328" t="str">
            <v>CALLE 2 No. 7A-35</v>
          </cell>
          <cell r="M328" t="str">
            <v>Área Centro</v>
          </cell>
          <cell r="N328" t="str">
            <v>CHIA</v>
          </cell>
          <cell r="O328" t="str">
            <v>CUNDINAMARCA</v>
          </cell>
          <cell r="P328" t="str">
            <v>HECTOR MARIO MARTINEZ</v>
          </cell>
          <cell r="Q328" t="str">
            <v>hmartinezd@primax.com.co</v>
          </cell>
          <cell r="R328" t="str">
            <v xml:space="preserve">JUAN PABLO PIÑEROS </v>
          </cell>
          <cell r="S328" t="str">
            <v>cchavezz@primax.com.co</v>
          </cell>
          <cell r="T328" t="str">
            <v>Partner</v>
          </cell>
          <cell r="U328" t="str">
            <v>COESCO</v>
          </cell>
          <cell r="V328"/>
          <cell r="W328" t="str">
            <v>COESCO: Julian Torrado</v>
          </cell>
        </row>
        <row r="329">
          <cell r="B329">
            <v>170343</v>
          </cell>
          <cell r="C329">
            <v>233275</v>
          </cell>
          <cell r="D329">
            <v>0</v>
          </cell>
          <cell r="E329">
            <v>233275</v>
          </cell>
          <cell r="F329" t="str">
            <v>621a474bdd466900182dc5e2</v>
          </cell>
          <cell r="G329" t="str">
            <v>PRIMAX</v>
          </cell>
          <cell r="H329" t="str">
            <v>SI</v>
          </cell>
          <cell r="I329" t="str">
            <v>NO</v>
          </cell>
          <cell r="J329" t="str">
            <v>SI</v>
          </cell>
          <cell r="K329" t="str">
            <v>LOS ESPEJOS</v>
          </cell>
          <cell r="L329" t="str">
            <v>CALLE 23 No. 4A-71</v>
          </cell>
          <cell r="M329" t="str">
            <v>Área Sur</v>
          </cell>
          <cell r="N329" t="str">
            <v>ISMINA</v>
          </cell>
          <cell r="O329" t="str">
            <v>CHOCO</v>
          </cell>
          <cell r="P329" t="str">
            <v>MARTHA PATRICA CHAVES</v>
          </cell>
          <cell r="Q329" t="str">
            <v>mchavesr@primax.com.co</v>
          </cell>
          <cell r="R329" t="str">
            <v>ANDRES GARCIA</v>
          </cell>
          <cell r="S329" t="str">
            <v>agarciag@primax.com.co</v>
          </cell>
          <cell r="T329" t="str">
            <v>Single Site</v>
          </cell>
          <cell r="U329"/>
          <cell r="V329"/>
          <cell r="W329" t="str">
            <v>Julian Toro</v>
          </cell>
        </row>
        <row r="330">
          <cell r="B330">
            <v>110710</v>
          </cell>
          <cell r="C330">
            <v>234619</v>
          </cell>
          <cell r="D330">
            <v>0</v>
          </cell>
          <cell r="E330">
            <v>234619</v>
          </cell>
          <cell r="F330" t="str">
            <v>5d60619ed6917200175446e6</v>
          </cell>
          <cell r="G330" t="str">
            <v>PRIMAX</v>
          </cell>
          <cell r="H330" t="str">
            <v>NO</v>
          </cell>
          <cell r="I330" t="str">
            <v>SI</v>
          </cell>
          <cell r="J330" t="str">
            <v>SI</v>
          </cell>
          <cell r="K330" t="str">
            <v>PASO DE LA BARCA</v>
          </cell>
          <cell r="L330" t="str">
            <v>Trv 9AW N° 9AW-09 (Salida Neiva Bogotá)</v>
          </cell>
          <cell r="M330" t="str">
            <v>Área Sur</v>
          </cell>
          <cell r="N330" t="str">
            <v>NEIVA</v>
          </cell>
          <cell r="O330" t="str">
            <v>HUILA</v>
          </cell>
          <cell r="P330" t="str">
            <v>MARTHA PATRICA CHAVES</v>
          </cell>
          <cell r="Q330" t="str">
            <v>mchavesr@primax.com.co</v>
          </cell>
          <cell r="R330" t="str">
            <v>JOHANA BOTERO</v>
          </cell>
          <cell r="S330" t="str">
            <v>jboterog@primax.com.co</v>
          </cell>
          <cell r="T330" t="str">
            <v>Partner</v>
          </cell>
          <cell r="U330" t="str">
            <v>COESCO</v>
          </cell>
          <cell r="V330"/>
          <cell r="W330" t="str">
            <v>COESCO: Francisco Diez</v>
          </cell>
        </row>
        <row r="331">
          <cell r="B331">
            <v>110665</v>
          </cell>
          <cell r="C331">
            <v>234620</v>
          </cell>
          <cell r="D331">
            <v>0</v>
          </cell>
          <cell r="E331">
            <v>234620</v>
          </cell>
          <cell r="F331" t="str">
            <v>5d6061bcd691720017544ac4</v>
          </cell>
          <cell r="G331" t="str">
            <v>PRIMAX</v>
          </cell>
          <cell r="H331" t="str">
            <v>NO</v>
          </cell>
          <cell r="I331" t="str">
            <v>SI</v>
          </cell>
          <cell r="J331" t="str">
            <v>NO</v>
          </cell>
          <cell r="K331" t="str">
            <v>LUALCOR</v>
          </cell>
          <cell r="L331" t="str">
            <v>Cra 16 N° 11-30</v>
          </cell>
          <cell r="M331" t="str">
            <v>Área Sur</v>
          </cell>
          <cell r="N331" t="str">
            <v>NEIVA</v>
          </cell>
          <cell r="O331" t="str">
            <v>HUILA</v>
          </cell>
          <cell r="P331" t="str">
            <v>MARTHA PATRICA CHAVES</v>
          </cell>
          <cell r="Q331" t="str">
            <v>mchavesr@primax.com.co</v>
          </cell>
          <cell r="R331" t="str">
            <v>JOHANA BOTERO</v>
          </cell>
          <cell r="S331" t="str">
            <v>jboterog@primax.com.co</v>
          </cell>
          <cell r="T331" t="str">
            <v>Partner</v>
          </cell>
          <cell r="U331" t="str">
            <v>COESCO</v>
          </cell>
          <cell r="V331"/>
          <cell r="W331" t="str">
            <v>COESCO: Francisco Diez</v>
          </cell>
        </row>
        <row r="332">
          <cell r="B332">
            <v>110755</v>
          </cell>
          <cell r="C332">
            <v>121965</v>
          </cell>
          <cell r="D332">
            <v>0</v>
          </cell>
          <cell r="E332">
            <v>121965</v>
          </cell>
          <cell r="F332" t="str">
            <v>5e73fe3ea236120017840191</v>
          </cell>
          <cell r="G332" t="str">
            <v>PRIMAX</v>
          </cell>
          <cell r="H332" t="str">
            <v>SI</v>
          </cell>
          <cell r="I332" t="str">
            <v>NO</v>
          </cell>
          <cell r="J332" t="str">
            <v>NO</v>
          </cell>
          <cell r="K332" t="str">
            <v>LOS CERROS</v>
          </cell>
          <cell r="L332" t="str">
            <v>Calle 1 No 69-43</v>
          </cell>
          <cell r="M332" t="str">
            <v>Área Sur</v>
          </cell>
          <cell r="N332" t="str">
            <v>SANTIAGO DE CALI</v>
          </cell>
          <cell r="O332" t="str">
            <v>VALLE DEL CAUCA</v>
          </cell>
          <cell r="P332" t="str">
            <v>MARTHA PATRICA CHAVES</v>
          </cell>
          <cell r="Q332" t="str">
            <v>mchavesr@primax.com.co</v>
          </cell>
          <cell r="R332" t="str">
            <v>CLAUDIA PINILLA</v>
          </cell>
          <cell r="S332" t="str">
            <v>cpinillal@primax.com.co</v>
          </cell>
          <cell r="T332" t="str">
            <v>Multisite</v>
          </cell>
          <cell r="U332"/>
          <cell r="V332" t="str">
            <v>PROVESERVICIOS S.A.</v>
          </cell>
          <cell r="W332" t="str">
            <v>PROVESERVICIOS S.A.</v>
          </cell>
        </row>
        <row r="333">
          <cell r="B333">
            <v>109981</v>
          </cell>
          <cell r="C333">
            <v>120516</v>
          </cell>
          <cell r="D333">
            <v>0</v>
          </cell>
          <cell r="E333">
            <v>120516</v>
          </cell>
          <cell r="F333" t="str">
            <v>5d518d4bb0c01200179864db</v>
          </cell>
          <cell r="G333" t="str">
            <v>PRIMAX</v>
          </cell>
          <cell r="H333" t="str">
            <v>SI</v>
          </cell>
          <cell r="I333" t="str">
            <v>SI</v>
          </cell>
          <cell r="J333" t="str">
            <v>SI</v>
          </cell>
          <cell r="K333" t="str">
            <v>MOBIL 1 - BOGOTA</v>
          </cell>
          <cell r="L333" t="str">
            <v>Calle 142 No. 9-04</v>
          </cell>
          <cell r="M333" t="str">
            <v>Área Centro</v>
          </cell>
          <cell r="N333" t="str">
            <v>BOGOTA D.C.</v>
          </cell>
          <cell r="O333" t="str">
            <v>BOGOTA D.C.</v>
          </cell>
          <cell r="P333" t="str">
            <v>HECTOR MARIO MARTINEZ</v>
          </cell>
          <cell r="Q333" t="str">
            <v>hmartinezd@primax.com.co</v>
          </cell>
          <cell r="R333" t="str">
            <v xml:space="preserve">JUAN PABLO PIÑEROS </v>
          </cell>
          <cell r="S333" t="str">
            <v>cchavezz@primax.com.co;</v>
          </cell>
          <cell r="T333" t="str">
            <v>Multisite</v>
          </cell>
          <cell r="U333"/>
          <cell r="V333" t="str">
            <v xml:space="preserve">Rodrigo Jaramillo </v>
          </cell>
          <cell r="W333" t="str">
            <v xml:space="preserve">Rodrigo Jaramillo </v>
          </cell>
        </row>
        <row r="334">
          <cell r="B334">
            <v>110165</v>
          </cell>
          <cell r="C334">
            <v>120808</v>
          </cell>
          <cell r="D334">
            <v>0</v>
          </cell>
          <cell r="E334">
            <v>120808</v>
          </cell>
          <cell r="F334" t="str">
            <v>602d2600e56037001889133b</v>
          </cell>
          <cell r="G334" t="str">
            <v>PRIMAX</v>
          </cell>
          <cell r="H334" t="str">
            <v>SI</v>
          </cell>
          <cell r="I334" t="str">
            <v>NO</v>
          </cell>
          <cell r="J334" t="str">
            <v>NO</v>
          </cell>
          <cell r="K334" t="str">
            <v>LAS MURALLAS</v>
          </cell>
          <cell r="L334" t="str">
            <v>Trav 54 No 30-100 E/S Las Murallas</v>
          </cell>
          <cell r="M334" t="str">
            <v>Área Norte</v>
          </cell>
          <cell r="N334" t="str">
            <v>CARTAGENA DE INDIAS</v>
          </cell>
          <cell r="O334" t="str">
            <v>BOLIVAR</v>
          </cell>
          <cell r="P334" t="str">
            <v>MONICA LONDOÑO</v>
          </cell>
          <cell r="Q334" t="str">
            <v>mlondonod@primax.com.co</v>
          </cell>
          <cell r="R334" t="str">
            <v>MARTHA BARROS</v>
          </cell>
          <cell r="S334" t="str">
            <v>cchavezz@primax.com.co</v>
          </cell>
          <cell r="T334" t="str">
            <v>Single Site</v>
          </cell>
          <cell r="U334"/>
          <cell r="V334" t="str">
            <v>German Cadena</v>
          </cell>
          <cell r="W334" t="str">
            <v>German Cadena</v>
          </cell>
        </row>
        <row r="335">
          <cell r="B335">
            <v>169758</v>
          </cell>
          <cell r="C335">
            <v>231861</v>
          </cell>
          <cell r="D335">
            <v>0</v>
          </cell>
          <cell r="E335">
            <v>231861</v>
          </cell>
          <cell r="F335" t="str">
            <v>60524a24f0721600186a4f3f</v>
          </cell>
          <cell r="G335" t="str">
            <v>PRIMAX</v>
          </cell>
          <cell r="H335" t="str">
            <v>NO</v>
          </cell>
          <cell r="I335" t="str">
            <v>NO</v>
          </cell>
          <cell r="J335" t="str">
            <v>SI</v>
          </cell>
          <cell r="K335" t="str">
            <v>LA FLORIDA VILLAMARIA</v>
          </cell>
          <cell r="L335" t="str">
            <v>KM 2 VIA PANAMERICANA</v>
          </cell>
          <cell r="M335" t="str">
            <v>Área Sur</v>
          </cell>
          <cell r="N335" t="str">
            <v>VILLA MARIA</v>
          </cell>
          <cell r="O335" t="str">
            <v>CALDAS</v>
          </cell>
          <cell r="P335" t="str">
            <v>MARTHA PATRICA CHAVES</v>
          </cell>
          <cell r="Q335" t="str">
            <v>mchavesr@primax.com.co</v>
          </cell>
          <cell r="R335" t="str">
            <v>MARIANA VELEZ</v>
          </cell>
          <cell r="S335" t="str">
            <v>mvelezg@primax.com.co</v>
          </cell>
          <cell r="T335" t="str">
            <v>Single Site</v>
          </cell>
          <cell r="U335"/>
          <cell r="V335"/>
          <cell r="W335" t="str">
            <v>Daniel Salazar</v>
          </cell>
        </row>
        <row r="336">
          <cell r="B336">
            <v>109762</v>
          </cell>
          <cell r="C336">
            <v>212455</v>
          </cell>
          <cell r="D336">
            <v>0</v>
          </cell>
          <cell r="E336">
            <v>212455</v>
          </cell>
          <cell r="F336" t="str">
            <v>610885c86d9af200182ab6d7</v>
          </cell>
          <cell r="G336" t="str">
            <v>PRIMAX</v>
          </cell>
          <cell r="H336" t="str">
            <v>SI</v>
          </cell>
          <cell r="I336" t="str">
            <v>NO</v>
          </cell>
          <cell r="J336" t="str">
            <v>NO</v>
          </cell>
          <cell r="K336" t="str">
            <v>NUBIA</v>
          </cell>
          <cell r="L336" t="str">
            <v>Km 15 Vía a cavasa</v>
          </cell>
          <cell r="M336" t="str">
            <v>Área Sur</v>
          </cell>
          <cell r="N336" t="str">
            <v>CANDELARIA</v>
          </cell>
          <cell r="O336" t="str">
            <v>VALLE DEL CAUCA</v>
          </cell>
          <cell r="P336" t="str">
            <v>MARTHA PATRICA CHAVES</v>
          </cell>
          <cell r="Q336" t="str">
            <v>mchavesr@primax.com.co</v>
          </cell>
          <cell r="R336" t="str">
            <v>CATALINA QUINTERO</v>
          </cell>
          <cell r="S336" t="str">
            <v>cquinteroc@primax.com.co</v>
          </cell>
          <cell r="T336" t="str">
            <v>Single Site</v>
          </cell>
          <cell r="U336"/>
          <cell r="V336"/>
          <cell r="W336" t="str">
            <v>Fernando Libreros</v>
          </cell>
        </row>
        <row r="337">
          <cell r="B337">
            <v>110143</v>
          </cell>
          <cell r="C337">
            <v>120775</v>
          </cell>
          <cell r="D337">
            <v>0</v>
          </cell>
          <cell r="E337">
            <v>120775</v>
          </cell>
          <cell r="F337" t="str">
            <v>5e73da07a23612001782e0a5</v>
          </cell>
          <cell r="G337" t="str">
            <v>PRIMAX</v>
          </cell>
          <cell r="H337" t="str">
            <v>SI</v>
          </cell>
          <cell r="I337" t="str">
            <v>SI</v>
          </cell>
          <cell r="J337" t="str">
            <v>SI</v>
          </cell>
          <cell r="K337" t="str">
            <v>PRIMAX EL PRADO</v>
          </cell>
          <cell r="L337" t="str">
            <v>Avda. Crisanto Luque Dg 22#25-255</v>
          </cell>
          <cell r="M337" t="str">
            <v>Área Norte</v>
          </cell>
          <cell r="N337" t="str">
            <v>CARTAGENA DE INDIAS</v>
          </cell>
          <cell r="O337" t="str">
            <v>BOLIVAR</v>
          </cell>
          <cell r="P337" t="str">
            <v>MONICA LONDOÑO</v>
          </cell>
          <cell r="Q337" t="str">
            <v>mlondonod@primax.com.co</v>
          </cell>
          <cell r="R337" t="str">
            <v>MARTHA BARROS</v>
          </cell>
          <cell r="S337" t="str">
            <v>mbarrosl@primax.com.co;</v>
          </cell>
          <cell r="T337" t="str">
            <v>Single Site</v>
          </cell>
          <cell r="U337"/>
          <cell r="V337"/>
          <cell r="W337" t="str">
            <v>SEBASTIAN MORALES ISAZA</v>
          </cell>
        </row>
        <row r="338">
          <cell r="B338">
            <v>165064</v>
          </cell>
          <cell r="C338">
            <v>215786</v>
          </cell>
          <cell r="D338">
            <v>0</v>
          </cell>
          <cell r="E338">
            <v>215786</v>
          </cell>
          <cell r="F338" t="str">
            <v>5e74e9a1a236120017882177</v>
          </cell>
          <cell r="G338" t="str">
            <v>ESSO</v>
          </cell>
          <cell r="H338" t="str">
            <v>SI</v>
          </cell>
          <cell r="I338" t="str">
            <v>NO</v>
          </cell>
          <cell r="J338" t="str">
            <v>SI</v>
          </cell>
          <cell r="K338" t="str">
            <v>DISENERCOM</v>
          </cell>
          <cell r="L338" t="str">
            <v>Calle 12 N° 35-50</v>
          </cell>
          <cell r="M338" t="str">
            <v>Área Centro</v>
          </cell>
          <cell r="N338" t="str">
            <v>BOGOTA D.C.</v>
          </cell>
          <cell r="O338" t="str">
            <v>BOGOTA D.C.</v>
          </cell>
          <cell r="P338" t="str">
            <v>HECTOR MARIO MARTINEZ</v>
          </cell>
          <cell r="Q338" t="str">
            <v>hmartinezd@primax.com.co</v>
          </cell>
          <cell r="R338" t="str">
            <v>SEBASTIAN PARDO</v>
          </cell>
          <cell r="S338" t="str">
            <v>spardod@primax.com.co</v>
          </cell>
          <cell r="T338" t="str">
            <v>Multisite</v>
          </cell>
          <cell r="U338"/>
          <cell r="V338" t="str">
            <v>SENERGYC</v>
          </cell>
          <cell r="W338" t="str">
            <v>Hector Alfonso Huertas Forero</v>
          </cell>
        </row>
        <row r="339">
          <cell r="B339">
            <v>170798</v>
          </cell>
          <cell r="C339">
            <v>234033</v>
          </cell>
          <cell r="D339">
            <v>0</v>
          </cell>
          <cell r="E339">
            <v>234033</v>
          </cell>
          <cell r="F339" t="str">
            <v>621a47dc1fde6a0018ae1caa</v>
          </cell>
          <cell r="G339" t="str">
            <v>PRIMAX</v>
          </cell>
          <cell r="H339" t="str">
            <v>NO</v>
          </cell>
          <cell r="I339" t="str">
            <v>NO</v>
          </cell>
          <cell r="J339" t="str">
            <v>SI</v>
          </cell>
          <cell r="K339" t="str">
            <v>MI LUCERO</v>
          </cell>
          <cell r="L339" t="str">
            <v>km 5 via flandes espinal vereda paradero.</v>
          </cell>
          <cell r="M339" t="str">
            <v>Área Centro</v>
          </cell>
          <cell r="N339" t="str">
            <v>FLANDES</v>
          </cell>
          <cell r="O339" t="str">
            <v>TOLIMA</v>
          </cell>
          <cell r="P339" t="str">
            <v>HECTOR MARIO MARTINEZ</v>
          </cell>
          <cell r="Q339" t="str">
            <v>hmartinezd@primax.com.co</v>
          </cell>
          <cell r="R339" t="str">
            <v>ROBINSON GUZMÁN</v>
          </cell>
          <cell r="S339" t="str">
            <v>jguzmanb@primax.com.co</v>
          </cell>
          <cell r="T339" t="str">
            <v>Single Site</v>
          </cell>
          <cell r="U339"/>
          <cell r="V339"/>
          <cell r="W339"/>
        </row>
        <row r="340">
          <cell r="B340">
            <v>110341</v>
          </cell>
          <cell r="C340">
            <v>223884</v>
          </cell>
          <cell r="D340">
            <v>0</v>
          </cell>
          <cell r="E340">
            <v>223884</v>
          </cell>
          <cell r="F340" t="str">
            <v>5de52ce98e7afb0017146284</v>
          </cell>
          <cell r="G340" t="str">
            <v>PRIMAX</v>
          </cell>
          <cell r="H340" t="str">
            <v>SI</v>
          </cell>
          <cell r="I340" t="str">
            <v>NO</v>
          </cell>
          <cell r="J340" t="str">
            <v>SI</v>
          </cell>
          <cell r="K340" t="str">
            <v>CALISUR</v>
          </cell>
          <cell r="L340" t="str">
            <v>Calle 13 No. 52-92</v>
          </cell>
          <cell r="M340" t="str">
            <v>Área Sur</v>
          </cell>
          <cell r="N340" t="str">
            <v>SANTIAGO DE CALI</v>
          </cell>
          <cell r="O340" t="str">
            <v>VALLE DEL CAUCA</v>
          </cell>
          <cell r="P340" t="str">
            <v>MARTHA PATRICA CHAVES</v>
          </cell>
          <cell r="Q340" t="str">
            <v>mchavesr@primax.com.co</v>
          </cell>
          <cell r="R340" t="str">
            <v>CATALINA QUINTERO</v>
          </cell>
          <cell r="S340" t="str">
            <v>cquinteroc@primax.com.co</v>
          </cell>
          <cell r="T340" t="str">
            <v>Partner</v>
          </cell>
          <cell r="U340" t="str">
            <v>VILLALOBOS</v>
          </cell>
          <cell r="V340"/>
          <cell r="W340" t="str">
            <v>VILLALOBOS: Oscar Rojas</v>
          </cell>
        </row>
        <row r="341">
          <cell r="B341">
            <v>110371</v>
          </cell>
          <cell r="C341">
            <v>227772</v>
          </cell>
          <cell r="D341">
            <v>0</v>
          </cell>
          <cell r="E341">
            <v>227772</v>
          </cell>
          <cell r="F341" t="str">
            <v>5de52bf68e7afb001714516f</v>
          </cell>
          <cell r="G341" t="str">
            <v>PRIMAX</v>
          </cell>
          <cell r="H341" t="str">
            <v>SI</v>
          </cell>
          <cell r="I341" t="str">
            <v>NO</v>
          </cell>
          <cell r="J341" t="str">
            <v>SI</v>
          </cell>
          <cell r="K341" t="str">
            <v>EL TRIANGULO</v>
          </cell>
          <cell r="L341" t="str">
            <v>Cl. 9 No. 17 - 65</v>
          </cell>
          <cell r="M341" t="str">
            <v>Área Sur</v>
          </cell>
          <cell r="N341" t="str">
            <v>SANTIAGO DE CALI</v>
          </cell>
          <cell r="O341" t="str">
            <v>VALLE DEL CAUCA</v>
          </cell>
          <cell r="P341" t="str">
            <v>MARTHA PATRICA CHAVES</v>
          </cell>
          <cell r="Q341" t="str">
            <v>mchavesr@primax.com.co</v>
          </cell>
          <cell r="R341" t="str">
            <v>CATALINA QUINTERO</v>
          </cell>
          <cell r="S341" t="str">
            <v>cquinteroc@primax.com.co</v>
          </cell>
          <cell r="T341" t="str">
            <v>Partner</v>
          </cell>
          <cell r="U341" t="str">
            <v>VILLALOBOS</v>
          </cell>
          <cell r="V341"/>
          <cell r="W341" t="str">
            <v>VILLALOBOS: Oscar Rojas</v>
          </cell>
        </row>
        <row r="342">
          <cell r="B342">
            <v>110338</v>
          </cell>
          <cell r="C342">
            <v>203473</v>
          </cell>
          <cell r="D342">
            <v>0</v>
          </cell>
          <cell r="E342">
            <v>203473</v>
          </cell>
          <cell r="F342" t="str">
            <v>5de52bb98e7afb0017144bd2</v>
          </cell>
          <cell r="G342" t="str">
            <v>PRIMAX</v>
          </cell>
          <cell r="H342" t="str">
            <v>SI</v>
          </cell>
          <cell r="I342" t="str">
            <v>SI</v>
          </cell>
          <cell r="J342" t="str">
            <v>SI</v>
          </cell>
          <cell r="K342" t="str">
            <v>AV DE LAS AMERICAS</v>
          </cell>
          <cell r="L342" t="str">
            <v>Av. 3N No. 20 N 85</v>
          </cell>
          <cell r="M342" t="str">
            <v>Área Sur</v>
          </cell>
          <cell r="N342" t="str">
            <v>SANTIAGO DE CALI</v>
          </cell>
          <cell r="O342" t="str">
            <v>VALLE DEL CAUCA</v>
          </cell>
          <cell r="P342" t="str">
            <v>MARTHA PATRICA CHAVES</v>
          </cell>
          <cell r="Q342" t="str">
            <v>mchavesr@primax.com.co</v>
          </cell>
          <cell r="R342" t="str">
            <v>CATALINA QUINTERO</v>
          </cell>
          <cell r="S342" t="str">
            <v>cquinteroc@primax.com.co</v>
          </cell>
          <cell r="T342" t="str">
            <v>Partner</v>
          </cell>
          <cell r="U342" t="str">
            <v>VILLALOBOS</v>
          </cell>
          <cell r="V342"/>
          <cell r="W342" t="str">
            <v>VILLALOBOS: Oscar Rojas</v>
          </cell>
        </row>
        <row r="343">
          <cell r="B343">
            <v>110366</v>
          </cell>
          <cell r="C343">
            <v>233329</v>
          </cell>
          <cell r="D343">
            <v>0</v>
          </cell>
          <cell r="E343">
            <v>233329</v>
          </cell>
          <cell r="F343" t="str">
            <v>5f3eba2308f4c80018186cc7</v>
          </cell>
          <cell r="G343" t="str">
            <v>PRIMAX</v>
          </cell>
          <cell r="H343" t="str">
            <v>SI</v>
          </cell>
          <cell r="I343" t="str">
            <v>NO</v>
          </cell>
          <cell r="J343" t="str">
            <v>SI</v>
          </cell>
          <cell r="K343" t="str">
            <v>BELALCAZAR</v>
          </cell>
          <cell r="L343" t="str">
            <v>Cra. 1 # 43 -20</v>
          </cell>
          <cell r="M343" t="str">
            <v>Área Sur</v>
          </cell>
          <cell r="N343" t="str">
            <v>SANTIAGO DE CALI</v>
          </cell>
          <cell r="O343" t="str">
            <v>VALLE DEL CAUCA</v>
          </cell>
          <cell r="P343" t="str">
            <v>MARTHA PATRICA CHAVES</v>
          </cell>
          <cell r="Q343" t="str">
            <v>mchavesr@primax.com.co</v>
          </cell>
          <cell r="R343" t="str">
            <v>CATALINA QUINTERO</v>
          </cell>
          <cell r="S343" t="str">
            <v>cquinteroc@primax.com.co</v>
          </cell>
          <cell r="T343" t="str">
            <v>Partner</v>
          </cell>
          <cell r="U343" t="str">
            <v>VILLALOBOS</v>
          </cell>
          <cell r="V343"/>
          <cell r="W343" t="str">
            <v>VILLALOBOS: Oscar Rojas</v>
          </cell>
        </row>
        <row r="344">
          <cell r="B344">
            <v>166720</v>
          </cell>
          <cell r="C344">
            <v>221956</v>
          </cell>
          <cell r="D344">
            <v>0</v>
          </cell>
          <cell r="E344">
            <v>221956</v>
          </cell>
          <cell r="F344" t="str">
            <v>5df2a31a014bc20017fbfc98</v>
          </cell>
          <cell r="G344" t="str">
            <v>PRIMAX</v>
          </cell>
          <cell r="H344" t="str">
            <v>SI</v>
          </cell>
          <cell r="I344" t="str">
            <v>SI</v>
          </cell>
          <cell r="J344" t="str">
            <v>SI</v>
          </cell>
          <cell r="K344" t="str">
            <v>TERMINAL LOGÍSTICO</v>
          </cell>
          <cell r="L344" t="str">
            <v>Lote 1 Km 6 Vía Cali - Yumbo</v>
          </cell>
          <cell r="M344" t="str">
            <v>Área Sur</v>
          </cell>
          <cell r="N344" t="str">
            <v>YUMBO</v>
          </cell>
          <cell r="O344" t="str">
            <v>VALLE DEL CAUCA</v>
          </cell>
          <cell r="P344" t="str">
            <v>MARTHA PATRICA CHAVES</v>
          </cell>
          <cell r="Q344" t="str">
            <v>mchavesr@primax.com.co</v>
          </cell>
          <cell r="R344" t="str">
            <v>CATALINA QUINTERO</v>
          </cell>
          <cell r="S344" t="str">
            <v>cquinteroc@primax.com.co</v>
          </cell>
          <cell r="T344" t="str">
            <v>Partner</v>
          </cell>
          <cell r="U344" t="str">
            <v>VILLALOBOS</v>
          </cell>
          <cell r="V344"/>
          <cell r="W344" t="str">
            <v>VILLALOBOS: Oscar Rojas</v>
          </cell>
        </row>
        <row r="345">
          <cell r="B345">
            <v>164473</v>
          </cell>
          <cell r="C345">
            <v>214007</v>
          </cell>
          <cell r="D345">
            <v>0</v>
          </cell>
          <cell r="E345">
            <v>214007</v>
          </cell>
          <cell r="F345" t="str">
            <v>5e05079aa7ae0e0017f9f939</v>
          </cell>
          <cell r="G345" t="str">
            <v>PRIMAX</v>
          </cell>
          <cell r="H345" t="str">
            <v>SI</v>
          </cell>
          <cell r="I345" t="str">
            <v>SI</v>
          </cell>
          <cell r="J345" t="str">
            <v>SI</v>
          </cell>
          <cell r="K345" t="str">
            <v>ACOPI</v>
          </cell>
          <cell r="L345" t="str">
            <v>Clle. 10 # 33 - 98</v>
          </cell>
          <cell r="M345" t="str">
            <v>Área Sur</v>
          </cell>
          <cell r="N345" t="str">
            <v>YUMBO</v>
          </cell>
          <cell r="O345" t="str">
            <v>VALLE DEL CAUCA</v>
          </cell>
          <cell r="P345" t="str">
            <v>MARTHA PATRICA CHAVES</v>
          </cell>
          <cell r="Q345" t="str">
            <v>mchavesr@primax.com.co</v>
          </cell>
          <cell r="R345" t="str">
            <v>CATALINA QUINTERO</v>
          </cell>
          <cell r="S345" t="str">
            <v>cquinteroc@primax.com.co</v>
          </cell>
          <cell r="T345" t="str">
            <v>Partner</v>
          </cell>
          <cell r="U345" t="str">
            <v>VILLALOBOS</v>
          </cell>
          <cell r="V345"/>
          <cell r="W345" t="str">
            <v>VILLALOBOS: Oscar Rojas</v>
          </cell>
        </row>
        <row r="346">
          <cell r="B346">
            <v>171229</v>
          </cell>
          <cell r="C346">
            <v>234593</v>
          </cell>
          <cell r="D346">
            <v>0</v>
          </cell>
          <cell r="E346">
            <v>234593</v>
          </cell>
          <cell r="F346" t="str">
            <v>621a4816dd466900182dc5ea</v>
          </cell>
          <cell r="G346" t="str">
            <v>PRIMAX</v>
          </cell>
          <cell r="H346" t="str">
            <v>SI</v>
          </cell>
          <cell r="I346" t="str">
            <v>NO</v>
          </cell>
          <cell r="J346" t="str">
            <v>NO</v>
          </cell>
          <cell r="K346" t="str">
            <v>LA PRIMERA</v>
          </cell>
          <cell r="L346" t="str">
            <v>CRA 1 No. 1 -90</v>
          </cell>
          <cell r="M346" t="str">
            <v>Área Centro</v>
          </cell>
          <cell r="N346" t="str">
            <v>VILLAPINZON</v>
          </cell>
          <cell r="O346" t="str">
            <v>CUNDINAMARCA</v>
          </cell>
          <cell r="P346" t="str">
            <v>HECTOR MARIO MARTINEZ</v>
          </cell>
          <cell r="Q346" t="str">
            <v>hmartinezd@primax.com.co</v>
          </cell>
          <cell r="R346" t="str">
            <v>YOLIMA MESA</v>
          </cell>
          <cell r="S346" t="str">
            <v>ymesar@primax.com.co;</v>
          </cell>
          <cell r="T346" t="str">
            <v>Single Site</v>
          </cell>
          <cell r="U346"/>
          <cell r="V346"/>
          <cell r="W346" t="str">
            <v>Ramiro José Fernandez Lopez</v>
          </cell>
        </row>
        <row r="347">
          <cell r="B347">
            <v>168083</v>
          </cell>
          <cell r="C347">
            <v>232716</v>
          </cell>
          <cell r="D347">
            <v>0</v>
          </cell>
          <cell r="E347">
            <v>232716</v>
          </cell>
          <cell r="F347" t="str">
            <v>60bf89c9ce2c0e00182f8154</v>
          </cell>
          <cell r="G347" t="str">
            <v>PRIMAX</v>
          </cell>
          <cell r="H347" t="str">
            <v>SI</v>
          </cell>
          <cell r="I347" t="str">
            <v>SI</v>
          </cell>
          <cell r="J347" t="str">
            <v>SI</v>
          </cell>
          <cell r="K347" t="str">
            <v>SANTA ANA CAMBULOS</v>
          </cell>
          <cell r="L347" t="str">
            <v>CARRERA 2 NO 29-02</v>
          </cell>
          <cell r="M347" t="str">
            <v>Área Sur</v>
          </cell>
          <cell r="N347" t="str">
            <v>CARTAGO</v>
          </cell>
          <cell r="O347" t="str">
            <v>VALLE DEL CAUCA</v>
          </cell>
          <cell r="P347" t="str">
            <v>MARTHA PATRICA CHAVES</v>
          </cell>
          <cell r="Q347" t="str">
            <v>mchavesr@primax.com.co</v>
          </cell>
          <cell r="R347" t="str">
            <v>MARIANA VELEZ</v>
          </cell>
          <cell r="S347" t="str">
            <v>mvelezg@primax.com.co</v>
          </cell>
          <cell r="T347" t="str">
            <v>Partner</v>
          </cell>
          <cell r="U347" t="str">
            <v>GILBERTO MEJIA</v>
          </cell>
          <cell r="V347"/>
          <cell r="W347" t="str">
            <v>Gilberto Mejía</v>
          </cell>
        </row>
        <row r="348">
          <cell r="B348">
            <v>112593</v>
          </cell>
          <cell r="C348">
            <v>232761</v>
          </cell>
          <cell r="D348">
            <v>0</v>
          </cell>
          <cell r="E348">
            <v>232761</v>
          </cell>
          <cell r="F348" t="str">
            <v>60bf8b8dce2c0e00182f8159</v>
          </cell>
          <cell r="G348" t="str">
            <v>PRIMAX</v>
          </cell>
          <cell r="H348" t="str">
            <v>SI</v>
          </cell>
          <cell r="I348" t="str">
            <v>SI</v>
          </cell>
          <cell r="J348" t="str">
            <v>NO</v>
          </cell>
          <cell r="K348" t="str">
            <v>COOTRANSCART</v>
          </cell>
          <cell r="L348" t="str">
            <v xml:space="preserve">Cra 3 BIS 1-06. </v>
          </cell>
          <cell r="M348" t="str">
            <v>Área Sur</v>
          </cell>
          <cell r="N348" t="str">
            <v>CARTAGO</v>
          </cell>
          <cell r="O348" t="str">
            <v>VALLE DEL CAUCA</v>
          </cell>
          <cell r="P348" t="str">
            <v>MARTHA PATRICA CHAVES</v>
          </cell>
          <cell r="Q348" t="str">
            <v>mchavesr@primax.com.co</v>
          </cell>
          <cell r="R348" t="str">
            <v>MARIANA VELEZ</v>
          </cell>
          <cell r="S348" t="str">
            <v>mvelezg@primax.com.co</v>
          </cell>
          <cell r="T348" t="str">
            <v>Partner</v>
          </cell>
          <cell r="U348" t="str">
            <v>GILBERTO MEJIA</v>
          </cell>
          <cell r="V348"/>
          <cell r="W348" t="str">
            <v>Gilberto Mejía</v>
          </cell>
        </row>
        <row r="349">
          <cell r="B349">
            <v>110406</v>
          </cell>
          <cell r="C349">
            <v>232719</v>
          </cell>
          <cell r="D349">
            <v>0</v>
          </cell>
          <cell r="E349">
            <v>232719</v>
          </cell>
          <cell r="F349" t="str">
            <v>621a484a1fde6a0018ae1cb9</v>
          </cell>
          <cell r="G349" t="str">
            <v>PRIMAX</v>
          </cell>
          <cell r="H349" t="str">
            <v>SI</v>
          </cell>
          <cell r="I349" t="str">
            <v>SI</v>
          </cell>
          <cell r="J349" t="str">
            <v>SI</v>
          </cell>
          <cell r="K349" t="str">
            <v>COTTOLENGO</v>
          </cell>
          <cell r="L349" t="str">
            <v>Km 2 Vía Panamericana - Jamundí</v>
          </cell>
          <cell r="M349" t="str">
            <v>Área Sur</v>
          </cell>
          <cell r="N349" t="str">
            <v>JAMUNDI</v>
          </cell>
          <cell r="O349" t="str">
            <v>VALLE DEL CAUCA</v>
          </cell>
          <cell r="P349" t="str">
            <v>MARTHA PATRICA CHAVES</v>
          </cell>
          <cell r="Q349" t="str">
            <v>mchavesr@primax.com.co</v>
          </cell>
          <cell r="R349" t="str">
            <v>CLAUDIA PINILLA</v>
          </cell>
          <cell r="S349" t="str">
            <v>cpinillal@primax.com.co</v>
          </cell>
          <cell r="T349" t="str">
            <v>Partner</v>
          </cell>
          <cell r="U349" t="str">
            <v>GILBERTO MEJIA</v>
          </cell>
          <cell r="V349"/>
          <cell r="W349" t="str">
            <v>Gilberto Mejía</v>
          </cell>
        </row>
        <row r="350">
          <cell r="B350">
            <v>167223</v>
          </cell>
          <cell r="C350">
            <v>232713</v>
          </cell>
          <cell r="D350">
            <v>0</v>
          </cell>
          <cell r="E350">
            <v>232713</v>
          </cell>
          <cell r="F350" t="str">
            <v>60bf883192dbe700184212e0</v>
          </cell>
          <cell r="G350" t="str">
            <v>PRIMAX</v>
          </cell>
          <cell r="H350" t="str">
            <v>SI</v>
          </cell>
          <cell r="I350" t="str">
            <v>SI</v>
          </cell>
          <cell r="J350" t="str">
            <v>SI</v>
          </cell>
          <cell r="K350" t="str">
            <v>LA HERMOSA</v>
          </cell>
          <cell r="L350" t="str">
            <v>Cra 21 #1A-16 Barrio El Balso</v>
          </cell>
          <cell r="M350" t="str">
            <v>Área Sur</v>
          </cell>
          <cell r="N350" t="str">
            <v>SANTA ROSA DE CABAL</v>
          </cell>
          <cell r="O350" t="str">
            <v>RISARALDA</v>
          </cell>
          <cell r="P350" t="str">
            <v>MARTHA PATRICA CHAVES</v>
          </cell>
          <cell r="Q350" t="str">
            <v>mchavesr@primax.com.co</v>
          </cell>
          <cell r="R350" t="str">
            <v>MARIANA VELEZ</v>
          </cell>
          <cell r="S350" t="str">
            <v>mvelezg@primax.com.co</v>
          </cell>
          <cell r="T350" t="str">
            <v>Partner</v>
          </cell>
          <cell r="U350" t="str">
            <v>GILBERTO MEJIA</v>
          </cell>
          <cell r="V350"/>
          <cell r="W350" t="str">
            <v>Gilberto Mejía</v>
          </cell>
        </row>
        <row r="351">
          <cell r="B351">
            <v>112616</v>
          </cell>
          <cell r="C351">
            <v>230440</v>
          </cell>
          <cell r="D351">
            <v>0</v>
          </cell>
          <cell r="E351">
            <v>230440</v>
          </cell>
          <cell r="F351" t="str">
            <v>60bf85d9ce2c0e00182f814a</v>
          </cell>
          <cell r="G351" t="str">
            <v>PRIMAX</v>
          </cell>
          <cell r="H351" t="str">
            <v>SI</v>
          </cell>
          <cell r="I351" t="str">
            <v>SI</v>
          </cell>
          <cell r="J351" t="str">
            <v>SI</v>
          </cell>
          <cell r="K351" t="str">
            <v>LA MARINA</v>
          </cell>
          <cell r="L351" t="str">
            <v>La Marina</v>
          </cell>
          <cell r="M351" t="str">
            <v>Área Sur</v>
          </cell>
          <cell r="N351" t="str">
            <v>SANTUARIO</v>
          </cell>
          <cell r="O351" t="str">
            <v>RISARALDA</v>
          </cell>
          <cell r="P351" t="str">
            <v>MARTHA PATRICA CHAVES</v>
          </cell>
          <cell r="Q351" t="str">
            <v>mchavesr@primax.com.co</v>
          </cell>
          <cell r="R351" t="str">
            <v>MARIANA VELEZ</v>
          </cell>
          <cell r="S351" t="str">
            <v>mvelezg@primax.com.co</v>
          </cell>
          <cell r="T351" t="str">
            <v>Partner</v>
          </cell>
          <cell r="U351" t="str">
            <v>GILBERTO MEJIA</v>
          </cell>
          <cell r="V351"/>
          <cell r="W351" t="str">
            <v>Gilberto Mejía</v>
          </cell>
        </row>
        <row r="352">
          <cell r="B352">
            <v>166753</v>
          </cell>
          <cell r="C352">
            <v>232712</v>
          </cell>
          <cell r="D352">
            <v>0</v>
          </cell>
          <cell r="E352">
            <v>232712</v>
          </cell>
          <cell r="F352" t="str">
            <v>60bf83b492dbe700184212d9</v>
          </cell>
          <cell r="G352" t="str">
            <v>PRIMAX</v>
          </cell>
          <cell r="H352" t="str">
            <v>SI</v>
          </cell>
          <cell r="I352" t="str">
            <v>SI</v>
          </cell>
          <cell r="J352" t="str">
            <v>SI</v>
          </cell>
          <cell r="K352" t="str">
            <v>QUEBRADANUEVA</v>
          </cell>
          <cell r="L352" t="str">
            <v>Cra. 2 Nro. 3-88 V. Quebradanueva</v>
          </cell>
          <cell r="M352" t="str">
            <v>Área Sur</v>
          </cell>
          <cell r="N352" t="str">
            <v>SEVILLA</v>
          </cell>
          <cell r="O352" t="str">
            <v>VALLE DEL CAUCA</v>
          </cell>
          <cell r="P352" t="str">
            <v>MARTHA PATRICA CHAVES</v>
          </cell>
          <cell r="Q352" t="str">
            <v>mchavesr@primax.com.co</v>
          </cell>
          <cell r="R352" t="str">
            <v>MARIANA VELEZ</v>
          </cell>
          <cell r="S352" t="str">
            <v>mvelezg@primax.com.co</v>
          </cell>
          <cell r="T352" t="str">
            <v>Partner</v>
          </cell>
          <cell r="U352" t="str">
            <v>GILBERTO MEJIA</v>
          </cell>
          <cell r="V352"/>
          <cell r="W352" t="str">
            <v>Gilberto Mejía</v>
          </cell>
        </row>
        <row r="353">
          <cell r="B353">
            <v>170614</v>
          </cell>
          <cell r="C353">
            <v>233798</v>
          </cell>
          <cell r="D353">
            <v>0</v>
          </cell>
          <cell r="E353">
            <v>233798</v>
          </cell>
          <cell r="F353" t="str">
            <v>607d9d3f9c3f250018a3a40b</v>
          </cell>
          <cell r="G353" t="str">
            <v>PRIMAX</v>
          </cell>
          <cell r="H353" t="str">
            <v>NO</v>
          </cell>
          <cell r="I353" t="str">
            <v>NO</v>
          </cell>
          <cell r="J353" t="str">
            <v>NO</v>
          </cell>
          <cell r="K353" t="str">
            <v>ORO NEGRO (MOMIL)</v>
          </cell>
          <cell r="L353" t="str">
            <v>Carrera 13 No 19 - 38 Momil cordoba</v>
          </cell>
          <cell r="M353" t="str">
            <v>Área Norte</v>
          </cell>
          <cell r="N353" t="str">
            <v>MOMIL</v>
          </cell>
          <cell r="O353" t="str">
            <v>CORDOBA</v>
          </cell>
          <cell r="P353" t="str">
            <v>MONICA LONDOÑO</v>
          </cell>
          <cell r="Q353" t="str">
            <v>mlondonod@primax.com.co</v>
          </cell>
          <cell r="R353" t="str">
            <v>VICTOR PATERNINA</v>
          </cell>
          <cell r="S353" t="str">
            <v>vpaterninau@primax.com.co</v>
          </cell>
          <cell r="T353" t="str">
            <v>Single Site</v>
          </cell>
          <cell r="U353"/>
          <cell r="V353"/>
          <cell r="W353" t="str">
            <v>Daniel Gómez</v>
          </cell>
        </row>
        <row r="354">
          <cell r="B354">
            <v>145348</v>
          </cell>
          <cell r="C354">
            <v>188958</v>
          </cell>
          <cell r="D354">
            <v>0</v>
          </cell>
          <cell r="E354">
            <v>188958</v>
          </cell>
          <cell r="F354" t="str">
            <v>5d14edc24dc35a0017c2b207</v>
          </cell>
          <cell r="G354" t="str">
            <v>PRIMAX</v>
          </cell>
          <cell r="H354" t="str">
            <v>SI</v>
          </cell>
          <cell r="I354" t="str">
            <v>NO</v>
          </cell>
          <cell r="J354" t="str">
            <v>NO</v>
          </cell>
          <cell r="K354" t="str">
            <v>LOS PUENTES</v>
          </cell>
          <cell r="L354" t="str">
            <v xml:space="preserve">Av. Los Puentes N° 18-12 </v>
          </cell>
          <cell r="M354" t="str">
            <v>Área Centro</v>
          </cell>
          <cell r="N354" t="str">
            <v>SALDAÑA</v>
          </cell>
          <cell r="O354" t="str">
            <v>TOLIMA</v>
          </cell>
          <cell r="P354" t="str">
            <v>HECTOR MARIO MARTINEZ</v>
          </cell>
          <cell r="Q354" t="str">
            <v>hmartinezd@primax.com.co</v>
          </cell>
          <cell r="R354" t="str">
            <v>JOHANA BOTERO</v>
          </cell>
          <cell r="S354" t="str">
            <v>jboterog@primax.com.co</v>
          </cell>
          <cell r="T354" t="str">
            <v>Single Site</v>
          </cell>
          <cell r="U354"/>
          <cell r="V354"/>
          <cell r="W354" t="str">
            <v>Monica Rosa Cuellar B</v>
          </cell>
        </row>
        <row r="355">
          <cell r="B355">
            <v>110084</v>
          </cell>
          <cell r="C355">
            <v>120679</v>
          </cell>
          <cell r="D355">
            <v>0</v>
          </cell>
          <cell r="E355">
            <v>120679</v>
          </cell>
          <cell r="F355" t="str">
            <v>5e050e45a7ae0e0017fa350f</v>
          </cell>
          <cell r="G355" t="str">
            <v>PRIMAX</v>
          </cell>
          <cell r="H355" t="str">
            <v>SI</v>
          </cell>
          <cell r="I355" t="str">
            <v>NO</v>
          </cell>
          <cell r="J355" t="str">
            <v>NO</v>
          </cell>
          <cell r="K355" t="str">
            <v>TERCER PUENTE</v>
          </cell>
          <cell r="L355" t="str">
            <v>Av 45#183 A - 32</v>
          </cell>
          <cell r="M355" t="str">
            <v>Área Centro</v>
          </cell>
          <cell r="N355" t="str">
            <v>BOGOTA D.C.</v>
          </cell>
          <cell r="O355" t="str">
            <v>BOGOTA D.C.</v>
          </cell>
          <cell r="P355" t="str">
            <v>HECTOR MARIO MARTINEZ</v>
          </cell>
          <cell r="Q355" t="str">
            <v>hmartinezd@primax.com.co</v>
          </cell>
          <cell r="R355" t="str">
            <v xml:space="preserve">JUAN PABLO PIÑEROS </v>
          </cell>
          <cell r="S355" t="str">
            <v>cchavezz@primax.com.co</v>
          </cell>
          <cell r="T355" t="str">
            <v>Single Site</v>
          </cell>
          <cell r="U355"/>
          <cell r="V355"/>
          <cell r="W355" t="str">
            <v>Nemer Saad/Luis George Saad</v>
          </cell>
        </row>
        <row r="356">
          <cell r="B356">
            <v>110744</v>
          </cell>
          <cell r="C356">
            <v>146043</v>
          </cell>
          <cell r="D356">
            <v>0</v>
          </cell>
          <cell r="E356">
            <v>146043</v>
          </cell>
          <cell r="F356" t="str">
            <v>5e73fccea23612001783f40d</v>
          </cell>
          <cell r="G356" t="str">
            <v>PRIMAX</v>
          </cell>
          <cell r="H356" t="str">
            <v>SI</v>
          </cell>
          <cell r="I356" t="str">
            <v>NO</v>
          </cell>
          <cell r="J356" t="str">
            <v>NO</v>
          </cell>
          <cell r="K356" t="str">
            <v>TRES ESQUINAS-BUSES ARMENIA</v>
          </cell>
          <cell r="L356" t="str">
            <v>Cra 18 Calle 50</v>
          </cell>
          <cell r="M356" t="str">
            <v>Área Sur</v>
          </cell>
          <cell r="N356" t="str">
            <v>ARMENIA</v>
          </cell>
          <cell r="O356" t="str">
            <v>QUINDIO</v>
          </cell>
          <cell r="P356" t="str">
            <v>MARTHA PATRICA CHAVES</v>
          </cell>
          <cell r="Q356" t="str">
            <v>mchavesr@primax.com.co</v>
          </cell>
          <cell r="R356" t="str">
            <v>MARIANA VELEZ</v>
          </cell>
          <cell r="S356" t="str">
            <v>mvelezg@primax.com.co</v>
          </cell>
          <cell r="T356" t="str">
            <v>Single Site</v>
          </cell>
          <cell r="U356"/>
          <cell r="V356"/>
          <cell r="W356" t="str">
            <v xml:space="preserve">Omar Aristizabal </v>
          </cell>
        </row>
        <row r="357">
          <cell r="B357">
            <v>111712</v>
          </cell>
          <cell r="C357">
            <v>188722</v>
          </cell>
          <cell r="D357">
            <v>0</v>
          </cell>
          <cell r="E357">
            <v>188722</v>
          </cell>
          <cell r="F357" t="str">
            <v>602d27b8e560370018891345</v>
          </cell>
          <cell r="G357" t="str">
            <v>PRIMAX</v>
          </cell>
          <cell r="H357" t="str">
            <v>SI</v>
          </cell>
          <cell r="I357" t="str">
            <v>NO</v>
          </cell>
          <cell r="J357" t="str">
            <v>SI</v>
          </cell>
          <cell r="K357" t="str">
            <v>CIRCUNVALAR</v>
          </cell>
          <cell r="L357" t="str">
            <v>Av. Circunvalar a 300 m con la Murillo</v>
          </cell>
          <cell r="M357" t="str">
            <v>Área Norte</v>
          </cell>
          <cell r="N357" t="str">
            <v>SOLEDAD</v>
          </cell>
          <cell r="O357" t="str">
            <v>ATLANTICO</v>
          </cell>
          <cell r="P357" t="str">
            <v>MONICA LONDOÑO</v>
          </cell>
          <cell r="Q357" t="str">
            <v>mlondonod@primax.com.co</v>
          </cell>
          <cell r="R357" t="str">
            <v>ANGELA BARANDICA</v>
          </cell>
          <cell r="S357" t="str">
            <v>abarandicab@primax.com.co</v>
          </cell>
          <cell r="T357" t="str">
            <v>Single Site</v>
          </cell>
          <cell r="U357"/>
          <cell r="V357"/>
          <cell r="W357" t="str">
            <v>Enrique Roca Donado/ Enrique Roca Mendez ( hijo)</v>
          </cell>
        </row>
        <row r="358">
          <cell r="B358">
            <v>170827</v>
          </cell>
          <cell r="C358">
            <v>234076</v>
          </cell>
          <cell r="D358">
            <v>0</v>
          </cell>
          <cell r="E358">
            <v>234076</v>
          </cell>
          <cell r="F358" t="str">
            <v>62446c3e063cf80018fd4215</v>
          </cell>
          <cell r="G358" t="str">
            <v>PRIMAX</v>
          </cell>
          <cell r="H358" t="str">
            <v>SI</v>
          </cell>
          <cell r="I358" t="str">
            <v>NO</v>
          </cell>
          <cell r="J358" t="str">
            <v>NO</v>
          </cell>
          <cell r="K358" t="str">
            <v>COOTRANSMAG</v>
          </cell>
          <cell r="L358" t="str">
            <v>Cootransmag Sector, Troncal del Caribe, Santa Marta, Magdalena</v>
          </cell>
          <cell r="M358" t="str">
            <v>Área Norte</v>
          </cell>
          <cell r="N358" t="str">
            <v>SANTA MARTA</v>
          </cell>
          <cell r="O358" t="str">
            <v>MAGDALENA</v>
          </cell>
          <cell r="P358" t="str">
            <v>MONICA LONDOÑO</v>
          </cell>
          <cell r="Q358" t="str">
            <v>mlondonod@primax.com.co</v>
          </cell>
          <cell r="R358" t="str">
            <v>ANGELA BARANDICA</v>
          </cell>
          <cell r="S358" t="str">
            <v>abarandicab@primax.com.co</v>
          </cell>
          <cell r="T358" t="str">
            <v>Single Site</v>
          </cell>
          <cell r="U358"/>
          <cell r="V358"/>
          <cell r="W358"/>
        </row>
        <row r="359">
          <cell r="B359">
            <v>109873</v>
          </cell>
          <cell r="C359">
            <v>120278</v>
          </cell>
          <cell r="D359">
            <v>0</v>
          </cell>
          <cell r="E359">
            <v>120278</v>
          </cell>
          <cell r="F359" t="str">
            <v>5e0510e1a7ae0e0017fa55e0</v>
          </cell>
          <cell r="G359" t="str">
            <v>PRIMAX</v>
          </cell>
          <cell r="H359" t="str">
            <v>SI</v>
          </cell>
          <cell r="I359" t="str">
            <v>NO</v>
          </cell>
          <cell r="J359" t="str">
            <v>NO</v>
          </cell>
          <cell r="K359" t="str">
            <v>UCOLBUS / SEVETER</v>
          </cell>
          <cell r="L359" t="str">
            <v>Calle 63 Sur # 70c-25</v>
          </cell>
          <cell r="M359" t="str">
            <v>Área Centro</v>
          </cell>
          <cell r="N359" t="str">
            <v>BOGOTA D.C.</v>
          </cell>
          <cell r="O359" t="str">
            <v>BOGOTA D.C.</v>
          </cell>
          <cell r="P359" t="str">
            <v>HECTOR MARIO MARTINEZ</v>
          </cell>
          <cell r="Q359" t="str">
            <v>hmartinezd@primax.com.co</v>
          </cell>
          <cell r="R359" t="str">
            <v xml:space="preserve">PAOLA MARTÍNEZ </v>
          </cell>
          <cell r="S359" t="str">
            <v>pmartinezb@primax.com.co</v>
          </cell>
          <cell r="T359" t="str">
            <v>Single Site</v>
          </cell>
          <cell r="U359"/>
          <cell r="V359"/>
          <cell r="W359" t="str">
            <v>Ramiro Rivera/ Mariela de Rivera</v>
          </cell>
        </row>
        <row r="360">
          <cell r="B360">
            <v>110436</v>
          </cell>
          <cell r="C360">
            <v>121444</v>
          </cell>
          <cell r="D360">
            <v>0</v>
          </cell>
          <cell r="E360">
            <v>121444</v>
          </cell>
          <cell r="F360" t="str">
            <v>5e050ea2a7ae0e0017fa3ced</v>
          </cell>
          <cell r="G360" t="str">
            <v>PRIMAX</v>
          </cell>
          <cell r="H360" t="str">
            <v>SI</v>
          </cell>
          <cell r="I360" t="str">
            <v>NO</v>
          </cell>
          <cell r="J360" t="str">
            <v>NO</v>
          </cell>
          <cell r="K360" t="str">
            <v>MIRAFLORES</v>
          </cell>
          <cell r="L360" t="str">
            <v>Calle 49 # 27A-21</v>
          </cell>
          <cell r="M360" t="str">
            <v>Área Norte</v>
          </cell>
          <cell r="N360" t="str">
            <v>MEDELLIN</v>
          </cell>
          <cell r="O360" t="str">
            <v>ANTIOQUIA</v>
          </cell>
          <cell r="P360" t="str">
            <v>MONICA LONDOÑO</v>
          </cell>
          <cell r="Q360" t="str">
            <v>mlondonod@primax.com.co</v>
          </cell>
          <cell r="R360" t="str">
            <v>OLGA LUCIA RESTREPO</v>
          </cell>
          <cell r="S360" t="str">
            <v>orestrepol@primax.com.co</v>
          </cell>
          <cell r="T360" t="str">
            <v>Single Site</v>
          </cell>
          <cell r="U360"/>
          <cell r="V360"/>
          <cell r="W360" t="str">
            <v>Ricardo Freyde</v>
          </cell>
        </row>
        <row r="361">
          <cell r="B361">
            <v>111777</v>
          </cell>
          <cell r="C361">
            <v>232498</v>
          </cell>
          <cell r="D361">
            <v>0</v>
          </cell>
          <cell r="E361">
            <v>232498</v>
          </cell>
          <cell r="F361" t="str">
            <v>62446f07063cf80018fd44d6</v>
          </cell>
          <cell r="G361" t="str">
            <v>PRIMAX</v>
          </cell>
          <cell r="H361" t="str">
            <v>SI</v>
          </cell>
          <cell r="I361" t="str">
            <v>NO</v>
          </cell>
          <cell r="J361" t="str">
            <v>NO</v>
          </cell>
          <cell r="K361" t="str">
            <v>ESTACION DE SERVICIO VALLE</v>
          </cell>
          <cell r="L361" t="str">
            <v>Carrera 30#18-06 Tulúa</v>
          </cell>
          <cell r="M361" t="str">
            <v>Área Sur</v>
          </cell>
          <cell r="N361" t="str">
            <v>TULUA</v>
          </cell>
          <cell r="O361" t="str">
            <v>VALLE DEL CAUCA</v>
          </cell>
          <cell r="P361" t="str">
            <v>MARTHA PATRICA CHAVES</v>
          </cell>
          <cell r="Q361" t="str">
            <v>mchavesr@primax.com.co</v>
          </cell>
          <cell r="R361" t="str">
            <v>ANDRES GARCIA</v>
          </cell>
          <cell r="S361" t="str">
            <v>agarciag@primax.com.co</v>
          </cell>
          <cell r="T361" t="str">
            <v>Single Site</v>
          </cell>
          <cell r="U361"/>
          <cell r="V361"/>
          <cell r="W361" t="str">
            <v>Luz Adriana Galvez</v>
          </cell>
        </row>
        <row r="362">
          <cell r="B362">
            <v>161383</v>
          </cell>
          <cell r="C362">
            <v>234224</v>
          </cell>
          <cell r="D362">
            <v>0</v>
          </cell>
          <cell r="E362">
            <v>234224</v>
          </cell>
          <cell r="F362" t="str">
            <v>5dbae68e12f01e00170f35fc</v>
          </cell>
          <cell r="G362" t="str">
            <v>PRIMAX</v>
          </cell>
          <cell r="H362" t="str">
            <v>SI</v>
          </cell>
          <cell r="I362" t="str">
            <v>NO</v>
          </cell>
          <cell r="J362" t="str">
            <v>NO</v>
          </cell>
          <cell r="K362" t="str">
            <v>SAN JORGE LA APARTADA</v>
          </cell>
          <cell r="L362" t="str">
            <v>Carretera Troncal Km1 La Apartada - Caucasia</v>
          </cell>
          <cell r="M362" t="str">
            <v>Área Norte</v>
          </cell>
          <cell r="N362" t="str">
            <v>LA APARTADA (FRONTERA)</v>
          </cell>
          <cell r="O362" t="str">
            <v>CORDOBA</v>
          </cell>
          <cell r="P362" t="str">
            <v>MONICA LONDOÑO</v>
          </cell>
          <cell r="Q362" t="str">
            <v>mlondonod@primax.com.co</v>
          </cell>
          <cell r="R362" t="str">
            <v>VICTOR PATERNINA</v>
          </cell>
          <cell r="S362" t="str">
            <v>vpaterninau@primax.com.co</v>
          </cell>
          <cell r="T362" t="str">
            <v>Single Site</v>
          </cell>
          <cell r="U362"/>
          <cell r="V362"/>
          <cell r="W362" t="str">
            <v>Octavio Lopera</v>
          </cell>
        </row>
        <row r="363">
          <cell r="B363">
            <v>111998</v>
          </cell>
          <cell r="C363">
            <v>124119</v>
          </cell>
          <cell r="D363">
            <v>0</v>
          </cell>
          <cell r="E363">
            <v>124119</v>
          </cell>
          <cell r="F363" t="str">
            <v>5de52cb68e7afb0017145ce6</v>
          </cell>
          <cell r="G363" t="str">
            <v>PRIMAX</v>
          </cell>
          <cell r="H363" t="str">
            <v>SI</v>
          </cell>
          <cell r="I363" t="str">
            <v>NO</v>
          </cell>
          <cell r="J363" t="str">
            <v>NO</v>
          </cell>
          <cell r="K363" t="str">
            <v>COTRANDER</v>
          </cell>
          <cell r="L363" t="str">
            <v xml:space="preserve">Cra 11 N°17-18 </v>
          </cell>
          <cell r="M363" t="str">
            <v>Área Norte</v>
          </cell>
          <cell r="N363" t="str">
            <v>FLORIDABLANCA</v>
          </cell>
          <cell r="O363" t="str">
            <v>SANTANDER</v>
          </cell>
          <cell r="P363" t="str">
            <v>MONICA LONDOÑO</v>
          </cell>
          <cell r="Q363" t="str">
            <v>mlondonod@primax.com.co</v>
          </cell>
          <cell r="R363" t="str">
            <v>FABIAN TORRES</v>
          </cell>
          <cell r="S363" t="str">
            <v>ftorresa@primax.com.co</v>
          </cell>
          <cell r="T363" t="str">
            <v>Single Site</v>
          </cell>
          <cell r="U363"/>
          <cell r="V363"/>
          <cell r="W363" t="str">
            <v>Cotrander Ltda / Nelson *</v>
          </cell>
        </row>
        <row r="364">
          <cell r="B364">
            <v>171064</v>
          </cell>
          <cell r="C364">
            <v>234356</v>
          </cell>
          <cell r="D364">
            <v>0</v>
          </cell>
          <cell r="E364">
            <v>234356</v>
          </cell>
          <cell r="F364" t="str">
            <v>617ef2d1262e2c0018febaa4</v>
          </cell>
          <cell r="G364" t="str">
            <v>PRIMAX</v>
          </cell>
          <cell r="H364" t="str">
            <v>SI</v>
          </cell>
          <cell r="I364" t="str">
            <v>SI</v>
          </cell>
          <cell r="J364" t="str">
            <v>NO</v>
          </cell>
          <cell r="K364" t="str">
            <v>IBIRICO</v>
          </cell>
          <cell r="L364" t="str">
            <v>DIAGONAL 1 No. 12-55</v>
          </cell>
          <cell r="M364" t="str">
            <v>Área Norte</v>
          </cell>
          <cell r="N364" t="str">
            <v>LA JAGUA DE IBIRÍCO</v>
          </cell>
          <cell r="O364" t="str">
            <v xml:space="preserve"> CESAR</v>
          </cell>
          <cell r="P364" t="str">
            <v>MONICA LONDOÑO</v>
          </cell>
          <cell r="Q364" t="str">
            <v>mlondonod@primax.com.co</v>
          </cell>
          <cell r="R364" t="str">
            <v>MARTHA BARROS</v>
          </cell>
          <cell r="S364" t="str">
            <v>mbarrosl@primax.com.co;</v>
          </cell>
          <cell r="T364" t="str">
            <v>Single site</v>
          </cell>
          <cell r="U364"/>
          <cell r="V364"/>
          <cell r="W364"/>
        </row>
        <row r="365">
          <cell r="B365">
            <v>170416</v>
          </cell>
          <cell r="C365">
            <v>233389</v>
          </cell>
          <cell r="D365">
            <v>0</v>
          </cell>
          <cell r="E365">
            <v>233389</v>
          </cell>
          <cell r="F365" t="str">
            <v>624472d236bf1b001848dc4f</v>
          </cell>
          <cell r="G365" t="str">
            <v>PRIMAX</v>
          </cell>
          <cell r="H365" t="str">
            <v>SI</v>
          </cell>
          <cell r="I365" t="str">
            <v>SI</v>
          </cell>
          <cell r="J365" t="str">
            <v>NO</v>
          </cell>
          <cell r="K365" t="str">
            <v>ESTACION DE SERVICIO AUTO SUR</v>
          </cell>
          <cell r="L365" t="str">
            <v>Calle 57Q Sur Nro. 75A-08</v>
          </cell>
          <cell r="M365" t="str">
            <v>Área Centro</v>
          </cell>
          <cell r="N365" t="str">
            <v>BOGOTA D.C.</v>
          </cell>
          <cell r="O365" t="str">
            <v>BOGOTA D.C.</v>
          </cell>
          <cell r="P365" t="str">
            <v>HECTOR MARIO MARTINEZ</v>
          </cell>
          <cell r="Q365" t="str">
            <v>hmartinezd@primax.com.co</v>
          </cell>
          <cell r="R365" t="str">
            <v xml:space="preserve">PAOLA MARTÍNEZ </v>
          </cell>
          <cell r="S365" t="str">
            <v>pmartinezb@primax.com.co</v>
          </cell>
          <cell r="T365" t="str">
            <v>Single Site</v>
          </cell>
          <cell r="U365"/>
          <cell r="V365"/>
          <cell r="W365" t="str">
            <v>K-SAVAL Energy SAS</v>
          </cell>
        </row>
        <row r="366">
          <cell r="B366">
            <v>110950</v>
          </cell>
          <cell r="C366">
            <v>197691</v>
          </cell>
          <cell r="D366">
            <v>0</v>
          </cell>
          <cell r="E366">
            <v>197691</v>
          </cell>
          <cell r="F366" t="str">
            <v>5d8a220dd9f2360017612ea7</v>
          </cell>
          <cell r="G366" t="str">
            <v>PRIMAX</v>
          </cell>
          <cell r="H366" t="str">
            <v>SI</v>
          </cell>
          <cell r="I366" t="str">
            <v>NO</v>
          </cell>
          <cell r="J366" t="str">
            <v>NO</v>
          </cell>
          <cell r="K366" t="str">
            <v>EL COUNTRY</v>
          </cell>
          <cell r="L366" t="str">
            <v>Av 19 No. 127c - 50</v>
          </cell>
          <cell r="M366" t="str">
            <v>Área Centro</v>
          </cell>
          <cell r="N366" t="str">
            <v>BOGOTA D.C.</v>
          </cell>
          <cell r="O366" t="str">
            <v>BOGOTA D.C.</v>
          </cell>
          <cell r="P366" t="str">
            <v>HECTOR MARIO MARTINEZ</v>
          </cell>
          <cell r="Q366" t="str">
            <v>hmartinezd@primax.com.co</v>
          </cell>
          <cell r="R366" t="str">
            <v>CAROLINA CHAVEZ</v>
          </cell>
          <cell r="S366" t="str">
            <v>jbareschr@primax.com.co</v>
          </cell>
          <cell r="T366" t="str">
            <v>Partner</v>
          </cell>
          <cell r="U366" t="str">
            <v>GANDUR</v>
          </cell>
          <cell r="V366"/>
          <cell r="W366" t="str">
            <v>GANDUR: Gabriel Gandur</v>
          </cell>
        </row>
        <row r="367">
          <cell r="B367">
            <v>168005</v>
          </cell>
          <cell r="C367">
            <v>226890</v>
          </cell>
          <cell r="D367">
            <v>0</v>
          </cell>
          <cell r="E367">
            <v>226890</v>
          </cell>
          <cell r="F367" t="str">
            <v>5e74ee74a236120017891241</v>
          </cell>
          <cell r="G367" t="str">
            <v>PRIMAX</v>
          </cell>
          <cell r="H367" t="str">
            <v>NO</v>
          </cell>
          <cell r="I367" t="str">
            <v>NO</v>
          </cell>
          <cell r="J367" t="str">
            <v>NO</v>
          </cell>
          <cell r="K367" t="str">
            <v>RIVARCA YOPAL</v>
          </cell>
          <cell r="L367" t="str">
            <v>CALLE  24 No. 35-139</v>
          </cell>
          <cell r="M367" t="str">
            <v>Área Centro</v>
          </cell>
          <cell r="N367" t="str">
            <v>YOPAL</v>
          </cell>
          <cell r="O367" t="str">
            <v>CASANARE</v>
          </cell>
          <cell r="P367" t="str">
            <v>HECTOR MARIO MARTINEZ</v>
          </cell>
          <cell r="Q367" t="str">
            <v>hmartinezd@primax.com.co</v>
          </cell>
          <cell r="R367" t="str">
            <v>IVAN PINZON</v>
          </cell>
          <cell r="S367" t="str">
            <v>ipinzonu@primax.com.co;</v>
          </cell>
          <cell r="T367" t="str">
            <v>Multisite</v>
          </cell>
          <cell r="U367"/>
          <cell r="V367" t="str">
            <v>JULIO RIVEROS</v>
          </cell>
          <cell r="W367" t="str">
            <v>Julio Riveros</v>
          </cell>
        </row>
        <row r="368">
          <cell r="B368">
            <v>110851</v>
          </cell>
          <cell r="C368">
            <v>235587</v>
          </cell>
          <cell r="D368">
            <v>0</v>
          </cell>
          <cell r="E368">
            <v>235587</v>
          </cell>
          <cell r="F368" t="str">
            <v>62685018f9d91300184c73e7</v>
          </cell>
          <cell r="G368" t="str">
            <v>PRIMAX</v>
          </cell>
          <cell r="H368" t="str">
            <v>NO</v>
          </cell>
          <cell r="I368" t="str">
            <v>NO</v>
          </cell>
          <cell r="J368" t="str">
            <v>NO</v>
          </cell>
          <cell r="K368" t="str">
            <v>EL AMPARO</v>
          </cell>
          <cell r="L368" t="str">
            <v>Avda Pedro de Heredía - Los Alpes</v>
          </cell>
          <cell r="M368" t="str">
            <v>Área Norte</v>
          </cell>
          <cell r="N368" t="str">
            <v>CARTAGENA DE INDIAS</v>
          </cell>
          <cell r="O368" t="str">
            <v>BOLIVAR</v>
          </cell>
          <cell r="P368" t="str">
            <v>MONICA LONDOÑO</v>
          </cell>
          <cell r="Q368" t="str">
            <v>mlondonod@primax.com.co</v>
          </cell>
          <cell r="R368" t="str">
            <v>MARTHA BARROS</v>
          </cell>
          <cell r="S368" t="str">
            <v>mbarrosl@primax.com.co;</v>
          </cell>
          <cell r="T368" t="str">
            <v>Multisite</v>
          </cell>
          <cell r="U368"/>
          <cell r="V368"/>
          <cell r="W368" t="str">
            <v>Jairo Ghisays</v>
          </cell>
        </row>
        <row r="369">
          <cell r="B369">
            <v>171049</v>
          </cell>
          <cell r="C369">
            <v>234337</v>
          </cell>
          <cell r="D369">
            <v>0</v>
          </cell>
          <cell r="E369">
            <v>234337</v>
          </cell>
          <cell r="F369" t="str">
            <v>6274208685fc4e001883e9fd</v>
          </cell>
          <cell r="G369" t="str">
            <v>PRIMAX</v>
          </cell>
          <cell r="H369" t="str">
            <v>NO</v>
          </cell>
          <cell r="I369" t="str">
            <v>NO</v>
          </cell>
          <cell r="J369" t="str">
            <v>NO</v>
          </cell>
          <cell r="K369" t="str">
            <v>DOÑA ALANA</v>
          </cell>
          <cell r="L369" t="str">
            <v>Chinú-Sahagún, Sahagún, Córdoba</v>
          </cell>
          <cell r="M369" t="str">
            <v>Área Norte</v>
          </cell>
          <cell r="N369" t="str">
            <v>SAHAGUN</v>
          </cell>
          <cell r="O369" t="str">
            <v>CORDOBA</v>
          </cell>
          <cell r="P369" t="str">
            <v>MONICA LONDOÑO</v>
          </cell>
          <cell r="Q369" t="str">
            <v>mlondonod@primax.com.co</v>
          </cell>
          <cell r="R369" t="str">
            <v>VICTOR PATERNINA</v>
          </cell>
          <cell r="S369" t="str">
            <v>vpaterninau@primax.com.co</v>
          </cell>
          <cell r="T369" t="str">
            <v>Multisite</v>
          </cell>
          <cell r="U369"/>
          <cell r="V369"/>
          <cell r="W369"/>
        </row>
        <row r="370">
          <cell r="B370">
            <v>170901</v>
          </cell>
          <cell r="C370">
            <v>234153</v>
          </cell>
          <cell r="D370">
            <v>0</v>
          </cell>
          <cell r="E370">
            <v>234153</v>
          </cell>
          <cell r="F370" t="str">
            <v>61843867262e2c0018ff472c</v>
          </cell>
          <cell r="G370" t="str">
            <v>PRIMAX</v>
          </cell>
          <cell r="H370" t="str">
            <v>SI</v>
          </cell>
          <cell r="I370" t="str">
            <v>NO</v>
          </cell>
          <cell r="J370" t="str">
            <v>NO</v>
          </cell>
          <cell r="K370" t="str">
            <v>PAZ DEL RIO</v>
          </cell>
          <cell r="L370" t="str">
            <v>Vereda La Argentina, San Agustín, Huila</v>
          </cell>
          <cell r="M370" t="str">
            <v>Área Centro</v>
          </cell>
          <cell r="N370" t="str">
            <v>SAN AGUSTIN</v>
          </cell>
          <cell r="O370" t="str">
            <v>HUILA</v>
          </cell>
          <cell r="P370" t="str">
            <v>HECTOR MARIO MARTINEZ</v>
          </cell>
          <cell r="Q370" t="str">
            <v>hmartinezd@primax.com.co</v>
          </cell>
          <cell r="R370" t="str">
            <v>JOHANA BOTERO</v>
          </cell>
          <cell r="S370" t="str">
            <v>jboterog@primax.com.co</v>
          </cell>
          <cell r="T370" t="str">
            <v>Single Site</v>
          </cell>
          <cell r="U370"/>
          <cell r="V370"/>
          <cell r="W370"/>
        </row>
        <row r="371">
          <cell r="B371">
            <v>170938</v>
          </cell>
          <cell r="C371">
            <v>234615</v>
          </cell>
          <cell r="D371">
            <v>423</v>
          </cell>
          <cell r="E371">
            <v>234192</v>
          </cell>
          <cell r="F371" t="str">
            <v>629244e4ceb86f0018b8b7c9</v>
          </cell>
          <cell r="G371" t="str">
            <v>PRIMAX</v>
          </cell>
          <cell r="H371" t="str">
            <v>SI</v>
          </cell>
          <cell r="I371" t="str">
            <v>SI</v>
          </cell>
          <cell r="J371" t="str">
            <v>NO</v>
          </cell>
          <cell r="K371" t="str">
            <v>ALCARAVAN YOPAL</v>
          </cell>
          <cell r="L371" t="str">
            <v>CARRERA 29 No. 16-11 LOTE 2</v>
          </cell>
          <cell r="M371" t="str">
            <v>Área Centro</v>
          </cell>
          <cell r="N371" t="str">
            <v>YOPAL</v>
          </cell>
          <cell r="O371" t="str">
            <v>CASANARE</v>
          </cell>
          <cell r="P371" t="str">
            <v>HECTOR MARIO MARTINEZ</v>
          </cell>
          <cell r="Q371" t="str">
            <v>hmartinezd@primax.com.co</v>
          </cell>
          <cell r="R371" t="str">
            <v>IVAN PINZON</v>
          </cell>
          <cell r="S371" t="str">
            <v>ipinzonu@primax.com.co;</v>
          </cell>
          <cell r="T371" t="str">
            <v>Partner</v>
          </cell>
          <cell r="U371" t="str">
            <v>COESCO</v>
          </cell>
          <cell r="V371"/>
          <cell r="W371" t="str">
            <v>COESCO: Julian Torrado</v>
          </cell>
        </row>
        <row r="372">
          <cell r="B372">
            <v>110381</v>
          </cell>
          <cell r="C372">
            <v>234512</v>
          </cell>
          <cell r="D372">
            <v>0</v>
          </cell>
          <cell r="E372">
            <v>234512</v>
          </cell>
          <cell r="F372" t="str">
            <v>5dbae74812f01e00170f54dd</v>
          </cell>
          <cell r="G372" t="str">
            <v>PRIMAX</v>
          </cell>
          <cell r="H372" t="str">
            <v>SI</v>
          </cell>
          <cell r="I372" t="str">
            <v>SI</v>
          </cell>
          <cell r="J372" t="str">
            <v>NO</v>
          </cell>
          <cell r="K372" t="str">
            <v>EL LIDO</v>
          </cell>
          <cell r="L372" t="str">
            <v>Cl. 5 No. 44 - 24</v>
          </cell>
          <cell r="M372" t="str">
            <v>Área Sur</v>
          </cell>
          <cell r="N372" t="str">
            <v>SANTIAGO DE CALI</v>
          </cell>
          <cell r="O372" t="str">
            <v>VALLE DEL CAUCA</v>
          </cell>
          <cell r="P372" t="str">
            <v>HECTOR MARIO MARTINEZ</v>
          </cell>
          <cell r="Q372" t="str">
            <v>hmartinezd@primax.com.co</v>
          </cell>
          <cell r="R372" t="str">
            <v>CLAUDIA PINILLA</v>
          </cell>
          <cell r="S372"/>
          <cell r="T372" t="str">
            <v>Partner</v>
          </cell>
          <cell r="U372" t="str">
            <v>COESCO</v>
          </cell>
          <cell r="V372"/>
          <cell r="W372" t="str">
            <v>COESCO: Francisco Diez</v>
          </cell>
        </row>
        <row r="373">
          <cell r="B373">
            <v>110288</v>
          </cell>
          <cell r="C373">
            <v>193101</v>
          </cell>
          <cell r="D373">
            <v>0</v>
          </cell>
          <cell r="E373">
            <v>193101</v>
          </cell>
          <cell r="F373" t="str">
            <v>629249a3dce4310018e0f8d7</v>
          </cell>
          <cell r="G373" t="str">
            <v>PRIMAX</v>
          </cell>
          <cell r="H373" t="str">
            <v>NO</v>
          </cell>
          <cell r="I373" t="str">
            <v>NO</v>
          </cell>
          <cell r="J373" t="str">
            <v>NO</v>
          </cell>
          <cell r="K373" t="str">
            <v>BELEN</v>
          </cell>
          <cell r="L373" t="str">
            <v>Calle 30A No.67C11</v>
          </cell>
          <cell r="M373" t="str">
            <v>Área Norte</v>
          </cell>
          <cell r="N373" t="str">
            <v>MEDELLIN</v>
          </cell>
          <cell r="O373" t="str">
            <v>ANTIOQUIA</v>
          </cell>
          <cell r="P373" t="str">
            <v>MONICA LONDOÑO</v>
          </cell>
          <cell r="Q373" t="str">
            <v>mlondonod@primax.com.co</v>
          </cell>
          <cell r="R373" t="str">
            <v>OLGA LUCIA RESTREPO</v>
          </cell>
          <cell r="S373" t="str">
            <v>orestrepol@primax.com.co</v>
          </cell>
          <cell r="T373" t="str">
            <v>Single Site</v>
          </cell>
          <cell r="U373"/>
          <cell r="V373"/>
          <cell r="W373"/>
        </row>
        <row r="374">
          <cell r="B374">
            <v>164456</v>
          </cell>
          <cell r="C374">
            <v>213969</v>
          </cell>
          <cell r="D374">
            <v>0</v>
          </cell>
          <cell r="E374">
            <v>213969</v>
          </cell>
          <cell r="F374" t="str">
            <v>62a8ff251ed64700180a0ee3</v>
          </cell>
          <cell r="G374" t="str">
            <v>PRIMAX</v>
          </cell>
          <cell r="H374" t="str">
            <v>NO</v>
          </cell>
          <cell r="I374" t="str">
            <v>SI</v>
          </cell>
          <cell r="J374" t="str">
            <v>NO</v>
          </cell>
          <cell r="K374" t="str">
            <v>ESSO PUERTO BELLO</v>
          </cell>
          <cell r="L374" t="str">
            <v>CARRERA 50 No. 43 - 69</v>
          </cell>
          <cell r="M374" t="str">
            <v>Área Norte</v>
          </cell>
          <cell r="N374" t="str">
            <v>BELLO</v>
          </cell>
          <cell r="O374" t="str">
            <v>ANTIOQUIA</v>
          </cell>
          <cell r="P374" t="str">
            <v>MONICA LONDOÑO</v>
          </cell>
          <cell r="Q374" t="str">
            <v>mlondonod@primax.com.co</v>
          </cell>
          <cell r="R374" t="str">
            <v>ANDRES FELIPE PENNA</v>
          </cell>
          <cell r="S374"/>
          <cell r="T374" t="str">
            <v>Single Site</v>
          </cell>
          <cell r="U374"/>
          <cell r="V374"/>
          <cell r="W374"/>
        </row>
        <row r="375">
          <cell r="B375">
            <v>171357</v>
          </cell>
          <cell r="C375">
            <v>234745</v>
          </cell>
          <cell r="D375">
            <v>0</v>
          </cell>
          <cell r="E375">
            <v>234745</v>
          </cell>
          <cell r="F375" t="str">
            <v>62a8ff951ed64700180a0f08</v>
          </cell>
          <cell r="G375" t="str">
            <v>PRIMAX</v>
          </cell>
          <cell r="H375" t="str">
            <v>NO</v>
          </cell>
          <cell r="I375" t="str">
            <v>NO</v>
          </cell>
          <cell r="J375" t="str">
            <v>NO</v>
          </cell>
          <cell r="K375" t="str">
            <v>LA VIOLETA</v>
          </cell>
          <cell r="L375" t="str">
            <v>KILOMETRO 44.8 AUTOPISTA NORTE SESQUILE CUNDINAMARCA</v>
          </cell>
          <cell r="M375" t="str">
            <v>Área Centro</v>
          </cell>
          <cell r="N375" t="str">
            <v>SESQULE</v>
          </cell>
          <cell r="O375" t="str">
            <v>CUNDINAMARCA</v>
          </cell>
          <cell r="P375" t="str">
            <v>HECTOR MARIO MARTINEZ</v>
          </cell>
          <cell r="Q375" t="str">
            <v>hmartinezd@primax.com.co</v>
          </cell>
          <cell r="R375" t="str">
            <v>YOLIMA MESA</v>
          </cell>
          <cell r="S375" t="str">
            <v>ymesar@primax.com.co;</v>
          </cell>
          <cell r="T375" t="str">
            <v>Single Site</v>
          </cell>
          <cell r="U375"/>
          <cell r="V375"/>
          <cell r="W375"/>
        </row>
        <row r="376">
          <cell r="B376">
            <v>171328</v>
          </cell>
          <cell r="C376">
            <v>234711</v>
          </cell>
          <cell r="D376">
            <v>0</v>
          </cell>
          <cell r="E376">
            <v>234711</v>
          </cell>
          <cell r="F376" t="str">
            <v>6298c0781ed6470018094f9f</v>
          </cell>
          <cell r="G376" t="str">
            <v>PRIMAX</v>
          </cell>
          <cell r="H376" t="str">
            <v>NO</v>
          </cell>
          <cell r="I376" t="str">
            <v>NO</v>
          </cell>
          <cell r="J376" t="str">
            <v>NO</v>
          </cell>
          <cell r="K376" t="str">
            <v>EDS PREMIUM LA MARIA</v>
          </cell>
          <cell r="L376" t="str">
            <v>CL 45 CR 51 31</v>
          </cell>
          <cell r="M376" t="str">
            <v>Área Norte</v>
          </cell>
          <cell r="N376" t="str">
            <v>SANTUARIO</v>
          </cell>
          <cell r="O376" t="str">
            <v>ANTIOQUIA</v>
          </cell>
          <cell r="P376" t="str">
            <v>MONICA LONDOÑO</v>
          </cell>
          <cell r="Q376" t="str">
            <v>mlondonod@primax.com.co</v>
          </cell>
          <cell r="R376" t="str">
            <v>OLGA LUCIA RESTREPO</v>
          </cell>
          <cell r="S376" t="str">
            <v>orestrepol@primax.com.co</v>
          </cell>
          <cell r="T376" t="str">
            <v>Multisite</v>
          </cell>
          <cell r="U376"/>
          <cell r="V376"/>
          <cell r="W376" t="str">
            <v>Elly Jazmin Zuluaga Salazar</v>
          </cell>
        </row>
        <row r="377">
          <cell r="B377">
            <v>171327</v>
          </cell>
          <cell r="C377">
            <v>234710</v>
          </cell>
          <cell r="D377">
            <v>0</v>
          </cell>
          <cell r="E377">
            <v>234710</v>
          </cell>
          <cell r="F377" t="str">
            <v>6298c1edd7ffd3001850c752</v>
          </cell>
          <cell r="G377" t="str">
            <v>PRIMAX</v>
          </cell>
          <cell r="H377" t="str">
            <v>NO</v>
          </cell>
          <cell r="I377" t="str">
            <v>NO</v>
          </cell>
          <cell r="J377" t="str">
            <v>NO</v>
          </cell>
          <cell r="K377" t="str">
            <v>EDS PREMIUM LA PLAYA</v>
          </cell>
          <cell r="L377" t="str">
            <v>BARRIO FERTIL LA PLAYA</v>
          </cell>
          <cell r="M377" t="str">
            <v>Área Norte</v>
          </cell>
          <cell r="N377" t="str">
            <v>SAN JERONIMO</v>
          </cell>
          <cell r="O377" t="str">
            <v>ANTIOQUIA</v>
          </cell>
          <cell r="P377" t="str">
            <v>MONICA LONDOÑO</v>
          </cell>
          <cell r="Q377" t="str">
            <v>mlondonod@primax.com.co</v>
          </cell>
          <cell r="R377" t="str">
            <v>OLGA LUCIA RESTREPO</v>
          </cell>
          <cell r="S377" t="str">
            <v>orestrepol@primax.com.co</v>
          </cell>
          <cell r="T377" t="str">
            <v>Multisite</v>
          </cell>
          <cell r="U377"/>
          <cell r="V377"/>
          <cell r="W377" t="str">
            <v>Elly Jazmin Zuluaga Salazar</v>
          </cell>
        </row>
        <row r="378">
          <cell r="B378">
            <v>171326</v>
          </cell>
          <cell r="C378">
            <v>234709</v>
          </cell>
          <cell r="D378">
            <v>0</v>
          </cell>
          <cell r="E378">
            <v>234709</v>
          </cell>
          <cell r="F378" t="str">
            <v>6298c24fd7ffd3001850c772</v>
          </cell>
          <cell r="G378" t="str">
            <v>PRIMAX</v>
          </cell>
          <cell r="H378" t="str">
            <v>NO</v>
          </cell>
          <cell r="I378" t="str">
            <v>NO</v>
          </cell>
          <cell r="J378" t="str">
            <v>NO</v>
          </cell>
          <cell r="K378" t="str">
            <v>EDS PREMIUM LA SEBASTIANA</v>
          </cell>
          <cell r="L378" t="str">
            <v>CR 27 #36 SUR 199</v>
          </cell>
          <cell r="M378" t="str">
            <v>Área Norte</v>
          </cell>
          <cell r="N378" t="str">
            <v>ENVIGADO</v>
          </cell>
          <cell r="O378" t="str">
            <v>ANTIOQUIA</v>
          </cell>
          <cell r="P378" t="str">
            <v>MONICA LONDOÑO</v>
          </cell>
          <cell r="Q378" t="str">
            <v>mlondonod@primax.com.co</v>
          </cell>
          <cell r="R378" t="str">
            <v>OLGA LUCIA RESTREPO</v>
          </cell>
          <cell r="S378" t="str">
            <v>orestrepol@primax.com.co</v>
          </cell>
          <cell r="T378" t="str">
            <v>Multisite</v>
          </cell>
          <cell r="U378"/>
          <cell r="V378"/>
          <cell r="W378" t="str">
            <v>Elly Jazmin Zuluaga Salazar</v>
          </cell>
        </row>
        <row r="379">
          <cell r="B379">
            <v>171069</v>
          </cell>
          <cell r="C379">
            <v>234366</v>
          </cell>
          <cell r="D379">
            <v>0</v>
          </cell>
          <cell r="E379">
            <v>234366</v>
          </cell>
          <cell r="F379" t="str">
            <v>62d02b7ef275c00018c8c003</v>
          </cell>
          <cell r="G379" t="str">
            <v>PRIMAX</v>
          </cell>
          <cell r="H379" t="str">
            <v>NO</v>
          </cell>
          <cell r="I379" t="str">
            <v>NO</v>
          </cell>
          <cell r="J379" t="str">
            <v>NO</v>
          </cell>
          <cell r="K379" t="str">
            <v>CALLE 80</v>
          </cell>
          <cell r="L379" t="str">
            <v>Calle 80 # 68h - 33, Bogotá, Cundinamarca</v>
          </cell>
          <cell r="M379" t="str">
            <v>Área Centro</v>
          </cell>
          <cell r="N379" t="str">
            <v>BOGOTA D.C.</v>
          </cell>
          <cell r="O379" t="str">
            <v>CUNDINAMARCA</v>
          </cell>
          <cell r="P379" t="str">
            <v>HECTOR MARIO MARTINEZ</v>
          </cell>
          <cell r="Q379" t="str">
            <v>hmartinezd@primax.com.co</v>
          </cell>
          <cell r="R379" t="str">
            <v xml:space="preserve">JUAN PABLO PIÑEROS </v>
          </cell>
          <cell r="S379" t="str">
            <v>jpinerosg@primax.com.co</v>
          </cell>
          <cell r="T379" t="str">
            <v>Single site</v>
          </cell>
          <cell r="U379"/>
          <cell r="V379"/>
          <cell r="W379" t="str">
            <v>Tito Ernesto Martínez / Alejandro Martínez </v>
          </cell>
        </row>
        <row r="380">
          <cell r="B380">
            <v>110246</v>
          </cell>
          <cell r="C380">
            <v>208187</v>
          </cell>
          <cell r="D380">
            <v>0</v>
          </cell>
          <cell r="E380">
            <v>208187</v>
          </cell>
          <cell r="F380" t="str">
            <v>5e6588250a16ed00176184fb</v>
          </cell>
          <cell r="G380" t="str">
            <v>PRIMAX</v>
          </cell>
          <cell r="H380"/>
          <cell r="I380" t="str">
            <v>NO</v>
          </cell>
          <cell r="J380" t="str">
            <v>NO</v>
          </cell>
          <cell r="K380" t="str">
            <v>AUTOPISTA LA CARO</v>
          </cell>
          <cell r="L380" t="str">
            <v>Autop. norte Km. 21</v>
          </cell>
          <cell r="M380" t="str">
            <v>Área Centro</v>
          </cell>
          <cell r="N380" t="str">
            <v>CHIA</v>
          </cell>
          <cell r="O380" t="str">
            <v>CUNDINAMARCA</v>
          </cell>
          <cell r="P380" t="str">
            <v>HECTOR MARIO MARTINEZ</v>
          </cell>
          <cell r="Q380" t="str">
            <v>hmartinezd@primax.com.co</v>
          </cell>
          <cell r="R380" t="str">
            <v xml:space="preserve">JUAN PABLO PIÑEROS </v>
          </cell>
          <cell r="S380" t="str">
            <v>jpinerosg@primax.com.co</v>
          </cell>
          <cell r="T380" t="str">
            <v>Single site</v>
          </cell>
          <cell r="U380"/>
          <cell r="V380"/>
          <cell r="W380" t="str">
            <v>Martin Barbosa / Rumbos</v>
          </cell>
        </row>
        <row r="381">
          <cell r="B381">
            <v>168267</v>
          </cell>
          <cell r="C381">
            <v>228078</v>
          </cell>
          <cell r="D381">
            <v>0</v>
          </cell>
          <cell r="E381">
            <v>228078</v>
          </cell>
          <cell r="F381" t="str">
            <v>62e9507120d1d3001876c874</v>
          </cell>
          <cell r="G381" t="str">
            <v>PRIMAX</v>
          </cell>
          <cell r="H381" t="str">
            <v>SI</v>
          </cell>
          <cell r="I381" t="str">
            <v>NO</v>
          </cell>
          <cell r="J381" t="str">
            <v>NO</v>
          </cell>
          <cell r="K381" t="str">
            <v>SAN FRANCISCO DE ASIS II</v>
          </cell>
          <cell r="L381" t="str">
            <v>KM 7 vía Cartago – Obando, saliendo de Zaragoza</v>
          </cell>
          <cell r="M381" t="str">
            <v>Área Sur</v>
          </cell>
          <cell r="N381" t="str">
            <v>ZARAGOZA</v>
          </cell>
          <cell r="O381" t="str">
            <v>VALLE DEL CAUCA</v>
          </cell>
          <cell r="P381" t="str">
            <v>MARTHA PATRICA CHAVES</v>
          </cell>
          <cell r="Q381" t="str">
            <v>mchavesr@primax.com.co</v>
          </cell>
          <cell r="R381" t="str">
            <v>ANDRES GARCIA</v>
          </cell>
          <cell r="S381" t="str">
            <v>agarciag@primax.com.co</v>
          </cell>
          <cell r="T381" t="str">
            <v>Single Site</v>
          </cell>
          <cell r="U381"/>
          <cell r="V381"/>
          <cell r="W381" t="str">
            <v>Inversiones PCC SAS</v>
          </cell>
        </row>
        <row r="382">
          <cell r="B382">
            <v>171418</v>
          </cell>
          <cell r="C382">
            <v>234813</v>
          </cell>
          <cell r="D382">
            <v>0</v>
          </cell>
          <cell r="E382">
            <v>234813</v>
          </cell>
          <cell r="F382" t="str">
            <v>62e9709d20d1d3001876cc3c</v>
          </cell>
          <cell r="G382" t="str">
            <v>PRIMAX</v>
          </cell>
          <cell r="H382" t="str">
            <v>SI</v>
          </cell>
          <cell r="I382" t="str">
            <v>NO</v>
          </cell>
          <cell r="J382" t="str">
            <v>NO</v>
          </cell>
          <cell r="K382" t="str">
            <v>BRISAS DEL EDEN</v>
          </cell>
          <cell r="L382" t="str">
            <v>Km 2 Vía Zapatoca - Girón, Zapatoca, Santander</v>
          </cell>
          <cell r="M382" t="str">
            <v>Área Norte</v>
          </cell>
          <cell r="N382" t="str">
            <v>ZAPATOCA</v>
          </cell>
          <cell r="O382" t="str">
            <v>SANTANDER</v>
          </cell>
          <cell r="P382" t="str">
            <v>MONICA LONDOÑO</v>
          </cell>
          <cell r="Q382" t="str">
            <v>mlondonod@primax.com.co</v>
          </cell>
          <cell r="R382" t="str">
            <v>FABIAN TORRES</v>
          </cell>
          <cell r="S382" t="str">
            <v>ftorresa@primax.com.co</v>
          </cell>
          <cell r="T382" t="str">
            <v>Single Site</v>
          </cell>
          <cell r="U382"/>
          <cell r="V382"/>
          <cell r="W382" t="str">
            <v>Marybel Diaz Vasquez</v>
          </cell>
        </row>
        <row r="383">
          <cell r="B383">
            <v>167019</v>
          </cell>
          <cell r="C383">
            <v>223436</v>
          </cell>
          <cell r="D383">
            <v>0</v>
          </cell>
          <cell r="E383">
            <v>223436</v>
          </cell>
          <cell r="F383" t="str">
            <v>5e74ec20a2361200178859eb</v>
          </cell>
          <cell r="G383" t="str">
            <v>PRIMAX</v>
          </cell>
          <cell r="H383" t="str">
            <v>SI</v>
          </cell>
          <cell r="I383" t="str">
            <v>NO</v>
          </cell>
          <cell r="J383" t="str">
            <v>NO</v>
          </cell>
          <cell r="K383" t="str">
            <v>MILENIUM EL CARMEN</v>
          </cell>
          <cell r="L383" t="str">
            <v>CRA 10 # 26-193 PERIMETRO URBANO</v>
          </cell>
          <cell r="M383" t="str">
            <v>Área Centro</v>
          </cell>
          <cell r="N383" t="str">
            <v>GARZON</v>
          </cell>
          <cell r="O383" t="str">
            <v>HUILA</v>
          </cell>
          <cell r="P383" t="str">
            <v>HECTOR MARIO MARTINEZ</v>
          </cell>
          <cell r="Q383" t="str">
            <v>hmartinezd@primax.com.co</v>
          </cell>
          <cell r="R383" t="str">
            <v>JOHANA BOTERO</v>
          </cell>
          <cell r="S383" t="str">
            <v>jboterog@primax.com.co</v>
          </cell>
          <cell r="T383" t="str">
            <v>Partner</v>
          </cell>
          <cell r="U383" t="str">
            <v>GRUPO ALVARADO</v>
          </cell>
          <cell r="V383"/>
          <cell r="W383" t="str">
            <v xml:space="preserve"> Miguel Alvarado</v>
          </cell>
        </row>
        <row r="384">
          <cell r="B384">
            <v>157161</v>
          </cell>
          <cell r="C384">
            <v>208506</v>
          </cell>
          <cell r="D384">
            <v>0</v>
          </cell>
          <cell r="E384">
            <v>208506</v>
          </cell>
          <cell r="F384" t="str">
            <v>5e74e200a2361200178732ef</v>
          </cell>
          <cell r="G384" t="str">
            <v>PRIMAX</v>
          </cell>
          <cell r="H384" t="str">
            <v>SI</v>
          </cell>
          <cell r="I384" t="str">
            <v>NO</v>
          </cell>
          <cell r="J384" t="str">
            <v>NO</v>
          </cell>
          <cell r="K384" t="str">
            <v>MILENIUM CATAMA</v>
          </cell>
          <cell r="L384" t="str">
            <v>Calle 35 No. 12-227 Avda. Catama</v>
          </cell>
          <cell r="M384" t="str">
            <v>Área Centro</v>
          </cell>
          <cell r="N384" t="str">
            <v>VILLAVICENCIO</v>
          </cell>
          <cell r="O384" t="str">
            <v>META</v>
          </cell>
          <cell r="P384" t="str">
            <v>HECTOR MARIO MARTINEZ</v>
          </cell>
          <cell r="Q384" t="str">
            <v>hmartinezd@primax.com.co</v>
          </cell>
          <cell r="R384" t="str">
            <v>IVAN PINZON</v>
          </cell>
          <cell r="S384" t="str">
            <v>ipinzonu@primax.com.co;</v>
          </cell>
          <cell r="T384" t="str">
            <v>Partner</v>
          </cell>
          <cell r="U384" t="str">
            <v>GRUPO ALVARADO</v>
          </cell>
          <cell r="V384"/>
          <cell r="W384" t="str">
            <v xml:space="preserve"> Miguel Alvarado</v>
          </cell>
        </row>
        <row r="385">
          <cell r="B385">
            <v>112306</v>
          </cell>
          <cell r="C385">
            <v>232638</v>
          </cell>
          <cell r="D385">
            <v>0</v>
          </cell>
          <cell r="E385">
            <v>232638</v>
          </cell>
          <cell r="F385" t="str">
            <v>5e74da8ca23612001785df1d</v>
          </cell>
          <cell r="G385" t="str">
            <v>PRIMAX</v>
          </cell>
          <cell r="H385" t="str">
            <v>SI</v>
          </cell>
          <cell r="I385" t="str">
            <v>NO</v>
          </cell>
          <cell r="J385" t="str">
            <v>NO</v>
          </cell>
          <cell r="K385" t="str">
            <v>BOLIVAR</v>
          </cell>
          <cell r="L385" t="str">
            <v>Cra 2 N° 18-46</v>
          </cell>
          <cell r="M385" t="str">
            <v>Área Centro</v>
          </cell>
          <cell r="N385" t="str">
            <v>IBAGUE</v>
          </cell>
          <cell r="O385" t="str">
            <v>TOLIMA</v>
          </cell>
          <cell r="P385" t="str">
            <v>HECTOR MARIO MARTINEZ</v>
          </cell>
          <cell r="Q385" t="str">
            <v>hmartinezd@primax.com.co</v>
          </cell>
          <cell r="R385" t="str">
            <v>ROBINSON GUZMÁN</v>
          </cell>
          <cell r="S385" t="str">
            <v>jguzmanb@primax.com.co</v>
          </cell>
          <cell r="T385" t="str">
            <v>Partner</v>
          </cell>
          <cell r="U385" t="str">
            <v>GRUPO ALVARADO</v>
          </cell>
          <cell r="V385"/>
          <cell r="W385" t="str">
            <v xml:space="preserve"> Miguel Alvarado</v>
          </cell>
        </row>
        <row r="386">
          <cell r="B386" t="str">
            <v>E 115</v>
          </cell>
          <cell r="C386">
            <v>0</v>
          </cell>
          <cell r="D386">
            <v>0</v>
          </cell>
          <cell r="E386"/>
          <cell r="F386" t="str">
            <v>62e9750d20d1d3001876cd45</v>
          </cell>
          <cell r="G386" t="str">
            <v>PRIMAX</v>
          </cell>
          <cell r="H386" t="str">
            <v>NO</v>
          </cell>
          <cell r="I386" t="str">
            <v>NO</v>
          </cell>
          <cell r="J386" t="str">
            <v>NO</v>
          </cell>
          <cell r="K386" t="str">
            <v>EL UVAL</v>
          </cell>
          <cell r="L386" t="str">
            <v>VIA PALMIRA CANDELARIA</v>
          </cell>
          <cell r="M386" t="str">
            <v>Área Sur</v>
          </cell>
          <cell r="N386" t="str">
            <v>CANDELARIA</v>
          </cell>
          <cell r="O386" t="str">
            <v>VALLE DEL CAUCA</v>
          </cell>
          <cell r="P386" t="str">
            <v>MARTHA PATRICA CHAVES</v>
          </cell>
          <cell r="Q386" t="str">
            <v>mchavesr@primax.com.co</v>
          </cell>
          <cell r="R386" t="str">
            <v>FERNANDO HERNANDEZ</v>
          </cell>
          <cell r="S386" t="str">
            <v>fhernandezr@primax.com.co;</v>
          </cell>
          <cell r="T386" t="str">
            <v>Partner</v>
          </cell>
          <cell r="U386" t="str">
            <v>COESCO</v>
          </cell>
          <cell r="V386"/>
          <cell r="W386" t="str">
            <v>COESCO: Francisco Diez</v>
          </cell>
        </row>
        <row r="387">
          <cell r="B387">
            <v>111191</v>
          </cell>
          <cell r="C387">
            <v>122735</v>
          </cell>
          <cell r="D387">
            <v>0</v>
          </cell>
          <cell r="E387">
            <v>122735</v>
          </cell>
          <cell r="F387" t="str">
            <v>62f6869a20d1d30018776592</v>
          </cell>
          <cell r="G387" t="str">
            <v>PRIMAX</v>
          </cell>
          <cell r="H387"/>
          <cell r="I387"/>
          <cell r="J387"/>
          <cell r="K387" t="str">
            <v>EL PLACER</v>
          </cell>
          <cell r="L387" t="str">
            <v>Entrada a Yaquanquer</v>
          </cell>
          <cell r="M387" t="str">
            <v>Área Sur</v>
          </cell>
          <cell r="N387" t="str">
            <v>YACUANQUER</v>
          </cell>
          <cell r="O387" t="str">
            <v>NARIÑO</v>
          </cell>
          <cell r="P387" t="str">
            <v>MARTHA PATRICA CHAVES</v>
          </cell>
          <cell r="Q387" t="str">
            <v>mchavesr@primax.com.co</v>
          </cell>
          <cell r="R387" t="str">
            <v xml:space="preserve">FABIO ANDRES ROJAS </v>
          </cell>
          <cell r="S387" t="str">
            <v>frojasf@primax.com.co</v>
          </cell>
          <cell r="T387" t="str">
            <v>Multisite</v>
          </cell>
          <cell r="U387" t="str">
            <v>Dumar Guerrero</v>
          </cell>
          <cell r="V387"/>
          <cell r="W387" t="str">
            <v>Dumar Guerrero</v>
          </cell>
        </row>
        <row r="388">
          <cell r="B388">
            <v>171201</v>
          </cell>
          <cell r="C388">
            <v>0</v>
          </cell>
          <cell r="D388" t="e">
            <v>#VALUE!</v>
          </cell>
          <cell r="E388" t="str">
            <v>234554 </v>
          </cell>
          <cell r="F388" t="str">
            <v>62e9767920d1d3001876cdda</v>
          </cell>
          <cell r="G388" t="str">
            <v>PRIMAX</v>
          </cell>
          <cell r="H388" t="str">
            <v>NO</v>
          </cell>
          <cell r="I388" t="str">
            <v>NO</v>
          </cell>
          <cell r="J388" t="str">
            <v>NO</v>
          </cell>
          <cell r="K388" t="str">
            <v>TABOR 1</v>
          </cell>
          <cell r="L388" t="str">
            <v>40TLE, Ibagué, Tolima</v>
          </cell>
          <cell r="M388" t="str">
            <v>Área Centro</v>
          </cell>
          <cell r="N388" t="str">
            <v>IBAGUE</v>
          </cell>
          <cell r="O388" t="str">
            <v>TOLIMA</v>
          </cell>
          <cell r="P388" t="str">
            <v>HECTOR MARIO MARTINEZ</v>
          </cell>
          <cell r="Q388" t="str">
            <v>hmartinezd@primax.com.co</v>
          </cell>
          <cell r="R388" t="str">
            <v>ROBINSON GUZMÁN</v>
          </cell>
          <cell r="S388" t="str">
            <v>jguzmanb@primax.com.co</v>
          </cell>
          <cell r="T388" t="str">
            <v>Partner</v>
          </cell>
          <cell r="U388" t="str">
            <v>COESCO</v>
          </cell>
          <cell r="V388"/>
          <cell r="W388" t="str">
            <v>COESCO: Julian Torrado</v>
          </cell>
        </row>
        <row r="389">
          <cell r="B389">
            <v>171202</v>
          </cell>
          <cell r="C389">
            <v>0</v>
          </cell>
          <cell r="D389">
            <v>-234555</v>
          </cell>
          <cell r="E389">
            <v>234555</v>
          </cell>
          <cell r="F389" t="str">
            <v>62e977cf20d1d3001876ce24</v>
          </cell>
          <cell r="G389" t="str">
            <v>PRIMAX</v>
          </cell>
          <cell r="H389" t="str">
            <v>NO</v>
          </cell>
          <cell r="I389" t="str">
            <v>NO</v>
          </cell>
          <cell r="J389" t="str">
            <v>NO</v>
          </cell>
          <cell r="K389" t="str">
            <v>TABOR 2</v>
          </cell>
          <cell r="L389" t="str">
            <v>40TLE, Ibagué, Tolima</v>
          </cell>
          <cell r="M389" t="str">
            <v>Área Centro</v>
          </cell>
          <cell r="N389" t="str">
            <v>IBAGUE</v>
          </cell>
          <cell r="O389" t="str">
            <v>TOLIMA</v>
          </cell>
          <cell r="P389" t="str">
            <v>HECTOR MARIO MARTINEZ</v>
          </cell>
          <cell r="Q389" t="str">
            <v>hmartinezd@primax.com.co</v>
          </cell>
          <cell r="R389" t="str">
            <v>ROBINSON GUZMÁN</v>
          </cell>
          <cell r="S389" t="str">
            <v>jguzmanb@primax.com.co</v>
          </cell>
          <cell r="T389" t="str">
            <v>Partner</v>
          </cell>
          <cell r="U389" t="str">
            <v>COESCO</v>
          </cell>
          <cell r="V389"/>
          <cell r="W389" t="str">
            <v>COESCO: Julian Torrado</v>
          </cell>
        </row>
        <row r="390">
          <cell r="B390">
            <v>110847</v>
          </cell>
          <cell r="C390">
            <v>122117</v>
          </cell>
          <cell r="D390">
            <v>0</v>
          </cell>
          <cell r="E390">
            <v>122117</v>
          </cell>
          <cell r="F390" t="str">
            <v>62ebc16f20d1d3001876e90d</v>
          </cell>
          <cell r="G390" t="str">
            <v>PRIMAX</v>
          </cell>
          <cell r="H390" t="str">
            <v>NO</v>
          </cell>
          <cell r="I390" t="str">
            <v>NO</v>
          </cell>
          <cell r="J390" t="str">
            <v>NO</v>
          </cell>
          <cell r="K390" t="str">
            <v xml:space="preserve">FARALLONES- CARRERA 15 </v>
          </cell>
          <cell r="L390" t="str">
            <v>Cra. 15 No. 11-15</v>
          </cell>
          <cell r="M390" t="str">
            <v>Área Sur</v>
          </cell>
          <cell r="N390" t="str">
            <v>SANTIAGO DE CALI</v>
          </cell>
          <cell r="O390" t="str">
            <v>VALLE DEL CAUCA</v>
          </cell>
          <cell r="P390" t="str">
            <v>MARTHA PATRICA CHAVES</v>
          </cell>
          <cell r="Q390" t="str">
            <v>mchavesr@primax.com.co</v>
          </cell>
          <cell r="R390" t="str">
            <v>CLAUDIA PINILLA</v>
          </cell>
          <cell r="S390" t="str">
            <v>cpinillal@primax.com.co</v>
          </cell>
          <cell r="T390" t="str">
            <v>Partner</v>
          </cell>
          <cell r="U390" t="str">
            <v>GREEN SAS</v>
          </cell>
          <cell r="V390"/>
          <cell r="W390"/>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SENTACION PERSONAL"/>
      <sheetName val="RECONOCER PRESENCIA"/>
      <sheetName val="SALUDO DE BIENVENIDA"/>
      <sheetName val="OFERTA DE LLENADO PUNTOS COLOMB"/>
      <sheetName val="DESPACHO SURTIDOR EN CERO Y MEN"/>
      <sheetName val="OFRECER SERVICIOS ADICIONALES"/>
      <sheetName val="CIERRE DE LA VENTA"/>
      <sheetName val="DESPEDIDA"/>
      <sheetName val="ACTITUD"/>
      <sheetName val="1aMarzo2022 "/>
      <sheetName val="2aMarzo2022 "/>
      <sheetName val="1aAbril2022 "/>
      <sheetName val="2aAbril2022 "/>
      <sheetName val="1aMayo2022 "/>
      <sheetName val="2aMayo2022 "/>
      <sheetName val="1aJunio2022 "/>
      <sheetName val="2aJunio2022 "/>
      <sheetName val="1aJulio2022 "/>
      <sheetName val="2aJulio2022 "/>
      <sheetName val="1aAgosto2022 "/>
      <sheetName val="2aAgosto2022 "/>
    </sheetNames>
    <sheetDataSet>
      <sheetData sheetId="0" refreshError="1">
        <row r="3">
          <cell r="F3">
            <v>146923</v>
          </cell>
          <cell r="G3" t="str">
            <v>Yolima Mesa</v>
          </cell>
          <cell r="H3">
            <v>1</v>
          </cell>
          <cell r="I3">
            <v>1</v>
          </cell>
          <cell r="J3">
            <v>1</v>
          </cell>
          <cell r="K3">
            <v>1</v>
          </cell>
          <cell r="L3">
            <v>1</v>
          </cell>
          <cell r="M3">
            <v>1</v>
          </cell>
          <cell r="N3">
            <v>1</v>
          </cell>
          <cell r="O3">
            <v>1</v>
          </cell>
          <cell r="P3">
            <v>1</v>
          </cell>
          <cell r="Q3">
            <v>1</v>
          </cell>
        </row>
        <row r="4">
          <cell r="F4">
            <v>170081</v>
          </cell>
          <cell r="G4" t="str">
            <v>Victor Paternina</v>
          </cell>
          <cell r="H4">
            <v>1</v>
          </cell>
          <cell r="I4">
            <v>1</v>
          </cell>
          <cell r="J4">
            <v>1</v>
          </cell>
          <cell r="K4">
            <v>1</v>
          </cell>
          <cell r="L4">
            <v>1</v>
          </cell>
          <cell r="M4">
            <v>1</v>
          </cell>
          <cell r="N4">
            <v>1</v>
          </cell>
          <cell r="O4">
            <v>1</v>
          </cell>
          <cell r="P4">
            <v>1</v>
          </cell>
          <cell r="Q4">
            <v>1</v>
          </cell>
        </row>
        <row r="5">
          <cell r="F5">
            <v>113684</v>
          </cell>
          <cell r="G5" t="str">
            <v>Alvaro Gutierrez</v>
          </cell>
          <cell r="H5">
            <v>1</v>
          </cell>
          <cell r="I5">
            <v>1</v>
          </cell>
          <cell r="J5">
            <v>1</v>
          </cell>
          <cell r="K5">
            <v>1</v>
          </cell>
          <cell r="L5">
            <v>1</v>
          </cell>
          <cell r="M5">
            <v>1</v>
          </cell>
          <cell r="N5">
            <v>1</v>
          </cell>
          <cell r="O5">
            <v>1</v>
          </cell>
          <cell r="P5">
            <v>1</v>
          </cell>
          <cell r="Q5">
            <v>1</v>
          </cell>
        </row>
        <row r="6">
          <cell r="F6">
            <v>109693</v>
          </cell>
          <cell r="G6" t="str">
            <v>Angela Barandica</v>
          </cell>
          <cell r="H6">
            <v>1</v>
          </cell>
          <cell r="I6">
            <v>1</v>
          </cell>
          <cell r="J6">
            <v>1</v>
          </cell>
          <cell r="K6">
            <v>1</v>
          </cell>
          <cell r="L6">
            <v>1</v>
          </cell>
          <cell r="M6">
            <v>1</v>
          </cell>
          <cell r="N6">
            <v>1</v>
          </cell>
          <cell r="O6">
            <v>1</v>
          </cell>
          <cell r="P6">
            <v>1</v>
          </cell>
          <cell r="Q6">
            <v>1</v>
          </cell>
        </row>
        <row r="7">
          <cell r="F7">
            <v>111992</v>
          </cell>
          <cell r="G7" t="str">
            <v>Fabio Andres Rojas</v>
          </cell>
          <cell r="H7">
            <v>1</v>
          </cell>
          <cell r="I7">
            <v>1</v>
          </cell>
          <cell r="J7">
            <v>1</v>
          </cell>
          <cell r="K7">
            <v>1</v>
          </cell>
          <cell r="L7">
            <v>1</v>
          </cell>
          <cell r="M7">
            <v>1</v>
          </cell>
          <cell r="N7">
            <v>1</v>
          </cell>
          <cell r="O7">
            <v>1</v>
          </cell>
          <cell r="P7">
            <v>1</v>
          </cell>
          <cell r="Q7">
            <v>1</v>
          </cell>
        </row>
        <row r="8">
          <cell r="F8">
            <v>112545</v>
          </cell>
          <cell r="G8" t="str">
            <v>Robison Guzmán</v>
          </cell>
          <cell r="H8">
            <v>1</v>
          </cell>
          <cell r="I8">
            <v>1</v>
          </cell>
          <cell r="J8">
            <v>1</v>
          </cell>
          <cell r="K8">
            <v>1</v>
          </cell>
          <cell r="L8">
            <v>1</v>
          </cell>
          <cell r="M8">
            <v>1</v>
          </cell>
          <cell r="N8">
            <v>1</v>
          </cell>
          <cell r="O8">
            <v>1</v>
          </cell>
          <cell r="P8">
            <v>1</v>
          </cell>
          <cell r="Q8">
            <v>1</v>
          </cell>
        </row>
        <row r="9">
          <cell r="F9">
            <v>112038</v>
          </cell>
          <cell r="G9" t="str">
            <v>Angela Barandica</v>
          </cell>
          <cell r="H9">
            <v>1</v>
          </cell>
          <cell r="I9">
            <v>1</v>
          </cell>
          <cell r="J9">
            <v>1</v>
          </cell>
          <cell r="K9">
            <v>1</v>
          </cell>
          <cell r="L9">
            <v>1</v>
          </cell>
          <cell r="M9">
            <v>1</v>
          </cell>
          <cell r="N9">
            <v>1</v>
          </cell>
          <cell r="O9">
            <v>1</v>
          </cell>
          <cell r="P9">
            <v>1</v>
          </cell>
          <cell r="Q9">
            <v>1</v>
          </cell>
        </row>
        <row r="10">
          <cell r="F10">
            <v>110374</v>
          </cell>
          <cell r="G10" t="str">
            <v>Claudia Pinilla</v>
          </cell>
          <cell r="H10">
            <v>1</v>
          </cell>
          <cell r="I10">
            <v>1</v>
          </cell>
          <cell r="J10">
            <v>1</v>
          </cell>
          <cell r="K10">
            <v>1</v>
          </cell>
          <cell r="L10">
            <v>1</v>
          </cell>
          <cell r="M10">
            <v>1</v>
          </cell>
          <cell r="N10">
            <v>1</v>
          </cell>
          <cell r="O10">
            <v>0.97619047619047616</v>
          </cell>
          <cell r="P10">
            <v>1</v>
          </cell>
          <cell r="Q10">
            <v>1</v>
          </cell>
        </row>
        <row r="11">
          <cell r="F11">
            <v>146169</v>
          </cell>
          <cell r="G11" t="str">
            <v>Alvaro Gutierrez</v>
          </cell>
          <cell r="H11">
            <v>1</v>
          </cell>
          <cell r="I11">
            <v>1</v>
          </cell>
          <cell r="J11">
            <v>1</v>
          </cell>
          <cell r="K11">
            <v>1</v>
          </cell>
          <cell r="L11">
            <v>0.97619047619047616</v>
          </cell>
          <cell r="M11">
            <v>1</v>
          </cell>
          <cell r="N11">
            <v>1</v>
          </cell>
          <cell r="O11">
            <v>1</v>
          </cell>
          <cell r="P11">
            <v>1</v>
          </cell>
          <cell r="Q11">
            <v>1</v>
          </cell>
        </row>
        <row r="12">
          <cell r="F12">
            <v>162217</v>
          </cell>
          <cell r="G12" t="str">
            <v>Fabian Torres</v>
          </cell>
          <cell r="H12">
            <v>0.97938144329896903</v>
          </cell>
          <cell r="I12">
            <v>1</v>
          </cell>
          <cell r="J12">
            <v>1</v>
          </cell>
          <cell r="K12">
            <v>1</v>
          </cell>
          <cell r="L12">
            <v>1</v>
          </cell>
          <cell r="M12">
            <v>1</v>
          </cell>
          <cell r="N12">
            <v>1</v>
          </cell>
          <cell r="O12">
            <v>1</v>
          </cell>
          <cell r="P12">
            <v>1</v>
          </cell>
          <cell r="Q12">
            <v>1</v>
          </cell>
        </row>
        <row r="13">
          <cell r="F13">
            <v>110287</v>
          </cell>
          <cell r="G13" t="str">
            <v>Sebastian Pardo</v>
          </cell>
          <cell r="H13">
            <v>1</v>
          </cell>
          <cell r="I13">
            <v>1</v>
          </cell>
          <cell r="J13">
            <v>1</v>
          </cell>
          <cell r="K13">
            <v>1</v>
          </cell>
          <cell r="L13">
            <v>1</v>
          </cell>
          <cell r="M13">
            <v>1</v>
          </cell>
          <cell r="N13">
            <v>1</v>
          </cell>
          <cell r="O13">
            <v>1</v>
          </cell>
          <cell r="P13">
            <v>0.97333333333333338</v>
          </cell>
          <cell r="Q13">
            <v>1</v>
          </cell>
        </row>
        <row r="14">
          <cell r="F14">
            <v>168607</v>
          </cell>
          <cell r="G14" t="str">
            <v>Yolima Mesa</v>
          </cell>
          <cell r="H14">
            <v>1</v>
          </cell>
          <cell r="I14">
            <v>1</v>
          </cell>
          <cell r="J14">
            <v>1</v>
          </cell>
          <cell r="K14">
            <v>1</v>
          </cell>
          <cell r="L14">
            <v>1</v>
          </cell>
          <cell r="M14">
            <v>1</v>
          </cell>
          <cell r="N14">
            <v>1</v>
          </cell>
          <cell r="O14">
            <v>1</v>
          </cell>
          <cell r="P14">
            <v>1</v>
          </cell>
          <cell r="Q14">
            <v>1</v>
          </cell>
        </row>
        <row r="15">
          <cell r="F15">
            <v>112175</v>
          </cell>
          <cell r="H15">
            <v>1</v>
          </cell>
          <cell r="I15">
            <v>0.97979797979797978</v>
          </cell>
          <cell r="J15">
            <v>1</v>
          </cell>
          <cell r="K15">
            <v>0.97979797979797978</v>
          </cell>
          <cell r="L15">
            <v>1</v>
          </cell>
          <cell r="M15">
            <v>1</v>
          </cell>
          <cell r="N15">
            <v>1</v>
          </cell>
          <cell r="O15">
            <v>1</v>
          </cell>
          <cell r="P15">
            <v>1</v>
          </cell>
          <cell r="Q15">
            <v>1</v>
          </cell>
        </row>
        <row r="16">
          <cell r="F16">
            <v>110074</v>
          </cell>
          <cell r="G16" t="str">
            <v>Angela Barandica</v>
          </cell>
          <cell r="H16">
            <v>1</v>
          </cell>
          <cell r="I16">
            <v>1</v>
          </cell>
          <cell r="J16">
            <v>1</v>
          </cell>
          <cell r="K16">
            <v>0.96739130434782605</v>
          </cell>
          <cell r="L16">
            <v>0.98809523809523814</v>
          </cell>
          <cell r="M16">
            <v>1</v>
          </cell>
          <cell r="N16">
            <v>1</v>
          </cell>
          <cell r="O16">
            <v>1</v>
          </cell>
          <cell r="P16">
            <v>1</v>
          </cell>
          <cell r="Q16">
            <v>1</v>
          </cell>
        </row>
        <row r="17">
          <cell r="F17">
            <v>111968</v>
          </cell>
          <cell r="H17">
            <v>1</v>
          </cell>
          <cell r="I17">
            <v>0.95876288659793818</v>
          </cell>
          <cell r="J17">
            <v>1</v>
          </cell>
          <cell r="K17">
            <v>1</v>
          </cell>
          <cell r="L17">
            <v>1</v>
          </cell>
          <cell r="M17">
            <v>1</v>
          </cell>
          <cell r="N17">
            <v>1</v>
          </cell>
          <cell r="O17">
            <v>1</v>
          </cell>
          <cell r="P17">
            <v>1</v>
          </cell>
          <cell r="Q17">
            <v>1</v>
          </cell>
        </row>
        <row r="18">
          <cell r="F18">
            <v>110495</v>
          </cell>
          <cell r="G18" t="str">
            <v>Yolima Mesa</v>
          </cell>
          <cell r="H18">
            <v>1</v>
          </cell>
          <cell r="I18">
            <v>1</v>
          </cell>
          <cell r="J18">
            <v>1</v>
          </cell>
          <cell r="K18">
            <v>1</v>
          </cell>
          <cell r="L18">
            <v>1</v>
          </cell>
          <cell r="M18">
            <v>1</v>
          </cell>
          <cell r="N18">
            <v>1</v>
          </cell>
          <cell r="O18">
            <v>1</v>
          </cell>
          <cell r="P18">
            <v>1</v>
          </cell>
          <cell r="Q18">
            <v>0.95061728395061729</v>
          </cell>
        </row>
        <row r="19">
          <cell r="F19">
            <v>110474</v>
          </cell>
          <cell r="G19" t="str">
            <v>Sebastian Pardo</v>
          </cell>
          <cell r="H19">
            <v>0.97916666666666663</v>
          </cell>
          <cell r="I19">
            <v>1</v>
          </cell>
          <cell r="J19">
            <v>1</v>
          </cell>
          <cell r="K19">
            <v>1</v>
          </cell>
          <cell r="L19">
            <v>1</v>
          </cell>
          <cell r="M19">
            <v>1</v>
          </cell>
          <cell r="N19">
            <v>1</v>
          </cell>
          <cell r="O19">
            <v>1</v>
          </cell>
          <cell r="P19">
            <v>1</v>
          </cell>
          <cell r="Q19">
            <v>1</v>
          </cell>
        </row>
        <row r="20">
          <cell r="F20">
            <v>110520</v>
          </cell>
          <cell r="G20" t="str">
            <v>Mariana Velez</v>
          </cell>
          <cell r="H20">
            <v>1</v>
          </cell>
          <cell r="I20">
            <v>0.97979797979797978</v>
          </cell>
          <cell r="J20">
            <v>1</v>
          </cell>
          <cell r="K20">
            <v>1</v>
          </cell>
          <cell r="L20">
            <v>1</v>
          </cell>
          <cell r="M20">
            <v>1</v>
          </cell>
          <cell r="N20">
            <v>1</v>
          </cell>
          <cell r="O20">
            <v>1</v>
          </cell>
          <cell r="P20">
            <v>1</v>
          </cell>
          <cell r="Q20">
            <v>0.97619047619047616</v>
          </cell>
        </row>
        <row r="21">
          <cell r="F21">
            <v>112203</v>
          </cell>
          <cell r="H21">
            <v>1</v>
          </cell>
          <cell r="I21">
            <v>1</v>
          </cell>
          <cell r="J21">
            <v>0.95876288659793818</v>
          </cell>
          <cell r="K21">
            <v>1</v>
          </cell>
          <cell r="L21">
            <v>1</v>
          </cell>
          <cell r="M21">
            <v>1</v>
          </cell>
          <cell r="N21">
            <v>0.97530864197530864</v>
          </cell>
          <cell r="O21">
            <v>1</v>
          </cell>
          <cell r="P21">
            <v>1</v>
          </cell>
          <cell r="Q21">
            <v>1</v>
          </cell>
        </row>
        <row r="22">
          <cell r="F22">
            <v>166073</v>
          </cell>
          <cell r="G22" t="str">
            <v>Victor Paternina</v>
          </cell>
          <cell r="H22">
            <v>1</v>
          </cell>
          <cell r="I22">
            <v>1</v>
          </cell>
          <cell r="J22">
            <v>1</v>
          </cell>
          <cell r="K22">
            <v>1</v>
          </cell>
          <cell r="L22">
            <v>1</v>
          </cell>
          <cell r="M22">
            <v>1</v>
          </cell>
          <cell r="N22">
            <v>1</v>
          </cell>
          <cell r="O22">
            <v>0.93670886075949367</v>
          </cell>
          <cell r="P22">
            <v>1</v>
          </cell>
          <cell r="Q22">
            <v>1</v>
          </cell>
        </row>
        <row r="23">
          <cell r="F23">
            <v>109703</v>
          </cell>
          <cell r="G23" t="str">
            <v>Fabio Andres Rojas</v>
          </cell>
          <cell r="H23">
            <v>0.97894736842105268</v>
          </cell>
          <cell r="I23">
            <v>1</v>
          </cell>
          <cell r="J23">
            <v>1</v>
          </cell>
          <cell r="K23">
            <v>1</v>
          </cell>
          <cell r="L23">
            <v>1</v>
          </cell>
          <cell r="M23">
            <v>1</v>
          </cell>
          <cell r="N23">
            <v>1</v>
          </cell>
          <cell r="O23">
            <v>1</v>
          </cell>
          <cell r="P23">
            <v>1</v>
          </cell>
          <cell r="Q23">
            <v>0.94805194805194803</v>
          </cell>
        </row>
        <row r="24">
          <cell r="F24">
            <v>162693</v>
          </cell>
          <cell r="G24" t="str">
            <v>Fabian Torres</v>
          </cell>
          <cell r="H24">
            <v>0.93814432989690721</v>
          </cell>
          <cell r="I24">
            <v>1</v>
          </cell>
          <cell r="J24">
            <v>0.96969696969696972</v>
          </cell>
          <cell r="K24">
            <v>1</v>
          </cell>
          <cell r="L24">
            <v>1</v>
          </cell>
          <cell r="M24">
            <v>1</v>
          </cell>
          <cell r="N24">
            <v>1</v>
          </cell>
          <cell r="O24">
            <v>1</v>
          </cell>
          <cell r="P24">
            <v>1</v>
          </cell>
          <cell r="Q24">
            <v>1</v>
          </cell>
        </row>
        <row r="25">
          <cell r="F25">
            <v>167118</v>
          </cell>
          <cell r="G25" t="str">
            <v>Alvaro Gutierrez</v>
          </cell>
          <cell r="H25">
            <v>1</v>
          </cell>
          <cell r="I25">
            <v>0.97979797979797978</v>
          </cell>
          <cell r="J25">
            <v>1</v>
          </cell>
          <cell r="K25">
            <v>0.95833333333333337</v>
          </cell>
          <cell r="L25">
            <v>1</v>
          </cell>
          <cell r="M25">
            <v>1</v>
          </cell>
          <cell r="N25">
            <v>1</v>
          </cell>
          <cell r="O25">
            <v>1</v>
          </cell>
          <cell r="P25">
            <v>1</v>
          </cell>
          <cell r="Q25">
            <v>1</v>
          </cell>
        </row>
        <row r="26">
          <cell r="F26">
            <v>170891</v>
          </cell>
          <cell r="G26" t="str">
            <v>Robison Guzmán</v>
          </cell>
          <cell r="H26">
            <v>1</v>
          </cell>
          <cell r="I26">
            <v>0.97916666666666663</v>
          </cell>
          <cell r="J26">
            <v>1</v>
          </cell>
          <cell r="K26">
            <v>1</v>
          </cell>
          <cell r="L26">
            <v>0.97530864197530864</v>
          </cell>
          <cell r="M26">
            <v>0.95061728395061729</v>
          </cell>
          <cell r="N26">
            <v>1</v>
          </cell>
          <cell r="O26">
            <v>1</v>
          </cell>
          <cell r="P26">
            <v>1</v>
          </cell>
          <cell r="Q26">
            <v>1</v>
          </cell>
        </row>
        <row r="27">
          <cell r="F27">
            <v>166732</v>
          </cell>
          <cell r="G27" t="str">
            <v>Victor Paternina</v>
          </cell>
          <cell r="H27">
            <v>1</v>
          </cell>
          <cell r="I27">
            <v>0.96969696969696972</v>
          </cell>
          <cell r="J27">
            <v>1</v>
          </cell>
          <cell r="K27">
            <v>1</v>
          </cell>
          <cell r="L27">
            <v>0.9642857142857143</v>
          </cell>
          <cell r="M27">
            <v>0.91379310344827591</v>
          </cell>
          <cell r="N27">
            <v>1</v>
          </cell>
          <cell r="O27">
            <v>1</v>
          </cell>
          <cell r="P27">
            <v>1</v>
          </cell>
          <cell r="Q27">
            <v>1</v>
          </cell>
        </row>
        <row r="28">
          <cell r="F28">
            <v>109863</v>
          </cell>
          <cell r="G28" t="str">
            <v>Claudia Pinilla</v>
          </cell>
          <cell r="H28">
            <v>0.98989898989898994</v>
          </cell>
          <cell r="I28">
            <v>1</v>
          </cell>
          <cell r="J28">
            <v>1</v>
          </cell>
          <cell r="K28">
            <v>0.96666666666666667</v>
          </cell>
          <cell r="L28">
            <v>1</v>
          </cell>
          <cell r="M28">
            <v>1</v>
          </cell>
          <cell r="N28">
            <v>1</v>
          </cell>
          <cell r="O28">
            <v>1</v>
          </cell>
          <cell r="P28">
            <v>1</v>
          </cell>
          <cell r="Q28">
            <v>0.96250000000000002</v>
          </cell>
        </row>
        <row r="29">
          <cell r="F29">
            <v>167846</v>
          </cell>
          <cell r="G29" t="str">
            <v>Carolina Chavez</v>
          </cell>
          <cell r="H29">
            <v>0.97777777777777775</v>
          </cell>
          <cell r="I29">
            <v>1</v>
          </cell>
          <cell r="J29">
            <v>1</v>
          </cell>
          <cell r="K29">
            <v>1</v>
          </cell>
          <cell r="L29">
            <v>1</v>
          </cell>
          <cell r="M29">
            <v>1</v>
          </cell>
          <cell r="N29">
            <v>1</v>
          </cell>
          <cell r="O29">
            <v>1</v>
          </cell>
          <cell r="P29">
            <v>0.89873417721518989</v>
          </cell>
          <cell r="Q29">
            <v>0.97468354430379744</v>
          </cell>
        </row>
        <row r="30">
          <cell r="F30">
            <v>110100</v>
          </cell>
          <cell r="G30" t="str">
            <v>Claudia Pinilla</v>
          </cell>
          <cell r="H30">
            <v>0.97916666666666663</v>
          </cell>
          <cell r="I30">
            <v>1</v>
          </cell>
          <cell r="J30">
            <v>1</v>
          </cell>
          <cell r="K30">
            <v>0.91304347826086951</v>
          </cell>
          <cell r="L30">
            <v>1</v>
          </cell>
          <cell r="M30">
            <v>1</v>
          </cell>
          <cell r="N30">
            <v>1</v>
          </cell>
          <cell r="O30">
            <v>1</v>
          </cell>
          <cell r="P30">
            <v>0.97402597402597402</v>
          </cell>
          <cell r="Q30">
            <v>1</v>
          </cell>
        </row>
        <row r="31">
          <cell r="F31">
            <v>157111</v>
          </cell>
          <cell r="G31" t="str">
            <v>Fernando Hernandez</v>
          </cell>
          <cell r="H31">
            <v>0.95833333333333337</v>
          </cell>
          <cell r="I31">
            <v>0.90625</v>
          </cell>
          <cell r="J31">
            <v>1</v>
          </cell>
          <cell r="K31">
            <v>1</v>
          </cell>
          <cell r="L31">
            <v>1</v>
          </cell>
          <cell r="M31">
            <v>1</v>
          </cell>
          <cell r="N31">
            <v>1</v>
          </cell>
          <cell r="O31">
            <v>1</v>
          </cell>
          <cell r="P31">
            <v>1</v>
          </cell>
          <cell r="Q31">
            <v>1</v>
          </cell>
        </row>
        <row r="32">
          <cell r="F32">
            <v>112204</v>
          </cell>
          <cell r="G32" t="str">
            <v>Yolima Mesa</v>
          </cell>
          <cell r="H32">
            <v>1</v>
          </cell>
          <cell r="I32">
            <v>1</v>
          </cell>
          <cell r="J32">
            <v>1</v>
          </cell>
          <cell r="K32">
            <v>0.94444444444444442</v>
          </cell>
          <cell r="L32">
            <v>0.95</v>
          </cell>
          <cell r="M32">
            <v>1</v>
          </cell>
          <cell r="N32">
            <v>1</v>
          </cell>
          <cell r="O32">
            <v>1</v>
          </cell>
          <cell r="P32">
            <v>1</v>
          </cell>
          <cell r="Q32">
            <v>1</v>
          </cell>
        </row>
        <row r="33">
          <cell r="F33">
            <v>112096</v>
          </cell>
          <cell r="G33" t="str">
            <v>Yolima Mesa</v>
          </cell>
          <cell r="H33">
            <v>1</v>
          </cell>
          <cell r="I33">
            <v>1</v>
          </cell>
          <cell r="J33">
            <v>1</v>
          </cell>
          <cell r="K33">
            <v>1</v>
          </cell>
          <cell r="L33">
            <v>1</v>
          </cell>
          <cell r="M33">
            <v>0.89473684210526316</v>
          </cell>
          <cell r="N33">
            <v>1</v>
          </cell>
          <cell r="O33">
            <v>1</v>
          </cell>
          <cell r="P33">
            <v>0.96250000000000002</v>
          </cell>
          <cell r="Q33">
            <v>1</v>
          </cell>
        </row>
        <row r="34">
          <cell r="F34">
            <v>112388</v>
          </cell>
          <cell r="G34" t="str">
            <v>Yolima Mesa</v>
          </cell>
          <cell r="H34">
            <v>0.95833333333333337</v>
          </cell>
          <cell r="I34">
            <v>1</v>
          </cell>
          <cell r="J34">
            <v>1</v>
          </cell>
          <cell r="K34">
            <v>0.96875</v>
          </cell>
          <cell r="L34">
            <v>0.88888888888888884</v>
          </cell>
          <cell r="M34">
            <v>1</v>
          </cell>
          <cell r="N34">
            <v>1</v>
          </cell>
          <cell r="O34">
            <v>1</v>
          </cell>
          <cell r="P34">
            <v>1</v>
          </cell>
          <cell r="Q34">
            <v>1</v>
          </cell>
        </row>
        <row r="35">
          <cell r="F35">
            <v>167505</v>
          </cell>
          <cell r="G35" t="str">
            <v>Fernando Hernandez</v>
          </cell>
          <cell r="H35">
            <v>1</v>
          </cell>
          <cell r="I35">
            <v>1</v>
          </cell>
          <cell r="J35">
            <v>1</v>
          </cell>
          <cell r="K35">
            <v>1</v>
          </cell>
          <cell r="L35">
            <v>1</v>
          </cell>
          <cell r="M35">
            <v>0.83950617283950613</v>
          </cell>
          <cell r="N35">
            <v>1</v>
          </cell>
          <cell r="O35">
            <v>1</v>
          </cell>
          <cell r="P35">
            <v>1</v>
          </cell>
          <cell r="Q35">
            <v>0.96296296296296291</v>
          </cell>
        </row>
        <row r="36">
          <cell r="F36">
            <v>168904</v>
          </cell>
          <cell r="G36" t="str">
            <v>Fernando Hernandez</v>
          </cell>
          <cell r="H36">
            <v>1</v>
          </cell>
          <cell r="I36">
            <v>0.92708333333333337</v>
          </cell>
          <cell r="J36">
            <v>1</v>
          </cell>
          <cell r="K36">
            <v>1</v>
          </cell>
          <cell r="L36">
            <v>1</v>
          </cell>
          <cell r="M36">
            <v>0.90123456790123457</v>
          </cell>
          <cell r="N36">
            <v>1</v>
          </cell>
          <cell r="O36">
            <v>1</v>
          </cell>
          <cell r="P36">
            <v>0.97530864197530864</v>
          </cell>
          <cell r="Q36">
            <v>1</v>
          </cell>
        </row>
        <row r="37">
          <cell r="F37">
            <v>111561</v>
          </cell>
          <cell r="G37" t="str">
            <v>Yolima Mesa</v>
          </cell>
          <cell r="H37">
            <v>1</v>
          </cell>
          <cell r="I37">
            <v>0.95604395604395609</v>
          </cell>
          <cell r="J37">
            <v>0.90109890109890112</v>
          </cell>
          <cell r="K37">
            <v>1</v>
          </cell>
          <cell r="L37">
            <v>1</v>
          </cell>
          <cell r="M37">
            <v>1</v>
          </cell>
          <cell r="N37">
            <v>0.97530864197530864</v>
          </cell>
          <cell r="O37">
            <v>1</v>
          </cell>
          <cell r="P37">
            <v>1</v>
          </cell>
          <cell r="Q37">
            <v>0.97530864197530864</v>
          </cell>
        </row>
        <row r="38">
          <cell r="F38">
            <v>146027</v>
          </cell>
          <cell r="G38" t="str">
            <v>Mariana Velez</v>
          </cell>
          <cell r="H38">
            <v>1</v>
          </cell>
          <cell r="I38">
            <v>1</v>
          </cell>
          <cell r="J38">
            <v>0.93137254901960786</v>
          </cell>
          <cell r="K38">
            <v>1</v>
          </cell>
          <cell r="L38">
            <v>1</v>
          </cell>
          <cell r="M38">
            <v>1</v>
          </cell>
          <cell r="N38">
            <v>1</v>
          </cell>
          <cell r="O38">
            <v>1</v>
          </cell>
          <cell r="P38">
            <v>0.86904761904761907</v>
          </cell>
          <cell r="Q38">
            <v>1</v>
          </cell>
        </row>
        <row r="39">
          <cell r="F39">
            <v>168429</v>
          </cell>
          <cell r="G39" t="str">
            <v>Alvaro Gutierrez</v>
          </cell>
          <cell r="H39">
            <v>0.95</v>
          </cell>
          <cell r="I39">
            <v>0.98039215686274506</v>
          </cell>
          <cell r="J39">
            <v>1</v>
          </cell>
          <cell r="K39">
            <v>1</v>
          </cell>
          <cell r="L39">
            <v>1</v>
          </cell>
          <cell r="M39">
            <v>1</v>
          </cell>
          <cell r="N39">
            <v>1</v>
          </cell>
          <cell r="O39">
            <v>1</v>
          </cell>
          <cell r="P39">
            <v>0.91666666666666663</v>
          </cell>
          <cell r="Q39">
            <v>0.94047619047619047</v>
          </cell>
        </row>
        <row r="40">
          <cell r="F40">
            <v>167121</v>
          </cell>
          <cell r="G40" t="str">
            <v>Yolima Mesa</v>
          </cell>
          <cell r="H40">
            <v>0.95604395604395609</v>
          </cell>
          <cell r="I40">
            <v>0.97872340425531912</v>
          </cell>
          <cell r="J40">
            <v>1</v>
          </cell>
          <cell r="K40">
            <v>1</v>
          </cell>
          <cell r="L40">
            <v>0.83950617283950613</v>
          </cell>
          <cell r="M40">
            <v>1</v>
          </cell>
          <cell r="N40">
            <v>1</v>
          </cell>
          <cell r="O40">
            <v>1</v>
          </cell>
          <cell r="P40">
            <v>1</v>
          </cell>
          <cell r="Q40">
            <v>1</v>
          </cell>
        </row>
        <row r="41">
          <cell r="F41">
            <v>166728</v>
          </cell>
          <cell r="G41" t="str">
            <v>Mariana Velez</v>
          </cell>
          <cell r="H41">
            <v>1</v>
          </cell>
          <cell r="I41">
            <v>1</v>
          </cell>
          <cell r="J41">
            <v>1</v>
          </cell>
          <cell r="K41">
            <v>1</v>
          </cell>
          <cell r="L41">
            <v>1</v>
          </cell>
          <cell r="M41">
            <v>0.9285714285714286</v>
          </cell>
          <cell r="N41">
            <v>1</v>
          </cell>
          <cell r="O41">
            <v>0.95121951219512191</v>
          </cell>
          <cell r="P41">
            <v>1</v>
          </cell>
          <cell r="Q41">
            <v>0.8571428571428571</v>
          </cell>
        </row>
        <row r="42">
          <cell r="F42">
            <v>112403</v>
          </cell>
          <cell r="G42" t="str">
            <v>Robison Guzmán</v>
          </cell>
          <cell r="H42">
            <v>0.98039215686274506</v>
          </cell>
          <cell r="I42">
            <v>1</v>
          </cell>
          <cell r="J42">
            <v>0.91176470588235292</v>
          </cell>
          <cell r="K42">
            <v>1</v>
          </cell>
          <cell r="L42">
            <v>1</v>
          </cell>
          <cell r="M42">
            <v>1</v>
          </cell>
          <cell r="N42">
            <v>1</v>
          </cell>
          <cell r="O42">
            <v>1</v>
          </cell>
          <cell r="P42">
            <v>0.97619047619047616</v>
          </cell>
          <cell r="Q42">
            <v>1</v>
          </cell>
        </row>
        <row r="43">
          <cell r="F43">
            <v>166729</v>
          </cell>
          <cell r="G43" t="str">
            <v>Angela Barandica</v>
          </cell>
          <cell r="H43">
            <v>1</v>
          </cell>
          <cell r="I43">
            <v>0.87254901960784315</v>
          </cell>
          <cell r="J43">
            <v>1</v>
          </cell>
          <cell r="K43">
            <v>1</v>
          </cell>
          <cell r="L43">
            <v>1</v>
          </cell>
          <cell r="M43">
            <v>1</v>
          </cell>
          <cell r="N43">
            <v>0.88888888888888884</v>
          </cell>
          <cell r="O43">
            <v>1</v>
          </cell>
          <cell r="P43">
            <v>1</v>
          </cell>
          <cell r="Q43">
            <v>1</v>
          </cell>
        </row>
        <row r="44">
          <cell r="F44">
            <v>166957</v>
          </cell>
          <cell r="H44">
            <v>0.98958333333333337</v>
          </cell>
          <cell r="I44">
            <v>1</v>
          </cell>
          <cell r="J44">
            <v>1</v>
          </cell>
          <cell r="K44">
            <v>0.78125</v>
          </cell>
          <cell r="L44">
            <v>1</v>
          </cell>
          <cell r="M44">
            <v>1</v>
          </cell>
          <cell r="N44">
            <v>1</v>
          </cell>
          <cell r="O44">
            <v>1</v>
          </cell>
          <cell r="P44">
            <v>1</v>
          </cell>
          <cell r="Q44">
            <v>1</v>
          </cell>
        </row>
        <row r="45">
          <cell r="F45">
            <v>112046</v>
          </cell>
          <cell r="G45" t="str">
            <v>Angela Barandica</v>
          </cell>
          <cell r="H45">
            <v>0.94117647058823528</v>
          </cell>
          <cell r="I45">
            <v>1</v>
          </cell>
          <cell r="J45">
            <v>1</v>
          </cell>
          <cell r="K45">
            <v>1</v>
          </cell>
          <cell r="L45">
            <v>0.95238095238095233</v>
          </cell>
          <cell r="M45">
            <v>0.87804878048780488</v>
          </cell>
          <cell r="N45">
            <v>0.95238095238095233</v>
          </cell>
          <cell r="O45">
            <v>1</v>
          </cell>
          <cell r="P45">
            <v>1</v>
          </cell>
          <cell r="Q45">
            <v>1</v>
          </cell>
        </row>
        <row r="46">
          <cell r="F46">
            <v>167841</v>
          </cell>
          <cell r="G46" t="str">
            <v>Carolina Chavez</v>
          </cell>
          <cell r="H46">
            <v>1</v>
          </cell>
          <cell r="I46">
            <v>1</v>
          </cell>
          <cell r="J46">
            <v>1</v>
          </cell>
          <cell r="K46">
            <v>1</v>
          </cell>
          <cell r="L46">
            <v>1</v>
          </cell>
          <cell r="M46">
            <v>1</v>
          </cell>
          <cell r="N46">
            <v>1</v>
          </cell>
          <cell r="O46">
            <v>1</v>
          </cell>
          <cell r="P46">
            <v>1</v>
          </cell>
          <cell r="Q46">
            <v>0.70886075949367089</v>
          </cell>
        </row>
        <row r="47">
          <cell r="F47">
            <v>111347</v>
          </cell>
          <cell r="G47" t="str">
            <v>Fabio Andres Rojas</v>
          </cell>
          <cell r="H47">
            <v>1</v>
          </cell>
          <cell r="I47">
            <v>1</v>
          </cell>
          <cell r="J47">
            <v>1</v>
          </cell>
          <cell r="K47">
            <v>0.90109890109890112</v>
          </cell>
          <cell r="L47">
            <v>0.971830985915493</v>
          </cell>
          <cell r="M47">
            <v>1</v>
          </cell>
          <cell r="N47">
            <v>1</v>
          </cell>
          <cell r="O47">
            <v>0.85915492957746475</v>
          </cell>
          <cell r="P47">
            <v>1</v>
          </cell>
          <cell r="Q47">
            <v>1</v>
          </cell>
        </row>
        <row r="48">
          <cell r="F48">
            <v>110941</v>
          </cell>
          <cell r="G48" t="str">
            <v>Catalina Quintero</v>
          </cell>
          <cell r="H48">
            <v>0.88541666666666663</v>
          </cell>
          <cell r="I48">
            <v>1</v>
          </cell>
          <cell r="J48">
            <v>1</v>
          </cell>
          <cell r="K48">
            <v>0.86170212765957444</v>
          </cell>
          <cell r="L48">
            <v>1</v>
          </cell>
          <cell r="M48">
            <v>1</v>
          </cell>
          <cell r="N48">
            <v>1</v>
          </cell>
          <cell r="O48">
            <v>1</v>
          </cell>
          <cell r="P48">
            <v>1</v>
          </cell>
          <cell r="Q48">
            <v>1</v>
          </cell>
        </row>
        <row r="49">
          <cell r="F49">
            <v>110013</v>
          </cell>
          <cell r="G49" t="str">
            <v>Alvaro Gutierrez</v>
          </cell>
          <cell r="H49">
            <v>0.96938775510204078</v>
          </cell>
          <cell r="I49">
            <v>1</v>
          </cell>
          <cell r="J49">
            <v>0.95833333333333337</v>
          </cell>
          <cell r="K49">
            <v>1</v>
          </cell>
          <cell r="L49">
            <v>0.875</v>
          </cell>
          <cell r="M49">
            <v>0.9375</v>
          </cell>
          <cell r="N49">
            <v>0.97499999999999998</v>
          </cell>
          <cell r="O49">
            <v>1</v>
          </cell>
          <cell r="P49">
            <v>1</v>
          </cell>
          <cell r="Q49">
            <v>1</v>
          </cell>
        </row>
        <row r="50">
          <cell r="F50">
            <v>167840</v>
          </cell>
          <cell r="G50" t="str">
            <v>Carolina Chavez</v>
          </cell>
          <cell r="H50">
            <v>1</v>
          </cell>
          <cell r="I50">
            <v>0.8936170212765957</v>
          </cell>
          <cell r="J50">
            <v>1</v>
          </cell>
          <cell r="K50">
            <v>1</v>
          </cell>
          <cell r="L50">
            <v>1</v>
          </cell>
          <cell r="M50">
            <v>1</v>
          </cell>
          <cell r="N50">
            <v>1</v>
          </cell>
          <cell r="O50">
            <v>1</v>
          </cell>
          <cell r="P50">
            <v>0.95061728395061729</v>
          </cell>
          <cell r="Q50">
            <v>1</v>
          </cell>
        </row>
        <row r="51">
          <cell r="F51">
            <v>167848</v>
          </cell>
          <cell r="G51" t="str">
            <v>Martha Barros</v>
          </cell>
          <cell r="H51">
            <v>0.89583333333333337</v>
          </cell>
          <cell r="I51">
            <v>0.97752808988764039</v>
          </cell>
          <cell r="J51">
            <v>1</v>
          </cell>
          <cell r="K51">
            <v>0.85416666666666663</v>
          </cell>
          <cell r="L51">
            <v>1</v>
          </cell>
          <cell r="M51">
            <v>1</v>
          </cell>
          <cell r="N51">
            <v>1</v>
          </cell>
          <cell r="O51">
            <v>1</v>
          </cell>
          <cell r="P51">
            <v>1</v>
          </cell>
          <cell r="Q51">
            <v>1</v>
          </cell>
        </row>
        <row r="52">
          <cell r="F52">
            <v>112150</v>
          </cell>
          <cell r="H52">
            <v>0.85106382978723405</v>
          </cell>
          <cell r="I52">
            <v>1</v>
          </cell>
          <cell r="J52">
            <v>1</v>
          </cell>
          <cell r="K52">
            <v>0.97872340425531912</v>
          </cell>
          <cell r="L52">
            <v>1</v>
          </cell>
          <cell r="M52">
            <v>1</v>
          </cell>
          <cell r="N52">
            <v>1</v>
          </cell>
          <cell r="O52">
            <v>0.87179487179487181</v>
          </cell>
          <cell r="P52">
            <v>1</v>
          </cell>
          <cell r="Q52">
            <v>1</v>
          </cell>
        </row>
        <row r="53">
          <cell r="F53">
            <v>171026</v>
          </cell>
          <cell r="G53" t="str">
            <v>Robison Guzmán</v>
          </cell>
          <cell r="H53">
            <v>0.94</v>
          </cell>
          <cell r="I53">
            <v>0.92929292929292928</v>
          </cell>
          <cell r="J53">
            <v>0.98039215686274506</v>
          </cell>
          <cell r="K53">
            <v>1</v>
          </cell>
          <cell r="L53">
            <v>0.9642857142857143</v>
          </cell>
          <cell r="M53">
            <v>0.97619047619047616</v>
          </cell>
          <cell r="N53">
            <v>1</v>
          </cell>
          <cell r="O53">
            <v>1</v>
          </cell>
          <cell r="P53">
            <v>1</v>
          </cell>
          <cell r="Q53">
            <v>0.8928571428571429</v>
          </cell>
        </row>
        <row r="54">
          <cell r="F54">
            <v>170984</v>
          </cell>
          <cell r="G54" t="str">
            <v>Yolima Mesa</v>
          </cell>
          <cell r="H54">
            <v>0.95744680851063835</v>
          </cell>
          <cell r="I54">
            <v>0.87912087912087911</v>
          </cell>
          <cell r="J54">
            <v>1</v>
          </cell>
          <cell r="K54">
            <v>0.95833333333333337</v>
          </cell>
          <cell r="L54">
            <v>1</v>
          </cell>
          <cell r="M54">
            <v>0.97468354430379744</v>
          </cell>
          <cell r="N54">
            <v>1</v>
          </cell>
          <cell r="O54">
            <v>1</v>
          </cell>
          <cell r="P54">
            <v>0.97530864197530864</v>
          </cell>
          <cell r="Q54">
            <v>1</v>
          </cell>
        </row>
        <row r="55">
          <cell r="F55">
            <v>112605</v>
          </cell>
          <cell r="G55" t="str">
            <v>Mariana Velez</v>
          </cell>
          <cell r="H55">
            <v>0.9509803921568627</v>
          </cell>
          <cell r="I55">
            <v>0.90196078431372551</v>
          </cell>
          <cell r="J55">
            <v>0.92929292929292928</v>
          </cell>
          <cell r="K55">
            <v>0.97979797979797978</v>
          </cell>
          <cell r="L55">
            <v>0.97619047619047616</v>
          </cell>
          <cell r="M55">
            <v>1</v>
          </cell>
          <cell r="N55">
            <v>0.9642857142857143</v>
          </cell>
          <cell r="O55">
            <v>1</v>
          </cell>
          <cell r="P55">
            <v>1</v>
          </cell>
          <cell r="Q55">
            <v>1</v>
          </cell>
        </row>
        <row r="56">
          <cell r="F56">
            <v>110160</v>
          </cell>
          <cell r="G56" t="str">
            <v>Victor Paternina</v>
          </cell>
          <cell r="H56">
            <v>1</v>
          </cell>
          <cell r="I56">
            <v>0.95744680851063835</v>
          </cell>
          <cell r="J56">
            <v>1</v>
          </cell>
          <cell r="K56">
            <v>1</v>
          </cell>
          <cell r="L56">
            <v>1</v>
          </cell>
          <cell r="M56">
            <v>1</v>
          </cell>
          <cell r="N56">
            <v>1</v>
          </cell>
          <cell r="O56">
            <v>1</v>
          </cell>
          <cell r="P56">
            <v>1</v>
          </cell>
          <cell r="Q56">
            <v>0.97530864197530864</v>
          </cell>
        </row>
        <row r="57">
          <cell r="F57">
            <v>112546</v>
          </cell>
          <cell r="G57" t="str">
            <v>Robison Guzmán</v>
          </cell>
          <cell r="H57">
            <v>0.9375</v>
          </cell>
          <cell r="I57">
            <v>0.89583333333333337</v>
          </cell>
          <cell r="J57">
            <v>1</v>
          </cell>
          <cell r="K57">
            <v>1</v>
          </cell>
          <cell r="L57">
            <v>1</v>
          </cell>
          <cell r="M57">
            <v>1</v>
          </cell>
          <cell r="N57">
            <v>1</v>
          </cell>
          <cell r="O57">
            <v>0.93827160493827155</v>
          </cell>
          <cell r="P57">
            <v>0.87341772151898733</v>
          </cell>
          <cell r="Q57">
            <v>1</v>
          </cell>
        </row>
        <row r="58">
          <cell r="F58">
            <v>112346</v>
          </cell>
          <cell r="H58">
            <v>0.9494949494949495</v>
          </cell>
          <cell r="I58">
            <v>0.91919191919191923</v>
          </cell>
          <cell r="J58">
            <v>1</v>
          </cell>
          <cell r="K58">
            <v>1</v>
          </cell>
          <cell r="L58">
            <v>0.97619047619047616</v>
          </cell>
          <cell r="M58">
            <v>0.8571428571428571</v>
          </cell>
          <cell r="N58">
            <v>1</v>
          </cell>
          <cell r="O58">
            <v>1</v>
          </cell>
          <cell r="P58">
            <v>1</v>
          </cell>
          <cell r="Q58">
            <v>1</v>
          </cell>
        </row>
        <row r="59">
          <cell r="F59">
            <v>167839</v>
          </cell>
          <cell r="G59" t="str">
            <v>Carolina Chavez</v>
          </cell>
          <cell r="H59">
            <v>0.89</v>
          </cell>
          <cell r="I59">
            <v>1</v>
          </cell>
          <cell r="J59">
            <v>1</v>
          </cell>
          <cell r="K59">
            <v>1</v>
          </cell>
          <cell r="L59">
            <v>0.94871794871794868</v>
          </cell>
          <cell r="M59">
            <v>1</v>
          </cell>
          <cell r="N59">
            <v>1</v>
          </cell>
          <cell r="O59">
            <v>0.79012345679012341</v>
          </cell>
          <cell r="P59">
            <v>1</v>
          </cell>
          <cell r="Q59">
            <v>0.97619047619047616</v>
          </cell>
        </row>
        <row r="60">
          <cell r="F60">
            <v>171123</v>
          </cell>
          <cell r="G60" t="str">
            <v>Mariana Velez</v>
          </cell>
          <cell r="H60">
            <v>1</v>
          </cell>
          <cell r="I60">
            <v>1</v>
          </cell>
          <cell r="J60">
            <v>0.80681818181818177</v>
          </cell>
          <cell r="K60">
            <v>0.92156862745098034</v>
          </cell>
          <cell r="L60">
            <v>0.9642857142857143</v>
          </cell>
          <cell r="M60">
            <v>1</v>
          </cell>
          <cell r="N60">
            <v>1</v>
          </cell>
          <cell r="O60">
            <v>0.91666666666666663</v>
          </cell>
          <cell r="P60">
            <v>1</v>
          </cell>
          <cell r="Q60">
            <v>1</v>
          </cell>
        </row>
        <row r="61">
          <cell r="F61">
            <v>111064</v>
          </cell>
          <cell r="G61" t="str">
            <v>Robison Guzmán</v>
          </cell>
          <cell r="H61">
            <v>0.97979797979797978</v>
          </cell>
          <cell r="I61">
            <v>1</v>
          </cell>
          <cell r="J61">
            <v>0.75757575757575757</v>
          </cell>
          <cell r="K61">
            <v>1</v>
          </cell>
          <cell r="L61">
            <v>1</v>
          </cell>
          <cell r="M61">
            <v>0.88888888888888884</v>
          </cell>
          <cell r="N61">
            <v>1</v>
          </cell>
          <cell r="O61">
            <v>1</v>
          </cell>
          <cell r="P61">
            <v>1</v>
          </cell>
          <cell r="Q61">
            <v>1</v>
          </cell>
        </row>
        <row r="62">
          <cell r="F62">
            <v>170428</v>
          </cell>
          <cell r="H62">
            <v>1</v>
          </cell>
          <cell r="I62">
            <v>0.9101123595505618</v>
          </cell>
          <cell r="J62">
            <v>0.88297872340425532</v>
          </cell>
          <cell r="K62">
            <v>1</v>
          </cell>
          <cell r="L62">
            <v>1</v>
          </cell>
          <cell r="M62">
            <v>1</v>
          </cell>
          <cell r="N62">
            <v>1</v>
          </cell>
          <cell r="O62">
            <v>1</v>
          </cell>
          <cell r="P62">
            <v>0.97530864197530864</v>
          </cell>
          <cell r="Q62">
            <v>1</v>
          </cell>
        </row>
        <row r="63">
          <cell r="F63">
            <v>167760</v>
          </cell>
          <cell r="G63" t="str">
            <v>Mariana Velez</v>
          </cell>
          <cell r="H63">
            <v>1</v>
          </cell>
          <cell r="I63">
            <v>0.83838383838383834</v>
          </cell>
          <cell r="J63">
            <v>0.97979797979797978</v>
          </cell>
          <cell r="K63">
            <v>0.9509803921568627</v>
          </cell>
          <cell r="L63">
            <v>1</v>
          </cell>
          <cell r="M63">
            <v>1</v>
          </cell>
          <cell r="N63">
            <v>0.95121951219512191</v>
          </cell>
          <cell r="O63">
            <v>0.9642857142857143</v>
          </cell>
          <cell r="P63">
            <v>1</v>
          </cell>
          <cell r="Q63">
            <v>1</v>
          </cell>
        </row>
        <row r="64">
          <cell r="F64">
            <v>112285</v>
          </cell>
          <cell r="G64" t="str">
            <v>Johana Botero</v>
          </cell>
          <cell r="H64">
            <v>0.98039215686274506</v>
          </cell>
          <cell r="I64">
            <v>1</v>
          </cell>
          <cell r="J64">
            <v>0.94117647058823528</v>
          </cell>
          <cell r="K64">
            <v>0.97058823529411764</v>
          </cell>
          <cell r="L64">
            <v>0.79761904761904767</v>
          </cell>
          <cell r="M64">
            <v>1</v>
          </cell>
          <cell r="N64">
            <v>1</v>
          </cell>
          <cell r="O64">
            <v>0.95238095238095233</v>
          </cell>
          <cell r="P64">
            <v>0.94047619047619047</v>
          </cell>
          <cell r="Q64">
            <v>1</v>
          </cell>
        </row>
        <row r="65">
          <cell r="F65">
            <v>110371</v>
          </cell>
          <cell r="G65" t="str">
            <v>Fernando Hernandez</v>
          </cell>
          <cell r="H65">
            <v>0.96078431372549022</v>
          </cell>
          <cell r="I65">
            <v>1</v>
          </cell>
          <cell r="J65">
            <v>0.86274509803921573</v>
          </cell>
          <cell r="K65">
            <v>0.90721649484536082</v>
          </cell>
          <cell r="L65">
            <v>0.8928571428571429</v>
          </cell>
          <cell r="M65">
            <v>1</v>
          </cell>
          <cell r="N65">
            <v>1</v>
          </cell>
          <cell r="O65">
            <v>0.9642857142857143</v>
          </cell>
          <cell r="P65">
            <v>1</v>
          </cell>
          <cell r="Q65">
            <v>0.9642857142857143</v>
          </cell>
        </row>
        <row r="66">
          <cell r="F66">
            <v>168248</v>
          </cell>
          <cell r="G66" t="str">
            <v>Catalina Quintero</v>
          </cell>
          <cell r="H66">
            <v>0.95833333333333337</v>
          </cell>
          <cell r="I66">
            <v>1</v>
          </cell>
          <cell r="J66">
            <v>0.875</v>
          </cell>
          <cell r="K66">
            <v>0.97872340425531912</v>
          </cell>
          <cell r="L66">
            <v>1</v>
          </cell>
          <cell r="M66">
            <v>0.95061728395061729</v>
          </cell>
          <cell r="N66">
            <v>1</v>
          </cell>
          <cell r="O66">
            <v>1</v>
          </cell>
          <cell r="P66">
            <v>1</v>
          </cell>
          <cell r="Q66">
            <v>0.75308641975308643</v>
          </cell>
        </row>
        <row r="67">
          <cell r="F67">
            <v>109802</v>
          </cell>
          <cell r="G67" t="str">
            <v>Alvaro Gutierrez</v>
          </cell>
          <cell r="H67">
            <v>1</v>
          </cell>
          <cell r="I67">
            <v>0.92929292929292928</v>
          </cell>
          <cell r="J67">
            <v>1</v>
          </cell>
          <cell r="K67">
            <v>0.97058823529411764</v>
          </cell>
          <cell r="L67">
            <v>1</v>
          </cell>
          <cell r="M67">
            <v>1</v>
          </cell>
          <cell r="N67">
            <v>0.73809523809523814</v>
          </cell>
          <cell r="O67">
            <v>0.84146341463414631</v>
          </cell>
          <cell r="P67">
            <v>1</v>
          </cell>
          <cell r="Q67">
            <v>1</v>
          </cell>
        </row>
        <row r="68">
          <cell r="F68">
            <v>160937</v>
          </cell>
          <cell r="G68" t="str">
            <v>Robison Guzmán</v>
          </cell>
          <cell r="H68">
            <v>0.84848484848484851</v>
          </cell>
          <cell r="I68">
            <v>0.86458333333333337</v>
          </cell>
          <cell r="J68">
            <v>1</v>
          </cell>
          <cell r="K68">
            <v>0.97979797979797978</v>
          </cell>
          <cell r="L68">
            <v>0.90140845070422537</v>
          </cell>
          <cell r="M68">
            <v>1</v>
          </cell>
          <cell r="N68">
            <v>1</v>
          </cell>
          <cell r="O68">
            <v>1</v>
          </cell>
          <cell r="P68">
            <v>0.93827160493827155</v>
          </cell>
          <cell r="Q68">
            <v>1</v>
          </cell>
        </row>
        <row r="69">
          <cell r="F69">
            <v>163823</v>
          </cell>
          <cell r="H69">
            <v>1</v>
          </cell>
          <cell r="I69">
            <v>0.98039215686274506</v>
          </cell>
          <cell r="J69">
            <v>1</v>
          </cell>
          <cell r="K69">
            <v>0.9509803921568627</v>
          </cell>
          <cell r="L69">
            <v>0.97619047619047616</v>
          </cell>
          <cell r="M69">
            <v>0.94047619047619047</v>
          </cell>
          <cell r="N69">
            <v>0.97619047619047616</v>
          </cell>
          <cell r="O69">
            <v>0.9642857142857143</v>
          </cell>
          <cell r="P69">
            <v>1</v>
          </cell>
          <cell r="Q69">
            <v>1</v>
          </cell>
        </row>
        <row r="70">
          <cell r="F70">
            <v>111823</v>
          </cell>
          <cell r="G70" t="str">
            <v>Yolima Mesa</v>
          </cell>
          <cell r="H70">
            <v>0.74468085106382975</v>
          </cell>
          <cell r="I70">
            <v>0.9375</v>
          </cell>
          <cell r="J70">
            <v>1</v>
          </cell>
          <cell r="K70">
            <v>0.93939393939393945</v>
          </cell>
          <cell r="L70">
            <v>0.97619047619047616</v>
          </cell>
          <cell r="M70">
            <v>1</v>
          </cell>
          <cell r="N70">
            <v>1</v>
          </cell>
          <cell r="O70">
            <v>1</v>
          </cell>
          <cell r="P70">
            <v>0.95121951219512191</v>
          </cell>
          <cell r="Q70">
            <v>1</v>
          </cell>
        </row>
        <row r="71">
          <cell r="F71">
            <v>110522</v>
          </cell>
          <cell r="H71">
            <v>0.88541666666666663</v>
          </cell>
          <cell r="I71">
            <v>0.97802197802197799</v>
          </cell>
          <cell r="J71">
            <v>0.97916666666666663</v>
          </cell>
          <cell r="K71">
            <v>1</v>
          </cell>
          <cell r="L71">
            <v>1</v>
          </cell>
          <cell r="M71">
            <v>1</v>
          </cell>
          <cell r="N71">
            <v>0.95061728395061729</v>
          </cell>
          <cell r="O71">
            <v>0.88888888888888884</v>
          </cell>
          <cell r="P71">
            <v>0.87654320987654322</v>
          </cell>
          <cell r="Q71">
            <v>0.92592592592592593</v>
          </cell>
        </row>
        <row r="72">
          <cell r="F72">
            <v>167845</v>
          </cell>
          <cell r="G72" t="str">
            <v>Carolina Chavez</v>
          </cell>
          <cell r="H72">
            <v>0.97979797979797978</v>
          </cell>
          <cell r="I72">
            <v>1</v>
          </cell>
          <cell r="J72">
            <v>1</v>
          </cell>
          <cell r="K72">
            <v>0.85106382978723405</v>
          </cell>
          <cell r="L72">
            <v>1</v>
          </cell>
          <cell r="M72">
            <v>0.91139240506329111</v>
          </cell>
          <cell r="N72">
            <v>0.88607594936708856</v>
          </cell>
          <cell r="O72">
            <v>1</v>
          </cell>
          <cell r="P72">
            <v>0.94936708860759489</v>
          </cell>
          <cell r="Q72">
            <v>1</v>
          </cell>
        </row>
        <row r="73">
          <cell r="F73">
            <v>111101</v>
          </cell>
          <cell r="G73" t="str">
            <v>Johana Botero</v>
          </cell>
          <cell r="H73">
            <v>1</v>
          </cell>
          <cell r="I73">
            <v>0.91666666666666663</v>
          </cell>
          <cell r="J73">
            <v>1</v>
          </cell>
          <cell r="K73">
            <v>0.87209302325581395</v>
          </cell>
          <cell r="L73">
            <v>1</v>
          </cell>
          <cell r="M73">
            <v>0.92592592592592593</v>
          </cell>
          <cell r="N73">
            <v>0.95238095238095233</v>
          </cell>
          <cell r="O73">
            <v>1</v>
          </cell>
          <cell r="P73">
            <v>1</v>
          </cell>
          <cell r="Q73">
            <v>0.8214285714285714</v>
          </cell>
        </row>
        <row r="74">
          <cell r="F74">
            <v>167520</v>
          </cell>
          <cell r="G74" t="str">
            <v>Victor Paternina</v>
          </cell>
          <cell r="H74">
            <v>0.95918367346938771</v>
          </cell>
          <cell r="I74">
            <v>1</v>
          </cell>
          <cell r="J74">
            <v>0.9509803921568627</v>
          </cell>
          <cell r="K74">
            <v>1</v>
          </cell>
          <cell r="L74">
            <v>0.93670886075949367</v>
          </cell>
          <cell r="M74">
            <v>1</v>
          </cell>
          <cell r="N74">
            <v>1</v>
          </cell>
          <cell r="O74">
            <v>0.70370370370370372</v>
          </cell>
          <cell r="P74">
            <v>0.97468354430379744</v>
          </cell>
          <cell r="Q74">
            <v>1</v>
          </cell>
        </row>
        <row r="75">
          <cell r="F75">
            <v>109915</v>
          </cell>
          <cell r="H75">
            <v>0.97916666666666663</v>
          </cell>
          <cell r="I75">
            <v>0.84210526315789469</v>
          </cell>
          <cell r="J75">
            <v>0.8936170212765957</v>
          </cell>
          <cell r="K75">
            <v>1</v>
          </cell>
          <cell r="L75">
            <v>0.97560975609756095</v>
          </cell>
          <cell r="M75">
            <v>0.9642857142857143</v>
          </cell>
          <cell r="N75">
            <v>1</v>
          </cell>
          <cell r="O75">
            <v>0.84523809523809523</v>
          </cell>
          <cell r="P75">
            <v>0.9285714285714286</v>
          </cell>
          <cell r="Q75">
            <v>1</v>
          </cell>
        </row>
        <row r="76">
          <cell r="F76">
            <v>161806</v>
          </cell>
          <cell r="G76" t="str">
            <v>Fernando Hernandez</v>
          </cell>
          <cell r="H76">
            <v>0.92708333333333337</v>
          </cell>
          <cell r="I76">
            <v>1</v>
          </cell>
          <cell r="J76">
            <v>1</v>
          </cell>
          <cell r="K76">
            <v>0.97979797979797978</v>
          </cell>
          <cell r="L76">
            <v>1</v>
          </cell>
          <cell r="M76">
            <v>0.94805194805194803</v>
          </cell>
          <cell r="N76">
            <v>1</v>
          </cell>
          <cell r="O76">
            <v>1</v>
          </cell>
          <cell r="P76">
            <v>1</v>
          </cell>
          <cell r="Q76">
            <v>0.54320987654320985</v>
          </cell>
        </row>
        <row r="77">
          <cell r="F77">
            <v>164088</v>
          </cell>
          <cell r="G77" t="str">
            <v>Fabian Torres</v>
          </cell>
          <cell r="H77">
            <v>0.80412371134020622</v>
          </cell>
          <cell r="I77">
            <v>0.89215686274509809</v>
          </cell>
          <cell r="J77">
            <v>0.84848484848484851</v>
          </cell>
          <cell r="K77">
            <v>1</v>
          </cell>
          <cell r="L77">
            <v>1</v>
          </cell>
          <cell r="M77">
            <v>1</v>
          </cell>
          <cell r="N77">
            <v>1</v>
          </cell>
          <cell r="O77">
            <v>0.92592592592592593</v>
          </cell>
          <cell r="P77">
            <v>1</v>
          </cell>
          <cell r="Q77">
            <v>1</v>
          </cell>
        </row>
        <row r="78">
          <cell r="F78">
            <v>109820</v>
          </cell>
          <cell r="G78" t="str">
            <v>Sebastian Pardo</v>
          </cell>
          <cell r="H78">
            <v>1</v>
          </cell>
          <cell r="I78">
            <v>0.92222222222222228</v>
          </cell>
          <cell r="J78">
            <v>0.88888888888888884</v>
          </cell>
          <cell r="K78">
            <v>0.89215686274509809</v>
          </cell>
          <cell r="L78">
            <v>1</v>
          </cell>
          <cell r="M78">
            <v>0.97499999999999998</v>
          </cell>
          <cell r="N78">
            <v>1</v>
          </cell>
          <cell r="O78">
            <v>1</v>
          </cell>
          <cell r="P78">
            <v>1</v>
          </cell>
          <cell r="Q78">
            <v>0.92500000000000004</v>
          </cell>
        </row>
        <row r="79">
          <cell r="F79">
            <v>146083</v>
          </cell>
          <cell r="H79">
            <v>0.80392156862745101</v>
          </cell>
          <cell r="I79">
            <v>1</v>
          </cell>
          <cell r="J79">
            <v>1</v>
          </cell>
          <cell r="K79">
            <v>1</v>
          </cell>
          <cell r="L79">
            <v>1</v>
          </cell>
          <cell r="M79">
            <v>1</v>
          </cell>
          <cell r="N79">
            <v>0.9642857142857143</v>
          </cell>
          <cell r="O79">
            <v>0.9642857142857143</v>
          </cell>
          <cell r="P79">
            <v>0.8571428571428571</v>
          </cell>
          <cell r="Q79">
            <v>0.8571428571428571</v>
          </cell>
        </row>
        <row r="80">
          <cell r="F80">
            <v>144185</v>
          </cell>
          <cell r="H80">
            <v>1</v>
          </cell>
          <cell r="I80">
            <v>1</v>
          </cell>
          <cell r="J80">
            <v>1</v>
          </cell>
          <cell r="K80">
            <v>0.58585858585858586</v>
          </cell>
          <cell r="L80">
            <v>1</v>
          </cell>
          <cell r="M80">
            <v>1</v>
          </cell>
          <cell r="N80">
            <v>1</v>
          </cell>
          <cell r="O80">
            <v>1</v>
          </cell>
          <cell r="P80">
            <v>0.95061728395061729</v>
          </cell>
          <cell r="Q80">
            <v>0.95061728395061729</v>
          </cell>
        </row>
        <row r="81">
          <cell r="F81">
            <v>157284</v>
          </cell>
          <cell r="G81" t="str">
            <v>Yolima Mesa</v>
          </cell>
          <cell r="H81">
            <v>1</v>
          </cell>
          <cell r="I81">
            <v>0.91489361702127658</v>
          </cell>
          <cell r="J81">
            <v>0.9375</v>
          </cell>
          <cell r="K81">
            <v>0.93939393939393945</v>
          </cell>
          <cell r="L81">
            <v>1</v>
          </cell>
          <cell r="M81">
            <v>0.7857142857142857</v>
          </cell>
          <cell r="N81">
            <v>0.97619047619047616</v>
          </cell>
          <cell r="O81">
            <v>1</v>
          </cell>
          <cell r="P81">
            <v>1</v>
          </cell>
          <cell r="Q81">
            <v>0.88095238095238093</v>
          </cell>
        </row>
        <row r="82">
          <cell r="F82">
            <v>112288</v>
          </cell>
          <cell r="G82" t="str">
            <v>Johana Botero</v>
          </cell>
          <cell r="H82">
            <v>0.97</v>
          </cell>
          <cell r="I82">
            <v>0.79</v>
          </cell>
          <cell r="J82">
            <v>0.81818181818181823</v>
          </cell>
          <cell r="K82">
            <v>0.95604395604395609</v>
          </cell>
          <cell r="L82">
            <v>1</v>
          </cell>
          <cell r="M82">
            <v>1</v>
          </cell>
          <cell r="N82">
            <v>1</v>
          </cell>
          <cell r="O82">
            <v>1</v>
          </cell>
          <cell r="P82">
            <v>0.97619047619047616</v>
          </cell>
          <cell r="Q82">
            <v>0.97619047619047616</v>
          </cell>
        </row>
        <row r="83">
          <cell r="F83">
            <v>166733</v>
          </cell>
          <cell r="G83" t="str">
            <v>Victor Paternina</v>
          </cell>
          <cell r="H83">
            <v>1</v>
          </cell>
          <cell r="I83">
            <v>0.9101123595505618</v>
          </cell>
          <cell r="J83">
            <v>1</v>
          </cell>
          <cell r="K83">
            <v>0.57843137254901966</v>
          </cell>
          <cell r="L83">
            <v>1</v>
          </cell>
          <cell r="M83">
            <v>1</v>
          </cell>
          <cell r="N83">
            <v>1</v>
          </cell>
          <cell r="O83">
            <v>1</v>
          </cell>
          <cell r="P83">
            <v>1</v>
          </cell>
          <cell r="Q83">
            <v>1</v>
          </cell>
        </row>
        <row r="84">
          <cell r="F84">
            <v>110521</v>
          </cell>
          <cell r="H84">
            <v>0.95604395604395609</v>
          </cell>
          <cell r="I84">
            <v>0.90625</v>
          </cell>
          <cell r="J84">
            <v>1</v>
          </cell>
          <cell r="K84">
            <v>1</v>
          </cell>
          <cell r="L84">
            <v>0.82278481012658233</v>
          </cell>
          <cell r="M84">
            <v>1</v>
          </cell>
          <cell r="N84">
            <v>1</v>
          </cell>
          <cell r="O84">
            <v>1</v>
          </cell>
          <cell r="P84">
            <v>1</v>
          </cell>
          <cell r="Q84">
            <v>0.87654320987654322</v>
          </cell>
        </row>
        <row r="85">
          <cell r="F85">
            <v>110630</v>
          </cell>
          <cell r="H85">
            <v>1</v>
          </cell>
          <cell r="I85">
            <v>0.93548387096774188</v>
          </cell>
          <cell r="J85">
            <v>1</v>
          </cell>
          <cell r="K85">
            <v>1</v>
          </cell>
          <cell r="L85">
            <v>1</v>
          </cell>
          <cell r="M85">
            <v>0.97619047619047616</v>
          </cell>
          <cell r="N85">
            <v>0.88095238095238093</v>
          </cell>
          <cell r="O85">
            <v>1</v>
          </cell>
          <cell r="P85">
            <v>0.96296296296296291</v>
          </cell>
          <cell r="Q85">
            <v>1</v>
          </cell>
        </row>
        <row r="86">
          <cell r="F86">
            <v>166720</v>
          </cell>
          <cell r="G86" t="str">
            <v>Fernando Hernandez</v>
          </cell>
          <cell r="H86">
            <v>0.77777777777777779</v>
          </cell>
          <cell r="I86">
            <v>0.97916666666666663</v>
          </cell>
          <cell r="J86">
            <v>0.89583333333333337</v>
          </cell>
          <cell r="K86">
            <v>0.97916666666666663</v>
          </cell>
          <cell r="L86">
            <v>0.97530864197530864</v>
          </cell>
          <cell r="M86">
            <v>0.8271604938271605</v>
          </cell>
          <cell r="N86">
            <v>1</v>
          </cell>
          <cell r="O86">
            <v>1</v>
          </cell>
          <cell r="P86">
            <v>0.95061728395061729</v>
          </cell>
          <cell r="Q86">
            <v>1</v>
          </cell>
        </row>
        <row r="87">
          <cell r="F87">
            <v>170729</v>
          </cell>
          <cell r="G87" t="str">
            <v>Yolima Mesa</v>
          </cell>
          <cell r="H87">
            <v>0.84705882352941175</v>
          </cell>
          <cell r="I87">
            <v>1</v>
          </cell>
          <cell r="J87">
            <v>0.97674418604651159</v>
          </cell>
          <cell r="K87">
            <v>0.75</v>
          </cell>
          <cell r="L87">
            <v>1</v>
          </cell>
          <cell r="M87">
            <v>1</v>
          </cell>
          <cell r="N87">
            <v>0.86301369863013699</v>
          </cell>
          <cell r="O87">
            <v>0.971830985915493</v>
          </cell>
          <cell r="P87">
            <v>0.9726027397260274</v>
          </cell>
          <cell r="Q87">
            <v>1</v>
          </cell>
        </row>
        <row r="88">
          <cell r="F88">
            <v>109893</v>
          </cell>
          <cell r="G88" t="str">
            <v>Angela Barandica</v>
          </cell>
          <cell r="H88">
            <v>0.95876288659793818</v>
          </cell>
          <cell r="I88">
            <v>1</v>
          </cell>
          <cell r="J88">
            <v>0.9509803921568627</v>
          </cell>
          <cell r="K88">
            <v>1</v>
          </cell>
          <cell r="L88">
            <v>0.52380952380952384</v>
          </cell>
          <cell r="M88">
            <v>1</v>
          </cell>
          <cell r="N88">
            <v>0.88095238095238093</v>
          </cell>
          <cell r="O88">
            <v>1</v>
          </cell>
          <cell r="P88">
            <v>1</v>
          </cell>
          <cell r="Q88">
            <v>1</v>
          </cell>
        </row>
        <row r="89">
          <cell r="F89">
            <v>158275</v>
          </cell>
          <cell r="G89" t="str">
            <v>Alvaro Gutierrez</v>
          </cell>
          <cell r="H89">
            <v>1</v>
          </cell>
          <cell r="I89">
            <v>1</v>
          </cell>
          <cell r="J89">
            <v>1</v>
          </cell>
          <cell r="K89">
            <v>0.76470588235294112</v>
          </cell>
          <cell r="L89">
            <v>1</v>
          </cell>
          <cell r="M89">
            <v>0.7857142857142857</v>
          </cell>
          <cell r="N89">
            <v>1</v>
          </cell>
          <cell r="O89">
            <v>1</v>
          </cell>
          <cell r="P89">
            <v>0.8571428571428571</v>
          </cell>
          <cell r="Q89">
            <v>0.9285714285714286</v>
          </cell>
        </row>
        <row r="90">
          <cell r="F90">
            <v>111751</v>
          </cell>
          <cell r="G90" t="str">
            <v>Robison Guzmán</v>
          </cell>
          <cell r="H90">
            <v>0.98039215686274506</v>
          </cell>
          <cell r="I90">
            <v>0.9550561797752809</v>
          </cell>
          <cell r="J90">
            <v>0.84848484848484851</v>
          </cell>
          <cell r="K90">
            <v>0.91176470588235292</v>
          </cell>
          <cell r="L90">
            <v>0.79761904761904767</v>
          </cell>
          <cell r="M90">
            <v>0.9285714285714286</v>
          </cell>
          <cell r="N90">
            <v>0.95238095238095233</v>
          </cell>
          <cell r="O90">
            <v>0.97619047619047616</v>
          </cell>
          <cell r="P90">
            <v>1</v>
          </cell>
          <cell r="Q90">
            <v>1</v>
          </cell>
        </row>
        <row r="91">
          <cell r="F91">
            <v>111922</v>
          </cell>
          <cell r="G91" t="str">
            <v>Victor Paternina</v>
          </cell>
          <cell r="H91">
            <v>1</v>
          </cell>
          <cell r="I91">
            <v>1</v>
          </cell>
          <cell r="J91">
            <v>1</v>
          </cell>
          <cell r="K91">
            <v>0.82291666666666663</v>
          </cell>
          <cell r="L91">
            <v>1</v>
          </cell>
          <cell r="M91">
            <v>1</v>
          </cell>
          <cell r="N91">
            <v>0.95061728395061729</v>
          </cell>
          <cell r="O91">
            <v>1</v>
          </cell>
          <cell r="P91">
            <v>1</v>
          </cell>
          <cell r="Q91">
            <v>0.54430379746835444</v>
          </cell>
        </row>
        <row r="92">
          <cell r="F92">
            <v>166960</v>
          </cell>
          <cell r="G92" t="str">
            <v>Catalina Quintero</v>
          </cell>
          <cell r="H92">
            <v>0.78947368421052633</v>
          </cell>
          <cell r="I92">
            <v>0.84523809523809523</v>
          </cell>
          <cell r="J92">
            <v>0.98958333333333337</v>
          </cell>
          <cell r="K92">
            <v>1</v>
          </cell>
          <cell r="L92">
            <v>0.75308641975308643</v>
          </cell>
          <cell r="M92">
            <v>0.96103896103896103</v>
          </cell>
          <cell r="N92">
            <v>1</v>
          </cell>
          <cell r="O92">
            <v>1</v>
          </cell>
          <cell r="P92">
            <v>1</v>
          </cell>
          <cell r="Q92">
            <v>1</v>
          </cell>
        </row>
        <row r="93">
          <cell r="F93">
            <v>167246</v>
          </cell>
          <cell r="H93">
            <v>1</v>
          </cell>
          <cell r="I93">
            <v>0.94791666666666663</v>
          </cell>
          <cell r="J93">
            <v>0.71875</v>
          </cell>
          <cell r="K93">
            <v>0.94047619047619047</v>
          </cell>
          <cell r="L93">
            <v>1</v>
          </cell>
          <cell r="M93">
            <v>0.76543209876543206</v>
          </cell>
          <cell r="N93">
            <v>0.97530864197530864</v>
          </cell>
          <cell r="O93">
            <v>1</v>
          </cell>
          <cell r="P93">
            <v>1</v>
          </cell>
          <cell r="Q93">
            <v>1</v>
          </cell>
        </row>
        <row r="94">
          <cell r="F94">
            <v>111163</v>
          </cell>
          <cell r="H94">
            <v>0.8936170212765957</v>
          </cell>
          <cell r="I94">
            <v>1</v>
          </cell>
          <cell r="J94">
            <v>1</v>
          </cell>
          <cell r="K94">
            <v>0.75757575757575757</v>
          </cell>
          <cell r="L94">
            <v>1</v>
          </cell>
          <cell r="M94">
            <v>0.92592592592592593</v>
          </cell>
          <cell r="N94">
            <v>1</v>
          </cell>
          <cell r="O94">
            <v>1</v>
          </cell>
          <cell r="P94">
            <v>0.92405063291139244</v>
          </cell>
          <cell r="Q94">
            <v>1</v>
          </cell>
        </row>
        <row r="95">
          <cell r="F95">
            <v>166727</v>
          </cell>
          <cell r="G95" t="str">
            <v>Alvaro Gutierrez</v>
          </cell>
          <cell r="H95">
            <v>0.77894736842105261</v>
          </cell>
          <cell r="I95">
            <v>1</v>
          </cell>
          <cell r="J95">
            <v>0.97938144329896903</v>
          </cell>
          <cell r="K95">
            <v>0.83838383838383834</v>
          </cell>
          <cell r="L95">
            <v>1</v>
          </cell>
          <cell r="M95">
            <v>1</v>
          </cell>
          <cell r="N95">
            <v>0.95238095238095233</v>
          </cell>
          <cell r="O95">
            <v>0.82926829268292679</v>
          </cell>
          <cell r="P95">
            <v>1</v>
          </cell>
          <cell r="Q95">
            <v>1</v>
          </cell>
        </row>
        <row r="96">
          <cell r="F96">
            <v>110341</v>
          </cell>
          <cell r="G96" t="str">
            <v>Fernando Hernandez</v>
          </cell>
          <cell r="H96">
            <v>1</v>
          </cell>
          <cell r="I96">
            <v>1</v>
          </cell>
          <cell r="J96">
            <v>1</v>
          </cell>
          <cell r="K96">
            <v>0.64646464646464652</v>
          </cell>
          <cell r="L96">
            <v>1</v>
          </cell>
          <cell r="M96">
            <v>0.86904761904761907</v>
          </cell>
          <cell r="N96">
            <v>1</v>
          </cell>
          <cell r="O96">
            <v>0.98809523809523814</v>
          </cell>
          <cell r="P96">
            <v>0.9285714285714286</v>
          </cell>
          <cell r="Q96">
            <v>0.86585365853658536</v>
          </cell>
        </row>
        <row r="97">
          <cell r="F97">
            <v>166730</v>
          </cell>
          <cell r="G97" t="str">
            <v>Carolina Chavez</v>
          </cell>
          <cell r="H97">
            <v>1</v>
          </cell>
          <cell r="I97">
            <v>0.97872340425531912</v>
          </cell>
          <cell r="J97">
            <v>1</v>
          </cell>
          <cell r="K97">
            <v>0.87234042553191493</v>
          </cell>
          <cell r="L97">
            <v>0.87878787878787878</v>
          </cell>
          <cell r="M97">
            <v>1</v>
          </cell>
          <cell r="N97">
            <v>1</v>
          </cell>
          <cell r="O97">
            <v>1</v>
          </cell>
          <cell r="P97">
            <v>0.94666666666666666</v>
          </cell>
          <cell r="Q97">
            <v>0.93670886075949367</v>
          </cell>
        </row>
        <row r="98">
          <cell r="F98">
            <v>110943</v>
          </cell>
          <cell r="G98" t="str">
            <v>Catalina Quintero</v>
          </cell>
          <cell r="H98">
            <v>0.88235294117647056</v>
          </cell>
          <cell r="I98">
            <v>0.91919191919191923</v>
          </cell>
          <cell r="J98">
            <v>0.59595959595959591</v>
          </cell>
          <cell r="K98">
            <v>0.89898989898989901</v>
          </cell>
          <cell r="L98">
            <v>1</v>
          </cell>
          <cell r="M98">
            <v>1</v>
          </cell>
          <cell r="N98">
            <v>1</v>
          </cell>
          <cell r="O98">
            <v>1</v>
          </cell>
          <cell r="P98">
            <v>1</v>
          </cell>
          <cell r="Q98">
            <v>1</v>
          </cell>
        </row>
        <row r="99">
          <cell r="F99">
            <v>112626</v>
          </cell>
          <cell r="G99" t="str">
            <v>Mariana Velez</v>
          </cell>
          <cell r="H99">
            <v>1</v>
          </cell>
          <cell r="I99">
            <v>1</v>
          </cell>
          <cell r="J99">
            <v>1</v>
          </cell>
          <cell r="K99">
            <v>0.95652173913043481</v>
          </cell>
          <cell r="L99">
            <v>1</v>
          </cell>
          <cell r="M99">
            <v>0.8271604938271605</v>
          </cell>
          <cell r="N99">
            <v>0.72839506172839508</v>
          </cell>
          <cell r="O99">
            <v>0.92207792207792205</v>
          </cell>
          <cell r="P99">
            <v>0.79220779220779225</v>
          </cell>
          <cell r="Q99">
            <v>1</v>
          </cell>
        </row>
        <row r="100">
          <cell r="F100">
            <v>110075</v>
          </cell>
          <cell r="G100" t="str">
            <v>Angela Barandica</v>
          </cell>
          <cell r="H100">
            <v>0.88888888888888884</v>
          </cell>
          <cell r="I100">
            <v>0.97058823529411764</v>
          </cell>
          <cell r="J100">
            <v>1</v>
          </cell>
          <cell r="K100">
            <v>1</v>
          </cell>
          <cell r="L100">
            <v>1</v>
          </cell>
          <cell r="M100">
            <v>0.84523809523809523</v>
          </cell>
          <cell r="N100">
            <v>1</v>
          </cell>
          <cell r="O100">
            <v>1</v>
          </cell>
          <cell r="P100">
            <v>1</v>
          </cell>
          <cell r="Q100">
            <v>0.63095238095238093</v>
          </cell>
        </row>
        <row r="101">
          <cell r="F101">
            <v>110924</v>
          </cell>
          <cell r="G101" t="str">
            <v>Paola Martínez</v>
          </cell>
          <cell r="H101">
            <v>0.97826086956521741</v>
          </cell>
          <cell r="I101">
            <v>1</v>
          </cell>
          <cell r="J101">
            <v>0.97872340425531912</v>
          </cell>
          <cell r="K101">
            <v>1</v>
          </cell>
          <cell r="L101">
            <v>0.89873417721518989</v>
          </cell>
          <cell r="M101">
            <v>0.97402597402597402</v>
          </cell>
          <cell r="N101">
            <v>1</v>
          </cell>
          <cell r="O101">
            <v>0.69620253164556967</v>
          </cell>
          <cell r="P101">
            <v>0.95061728395061729</v>
          </cell>
          <cell r="Q101">
            <v>0.80246913580246915</v>
          </cell>
        </row>
        <row r="102">
          <cell r="F102">
            <v>111955</v>
          </cell>
          <cell r="G102" t="str">
            <v>Yolima Mesa</v>
          </cell>
          <cell r="H102">
            <v>0.88043478260869568</v>
          </cell>
          <cell r="I102">
            <v>1</v>
          </cell>
          <cell r="J102">
            <v>0.97752808988764039</v>
          </cell>
          <cell r="K102">
            <v>0.865979381443299</v>
          </cell>
          <cell r="L102">
            <v>1</v>
          </cell>
          <cell r="M102">
            <v>0.95</v>
          </cell>
          <cell r="N102">
            <v>0.97499999999999998</v>
          </cell>
          <cell r="O102">
            <v>1</v>
          </cell>
          <cell r="P102">
            <v>1</v>
          </cell>
          <cell r="Q102">
            <v>0.54878048780487809</v>
          </cell>
        </row>
        <row r="103">
          <cell r="F103">
            <v>163697</v>
          </cell>
          <cell r="G103" t="str">
            <v>Catalina Quintero</v>
          </cell>
          <cell r="H103">
            <v>0.9550561797752809</v>
          </cell>
          <cell r="I103">
            <v>0.92553191489361697</v>
          </cell>
          <cell r="J103">
            <v>1</v>
          </cell>
          <cell r="K103">
            <v>1</v>
          </cell>
          <cell r="L103">
            <v>0.91139240506329111</v>
          </cell>
          <cell r="M103">
            <v>0.78481012658227844</v>
          </cell>
          <cell r="N103">
            <v>1</v>
          </cell>
          <cell r="O103">
            <v>1</v>
          </cell>
          <cell r="P103">
            <v>1</v>
          </cell>
          <cell r="Q103">
            <v>0.64197530864197527</v>
          </cell>
        </row>
        <row r="104">
          <cell r="F104">
            <v>166731</v>
          </cell>
          <cell r="G104" t="str">
            <v>Martha Barros</v>
          </cell>
          <cell r="H104">
            <v>1</v>
          </cell>
          <cell r="I104">
            <v>0.81818181818181823</v>
          </cell>
          <cell r="J104">
            <v>1</v>
          </cell>
          <cell r="K104">
            <v>0.80952380952380953</v>
          </cell>
          <cell r="L104">
            <v>1</v>
          </cell>
          <cell r="M104">
            <v>0.9642857142857143</v>
          </cell>
          <cell r="N104">
            <v>0.92592592592592593</v>
          </cell>
          <cell r="O104">
            <v>0.8571428571428571</v>
          </cell>
          <cell r="P104">
            <v>1</v>
          </cell>
          <cell r="Q104">
            <v>0.8571428571428571</v>
          </cell>
        </row>
        <row r="105">
          <cell r="F105">
            <v>169758</v>
          </cell>
          <cell r="G105" t="str">
            <v>Mariana Velez</v>
          </cell>
          <cell r="H105">
            <v>0.93478260869565222</v>
          </cell>
          <cell r="I105">
            <v>0.8</v>
          </cell>
          <cell r="J105">
            <v>0.90322580645161288</v>
          </cell>
          <cell r="K105">
            <v>0.72043010752688175</v>
          </cell>
          <cell r="L105">
            <v>0.97402597402597402</v>
          </cell>
          <cell r="M105">
            <v>1</v>
          </cell>
          <cell r="N105">
            <v>0.96103896103896103</v>
          </cell>
          <cell r="O105">
            <v>0.97402597402597402</v>
          </cell>
          <cell r="P105">
            <v>1</v>
          </cell>
          <cell r="Q105">
            <v>1</v>
          </cell>
        </row>
        <row r="106">
          <cell r="F106">
            <v>157966</v>
          </cell>
          <cell r="G106" t="str">
            <v>Angela Barandica</v>
          </cell>
          <cell r="H106">
            <v>1</v>
          </cell>
          <cell r="I106">
            <v>0.48484848484848486</v>
          </cell>
          <cell r="J106">
            <v>1</v>
          </cell>
          <cell r="K106">
            <v>0.94791666666666663</v>
          </cell>
          <cell r="L106">
            <v>0.97530864197530864</v>
          </cell>
          <cell r="M106">
            <v>1</v>
          </cell>
          <cell r="N106">
            <v>1</v>
          </cell>
          <cell r="O106">
            <v>0.93827160493827155</v>
          </cell>
          <cell r="P106">
            <v>1</v>
          </cell>
          <cell r="Q106">
            <v>1</v>
          </cell>
        </row>
        <row r="107">
          <cell r="F107">
            <v>163796</v>
          </cell>
          <cell r="G107" t="str">
            <v>Fernando Hernandez</v>
          </cell>
          <cell r="H107">
            <v>0.94791666666666663</v>
          </cell>
          <cell r="I107">
            <v>0.95744680851063835</v>
          </cell>
          <cell r="J107">
            <v>1</v>
          </cell>
          <cell r="K107">
            <v>0.79797979797979801</v>
          </cell>
          <cell r="L107">
            <v>1</v>
          </cell>
          <cell r="M107">
            <v>0.87341772151898733</v>
          </cell>
          <cell r="N107">
            <v>1</v>
          </cell>
          <cell r="O107">
            <v>1</v>
          </cell>
          <cell r="P107">
            <v>1</v>
          </cell>
          <cell r="Q107">
            <v>0.60493827160493829</v>
          </cell>
        </row>
        <row r="108">
          <cell r="F108">
            <v>112604</v>
          </cell>
          <cell r="G108" t="str">
            <v>Catalina Quintero</v>
          </cell>
          <cell r="H108">
            <v>0.72727272727272729</v>
          </cell>
          <cell r="I108">
            <v>0.59375</v>
          </cell>
          <cell r="J108">
            <v>0.95744680851063835</v>
          </cell>
          <cell r="K108">
            <v>1</v>
          </cell>
          <cell r="L108">
            <v>1</v>
          </cell>
          <cell r="M108">
            <v>1</v>
          </cell>
          <cell r="N108">
            <v>0.95061728395061729</v>
          </cell>
          <cell r="O108">
            <v>1</v>
          </cell>
          <cell r="P108">
            <v>1</v>
          </cell>
          <cell r="Q108">
            <v>1</v>
          </cell>
        </row>
        <row r="109">
          <cell r="F109">
            <v>167843</v>
          </cell>
          <cell r="G109" t="str">
            <v>Johana Botero</v>
          </cell>
          <cell r="H109">
            <v>0.90196078431372551</v>
          </cell>
          <cell r="I109">
            <v>0.85858585858585856</v>
          </cell>
          <cell r="J109">
            <v>0.98039215686274506</v>
          </cell>
          <cell r="K109">
            <v>0.96969696969696972</v>
          </cell>
          <cell r="L109">
            <v>0.94871794871794868</v>
          </cell>
          <cell r="M109">
            <v>1</v>
          </cell>
          <cell r="N109">
            <v>1</v>
          </cell>
          <cell r="O109">
            <v>0.97530864197530864</v>
          </cell>
          <cell r="P109">
            <v>0.72619047619047616</v>
          </cell>
          <cell r="Q109">
            <v>0.8928571428571429</v>
          </cell>
        </row>
        <row r="110">
          <cell r="F110">
            <v>154918</v>
          </cell>
          <cell r="G110" t="str">
            <v>Mariana Velez</v>
          </cell>
          <cell r="H110">
            <v>0.97979797979797978</v>
          </cell>
          <cell r="I110">
            <v>1</v>
          </cell>
          <cell r="J110">
            <v>1</v>
          </cell>
          <cell r="K110">
            <v>1</v>
          </cell>
          <cell r="L110">
            <v>1</v>
          </cell>
          <cell r="M110">
            <v>0.9642857142857143</v>
          </cell>
          <cell r="N110">
            <v>0.84523809523809523</v>
          </cell>
          <cell r="O110">
            <v>1</v>
          </cell>
          <cell r="P110">
            <v>1</v>
          </cell>
          <cell r="Q110">
            <v>0.88095238095238093</v>
          </cell>
        </row>
        <row r="111">
          <cell r="F111">
            <v>168555</v>
          </cell>
          <cell r="G111" t="str">
            <v>Claudia Pinilla</v>
          </cell>
          <cell r="H111">
            <v>0.98039215686274506</v>
          </cell>
          <cell r="I111">
            <v>0.97802197802197799</v>
          </cell>
          <cell r="J111">
            <v>0.97058823529411764</v>
          </cell>
          <cell r="K111">
            <v>0.5056179775280899</v>
          </cell>
          <cell r="L111">
            <v>0.95121951219512191</v>
          </cell>
          <cell r="M111">
            <v>1</v>
          </cell>
          <cell r="N111">
            <v>1</v>
          </cell>
          <cell r="O111">
            <v>1</v>
          </cell>
          <cell r="P111">
            <v>1</v>
          </cell>
          <cell r="Q111">
            <v>0.73170731707317072</v>
          </cell>
        </row>
        <row r="112">
          <cell r="F112">
            <v>112149</v>
          </cell>
          <cell r="G112" t="str">
            <v>Fabian Torres</v>
          </cell>
          <cell r="H112">
            <v>0.8</v>
          </cell>
          <cell r="I112">
            <v>0.94680851063829785</v>
          </cell>
          <cell r="J112">
            <v>0.92156862745098034</v>
          </cell>
          <cell r="K112">
            <v>0.82978723404255317</v>
          </cell>
          <cell r="L112">
            <v>0.9642857142857143</v>
          </cell>
          <cell r="M112">
            <v>0.94047619047619047</v>
          </cell>
          <cell r="N112">
            <v>1</v>
          </cell>
          <cell r="O112">
            <v>1</v>
          </cell>
          <cell r="P112">
            <v>1</v>
          </cell>
          <cell r="Q112">
            <v>0.9285714285714286</v>
          </cell>
        </row>
        <row r="113">
          <cell r="F113">
            <v>171047</v>
          </cell>
          <cell r="G113" t="str">
            <v>Alvaro Gutierrez</v>
          </cell>
          <cell r="H113">
            <v>0.93814432989690721</v>
          </cell>
          <cell r="I113">
            <v>0.89215686274509809</v>
          </cell>
          <cell r="J113">
            <v>0.9509803921568627</v>
          </cell>
          <cell r="K113">
            <v>0.77450980392156865</v>
          </cell>
          <cell r="L113">
            <v>1</v>
          </cell>
          <cell r="M113">
            <v>0.8214285714285714</v>
          </cell>
          <cell r="N113">
            <v>0.84523809523809523</v>
          </cell>
          <cell r="O113">
            <v>0.95238095238095233</v>
          </cell>
          <cell r="P113">
            <v>1</v>
          </cell>
          <cell r="Q113">
            <v>1</v>
          </cell>
        </row>
        <row r="114">
          <cell r="F114">
            <v>112060</v>
          </cell>
          <cell r="G114" t="str">
            <v>Angela Barandica</v>
          </cell>
          <cell r="H114">
            <v>0.78431372549019607</v>
          </cell>
          <cell r="I114">
            <v>1</v>
          </cell>
          <cell r="J114">
            <v>0.76288659793814428</v>
          </cell>
          <cell r="K114">
            <v>1</v>
          </cell>
          <cell r="L114">
            <v>1</v>
          </cell>
          <cell r="M114">
            <v>0.8902439024390244</v>
          </cell>
          <cell r="N114">
            <v>1</v>
          </cell>
          <cell r="O114">
            <v>0.79761904761904767</v>
          </cell>
          <cell r="P114">
            <v>0.96341463414634143</v>
          </cell>
          <cell r="Q114">
            <v>0.98809523809523814</v>
          </cell>
        </row>
        <row r="115">
          <cell r="F115">
            <v>167844</v>
          </cell>
          <cell r="G115" t="str">
            <v>Carolina Chavez</v>
          </cell>
          <cell r="H115">
            <v>0.95789473684210524</v>
          </cell>
          <cell r="I115">
            <v>0.94</v>
          </cell>
          <cell r="J115">
            <v>0.89215686274509809</v>
          </cell>
          <cell r="K115">
            <v>0.97</v>
          </cell>
          <cell r="L115">
            <v>1</v>
          </cell>
          <cell r="M115">
            <v>0.84523809523809523</v>
          </cell>
          <cell r="N115">
            <v>0.87804878048780488</v>
          </cell>
          <cell r="O115">
            <v>0.65384615384615385</v>
          </cell>
          <cell r="P115">
            <v>1</v>
          </cell>
          <cell r="Q115">
            <v>0.95238095238095233</v>
          </cell>
        </row>
        <row r="116">
          <cell r="F116">
            <v>110126</v>
          </cell>
          <cell r="G116" t="str">
            <v>Fernando Hernandez</v>
          </cell>
          <cell r="H116">
            <v>0.85416666666666663</v>
          </cell>
          <cell r="I116">
            <v>0.75</v>
          </cell>
          <cell r="J116">
            <v>0.9375</v>
          </cell>
          <cell r="K116">
            <v>0.85858585858585856</v>
          </cell>
          <cell r="L116">
            <v>0.97530864197530864</v>
          </cell>
          <cell r="M116">
            <v>1</v>
          </cell>
          <cell r="N116">
            <v>1</v>
          </cell>
          <cell r="O116">
            <v>0.9135802469135802</v>
          </cell>
          <cell r="P116">
            <v>1</v>
          </cell>
          <cell r="Q116">
            <v>0.8271604938271605</v>
          </cell>
        </row>
        <row r="117">
          <cell r="F117">
            <v>164481</v>
          </cell>
          <cell r="G117" t="str">
            <v>Mariana Velez</v>
          </cell>
          <cell r="H117">
            <v>0.88888888888888884</v>
          </cell>
          <cell r="I117">
            <v>0.92929292929292928</v>
          </cell>
          <cell r="J117">
            <v>0.63636363636363635</v>
          </cell>
          <cell r="K117">
            <v>1</v>
          </cell>
          <cell r="L117">
            <v>0.79761904761904767</v>
          </cell>
          <cell r="M117">
            <v>1</v>
          </cell>
          <cell r="N117">
            <v>1</v>
          </cell>
          <cell r="O117">
            <v>0.9642857142857143</v>
          </cell>
          <cell r="P117">
            <v>0.9285714285714286</v>
          </cell>
          <cell r="Q117">
            <v>1</v>
          </cell>
        </row>
        <row r="118">
          <cell r="F118">
            <v>112143</v>
          </cell>
          <cell r="G118" t="str">
            <v>Fabian Torres</v>
          </cell>
          <cell r="H118">
            <v>0.87254901960784315</v>
          </cell>
          <cell r="I118">
            <v>0.97058823529411764</v>
          </cell>
          <cell r="J118">
            <v>0.97979797979797978</v>
          </cell>
          <cell r="K118">
            <v>0.9509803921568627</v>
          </cell>
          <cell r="L118">
            <v>0.9642857142857143</v>
          </cell>
          <cell r="M118">
            <v>0.9642857142857143</v>
          </cell>
          <cell r="N118">
            <v>0.76190476190476186</v>
          </cell>
          <cell r="O118">
            <v>0.91666666666666663</v>
          </cell>
          <cell r="P118">
            <v>1</v>
          </cell>
          <cell r="Q118">
            <v>0.79761904761904767</v>
          </cell>
        </row>
        <row r="119">
          <cell r="F119">
            <v>171203</v>
          </cell>
          <cell r="G119" t="str">
            <v>Carolina Chavez</v>
          </cell>
          <cell r="H119">
            <v>0.91919191919191923</v>
          </cell>
          <cell r="I119">
            <v>0.956989247311828</v>
          </cell>
          <cell r="J119">
            <v>0.96</v>
          </cell>
          <cell r="K119">
            <v>0.64</v>
          </cell>
          <cell r="L119">
            <v>0.73170731707317072</v>
          </cell>
          <cell r="M119">
            <v>0.92682926829268297</v>
          </cell>
          <cell r="N119">
            <v>0.9642857142857143</v>
          </cell>
          <cell r="O119">
            <v>1</v>
          </cell>
          <cell r="P119">
            <v>1</v>
          </cell>
          <cell r="Q119">
            <v>0.97619047619047616</v>
          </cell>
        </row>
        <row r="120">
          <cell r="F120">
            <v>170055</v>
          </cell>
          <cell r="G120" t="str">
            <v>Angela Barandica</v>
          </cell>
          <cell r="H120">
            <v>0.96969696969696972</v>
          </cell>
          <cell r="I120">
            <v>1</v>
          </cell>
          <cell r="J120">
            <v>0.88235294117647056</v>
          </cell>
          <cell r="K120">
            <v>0.60465116279069764</v>
          </cell>
          <cell r="L120">
            <v>0.93827160493827155</v>
          </cell>
          <cell r="M120">
            <v>0.9135802469135802</v>
          </cell>
          <cell r="N120">
            <v>0.79268292682926833</v>
          </cell>
          <cell r="O120">
            <v>0.97368421052631582</v>
          </cell>
          <cell r="P120">
            <v>1</v>
          </cell>
          <cell r="Q120">
            <v>1</v>
          </cell>
        </row>
        <row r="121">
          <cell r="F121">
            <v>170644</v>
          </cell>
          <cell r="G121" t="str">
            <v>Paola Martínez</v>
          </cell>
          <cell r="H121">
            <v>0.95652173913043481</v>
          </cell>
          <cell r="I121">
            <v>0.97979797979797978</v>
          </cell>
          <cell r="J121">
            <v>1</v>
          </cell>
          <cell r="K121">
            <v>0.85567010309278346</v>
          </cell>
          <cell r="L121">
            <v>1</v>
          </cell>
          <cell r="M121">
            <v>0.81481481481481477</v>
          </cell>
          <cell r="N121">
            <v>1</v>
          </cell>
          <cell r="O121">
            <v>0.9135802469135802</v>
          </cell>
          <cell r="P121">
            <v>1</v>
          </cell>
          <cell r="Q121">
            <v>0.77777777777777779</v>
          </cell>
        </row>
        <row r="122">
          <cell r="F122">
            <v>110440</v>
          </cell>
          <cell r="H122">
            <v>0.83838383838383834</v>
          </cell>
          <cell r="I122">
            <v>1</v>
          </cell>
          <cell r="J122">
            <v>1</v>
          </cell>
          <cell r="K122">
            <v>0.97058823529411764</v>
          </cell>
          <cell r="L122">
            <v>1</v>
          </cell>
          <cell r="M122">
            <v>0.73809523809523814</v>
          </cell>
          <cell r="N122">
            <v>0.97619047619047616</v>
          </cell>
          <cell r="O122">
            <v>0.95121951219512191</v>
          </cell>
          <cell r="P122">
            <v>0.80952380952380953</v>
          </cell>
          <cell r="Q122">
            <v>0.9285714285714286</v>
          </cell>
        </row>
        <row r="123">
          <cell r="F123">
            <v>110366</v>
          </cell>
          <cell r="G123" t="str">
            <v>Catalina Quintero</v>
          </cell>
          <cell r="H123">
            <v>0.74736842105263157</v>
          </cell>
          <cell r="I123">
            <v>0.93814432989690721</v>
          </cell>
          <cell r="J123">
            <v>1</v>
          </cell>
          <cell r="K123">
            <v>0.44680851063829785</v>
          </cell>
          <cell r="L123">
            <v>0.9642857142857143</v>
          </cell>
          <cell r="M123">
            <v>1</v>
          </cell>
          <cell r="N123">
            <v>1</v>
          </cell>
          <cell r="O123">
            <v>0.95238095238095233</v>
          </cell>
          <cell r="P123">
            <v>1</v>
          </cell>
          <cell r="Q123">
            <v>1</v>
          </cell>
        </row>
        <row r="124">
          <cell r="F124">
            <v>113608</v>
          </cell>
          <cell r="G124" t="str">
            <v>Catalina Quintero</v>
          </cell>
          <cell r="H124">
            <v>0.92929292929292928</v>
          </cell>
          <cell r="I124">
            <v>0.74747474747474751</v>
          </cell>
          <cell r="J124">
            <v>0.92708333333333337</v>
          </cell>
          <cell r="K124">
            <v>0.8936170212765957</v>
          </cell>
          <cell r="L124">
            <v>0.76543209876543206</v>
          </cell>
          <cell r="M124">
            <v>0.95061728395061729</v>
          </cell>
          <cell r="N124">
            <v>0.95061728395061729</v>
          </cell>
          <cell r="O124">
            <v>1</v>
          </cell>
          <cell r="P124">
            <v>0.90123456790123457</v>
          </cell>
          <cell r="Q124">
            <v>0.97530864197530864</v>
          </cell>
        </row>
        <row r="125">
          <cell r="F125">
            <v>166328</v>
          </cell>
          <cell r="H125">
            <v>0.9494949494949495</v>
          </cell>
          <cell r="I125">
            <v>0.9509803921568627</v>
          </cell>
          <cell r="J125">
            <v>1</v>
          </cell>
          <cell r="K125">
            <v>1</v>
          </cell>
          <cell r="L125">
            <v>0.87654320987654322</v>
          </cell>
          <cell r="M125">
            <v>0.87654320987654322</v>
          </cell>
          <cell r="N125">
            <v>0.58227848101265822</v>
          </cell>
          <cell r="O125">
            <v>1</v>
          </cell>
          <cell r="P125">
            <v>1</v>
          </cell>
          <cell r="Q125">
            <v>1</v>
          </cell>
        </row>
        <row r="126">
          <cell r="F126">
            <v>166781</v>
          </cell>
          <cell r="G126" t="str">
            <v>Carolina Chavez</v>
          </cell>
          <cell r="H126">
            <v>0.87755102040816324</v>
          </cell>
          <cell r="I126">
            <v>0.89690721649484539</v>
          </cell>
          <cell r="J126">
            <v>0.93</v>
          </cell>
          <cell r="K126">
            <v>0.96938775510204078</v>
          </cell>
          <cell r="L126">
            <v>0.97560975609756095</v>
          </cell>
          <cell r="M126">
            <v>0.97560975609756095</v>
          </cell>
          <cell r="N126">
            <v>0.75609756097560976</v>
          </cell>
          <cell r="O126">
            <v>0.91249999999999998</v>
          </cell>
          <cell r="P126">
            <v>0.93902439024390238</v>
          </cell>
          <cell r="Q126">
            <v>0.92682926829268297</v>
          </cell>
        </row>
        <row r="127">
          <cell r="F127">
            <v>111738</v>
          </cell>
          <cell r="G127" t="str">
            <v>Fabian Torres</v>
          </cell>
          <cell r="H127">
            <v>0.80392156862745101</v>
          </cell>
          <cell r="I127">
            <v>1</v>
          </cell>
          <cell r="J127">
            <v>0.94285714285714284</v>
          </cell>
          <cell r="K127">
            <v>0.84782608695652173</v>
          </cell>
          <cell r="L127">
            <v>1</v>
          </cell>
          <cell r="M127">
            <v>1</v>
          </cell>
          <cell r="N127">
            <v>0.95061728395061729</v>
          </cell>
          <cell r="O127">
            <v>1</v>
          </cell>
          <cell r="P127">
            <v>0.9285714285714286</v>
          </cell>
          <cell r="Q127">
            <v>0.58333333333333337</v>
          </cell>
        </row>
        <row r="128">
          <cell r="F128">
            <v>112051</v>
          </cell>
          <cell r="G128" t="str">
            <v>Angela Barandica</v>
          </cell>
          <cell r="H128">
            <v>0.83333333333333337</v>
          </cell>
          <cell r="I128">
            <v>0.50980392156862742</v>
          </cell>
          <cell r="J128">
            <v>1</v>
          </cell>
          <cell r="K128">
            <v>1</v>
          </cell>
          <cell r="L128">
            <v>0.84523809523809523</v>
          </cell>
          <cell r="M128">
            <v>1</v>
          </cell>
          <cell r="N128">
            <v>0.8928571428571429</v>
          </cell>
          <cell r="O128">
            <v>1</v>
          </cell>
          <cell r="P128">
            <v>0.8928571428571429</v>
          </cell>
          <cell r="Q128">
            <v>1</v>
          </cell>
        </row>
        <row r="129">
          <cell r="F129">
            <v>110412</v>
          </cell>
          <cell r="G129" t="str">
            <v>Fernando Hernandez</v>
          </cell>
          <cell r="H129">
            <v>0.83838383838383834</v>
          </cell>
          <cell r="I129">
            <v>0.90217391304347827</v>
          </cell>
          <cell r="J129">
            <v>0.9375</v>
          </cell>
          <cell r="K129">
            <v>0.55208333333333337</v>
          </cell>
          <cell r="L129">
            <v>1</v>
          </cell>
          <cell r="M129">
            <v>0.80246913580246915</v>
          </cell>
          <cell r="N129">
            <v>0.97530864197530864</v>
          </cell>
          <cell r="O129">
            <v>1</v>
          </cell>
          <cell r="P129">
            <v>0.97530864197530864</v>
          </cell>
          <cell r="Q129">
            <v>1</v>
          </cell>
        </row>
        <row r="130">
          <cell r="F130">
            <v>109701</v>
          </cell>
          <cell r="G130" t="str">
            <v>Alvaro Gutierrez</v>
          </cell>
          <cell r="H130">
            <v>0.90196078431372551</v>
          </cell>
          <cell r="I130">
            <v>0.50549450549450547</v>
          </cell>
          <cell r="J130">
            <v>1</v>
          </cell>
          <cell r="K130">
            <v>0.95959595959595956</v>
          </cell>
          <cell r="L130">
            <v>1</v>
          </cell>
          <cell r="M130">
            <v>0.75</v>
          </cell>
          <cell r="N130">
            <v>1</v>
          </cell>
          <cell r="O130">
            <v>1</v>
          </cell>
          <cell r="P130">
            <v>1</v>
          </cell>
          <cell r="Q130">
            <v>0.7857142857142857</v>
          </cell>
        </row>
        <row r="131">
          <cell r="F131">
            <v>110942</v>
          </cell>
          <cell r="G131" t="str">
            <v>Catalina Quintero</v>
          </cell>
          <cell r="H131">
            <v>1</v>
          </cell>
          <cell r="I131">
            <v>0.83838383838383834</v>
          </cell>
          <cell r="J131">
            <v>0.865979381443299</v>
          </cell>
          <cell r="K131">
            <v>0.75490196078431371</v>
          </cell>
          <cell r="L131">
            <v>1</v>
          </cell>
          <cell r="M131">
            <v>0.76190476190476186</v>
          </cell>
          <cell r="N131">
            <v>1</v>
          </cell>
          <cell r="O131">
            <v>1</v>
          </cell>
          <cell r="P131">
            <v>0.95238095238095233</v>
          </cell>
          <cell r="Q131">
            <v>0.77380952380952384</v>
          </cell>
        </row>
        <row r="132">
          <cell r="F132">
            <v>166912</v>
          </cell>
          <cell r="G132" t="str">
            <v>Johana Botero</v>
          </cell>
          <cell r="H132">
            <v>0.96907216494845361</v>
          </cell>
          <cell r="I132">
            <v>0.98039215686274506</v>
          </cell>
          <cell r="J132">
            <v>0.89215686274509809</v>
          </cell>
          <cell r="K132">
            <v>0.90196078431372551</v>
          </cell>
          <cell r="L132">
            <v>0.94047619047619047</v>
          </cell>
          <cell r="M132">
            <v>0.69354838709677424</v>
          </cell>
          <cell r="N132">
            <v>1</v>
          </cell>
          <cell r="O132">
            <v>1</v>
          </cell>
          <cell r="P132">
            <v>0.5714285714285714</v>
          </cell>
          <cell r="Q132">
            <v>1</v>
          </cell>
        </row>
        <row r="133">
          <cell r="F133">
            <v>170521</v>
          </cell>
          <cell r="G133" t="str">
            <v>Sebastian Pardo</v>
          </cell>
          <cell r="H133">
            <v>0.92783505154639179</v>
          </cell>
          <cell r="I133">
            <v>0.72916666666666663</v>
          </cell>
          <cell r="J133">
            <v>0.97979797979797978</v>
          </cell>
          <cell r="K133">
            <v>0.97938144329896903</v>
          </cell>
          <cell r="L133">
            <v>0.89873417721518989</v>
          </cell>
          <cell r="M133">
            <v>0.810126582278481</v>
          </cell>
          <cell r="N133">
            <v>0.97101449275362317</v>
          </cell>
          <cell r="O133">
            <v>1</v>
          </cell>
          <cell r="P133">
            <v>0.95061728395061729</v>
          </cell>
          <cell r="Q133">
            <v>0.81818181818181823</v>
          </cell>
        </row>
        <row r="134">
          <cell r="F134">
            <v>112148</v>
          </cell>
          <cell r="G134" t="str">
            <v>Fabian Torres</v>
          </cell>
          <cell r="H134">
            <v>0.71717171717171713</v>
          </cell>
          <cell r="I134">
            <v>1</v>
          </cell>
          <cell r="J134">
            <v>1</v>
          </cell>
          <cell r="K134">
            <v>0.93478260869565222</v>
          </cell>
          <cell r="L134">
            <v>1</v>
          </cell>
          <cell r="M134">
            <v>0.86842105263157898</v>
          </cell>
          <cell r="N134">
            <v>0.86419753086419748</v>
          </cell>
          <cell r="O134">
            <v>1</v>
          </cell>
          <cell r="P134">
            <v>1</v>
          </cell>
          <cell r="Q134">
            <v>0.90476190476190477</v>
          </cell>
        </row>
        <row r="135">
          <cell r="F135">
            <v>170903</v>
          </cell>
          <cell r="G135" t="str">
            <v>Robison Guzmán</v>
          </cell>
          <cell r="H135">
            <v>0.65979381443298968</v>
          </cell>
          <cell r="I135">
            <v>0.97916666666666663</v>
          </cell>
          <cell r="J135">
            <v>0.97979797979797978</v>
          </cell>
          <cell r="K135">
            <v>0.70707070707070707</v>
          </cell>
          <cell r="L135">
            <v>0.95061728395061729</v>
          </cell>
          <cell r="M135">
            <v>0.87341772151898733</v>
          </cell>
          <cell r="N135">
            <v>1</v>
          </cell>
          <cell r="O135">
            <v>0.87012987012987009</v>
          </cell>
          <cell r="P135">
            <v>1</v>
          </cell>
          <cell r="Q135">
            <v>0.97468354430379744</v>
          </cell>
        </row>
        <row r="136">
          <cell r="F136">
            <v>170783</v>
          </cell>
          <cell r="G136" t="str">
            <v>Paola Martínez</v>
          </cell>
          <cell r="H136">
            <v>0.89215686274509809</v>
          </cell>
          <cell r="I136">
            <v>0.9494949494949495</v>
          </cell>
          <cell r="J136">
            <v>1</v>
          </cell>
          <cell r="K136">
            <v>0.98039215686274506</v>
          </cell>
          <cell r="L136">
            <v>0.85365853658536583</v>
          </cell>
          <cell r="M136">
            <v>0.85365853658536583</v>
          </cell>
          <cell r="N136">
            <v>0.95121951219512191</v>
          </cell>
          <cell r="O136">
            <v>0.52439024390243905</v>
          </cell>
          <cell r="P136">
            <v>0.8928571428571429</v>
          </cell>
          <cell r="Q136">
            <v>1</v>
          </cell>
        </row>
        <row r="137">
          <cell r="F137">
            <v>167942</v>
          </cell>
          <cell r="G137" t="str">
            <v>Claudia Pinilla</v>
          </cell>
          <cell r="H137">
            <v>0.77450980392156865</v>
          </cell>
          <cell r="I137">
            <v>1</v>
          </cell>
          <cell r="J137">
            <v>0.81</v>
          </cell>
          <cell r="K137">
            <v>0.95959595959595956</v>
          </cell>
          <cell r="L137">
            <v>0.97619047619047616</v>
          </cell>
          <cell r="M137">
            <v>1</v>
          </cell>
          <cell r="N137">
            <v>1</v>
          </cell>
          <cell r="O137">
            <v>0.86904761904761907</v>
          </cell>
          <cell r="P137">
            <v>1</v>
          </cell>
          <cell r="Q137">
            <v>0.95121951219512191</v>
          </cell>
        </row>
        <row r="138">
          <cell r="F138">
            <v>166753</v>
          </cell>
          <cell r="G138" t="str">
            <v>Mariana Velez</v>
          </cell>
          <cell r="H138">
            <v>0.77777777777777779</v>
          </cell>
          <cell r="I138">
            <v>0.94791666666666663</v>
          </cell>
          <cell r="J138">
            <v>0.5625</v>
          </cell>
          <cell r="K138">
            <v>0.84375</v>
          </cell>
          <cell r="L138">
            <v>0.92592592592592593</v>
          </cell>
          <cell r="M138">
            <v>1</v>
          </cell>
          <cell r="N138">
            <v>1</v>
          </cell>
          <cell r="O138">
            <v>0.90123456790123457</v>
          </cell>
          <cell r="P138">
            <v>0.95061728395061729</v>
          </cell>
          <cell r="Q138">
            <v>1</v>
          </cell>
        </row>
        <row r="139">
          <cell r="F139">
            <v>168156</v>
          </cell>
          <cell r="G139" t="str">
            <v>Sebastian Pardo</v>
          </cell>
          <cell r="H139">
            <v>0.83157894736842108</v>
          </cell>
          <cell r="I139">
            <v>0.92156862745098034</v>
          </cell>
          <cell r="J139">
            <v>1</v>
          </cell>
          <cell r="K139">
            <v>0.67346938775510201</v>
          </cell>
          <cell r="L139">
            <v>0.71951219512195119</v>
          </cell>
          <cell r="M139">
            <v>1</v>
          </cell>
          <cell r="N139">
            <v>0.82352941176470584</v>
          </cell>
          <cell r="O139">
            <v>1</v>
          </cell>
          <cell r="P139">
            <v>0.95</v>
          </cell>
          <cell r="Q139">
            <v>0.97499999999999998</v>
          </cell>
        </row>
        <row r="140">
          <cell r="F140">
            <v>110625</v>
          </cell>
          <cell r="G140" t="str">
            <v>Yolima Mesa</v>
          </cell>
          <cell r="H140">
            <v>0.98958333333333337</v>
          </cell>
          <cell r="I140">
            <v>1</v>
          </cell>
          <cell r="J140">
            <v>0.92783505154639179</v>
          </cell>
          <cell r="K140">
            <v>0.92553191489361697</v>
          </cell>
          <cell r="L140">
            <v>0.82278481012658233</v>
          </cell>
          <cell r="M140">
            <v>1</v>
          </cell>
          <cell r="N140">
            <v>1</v>
          </cell>
          <cell r="O140">
            <v>1</v>
          </cell>
          <cell r="P140">
            <v>0.379746835443038</v>
          </cell>
          <cell r="Q140">
            <v>0.95061728395061729</v>
          </cell>
        </row>
        <row r="141">
          <cell r="F141">
            <v>110020</v>
          </cell>
          <cell r="G141" t="str">
            <v>Yolima Mesa</v>
          </cell>
          <cell r="H141">
            <v>0.91954022988505746</v>
          </cell>
          <cell r="I141">
            <v>0.95789473684210524</v>
          </cell>
          <cell r="J141">
            <v>0.93684210526315792</v>
          </cell>
          <cell r="K141">
            <v>0.70652173913043481</v>
          </cell>
          <cell r="L141">
            <v>0.73417721518987344</v>
          </cell>
          <cell r="M141">
            <v>0.96202531645569622</v>
          </cell>
          <cell r="N141">
            <v>0.94805194805194803</v>
          </cell>
          <cell r="O141">
            <v>0.89610389610389607</v>
          </cell>
          <cell r="P141">
            <v>0.87804878048780488</v>
          </cell>
          <cell r="Q141">
            <v>1</v>
          </cell>
        </row>
        <row r="142">
          <cell r="F142">
            <v>110774</v>
          </cell>
          <cell r="H142">
            <v>0.94791666666666663</v>
          </cell>
          <cell r="I142">
            <v>0.85416666666666663</v>
          </cell>
          <cell r="J142">
            <v>0.94791666666666663</v>
          </cell>
          <cell r="K142">
            <v>0.60416666666666663</v>
          </cell>
          <cell r="L142">
            <v>1</v>
          </cell>
          <cell r="M142">
            <v>0.95061728395061729</v>
          </cell>
          <cell r="N142">
            <v>1</v>
          </cell>
          <cell r="O142">
            <v>0.66666666666666663</v>
          </cell>
          <cell r="P142">
            <v>0.8271604938271605</v>
          </cell>
          <cell r="Q142">
            <v>1</v>
          </cell>
        </row>
        <row r="143">
          <cell r="F143">
            <v>111056</v>
          </cell>
          <cell r="G143" t="str">
            <v>Fernando Hernandez</v>
          </cell>
          <cell r="H143">
            <v>0.93333333333333335</v>
          </cell>
          <cell r="I143">
            <v>0.85106382978723405</v>
          </cell>
          <cell r="J143">
            <v>0.86868686868686873</v>
          </cell>
          <cell r="K143">
            <v>0.71875</v>
          </cell>
          <cell r="L143">
            <v>0.92592592592592593</v>
          </cell>
          <cell r="M143">
            <v>0.88888888888888884</v>
          </cell>
          <cell r="N143">
            <v>0.81481481481481477</v>
          </cell>
          <cell r="O143">
            <v>1</v>
          </cell>
          <cell r="P143">
            <v>0.97530864197530864</v>
          </cell>
          <cell r="Q143">
            <v>0.9452054794520548</v>
          </cell>
        </row>
        <row r="144">
          <cell r="F144">
            <v>170927</v>
          </cell>
          <cell r="G144" t="str">
            <v>Carolina Chavez</v>
          </cell>
          <cell r="H144">
            <v>0.77450980392156865</v>
          </cell>
          <cell r="I144">
            <v>0.84848484848484851</v>
          </cell>
          <cell r="J144">
            <v>0.80412371134020622</v>
          </cell>
          <cell r="K144">
            <v>0.89</v>
          </cell>
          <cell r="L144">
            <v>1</v>
          </cell>
          <cell r="M144">
            <v>0.75609756097560976</v>
          </cell>
          <cell r="N144">
            <v>1</v>
          </cell>
          <cell r="O144">
            <v>0.92682926829268297</v>
          </cell>
          <cell r="P144">
            <v>0.94936708860759489</v>
          </cell>
          <cell r="Q144">
            <v>0.86585365853658536</v>
          </cell>
        </row>
        <row r="145">
          <cell r="F145">
            <v>154682</v>
          </cell>
          <cell r="G145" t="str">
            <v>Catalina Quintero</v>
          </cell>
          <cell r="H145">
            <v>0.58333333333333337</v>
          </cell>
          <cell r="I145">
            <v>1</v>
          </cell>
          <cell r="J145">
            <v>0.85106382978723405</v>
          </cell>
          <cell r="K145">
            <v>0.85106382978723405</v>
          </cell>
          <cell r="L145">
            <v>0.97530864197530864</v>
          </cell>
          <cell r="M145">
            <v>0.86419753086419748</v>
          </cell>
          <cell r="N145">
            <v>1</v>
          </cell>
          <cell r="O145">
            <v>0.94936708860759489</v>
          </cell>
          <cell r="P145">
            <v>1</v>
          </cell>
          <cell r="Q145">
            <v>0.72839506172839508</v>
          </cell>
        </row>
        <row r="146">
          <cell r="F146">
            <v>169528</v>
          </cell>
          <cell r="G146" t="str">
            <v>Angela Barandica</v>
          </cell>
          <cell r="H146">
            <v>0.97979797979797978</v>
          </cell>
          <cell r="I146">
            <v>1</v>
          </cell>
          <cell r="J146">
            <v>0.86046511627906974</v>
          </cell>
          <cell r="K146">
            <v>0.86046511627906974</v>
          </cell>
          <cell r="L146">
            <v>0.87804878048780488</v>
          </cell>
          <cell r="M146">
            <v>0.66666666666666663</v>
          </cell>
          <cell r="N146">
            <v>0.77922077922077926</v>
          </cell>
          <cell r="O146">
            <v>0.93827160493827155</v>
          </cell>
          <cell r="P146">
            <v>0.93827160493827155</v>
          </cell>
          <cell r="Q146">
            <v>0.97530864197530864</v>
          </cell>
        </row>
        <row r="147">
          <cell r="F147">
            <v>168670</v>
          </cell>
          <cell r="G147" t="str">
            <v>Johana Botero</v>
          </cell>
          <cell r="H147">
            <v>0.9509803921568627</v>
          </cell>
          <cell r="I147">
            <v>0.93684210526315792</v>
          </cell>
          <cell r="J147">
            <v>0.89898989898989901</v>
          </cell>
          <cell r="K147">
            <v>1</v>
          </cell>
          <cell r="L147">
            <v>0.75308641975308643</v>
          </cell>
          <cell r="M147">
            <v>0.63934426229508201</v>
          </cell>
          <cell r="N147">
            <v>0.75308641975308643</v>
          </cell>
          <cell r="O147">
            <v>1</v>
          </cell>
          <cell r="P147">
            <v>0.97530864197530864</v>
          </cell>
          <cell r="Q147">
            <v>0.97530864197530864</v>
          </cell>
        </row>
        <row r="148">
          <cell r="F148">
            <v>111698</v>
          </cell>
          <cell r="G148" t="str">
            <v>Claudia Pinilla</v>
          </cell>
          <cell r="H148">
            <v>0.82352941176470584</v>
          </cell>
          <cell r="I148">
            <v>0.95</v>
          </cell>
          <cell r="J148">
            <v>1</v>
          </cell>
          <cell r="K148">
            <v>0.92929292929292928</v>
          </cell>
          <cell r="L148">
            <v>0.9642857142857143</v>
          </cell>
          <cell r="M148">
            <v>0.9642857142857143</v>
          </cell>
          <cell r="N148">
            <v>0.82432432432432434</v>
          </cell>
          <cell r="O148">
            <v>0.91666666666666663</v>
          </cell>
          <cell r="P148">
            <v>0.91666666666666663</v>
          </cell>
          <cell r="Q148">
            <v>0.81707317073170727</v>
          </cell>
        </row>
        <row r="149">
          <cell r="F149">
            <v>166842</v>
          </cell>
          <cell r="H149">
            <v>1</v>
          </cell>
          <cell r="I149">
            <v>0.95833333333333337</v>
          </cell>
          <cell r="J149">
            <v>1</v>
          </cell>
          <cell r="K149">
            <v>0.98936170212765961</v>
          </cell>
          <cell r="L149">
            <v>0.87654320987654322</v>
          </cell>
          <cell r="M149">
            <v>1</v>
          </cell>
          <cell r="N149">
            <v>1</v>
          </cell>
          <cell r="O149">
            <v>0.95061728395061729</v>
          </cell>
          <cell r="P149">
            <v>0.22222222222222221</v>
          </cell>
          <cell r="Q149">
            <v>0.80246913580246915</v>
          </cell>
        </row>
        <row r="150">
          <cell r="F150">
            <v>159542</v>
          </cell>
          <cell r="G150" t="str">
            <v>Alvaro Gutierrez</v>
          </cell>
          <cell r="H150">
            <v>1</v>
          </cell>
          <cell r="I150">
            <v>0.97058823529411764</v>
          </cell>
          <cell r="J150">
            <v>0.91176470588235292</v>
          </cell>
          <cell r="K150">
            <v>0.91176470588235292</v>
          </cell>
          <cell r="L150">
            <v>1</v>
          </cell>
          <cell r="M150">
            <v>0.39285714285714285</v>
          </cell>
          <cell r="N150">
            <v>1</v>
          </cell>
          <cell r="O150">
            <v>0.97619047619047616</v>
          </cell>
          <cell r="P150">
            <v>0.73809523809523814</v>
          </cell>
          <cell r="Q150">
            <v>0.8571428571428571</v>
          </cell>
        </row>
        <row r="151">
          <cell r="F151">
            <v>168111</v>
          </cell>
          <cell r="G151" t="str">
            <v>Robison Guzmán</v>
          </cell>
          <cell r="H151">
            <v>0.82828282828282829</v>
          </cell>
          <cell r="I151">
            <v>0.875</v>
          </cell>
          <cell r="J151">
            <v>1</v>
          </cell>
          <cell r="K151">
            <v>0.87878787878787878</v>
          </cell>
          <cell r="L151">
            <v>0.75308641975308643</v>
          </cell>
          <cell r="M151">
            <v>0.87341772151898733</v>
          </cell>
          <cell r="N151">
            <v>0.80246913580246915</v>
          </cell>
          <cell r="O151">
            <v>0.95061728395061729</v>
          </cell>
          <cell r="P151">
            <v>1</v>
          </cell>
          <cell r="Q151">
            <v>0.87341772151898733</v>
          </cell>
        </row>
        <row r="152">
          <cell r="F152">
            <v>167116</v>
          </cell>
          <cell r="G152" t="str">
            <v>Alvaro Gutierrez</v>
          </cell>
          <cell r="H152">
            <v>0.94117647058823528</v>
          </cell>
          <cell r="I152">
            <v>0.95789473684210524</v>
          </cell>
          <cell r="J152">
            <v>0.86</v>
          </cell>
          <cell r="K152">
            <v>0.68686868686868685</v>
          </cell>
          <cell r="L152">
            <v>1</v>
          </cell>
          <cell r="M152">
            <v>0.88095238095238093</v>
          </cell>
          <cell r="N152">
            <v>0.95121951219512191</v>
          </cell>
          <cell r="O152">
            <v>0.91463414634146345</v>
          </cell>
          <cell r="P152">
            <v>0.94047619047619047</v>
          </cell>
          <cell r="Q152">
            <v>0.9642857142857143</v>
          </cell>
        </row>
        <row r="153">
          <cell r="F153">
            <v>144439</v>
          </cell>
          <cell r="G153" t="str">
            <v>Mariana Velez</v>
          </cell>
          <cell r="H153">
            <v>0.75510204081632648</v>
          </cell>
          <cell r="I153">
            <v>0.625</v>
          </cell>
          <cell r="J153">
            <v>0.94791666666666663</v>
          </cell>
          <cell r="K153">
            <v>0.97916666666666663</v>
          </cell>
          <cell r="L153">
            <v>1</v>
          </cell>
          <cell r="M153">
            <v>0.97530864197530864</v>
          </cell>
          <cell r="N153">
            <v>0.92592592592592593</v>
          </cell>
          <cell r="O153">
            <v>0.5679012345679012</v>
          </cell>
          <cell r="P153">
            <v>0.96296296296296291</v>
          </cell>
          <cell r="Q153">
            <v>0.95061728395061729</v>
          </cell>
        </row>
        <row r="154">
          <cell r="F154">
            <v>110263</v>
          </cell>
          <cell r="G154" t="str">
            <v>Sebastian Pardo</v>
          </cell>
          <cell r="H154">
            <v>0.91836734693877553</v>
          </cell>
          <cell r="I154">
            <v>0.84210526315789469</v>
          </cell>
          <cell r="J154">
            <v>0.91764705882352937</v>
          </cell>
          <cell r="K154">
            <v>0.875</v>
          </cell>
          <cell r="L154">
            <v>0.89610389610389607</v>
          </cell>
          <cell r="M154">
            <v>0.92</v>
          </cell>
          <cell r="N154">
            <v>1</v>
          </cell>
          <cell r="O154">
            <v>0.80821917808219179</v>
          </cell>
          <cell r="P154">
            <v>0.72602739726027399</v>
          </cell>
          <cell r="Q154">
            <v>0.94666666666666666</v>
          </cell>
        </row>
        <row r="155">
          <cell r="F155">
            <v>170610</v>
          </cell>
          <cell r="G155" t="str">
            <v>Victor Paternina</v>
          </cell>
          <cell r="H155">
            <v>1</v>
          </cell>
          <cell r="I155">
            <v>0.6063829787234043</v>
          </cell>
          <cell r="J155">
            <v>0.9494949494949495</v>
          </cell>
          <cell r="K155">
            <v>0.9042553191489362</v>
          </cell>
          <cell r="L155">
            <v>0.97468354430379744</v>
          </cell>
          <cell r="M155">
            <v>1</v>
          </cell>
          <cell r="N155">
            <v>1</v>
          </cell>
          <cell r="O155">
            <v>1</v>
          </cell>
          <cell r="P155">
            <v>0.27160493827160492</v>
          </cell>
          <cell r="Q155">
            <v>1</v>
          </cell>
        </row>
        <row r="156">
          <cell r="F156">
            <v>170246</v>
          </cell>
          <cell r="G156" t="str">
            <v>Alvaro Gutierrez</v>
          </cell>
          <cell r="H156">
            <v>0.72727272727272729</v>
          </cell>
          <cell r="I156">
            <v>0.86868686868686873</v>
          </cell>
          <cell r="J156">
            <v>0.69696969696969702</v>
          </cell>
          <cell r="K156">
            <v>0.9494949494949495</v>
          </cell>
          <cell r="L156">
            <v>0.8928571428571429</v>
          </cell>
          <cell r="M156">
            <v>0.97619047619047616</v>
          </cell>
          <cell r="N156">
            <v>0.97619047619047616</v>
          </cell>
          <cell r="O156">
            <v>1</v>
          </cell>
          <cell r="P156">
            <v>0.84523809523809523</v>
          </cell>
          <cell r="Q156">
            <v>1</v>
          </cell>
        </row>
        <row r="157">
          <cell r="F157">
            <v>111739</v>
          </cell>
          <cell r="G157" t="str">
            <v>Robison Guzmán</v>
          </cell>
          <cell r="H157">
            <v>0.77777777777777779</v>
          </cell>
          <cell r="I157">
            <v>0.93406593406593408</v>
          </cell>
          <cell r="J157">
            <v>0.85858585858585856</v>
          </cell>
          <cell r="K157">
            <v>0.85858585858585856</v>
          </cell>
          <cell r="L157">
            <v>0.92592592592592593</v>
          </cell>
          <cell r="M157">
            <v>0.62962962962962965</v>
          </cell>
          <cell r="N157">
            <v>0.90123456790123457</v>
          </cell>
          <cell r="O157">
            <v>0.97530864197530864</v>
          </cell>
          <cell r="P157">
            <v>0.92592592592592593</v>
          </cell>
          <cell r="Q157">
            <v>1</v>
          </cell>
        </row>
        <row r="158">
          <cell r="F158">
            <v>167237</v>
          </cell>
          <cell r="G158" t="str">
            <v>Sebastian Pardo</v>
          </cell>
          <cell r="H158">
            <v>0.64210526315789473</v>
          </cell>
          <cell r="I158">
            <v>0.95652173913043481</v>
          </cell>
          <cell r="J158">
            <v>0.73529411764705888</v>
          </cell>
          <cell r="K158">
            <v>0.98</v>
          </cell>
          <cell r="L158">
            <v>0.84615384615384615</v>
          </cell>
          <cell r="M158">
            <v>0.97499999999999998</v>
          </cell>
          <cell r="N158">
            <v>0.97560975609756095</v>
          </cell>
          <cell r="O158">
            <v>0.95</v>
          </cell>
          <cell r="P158">
            <v>0.76315789473684215</v>
          </cell>
          <cell r="Q158">
            <v>1</v>
          </cell>
        </row>
        <row r="159">
          <cell r="F159">
            <v>170788</v>
          </cell>
          <cell r="G159" t="str">
            <v>Martha Barros</v>
          </cell>
          <cell r="H159">
            <v>0.84375</v>
          </cell>
          <cell r="I159">
            <v>0.76767676767676762</v>
          </cell>
          <cell r="J159">
            <v>1</v>
          </cell>
          <cell r="K159">
            <v>0.73684210526315785</v>
          </cell>
          <cell r="L159">
            <v>1</v>
          </cell>
          <cell r="M159">
            <v>0.5714285714285714</v>
          </cell>
          <cell r="N159">
            <v>0.96296296296296291</v>
          </cell>
          <cell r="O159">
            <v>0.7857142857142857</v>
          </cell>
          <cell r="P159">
            <v>0.97297297297297303</v>
          </cell>
          <cell r="Q159">
            <v>1</v>
          </cell>
        </row>
        <row r="160">
          <cell r="F160">
            <v>112328</v>
          </cell>
          <cell r="G160" t="str">
            <v>Robison Guzmán</v>
          </cell>
          <cell r="H160">
            <v>0.87368421052631584</v>
          </cell>
          <cell r="I160">
            <v>0.956989247311828</v>
          </cell>
          <cell r="J160">
            <v>1</v>
          </cell>
          <cell r="K160">
            <v>0.89473684210526316</v>
          </cell>
          <cell r="L160">
            <v>1</v>
          </cell>
          <cell r="M160">
            <v>1</v>
          </cell>
          <cell r="N160">
            <v>0.67532467532467533</v>
          </cell>
          <cell r="O160">
            <v>0.8441558441558441</v>
          </cell>
          <cell r="P160">
            <v>0.58666666666666667</v>
          </cell>
          <cell r="Q160">
            <v>0.84</v>
          </cell>
        </row>
        <row r="161">
          <cell r="F161">
            <v>167842</v>
          </cell>
          <cell r="G161" t="str">
            <v>Carolina Chavez</v>
          </cell>
          <cell r="H161">
            <v>0.93137254901960786</v>
          </cell>
          <cell r="I161">
            <v>1</v>
          </cell>
          <cell r="J161">
            <v>0.79411764705882348</v>
          </cell>
          <cell r="K161">
            <v>0.69791666666666663</v>
          </cell>
          <cell r="L161">
            <v>1</v>
          </cell>
          <cell r="M161">
            <v>1</v>
          </cell>
          <cell r="N161">
            <v>1</v>
          </cell>
          <cell r="O161">
            <v>0.75</v>
          </cell>
          <cell r="P161">
            <v>0.53658536585365857</v>
          </cell>
          <cell r="Q161">
            <v>0.86585365853658536</v>
          </cell>
        </row>
        <row r="162">
          <cell r="F162">
            <v>112414</v>
          </cell>
          <cell r="G162" t="str">
            <v>Sebastian Pardo</v>
          </cell>
          <cell r="H162">
            <v>0.97979797979797978</v>
          </cell>
          <cell r="I162">
            <v>0.52173913043478259</v>
          </cell>
          <cell r="J162">
            <v>1</v>
          </cell>
          <cell r="K162">
            <v>0.89690721649484539</v>
          </cell>
          <cell r="L162">
            <v>0.8214285714285714</v>
          </cell>
          <cell r="M162">
            <v>0.90476190476190477</v>
          </cell>
          <cell r="N162">
            <v>0.58333333333333337</v>
          </cell>
          <cell r="O162">
            <v>0.9285714285714286</v>
          </cell>
          <cell r="P162">
            <v>1</v>
          </cell>
          <cell r="Q162">
            <v>0.9642857142857143</v>
          </cell>
        </row>
        <row r="163">
          <cell r="F163">
            <v>154439</v>
          </cell>
          <cell r="G163" t="str">
            <v>Catalina Quintero</v>
          </cell>
          <cell r="H163">
            <v>0.9494949494949495</v>
          </cell>
          <cell r="I163">
            <v>0.86868686868686873</v>
          </cell>
          <cell r="J163">
            <v>0.5625</v>
          </cell>
          <cell r="K163">
            <v>0.7528089887640449</v>
          </cell>
          <cell r="L163">
            <v>0.569620253164557</v>
          </cell>
          <cell r="M163">
            <v>1</v>
          </cell>
          <cell r="N163">
            <v>1</v>
          </cell>
          <cell r="O163">
            <v>0.95061728395061729</v>
          </cell>
          <cell r="P163">
            <v>1</v>
          </cell>
          <cell r="Q163">
            <v>1</v>
          </cell>
        </row>
        <row r="164">
          <cell r="F164">
            <v>112292</v>
          </cell>
          <cell r="H164">
            <v>0.69148936170212771</v>
          </cell>
          <cell r="I164">
            <v>0.41666666666666669</v>
          </cell>
          <cell r="J164">
            <v>0.83838383838383834</v>
          </cell>
          <cell r="K164">
            <v>1</v>
          </cell>
          <cell r="L164">
            <v>0.90123456790123457</v>
          </cell>
          <cell r="M164">
            <v>1</v>
          </cell>
          <cell r="N164">
            <v>1</v>
          </cell>
          <cell r="O164">
            <v>0.91666666666666663</v>
          </cell>
          <cell r="P164">
            <v>1</v>
          </cell>
          <cell r="Q164">
            <v>1</v>
          </cell>
        </row>
        <row r="165">
          <cell r="F165">
            <v>113832</v>
          </cell>
          <cell r="G165" t="str">
            <v>Catalina Quintero</v>
          </cell>
          <cell r="H165">
            <v>0.76767676767676762</v>
          </cell>
          <cell r="I165">
            <v>0.97916666666666663</v>
          </cell>
          <cell r="J165">
            <v>0.76767676767676762</v>
          </cell>
          <cell r="K165">
            <v>1</v>
          </cell>
          <cell r="L165">
            <v>1</v>
          </cell>
          <cell r="M165">
            <v>0.98765432098765427</v>
          </cell>
          <cell r="N165">
            <v>1</v>
          </cell>
          <cell r="O165">
            <v>0.51851851851851849</v>
          </cell>
          <cell r="P165">
            <v>1</v>
          </cell>
          <cell r="Q165">
            <v>0.80246913580246915</v>
          </cell>
        </row>
        <row r="166">
          <cell r="F166">
            <v>109894</v>
          </cell>
          <cell r="G166" t="str">
            <v>Angela Barandica</v>
          </cell>
          <cell r="H166">
            <v>0.90196078431372551</v>
          </cell>
          <cell r="I166">
            <v>0.91578947368421049</v>
          </cell>
          <cell r="J166">
            <v>0.82352941176470584</v>
          </cell>
          <cell r="K166">
            <v>0.5490196078431373</v>
          </cell>
          <cell r="L166">
            <v>0.9285714285714286</v>
          </cell>
          <cell r="M166">
            <v>0.61904761904761907</v>
          </cell>
          <cell r="N166">
            <v>0.96385542168674698</v>
          </cell>
          <cell r="O166">
            <v>1</v>
          </cell>
          <cell r="P166">
            <v>0.97560975609756095</v>
          </cell>
          <cell r="Q166">
            <v>0.97619047619047616</v>
          </cell>
        </row>
        <row r="167">
          <cell r="F167">
            <v>169638</v>
          </cell>
          <cell r="G167" t="str">
            <v>Yolima Mesa</v>
          </cell>
          <cell r="H167">
            <v>0.86407766990291257</v>
          </cell>
          <cell r="I167">
            <v>0.69902912621359226</v>
          </cell>
          <cell r="J167">
            <v>0.93</v>
          </cell>
          <cell r="K167">
            <v>1</v>
          </cell>
          <cell r="L167">
            <v>1</v>
          </cell>
          <cell r="M167">
            <v>0.76190476190476186</v>
          </cell>
          <cell r="N167">
            <v>0.92682926829268297</v>
          </cell>
          <cell r="O167">
            <v>0.9642857142857143</v>
          </cell>
          <cell r="P167">
            <v>0.86904761904761907</v>
          </cell>
          <cell r="Q167">
            <v>1</v>
          </cell>
        </row>
        <row r="168">
          <cell r="F168">
            <v>111980</v>
          </cell>
          <cell r="G168" t="str">
            <v>Fabio Andres Rojas</v>
          </cell>
          <cell r="H168">
            <v>1</v>
          </cell>
          <cell r="I168">
            <v>0.93181818181818177</v>
          </cell>
          <cell r="J168">
            <v>0.86046511627906974</v>
          </cell>
          <cell r="K168">
            <v>0.50549450549450547</v>
          </cell>
          <cell r="L168">
            <v>1</v>
          </cell>
          <cell r="M168">
            <v>0.67123287671232879</v>
          </cell>
          <cell r="N168">
            <v>1</v>
          </cell>
          <cell r="O168">
            <v>1</v>
          </cell>
          <cell r="P168">
            <v>1</v>
          </cell>
          <cell r="Q168">
            <v>0.85333333333333339</v>
          </cell>
        </row>
        <row r="169">
          <cell r="F169">
            <v>157742</v>
          </cell>
          <cell r="G169" t="str">
            <v>Mariana Velez</v>
          </cell>
          <cell r="H169">
            <v>0.86868686868686873</v>
          </cell>
          <cell r="I169">
            <v>0.90909090909090906</v>
          </cell>
          <cell r="J169">
            <v>1</v>
          </cell>
          <cell r="K169">
            <v>0.90909090909090906</v>
          </cell>
          <cell r="L169">
            <v>0.97619047619047616</v>
          </cell>
          <cell r="M169">
            <v>1</v>
          </cell>
          <cell r="N169">
            <v>0.65476190476190477</v>
          </cell>
          <cell r="O169">
            <v>0.95238095238095233</v>
          </cell>
          <cell r="P169">
            <v>0.6428571428571429</v>
          </cell>
          <cell r="Q169">
            <v>0.54761904761904767</v>
          </cell>
        </row>
        <row r="170">
          <cell r="F170">
            <v>112309</v>
          </cell>
          <cell r="G170" t="str">
            <v>Robison Guzmán</v>
          </cell>
          <cell r="H170">
            <v>0.50980392156862742</v>
          </cell>
          <cell r="I170">
            <v>0.91489361702127658</v>
          </cell>
          <cell r="J170">
            <v>0.96907216494845361</v>
          </cell>
          <cell r="K170">
            <v>0.97058823529411764</v>
          </cell>
          <cell r="L170">
            <v>0.79761904761904767</v>
          </cell>
          <cell r="M170">
            <v>0.9285714285714286</v>
          </cell>
          <cell r="N170">
            <v>0.8571428571428571</v>
          </cell>
          <cell r="O170">
            <v>0.7857142857142857</v>
          </cell>
          <cell r="P170">
            <v>1</v>
          </cell>
          <cell r="Q170">
            <v>1</v>
          </cell>
        </row>
        <row r="171">
          <cell r="F171">
            <v>110428</v>
          </cell>
          <cell r="H171">
            <v>0.92929292929292928</v>
          </cell>
          <cell r="I171">
            <v>0.71276595744680848</v>
          </cell>
          <cell r="J171">
            <v>0.92783505154639179</v>
          </cell>
          <cell r="K171">
            <v>0.8936170212765957</v>
          </cell>
          <cell r="L171">
            <v>0.87654320987654322</v>
          </cell>
          <cell r="M171">
            <v>0.9135802469135802</v>
          </cell>
          <cell r="N171">
            <v>0.95061728395061729</v>
          </cell>
          <cell r="O171">
            <v>0.95061728395061729</v>
          </cell>
          <cell r="P171">
            <v>0.92592592592592593</v>
          </cell>
          <cell r="Q171">
            <v>1</v>
          </cell>
        </row>
        <row r="172">
          <cell r="F172">
            <v>162383</v>
          </cell>
          <cell r="G172" t="str">
            <v>Mariana Velez</v>
          </cell>
          <cell r="H172">
            <v>0.7021276595744681</v>
          </cell>
          <cell r="I172">
            <v>0.91208791208791207</v>
          </cell>
          <cell r="J172">
            <v>1</v>
          </cell>
          <cell r="K172">
            <v>0.63829787234042556</v>
          </cell>
          <cell r="L172">
            <v>0.92592592592592593</v>
          </cell>
          <cell r="M172">
            <v>1</v>
          </cell>
          <cell r="N172">
            <v>0.97530864197530864</v>
          </cell>
          <cell r="O172">
            <v>0.97530864197530864</v>
          </cell>
          <cell r="P172">
            <v>0.55555555555555558</v>
          </cell>
          <cell r="Q172">
            <v>1</v>
          </cell>
        </row>
        <row r="173">
          <cell r="F173">
            <v>170663</v>
          </cell>
          <cell r="G173" t="str">
            <v>Sebastian Pardo</v>
          </cell>
          <cell r="H173">
            <v>0.82474226804123707</v>
          </cell>
          <cell r="I173">
            <v>0.97938144329896903</v>
          </cell>
          <cell r="J173">
            <v>0.8936170212765957</v>
          </cell>
          <cell r="K173">
            <v>0.85567010309278346</v>
          </cell>
          <cell r="L173">
            <v>0.8271604938271605</v>
          </cell>
          <cell r="M173">
            <v>0.72839506172839508</v>
          </cell>
          <cell r="N173">
            <v>0.97468354430379744</v>
          </cell>
          <cell r="O173">
            <v>1</v>
          </cell>
          <cell r="P173">
            <v>0.82278481012658233</v>
          </cell>
          <cell r="Q173">
            <v>0.89873417721518989</v>
          </cell>
        </row>
        <row r="174">
          <cell r="F174">
            <v>110723</v>
          </cell>
          <cell r="H174">
            <v>0.88541666666666663</v>
          </cell>
          <cell r="I174">
            <v>0.86458333333333337</v>
          </cell>
          <cell r="J174">
            <v>0.97916666666666663</v>
          </cell>
          <cell r="K174">
            <v>0.75</v>
          </cell>
          <cell r="L174">
            <v>0.95061728395061729</v>
          </cell>
          <cell r="M174">
            <v>0.8271604938271605</v>
          </cell>
          <cell r="N174">
            <v>0.69135802469135799</v>
          </cell>
          <cell r="O174">
            <v>1</v>
          </cell>
          <cell r="P174">
            <v>0.96296296296296291</v>
          </cell>
          <cell r="Q174">
            <v>1</v>
          </cell>
        </row>
        <row r="175">
          <cell r="F175">
            <v>112010</v>
          </cell>
          <cell r="G175" t="str">
            <v>Yolima Mesa</v>
          </cell>
          <cell r="H175">
            <v>0.92553191489361697</v>
          </cell>
          <cell r="I175">
            <v>1</v>
          </cell>
          <cell r="J175">
            <v>0.5280898876404494</v>
          </cell>
          <cell r="K175">
            <v>0.7978723404255319</v>
          </cell>
          <cell r="L175">
            <v>0.61904761904761907</v>
          </cell>
          <cell r="M175">
            <v>0.94936708860759489</v>
          </cell>
          <cell r="N175">
            <v>0.92207792207792205</v>
          </cell>
          <cell r="O175">
            <v>1</v>
          </cell>
          <cell r="P175">
            <v>0.93670886075949367</v>
          </cell>
          <cell r="Q175">
            <v>0.92405063291139244</v>
          </cell>
        </row>
        <row r="176">
          <cell r="F176">
            <v>170025</v>
          </cell>
          <cell r="G176" t="str">
            <v>Sebastian Pardo</v>
          </cell>
          <cell r="H176">
            <v>0.91752577319587625</v>
          </cell>
          <cell r="I176">
            <v>0.88659793814432986</v>
          </cell>
          <cell r="J176">
            <v>0.78787878787878785</v>
          </cell>
          <cell r="K176">
            <v>0.60869565217391308</v>
          </cell>
          <cell r="L176">
            <v>1</v>
          </cell>
          <cell r="M176">
            <v>0.92405063291139244</v>
          </cell>
          <cell r="N176">
            <v>0.9135802469135802</v>
          </cell>
          <cell r="O176">
            <v>0.92105263157894735</v>
          </cell>
          <cell r="P176">
            <v>0.88888888888888884</v>
          </cell>
          <cell r="Q176">
            <v>0.8928571428571429</v>
          </cell>
        </row>
        <row r="177">
          <cell r="F177">
            <v>112616</v>
          </cell>
          <cell r="G177" t="str">
            <v>Mariana Velez</v>
          </cell>
          <cell r="H177">
            <v>0.73529411764705888</v>
          </cell>
          <cell r="I177">
            <v>0.95833333333333337</v>
          </cell>
          <cell r="J177">
            <v>0.97916666666666663</v>
          </cell>
          <cell r="K177">
            <v>0.69148936170212771</v>
          </cell>
          <cell r="L177">
            <v>0.80246913580246915</v>
          </cell>
          <cell r="M177">
            <v>0.81481481481481477</v>
          </cell>
          <cell r="N177">
            <v>0.97530864197530864</v>
          </cell>
          <cell r="O177">
            <v>0.58024691358024694</v>
          </cell>
          <cell r="P177">
            <v>1</v>
          </cell>
          <cell r="Q177">
            <v>0.85185185185185186</v>
          </cell>
        </row>
        <row r="178">
          <cell r="F178">
            <v>170950</v>
          </cell>
          <cell r="G178" t="str">
            <v>Robison Guzmán</v>
          </cell>
          <cell r="H178">
            <v>0.9509803921568627</v>
          </cell>
          <cell r="I178">
            <v>0.39215686274509803</v>
          </cell>
          <cell r="J178">
            <v>0.88235294117647056</v>
          </cell>
          <cell r="K178">
            <v>0.90196078431372551</v>
          </cell>
          <cell r="L178">
            <v>0.81707317073170727</v>
          </cell>
          <cell r="M178">
            <v>0.91666666666666663</v>
          </cell>
          <cell r="N178">
            <v>0.83333333333333337</v>
          </cell>
          <cell r="O178">
            <v>0.97619047619047616</v>
          </cell>
          <cell r="P178">
            <v>1</v>
          </cell>
          <cell r="Q178">
            <v>0.90123456790123457</v>
          </cell>
        </row>
        <row r="179">
          <cell r="F179">
            <v>167766</v>
          </cell>
          <cell r="G179" t="str">
            <v>Johana Botero</v>
          </cell>
          <cell r="H179">
            <v>0.82828282828282829</v>
          </cell>
          <cell r="I179">
            <v>0.68686868686868685</v>
          </cell>
          <cell r="J179">
            <v>0.96078431372549022</v>
          </cell>
          <cell r="K179">
            <v>0.79761904761904767</v>
          </cell>
          <cell r="L179">
            <v>0.6785714285714286</v>
          </cell>
          <cell r="M179">
            <v>0.88095238095238093</v>
          </cell>
          <cell r="N179">
            <v>1</v>
          </cell>
          <cell r="O179">
            <v>1</v>
          </cell>
          <cell r="P179">
            <v>0.97619047619047616</v>
          </cell>
          <cell r="Q179">
            <v>0.80952380952380953</v>
          </cell>
        </row>
        <row r="180">
          <cell r="F180">
            <v>110397</v>
          </cell>
          <cell r="G180" t="str">
            <v>Claudia Pinilla</v>
          </cell>
          <cell r="H180">
            <v>0.96907216494845361</v>
          </cell>
          <cell r="I180">
            <v>0.96907216494845361</v>
          </cell>
          <cell r="J180">
            <v>0.98</v>
          </cell>
          <cell r="K180">
            <v>0.65625</v>
          </cell>
          <cell r="L180">
            <v>1</v>
          </cell>
          <cell r="M180">
            <v>1</v>
          </cell>
          <cell r="N180">
            <v>0.76829268292682928</v>
          </cell>
          <cell r="O180">
            <v>0.94047619047619047</v>
          </cell>
          <cell r="P180">
            <v>0.93902439024390238</v>
          </cell>
          <cell r="Q180">
            <v>0.26190476190476192</v>
          </cell>
        </row>
        <row r="181">
          <cell r="F181">
            <v>112019</v>
          </cell>
          <cell r="G181" t="str">
            <v>Yolima Mesa</v>
          </cell>
          <cell r="H181">
            <v>0.76288659793814428</v>
          </cell>
          <cell r="I181">
            <v>0.79797979797979801</v>
          </cell>
          <cell r="J181">
            <v>0.88888888888888884</v>
          </cell>
          <cell r="K181">
            <v>0.90909090909090906</v>
          </cell>
          <cell r="L181">
            <v>0.95061728395061729</v>
          </cell>
          <cell r="M181">
            <v>1</v>
          </cell>
          <cell r="N181">
            <v>1</v>
          </cell>
          <cell r="O181">
            <v>0.86419753086419748</v>
          </cell>
          <cell r="P181">
            <v>0.66666666666666663</v>
          </cell>
          <cell r="Q181">
            <v>0.81481481481481477</v>
          </cell>
        </row>
        <row r="182">
          <cell r="F182">
            <v>112583</v>
          </cell>
          <cell r="G182" t="str">
            <v>Fabio Andres Rojas</v>
          </cell>
          <cell r="H182">
            <v>0.64893617021276595</v>
          </cell>
          <cell r="I182">
            <v>1</v>
          </cell>
          <cell r="J182">
            <v>0.58139534883720934</v>
          </cell>
          <cell r="K182">
            <v>0.64772727272727271</v>
          </cell>
          <cell r="L182">
            <v>0.97333333333333338</v>
          </cell>
          <cell r="M182">
            <v>0.88405797101449279</v>
          </cell>
          <cell r="N182">
            <v>0.75342465753424659</v>
          </cell>
          <cell r="O182">
            <v>1</v>
          </cell>
          <cell r="P182">
            <v>1</v>
          </cell>
          <cell r="Q182">
            <v>1</v>
          </cell>
        </row>
        <row r="183">
          <cell r="F183">
            <v>167837</v>
          </cell>
          <cell r="G183" t="str">
            <v>Alvaro Gutierrez</v>
          </cell>
          <cell r="H183">
            <v>0.865979381443299</v>
          </cell>
          <cell r="I183">
            <v>0.78787878787878785</v>
          </cell>
          <cell r="J183">
            <v>0.72727272727272729</v>
          </cell>
          <cell r="K183">
            <v>0.70833333333333337</v>
          </cell>
          <cell r="L183">
            <v>0.89610389610389607</v>
          </cell>
          <cell r="M183">
            <v>0.95061728395061729</v>
          </cell>
          <cell r="N183">
            <v>0.92592592592592593</v>
          </cell>
          <cell r="O183">
            <v>0.86419753086419748</v>
          </cell>
          <cell r="P183">
            <v>0.87654320987654322</v>
          </cell>
          <cell r="Q183">
            <v>0.8271604938271605</v>
          </cell>
        </row>
        <row r="184">
          <cell r="F184">
            <v>112520</v>
          </cell>
          <cell r="G184" t="str">
            <v>Fabian Torres</v>
          </cell>
          <cell r="H184">
            <v>0.56565656565656564</v>
          </cell>
          <cell r="I184">
            <v>0.92156862745098034</v>
          </cell>
          <cell r="J184">
            <v>0.865979381443299</v>
          </cell>
          <cell r="K184">
            <v>0.58823529411764708</v>
          </cell>
          <cell r="L184">
            <v>1</v>
          </cell>
          <cell r="M184">
            <v>0.9642857142857143</v>
          </cell>
          <cell r="N184">
            <v>0.97619047619047616</v>
          </cell>
          <cell r="O184">
            <v>1</v>
          </cell>
          <cell r="P184">
            <v>0.8571428571428571</v>
          </cell>
          <cell r="Q184">
            <v>0.72619047619047616</v>
          </cell>
        </row>
        <row r="185">
          <cell r="F185">
            <v>111784</v>
          </cell>
          <cell r="G185" t="str">
            <v>Claudia Pinilla</v>
          </cell>
          <cell r="H185">
            <v>0.83695652173913049</v>
          </cell>
          <cell r="I185">
            <v>0.651685393258427</v>
          </cell>
          <cell r="J185">
            <v>0.82828282828282829</v>
          </cell>
          <cell r="K185">
            <v>0.56043956043956045</v>
          </cell>
          <cell r="L185">
            <v>0.92592592592592593</v>
          </cell>
          <cell r="M185">
            <v>0.92592592592592593</v>
          </cell>
          <cell r="N185">
            <v>0.85185185185185186</v>
          </cell>
          <cell r="O185">
            <v>0.95121951219512191</v>
          </cell>
          <cell r="P185">
            <v>1</v>
          </cell>
          <cell r="Q185">
            <v>1</v>
          </cell>
        </row>
        <row r="186">
          <cell r="F186">
            <v>170474</v>
          </cell>
          <cell r="H186">
            <v>0.83838383838383834</v>
          </cell>
          <cell r="I186">
            <v>0.6262626262626263</v>
          </cell>
          <cell r="J186">
            <v>0.72727272727272729</v>
          </cell>
          <cell r="K186">
            <v>0.89534883720930236</v>
          </cell>
          <cell r="L186">
            <v>0.97530864197530864</v>
          </cell>
          <cell r="M186">
            <v>0.92592592592592593</v>
          </cell>
          <cell r="N186">
            <v>1</v>
          </cell>
          <cell r="O186">
            <v>0.88888888888888884</v>
          </cell>
          <cell r="P186">
            <v>0.87341772151898733</v>
          </cell>
          <cell r="Q186">
            <v>0.89873417721518989</v>
          </cell>
        </row>
        <row r="187">
          <cell r="F187">
            <v>162267</v>
          </cell>
          <cell r="H187">
            <v>0.64646464646464652</v>
          </cell>
          <cell r="I187">
            <v>0.82828282828282829</v>
          </cell>
          <cell r="J187">
            <v>0.96078431372549022</v>
          </cell>
          <cell r="K187">
            <v>0.9509803921568627</v>
          </cell>
          <cell r="L187">
            <v>0.7567567567567568</v>
          </cell>
          <cell r="M187">
            <v>0.66666666666666663</v>
          </cell>
          <cell r="N187">
            <v>0.90476190476190477</v>
          </cell>
          <cell r="O187">
            <v>0.7142857142857143</v>
          </cell>
          <cell r="P187">
            <v>0.9285714285714286</v>
          </cell>
          <cell r="Q187">
            <v>1</v>
          </cell>
        </row>
        <row r="188">
          <cell r="F188">
            <v>168008</v>
          </cell>
          <cell r="G188" t="str">
            <v>Paola Martínez</v>
          </cell>
          <cell r="H188">
            <v>0.71134020618556704</v>
          </cell>
          <cell r="I188">
            <v>1</v>
          </cell>
          <cell r="J188">
            <v>0.63636363636363635</v>
          </cell>
          <cell r="K188">
            <v>0.87</v>
          </cell>
          <cell r="L188">
            <v>1</v>
          </cell>
          <cell r="M188">
            <v>0.620253164556962</v>
          </cell>
          <cell r="N188">
            <v>1</v>
          </cell>
          <cell r="O188">
            <v>1</v>
          </cell>
          <cell r="P188">
            <v>0.67088607594936711</v>
          </cell>
          <cell r="Q188">
            <v>0.92405063291139244</v>
          </cell>
        </row>
        <row r="189">
          <cell r="F189">
            <v>109747</v>
          </cell>
          <cell r="G189" t="str">
            <v>Alvaro Gutierrez</v>
          </cell>
          <cell r="H189">
            <v>0.71568627450980393</v>
          </cell>
          <cell r="I189">
            <v>0.80808080808080807</v>
          </cell>
          <cell r="J189">
            <v>1</v>
          </cell>
          <cell r="K189">
            <v>1</v>
          </cell>
          <cell r="L189">
            <v>0.6071428571428571</v>
          </cell>
          <cell r="M189">
            <v>0.79761904761904767</v>
          </cell>
          <cell r="N189">
            <v>0.87012987012987009</v>
          </cell>
          <cell r="O189">
            <v>0.84523809523809523</v>
          </cell>
          <cell r="P189">
            <v>0.90476190476190477</v>
          </cell>
          <cell r="Q189">
            <v>0.94047619047619047</v>
          </cell>
        </row>
        <row r="190">
          <cell r="F190">
            <v>112284</v>
          </cell>
          <cell r="G190" t="str">
            <v>Yolima Mesa</v>
          </cell>
          <cell r="H190">
            <v>0.71875</v>
          </cell>
          <cell r="I190">
            <v>0.94736842105263153</v>
          </cell>
          <cell r="J190">
            <v>0.76470588235294112</v>
          </cell>
          <cell r="K190">
            <v>0.90721649484536082</v>
          </cell>
          <cell r="L190">
            <v>0.40243902439024393</v>
          </cell>
          <cell r="M190">
            <v>0.76829268292682928</v>
          </cell>
          <cell r="N190">
            <v>1</v>
          </cell>
          <cell r="O190">
            <v>0.90476190476190477</v>
          </cell>
          <cell r="P190">
            <v>0.8928571428571429</v>
          </cell>
          <cell r="Q190">
            <v>0.92682926829268297</v>
          </cell>
        </row>
        <row r="191">
          <cell r="F191">
            <v>112052</v>
          </cell>
          <cell r="G191" t="str">
            <v>Victor Paternina</v>
          </cell>
          <cell r="H191">
            <v>0.95876288659793818</v>
          </cell>
          <cell r="I191">
            <v>0.81521739130434778</v>
          </cell>
          <cell r="J191">
            <v>0.92929292929292928</v>
          </cell>
          <cell r="K191">
            <v>0.87254901960784315</v>
          </cell>
          <cell r="L191">
            <v>0.5357142857142857</v>
          </cell>
          <cell r="M191">
            <v>0.58333333333333337</v>
          </cell>
          <cell r="N191">
            <v>0.8571428571428571</v>
          </cell>
          <cell r="O191">
            <v>1</v>
          </cell>
          <cell r="P191">
            <v>0.8571428571428571</v>
          </cell>
          <cell r="Q191">
            <v>0.83333333333333337</v>
          </cell>
        </row>
        <row r="192">
          <cell r="F192">
            <v>110157</v>
          </cell>
          <cell r="G192" t="str">
            <v>Martha Barros</v>
          </cell>
          <cell r="H192">
            <v>0.83838383838383834</v>
          </cell>
          <cell r="I192">
            <v>0.90196078431372551</v>
          </cell>
          <cell r="J192">
            <v>0.88235294117647056</v>
          </cell>
          <cell r="K192">
            <v>0.91919191919191923</v>
          </cell>
          <cell r="L192">
            <v>0.64197530864197527</v>
          </cell>
          <cell r="M192">
            <v>0.97530864197530864</v>
          </cell>
          <cell r="N192">
            <v>0.92592592592592593</v>
          </cell>
          <cell r="O192">
            <v>0.80246913580246915</v>
          </cell>
          <cell r="P192">
            <v>0.92592592592592593</v>
          </cell>
          <cell r="Q192">
            <v>0.76543209876543206</v>
          </cell>
        </row>
        <row r="193">
          <cell r="F193">
            <v>110103</v>
          </cell>
          <cell r="H193">
            <v>0.86315789473684212</v>
          </cell>
          <cell r="I193">
            <v>0.83838383838383834</v>
          </cell>
          <cell r="J193">
            <v>0.94845360824742264</v>
          </cell>
          <cell r="K193">
            <v>0.65957446808510634</v>
          </cell>
          <cell r="L193">
            <v>0.44047619047619047</v>
          </cell>
          <cell r="M193">
            <v>0.9285714285714286</v>
          </cell>
          <cell r="N193">
            <v>0.7142857142857143</v>
          </cell>
          <cell r="O193">
            <v>1</v>
          </cell>
          <cell r="P193">
            <v>0.97619047619047616</v>
          </cell>
          <cell r="Q193">
            <v>1</v>
          </cell>
        </row>
        <row r="194">
          <cell r="F194">
            <v>111643</v>
          </cell>
          <cell r="G194" t="str">
            <v>Johana Botero</v>
          </cell>
          <cell r="H194">
            <v>0.84313725490196079</v>
          </cell>
          <cell r="I194">
            <v>0.74747474747474751</v>
          </cell>
          <cell r="J194">
            <v>0.9509803921568627</v>
          </cell>
          <cell r="K194">
            <v>0.93137254901960786</v>
          </cell>
          <cell r="L194">
            <v>0.94047619047619047</v>
          </cell>
          <cell r="M194">
            <v>0.9642857142857143</v>
          </cell>
          <cell r="N194">
            <v>0.8571428571428571</v>
          </cell>
          <cell r="O194">
            <v>0.94047619047619047</v>
          </cell>
          <cell r="P194">
            <v>0.93827160493827155</v>
          </cell>
          <cell r="Q194">
            <v>0.6428571428571429</v>
          </cell>
        </row>
        <row r="195">
          <cell r="F195">
            <v>161752</v>
          </cell>
          <cell r="G195" t="str">
            <v>Victor Paternina</v>
          </cell>
          <cell r="H195">
            <v>0.74285714285714288</v>
          </cell>
          <cell r="I195">
            <v>0.61764705882352944</v>
          </cell>
          <cell r="J195">
            <v>1</v>
          </cell>
          <cell r="K195">
            <v>0.81372549019607843</v>
          </cell>
          <cell r="L195">
            <v>0.9642857142857143</v>
          </cell>
          <cell r="M195">
            <v>0.76190476190476186</v>
          </cell>
          <cell r="N195">
            <v>0.92592592592592593</v>
          </cell>
          <cell r="O195">
            <v>0.40476190476190477</v>
          </cell>
          <cell r="P195">
            <v>0.97619047619047616</v>
          </cell>
          <cell r="Q195">
            <v>1</v>
          </cell>
        </row>
        <row r="196">
          <cell r="F196">
            <v>110553</v>
          </cell>
          <cell r="G196" t="str">
            <v>Fabio Andres Rojas</v>
          </cell>
          <cell r="H196">
            <v>0.69230769230769229</v>
          </cell>
          <cell r="I196">
            <v>0.94505494505494503</v>
          </cell>
          <cell r="J196">
            <v>0.88172043010752688</v>
          </cell>
          <cell r="K196">
            <v>0.8125</v>
          </cell>
          <cell r="L196">
            <v>0.65753424657534243</v>
          </cell>
          <cell r="M196">
            <v>0.71232876712328763</v>
          </cell>
          <cell r="N196">
            <v>0.67123287671232879</v>
          </cell>
          <cell r="O196">
            <v>0.93650793650793651</v>
          </cell>
          <cell r="P196">
            <v>0.80821917808219179</v>
          </cell>
          <cell r="Q196">
            <v>1</v>
          </cell>
        </row>
        <row r="197">
          <cell r="F197">
            <v>170735</v>
          </cell>
          <cell r="G197" t="str">
            <v>Mariana Velez</v>
          </cell>
          <cell r="H197">
            <v>0.85263157894736841</v>
          </cell>
          <cell r="I197">
            <v>0.68478260869565222</v>
          </cell>
          <cell r="J197">
            <v>0.8936170212765957</v>
          </cell>
          <cell r="K197">
            <v>0.72340425531914898</v>
          </cell>
          <cell r="L197">
            <v>0.90123456790123457</v>
          </cell>
          <cell r="M197">
            <v>0.77777777777777779</v>
          </cell>
          <cell r="N197">
            <v>0.83950617283950613</v>
          </cell>
          <cell r="O197">
            <v>0.88888888888888884</v>
          </cell>
          <cell r="P197">
            <v>0.77777777777777779</v>
          </cell>
          <cell r="Q197">
            <v>1</v>
          </cell>
        </row>
        <row r="198">
          <cell r="F198">
            <v>167168</v>
          </cell>
          <cell r="G198" t="str">
            <v>Juan Baresch</v>
          </cell>
          <cell r="H198">
            <v>0.49484536082474229</v>
          </cell>
          <cell r="I198">
            <v>0.91304347826086951</v>
          </cell>
          <cell r="J198">
            <v>0.9494949494949495</v>
          </cell>
          <cell r="K198">
            <v>0.83333333333333337</v>
          </cell>
          <cell r="L198">
            <v>0.95121951219512191</v>
          </cell>
          <cell r="M198">
            <v>0.74390243902439024</v>
          </cell>
          <cell r="N198">
            <v>0.97619047619047616</v>
          </cell>
          <cell r="O198">
            <v>0.9285714285714286</v>
          </cell>
          <cell r="P198">
            <v>0.91666666666666663</v>
          </cell>
          <cell r="Q198">
            <v>0.97560975609756095</v>
          </cell>
        </row>
        <row r="199">
          <cell r="F199">
            <v>110342</v>
          </cell>
          <cell r="G199" t="str">
            <v>Paola Martinez</v>
          </cell>
          <cell r="H199">
            <v>0.71578947368421053</v>
          </cell>
          <cell r="I199">
            <v>0.8125</v>
          </cell>
          <cell r="J199">
            <v>0.83333333333333337</v>
          </cell>
          <cell r="K199">
            <v>0.75757575757575757</v>
          </cell>
          <cell r="L199">
            <v>0.96341463414634143</v>
          </cell>
          <cell r="M199">
            <v>0.66666666666666663</v>
          </cell>
          <cell r="N199">
            <v>0.92682926829268297</v>
          </cell>
          <cell r="O199">
            <v>0.64634146341463417</v>
          </cell>
          <cell r="P199">
            <v>1</v>
          </cell>
          <cell r="Q199">
            <v>0.91666666666666663</v>
          </cell>
        </row>
        <row r="200">
          <cell r="F200">
            <v>168265</v>
          </cell>
          <cell r="G200" t="str">
            <v>Alvaro Gutierrez</v>
          </cell>
          <cell r="H200">
            <v>0.90196078431372551</v>
          </cell>
          <cell r="I200">
            <v>0.65686274509803921</v>
          </cell>
          <cell r="J200">
            <v>0.65714285714285714</v>
          </cell>
          <cell r="K200">
            <v>0.95238095238095233</v>
          </cell>
          <cell r="L200">
            <v>0.9285714285714286</v>
          </cell>
          <cell r="M200">
            <v>0.95</v>
          </cell>
          <cell r="N200">
            <v>0.97619047619047616</v>
          </cell>
          <cell r="O200">
            <v>0.5714285714285714</v>
          </cell>
          <cell r="P200">
            <v>0.6428571428571429</v>
          </cell>
          <cell r="Q200">
            <v>0.97619047619047616</v>
          </cell>
        </row>
        <row r="201">
          <cell r="F201">
            <v>110835</v>
          </cell>
          <cell r="G201" t="str">
            <v>Victor Paternina</v>
          </cell>
          <cell r="H201">
            <v>0.69230769230769229</v>
          </cell>
          <cell r="I201">
            <v>0.79166666666666663</v>
          </cell>
          <cell r="J201">
            <v>0.97979797979797978</v>
          </cell>
          <cell r="K201">
            <v>0.63829787234042556</v>
          </cell>
          <cell r="L201">
            <v>0.91463414634146345</v>
          </cell>
          <cell r="M201">
            <v>0.8571428571428571</v>
          </cell>
          <cell r="N201">
            <v>1</v>
          </cell>
          <cell r="O201">
            <v>0.6428571428571429</v>
          </cell>
          <cell r="P201">
            <v>0.83333333333333337</v>
          </cell>
          <cell r="Q201">
            <v>0.9642857142857143</v>
          </cell>
        </row>
        <row r="202">
          <cell r="F202">
            <v>110294</v>
          </cell>
          <cell r="G202" t="str">
            <v>Juan Baresch</v>
          </cell>
          <cell r="H202">
            <v>0.64</v>
          </cell>
          <cell r="I202">
            <v>0.88421052631578945</v>
          </cell>
          <cell r="J202">
            <v>0.81372549019607843</v>
          </cell>
          <cell r="K202">
            <v>0.82653061224489799</v>
          </cell>
          <cell r="L202">
            <v>0.91666666666666663</v>
          </cell>
          <cell r="M202">
            <v>1</v>
          </cell>
          <cell r="N202">
            <v>0.8928571428571429</v>
          </cell>
          <cell r="O202">
            <v>0.6071428571428571</v>
          </cell>
          <cell r="P202">
            <v>0.97499999999999998</v>
          </cell>
          <cell r="Q202">
            <v>0.9375</v>
          </cell>
        </row>
        <row r="203">
          <cell r="F203">
            <v>170573</v>
          </cell>
          <cell r="G203" t="str">
            <v>Claudia Pinilla</v>
          </cell>
          <cell r="H203">
            <v>0.78125</v>
          </cell>
          <cell r="I203">
            <v>0.71276595744680848</v>
          </cell>
          <cell r="J203">
            <v>0.76767676767676762</v>
          </cell>
          <cell r="K203">
            <v>0.61458333333333337</v>
          </cell>
          <cell r="L203">
            <v>0.83950617283950613</v>
          </cell>
          <cell r="M203">
            <v>0.88888888888888884</v>
          </cell>
          <cell r="N203">
            <v>1</v>
          </cell>
          <cell r="O203">
            <v>0.8441558441558441</v>
          </cell>
          <cell r="P203">
            <v>0.93827160493827155</v>
          </cell>
          <cell r="Q203">
            <v>1</v>
          </cell>
        </row>
        <row r="204">
          <cell r="F204">
            <v>110338</v>
          </cell>
          <cell r="G204" t="str">
            <v>Fernando Hernandez</v>
          </cell>
          <cell r="H204">
            <v>0.74</v>
          </cell>
          <cell r="I204">
            <v>0.5757575757575758</v>
          </cell>
          <cell r="J204">
            <v>0.68627450980392157</v>
          </cell>
          <cell r="K204">
            <v>0.51515151515151514</v>
          </cell>
          <cell r="L204">
            <v>0.92682926829268297</v>
          </cell>
          <cell r="M204">
            <v>1</v>
          </cell>
          <cell r="N204">
            <v>1</v>
          </cell>
          <cell r="O204">
            <v>0.95238095238095233</v>
          </cell>
          <cell r="P204">
            <v>0.9285714285714286</v>
          </cell>
          <cell r="Q204">
            <v>0.98809523809523814</v>
          </cell>
        </row>
        <row r="205">
          <cell r="F205">
            <v>165543</v>
          </cell>
          <cell r="G205" t="str">
            <v>Fernando Hernandez</v>
          </cell>
          <cell r="H205">
            <v>0.9375</v>
          </cell>
          <cell r="I205">
            <v>0.7978723404255319</v>
          </cell>
          <cell r="J205">
            <v>0.73404255319148937</v>
          </cell>
          <cell r="K205">
            <v>0.29545454545454547</v>
          </cell>
          <cell r="L205">
            <v>0.79012345679012341</v>
          </cell>
          <cell r="M205">
            <v>0.8271604938271605</v>
          </cell>
          <cell r="N205">
            <v>1</v>
          </cell>
          <cell r="O205">
            <v>1</v>
          </cell>
          <cell r="P205">
            <v>0.87654320987654322</v>
          </cell>
          <cell r="Q205">
            <v>0.95061728395061729</v>
          </cell>
        </row>
        <row r="206">
          <cell r="F206">
            <v>170424</v>
          </cell>
          <cell r="G206" t="str">
            <v>Victor Paternina</v>
          </cell>
          <cell r="H206">
            <v>0.71134020618556704</v>
          </cell>
          <cell r="I206">
            <v>0.60824742268041232</v>
          </cell>
          <cell r="J206">
            <v>0.40404040404040403</v>
          </cell>
          <cell r="K206">
            <v>0.92929292929292928</v>
          </cell>
          <cell r="L206">
            <v>0.95121951219512191</v>
          </cell>
          <cell r="M206">
            <v>0.91463414634146345</v>
          </cell>
          <cell r="N206">
            <v>0.76543209876543206</v>
          </cell>
          <cell r="O206">
            <v>0.86904761904761907</v>
          </cell>
          <cell r="P206">
            <v>0.97560975609756095</v>
          </cell>
          <cell r="Q206">
            <v>1</v>
          </cell>
        </row>
        <row r="207">
          <cell r="F207">
            <v>167142</v>
          </cell>
          <cell r="G207" t="str">
            <v>Fernando Hernandez</v>
          </cell>
          <cell r="H207">
            <v>0.8125</v>
          </cell>
          <cell r="I207">
            <v>0.62765957446808507</v>
          </cell>
          <cell r="J207">
            <v>0.81818181818181823</v>
          </cell>
          <cell r="K207">
            <v>0.97916666666666663</v>
          </cell>
          <cell r="L207">
            <v>0.75308641975308643</v>
          </cell>
          <cell r="M207">
            <v>0.83950617283950613</v>
          </cell>
          <cell r="N207">
            <v>1</v>
          </cell>
          <cell r="O207">
            <v>0.9859154929577465</v>
          </cell>
          <cell r="P207">
            <v>0.76543209876543206</v>
          </cell>
          <cell r="Q207">
            <v>1</v>
          </cell>
        </row>
        <row r="208">
          <cell r="F208">
            <v>166913</v>
          </cell>
          <cell r="G208" t="str">
            <v>Johana Botero</v>
          </cell>
          <cell r="H208">
            <v>0.74747474747474751</v>
          </cell>
          <cell r="I208">
            <v>1</v>
          </cell>
          <cell r="J208">
            <v>0.78787878787878785</v>
          </cell>
          <cell r="K208">
            <v>1</v>
          </cell>
          <cell r="L208">
            <v>0.51851851851851849</v>
          </cell>
          <cell r="M208">
            <v>0.95061728395061729</v>
          </cell>
          <cell r="N208">
            <v>0.98765432098765427</v>
          </cell>
          <cell r="O208">
            <v>1</v>
          </cell>
          <cell r="P208">
            <v>0.64197530864197527</v>
          </cell>
          <cell r="Q208">
            <v>0.69135802469135799</v>
          </cell>
        </row>
        <row r="209">
          <cell r="F209">
            <v>111990</v>
          </cell>
          <cell r="G209" t="str">
            <v>Carolina Chavez</v>
          </cell>
          <cell r="H209">
            <v>0.87777777777777777</v>
          </cell>
          <cell r="I209">
            <v>0.8666666666666667</v>
          </cell>
          <cell r="J209">
            <v>0.74226804123711343</v>
          </cell>
          <cell r="K209">
            <v>0.88172043010752688</v>
          </cell>
          <cell r="L209">
            <v>0.88</v>
          </cell>
          <cell r="M209">
            <v>0.75342465753424659</v>
          </cell>
          <cell r="N209">
            <v>0.94666666666666666</v>
          </cell>
          <cell r="O209">
            <v>0.81818181818181823</v>
          </cell>
          <cell r="P209">
            <v>0.53164556962025311</v>
          </cell>
          <cell r="Q209">
            <v>0.74683544303797467</v>
          </cell>
        </row>
        <row r="210">
          <cell r="F210">
            <v>109953</v>
          </cell>
          <cell r="H210">
            <v>0.90721649484536082</v>
          </cell>
          <cell r="I210">
            <v>0.81818181818181823</v>
          </cell>
          <cell r="J210">
            <v>0.75757575757575757</v>
          </cell>
          <cell r="K210">
            <v>0.9509803921568627</v>
          </cell>
          <cell r="L210">
            <v>0.80952380952380953</v>
          </cell>
          <cell r="M210">
            <v>0.81481481481481477</v>
          </cell>
          <cell r="N210">
            <v>0.95238095238095233</v>
          </cell>
          <cell r="O210">
            <v>0.79761904761904767</v>
          </cell>
          <cell r="P210">
            <v>0.97619047619047616</v>
          </cell>
          <cell r="Q210">
            <v>0.69135802469135799</v>
          </cell>
        </row>
        <row r="211">
          <cell r="F211">
            <v>109873</v>
          </cell>
          <cell r="G211" t="str">
            <v>Paola Martínez</v>
          </cell>
          <cell r="H211">
            <v>0.90526315789473688</v>
          </cell>
          <cell r="I211">
            <v>0.78260869565217395</v>
          </cell>
          <cell r="J211">
            <v>0.90721649484536082</v>
          </cell>
          <cell r="K211">
            <v>0.7</v>
          </cell>
          <cell r="L211">
            <v>0.92307692307692313</v>
          </cell>
          <cell r="M211">
            <v>0.8902439024390244</v>
          </cell>
          <cell r="N211">
            <v>0.6875</v>
          </cell>
          <cell r="O211">
            <v>0.97560975609756095</v>
          </cell>
          <cell r="P211">
            <v>0.79487179487179482</v>
          </cell>
          <cell r="Q211">
            <v>0.89610389610389607</v>
          </cell>
        </row>
        <row r="212">
          <cell r="F212">
            <v>109698</v>
          </cell>
          <cell r="G212" t="str">
            <v>Juan Baresch</v>
          </cell>
          <cell r="H212">
            <v>0.90196078431372551</v>
          </cell>
          <cell r="I212">
            <v>0.89215686274509809</v>
          </cell>
          <cell r="J212">
            <v>0.8</v>
          </cell>
          <cell r="K212">
            <v>0.86</v>
          </cell>
          <cell r="L212">
            <v>0.83333333333333337</v>
          </cell>
          <cell r="M212">
            <v>0.87804878048780488</v>
          </cell>
          <cell r="N212">
            <v>0.93902439024390238</v>
          </cell>
          <cell r="O212">
            <v>0.88749999999999996</v>
          </cell>
          <cell r="P212">
            <v>0.83750000000000002</v>
          </cell>
          <cell r="Q212">
            <v>0.64634146341463417</v>
          </cell>
        </row>
        <row r="213">
          <cell r="F213">
            <v>112330</v>
          </cell>
          <cell r="G213" t="str">
            <v>Johana Botero</v>
          </cell>
          <cell r="H213">
            <v>0.44210526315789472</v>
          </cell>
          <cell r="I213">
            <v>0.81052631578947365</v>
          </cell>
          <cell r="J213">
            <v>0.57894736842105265</v>
          </cell>
          <cell r="K213">
            <v>0.75789473684210529</v>
          </cell>
          <cell r="L213">
            <v>0.97499999999999998</v>
          </cell>
          <cell r="M213">
            <v>0.85</v>
          </cell>
          <cell r="N213">
            <v>0.97499999999999998</v>
          </cell>
          <cell r="O213">
            <v>1</v>
          </cell>
          <cell r="P213">
            <v>1</v>
          </cell>
          <cell r="Q213">
            <v>1</v>
          </cell>
        </row>
        <row r="214">
          <cell r="F214">
            <v>109774</v>
          </cell>
          <cell r="G214" t="str">
            <v>Martha Barros</v>
          </cell>
          <cell r="H214">
            <v>0.86315789473684212</v>
          </cell>
          <cell r="I214">
            <v>0.82105263157894737</v>
          </cell>
          <cell r="J214">
            <v>0.48421052631578948</v>
          </cell>
          <cell r="K214">
            <v>0.65263157894736845</v>
          </cell>
          <cell r="L214">
            <v>0.50649350649350644</v>
          </cell>
          <cell r="M214">
            <v>1</v>
          </cell>
          <cell r="N214">
            <v>0.86486486486486491</v>
          </cell>
          <cell r="O214">
            <v>0.88311688311688308</v>
          </cell>
          <cell r="P214">
            <v>0.92207792207792205</v>
          </cell>
          <cell r="Q214">
            <v>0.97402597402597402</v>
          </cell>
        </row>
        <row r="215">
          <cell r="F215">
            <v>171094</v>
          </cell>
          <cell r="G215" t="str">
            <v>Yolima Mesa</v>
          </cell>
          <cell r="H215">
            <v>0.71</v>
          </cell>
          <cell r="I215">
            <v>0.71568627450980393</v>
          </cell>
          <cell r="J215">
            <v>0.59793814432989689</v>
          </cell>
          <cell r="K215">
            <v>0.78787878787878785</v>
          </cell>
          <cell r="L215">
            <v>0.83950617283950613</v>
          </cell>
          <cell r="M215">
            <v>0.86075949367088611</v>
          </cell>
          <cell r="N215">
            <v>0.8666666666666667</v>
          </cell>
          <cell r="O215">
            <v>0.94936708860759489</v>
          </cell>
          <cell r="P215">
            <v>0.97530864197530864</v>
          </cell>
          <cell r="Q215">
            <v>0.87341772151898733</v>
          </cell>
        </row>
        <row r="216">
          <cell r="F216">
            <v>111026</v>
          </cell>
          <cell r="H216">
            <v>0.97979797979797978</v>
          </cell>
          <cell r="I216">
            <v>0.78787878787878785</v>
          </cell>
          <cell r="J216">
            <v>1</v>
          </cell>
          <cell r="K216">
            <v>0.65656565656565657</v>
          </cell>
          <cell r="L216">
            <v>0.66666666666666663</v>
          </cell>
          <cell r="M216">
            <v>0.9642857142857143</v>
          </cell>
          <cell r="N216">
            <v>0.97619047619047616</v>
          </cell>
          <cell r="O216">
            <v>0.9285714285714286</v>
          </cell>
          <cell r="P216">
            <v>0.75</v>
          </cell>
          <cell r="Q216">
            <v>0.75</v>
          </cell>
        </row>
        <row r="217">
          <cell r="F217">
            <v>113796</v>
          </cell>
          <cell r="H217">
            <v>0.60606060606060608</v>
          </cell>
          <cell r="I217">
            <v>0.55882352941176472</v>
          </cell>
          <cell r="J217">
            <v>0.73737373737373735</v>
          </cell>
          <cell r="K217">
            <v>0.83157894736842108</v>
          </cell>
          <cell r="L217">
            <v>0.83950617283950613</v>
          </cell>
          <cell r="M217">
            <v>0.92592592592592593</v>
          </cell>
          <cell r="N217">
            <v>0.92592592592592593</v>
          </cell>
          <cell r="O217">
            <v>0.93827160493827155</v>
          </cell>
          <cell r="P217">
            <v>1</v>
          </cell>
          <cell r="Q217">
            <v>1</v>
          </cell>
        </row>
        <row r="218">
          <cell r="F218">
            <v>111438</v>
          </cell>
          <cell r="G218" t="str">
            <v>Juan Baresch</v>
          </cell>
          <cell r="H218">
            <v>0.92929292929292928</v>
          </cell>
          <cell r="I218">
            <v>0.78350515463917525</v>
          </cell>
          <cell r="J218">
            <v>0.71568627450980393</v>
          </cell>
          <cell r="K218">
            <v>0.85</v>
          </cell>
          <cell r="L218">
            <v>0.86904761904761907</v>
          </cell>
          <cell r="M218">
            <v>0.92405063291139244</v>
          </cell>
          <cell r="N218">
            <v>0.85365853658536583</v>
          </cell>
          <cell r="O218">
            <v>0.8902439024390244</v>
          </cell>
          <cell r="P218">
            <v>0.36904761904761907</v>
          </cell>
          <cell r="Q218">
            <v>0.97619047619047616</v>
          </cell>
        </row>
        <row r="219">
          <cell r="F219">
            <v>110398</v>
          </cell>
          <cell r="G219" t="str">
            <v>Fernando Hernandez</v>
          </cell>
          <cell r="H219">
            <v>0.79411764705882348</v>
          </cell>
          <cell r="I219">
            <v>0.97979797979797978</v>
          </cell>
          <cell r="J219">
            <v>0.75257731958762886</v>
          </cell>
          <cell r="K219">
            <v>0.84042553191489366</v>
          </cell>
          <cell r="L219">
            <v>0.90476190476190477</v>
          </cell>
          <cell r="M219">
            <v>0.86904761904761907</v>
          </cell>
          <cell r="N219">
            <v>0.79761904761904767</v>
          </cell>
          <cell r="O219">
            <v>0.8214285714285714</v>
          </cell>
          <cell r="P219">
            <v>0.86904761904761907</v>
          </cell>
          <cell r="Q219">
            <v>0.86904761904761907</v>
          </cell>
        </row>
        <row r="220">
          <cell r="F220">
            <v>154677</v>
          </cell>
          <cell r="G220" t="str">
            <v>Alvaro Gutierrez</v>
          </cell>
          <cell r="H220">
            <v>0.79381443298969068</v>
          </cell>
          <cell r="I220">
            <v>0.91176470588235292</v>
          </cell>
          <cell r="J220">
            <v>0.83838383838383834</v>
          </cell>
          <cell r="K220">
            <v>0.86868686868686873</v>
          </cell>
          <cell r="L220">
            <v>0.84523809523809523</v>
          </cell>
          <cell r="M220">
            <v>0.91666666666666663</v>
          </cell>
          <cell r="N220">
            <v>0.86904761904761907</v>
          </cell>
          <cell r="O220">
            <v>0.84523809523809523</v>
          </cell>
          <cell r="P220">
            <v>0.69047619047619047</v>
          </cell>
          <cell r="Q220">
            <v>0.8571428571428571</v>
          </cell>
        </row>
        <row r="221">
          <cell r="F221">
            <v>164473</v>
          </cell>
          <cell r="G221" t="str">
            <v>Fernando Hernandez</v>
          </cell>
          <cell r="H221">
            <v>0.88659793814432986</v>
          </cell>
          <cell r="I221">
            <v>0.84848484848484851</v>
          </cell>
          <cell r="J221">
            <v>0.85106382978723405</v>
          </cell>
          <cell r="K221">
            <v>0.6262626262626263</v>
          </cell>
          <cell r="L221">
            <v>0.94047619047619047</v>
          </cell>
          <cell r="M221">
            <v>0.94047619047619047</v>
          </cell>
          <cell r="N221">
            <v>0.94047619047619047</v>
          </cell>
          <cell r="O221">
            <v>0.94047619047619047</v>
          </cell>
          <cell r="P221">
            <v>0.6785714285714286</v>
          </cell>
          <cell r="Q221">
            <v>0.38095238095238093</v>
          </cell>
        </row>
        <row r="222">
          <cell r="F222">
            <v>110109</v>
          </cell>
          <cell r="G222" t="str">
            <v>Carolina Chavez</v>
          </cell>
          <cell r="H222">
            <v>0.7</v>
          </cell>
          <cell r="I222">
            <v>0.80392156862745101</v>
          </cell>
          <cell r="J222">
            <v>0.68627450980392157</v>
          </cell>
          <cell r="K222">
            <v>0.93</v>
          </cell>
          <cell r="L222">
            <v>0.97468354430379744</v>
          </cell>
          <cell r="M222">
            <v>0.8902439024390244</v>
          </cell>
          <cell r="N222">
            <v>0.97560975609756095</v>
          </cell>
          <cell r="O222">
            <v>0.97560975609756095</v>
          </cell>
          <cell r="P222">
            <v>0.6428571428571429</v>
          </cell>
          <cell r="Q222">
            <v>0.94047619047619047</v>
          </cell>
        </row>
        <row r="223">
          <cell r="F223">
            <v>111746</v>
          </cell>
          <cell r="G223" t="str">
            <v>Catalina Quintero</v>
          </cell>
          <cell r="H223">
            <v>0.63636363636363635</v>
          </cell>
          <cell r="I223">
            <v>0.91666666666666663</v>
          </cell>
          <cell r="J223">
            <v>0.52083333333333337</v>
          </cell>
          <cell r="K223">
            <v>0.65625</v>
          </cell>
          <cell r="L223">
            <v>0.92592592592592593</v>
          </cell>
          <cell r="M223">
            <v>0.95061728395061729</v>
          </cell>
          <cell r="N223">
            <v>0.32</v>
          </cell>
          <cell r="O223">
            <v>1</v>
          </cell>
          <cell r="P223">
            <v>1</v>
          </cell>
          <cell r="Q223">
            <v>0.95061728395061729</v>
          </cell>
        </row>
        <row r="224">
          <cell r="F224">
            <v>110665</v>
          </cell>
          <cell r="G224" t="str">
            <v>Johana Botero</v>
          </cell>
          <cell r="H224">
            <v>0.57843137254901966</v>
          </cell>
          <cell r="I224">
            <v>0.81372549019607843</v>
          </cell>
          <cell r="J224">
            <v>0.89320388349514568</v>
          </cell>
          <cell r="K224">
            <v>0.90196078431372551</v>
          </cell>
          <cell r="L224">
            <v>0.83950617283950613</v>
          </cell>
          <cell r="M224">
            <v>0.86486486486486491</v>
          </cell>
          <cell r="N224">
            <v>0.90123456790123457</v>
          </cell>
          <cell r="O224">
            <v>0.91666666666666663</v>
          </cell>
          <cell r="P224">
            <v>0.8214285714285714</v>
          </cell>
          <cell r="Q224">
            <v>0.42499999999999999</v>
          </cell>
        </row>
        <row r="225">
          <cell r="F225">
            <v>111817</v>
          </cell>
          <cell r="G225" t="str">
            <v>Victor Paternina</v>
          </cell>
          <cell r="H225">
            <v>0.95959595959595956</v>
          </cell>
          <cell r="I225">
            <v>0.6966292134831461</v>
          </cell>
          <cell r="J225">
            <v>0.5670103092783505</v>
          </cell>
          <cell r="K225">
            <v>0.81818181818181823</v>
          </cell>
          <cell r="L225">
            <v>0.90476190476190477</v>
          </cell>
          <cell r="M225">
            <v>0.8271604938271605</v>
          </cell>
          <cell r="N225">
            <v>1</v>
          </cell>
          <cell r="O225">
            <v>1</v>
          </cell>
          <cell r="P225">
            <v>0.34146341463414637</v>
          </cell>
          <cell r="Q225">
            <v>0.95238095238095233</v>
          </cell>
        </row>
        <row r="226">
          <cell r="F226">
            <v>110430</v>
          </cell>
          <cell r="H226">
            <v>0.73737373737373735</v>
          </cell>
          <cell r="I226">
            <v>0.79166666666666663</v>
          </cell>
          <cell r="J226">
            <v>0.94897959183673475</v>
          </cell>
          <cell r="K226">
            <v>0.77777777777777779</v>
          </cell>
          <cell r="L226">
            <v>0.41666666666666669</v>
          </cell>
          <cell r="M226">
            <v>0.6428571428571429</v>
          </cell>
          <cell r="N226">
            <v>0.97619047619047616</v>
          </cell>
          <cell r="O226">
            <v>1</v>
          </cell>
          <cell r="P226">
            <v>0.84523809523809523</v>
          </cell>
          <cell r="Q226">
            <v>0.88095238095238093</v>
          </cell>
        </row>
        <row r="227">
          <cell r="F227">
            <v>110367</v>
          </cell>
          <cell r="G227" t="str">
            <v>Fernando Hernandez</v>
          </cell>
          <cell r="H227">
            <v>0.5444444444444444</v>
          </cell>
          <cell r="I227">
            <v>0.90909090909090906</v>
          </cell>
          <cell r="J227">
            <v>0.55208333333333337</v>
          </cell>
          <cell r="K227">
            <v>0.7558139534883721</v>
          </cell>
          <cell r="L227">
            <v>1</v>
          </cell>
          <cell r="M227">
            <v>0.8271604938271605</v>
          </cell>
          <cell r="N227">
            <v>0.95061728395061729</v>
          </cell>
          <cell r="O227">
            <v>0.95061728395061729</v>
          </cell>
          <cell r="P227">
            <v>0.71604938271604934</v>
          </cell>
          <cell r="Q227">
            <v>1</v>
          </cell>
        </row>
        <row r="228">
          <cell r="F228">
            <v>110395</v>
          </cell>
          <cell r="G228" t="str">
            <v>Claudia Pinilla</v>
          </cell>
          <cell r="H228">
            <v>0.6333333333333333</v>
          </cell>
          <cell r="I228">
            <v>0.81521739130434778</v>
          </cell>
          <cell r="J228">
            <v>0.73958333333333337</v>
          </cell>
          <cell r="K228">
            <v>0.67708333333333337</v>
          </cell>
          <cell r="L228">
            <v>0.9135802469135802</v>
          </cell>
          <cell r="M228">
            <v>0.58024691358024694</v>
          </cell>
          <cell r="N228">
            <v>1</v>
          </cell>
          <cell r="O228">
            <v>0.87654320987654322</v>
          </cell>
          <cell r="P228">
            <v>0.61728395061728392</v>
          </cell>
          <cell r="Q228">
            <v>0.93827160493827155</v>
          </cell>
        </row>
        <row r="229">
          <cell r="F229">
            <v>110588</v>
          </cell>
          <cell r="G229" t="str">
            <v>Yolima Mesa</v>
          </cell>
          <cell r="H229">
            <v>0.70114942528735635</v>
          </cell>
          <cell r="I229">
            <v>0.57608695652173914</v>
          </cell>
          <cell r="J229">
            <v>0.797752808988764</v>
          </cell>
          <cell r="K229">
            <v>0.9550561797752809</v>
          </cell>
          <cell r="L229">
            <v>0.569620253164557</v>
          </cell>
          <cell r="M229">
            <v>0.80519480519480524</v>
          </cell>
          <cell r="N229">
            <v>0.82278481012658233</v>
          </cell>
          <cell r="O229">
            <v>0.94936708860759489</v>
          </cell>
          <cell r="P229">
            <v>0.8271604938271605</v>
          </cell>
          <cell r="Q229">
            <v>0.87341772151898733</v>
          </cell>
        </row>
        <row r="230">
          <cell r="F230">
            <v>167775</v>
          </cell>
          <cell r="G230" t="str">
            <v>Fernando Hernandez</v>
          </cell>
          <cell r="H230">
            <v>0.4891304347826087</v>
          </cell>
          <cell r="I230">
            <v>0.38043478260869568</v>
          </cell>
          <cell r="J230">
            <v>0.71578947368421053</v>
          </cell>
          <cell r="K230">
            <v>0.92682926829268297</v>
          </cell>
          <cell r="L230">
            <v>0.94805194805194803</v>
          </cell>
          <cell r="M230">
            <v>0.89610389610389607</v>
          </cell>
          <cell r="N230">
            <v>0.97297297297297303</v>
          </cell>
          <cell r="O230">
            <v>1</v>
          </cell>
          <cell r="P230">
            <v>0.89610389610389607</v>
          </cell>
          <cell r="Q230">
            <v>1</v>
          </cell>
        </row>
        <row r="231">
          <cell r="F231">
            <v>170948</v>
          </cell>
          <cell r="G231" t="str">
            <v>Carolina Chavez</v>
          </cell>
          <cell r="H231">
            <v>0.86363636363636365</v>
          </cell>
          <cell r="I231">
            <v>0.66315789473684206</v>
          </cell>
          <cell r="J231">
            <v>0.8</v>
          </cell>
          <cell r="K231">
            <v>0.68421052631578949</v>
          </cell>
          <cell r="L231">
            <v>0.8441558441558441</v>
          </cell>
          <cell r="M231">
            <v>0.9178082191780822</v>
          </cell>
          <cell r="N231">
            <v>0.81333333333333335</v>
          </cell>
          <cell r="O231">
            <v>0.68</v>
          </cell>
          <cell r="P231">
            <v>0.87012987012987009</v>
          </cell>
          <cell r="Q231">
            <v>0.92207792207792205</v>
          </cell>
        </row>
        <row r="232">
          <cell r="F232">
            <v>109988</v>
          </cell>
          <cell r="G232" t="str">
            <v>Juan Baresch</v>
          </cell>
          <cell r="H232">
            <v>0.83838383838383834</v>
          </cell>
          <cell r="I232">
            <v>1</v>
          </cell>
          <cell r="J232">
            <v>0.71276595744680848</v>
          </cell>
          <cell r="K232">
            <v>0.91304347826086951</v>
          </cell>
          <cell r="L232">
            <v>0.87654320987654322</v>
          </cell>
          <cell r="M232">
            <v>0.69863013698630139</v>
          </cell>
          <cell r="N232">
            <v>0.94366197183098588</v>
          </cell>
          <cell r="O232">
            <v>0.53086419753086422</v>
          </cell>
          <cell r="P232">
            <v>0.73417721518987344</v>
          </cell>
          <cell r="Q232">
            <v>0.85185185185185186</v>
          </cell>
        </row>
        <row r="233">
          <cell r="F233">
            <v>111913</v>
          </cell>
          <cell r="G233" t="str">
            <v>Victor Paternina</v>
          </cell>
          <cell r="H233">
            <v>0.70476190476190481</v>
          </cell>
          <cell r="I233">
            <v>0.41414141414141414</v>
          </cell>
          <cell r="J233">
            <v>0.93</v>
          </cell>
          <cell r="K233">
            <v>0.82</v>
          </cell>
          <cell r="L233">
            <v>0.29761904761904762</v>
          </cell>
          <cell r="M233">
            <v>1</v>
          </cell>
          <cell r="N233">
            <v>1</v>
          </cell>
          <cell r="O233">
            <v>1</v>
          </cell>
          <cell r="P233">
            <v>0.95121951219512191</v>
          </cell>
          <cell r="Q233">
            <v>1</v>
          </cell>
        </row>
        <row r="234">
          <cell r="F234">
            <v>109917</v>
          </cell>
          <cell r="H234">
            <v>0.53535353535353536</v>
          </cell>
          <cell r="I234">
            <v>0.80392156862745101</v>
          </cell>
          <cell r="J234">
            <v>0.82828282828282829</v>
          </cell>
          <cell r="K234">
            <v>0.93137254901960786</v>
          </cell>
          <cell r="L234">
            <v>1</v>
          </cell>
          <cell r="M234">
            <v>0.94047619047619047</v>
          </cell>
          <cell r="N234">
            <v>0.97619047619047616</v>
          </cell>
          <cell r="O234">
            <v>0.45238095238095238</v>
          </cell>
          <cell r="P234">
            <v>0.95238095238095233</v>
          </cell>
          <cell r="Q234">
            <v>0.6785714285714286</v>
          </cell>
        </row>
        <row r="235">
          <cell r="F235">
            <v>165711</v>
          </cell>
          <cell r="G235" t="str">
            <v>Catalina Quintero</v>
          </cell>
          <cell r="H235">
            <v>0.77450980392156865</v>
          </cell>
          <cell r="I235">
            <v>0.31313131313131315</v>
          </cell>
          <cell r="J235">
            <v>0.88888888888888884</v>
          </cell>
          <cell r="K235">
            <v>0.60606060606060608</v>
          </cell>
          <cell r="L235">
            <v>0.86904761904761907</v>
          </cell>
          <cell r="M235">
            <v>0.88888888888888884</v>
          </cell>
          <cell r="N235">
            <v>0.95238095238095233</v>
          </cell>
          <cell r="O235">
            <v>0.90476190476190477</v>
          </cell>
          <cell r="P235">
            <v>0.9642857142857143</v>
          </cell>
          <cell r="Q235">
            <v>0.83333333333333337</v>
          </cell>
        </row>
        <row r="236">
          <cell r="F236">
            <v>170734</v>
          </cell>
          <cell r="G236" t="str">
            <v>Catalina Quintero</v>
          </cell>
          <cell r="H236">
            <v>0.67708333333333337</v>
          </cell>
          <cell r="I236">
            <v>0.6767676767676768</v>
          </cell>
          <cell r="J236">
            <v>0.43434343434343436</v>
          </cell>
          <cell r="K236">
            <v>0.9375</v>
          </cell>
          <cell r="L236">
            <v>0.95061728395061729</v>
          </cell>
          <cell r="M236">
            <v>1</v>
          </cell>
          <cell r="N236">
            <v>0.83544303797468356</v>
          </cell>
          <cell r="O236">
            <v>1</v>
          </cell>
          <cell r="P236">
            <v>1</v>
          </cell>
          <cell r="Q236">
            <v>0.83950617283950613</v>
          </cell>
        </row>
        <row r="237">
          <cell r="F237">
            <v>110165</v>
          </cell>
          <cell r="G237" t="str">
            <v>Carolina Chavez</v>
          </cell>
          <cell r="H237">
            <v>0.7</v>
          </cell>
          <cell r="I237">
            <v>0.69523809523809521</v>
          </cell>
          <cell r="J237">
            <v>0.8571428571428571</v>
          </cell>
          <cell r="K237">
            <v>0.80808080808080807</v>
          </cell>
          <cell r="L237">
            <v>1</v>
          </cell>
          <cell r="M237">
            <v>0.66666666666666663</v>
          </cell>
          <cell r="N237">
            <v>0.72619047619047616</v>
          </cell>
          <cell r="O237">
            <v>0.48809523809523808</v>
          </cell>
          <cell r="P237">
            <v>1</v>
          </cell>
          <cell r="Q237">
            <v>1</v>
          </cell>
        </row>
        <row r="238">
          <cell r="F238">
            <v>167157</v>
          </cell>
          <cell r="G238" t="str">
            <v>Catalina Quintero</v>
          </cell>
          <cell r="H238">
            <v>0.85567010309278346</v>
          </cell>
          <cell r="I238">
            <v>0.69791666666666663</v>
          </cell>
          <cell r="J238">
            <v>0.76288659793814428</v>
          </cell>
          <cell r="K238">
            <v>0.73737373737373735</v>
          </cell>
          <cell r="L238">
            <v>0.90476190476190477</v>
          </cell>
          <cell r="M238">
            <v>0.51190476190476186</v>
          </cell>
          <cell r="N238">
            <v>0.79761904761904767</v>
          </cell>
          <cell r="O238">
            <v>0.83333333333333337</v>
          </cell>
          <cell r="P238">
            <v>0.91666666666666663</v>
          </cell>
          <cell r="Q238">
            <v>0.69047619047619047</v>
          </cell>
        </row>
        <row r="239">
          <cell r="F239">
            <v>112400</v>
          </cell>
          <cell r="G239" t="str">
            <v>Johana Botero</v>
          </cell>
          <cell r="H239">
            <v>0.88888888888888884</v>
          </cell>
          <cell r="I239">
            <v>0.73958333333333337</v>
          </cell>
          <cell r="J239">
            <v>0.84313725490196079</v>
          </cell>
          <cell r="K239">
            <v>0.95348837209302328</v>
          </cell>
          <cell r="L239">
            <v>0.9642857142857143</v>
          </cell>
          <cell r="M239">
            <v>0.9642857142857143</v>
          </cell>
          <cell r="N239">
            <v>0.95238095238095233</v>
          </cell>
          <cell r="O239">
            <v>0.9642857142857143</v>
          </cell>
          <cell r="P239">
            <v>0.6428571428571429</v>
          </cell>
          <cell r="Q239">
            <v>0.52380952380952384</v>
          </cell>
        </row>
        <row r="240">
          <cell r="F240">
            <v>111795</v>
          </cell>
          <cell r="G240" t="str">
            <v>Carolina Chavez</v>
          </cell>
          <cell r="H240">
            <v>0.58947368421052626</v>
          </cell>
          <cell r="I240">
            <v>0.79411764705882348</v>
          </cell>
          <cell r="J240">
            <v>0.97058823529411764</v>
          </cell>
          <cell r="K240">
            <v>0.48</v>
          </cell>
          <cell r="L240">
            <v>0.8928571428571429</v>
          </cell>
          <cell r="M240">
            <v>0.71951219512195119</v>
          </cell>
          <cell r="N240">
            <v>0.86585365853658536</v>
          </cell>
          <cell r="O240">
            <v>0.91666666666666663</v>
          </cell>
          <cell r="P240">
            <v>0.88095238095238093</v>
          </cell>
          <cell r="Q240">
            <v>0.74390243902439024</v>
          </cell>
        </row>
        <row r="241">
          <cell r="F241">
            <v>162558</v>
          </cell>
          <cell r="G241" t="str">
            <v>Mariana Velez</v>
          </cell>
          <cell r="H241">
            <v>0.59375</v>
          </cell>
          <cell r="I241">
            <v>0.51041666666666663</v>
          </cell>
          <cell r="J241">
            <v>0.90625</v>
          </cell>
          <cell r="K241">
            <v>0.89583333333333337</v>
          </cell>
          <cell r="L241">
            <v>0.95061728395061729</v>
          </cell>
          <cell r="M241">
            <v>0.8271604938271605</v>
          </cell>
          <cell r="N241">
            <v>0.83950617283950613</v>
          </cell>
          <cell r="O241">
            <v>0.54320987654320985</v>
          </cell>
          <cell r="P241">
            <v>0.92592592592592593</v>
          </cell>
          <cell r="Q241">
            <v>0.87654320987654322</v>
          </cell>
        </row>
        <row r="242">
          <cell r="F242">
            <v>112323</v>
          </cell>
          <cell r="G242" t="str">
            <v>Carolina Chavez</v>
          </cell>
          <cell r="H242">
            <v>0.7</v>
          </cell>
          <cell r="I242">
            <v>0.93814432989690721</v>
          </cell>
          <cell r="J242">
            <v>0.97938144329896903</v>
          </cell>
          <cell r="K242">
            <v>0.55000000000000004</v>
          </cell>
          <cell r="L242">
            <v>0.8902439024390244</v>
          </cell>
          <cell r="M242">
            <v>0.8902439024390244</v>
          </cell>
          <cell r="N242">
            <v>0.8902439024390244</v>
          </cell>
          <cell r="O242">
            <v>0.59259259259259256</v>
          </cell>
          <cell r="P242">
            <v>0.92682926829268297</v>
          </cell>
          <cell r="Q242">
            <v>0.73750000000000004</v>
          </cell>
        </row>
        <row r="243">
          <cell r="F243">
            <v>170730</v>
          </cell>
          <cell r="G243" t="str">
            <v>Paola Martinez</v>
          </cell>
          <cell r="H243">
            <v>0.97959183673469385</v>
          </cell>
          <cell r="I243">
            <v>0.83</v>
          </cell>
          <cell r="J243">
            <v>0.84</v>
          </cell>
          <cell r="K243">
            <v>0.60204081632653061</v>
          </cell>
          <cell r="L243">
            <v>0.79268292682926833</v>
          </cell>
          <cell r="M243">
            <v>0.79268292682926833</v>
          </cell>
          <cell r="N243">
            <v>0.35</v>
          </cell>
          <cell r="O243">
            <v>0.83544303797468356</v>
          </cell>
          <cell r="P243">
            <v>0.95238095238095233</v>
          </cell>
          <cell r="Q243">
            <v>0.75609756097560976</v>
          </cell>
        </row>
        <row r="244">
          <cell r="F244">
            <v>170202</v>
          </cell>
          <cell r="G244" t="str">
            <v>Angela Barandica</v>
          </cell>
          <cell r="H244">
            <v>0.96078431372549022</v>
          </cell>
          <cell r="I244">
            <v>0.77777777777777779</v>
          </cell>
          <cell r="J244">
            <v>1</v>
          </cell>
          <cell r="K244">
            <v>0.61</v>
          </cell>
          <cell r="L244">
            <v>0.6428571428571429</v>
          </cell>
          <cell r="M244">
            <v>0.6428571428571429</v>
          </cell>
          <cell r="N244">
            <v>0.33333333333333331</v>
          </cell>
          <cell r="O244">
            <v>1</v>
          </cell>
          <cell r="P244">
            <v>0.97619047619047616</v>
          </cell>
          <cell r="Q244">
            <v>0.95238095238095233</v>
          </cell>
        </row>
        <row r="245">
          <cell r="F245">
            <v>109936</v>
          </cell>
          <cell r="G245" t="str">
            <v>Juan Baresch</v>
          </cell>
          <cell r="H245">
            <v>0.91489361702127658</v>
          </cell>
          <cell r="I245">
            <v>0.8</v>
          </cell>
          <cell r="J245">
            <v>0.58762886597938147</v>
          </cell>
          <cell r="K245">
            <v>0.79381443298969068</v>
          </cell>
          <cell r="L245">
            <v>0.70731707317073167</v>
          </cell>
          <cell r="M245">
            <v>0.92500000000000004</v>
          </cell>
          <cell r="N245">
            <v>0.78048780487804881</v>
          </cell>
          <cell r="O245">
            <v>0.78749999999999998</v>
          </cell>
          <cell r="P245">
            <v>0.86585365853658536</v>
          </cell>
          <cell r="Q245">
            <v>0.80487804878048785</v>
          </cell>
        </row>
        <row r="246">
          <cell r="F246">
            <v>111926</v>
          </cell>
          <cell r="G246" t="str">
            <v>Angela Barandica</v>
          </cell>
          <cell r="H246">
            <v>0.61855670103092786</v>
          </cell>
          <cell r="I246">
            <v>0.7010309278350515</v>
          </cell>
          <cell r="J246">
            <v>0.81818181818181823</v>
          </cell>
          <cell r="K246">
            <v>0.6404494382022472</v>
          </cell>
          <cell r="L246">
            <v>0.9642857142857143</v>
          </cell>
          <cell r="M246">
            <v>1</v>
          </cell>
          <cell r="N246">
            <v>0.88095238095238093</v>
          </cell>
          <cell r="O246">
            <v>1</v>
          </cell>
          <cell r="P246">
            <v>0.8928571428571429</v>
          </cell>
          <cell r="Q246">
            <v>0.33333333333333331</v>
          </cell>
        </row>
        <row r="247">
          <cell r="F247">
            <v>109995</v>
          </cell>
          <cell r="G247" t="str">
            <v>Juan Baresch</v>
          </cell>
          <cell r="H247">
            <v>0.65591397849462363</v>
          </cell>
          <cell r="I247">
            <v>0.82291666666666663</v>
          </cell>
          <cell r="J247">
            <v>1</v>
          </cell>
          <cell r="K247">
            <v>0.76288659793814428</v>
          </cell>
          <cell r="L247">
            <v>0.93827160493827155</v>
          </cell>
          <cell r="M247">
            <v>0.54545454545454541</v>
          </cell>
          <cell r="N247">
            <v>0.79746835443037978</v>
          </cell>
          <cell r="O247">
            <v>0.97530864197530864</v>
          </cell>
          <cell r="P247">
            <v>1</v>
          </cell>
          <cell r="Q247">
            <v>0.40740740740740738</v>
          </cell>
        </row>
        <row r="248">
          <cell r="F248">
            <v>110488</v>
          </cell>
          <cell r="G248" t="str">
            <v>Catalina Quintero</v>
          </cell>
          <cell r="H248">
            <v>0.48484848484848486</v>
          </cell>
          <cell r="I248">
            <v>0.65263157894736845</v>
          </cell>
          <cell r="J248">
            <v>0.65979381443298968</v>
          </cell>
          <cell r="K248">
            <v>0.5757575757575758</v>
          </cell>
          <cell r="L248">
            <v>0.94047619047619047</v>
          </cell>
          <cell r="M248">
            <v>0.77380952380952384</v>
          </cell>
          <cell r="N248">
            <v>1</v>
          </cell>
          <cell r="O248">
            <v>0.94047619047619047</v>
          </cell>
          <cell r="P248">
            <v>1</v>
          </cell>
          <cell r="Q248">
            <v>0.90476190476190477</v>
          </cell>
        </row>
        <row r="249">
          <cell r="F249">
            <v>167587</v>
          </cell>
          <cell r="G249" t="str">
            <v>Juan Baresch</v>
          </cell>
          <cell r="H249">
            <v>0.5252525252525253</v>
          </cell>
          <cell r="I249">
            <v>0.81521739130434778</v>
          </cell>
          <cell r="J249">
            <v>0.93333333333333335</v>
          </cell>
          <cell r="K249">
            <v>0.69072164948453607</v>
          </cell>
          <cell r="L249">
            <v>0.91666666666666663</v>
          </cell>
          <cell r="M249">
            <v>0.70886075949367089</v>
          </cell>
          <cell r="N249">
            <v>0.87179487179487181</v>
          </cell>
          <cell r="O249">
            <v>0.95061728395061729</v>
          </cell>
          <cell r="P249">
            <v>0.97530864197530864</v>
          </cell>
          <cell r="Q249">
            <v>0.5679012345679012</v>
          </cell>
        </row>
        <row r="250">
          <cell r="F250">
            <v>110755</v>
          </cell>
          <cell r="G250" t="str">
            <v>Claudia Pinilla</v>
          </cell>
          <cell r="H250">
            <v>0.91752577319587625</v>
          </cell>
          <cell r="I250">
            <v>0.61458333333333337</v>
          </cell>
          <cell r="J250">
            <v>0.87254901960784315</v>
          </cell>
          <cell r="K250">
            <v>0.61616161616161613</v>
          </cell>
          <cell r="L250">
            <v>0.6071428571428571</v>
          </cell>
          <cell r="M250">
            <v>0.7857142857142857</v>
          </cell>
          <cell r="N250">
            <v>0.9285714285714286</v>
          </cell>
          <cell r="O250">
            <v>0.94047619047619047</v>
          </cell>
          <cell r="P250">
            <v>0.79761904761904767</v>
          </cell>
          <cell r="Q250">
            <v>0.86904761904761907</v>
          </cell>
        </row>
        <row r="251">
          <cell r="F251">
            <v>110594</v>
          </cell>
          <cell r="G251" t="str">
            <v>Mariana Velez</v>
          </cell>
          <cell r="H251">
            <v>0.70707070707070707</v>
          </cell>
          <cell r="I251">
            <v>0.79797979797979801</v>
          </cell>
          <cell r="J251">
            <v>0.53846153846153844</v>
          </cell>
          <cell r="K251">
            <v>0.85416666666666663</v>
          </cell>
          <cell r="L251">
            <v>0.60493827160493829</v>
          </cell>
          <cell r="M251">
            <v>0.77777777777777779</v>
          </cell>
          <cell r="N251">
            <v>0.9135802469135802</v>
          </cell>
          <cell r="O251">
            <v>0.85185185185185186</v>
          </cell>
          <cell r="P251">
            <v>0.7407407407407407</v>
          </cell>
          <cell r="Q251">
            <v>0.61728395061728392</v>
          </cell>
        </row>
        <row r="252">
          <cell r="F252">
            <v>167007</v>
          </cell>
          <cell r="G252" t="str">
            <v>Yolima Mesa</v>
          </cell>
          <cell r="H252">
            <v>0.58695652173913049</v>
          </cell>
          <cell r="I252">
            <v>0.83505154639175261</v>
          </cell>
          <cell r="J252">
            <v>0.88297872340425532</v>
          </cell>
          <cell r="K252">
            <v>0.81914893617021278</v>
          </cell>
          <cell r="L252">
            <v>0.72151898734177211</v>
          </cell>
          <cell r="M252">
            <v>0.759493670886076</v>
          </cell>
          <cell r="N252">
            <v>0.82278481012658233</v>
          </cell>
          <cell r="O252">
            <v>0.8571428571428571</v>
          </cell>
          <cell r="P252">
            <v>0.54430379746835444</v>
          </cell>
          <cell r="Q252">
            <v>0.83116883116883122</v>
          </cell>
        </row>
        <row r="253">
          <cell r="F253">
            <v>110710</v>
          </cell>
          <cell r="G253" t="str">
            <v>Johana Botero</v>
          </cell>
          <cell r="H253">
            <v>0.34482758620689657</v>
          </cell>
          <cell r="I253">
            <v>0.62745098039215685</v>
          </cell>
          <cell r="J253">
            <v>0.54285714285714282</v>
          </cell>
          <cell r="K253">
            <v>0.8571428571428571</v>
          </cell>
          <cell r="L253">
            <v>0.8214285714285714</v>
          </cell>
          <cell r="M253">
            <v>0.8214285714285714</v>
          </cell>
          <cell r="N253">
            <v>0.85135135135135132</v>
          </cell>
          <cell r="O253">
            <v>0.9642857142857143</v>
          </cell>
          <cell r="P253">
            <v>0.7857142857142857</v>
          </cell>
          <cell r="Q253">
            <v>1</v>
          </cell>
        </row>
        <row r="254">
          <cell r="F254">
            <v>167300</v>
          </cell>
          <cell r="G254" t="str">
            <v>Angela Barandica</v>
          </cell>
          <cell r="H254">
            <v>0.72727272727272729</v>
          </cell>
          <cell r="I254">
            <v>0.73737373737373735</v>
          </cell>
          <cell r="J254">
            <v>0.95833333333333337</v>
          </cell>
          <cell r="K254">
            <v>0.65656565656565657</v>
          </cell>
          <cell r="L254">
            <v>0.50617283950617287</v>
          </cell>
          <cell r="M254">
            <v>0.8271604938271605</v>
          </cell>
          <cell r="N254">
            <v>0.69135802469135799</v>
          </cell>
          <cell r="O254">
            <v>0.55555555555555558</v>
          </cell>
          <cell r="P254">
            <v>0.61728395061728392</v>
          </cell>
          <cell r="Q254">
            <v>1</v>
          </cell>
        </row>
        <row r="255">
          <cell r="F255">
            <v>168666</v>
          </cell>
          <cell r="G255" t="str">
            <v>Juan Baresch</v>
          </cell>
          <cell r="H255">
            <v>0.34042553191489361</v>
          </cell>
          <cell r="I255">
            <v>0.92708333333333337</v>
          </cell>
          <cell r="J255">
            <v>0.56565656565656564</v>
          </cell>
          <cell r="K255">
            <v>0.65656565656565657</v>
          </cell>
          <cell r="L255">
            <v>0.86419753086419748</v>
          </cell>
          <cell r="M255">
            <v>0.73417721518987344</v>
          </cell>
          <cell r="N255">
            <v>0.77215189873417722</v>
          </cell>
          <cell r="O255">
            <v>0.83116883116883122</v>
          </cell>
          <cell r="P255">
            <v>0.97530864197530864</v>
          </cell>
          <cell r="Q255">
            <v>0.89873417721518989</v>
          </cell>
        </row>
        <row r="256">
          <cell r="F256">
            <v>167838</v>
          </cell>
          <cell r="H256">
            <v>0.87878787878787878</v>
          </cell>
          <cell r="I256">
            <v>0.88541666666666663</v>
          </cell>
          <cell r="J256">
            <v>0.4</v>
          </cell>
          <cell r="K256">
            <v>0.84848484848484851</v>
          </cell>
          <cell r="L256">
            <v>0.8571428571428571</v>
          </cell>
          <cell r="M256">
            <v>0.6785714285714286</v>
          </cell>
          <cell r="N256">
            <v>0.79761904761904767</v>
          </cell>
          <cell r="O256">
            <v>0.8928571428571429</v>
          </cell>
          <cell r="P256">
            <v>0.8214285714285714</v>
          </cell>
          <cell r="Q256">
            <v>0.66666666666666663</v>
          </cell>
        </row>
        <row r="257">
          <cell r="F257">
            <v>167198</v>
          </cell>
          <cell r="G257" t="str">
            <v>Juan Baresch</v>
          </cell>
          <cell r="H257">
            <v>0.92473118279569888</v>
          </cell>
          <cell r="I257">
            <v>0.75268817204301075</v>
          </cell>
          <cell r="J257">
            <v>0.88</v>
          </cell>
          <cell r="K257">
            <v>0.62105263157894741</v>
          </cell>
          <cell r="L257">
            <v>1</v>
          </cell>
          <cell r="M257">
            <v>0.76190476190476186</v>
          </cell>
          <cell r="N257">
            <v>0.34523809523809523</v>
          </cell>
          <cell r="O257">
            <v>0.84810126582278478</v>
          </cell>
          <cell r="P257">
            <v>0.97619047619047616</v>
          </cell>
          <cell r="Q257">
            <v>0.76249999999999996</v>
          </cell>
        </row>
        <row r="258">
          <cell r="F258">
            <v>111748</v>
          </cell>
          <cell r="G258" t="str">
            <v>Yolima Mesa</v>
          </cell>
          <cell r="H258">
            <v>0.69607843137254899</v>
          </cell>
          <cell r="I258">
            <v>0.72448979591836737</v>
          </cell>
          <cell r="J258">
            <v>0.5490196078431373</v>
          </cell>
          <cell r="K258">
            <v>0.77659574468085102</v>
          </cell>
          <cell r="L258">
            <v>0.78481012658227844</v>
          </cell>
          <cell r="M258">
            <v>0.61728395061728392</v>
          </cell>
          <cell r="N258">
            <v>0.79012345679012341</v>
          </cell>
          <cell r="O258">
            <v>0.8902439024390244</v>
          </cell>
          <cell r="P258">
            <v>0.74683544303797467</v>
          </cell>
          <cell r="Q258">
            <v>0.86419753086419748</v>
          </cell>
        </row>
        <row r="259">
          <cell r="F259">
            <v>111689</v>
          </cell>
          <cell r="G259" t="str">
            <v>Mariana Velez</v>
          </cell>
          <cell r="H259">
            <v>0.65263157894736845</v>
          </cell>
          <cell r="I259">
            <v>0.97701149425287359</v>
          </cell>
          <cell r="J259">
            <v>0.95402298850574707</v>
          </cell>
          <cell r="K259">
            <v>0.73563218390804597</v>
          </cell>
          <cell r="L259">
            <v>0.74025974025974028</v>
          </cell>
          <cell r="M259">
            <v>0.97402597402597402</v>
          </cell>
          <cell r="N259">
            <v>0.66233766233766234</v>
          </cell>
          <cell r="O259">
            <v>0.45454545454545453</v>
          </cell>
          <cell r="P259">
            <v>0.8441558441558441</v>
          </cell>
          <cell r="Q259">
            <v>0.97402597402597402</v>
          </cell>
        </row>
        <row r="260">
          <cell r="F260">
            <v>110143</v>
          </cell>
          <cell r="G260" t="str">
            <v>Martha Barros</v>
          </cell>
          <cell r="H260">
            <v>0.71568627450980393</v>
          </cell>
          <cell r="I260">
            <v>0.90909090909090906</v>
          </cell>
          <cell r="J260">
            <v>0.29591836734693877</v>
          </cell>
          <cell r="K260">
            <v>0.82758620689655171</v>
          </cell>
          <cell r="L260">
            <v>0.71604938271604934</v>
          </cell>
          <cell r="M260">
            <v>1</v>
          </cell>
          <cell r="N260">
            <v>0.48148148148148145</v>
          </cell>
          <cell r="O260">
            <v>0.66666666666666663</v>
          </cell>
          <cell r="P260">
            <v>0.97530864197530864</v>
          </cell>
          <cell r="Q260">
            <v>0.93827160493827155</v>
          </cell>
        </row>
        <row r="261">
          <cell r="F261">
            <v>110159</v>
          </cell>
          <cell r="G261" t="str">
            <v>Juan Baresch</v>
          </cell>
          <cell r="H261">
            <v>0.76470588235294112</v>
          </cell>
          <cell r="I261">
            <v>0.74257425742574257</v>
          </cell>
          <cell r="J261">
            <v>0.63725490196078427</v>
          </cell>
          <cell r="K261">
            <v>0.73469387755102045</v>
          </cell>
          <cell r="L261">
            <v>0.70238095238095233</v>
          </cell>
          <cell r="M261">
            <v>0.76829268292682928</v>
          </cell>
          <cell r="N261">
            <v>0.92682926829268297</v>
          </cell>
          <cell r="O261">
            <v>0.73170731707317072</v>
          </cell>
          <cell r="P261">
            <v>0.93902439024390238</v>
          </cell>
          <cell r="Q261">
            <v>0.62195121951219512</v>
          </cell>
        </row>
        <row r="262">
          <cell r="F262">
            <v>167805</v>
          </cell>
          <cell r="G262" t="str">
            <v>Carolina Chavez</v>
          </cell>
          <cell r="H262">
            <v>0.87096774193548387</v>
          </cell>
          <cell r="I262">
            <v>0.86206896551724133</v>
          </cell>
          <cell r="J262">
            <v>0.78431372549019607</v>
          </cell>
          <cell r="K262">
            <v>0.74</v>
          </cell>
          <cell r="L262">
            <v>0.77380952380952384</v>
          </cell>
          <cell r="M262">
            <v>0.5</v>
          </cell>
          <cell r="N262">
            <v>0.95121951219512191</v>
          </cell>
          <cell r="O262">
            <v>0.7857142857142857</v>
          </cell>
          <cell r="P262">
            <v>0.7142857142857143</v>
          </cell>
          <cell r="Q262">
            <v>0.8928571428571429</v>
          </cell>
        </row>
        <row r="263">
          <cell r="F263">
            <v>166177</v>
          </cell>
          <cell r="H263">
            <v>0.63541666666666663</v>
          </cell>
          <cell r="I263">
            <v>0.75757575757575757</v>
          </cell>
          <cell r="J263">
            <v>0.78350515463917525</v>
          </cell>
          <cell r="K263">
            <v>0.70707070707070707</v>
          </cell>
          <cell r="L263">
            <v>0.90123456790123457</v>
          </cell>
          <cell r="M263">
            <v>0.759493670886076</v>
          </cell>
          <cell r="N263">
            <v>0.81481481481481477</v>
          </cell>
          <cell r="O263">
            <v>0.97530864197530864</v>
          </cell>
          <cell r="P263">
            <v>0.8271604938271605</v>
          </cell>
          <cell r="Q263">
            <v>0.90123456790123457</v>
          </cell>
        </row>
        <row r="264">
          <cell r="F264">
            <v>159228</v>
          </cell>
          <cell r="H264">
            <v>0.69696969696969702</v>
          </cell>
          <cell r="I264">
            <v>0.78350515463917525</v>
          </cell>
          <cell r="J264">
            <v>0.91176470588235292</v>
          </cell>
          <cell r="K264">
            <v>0.68085106382978722</v>
          </cell>
          <cell r="L264">
            <v>0.92682926829268297</v>
          </cell>
          <cell r="M264">
            <v>0.62820512820512819</v>
          </cell>
          <cell r="N264">
            <v>0.79761904761904767</v>
          </cell>
          <cell r="O264">
            <v>0.76190476190476186</v>
          </cell>
          <cell r="P264">
            <v>0.90476190476190477</v>
          </cell>
          <cell r="Q264">
            <v>0.8571428571428571</v>
          </cell>
        </row>
        <row r="265">
          <cell r="F265">
            <v>110036</v>
          </cell>
          <cell r="G265" t="str">
            <v>Juan Baresch</v>
          </cell>
          <cell r="H265">
            <v>0.71568627450980393</v>
          </cell>
          <cell r="I265">
            <v>0.80412371134020622</v>
          </cell>
          <cell r="J265">
            <v>0.53921568627450978</v>
          </cell>
          <cell r="K265">
            <v>0.82352941176470584</v>
          </cell>
          <cell r="L265">
            <v>0.81481481481481477</v>
          </cell>
          <cell r="M265">
            <v>0.75</v>
          </cell>
          <cell r="N265">
            <v>0.90243902439024393</v>
          </cell>
          <cell r="O265">
            <v>0.76190476190476186</v>
          </cell>
          <cell r="P265">
            <v>0.8571428571428571</v>
          </cell>
          <cell r="Q265">
            <v>0.86585365853658536</v>
          </cell>
        </row>
        <row r="266">
          <cell r="F266">
            <v>110804</v>
          </cell>
          <cell r="G266" t="str">
            <v>Robison Guzmán</v>
          </cell>
          <cell r="H266">
            <v>0.6262626262626263</v>
          </cell>
          <cell r="I266">
            <v>0.6875</v>
          </cell>
          <cell r="J266">
            <v>0.40625</v>
          </cell>
          <cell r="K266">
            <v>0.9494949494949495</v>
          </cell>
          <cell r="L266">
            <v>0.58024691358024694</v>
          </cell>
          <cell r="M266">
            <v>0.68354430379746833</v>
          </cell>
          <cell r="N266">
            <v>0.71604938271604934</v>
          </cell>
          <cell r="O266">
            <v>1</v>
          </cell>
          <cell r="P266">
            <v>0.54320987654320985</v>
          </cell>
          <cell r="Q266">
            <v>0.97530864197530864</v>
          </cell>
        </row>
        <row r="267">
          <cell r="F267">
            <v>109826</v>
          </cell>
          <cell r="G267" t="str">
            <v>Juan Baresch</v>
          </cell>
          <cell r="H267">
            <v>0.72164948453608246</v>
          </cell>
          <cell r="I267">
            <v>0.83</v>
          </cell>
          <cell r="J267">
            <v>0.7142857142857143</v>
          </cell>
          <cell r="K267">
            <v>0.79</v>
          </cell>
          <cell r="L267">
            <v>0.79761904761904767</v>
          </cell>
          <cell r="M267">
            <v>0.85365853658536583</v>
          </cell>
          <cell r="N267">
            <v>0.70731707317073167</v>
          </cell>
          <cell r="O267">
            <v>0.92307692307692313</v>
          </cell>
          <cell r="P267">
            <v>0.66666666666666663</v>
          </cell>
          <cell r="Q267">
            <v>0.71951219512195119</v>
          </cell>
        </row>
        <row r="268">
          <cell r="F268">
            <v>109736</v>
          </cell>
          <cell r="H268">
            <v>0.67021276595744683</v>
          </cell>
          <cell r="I268">
            <v>0.68085106382978722</v>
          </cell>
          <cell r="J268">
            <v>0.89523809523809528</v>
          </cell>
          <cell r="K268">
            <v>0.93137254901960786</v>
          </cell>
          <cell r="L268">
            <v>0.79761904761904767</v>
          </cell>
          <cell r="M268">
            <v>0.79761904761904767</v>
          </cell>
          <cell r="N268">
            <v>0.55952380952380953</v>
          </cell>
          <cell r="O268">
            <v>0.88095238095238093</v>
          </cell>
          <cell r="P268">
            <v>0.63095238095238093</v>
          </cell>
          <cell r="Q268">
            <v>0.95238095238095233</v>
          </cell>
        </row>
        <row r="269">
          <cell r="F269">
            <v>170978</v>
          </cell>
          <cell r="G269" t="str">
            <v>Carolina Chavez</v>
          </cell>
          <cell r="H269">
            <v>0.59793814432989689</v>
          </cell>
          <cell r="I269">
            <v>0.54545454545454541</v>
          </cell>
          <cell r="J269">
            <v>0.63157894736842102</v>
          </cell>
          <cell r="K269">
            <v>0.82352941176470584</v>
          </cell>
          <cell r="L269">
            <v>0.6071428571428571</v>
          </cell>
          <cell r="M269">
            <v>0.81707317073170727</v>
          </cell>
          <cell r="N269">
            <v>0.86904761904761907</v>
          </cell>
          <cell r="O269">
            <v>0.91666666666666663</v>
          </cell>
          <cell r="P269">
            <v>0.70731707317073167</v>
          </cell>
          <cell r="Q269">
            <v>0.87804878048780488</v>
          </cell>
        </row>
        <row r="270">
          <cell r="F270">
            <v>162251</v>
          </cell>
          <cell r="G270" t="str">
            <v>Alvaro Gutierrez</v>
          </cell>
          <cell r="H270">
            <v>0.68686868686868685</v>
          </cell>
          <cell r="I270">
            <v>0.9509803921568627</v>
          </cell>
          <cell r="J270">
            <v>0.93137254901960786</v>
          </cell>
          <cell r="K270">
            <v>0.77450980392156865</v>
          </cell>
          <cell r="L270">
            <v>0.32142857142857145</v>
          </cell>
          <cell r="M270">
            <v>0.91666666666666663</v>
          </cell>
          <cell r="N270">
            <v>0.88095238095238093</v>
          </cell>
          <cell r="O270">
            <v>0.83950617283950613</v>
          </cell>
          <cell r="P270">
            <v>0.8214285714285714</v>
          </cell>
          <cell r="Q270">
            <v>0.73809523809523814</v>
          </cell>
        </row>
        <row r="271">
          <cell r="F271">
            <v>167223</v>
          </cell>
          <cell r="G271" t="str">
            <v>Mariana Velez</v>
          </cell>
          <cell r="H271">
            <v>0.5957446808510638</v>
          </cell>
          <cell r="I271">
            <v>0.64583333333333337</v>
          </cell>
          <cell r="J271">
            <v>0.64646464646464652</v>
          </cell>
          <cell r="K271">
            <v>0.66666666666666663</v>
          </cell>
          <cell r="L271">
            <v>0.76543209876543206</v>
          </cell>
          <cell r="M271">
            <v>0.66666666666666663</v>
          </cell>
          <cell r="N271">
            <v>0.90123456790123457</v>
          </cell>
          <cell r="O271">
            <v>0.69135802469135799</v>
          </cell>
          <cell r="P271">
            <v>0.87654320987654322</v>
          </cell>
          <cell r="Q271">
            <v>0.61728395061728392</v>
          </cell>
        </row>
        <row r="272">
          <cell r="F272">
            <v>170536</v>
          </cell>
          <cell r="G272" t="str">
            <v>Martha Barros</v>
          </cell>
          <cell r="H272">
            <v>0.61616161616161613</v>
          </cell>
          <cell r="I272">
            <v>0.8214285714285714</v>
          </cell>
          <cell r="J272">
            <v>0.77777777777777779</v>
          </cell>
          <cell r="K272">
            <v>0.74747474747474751</v>
          </cell>
          <cell r="L272">
            <v>0.61728395061728392</v>
          </cell>
          <cell r="M272">
            <v>0.53086419753086422</v>
          </cell>
          <cell r="N272">
            <v>0.87654320987654322</v>
          </cell>
          <cell r="O272">
            <v>0.79220779220779225</v>
          </cell>
          <cell r="P272">
            <v>0.85185185185185186</v>
          </cell>
          <cell r="Q272">
            <v>0.87654320987654322</v>
          </cell>
        </row>
        <row r="273">
          <cell r="F273">
            <v>110549</v>
          </cell>
          <cell r="G273" t="str">
            <v>Alvaro Gutierrez</v>
          </cell>
          <cell r="H273">
            <v>0.60606060606060608</v>
          </cell>
          <cell r="I273">
            <v>0.58510638297872342</v>
          </cell>
          <cell r="J273">
            <v>0.74509803921568629</v>
          </cell>
          <cell r="K273">
            <v>0.87254901960784315</v>
          </cell>
          <cell r="L273">
            <v>0.97619047619047616</v>
          </cell>
          <cell r="M273">
            <v>0.69047619047619047</v>
          </cell>
          <cell r="N273">
            <v>0.95238095238095233</v>
          </cell>
          <cell r="O273">
            <v>0.69047619047619047</v>
          </cell>
          <cell r="P273">
            <v>0.59523809523809523</v>
          </cell>
          <cell r="Q273">
            <v>0.77380952380952384</v>
          </cell>
        </row>
        <row r="274">
          <cell r="F274">
            <v>170614</v>
          </cell>
          <cell r="G274" t="str">
            <v>Victor Paternina</v>
          </cell>
          <cell r="H274">
            <v>0.51086956521739135</v>
          </cell>
          <cell r="I274">
            <v>0.5053763440860215</v>
          </cell>
          <cell r="J274">
            <v>0.54081632653061229</v>
          </cell>
          <cell r="K274">
            <v>0.86021505376344087</v>
          </cell>
          <cell r="L274">
            <v>0.62337662337662336</v>
          </cell>
          <cell r="M274">
            <v>0.84810126582278478</v>
          </cell>
          <cell r="N274">
            <v>0.88311688311688308</v>
          </cell>
          <cell r="O274">
            <v>0.75324675324675328</v>
          </cell>
          <cell r="P274">
            <v>1</v>
          </cell>
          <cell r="Q274">
            <v>0.92</v>
          </cell>
        </row>
        <row r="275">
          <cell r="F275">
            <v>110568</v>
          </cell>
          <cell r="G275" t="str">
            <v>Johana Botero</v>
          </cell>
          <cell r="H275">
            <v>0.76767676767676762</v>
          </cell>
          <cell r="I275">
            <v>0.72916666666666663</v>
          </cell>
          <cell r="J275">
            <v>0.66666666666666663</v>
          </cell>
          <cell r="K275">
            <v>0.76767676767676762</v>
          </cell>
          <cell r="L275">
            <v>0.58024691358024694</v>
          </cell>
          <cell r="M275">
            <v>0.95061728395061729</v>
          </cell>
          <cell r="N275">
            <v>0.75308641975308643</v>
          </cell>
          <cell r="O275">
            <v>0.72839506172839508</v>
          </cell>
          <cell r="P275">
            <v>0.65432098765432101</v>
          </cell>
          <cell r="Q275">
            <v>0.86419753086419748</v>
          </cell>
        </row>
        <row r="276">
          <cell r="F276">
            <v>110168</v>
          </cell>
          <cell r="G276" t="str">
            <v>Martha Barros</v>
          </cell>
          <cell r="H276">
            <v>0.55000000000000004</v>
          </cell>
          <cell r="I276">
            <v>0.76470588235294112</v>
          </cell>
          <cell r="J276">
            <v>0.74747474747474751</v>
          </cell>
          <cell r="K276">
            <v>0.71134020618556704</v>
          </cell>
          <cell r="L276">
            <v>0.64197530864197527</v>
          </cell>
          <cell r="M276">
            <v>0.78205128205128205</v>
          </cell>
          <cell r="N276">
            <v>0.93827160493827155</v>
          </cell>
          <cell r="O276">
            <v>0.59259259259259256</v>
          </cell>
          <cell r="P276">
            <v>0.66666666666666663</v>
          </cell>
          <cell r="Q276">
            <v>1</v>
          </cell>
        </row>
        <row r="277">
          <cell r="F277">
            <v>109699</v>
          </cell>
          <cell r="G277" t="str">
            <v>Alvaro Gutierrez</v>
          </cell>
          <cell r="H277">
            <v>0.87619047619047619</v>
          </cell>
          <cell r="I277">
            <v>0.72380952380952379</v>
          </cell>
          <cell r="J277">
            <v>0.62857142857142856</v>
          </cell>
          <cell r="K277">
            <v>0.59803921568627449</v>
          </cell>
          <cell r="L277">
            <v>0.86904761904761907</v>
          </cell>
          <cell r="M277">
            <v>0.79761904761904767</v>
          </cell>
          <cell r="N277">
            <v>0.83333333333333337</v>
          </cell>
          <cell r="O277">
            <v>0.40476190476190477</v>
          </cell>
          <cell r="P277">
            <v>0.52380952380952384</v>
          </cell>
          <cell r="Q277">
            <v>0.8902439024390244</v>
          </cell>
        </row>
        <row r="278">
          <cell r="F278">
            <v>170341</v>
          </cell>
          <cell r="G278" t="str">
            <v>Martha Barros</v>
          </cell>
          <cell r="H278">
            <v>0.38775510204081631</v>
          </cell>
          <cell r="I278">
            <v>0.7857142857142857</v>
          </cell>
          <cell r="J278">
            <v>0.53061224489795922</v>
          </cell>
          <cell r="K278">
            <v>0.70408163265306123</v>
          </cell>
          <cell r="L278">
            <v>0.83116883116883122</v>
          </cell>
          <cell r="M278">
            <v>0.84</v>
          </cell>
          <cell r="N278">
            <v>0.64935064935064934</v>
          </cell>
          <cell r="O278">
            <v>0.88311688311688308</v>
          </cell>
          <cell r="P278">
            <v>0.92207792207792205</v>
          </cell>
          <cell r="Q278">
            <v>0.92207792207792205</v>
          </cell>
        </row>
        <row r="279">
          <cell r="F279">
            <v>110660</v>
          </cell>
          <cell r="H279">
            <v>0.54</v>
          </cell>
          <cell r="I279">
            <v>0.56565656565656564</v>
          </cell>
          <cell r="J279">
            <v>0.58823529411764708</v>
          </cell>
          <cell r="K279">
            <v>0.82828282828282829</v>
          </cell>
          <cell r="L279">
            <v>0.79761904761904767</v>
          </cell>
          <cell r="M279">
            <v>0.8214285714285714</v>
          </cell>
          <cell r="N279">
            <v>0.7857142857142857</v>
          </cell>
          <cell r="O279">
            <v>0.79761904761904767</v>
          </cell>
          <cell r="P279">
            <v>0.6785714285714286</v>
          </cell>
          <cell r="Q279">
            <v>0.80952380952380953</v>
          </cell>
        </row>
        <row r="280">
          <cell r="F280">
            <v>112208</v>
          </cell>
          <cell r="G280" t="str">
            <v>Johana Botero</v>
          </cell>
          <cell r="H280">
            <v>0.68627450980392157</v>
          </cell>
          <cell r="I280">
            <v>0.76470588235294112</v>
          </cell>
          <cell r="J280">
            <v>0.74285714285714288</v>
          </cell>
          <cell r="K280">
            <v>0.6067415730337079</v>
          </cell>
          <cell r="L280">
            <v>0.85185185185185186</v>
          </cell>
          <cell r="M280">
            <v>0.79761904761904767</v>
          </cell>
          <cell r="N280">
            <v>0.95238095238095233</v>
          </cell>
          <cell r="O280">
            <v>0.76190476190476186</v>
          </cell>
          <cell r="P280">
            <v>0.79012345679012341</v>
          </cell>
          <cell r="Q280">
            <v>0.4642857142857143</v>
          </cell>
        </row>
        <row r="281">
          <cell r="F281">
            <v>167185</v>
          </cell>
          <cell r="G281" t="str">
            <v>Robison Guzmán</v>
          </cell>
          <cell r="H281">
            <v>0.81372549019607843</v>
          </cell>
          <cell r="I281">
            <v>0.51041666666666663</v>
          </cell>
          <cell r="J281">
            <v>0.44</v>
          </cell>
          <cell r="K281">
            <v>0.83157894736842108</v>
          </cell>
          <cell r="L281">
            <v>0.85365853658536583</v>
          </cell>
          <cell r="M281">
            <v>0.80952380952380953</v>
          </cell>
          <cell r="N281">
            <v>0.79761904761904767</v>
          </cell>
          <cell r="O281">
            <v>0.42499999999999999</v>
          </cell>
          <cell r="P281">
            <v>0.625</v>
          </cell>
          <cell r="Q281">
            <v>0.9285714285714286</v>
          </cell>
        </row>
        <row r="282">
          <cell r="F282">
            <v>110001</v>
          </cell>
          <cell r="G282" t="str">
            <v>Juan Baresch</v>
          </cell>
          <cell r="H282">
            <v>0.59595959595959591</v>
          </cell>
          <cell r="I282">
            <v>0.82352941176470584</v>
          </cell>
          <cell r="J282">
            <v>0.58823529411764708</v>
          </cell>
          <cell r="K282">
            <v>0.67</v>
          </cell>
          <cell r="L282">
            <v>0.71951219512195119</v>
          </cell>
          <cell r="M282">
            <v>0.76829268292682928</v>
          </cell>
          <cell r="N282">
            <v>0.6785714285714286</v>
          </cell>
          <cell r="O282">
            <v>0.92682926829268297</v>
          </cell>
          <cell r="P282">
            <v>0.64634146341463417</v>
          </cell>
          <cell r="Q282">
            <v>0.88095238095238093</v>
          </cell>
        </row>
        <row r="283">
          <cell r="F283">
            <v>170947</v>
          </cell>
          <cell r="G283" t="str">
            <v>Juan Baresch</v>
          </cell>
          <cell r="H283">
            <v>0.78431372549019607</v>
          </cell>
          <cell r="I283">
            <v>0.61</v>
          </cell>
          <cell r="J283">
            <v>0.77551020408163263</v>
          </cell>
          <cell r="K283">
            <v>0.85869565217391308</v>
          </cell>
          <cell r="L283">
            <v>0.67901234567901236</v>
          </cell>
          <cell r="M283">
            <v>0.64197530864197527</v>
          </cell>
          <cell r="N283">
            <v>0.60759493670886078</v>
          </cell>
          <cell r="O283">
            <v>0.97333333333333338</v>
          </cell>
          <cell r="P283">
            <v>0.43037974683544306</v>
          </cell>
          <cell r="Q283">
            <v>0.70886075949367089</v>
          </cell>
        </row>
        <row r="284">
          <cell r="F284">
            <v>109981</v>
          </cell>
          <cell r="G284" t="str">
            <v>Carolina Chavez</v>
          </cell>
          <cell r="H284">
            <v>0.71134020618556704</v>
          </cell>
          <cell r="I284">
            <v>0.61764705882352944</v>
          </cell>
          <cell r="J284">
            <v>0.57843137254901966</v>
          </cell>
          <cell r="K284">
            <v>0.74226804123711343</v>
          </cell>
          <cell r="L284">
            <v>0.8214285714285714</v>
          </cell>
          <cell r="M284">
            <v>0.79761904761904767</v>
          </cell>
          <cell r="N284">
            <v>0.62195121951219512</v>
          </cell>
          <cell r="O284">
            <v>0.79761904761904767</v>
          </cell>
          <cell r="P284">
            <v>0.73170731707317072</v>
          </cell>
          <cell r="Q284">
            <v>0.75609756097560976</v>
          </cell>
        </row>
        <row r="285">
          <cell r="F285">
            <v>110423</v>
          </cell>
          <cell r="G285" t="str">
            <v>Alvaro Gutierrez</v>
          </cell>
          <cell r="H285">
            <v>0.6262626262626263</v>
          </cell>
          <cell r="I285">
            <v>0.580952380952381</v>
          </cell>
          <cell r="J285">
            <v>0.86868686868686873</v>
          </cell>
          <cell r="K285">
            <v>0.31868131868131866</v>
          </cell>
          <cell r="L285">
            <v>0.9642857142857143</v>
          </cell>
          <cell r="M285">
            <v>0.79761904761904767</v>
          </cell>
          <cell r="N285">
            <v>0.63095238095238093</v>
          </cell>
          <cell r="O285">
            <v>0.93827160493827155</v>
          </cell>
          <cell r="P285">
            <v>0.61904761904761907</v>
          </cell>
          <cell r="Q285">
            <v>0.70238095238095233</v>
          </cell>
        </row>
        <row r="286">
          <cell r="F286">
            <v>109951</v>
          </cell>
          <cell r="G286" t="str">
            <v>Carolina Chavez</v>
          </cell>
          <cell r="H286">
            <v>0.9263157894736842</v>
          </cell>
          <cell r="I286">
            <v>0.88172043010752688</v>
          </cell>
          <cell r="J286">
            <v>0.63265306122448983</v>
          </cell>
          <cell r="K286">
            <v>0.66326530612244894</v>
          </cell>
          <cell r="L286">
            <v>0.68</v>
          </cell>
          <cell r="M286">
            <v>0.92307692307692313</v>
          </cell>
          <cell r="N286">
            <v>0.57333333333333336</v>
          </cell>
          <cell r="O286">
            <v>0.80263157894736847</v>
          </cell>
          <cell r="P286">
            <v>0.8</v>
          </cell>
          <cell r="Q286">
            <v>0.74358974358974361</v>
          </cell>
        </row>
        <row r="287">
          <cell r="F287">
            <v>111225</v>
          </cell>
          <cell r="H287">
            <v>0.42424242424242425</v>
          </cell>
          <cell r="I287">
            <v>0.77659574468085102</v>
          </cell>
          <cell r="J287">
            <v>1</v>
          </cell>
          <cell r="K287">
            <v>0.75757575757575757</v>
          </cell>
          <cell r="L287">
            <v>0.9642857142857143</v>
          </cell>
          <cell r="M287">
            <v>0.6428571428571429</v>
          </cell>
          <cell r="N287">
            <v>0.45238095238095238</v>
          </cell>
          <cell r="O287">
            <v>0.84523809523809523</v>
          </cell>
          <cell r="P287">
            <v>0.8214285714285714</v>
          </cell>
          <cell r="Q287">
            <v>0.58333333333333337</v>
          </cell>
        </row>
        <row r="288">
          <cell r="F288">
            <v>111735</v>
          </cell>
          <cell r="G288" t="str">
            <v>Claudia Pinilla</v>
          </cell>
          <cell r="H288">
            <v>0.56565656565656564</v>
          </cell>
          <cell r="I288">
            <v>0.76767676767676762</v>
          </cell>
          <cell r="J288">
            <v>0.86274509803921573</v>
          </cell>
          <cell r="K288">
            <v>0.59595959595959591</v>
          </cell>
          <cell r="L288">
            <v>0.9642857142857143</v>
          </cell>
          <cell r="M288">
            <v>0.77380952380952384</v>
          </cell>
          <cell r="N288">
            <v>0.6785714285714286</v>
          </cell>
          <cell r="O288">
            <v>0.84523809523809523</v>
          </cell>
          <cell r="P288">
            <v>0.73809523809523814</v>
          </cell>
          <cell r="Q288">
            <v>0.8214285714285714</v>
          </cell>
        </row>
        <row r="289">
          <cell r="F289">
            <v>112602</v>
          </cell>
          <cell r="G289" t="str">
            <v>Mariana Velez</v>
          </cell>
          <cell r="H289">
            <v>0.58823529411764708</v>
          </cell>
          <cell r="I289">
            <v>0.75490196078431371</v>
          </cell>
          <cell r="J289">
            <v>0.50505050505050508</v>
          </cell>
          <cell r="K289">
            <v>0.65656565656565657</v>
          </cell>
          <cell r="L289">
            <v>0.76190476190476186</v>
          </cell>
          <cell r="M289">
            <v>0.48809523809523808</v>
          </cell>
          <cell r="N289">
            <v>0.8214285714285714</v>
          </cell>
          <cell r="O289">
            <v>0.88095238095238093</v>
          </cell>
          <cell r="P289">
            <v>0.70731707317073167</v>
          </cell>
          <cell r="Q289">
            <v>0.94047619047619047</v>
          </cell>
        </row>
        <row r="290">
          <cell r="F290">
            <v>111971</v>
          </cell>
          <cell r="G290" t="str">
            <v>Mariana Velez</v>
          </cell>
          <cell r="H290">
            <v>0.5161290322580645</v>
          </cell>
          <cell r="I290">
            <v>0.92929292929292928</v>
          </cell>
          <cell r="J290">
            <v>0.82474226804123707</v>
          </cell>
          <cell r="K290">
            <v>0.97938144329896903</v>
          </cell>
          <cell r="L290">
            <v>0.86904761904761907</v>
          </cell>
          <cell r="M290">
            <v>0.45238095238095238</v>
          </cell>
          <cell r="N290">
            <v>0.8214285714285714</v>
          </cell>
          <cell r="O290">
            <v>0.76829268292682928</v>
          </cell>
          <cell r="P290">
            <v>0.70238095238095233</v>
          </cell>
          <cell r="Q290">
            <v>0.33333333333333331</v>
          </cell>
        </row>
        <row r="291">
          <cell r="F291">
            <v>110806</v>
          </cell>
          <cell r="G291" t="str">
            <v>Paola Martínez</v>
          </cell>
          <cell r="H291">
            <v>0.89473684210526316</v>
          </cell>
          <cell r="I291">
            <v>0.80612244897959184</v>
          </cell>
          <cell r="J291">
            <v>0.49484536082474229</v>
          </cell>
          <cell r="K291">
            <v>0.55670103092783507</v>
          </cell>
          <cell r="L291">
            <v>0.73417721518987344</v>
          </cell>
          <cell r="M291">
            <v>0.65822784810126578</v>
          </cell>
          <cell r="N291">
            <v>0.73417721518987344</v>
          </cell>
          <cell r="O291">
            <v>0.64197530864197527</v>
          </cell>
          <cell r="P291">
            <v>0.83544303797468356</v>
          </cell>
          <cell r="Q291">
            <v>0.72727272727272729</v>
          </cell>
        </row>
        <row r="292">
          <cell r="F292">
            <v>168083</v>
          </cell>
          <cell r="G292" t="str">
            <v>Mariana Velez</v>
          </cell>
          <cell r="H292">
            <v>0.73</v>
          </cell>
          <cell r="I292">
            <v>0.57291666666666663</v>
          </cell>
          <cell r="J292">
            <v>0.48484848484848486</v>
          </cell>
          <cell r="K292">
            <v>0.45454545454545453</v>
          </cell>
          <cell r="L292">
            <v>0.5714285714285714</v>
          </cell>
          <cell r="M292">
            <v>0.95238095238095233</v>
          </cell>
          <cell r="N292">
            <v>0.75</v>
          </cell>
          <cell r="O292">
            <v>0.54320987654320985</v>
          </cell>
          <cell r="P292">
            <v>0.8214285714285714</v>
          </cell>
          <cell r="Q292">
            <v>0.6071428571428571</v>
          </cell>
        </row>
        <row r="293">
          <cell r="F293">
            <v>110744</v>
          </cell>
          <cell r="G293" t="str">
            <v>Mariana Velez</v>
          </cell>
          <cell r="H293">
            <v>0.44086021505376344</v>
          </cell>
          <cell r="I293">
            <v>0.82828282828282829</v>
          </cell>
          <cell r="J293">
            <v>0.84375</v>
          </cell>
          <cell r="K293">
            <v>0.73737373737373735</v>
          </cell>
          <cell r="L293">
            <v>0.83950617283950613</v>
          </cell>
          <cell r="M293">
            <v>0.70370370370370372</v>
          </cell>
          <cell r="N293">
            <v>0.55555555555555558</v>
          </cell>
          <cell r="O293">
            <v>0.97530864197530864</v>
          </cell>
          <cell r="P293">
            <v>0.60493827160493829</v>
          </cell>
          <cell r="Q293">
            <v>0.41975308641975306</v>
          </cell>
        </row>
        <row r="294">
          <cell r="F294">
            <v>167423</v>
          </cell>
          <cell r="H294">
            <v>0.77173913043478259</v>
          </cell>
          <cell r="I294">
            <v>0.88235294117647056</v>
          </cell>
          <cell r="J294">
            <v>0.81443298969072164</v>
          </cell>
          <cell r="K294">
            <v>0.68041237113402064</v>
          </cell>
          <cell r="L294">
            <v>0.7</v>
          </cell>
          <cell r="M294">
            <v>0.6071428571428571</v>
          </cell>
          <cell r="N294">
            <v>0.72619047619047616</v>
          </cell>
          <cell r="O294">
            <v>0.29761904761904762</v>
          </cell>
          <cell r="P294">
            <v>0.90476190476190477</v>
          </cell>
          <cell r="Q294">
            <v>0.84523809523809523</v>
          </cell>
        </row>
        <row r="295">
          <cell r="F295">
            <v>109908</v>
          </cell>
          <cell r="G295" t="str">
            <v>Claudia Pinilla</v>
          </cell>
          <cell r="H295">
            <v>0.80208333333333337</v>
          </cell>
          <cell r="I295">
            <v>0.33684210526315789</v>
          </cell>
          <cell r="J295">
            <v>0.56190476190476191</v>
          </cell>
          <cell r="K295">
            <v>0.53535353535353536</v>
          </cell>
          <cell r="L295">
            <v>0.83750000000000002</v>
          </cell>
          <cell r="M295">
            <v>0.38095238095238093</v>
          </cell>
          <cell r="N295">
            <v>0.86250000000000004</v>
          </cell>
          <cell r="O295">
            <v>0.875</v>
          </cell>
          <cell r="P295">
            <v>0.5714285714285714</v>
          </cell>
          <cell r="Q295">
            <v>0.9375</v>
          </cell>
        </row>
        <row r="296">
          <cell r="F296">
            <v>112274</v>
          </cell>
          <cell r="G296" t="str">
            <v>Juan Baresch</v>
          </cell>
          <cell r="H296">
            <v>0.57843137254901966</v>
          </cell>
          <cell r="I296">
            <v>0.57999999999999996</v>
          </cell>
          <cell r="J296">
            <v>0.41176470588235292</v>
          </cell>
          <cell r="K296">
            <v>0.60784313725490191</v>
          </cell>
          <cell r="L296">
            <v>0.75</v>
          </cell>
          <cell r="M296">
            <v>0.83333333333333337</v>
          </cell>
          <cell r="N296">
            <v>0.67073170731707321</v>
          </cell>
          <cell r="O296">
            <v>0.86585365853658536</v>
          </cell>
          <cell r="P296">
            <v>0.73170731707317072</v>
          </cell>
          <cell r="Q296">
            <v>0.67073170731707321</v>
          </cell>
        </row>
        <row r="297">
          <cell r="F297">
            <v>171229</v>
          </cell>
          <cell r="G297" t="str">
            <v>Yolima Mesa</v>
          </cell>
          <cell r="H297">
            <v>0.4891304347826087</v>
          </cell>
          <cell r="I297">
            <v>0.8</v>
          </cell>
          <cell r="J297">
            <v>0.62222222222222223</v>
          </cell>
          <cell r="K297">
            <v>0.75</v>
          </cell>
          <cell r="L297">
            <v>0.74025974025974028</v>
          </cell>
          <cell r="M297">
            <v>0.78666666666666663</v>
          </cell>
          <cell r="N297">
            <v>0.73333333333333328</v>
          </cell>
          <cell r="O297">
            <v>0.48</v>
          </cell>
          <cell r="P297">
            <v>0.89333333333333331</v>
          </cell>
          <cell r="Q297">
            <v>0.69863013698630139</v>
          </cell>
        </row>
        <row r="298">
          <cell r="F298">
            <v>111827</v>
          </cell>
          <cell r="H298">
            <v>0.63725490196078427</v>
          </cell>
          <cell r="I298">
            <v>0.69607843137254899</v>
          </cell>
          <cell r="J298">
            <v>0.79047619047619044</v>
          </cell>
          <cell r="K298">
            <v>0.79411764705882348</v>
          </cell>
          <cell r="L298">
            <v>0.88095238095238093</v>
          </cell>
          <cell r="M298">
            <v>0.2857142857142857</v>
          </cell>
          <cell r="N298">
            <v>0.80952380952380953</v>
          </cell>
          <cell r="O298">
            <v>0.36904761904761907</v>
          </cell>
          <cell r="P298">
            <v>0.71250000000000002</v>
          </cell>
          <cell r="Q298">
            <v>0.94047619047619047</v>
          </cell>
        </row>
        <row r="299">
          <cell r="F299">
            <v>170977</v>
          </cell>
          <cell r="G299" t="str">
            <v>Martha Barros</v>
          </cell>
          <cell r="H299">
            <v>0.81914893617021278</v>
          </cell>
          <cell r="I299">
            <v>0.72727272727272729</v>
          </cell>
          <cell r="J299">
            <v>0.6767676767676768</v>
          </cell>
          <cell r="K299">
            <v>0.5757575757575758</v>
          </cell>
          <cell r="L299">
            <v>0.54320987654320985</v>
          </cell>
          <cell r="M299">
            <v>0.5679012345679012</v>
          </cell>
          <cell r="N299">
            <v>0.66666666666666663</v>
          </cell>
          <cell r="O299">
            <v>0.50649350649350644</v>
          </cell>
          <cell r="P299">
            <v>0.79012345679012341</v>
          </cell>
          <cell r="Q299">
            <v>0.66666666666666663</v>
          </cell>
        </row>
        <row r="300">
          <cell r="F300">
            <v>110004</v>
          </cell>
          <cell r="G300" t="str">
            <v>Juan Baresch</v>
          </cell>
          <cell r="H300">
            <v>0.65957446808510634</v>
          </cell>
          <cell r="I300">
            <v>0.63541666666666663</v>
          </cell>
          <cell r="J300">
            <v>0.47422680412371132</v>
          </cell>
          <cell r="K300">
            <v>0.4845360824742268</v>
          </cell>
          <cell r="L300">
            <v>0.60759493670886078</v>
          </cell>
          <cell r="M300">
            <v>0.37681159420289856</v>
          </cell>
          <cell r="N300">
            <v>0.77333333333333332</v>
          </cell>
          <cell r="O300">
            <v>0.97530864197530864</v>
          </cell>
          <cell r="P300">
            <v>0.77215189873417722</v>
          </cell>
          <cell r="Q300">
            <v>1</v>
          </cell>
        </row>
        <row r="301">
          <cell r="F301">
            <v>171181</v>
          </cell>
          <cell r="G301" t="str">
            <v>Juan Baresch</v>
          </cell>
          <cell r="H301">
            <v>0.95</v>
          </cell>
          <cell r="I301">
            <v>0.7142857142857143</v>
          </cell>
          <cell r="J301">
            <v>0.56842105263157894</v>
          </cell>
          <cell r="K301">
            <v>0.60824742268041232</v>
          </cell>
          <cell r="L301">
            <v>0.80487804878048785</v>
          </cell>
          <cell r="M301">
            <v>0.73170731707317072</v>
          </cell>
          <cell r="N301">
            <v>0.8928571428571429</v>
          </cell>
          <cell r="O301">
            <v>0.42307692307692307</v>
          </cell>
          <cell r="P301">
            <v>0.45121951219512196</v>
          </cell>
          <cell r="Q301">
            <v>0.8214285714285714</v>
          </cell>
        </row>
        <row r="302">
          <cell r="F302">
            <v>170347</v>
          </cell>
          <cell r="G302" t="str">
            <v>Fernando Hernandez</v>
          </cell>
          <cell r="H302">
            <v>0.45454545454545453</v>
          </cell>
          <cell r="I302">
            <v>0.44791666666666669</v>
          </cell>
          <cell r="J302">
            <v>0.36458333333333331</v>
          </cell>
          <cell r="K302">
            <v>0.23958333333333334</v>
          </cell>
          <cell r="L302">
            <v>0.62962962962962965</v>
          </cell>
          <cell r="M302">
            <v>0.88311688311688308</v>
          </cell>
          <cell r="N302">
            <v>0.70370370370370372</v>
          </cell>
          <cell r="O302">
            <v>0.84810126582278478</v>
          </cell>
          <cell r="P302">
            <v>0.97530864197530864</v>
          </cell>
          <cell r="Q302">
            <v>0.81481481481481477</v>
          </cell>
        </row>
        <row r="303">
          <cell r="F303">
            <v>112392</v>
          </cell>
          <cell r="G303" t="str">
            <v>Yolima Mesa</v>
          </cell>
          <cell r="H303">
            <v>0.63636363636363635</v>
          </cell>
          <cell r="I303">
            <v>0.71568627450980393</v>
          </cell>
          <cell r="J303">
            <v>0.83673469387755106</v>
          </cell>
          <cell r="K303">
            <v>0.63541666666666663</v>
          </cell>
          <cell r="L303">
            <v>0.73417721518987344</v>
          </cell>
          <cell r="M303">
            <v>0.92405063291139244</v>
          </cell>
          <cell r="N303">
            <v>0.45569620253164556</v>
          </cell>
          <cell r="O303">
            <v>0.18666666666666668</v>
          </cell>
          <cell r="P303">
            <v>0.759493670886076</v>
          </cell>
          <cell r="Q303">
            <v>0.60493827160493829</v>
          </cell>
        </row>
        <row r="304">
          <cell r="F304">
            <v>110406</v>
          </cell>
          <cell r="G304" t="str">
            <v>Claudia Pinilla</v>
          </cell>
          <cell r="H304">
            <v>0.58823529411764708</v>
          </cell>
          <cell r="I304">
            <v>0.44117647058823528</v>
          </cell>
          <cell r="J304">
            <v>0.61764705882352944</v>
          </cell>
          <cell r="K304">
            <v>0.55555555555555558</v>
          </cell>
          <cell r="L304">
            <v>0.77380952380952384</v>
          </cell>
          <cell r="M304">
            <v>0.63095238095238093</v>
          </cell>
          <cell r="N304">
            <v>0.51190476190476186</v>
          </cell>
          <cell r="O304">
            <v>0.90476190476190477</v>
          </cell>
          <cell r="P304">
            <v>0.6785714285714286</v>
          </cell>
          <cell r="Q304">
            <v>0.7142857142857143</v>
          </cell>
        </row>
        <row r="305">
          <cell r="F305">
            <v>111530</v>
          </cell>
          <cell r="G305" t="str">
            <v>Yolima Mesa</v>
          </cell>
          <cell r="H305">
            <v>0.54639175257731953</v>
          </cell>
          <cell r="I305">
            <v>0.60824742268041232</v>
          </cell>
          <cell r="J305">
            <v>0.74</v>
          </cell>
          <cell r="K305">
            <v>0.61</v>
          </cell>
          <cell r="L305">
            <v>0.76190476190476186</v>
          </cell>
          <cell r="M305">
            <v>0.57499999999999996</v>
          </cell>
          <cell r="N305">
            <v>0.76190476190476186</v>
          </cell>
          <cell r="O305">
            <v>0.65</v>
          </cell>
          <cell r="P305">
            <v>0.63414634146341464</v>
          </cell>
          <cell r="Q305">
            <v>0.63414634146341464</v>
          </cell>
        </row>
        <row r="306">
          <cell r="F306">
            <v>110580</v>
          </cell>
          <cell r="G306" t="str">
            <v>Claudia Pinilla</v>
          </cell>
          <cell r="H306">
            <v>0.76767676767676762</v>
          </cell>
          <cell r="I306">
            <v>0.51041666666666663</v>
          </cell>
          <cell r="J306">
            <v>0.29411764705882354</v>
          </cell>
          <cell r="K306">
            <v>0.46666666666666667</v>
          </cell>
          <cell r="L306">
            <v>0.58333333333333337</v>
          </cell>
          <cell r="M306">
            <v>0.91666666666666663</v>
          </cell>
          <cell r="N306">
            <v>0.95238095238095233</v>
          </cell>
          <cell r="O306">
            <v>0.83333333333333337</v>
          </cell>
          <cell r="P306">
            <v>0.47619047619047616</v>
          </cell>
          <cell r="Q306">
            <v>0.79761904761904767</v>
          </cell>
        </row>
        <row r="307">
          <cell r="F307">
            <v>110437</v>
          </cell>
          <cell r="H307">
            <v>0.65</v>
          </cell>
          <cell r="I307">
            <v>0.50505050505050508</v>
          </cell>
          <cell r="J307">
            <v>0.61855670103092786</v>
          </cell>
          <cell r="K307">
            <v>0.43434343434343436</v>
          </cell>
          <cell r="L307">
            <v>0.6428571428571429</v>
          </cell>
          <cell r="M307">
            <v>0.8928571428571429</v>
          </cell>
          <cell r="N307">
            <v>0.65476190476190477</v>
          </cell>
          <cell r="O307">
            <v>0.55952380952380953</v>
          </cell>
          <cell r="P307">
            <v>0.75</v>
          </cell>
          <cell r="Q307">
            <v>0.5714285714285714</v>
          </cell>
        </row>
        <row r="308">
          <cell r="F308">
            <v>170940</v>
          </cell>
          <cell r="G308" t="str">
            <v>Angela Barandica</v>
          </cell>
          <cell r="H308">
            <v>0.6767676767676768</v>
          </cell>
          <cell r="I308">
            <v>0.81052631578947365</v>
          </cell>
          <cell r="J308">
            <v>0.45263157894736844</v>
          </cell>
          <cell r="K308">
            <v>0.34343434343434343</v>
          </cell>
          <cell r="L308">
            <v>0.62962962962962965</v>
          </cell>
          <cell r="M308">
            <v>0.49382716049382713</v>
          </cell>
          <cell r="N308">
            <v>0.77777777777777779</v>
          </cell>
          <cell r="O308">
            <v>0.5714285714285714</v>
          </cell>
          <cell r="P308">
            <v>0.71604938271604934</v>
          </cell>
          <cell r="Q308">
            <v>0.5679012345679012</v>
          </cell>
        </row>
        <row r="309">
          <cell r="F309">
            <v>109836</v>
          </cell>
          <cell r="G309" t="str">
            <v>Paola Martínez</v>
          </cell>
          <cell r="H309">
            <v>0.71568627450980393</v>
          </cell>
          <cell r="I309">
            <v>0.71568627450980393</v>
          </cell>
          <cell r="J309">
            <v>0.17525773195876287</v>
          </cell>
          <cell r="K309">
            <v>0.38</v>
          </cell>
          <cell r="L309">
            <v>0.85333333333333339</v>
          </cell>
          <cell r="M309">
            <v>0.73417721518987344</v>
          </cell>
          <cell r="N309">
            <v>0.71604938271604934</v>
          </cell>
          <cell r="O309">
            <v>0.66666666666666663</v>
          </cell>
          <cell r="P309">
            <v>0.7407407407407407</v>
          </cell>
          <cell r="Q309">
            <v>0.60493827160493829</v>
          </cell>
        </row>
        <row r="310">
          <cell r="F310">
            <v>110025</v>
          </cell>
          <cell r="H310">
            <v>0.52631578947368418</v>
          </cell>
          <cell r="I310">
            <v>0.75757575757575757</v>
          </cell>
          <cell r="J310">
            <v>0.71568627450980393</v>
          </cell>
          <cell r="K310">
            <v>0.55882352941176472</v>
          </cell>
          <cell r="L310">
            <v>0.45238095238095238</v>
          </cell>
          <cell r="M310">
            <v>0.41666666666666669</v>
          </cell>
          <cell r="N310">
            <v>0.7857142857142857</v>
          </cell>
          <cell r="O310">
            <v>0.80952380952380953</v>
          </cell>
          <cell r="P310">
            <v>0.54761904761904767</v>
          </cell>
          <cell r="Q310">
            <v>0.6785714285714286</v>
          </cell>
        </row>
        <row r="311">
          <cell r="F311">
            <v>162276</v>
          </cell>
          <cell r="G311" t="str">
            <v>Alvaro Gutierrez</v>
          </cell>
          <cell r="H311">
            <v>0.68627450980392157</v>
          </cell>
          <cell r="I311">
            <v>0.43564356435643564</v>
          </cell>
          <cell r="J311">
            <v>0.34285714285714286</v>
          </cell>
          <cell r="K311">
            <v>0.77450980392156865</v>
          </cell>
          <cell r="L311">
            <v>0.63095238095238093</v>
          </cell>
          <cell r="M311">
            <v>0.70238095238095233</v>
          </cell>
          <cell r="N311">
            <v>0.41666666666666669</v>
          </cell>
          <cell r="O311">
            <v>0.8214285714285714</v>
          </cell>
          <cell r="P311">
            <v>0.88095238095238093</v>
          </cell>
          <cell r="Q311">
            <v>0.40476190476190477</v>
          </cell>
        </row>
        <row r="312">
          <cell r="F312">
            <v>109700</v>
          </cell>
          <cell r="G312" t="str">
            <v>Alvaro Gutierrez</v>
          </cell>
          <cell r="H312">
            <v>0.58823529411764708</v>
          </cell>
          <cell r="I312">
            <v>0.72727272727272729</v>
          </cell>
          <cell r="J312">
            <v>0.71568627450980393</v>
          </cell>
          <cell r="K312">
            <v>0.63725490196078427</v>
          </cell>
          <cell r="L312">
            <v>0.47619047619047616</v>
          </cell>
          <cell r="M312">
            <v>0.4642857142857143</v>
          </cell>
          <cell r="N312">
            <v>0.5357142857142857</v>
          </cell>
          <cell r="O312">
            <v>0.76190476190476186</v>
          </cell>
          <cell r="P312">
            <v>0.7142857142857143</v>
          </cell>
          <cell r="Q312">
            <v>0.26190476190476192</v>
          </cell>
        </row>
        <row r="313">
          <cell r="F313">
            <v>109762</v>
          </cell>
          <cell r="G313" t="str">
            <v>Catalina Quintero</v>
          </cell>
          <cell r="H313">
            <v>0.59595959595959591</v>
          </cell>
          <cell r="I313">
            <v>0.6767676767676768</v>
          </cell>
          <cell r="J313">
            <v>0.41237113402061853</v>
          </cell>
          <cell r="K313">
            <v>0.68686868686868685</v>
          </cell>
          <cell r="L313">
            <v>0.8214285714285714</v>
          </cell>
          <cell r="M313">
            <v>0.39285714285714285</v>
          </cell>
          <cell r="N313">
            <v>0.19047619047619047</v>
          </cell>
          <cell r="O313">
            <v>0.70238095238095233</v>
          </cell>
          <cell r="P313">
            <v>0.8214285714285714</v>
          </cell>
          <cell r="Q313">
            <v>0.9285714285714286</v>
          </cell>
        </row>
        <row r="314">
          <cell r="F314">
            <v>167030</v>
          </cell>
          <cell r="G314" t="str">
            <v>Carolina Chavez</v>
          </cell>
          <cell r="H314">
            <v>0.46590909090909088</v>
          </cell>
          <cell r="I314">
            <v>0.33695652173913043</v>
          </cell>
          <cell r="J314">
            <v>0.58064516129032262</v>
          </cell>
          <cell r="K314">
            <v>0.80232558139534882</v>
          </cell>
          <cell r="L314">
            <v>0.66666666666666663</v>
          </cell>
          <cell r="M314">
            <v>0.63013698630136983</v>
          </cell>
          <cell r="N314">
            <v>0.69333333333333336</v>
          </cell>
          <cell r="O314">
            <v>0.5714285714285714</v>
          </cell>
          <cell r="P314">
            <v>0.46666666666666667</v>
          </cell>
          <cell r="Q314">
            <v>0.33766233766233766</v>
          </cell>
        </row>
        <row r="315">
          <cell r="F315">
            <v>167201</v>
          </cell>
          <cell r="G315" t="str">
            <v>Victor Paternina</v>
          </cell>
          <cell r="H315">
            <v>0.44329896907216493</v>
          </cell>
          <cell r="I315">
            <v>0.54545454545454541</v>
          </cell>
          <cell r="J315">
            <v>0.10101010101010101</v>
          </cell>
          <cell r="K315">
            <v>0.34343434343434343</v>
          </cell>
          <cell r="L315">
            <v>0.82278481012658233</v>
          </cell>
          <cell r="M315">
            <v>0.78481012658227844</v>
          </cell>
          <cell r="N315">
            <v>0.64197530864197527</v>
          </cell>
          <cell r="O315">
            <v>0.63291139240506333</v>
          </cell>
          <cell r="P315">
            <v>1</v>
          </cell>
          <cell r="Q315">
            <v>1</v>
          </cell>
        </row>
        <row r="316">
          <cell r="F316">
            <v>112593</v>
          </cell>
          <cell r="G316" t="str">
            <v>Mariana Velez</v>
          </cell>
          <cell r="H316">
            <v>0.36458333333333331</v>
          </cell>
          <cell r="I316">
            <v>0.78125</v>
          </cell>
          <cell r="J316">
            <v>0.45833333333333331</v>
          </cell>
          <cell r="K316">
            <v>0.65625</v>
          </cell>
          <cell r="L316">
            <v>0.34567901234567899</v>
          </cell>
          <cell r="M316">
            <v>0.42857142857142855</v>
          </cell>
          <cell r="N316">
            <v>0.64197530864197527</v>
          </cell>
          <cell r="O316">
            <v>0.55555555555555558</v>
          </cell>
          <cell r="P316">
            <v>0.54320987654320985</v>
          </cell>
          <cell r="Q316">
            <v>0.50617283950617287</v>
          </cell>
        </row>
        <row r="317">
          <cell r="F317">
            <v>110088</v>
          </cell>
          <cell r="G317" t="str">
            <v>Sebastian Pardo</v>
          </cell>
          <cell r="H317">
            <v>0.55000000000000004</v>
          </cell>
          <cell r="I317">
            <v>0.38144329896907214</v>
          </cell>
          <cell r="J317">
            <v>0.6428571428571429</v>
          </cell>
          <cell r="K317">
            <v>0.55000000000000004</v>
          </cell>
          <cell r="L317">
            <v>0.53658536585365857</v>
          </cell>
          <cell r="M317">
            <v>0.46341463414634149</v>
          </cell>
          <cell r="N317">
            <v>0.15584415584415584</v>
          </cell>
          <cell r="O317">
            <v>0.63414634146341464</v>
          </cell>
          <cell r="P317">
            <v>0.29268292682926828</v>
          </cell>
          <cell r="Q317">
            <v>0.48749999999999999</v>
          </cell>
        </row>
        <row r="318">
          <cell r="F318">
            <v>158950</v>
          </cell>
          <cell r="G318" t="str">
            <v>Claudia Pinilla</v>
          </cell>
          <cell r="H318">
            <v>1</v>
          </cell>
          <cell r="I318">
            <v>1</v>
          </cell>
          <cell r="J318">
            <v>0.95959595959595956</v>
          </cell>
          <cell r="K318">
            <v>0.76041666666666663</v>
          </cell>
          <cell r="L318">
            <v>1</v>
          </cell>
          <cell r="M318">
            <v>0.95061728395061729</v>
          </cell>
          <cell r="N318">
            <v>1</v>
          </cell>
          <cell r="O318">
            <v>1</v>
          </cell>
          <cell r="P318">
            <v>1</v>
          </cell>
          <cell r="Q318">
            <v>1</v>
          </cell>
        </row>
        <row r="319">
          <cell r="F319">
            <v>168259</v>
          </cell>
          <cell r="G319" t="str">
            <v>Fabio Andres Rojas</v>
          </cell>
          <cell r="H319">
            <v>1</v>
          </cell>
          <cell r="I319">
            <v>1</v>
          </cell>
          <cell r="J319">
            <v>0.83529411764705885</v>
          </cell>
          <cell r="K319">
            <v>1</v>
          </cell>
          <cell r="L319">
            <v>1</v>
          </cell>
          <cell r="M319">
            <v>1</v>
          </cell>
          <cell r="N319">
            <v>0.78082191780821919</v>
          </cell>
          <cell r="O319" t="str">
            <v>-</v>
          </cell>
          <cell r="P319" t="str">
            <v>-</v>
          </cell>
          <cell r="Q319">
            <v>1</v>
          </cell>
        </row>
        <row r="320">
          <cell r="F320">
            <v>111729</v>
          </cell>
          <cell r="G320" t="str">
            <v>Fabio Andres Rojas</v>
          </cell>
          <cell r="H320">
            <v>0.92708333333333337</v>
          </cell>
          <cell r="I320">
            <v>0.91489361702127658</v>
          </cell>
          <cell r="J320">
            <v>1</v>
          </cell>
          <cell r="K320">
            <v>1</v>
          </cell>
          <cell r="L320">
            <v>1</v>
          </cell>
          <cell r="M320" t="str">
            <v>-</v>
          </cell>
          <cell r="N320" t="str">
            <v>-</v>
          </cell>
          <cell r="O320" t="str">
            <v>-</v>
          </cell>
          <cell r="P320" t="str">
            <v>-</v>
          </cell>
          <cell r="Q320" t="str">
            <v>-</v>
          </cell>
        </row>
        <row r="321">
          <cell r="F321">
            <v>110771</v>
          </cell>
          <cell r="G321" t="str">
            <v>Claudia Pinilla</v>
          </cell>
          <cell r="H321">
            <v>0.91752577319587625</v>
          </cell>
          <cell r="I321">
            <v>0.78431372549019607</v>
          </cell>
          <cell r="J321">
            <v>0.6067415730337079</v>
          </cell>
          <cell r="K321">
            <v>0.55208333333333337</v>
          </cell>
          <cell r="L321">
            <v>0.8928571428571429</v>
          </cell>
          <cell r="M321" t="str">
            <v>-</v>
          </cell>
          <cell r="N321" t="str">
            <v>-</v>
          </cell>
          <cell r="O321" t="str">
            <v>-</v>
          </cell>
          <cell r="P321" t="str">
            <v>-</v>
          </cell>
          <cell r="Q321" t="str">
            <v>-</v>
          </cell>
        </row>
        <row r="322">
          <cell r="F322">
            <v>111348</v>
          </cell>
          <cell r="G322" t="str">
            <v>Fabio Andres Rojas</v>
          </cell>
          <cell r="H322">
            <v>0.90123456790123457</v>
          </cell>
          <cell r="I322">
            <v>1</v>
          </cell>
          <cell r="J322">
            <v>0.95061728395061729</v>
          </cell>
          <cell r="K322" t="str">
            <v>-</v>
          </cell>
          <cell r="L322">
            <v>1</v>
          </cell>
          <cell r="M322">
            <v>1</v>
          </cell>
          <cell r="N322">
            <v>1</v>
          </cell>
          <cell r="O322">
            <v>0.971830985915493</v>
          </cell>
          <cell r="P322">
            <v>0.87671232876712324</v>
          </cell>
          <cell r="Q322" t="str">
            <v>-</v>
          </cell>
        </row>
        <row r="323">
          <cell r="F323">
            <v>165978</v>
          </cell>
          <cell r="G323" t="str">
            <v>Fabio Andres Rojas</v>
          </cell>
          <cell r="H323">
            <v>0.89772727272727271</v>
          </cell>
          <cell r="I323">
            <v>0.96907216494845361</v>
          </cell>
          <cell r="J323">
            <v>0.96808510638297873</v>
          </cell>
          <cell r="K323">
            <v>0.865979381443299</v>
          </cell>
          <cell r="L323">
            <v>0.87341772151898733</v>
          </cell>
          <cell r="M323" t="str">
            <v>-</v>
          </cell>
          <cell r="N323" t="str">
            <v>-</v>
          </cell>
          <cell r="O323" t="str">
            <v>-</v>
          </cell>
          <cell r="P323" t="str">
            <v>-</v>
          </cell>
          <cell r="Q323" t="str">
            <v>-</v>
          </cell>
        </row>
        <row r="324">
          <cell r="F324">
            <v>111349</v>
          </cell>
          <cell r="G324" t="str">
            <v>Fabio Andres Rojas</v>
          </cell>
          <cell r="H324">
            <v>0.89473684210526316</v>
          </cell>
          <cell r="I324">
            <v>1</v>
          </cell>
          <cell r="J324">
            <v>1</v>
          </cell>
          <cell r="K324">
            <v>0.80219780219780223</v>
          </cell>
          <cell r="L324">
            <v>1</v>
          </cell>
          <cell r="M324">
            <v>1</v>
          </cell>
          <cell r="N324">
            <v>1</v>
          </cell>
          <cell r="O324">
            <v>1</v>
          </cell>
          <cell r="P324">
            <v>1</v>
          </cell>
          <cell r="Q324" t="str">
            <v>-</v>
          </cell>
        </row>
        <row r="325">
          <cell r="F325">
            <v>110404</v>
          </cell>
          <cell r="G325" t="str">
            <v>Claudia Pinilla</v>
          </cell>
          <cell r="H325">
            <v>0.88888888888888884</v>
          </cell>
          <cell r="I325">
            <v>0.66666666666666663</v>
          </cell>
          <cell r="J325">
            <v>0.94117647058823528</v>
          </cell>
          <cell r="K325">
            <v>1</v>
          </cell>
          <cell r="L325">
            <v>1</v>
          </cell>
          <cell r="M325">
            <v>1</v>
          </cell>
          <cell r="N325">
            <v>0.95238095238095233</v>
          </cell>
          <cell r="O325">
            <v>0.95238095238095233</v>
          </cell>
          <cell r="P325">
            <v>0.97619047619047616</v>
          </cell>
          <cell r="Q325">
            <v>0.90476190476190477</v>
          </cell>
        </row>
        <row r="326">
          <cell r="F326">
            <v>109764</v>
          </cell>
          <cell r="G326" t="str">
            <v>Claudia Pinilla</v>
          </cell>
          <cell r="H326">
            <v>0.82474226804123707</v>
          </cell>
          <cell r="I326">
            <v>0.7010309278350515</v>
          </cell>
          <cell r="J326">
            <v>0.72164948453608246</v>
          </cell>
          <cell r="K326">
            <v>0.88888888888888884</v>
          </cell>
          <cell r="L326">
            <v>0.9285714285714286</v>
          </cell>
          <cell r="M326" t="str">
            <v>-</v>
          </cell>
          <cell r="N326" t="str">
            <v>-</v>
          </cell>
          <cell r="O326" t="str">
            <v>-</v>
          </cell>
          <cell r="P326" t="str">
            <v>-</v>
          </cell>
          <cell r="Q326" t="str">
            <v>-</v>
          </cell>
        </row>
        <row r="327">
          <cell r="F327">
            <v>110298</v>
          </cell>
          <cell r="G327" t="str">
            <v>Claudia Pinilla</v>
          </cell>
          <cell r="H327">
            <v>0.79381443298969068</v>
          </cell>
          <cell r="I327">
            <v>0.65686274509803921</v>
          </cell>
          <cell r="J327">
            <v>0.74226804123711343</v>
          </cell>
          <cell r="K327">
            <v>0.33333333333333331</v>
          </cell>
          <cell r="L327">
            <v>0.7142857142857143</v>
          </cell>
          <cell r="M327" t="str">
            <v>-</v>
          </cell>
          <cell r="N327" t="str">
            <v>-</v>
          </cell>
          <cell r="O327" t="str">
            <v>-</v>
          </cell>
          <cell r="P327" t="str">
            <v>-</v>
          </cell>
          <cell r="Q327" t="str">
            <v>-</v>
          </cell>
        </row>
        <row r="328">
          <cell r="F328">
            <v>110107</v>
          </cell>
          <cell r="G328" t="str">
            <v>Claudia Pinilla</v>
          </cell>
          <cell r="H328">
            <v>0.78494623655913975</v>
          </cell>
          <cell r="I328">
            <v>0.62365591397849462</v>
          </cell>
          <cell r="J328">
            <v>0.71568627450980393</v>
          </cell>
          <cell r="K328">
            <v>0.5955056179775281</v>
          </cell>
          <cell r="L328">
            <v>0.78749999999999998</v>
          </cell>
          <cell r="M328">
            <v>0.75</v>
          </cell>
          <cell r="N328">
            <v>0.66249999999999998</v>
          </cell>
          <cell r="O328">
            <v>0.47499999999999998</v>
          </cell>
          <cell r="P328">
            <v>0.77500000000000002</v>
          </cell>
          <cell r="Q328">
            <v>0.21249999999999999</v>
          </cell>
        </row>
        <row r="329">
          <cell r="F329">
            <v>170422</v>
          </cell>
          <cell r="G329" t="str">
            <v>Fernando Hernandez</v>
          </cell>
          <cell r="H329">
            <v>0.74468085106382975</v>
          </cell>
          <cell r="I329">
            <v>0.85507246376811596</v>
          </cell>
          <cell r="J329">
            <v>0.72727272727272729</v>
          </cell>
          <cell r="K329">
            <v>0.92708333333333337</v>
          </cell>
          <cell r="L329">
            <v>0.98734177215189878</v>
          </cell>
          <cell r="M329">
            <v>0.8271604938271605</v>
          </cell>
          <cell r="N329">
            <v>1</v>
          </cell>
          <cell r="O329">
            <v>1</v>
          </cell>
          <cell r="P329" t="str">
            <v>-</v>
          </cell>
          <cell r="Q329">
            <v>0.58024691358024694</v>
          </cell>
        </row>
        <row r="330">
          <cell r="F330">
            <v>110753</v>
          </cell>
          <cell r="G330" t="str">
            <v>Fabio Andres Rojas</v>
          </cell>
          <cell r="H330">
            <v>0.72043010752688175</v>
          </cell>
          <cell r="I330">
            <v>0.71698113207547165</v>
          </cell>
          <cell r="J330">
            <v>1</v>
          </cell>
          <cell r="K330">
            <v>1</v>
          </cell>
          <cell r="L330">
            <v>1</v>
          </cell>
          <cell r="M330">
            <v>1</v>
          </cell>
          <cell r="N330">
            <v>0.98666666666666669</v>
          </cell>
          <cell r="O330">
            <v>0.93650793650793651</v>
          </cell>
          <cell r="P330">
            <v>1</v>
          </cell>
          <cell r="Q330">
            <v>1</v>
          </cell>
        </row>
        <row r="331">
          <cell r="F331">
            <v>111732</v>
          </cell>
          <cell r="G331" t="str">
            <v>Fabio Andres Rojas</v>
          </cell>
          <cell r="H331">
            <v>0.67032967032967028</v>
          </cell>
          <cell r="I331">
            <v>0.90625</v>
          </cell>
          <cell r="J331">
            <v>0.89772727272727271</v>
          </cell>
          <cell r="K331">
            <v>1</v>
          </cell>
          <cell r="L331">
            <v>1</v>
          </cell>
          <cell r="M331" t="str">
            <v>-</v>
          </cell>
          <cell r="N331" t="str">
            <v>-</v>
          </cell>
          <cell r="O331" t="str">
            <v>-</v>
          </cell>
          <cell r="P331" t="str">
            <v>-</v>
          </cell>
          <cell r="Q331" t="str">
            <v>-</v>
          </cell>
        </row>
        <row r="332">
          <cell r="F332">
            <v>110987</v>
          </cell>
          <cell r="G332" t="str">
            <v>Claudia Pinilla</v>
          </cell>
          <cell r="H332">
            <v>0.66666666666666663</v>
          </cell>
          <cell r="I332">
            <v>0.40425531914893614</v>
          </cell>
          <cell r="J332">
            <v>0.49473684210526314</v>
          </cell>
          <cell r="K332">
            <v>0.68085106382978722</v>
          </cell>
          <cell r="L332">
            <v>0.86904761904761907</v>
          </cell>
          <cell r="M332" t="str">
            <v>-</v>
          </cell>
          <cell r="N332" t="str">
            <v>-</v>
          </cell>
          <cell r="O332" t="str">
            <v>-</v>
          </cell>
          <cell r="P332" t="str">
            <v>-</v>
          </cell>
          <cell r="Q332" t="str">
            <v>-</v>
          </cell>
        </row>
        <row r="333">
          <cell r="F333">
            <v>109777</v>
          </cell>
          <cell r="G333" t="str">
            <v>Claudia Pinilla</v>
          </cell>
          <cell r="H333">
            <v>0.65263157894736845</v>
          </cell>
          <cell r="I333">
            <v>0.73737373737373735</v>
          </cell>
          <cell r="J333">
            <v>0.75238095238095237</v>
          </cell>
          <cell r="K333">
            <v>0.61702127659574468</v>
          </cell>
          <cell r="L333">
            <v>0.61904761904761907</v>
          </cell>
          <cell r="M333" t="str">
            <v>-</v>
          </cell>
          <cell r="N333" t="str">
            <v>-</v>
          </cell>
          <cell r="O333" t="str">
            <v>-</v>
          </cell>
          <cell r="P333" t="str">
            <v>-</v>
          </cell>
          <cell r="Q333" t="str">
            <v>-</v>
          </cell>
        </row>
        <row r="334">
          <cell r="F334">
            <v>166714</v>
          </cell>
          <cell r="G334" t="str">
            <v>Claudia Pinilla</v>
          </cell>
          <cell r="H334">
            <v>0.60606060606060608</v>
          </cell>
          <cell r="I334">
            <v>0.55555555555555558</v>
          </cell>
          <cell r="J334">
            <v>0.38383838383838381</v>
          </cell>
          <cell r="K334">
            <v>0.60606060606060608</v>
          </cell>
          <cell r="L334">
            <v>0.4935064935064935</v>
          </cell>
          <cell r="M334" t="str">
            <v>-</v>
          </cell>
          <cell r="N334" t="str">
            <v>-</v>
          </cell>
          <cell r="O334" t="str">
            <v>-</v>
          </cell>
          <cell r="P334" t="str">
            <v>-</v>
          </cell>
          <cell r="Q334" t="str">
            <v>-</v>
          </cell>
        </row>
        <row r="335">
          <cell r="F335">
            <v>110296</v>
          </cell>
          <cell r="G335" t="str">
            <v>Claudia Pinilla</v>
          </cell>
          <cell r="H335">
            <v>0.56382978723404253</v>
          </cell>
          <cell r="I335">
            <v>0.57731958762886593</v>
          </cell>
          <cell r="J335">
            <v>0.48484848484848486</v>
          </cell>
          <cell r="K335">
            <v>0.46875</v>
          </cell>
          <cell r="L335">
            <v>0.67088607594936711</v>
          </cell>
          <cell r="M335" t="str">
            <v>-</v>
          </cell>
          <cell r="N335" t="str">
            <v>-</v>
          </cell>
          <cell r="O335" t="str">
            <v>-</v>
          </cell>
          <cell r="P335" t="str">
            <v>-</v>
          </cell>
          <cell r="Q335" t="str">
            <v>-</v>
          </cell>
        </row>
        <row r="336">
          <cell r="F336">
            <v>170941</v>
          </cell>
          <cell r="G336" t="str">
            <v>Angela Barandica</v>
          </cell>
          <cell r="H336">
            <v>0.35714285714285715</v>
          </cell>
          <cell r="I336">
            <v>0.31182795698924731</v>
          </cell>
          <cell r="J336">
            <v>0.42857142857142855</v>
          </cell>
          <cell r="K336">
            <v>0.72043010752688175</v>
          </cell>
          <cell r="L336">
            <v>0.75324675324675328</v>
          </cell>
          <cell r="M336">
            <v>0.58441558441558439</v>
          </cell>
          <cell r="N336">
            <v>0.83116883116883122</v>
          </cell>
          <cell r="O336">
            <v>0.74025974025974028</v>
          </cell>
          <cell r="P336">
            <v>0.90909090909090906</v>
          </cell>
          <cell r="Q336" t="str">
            <v>-</v>
          </cell>
        </row>
        <row r="337">
          <cell r="F337">
            <v>145348</v>
          </cell>
          <cell r="G337" t="str">
            <v>Robison Guzmán</v>
          </cell>
          <cell r="H337" t="str">
            <v>-</v>
          </cell>
          <cell r="I337">
            <v>0.86274509803921573</v>
          </cell>
          <cell r="J337">
            <v>0.90196078431372551</v>
          </cell>
          <cell r="K337">
            <v>0.93137254901960786</v>
          </cell>
          <cell r="L337">
            <v>0.58333333333333337</v>
          </cell>
          <cell r="M337">
            <v>0.91666666666666663</v>
          </cell>
          <cell r="N337">
            <v>0.66666666666666663</v>
          </cell>
          <cell r="O337">
            <v>0.65476190476190477</v>
          </cell>
          <cell r="P337">
            <v>0.8571428571428571</v>
          </cell>
          <cell r="Q337">
            <v>0.8571428571428571</v>
          </cell>
        </row>
        <row r="338">
          <cell r="F338">
            <v>110084</v>
          </cell>
          <cell r="G338" t="str">
            <v>Carolina Chavez</v>
          </cell>
          <cell r="H338" t="str">
            <v>-</v>
          </cell>
          <cell r="I338">
            <v>0.71</v>
          </cell>
          <cell r="J338">
            <v>0.44117647058823528</v>
          </cell>
          <cell r="K338">
            <v>0.77083333333333337</v>
          </cell>
          <cell r="L338">
            <v>0.63095238095238093</v>
          </cell>
          <cell r="M338">
            <v>0.70238095238095233</v>
          </cell>
          <cell r="N338">
            <v>0.32142857142857145</v>
          </cell>
          <cell r="O338">
            <v>0.35714285714285715</v>
          </cell>
          <cell r="P338">
            <v>0.68292682926829273</v>
          </cell>
          <cell r="Q338">
            <v>0.69047619047619047</v>
          </cell>
        </row>
        <row r="339">
          <cell r="F339">
            <v>161383</v>
          </cell>
          <cell r="G339" t="str">
            <v>Victor Paternina</v>
          </cell>
          <cell r="H339" t="str">
            <v>-</v>
          </cell>
          <cell r="I339">
            <v>0.28888888888888886</v>
          </cell>
          <cell r="J339">
            <v>0.8651685393258427</v>
          </cell>
          <cell r="K339">
            <v>0.50526315789473686</v>
          </cell>
          <cell r="L339">
            <v>0.88607594936708856</v>
          </cell>
          <cell r="M339">
            <v>0.8441558441558441</v>
          </cell>
          <cell r="N339">
            <v>0.95238095238095233</v>
          </cell>
          <cell r="O339">
            <v>0.57333333333333336</v>
          </cell>
          <cell r="P339">
            <v>0.88095238095238093</v>
          </cell>
          <cell r="Q339">
            <v>0.82926829268292679</v>
          </cell>
        </row>
        <row r="340">
          <cell r="F340">
            <v>111998</v>
          </cell>
          <cell r="G340" t="str">
            <v>Fabian Torres</v>
          </cell>
          <cell r="H340" t="str">
            <v>-</v>
          </cell>
          <cell r="I340" t="str">
            <v>-</v>
          </cell>
          <cell r="J340">
            <v>0.75</v>
          </cell>
          <cell r="K340">
            <v>0.69473684210526321</v>
          </cell>
          <cell r="L340">
            <v>0.70129870129870131</v>
          </cell>
          <cell r="M340">
            <v>0.64935064935064934</v>
          </cell>
          <cell r="N340">
            <v>0.69333333333333336</v>
          </cell>
          <cell r="O340">
            <v>0.59740259740259738</v>
          </cell>
          <cell r="P340">
            <v>0.91139240506329111</v>
          </cell>
          <cell r="Q340">
            <v>0.58441558441558439</v>
          </cell>
        </row>
        <row r="341">
          <cell r="F341">
            <v>170416</v>
          </cell>
          <cell r="G341" t="str">
            <v>Paola Martínez</v>
          </cell>
          <cell r="H341" t="str">
            <v>-</v>
          </cell>
          <cell r="I341" t="str">
            <v>-</v>
          </cell>
          <cell r="J341">
            <v>0.69</v>
          </cell>
          <cell r="K341">
            <v>0.67346938775510201</v>
          </cell>
          <cell r="L341">
            <v>0.67105263157894735</v>
          </cell>
          <cell r="M341">
            <v>0.97560975609756095</v>
          </cell>
          <cell r="N341">
            <v>0.71794871794871795</v>
          </cell>
          <cell r="O341">
            <v>0.82051282051282048</v>
          </cell>
          <cell r="P341">
            <v>0.875</v>
          </cell>
          <cell r="Q341">
            <v>0.72368421052631582</v>
          </cell>
        </row>
        <row r="342">
          <cell r="F342">
            <v>111777</v>
          </cell>
          <cell r="G342" t="str">
            <v>Catalina Quintero</v>
          </cell>
          <cell r="H342" t="str">
            <v>-</v>
          </cell>
          <cell r="I342" t="str">
            <v>-</v>
          </cell>
          <cell r="J342">
            <v>0.68627450980392157</v>
          </cell>
          <cell r="K342">
            <v>0.91176470588235292</v>
          </cell>
          <cell r="L342">
            <v>0.95121951219512191</v>
          </cell>
          <cell r="M342">
            <v>0.84523809523809523</v>
          </cell>
          <cell r="N342">
            <v>1</v>
          </cell>
          <cell r="O342">
            <v>0.88095238095238093</v>
          </cell>
          <cell r="P342">
            <v>0.88095238095238093</v>
          </cell>
          <cell r="Q342">
            <v>0.72619047619047616</v>
          </cell>
        </row>
        <row r="343">
          <cell r="F343">
            <v>170827</v>
          </cell>
          <cell r="G343" t="str">
            <v>Angela Barandica</v>
          </cell>
          <cell r="H343" t="str">
            <v>-</v>
          </cell>
          <cell r="I343" t="str">
            <v>-</v>
          </cell>
          <cell r="J343">
            <v>0.6428571428571429</v>
          </cell>
          <cell r="K343">
            <v>0.62790697674418605</v>
          </cell>
          <cell r="L343">
            <v>0.72839506172839508</v>
          </cell>
          <cell r="M343">
            <v>0.65432098765432101</v>
          </cell>
          <cell r="N343">
            <v>0.81481481481481477</v>
          </cell>
          <cell r="O343">
            <v>0.48148148148148145</v>
          </cell>
          <cell r="P343">
            <v>0.91666666666666663</v>
          </cell>
          <cell r="Q343">
            <v>0.61728395061728392</v>
          </cell>
        </row>
        <row r="344">
          <cell r="F344">
            <v>111712</v>
          </cell>
          <cell r="G344" t="str">
            <v>Angela Barandica</v>
          </cell>
          <cell r="H344" t="str">
            <v>-</v>
          </cell>
          <cell r="I344" t="str">
            <v>-</v>
          </cell>
          <cell r="J344">
            <v>0.5252525252525253</v>
          </cell>
          <cell r="K344">
            <v>0.76041666666666663</v>
          </cell>
          <cell r="L344">
            <v>0.40740740740740738</v>
          </cell>
          <cell r="M344">
            <v>0.79012345679012341</v>
          </cell>
          <cell r="N344">
            <v>0.8271604938271605</v>
          </cell>
          <cell r="O344">
            <v>0.71604938271604934</v>
          </cell>
          <cell r="P344">
            <v>0.86419753086419748</v>
          </cell>
          <cell r="Q344">
            <v>0.97530864197530864</v>
          </cell>
        </row>
        <row r="345">
          <cell r="F345">
            <v>171064</v>
          </cell>
          <cell r="G345" t="str">
            <v>Martha Barros</v>
          </cell>
          <cell r="H345" t="str">
            <v>-</v>
          </cell>
          <cell r="I345" t="str">
            <v>-</v>
          </cell>
          <cell r="J345">
            <v>0.39795918367346939</v>
          </cell>
          <cell r="K345">
            <v>0.39795918367346939</v>
          </cell>
          <cell r="L345">
            <v>0.33766233766233766</v>
          </cell>
          <cell r="M345">
            <v>0.4567901234567901</v>
          </cell>
          <cell r="N345">
            <v>0.57534246575342463</v>
          </cell>
          <cell r="O345">
            <v>0.66666666666666663</v>
          </cell>
          <cell r="P345">
            <v>0.53246753246753242</v>
          </cell>
          <cell r="Q345">
            <v>0.32467532467532467</v>
          </cell>
        </row>
        <row r="346">
          <cell r="F346">
            <v>110436</v>
          </cell>
          <cell r="G346" t="str">
            <v>Alvaro Gutierrez</v>
          </cell>
          <cell r="H346" t="str">
            <v>-</v>
          </cell>
          <cell r="I346" t="str">
            <v>-</v>
          </cell>
          <cell r="J346">
            <v>0.22549019607843138</v>
          </cell>
          <cell r="K346">
            <v>0.45098039215686275</v>
          </cell>
          <cell r="L346">
            <v>0.27380952380952384</v>
          </cell>
          <cell r="M346">
            <v>0.63095238095238093</v>
          </cell>
          <cell r="N346">
            <v>0.39285714285714285</v>
          </cell>
          <cell r="O346">
            <v>0.32142857142857145</v>
          </cell>
          <cell r="P346">
            <v>0.21428571428571427</v>
          </cell>
          <cell r="Q346">
            <v>0.52380952380952384</v>
          </cell>
        </row>
        <row r="347">
          <cell r="F347">
            <v>110950</v>
          </cell>
          <cell r="G347" t="str">
            <v>Juan Baresch</v>
          </cell>
          <cell r="H347" t="str">
            <v>-</v>
          </cell>
          <cell r="I347" t="str">
            <v>-</v>
          </cell>
          <cell r="J347" t="str">
            <v>-</v>
          </cell>
          <cell r="K347" t="str">
            <v>-</v>
          </cell>
          <cell r="L347">
            <v>0.87804878048780488</v>
          </cell>
          <cell r="M347">
            <v>0.95</v>
          </cell>
          <cell r="N347">
            <v>0.8928571428571429</v>
          </cell>
          <cell r="O347">
            <v>0.84146341463414631</v>
          </cell>
          <cell r="P347">
            <v>0.86904761904761907</v>
          </cell>
          <cell r="Q347">
            <v>0.96341463414634143</v>
          </cell>
        </row>
        <row r="348">
          <cell r="F348">
            <v>168005</v>
          </cell>
          <cell r="H348" t="str">
            <v>-</v>
          </cell>
          <cell r="I348" t="str">
            <v>-</v>
          </cell>
          <cell r="J348" t="str">
            <v>-</v>
          </cell>
          <cell r="K348" t="str">
            <v>-</v>
          </cell>
          <cell r="L348">
            <v>0.8441558441558441</v>
          </cell>
          <cell r="M348">
            <v>0.81481481481481477</v>
          </cell>
          <cell r="N348">
            <v>0.97402597402597402</v>
          </cell>
          <cell r="O348">
            <v>0.94805194805194803</v>
          </cell>
          <cell r="P348">
            <v>0.80519480519480524</v>
          </cell>
          <cell r="Q348">
            <v>0.92</v>
          </cell>
        </row>
        <row r="349">
          <cell r="F349">
            <v>171049</v>
          </cell>
          <cell r="G349" t="str">
            <v>Victor Paternina</v>
          </cell>
          <cell r="H349" t="str">
            <v>-</v>
          </cell>
          <cell r="I349" t="str">
            <v>-</v>
          </cell>
          <cell r="J349" t="str">
            <v>-</v>
          </cell>
          <cell r="K349" t="str">
            <v>-</v>
          </cell>
          <cell r="L349">
            <v>0.77922077922077926</v>
          </cell>
          <cell r="M349">
            <v>0.69047619047619047</v>
          </cell>
          <cell r="N349">
            <v>0.7857142857142857</v>
          </cell>
          <cell r="O349">
            <v>0.64935064935064934</v>
          </cell>
          <cell r="P349">
            <v>0.87654320987654322</v>
          </cell>
          <cell r="Q349">
            <v>0.95238095238095233</v>
          </cell>
        </row>
        <row r="350">
          <cell r="F350">
            <v>170901</v>
          </cell>
          <cell r="G350" t="str">
            <v>Johana Botero</v>
          </cell>
          <cell r="H350" t="str">
            <v>-</v>
          </cell>
          <cell r="I350" t="str">
            <v>-</v>
          </cell>
          <cell r="J350" t="str">
            <v>-</v>
          </cell>
          <cell r="K350" t="str">
            <v>-</v>
          </cell>
          <cell r="L350">
            <v>0.55555555555555558</v>
          </cell>
          <cell r="M350">
            <v>0.77777777777777779</v>
          </cell>
          <cell r="N350">
            <v>0.77215189873417722</v>
          </cell>
          <cell r="O350">
            <v>0.84810126582278478</v>
          </cell>
          <cell r="P350">
            <v>0.87654320987654322</v>
          </cell>
          <cell r="Q350">
            <v>0.71604938271604934</v>
          </cell>
        </row>
        <row r="351">
          <cell r="F351">
            <v>110851</v>
          </cell>
          <cell r="G351" t="str">
            <v>Martha Barros</v>
          </cell>
          <cell r="H351" t="str">
            <v>-</v>
          </cell>
          <cell r="I351" t="str">
            <v>-</v>
          </cell>
          <cell r="J351" t="str">
            <v>-</v>
          </cell>
          <cell r="K351" t="str">
            <v>-</v>
          </cell>
          <cell r="L351">
            <v>0.33766233766233766</v>
          </cell>
          <cell r="M351">
            <v>0.65476190476190477</v>
          </cell>
          <cell r="N351">
            <v>0.6</v>
          </cell>
          <cell r="O351">
            <v>0.35</v>
          </cell>
          <cell r="P351">
            <v>0.8</v>
          </cell>
          <cell r="Q351">
            <v>1</v>
          </cell>
        </row>
        <row r="352">
          <cell r="F352">
            <v>171326</v>
          </cell>
          <cell r="H352" t="str">
            <v>-</v>
          </cell>
          <cell r="I352" t="str">
            <v>-</v>
          </cell>
          <cell r="J352" t="str">
            <v>-</v>
          </cell>
          <cell r="K352" t="str">
            <v>-</v>
          </cell>
          <cell r="L352" t="str">
            <v>-</v>
          </cell>
          <cell r="M352" t="str">
            <v>-</v>
          </cell>
          <cell r="N352">
            <v>0.94805194805194803</v>
          </cell>
          <cell r="O352">
            <v>0.93670886075949367</v>
          </cell>
          <cell r="P352">
            <v>0.72727272727272729</v>
          </cell>
          <cell r="Q352">
            <v>0.91666666666666663</v>
          </cell>
        </row>
        <row r="353">
          <cell r="F353">
            <v>171327</v>
          </cell>
          <cell r="H353" t="str">
            <v>-</v>
          </cell>
          <cell r="I353" t="str">
            <v>-</v>
          </cell>
          <cell r="J353" t="str">
            <v>-</v>
          </cell>
          <cell r="K353" t="str">
            <v>-</v>
          </cell>
          <cell r="L353" t="str">
            <v>-</v>
          </cell>
          <cell r="M353" t="str">
            <v>-</v>
          </cell>
          <cell r="N353">
            <v>0.88607594936708856</v>
          </cell>
          <cell r="O353">
            <v>0.95061728395061729</v>
          </cell>
          <cell r="P353">
            <v>0.93827160493827155</v>
          </cell>
          <cell r="Q353">
            <v>0.76623376623376627</v>
          </cell>
        </row>
        <row r="354">
          <cell r="F354">
            <v>110381</v>
          </cell>
          <cell r="G354" t="str">
            <v>Ivan  Pinzon</v>
          </cell>
          <cell r="H354" t="str">
            <v>-</v>
          </cell>
          <cell r="I354" t="str">
            <v>-</v>
          </cell>
          <cell r="J354" t="str">
            <v>-</v>
          </cell>
          <cell r="K354" t="str">
            <v>-</v>
          </cell>
          <cell r="L354" t="str">
            <v>-</v>
          </cell>
          <cell r="M354" t="str">
            <v>-</v>
          </cell>
          <cell r="N354">
            <v>0.88095238095238093</v>
          </cell>
          <cell r="O354">
            <v>0.7407407407407407</v>
          </cell>
          <cell r="P354">
            <v>0.8271604938271605</v>
          </cell>
          <cell r="Q354">
            <v>0.92592592592592593</v>
          </cell>
        </row>
        <row r="355">
          <cell r="F355">
            <v>171328</v>
          </cell>
          <cell r="H355" t="str">
            <v>-</v>
          </cell>
          <cell r="I355" t="str">
            <v>-</v>
          </cell>
          <cell r="J355" t="str">
            <v>-</v>
          </cell>
          <cell r="K355" t="str">
            <v>-</v>
          </cell>
          <cell r="L355" t="str">
            <v>-</v>
          </cell>
          <cell r="M355" t="str">
            <v>-</v>
          </cell>
          <cell r="N355">
            <v>0.8571428571428571</v>
          </cell>
          <cell r="O355">
            <v>0.9135802469135802</v>
          </cell>
          <cell r="P355">
            <v>0.86904761904761907</v>
          </cell>
          <cell r="Q355">
            <v>0.8928571428571429</v>
          </cell>
        </row>
        <row r="356">
          <cell r="F356">
            <v>170938</v>
          </cell>
          <cell r="H356" t="str">
            <v>-</v>
          </cell>
          <cell r="I356" t="str">
            <v>-</v>
          </cell>
          <cell r="J356" t="str">
            <v>-</v>
          </cell>
          <cell r="K356" t="str">
            <v>-</v>
          </cell>
          <cell r="L356" t="str">
            <v>-</v>
          </cell>
          <cell r="M356" t="str">
            <v>-</v>
          </cell>
          <cell r="N356">
            <v>0.84810126582278478</v>
          </cell>
          <cell r="O356">
            <v>0.95238095238095233</v>
          </cell>
          <cell r="P356">
            <v>0.85185185185185186</v>
          </cell>
          <cell r="Q356">
            <v>0.90123456790123457</v>
          </cell>
        </row>
        <row r="357">
          <cell r="F357">
            <v>110288</v>
          </cell>
          <cell r="H357" t="str">
            <v>-</v>
          </cell>
          <cell r="I357" t="str">
            <v>-</v>
          </cell>
          <cell r="J357" t="str">
            <v>-</v>
          </cell>
          <cell r="K357" t="str">
            <v>-</v>
          </cell>
          <cell r="L357" t="str">
            <v>-</v>
          </cell>
          <cell r="M357" t="str">
            <v>-</v>
          </cell>
          <cell r="N357">
            <v>0.7407407407407407</v>
          </cell>
          <cell r="O357">
            <v>0.49382716049382713</v>
          </cell>
          <cell r="P357">
            <v>0.24691358024691357</v>
          </cell>
          <cell r="Q357">
            <v>0.94047619047619047</v>
          </cell>
        </row>
        <row r="358">
          <cell r="F358">
            <v>171357</v>
          </cell>
          <cell r="H358" t="str">
            <v>-</v>
          </cell>
          <cell r="I358" t="str">
            <v>-</v>
          </cell>
          <cell r="J358" t="str">
            <v>-</v>
          </cell>
          <cell r="K358" t="str">
            <v>-</v>
          </cell>
          <cell r="L358" t="str">
            <v>-</v>
          </cell>
          <cell r="M358" t="str">
            <v>-</v>
          </cell>
          <cell r="N358" t="str">
            <v>-</v>
          </cell>
          <cell r="O358">
            <v>0.84810126582278478</v>
          </cell>
          <cell r="P358">
            <v>0.82666666666666666</v>
          </cell>
          <cell r="Q358">
            <v>0.94666666666666666</v>
          </cell>
        </row>
        <row r="359">
          <cell r="F359">
            <v>164456</v>
          </cell>
          <cell r="H359" t="str">
            <v>-</v>
          </cell>
          <cell r="I359" t="str">
            <v>-</v>
          </cell>
          <cell r="J359" t="str">
            <v>-</v>
          </cell>
          <cell r="K359" t="str">
            <v>-</v>
          </cell>
          <cell r="L359" t="str">
            <v>-</v>
          </cell>
          <cell r="M359" t="str">
            <v>-</v>
          </cell>
          <cell r="N359" t="str">
            <v>-</v>
          </cell>
          <cell r="O359">
            <v>0.45238095238095238</v>
          </cell>
          <cell r="P359">
            <v>0.7142857142857143</v>
          </cell>
          <cell r="Q359">
            <v>0.23376623376623376</v>
          </cell>
        </row>
        <row r="360">
          <cell r="F360">
            <v>171069</v>
          </cell>
          <cell r="G360" t="str">
            <v>JUAN PABLO Piñeros</v>
          </cell>
          <cell r="H360" t="str">
            <v>-</v>
          </cell>
          <cell r="I360" t="str">
            <v>-</v>
          </cell>
          <cell r="J360" t="str">
            <v>-</v>
          </cell>
          <cell r="K360" t="str">
            <v>-</v>
          </cell>
          <cell r="L360" t="str">
            <v>-</v>
          </cell>
          <cell r="M360" t="str">
            <v>-</v>
          </cell>
          <cell r="N360" t="str">
            <v>-</v>
          </cell>
          <cell r="O360" t="str">
            <v>-</v>
          </cell>
          <cell r="P360">
            <v>0.51249999999999996</v>
          </cell>
          <cell r="Q360">
            <v>0.63095238095238093</v>
          </cell>
        </row>
        <row r="361">
          <cell r="F361">
            <v>168267</v>
          </cell>
          <cell r="G361" t="str">
            <v>Andres Garcia</v>
          </cell>
          <cell r="H361" t="str">
            <v>-</v>
          </cell>
          <cell r="I361" t="str">
            <v>-</v>
          </cell>
          <cell r="J361" t="str">
            <v>-</v>
          </cell>
          <cell r="K361" t="str">
            <v>-</v>
          </cell>
          <cell r="L361" t="str">
            <v>-</v>
          </cell>
          <cell r="M361" t="str">
            <v>-</v>
          </cell>
          <cell r="N361" t="str">
            <v>-</v>
          </cell>
          <cell r="O361" t="str">
            <v>-</v>
          </cell>
          <cell r="P361" t="str">
            <v>-</v>
          </cell>
          <cell r="Q361">
            <v>0.65</v>
          </cell>
        </row>
        <row r="362">
          <cell r="F362">
            <v>167019</v>
          </cell>
          <cell r="G362" t="str">
            <v>Johana Botero</v>
          </cell>
          <cell r="H362" t="str">
            <v>-</v>
          </cell>
          <cell r="I362" t="str">
            <v>-</v>
          </cell>
          <cell r="J362" t="str">
            <v>-</v>
          </cell>
          <cell r="K362" t="str">
            <v>-</v>
          </cell>
          <cell r="L362" t="str">
            <v>-</v>
          </cell>
          <cell r="M362" t="str">
            <v>-</v>
          </cell>
          <cell r="N362" t="str">
            <v>-</v>
          </cell>
          <cell r="O362" t="str">
            <v>-</v>
          </cell>
          <cell r="P362" t="str">
            <v>-</v>
          </cell>
          <cell r="Q362" t="str">
            <v>-</v>
          </cell>
        </row>
        <row r="363">
          <cell r="F363">
            <v>112306</v>
          </cell>
          <cell r="G363" t="str">
            <v>Robison Guzmán</v>
          </cell>
          <cell r="H363" t="str">
            <v>-</v>
          </cell>
          <cell r="I363" t="str">
            <v>-</v>
          </cell>
          <cell r="J363" t="str">
            <v>-</v>
          </cell>
          <cell r="K363" t="str">
            <v>-</v>
          </cell>
          <cell r="L363" t="str">
            <v>-</v>
          </cell>
          <cell r="M363" t="str">
            <v>-</v>
          </cell>
          <cell r="N363" t="str">
            <v>-</v>
          </cell>
          <cell r="O363" t="str">
            <v>-</v>
          </cell>
          <cell r="P363" t="str">
            <v>-</v>
          </cell>
          <cell r="Q363" t="str">
            <v>-</v>
          </cell>
        </row>
        <row r="364">
          <cell r="F364">
            <v>171418</v>
          </cell>
          <cell r="G364" t="str">
            <v>Fabian Torres</v>
          </cell>
          <cell r="H364" t="str">
            <v>-</v>
          </cell>
          <cell r="I364" t="str">
            <v>-</v>
          </cell>
          <cell r="J364" t="str">
            <v>-</v>
          </cell>
          <cell r="K364" t="str">
            <v>-</v>
          </cell>
          <cell r="L364" t="str">
            <v>-</v>
          </cell>
          <cell r="M364" t="str">
            <v>-</v>
          </cell>
          <cell r="N364" t="str">
            <v>-</v>
          </cell>
          <cell r="O364" t="str">
            <v>-</v>
          </cell>
          <cell r="P364" t="str">
            <v>-</v>
          </cell>
          <cell r="Q364" t="str">
            <v>-</v>
          </cell>
        </row>
        <row r="365">
          <cell r="F365">
            <v>157161</v>
          </cell>
          <cell r="G365" t="str">
            <v>Ivan  Pinzon</v>
          </cell>
          <cell r="H365" t="str">
            <v>-</v>
          </cell>
          <cell r="I365" t="str">
            <v>-</v>
          </cell>
          <cell r="J365" t="str">
            <v>-</v>
          </cell>
          <cell r="K365" t="str">
            <v>-</v>
          </cell>
          <cell r="L365" t="str">
            <v>-</v>
          </cell>
          <cell r="M365" t="str">
            <v>-</v>
          </cell>
          <cell r="N365" t="str">
            <v>-</v>
          </cell>
          <cell r="O365" t="str">
            <v>-</v>
          </cell>
          <cell r="P365" t="str">
            <v>-</v>
          </cell>
          <cell r="Q365" t="str">
            <v>-</v>
          </cell>
        </row>
        <row r="366">
          <cell r="F366">
            <v>110847</v>
          </cell>
          <cell r="G366" t="str">
            <v>Claudia Pinilla</v>
          </cell>
          <cell r="H366" t="str">
            <v>-</v>
          </cell>
          <cell r="I366" t="str">
            <v>-</v>
          </cell>
          <cell r="J366" t="str">
            <v>-</v>
          </cell>
          <cell r="K366" t="str">
            <v>-</v>
          </cell>
          <cell r="L366" t="str">
            <v>-</v>
          </cell>
          <cell r="M366" t="str">
            <v>-</v>
          </cell>
          <cell r="N366" t="str">
            <v>-</v>
          </cell>
          <cell r="O366" t="str">
            <v>-</v>
          </cell>
          <cell r="P366" t="str">
            <v>-</v>
          </cell>
          <cell r="Q366" t="str">
            <v>-</v>
          </cell>
        </row>
        <row r="367">
          <cell r="F367">
            <v>110246</v>
          </cell>
          <cell r="G367" t="str">
            <v>Carolina Chavez</v>
          </cell>
          <cell r="H367" t="str">
            <v>-</v>
          </cell>
          <cell r="I367" t="str">
            <v>-</v>
          </cell>
          <cell r="J367" t="str">
            <v>-</v>
          </cell>
          <cell r="K367" t="str">
            <v>-</v>
          </cell>
          <cell r="L367" t="str">
            <v>-</v>
          </cell>
          <cell r="M367" t="str">
            <v>-</v>
          </cell>
          <cell r="N367" t="str">
            <v>-</v>
          </cell>
          <cell r="O367" t="str">
            <v>-</v>
          </cell>
          <cell r="P367" t="str">
            <v>-</v>
          </cell>
          <cell r="Q36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1" Type="http://schemas.openxmlformats.org/officeDocument/2006/relationships/hyperlink" Target="http://127.0.0.1/6308d4a3f9425c0018fa1e67" TargetMode="External"/><Relationship Id="rId170" Type="http://schemas.openxmlformats.org/officeDocument/2006/relationships/hyperlink" Target="http://127.0.0.1/6308d4a7f9425c0018fa270a" TargetMode="External"/><Relationship Id="rId268" Type="http://schemas.openxmlformats.org/officeDocument/2006/relationships/hyperlink" Target="http://127.0.0.1/6308d4a4f9425c0018fa1fa6" TargetMode="External"/><Relationship Id="rId475" Type="http://schemas.openxmlformats.org/officeDocument/2006/relationships/hyperlink" Target="http://127.0.0.1/6308d4b3f9425c0018fa474c" TargetMode="External"/><Relationship Id="rId682" Type="http://schemas.openxmlformats.org/officeDocument/2006/relationships/hyperlink" Target="http://127.0.0.1/6308d4a8f9425c0018fa2bf4" TargetMode="External"/><Relationship Id="rId128" Type="http://schemas.openxmlformats.org/officeDocument/2006/relationships/hyperlink" Target="http://127.0.0.1/6308d4aef9425c0018fa3add" TargetMode="External"/><Relationship Id="rId335" Type="http://schemas.openxmlformats.org/officeDocument/2006/relationships/hyperlink" Target="http://127.0.0.1/6308d49cf9425c0018fa0c84" TargetMode="External"/><Relationship Id="rId542" Type="http://schemas.openxmlformats.org/officeDocument/2006/relationships/hyperlink" Target="http://127.0.0.1/6308d4bdf9425c0018fa6283" TargetMode="External"/><Relationship Id="rId987" Type="http://schemas.openxmlformats.org/officeDocument/2006/relationships/hyperlink" Target="http://127.0.0.1/6308d4b7f9425c0018fa527e" TargetMode="External"/><Relationship Id="rId402" Type="http://schemas.openxmlformats.org/officeDocument/2006/relationships/hyperlink" Target="http://127.0.0.1/6308d4b7f9425c0018fa4fe5" TargetMode="External"/><Relationship Id="rId847" Type="http://schemas.openxmlformats.org/officeDocument/2006/relationships/hyperlink" Target="http://127.0.0.1/6317a5557137010018f8963d" TargetMode="External"/><Relationship Id="rId1032" Type="http://schemas.openxmlformats.org/officeDocument/2006/relationships/hyperlink" Target="http://127.0.0.1/6308d4bcf9425c0018fa5ecc" TargetMode="External"/><Relationship Id="rId707" Type="http://schemas.openxmlformats.org/officeDocument/2006/relationships/hyperlink" Target="http://127.0.0.1/6308d49cf9425c0018fa0b8f" TargetMode="External"/><Relationship Id="rId914" Type="http://schemas.openxmlformats.org/officeDocument/2006/relationships/hyperlink" Target="http://127.0.0.1/6308d4bcf9425c0018fa5e23" TargetMode="External"/><Relationship Id="rId43" Type="http://schemas.openxmlformats.org/officeDocument/2006/relationships/hyperlink" Target="http://127.0.0.1/6308d4b7f9425c0018fa5052" TargetMode="External"/><Relationship Id="rId192" Type="http://schemas.openxmlformats.org/officeDocument/2006/relationships/hyperlink" Target="http://127.0.0.1/6308d4adf9425c0018fa39e2" TargetMode="External"/><Relationship Id="rId497" Type="http://schemas.openxmlformats.org/officeDocument/2006/relationships/hyperlink" Target="http://127.0.0.1/6308d49cf9425c0018fa0dbf" TargetMode="External"/><Relationship Id="rId357" Type="http://schemas.openxmlformats.org/officeDocument/2006/relationships/hyperlink" Target="http://127.0.0.1/6308d4b7f9425c0018fa51f2" TargetMode="External"/><Relationship Id="rId217" Type="http://schemas.openxmlformats.org/officeDocument/2006/relationships/hyperlink" Target="http://127.0.0.1/6308d4b2f9425c0018fa4404" TargetMode="External"/><Relationship Id="rId564" Type="http://schemas.openxmlformats.org/officeDocument/2006/relationships/hyperlink" Target="http://127.0.0.1/6308d49df9425c0018fa11b0" TargetMode="External"/><Relationship Id="rId771" Type="http://schemas.openxmlformats.org/officeDocument/2006/relationships/hyperlink" Target="http://127.0.0.1/6308d4a8f9425c0018fa2c59" TargetMode="External"/><Relationship Id="rId869" Type="http://schemas.openxmlformats.org/officeDocument/2006/relationships/hyperlink" Target="http://127.0.0.1/6308d4a8f9425c0018fa2c5f" TargetMode="External"/><Relationship Id="rId424" Type="http://schemas.openxmlformats.org/officeDocument/2006/relationships/hyperlink" Target="http://127.0.0.1/6308d4adf9425c0018fa38ab" TargetMode="External"/><Relationship Id="rId631" Type="http://schemas.openxmlformats.org/officeDocument/2006/relationships/hyperlink" Target="http://127.0.0.1/6308d4b3f9425c0018fa47d8" TargetMode="External"/><Relationship Id="rId729" Type="http://schemas.openxmlformats.org/officeDocument/2006/relationships/hyperlink" Target="http://127.0.0.1/6308d49cf9425c0018fa0db9" TargetMode="External"/><Relationship Id="rId1054" Type="http://schemas.openxmlformats.org/officeDocument/2006/relationships/hyperlink" Target="http://127.0.0.1/6308d4acf9425c0018fa34d7" TargetMode="External"/><Relationship Id="rId936" Type="http://schemas.openxmlformats.org/officeDocument/2006/relationships/hyperlink" Target="http://127.0.0.1/6308d4aef9425c0018fa3b40" TargetMode="External"/><Relationship Id="rId65" Type="http://schemas.openxmlformats.org/officeDocument/2006/relationships/hyperlink" Target="http://127.0.0.1/6308d4a2f9425c0018fa19ea" TargetMode="External"/><Relationship Id="rId281" Type="http://schemas.openxmlformats.org/officeDocument/2006/relationships/hyperlink" Target="http://127.0.0.1/6308d4bdf9425c0018fa616b" TargetMode="External"/><Relationship Id="rId141" Type="http://schemas.openxmlformats.org/officeDocument/2006/relationships/hyperlink" Target="http://127.0.0.1/631203ac7137010018f85718" TargetMode="External"/><Relationship Id="rId379" Type="http://schemas.openxmlformats.org/officeDocument/2006/relationships/hyperlink" Target="http://127.0.0.1/6308d49cf9425c0018fa0ceb" TargetMode="External"/><Relationship Id="rId586" Type="http://schemas.openxmlformats.org/officeDocument/2006/relationships/hyperlink" Target="http://127.0.0.1/6308d4b7f9425c0018fa516a" TargetMode="External"/><Relationship Id="rId793" Type="http://schemas.openxmlformats.org/officeDocument/2006/relationships/hyperlink" Target="http://127.0.0.1/6308d4bdf9425c0018fa62c7" TargetMode="External"/><Relationship Id="rId7" Type="http://schemas.openxmlformats.org/officeDocument/2006/relationships/hyperlink" Target="http://127.0.0.1/63174de77137010018f8942b" TargetMode="External"/><Relationship Id="rId239" Type="http://schemas.openxmlformats.org/officeDocument/2006/relationships/hyperlink" Target="http://127.0.0.1/6308d49df9425c0018fa1058" TargetMode="External"/><Relationship Id="rId446" Type="http://schemas.openxmlformats.org/officeDocument/2006/relationships/hyperlink" Target="http://127.0.0.1/6308d4b3f9425c0018fa47b7" TargetMode="External"/><Relationship Id="rId653" Type="http://schemas.openxmlformats.org/officeDocument/2006/relationships/hyperlink" Target="http://127.0.0.1/6308d4b2f9425c0018fa4357" TargetMode="External"/><Relationship Id="rId1076" Type="http://schemas.openxmlformats.org/officeDocument/2006/relationships/hyperlink" Target="http://127.0.0.1/6308d4b8f9425c0018fa5658" TargetMode="External"/><Relationship Id="rId306" Type="http://schemas.openxmlformats.org/officeDocument/2006/relationships/hyperlink" Target="http://127.0.0.1/6308d4a3f9425c0018fa1ca0" TargetMode="External"/><Relationship Id="rId860" Type="http://schemas.openxmlformats.org/officeDocument/2006/relationships/hyperlink" Target="http://127.0.0.1/6308d4adf9425c0018fa3614" TargetMode="External"/><Relationship Id="rId958" Type="http://schemas.openxmlformats.org/officeDocument/2006/relationships/hyperlink" Target="http://127.0.0.1/6308d4c1f9425c0018fa6b87" TargetMode="External"/><Relationship Id="rId87" Type="http://schemas.openxmlformats.org/officeDocument/2006/relationships/hyperlink" Target="http://127.0.0.1/6308d4a3f9425c0018fa1ce6" TargetMode="External"/><Relationship Id="rId513" Type="http://schemas.openxmlformats.org/officeDocument/2006/relationships/hyperlink" Target="http://127.0.0.1/6308d4a8f9425c0018fa2c9f" TargetMode="External"/><Relationship Id="rId597" Type="http://schemas.openxmlformats.org/officeDocument/2006/relationships/hyperlink" Target="http://127.0.0.1/6308d4b7f9425c0018fa5238" TargetMode="External"/><Relationship Id="rId720" Type="http://schemas.openxmlformats.org/officeDocument/2006/relationships/hyperlink" Target="http://127.0.0.1/6308d4adf9425c0018fa37b2" TargetMode="External"/><Relationship Id="rId818" Type="http://schemas.openxmlformats.org/officeDocument/2006/relationships/hyperlink" Target="http://127.0.0.1/6308d4bcf9425c0018fa5ed2" TargetMode="External"/><Relationship Id="rId152" Type="http://schemas.openxmlformats.org/officeDocument/2006/relationships/hyperlink" Target="http://127.0.0.1/631626107137010018f87771" TargetMode="External"/><Relationship Id="rId457" Type="http://schemas.openxmlformats.org/officeDocument/2006/relationships/hyperlink" Target="http://127.0.0.1/6308d49cf9425c0018fa0e26" TargetMode="External"/><Relationship Id="rId1003" Type="http://schemas.openxmlformats.org/officeDocument/2006/relationships/hyperlink" Target="http://127.0.0.1/6308d4a3f9425c0018fa1d99" TargetMode="External"/><Relationship Id="rId1087" Type="http://schemas.openxmlformats.org/officeDocument/2006/relationships/hyperlink" Target="http://127.0.0.1/6308d4a8f9425c0018fa2cc6" TargetMode="External"/><Relationship Id="rId664" Type="http://schemas.openxmlformats.org/officeDocument/2006/relationships/hyperlink" Target="http://127.0.0.1/6308d4bdf9425c0018fa625e" TargetMode="External"/><Relationship Id="rId871" Type="http://schemas.openxmlformats.org/officeDocument/2006/relationships/hyperlink" Target="http://127.0.0.1/6308d49cf9425c0018fa0c19" TargetMode="External"/><Relationship Id="rId969" Type="http://schemas.openxmlformats.org/officeDocument/2006/relationships/hyperlink" Target="http://127.0.0.1/6308d4a8f9425c0018fa2afb" TargetMode="External"/><Relationship Id="rId14" Type="http://schemas.openxmlformats.org/officeDocument/2006/relationships/hyperlink" Target="http://127.0.0.1/6308d4a3f9425c0018fa1d55" TargetMode="External"/><Relationship Id="rId317" Type="http://schemas.openxmlformats.org/officeDocument/2006/relationships/hyperlink" Target="http://127.0.0.1/6308d4aef9425c0018fa3a74" TargetMode="External"/><Relationship Id="rId524" Type="http://schemas.openxmlformats.org/officeDocument/2006/relationships/hyperlink" Target="http://127.0.0.1/6308d4adf9425c0018fa3772" TargetMode="External"/><Relationship Id="rId731" Type="http://schemas.openxmlformats.org/officeDocument/2006/relationships/hyperlink" Target="http://127.0.0.1/6308d4b8f9425c0018fa539c" TargetMode="External"/><Relationship Id="rId98" Type="http://schemas.openxmlformats.org/officeDocument/2006/relationships/hyperlink" Target="http://127.0.0.1/6308d4b7f9425c0018fa5149" TargetMode="External"/><Relationship Id="rId163" Type="http://schemas.openxmlformats.org/officeDocument/2006/relationships/hyperlink" Target="http://127.0.0.1/6308d4bdf9425c0018fa6051" TargetMode="External"/><Relationship Id="rId370" Type="http://schemas.openxmlformats.org/officeDocument/2006/relationships/hyperlink" Target="http://127.0.0.1/6308d4a8f9425c0018fa28cf" TargetMode="External"/><Relationship Id="rId829" Type="http://schemas.openxmlformats.org/officeDocument/2006/relationships/hyperlink" Target="http://127.0.0.1/6308d4b7f9425c0018fa50de" TargetMode="External"/><Relationship Id="rId1014" Type="http://schemas.openxmlformats.org/officeDocument/2006/relationships/hyperlink" Target="http://127.0.0.1/6308d4a8f9425c0018fa2c36" TargetMode="External"/><Relationship Id="rId230" Type="http://schemas.openxmlformats.org/officeDocument/2006/relationships/hyperlink" Target="http://127.0.0.1/6308d4bcf9425c0018fa5d97" TargetMode="External"/><Relationship Id="rId468" Type="http://schemas.openxmlformats.org/officeDocument/2006/relationships/hyperlink" Target="http://127.0.0.1/6308d49df9425c0018fa0ef4" TargetMode="External"/><Relationship Id="rId675" Type="http://schemas.openxmlformats.org/officeDocument/2006/relationships/hyperlink" Target="http://127.0.0.1/6308d4bdf9425c0018fa60b6" TargetMode="External"/><Relationship Id="rId882" Type="http://schemas.openxmlformats.org/officeDocument/2006/relationships/hyperlink" Target="http://127.0.0.1/6308d4b7f9425c0018fa51cf" TargetMode="External"/><Relationship Id="rId1098" Type="http://schemas.openxmlformats.org/officeDocument/2006/relationships/hyperlink" Target="http://127.0.0.1/6308d4b3f9425c0018fa48ec" TargetMode="External"/><Relationship Id="rId25" Type="http://schemas.openxmlformats.org/officeDocument/2006/relationships/hyperlink" Target="http://127.0.0.1/6308d4b2f9425c0018fa45ee" TargetMode="External"/><Relationship Id="rId328" Type="http://schemas.openxmlformats.org/officeDocument/2006/relationships/hyperlink" Target="http://127.0.0.1/6308d4a2f9425c0018fa1a0b" TargetMode="External"/><Relationship Id="rId535" Type="http://schemas.openxmlformats.org/officeDocument/2006/relationships/hyperlink" Target="http://127.0.0.1/6308d49df9425c0018fa1128" TargetMode="External"/><Relationship Id="rId742" Type="http://schemas.openxmlformats.org/officeDocument/2006/relationships/hyperlink" Target="http://127.0.0.1/6308d4bdf9425c0018fa6399" TargetMode="External"/><Relationship Id="rId174" Type="http://schemas.openxmlformats.org/officeDocument/2006/relationships/hyperlink" Target="http://127.0.0.1/6308d4adf9425c0018fa38ed" TargetMode="External"/><Relationship Id="rId381" Type="http://schemas.openxmlformats.org/officeDocument/2006/relationships/hyperlink" Target="http://127.0.0.1/6308d49cf9425c0018fa0d0a" TargetMode="External"/><Relationship Id="rId602" Type="http://schemas.openxmlformats.org/officeDocument/2006/relationships/hyperlink" Target="http://127.0.0.1/6308d4acf9425c0018fa34b6" TargetMode="External"/><Relationship Id="rId1025" Type="http://schemas.openxmlformats.org/officeDocument/2006/relationships/hyperlink" Target="http://127.0.0.1/6308d4adf9425c0018fa35f1" TargetMode="External"/><Relationship Id="rId241" Type="http://schemas.openxmlformats.org/officeDocument/2006/relationships/hyperlink" Target="http://127.0.0.1/631fa596eafa710011af1813" TargetMode="External"/><Relationship Id="rId479" Type="http://schemas.openxmlformats.org/officeDocument/2006/relationships/hyperlink" Target="http://127.0.0.1/6308d4a3f9425c0018fa1e90" TargetMode="External"/><Relationship Id="rId686" Type="http://schemas.openxmlformats.org/officeDocument/2006/relationships/hyperlink" Target="http://127.0.0.1/6308d4a3f9425c0018fa1d32" TargetMode="External"/><Relationship Id="rId893" Type="http://schemas.openxmlformats.org/officeDocument/2006/relationships/hyperlink" Target="http://127.0.0.1/6308d49cf9425c0018fa0e6e" TargetMode="External"/><Relationship Id="rId907" Type="http://schemas.openxmlformats.org/officeDocument/2006/relationships/hyperlink" Target="http://127.0.0.1/6308d4b8f9425c0018fa548f" TargetMode="External"/><Relationship Id="rId36" Type="http://schemas.openxmlformats.org/officeDocument/2006/relationships/hyperlink" Target="http://127.0.0.1/6308d4a7f9425c0018fa27b3" TargetMode="External"/><Relationship Id="rId339" Type="http://schemas.openxmlformats.org/officeDocument/2006/relationships/hyperlink" Target="http://127.0.0.1/6308d4b2f9425c0018fa44af" TargetMode="External"/><Relationship Id="rId546" Type="http://schemas.openxmlformats.org/officeDocument/2006/relationships/hyperlink" Target="http://127.0.0.1/6308d4bcf9425c0018fa5ea9" TargetMode="External"/><Relationship Id="rId753" Type="http://schemas.openxmlformats.org/officeDocument/2006/relationships/hyperlink" Target="http://127.0.0.1/6308d4a3f9425c0018fa1c37" TargetMode="External"/><Relationship Id="rId101" Type="http://schemas.openxmlformats.org/officeDocument/2006/relationships/hyperlink" Target="http://127.0.0.1/6308d4a3f9425c0018fa1e27" TargetMode="External"/><Relationship Id="rId185" Type="http://schemas.openxmlformats.org/officeDocument/2006/relationships/hyperlink" Target="http://127.0.0.1/6308d4a9f9425c0018fa2ceb" TargetMode="External"/><Relationship Id="rId406" Type="http://schemas.openxmlformats.org/officeDocument/2006/relationships/hyperlink" Target="http://127.0.0.1/6308d4bdf9425c0018fa602e" TargetMode="External"/><Relationship Id="rId960" Type="http://schemas.openxmlformats.org/officeDocument/2006/relationships/hyperlink" Target="http://127.0.0.1/6308d4c1f9425c0018fa6ba6" TargetMode="External"/><Relationship Id="rId1036" Type="http://schemas.openxmlformats.org/officeDocument/2006/relationships/hyperlink" Target="http://127.0.0.1/6308d4a2f9425c0018fa1a97" TargetMode="External"/><Relationship Id="rId392" Type="http://schemas.openxmlformats.org/officeDocument/2006/relationships/hyperlink" Target="http://127.0.0.1/6308d4b8f9425c0018fa5405" TargetMode="External"/><Relationship Id="rId613" Type="http://schemas.openxmlformats.org/officeDocument/2006/relationships/hyperlink" Target="http://127.0.0.1/6308d4b3f9425c0018fa4706" TargetMode="External"/><Relationship Id="rId697" Type="http://schemas.openxmlformats.org/officeDocument/2006/relationships/hyperlink" Target="http://127.0.0.1/6308d4b3f9425c0018fa48aa" TargetMode="External"/><Relationship Id="rId820" Type="http://schemas.openxmlformats.org/officeDocument/2006/relationships/hyperlink" Target="http://127.0.0.1/6308d4b8f9425c0018fa55ed" TargetMode="External"/><Relationship Id="rId918" Type="http://schemas.openxmlformats.org/officeDocument/2006/relationships/hyperlink" Target="http://127.0.0.1/6308d4a7f9425c0018fa274a" TargetMode="External"/><Relationship Id="rId252" Type="http://schemas.openxmlformats.org/officeDocument/2006/relationships/hyperlink" Target="http://127.0.0.1/6308d49cf9425c0018fa0e22" TargetMode="External"/><Relationship Id="rId1103" Type="http://schemas.openxmlformats.org/officeDocument/2006/relationships/vmlDrawing" Target="../drawings/vmlDrawing1.vml"/><Relationship Id="rId47" Type="http://schemas.openxmlformats.org/officeDocument/2006/relationships/hyperlink" Target="http://127.0.0.1/6308d4a8f9425c0018fa288b" TargetMode="External"/><Relationship Id="rId112" Type="http://schemas.openxmlformats.org/officeDocument/2006/relationships/hyperlink" Target="http://127.0.0.1/6308d4b2f9425c0018fa444a" TargetMode="External"/><Relationship Id="rId557" Type="http://schemas.openxmlformats.org/officeDocument/2006/relationships/hyperlink" Target="http://127.0.0.1/6308d4adf9425c0018fa3939" TargetMode="External"/><Relationship Id="rId764" Type="http://schemas.openxmlformats.org/officeDocument/2006/relationships/hyperlink" Target="http://127.0.0.1/6308d4adf9425c0018fa37fe" TargetMode="External"/><Relationship Id="rId971" Type="http://schemas.openxmlformats.org/officeDocument/2006/relationships/hyperlink" Target="http://127.0.0.1/6308d4a7f9425c0018fa26c4" TargetMode="External"/><Relationship Id="rId196" Type="http://schemas.openxmlformats.org/officeDocument/2006/relationships/hyperlink" Target="http://127.0.0.1/6308d49cf9425c0018fa0bb0" TargetMode="External"/><Relationship Id="rId417" Type="http://schemas.openxmlformats.org/officeDocument/2006/relationships/hyperlink" Target="http://127.0.0.1/6308d4bdf9425c0018fa62c3" TargetMode="External"/><Relationship Id="rId624" Type="http://schemas.openxmlformats.org/officeDocument/2006/relationships/hyperlink" Target="http://127.0.0.1/6308d4c1f9425c0018fa6d27" TargetMode="External"/><Relationship Id="rId831" Type="http://schemas.openxmlformats.org/officeDocument/2006/relationships/hyperlink" Target="http://127.0.0.1/6308d4b7f9425c0018fa50fd" TargetMode="External"/><Relationship Id="rId1047" Type="http://schemas.openxmlformats.org/officeDocument/2006/relationships/hyperlink" Target="http://127.0.0.1/6308d49df9425c0018fa123c" TargetMode="External"/><Relationship Id="rId263" Type="http://schemas.openxmlformats.org/officeDocument/2006/relationships/hyperlink" Target="http://127.0.0.1/6308d4adf9425c0018fa372c" TargetMode="External"/><Relationship Id="rId470" Type="http://schemas.openxmlformats.org/officeDocument/2006/relationships/hyperlink" Target="http://127.0.0.1/6308d4c1f9425c0018fa6b43" TargetMode="External"/><Relationship Id="rId929" Type="http://schemas.openxmlformats.org/officeDocument/2006/relationships/hyperlink" Target="http://127.0.0.1/6308d4b2f9425c0018fa451e" TargetMode="External"/><Relationship Id="rId58" Type="http://schemas.openxmlformats.org/officeDocument/2006/relationships/hyperlink" Target="http://127.0.0.1/6308d4bcf9425c0018fa5fa2" TargetMode="External"/><Relationship Id="rId123" Type="http://schemas.openxmlformats.org/officeDocument/2006/relationships/hyperlink" Target="http://127.0.0.1/6308d4a3f9425c0018fa1bce" TargetMode="External"/><Relationship Id="rId330" Type="http://schemas.openxmlformats.org/officeDocument/2006/relationships/hyperlink" Target="http://127.0.0.1/6308d4a2f9425c0018fa1a2a" TargetMode="External"/><Relationship Id="rId568" Type="http://schemas.openxmlformats.org/officeDocument/2006/relationships/hyperlink" Target="http://127.0.0.1/6308d4bdf9425c0018fa63bc" TargetMode="External"/><Relationship Id="rId775" Type="http://schemas.openxmlformats.org/officeDocument/2006/relationships/hyperlink" Target="http://127.0.0.1/6308d4acf9425c0018fa3491" TargetMode="External"/><Relationship Id="rId982" Type="http://schemas.openxmlformats.org/officeDocument/2006/relationships/hyperlink" Target="http://127.0.0.1/6308d4acf9425c0018fa34fa" TargetMode="External"/><Relationship Id="rId428" Type="http://schemas.openxmlformats.org/officeDocument/2006/relationships/hyperlink" Target="http://127.0.0.1/6308d4a2f9425c0018fa1b25" TargetMode="External"/><Relationship Id="rId635" Type="http://schemas.openxmlformats.org/officeDocument/2006/relationships/hyperlink" Target="http://127.0.0.1/6308d4bcf9425c0018fa5d74" TargetMode="External"/><Relationship Id="rId842" Type="http://schemas.openxmlformats.org/officeDocument/2006/relationships/hyperlink" Target="http://127.0.0.1/6308d4bdf9425c0018fa6404" TargetMode="External"/><Relationship Id="rId1058" Type="http://schemas.openxmlformats.org/officeDocument/2006/relationships/hyperlink" Target="http://127.0.0.1/6308d4a2f9425c0018fa1918" TargetMode="External"/><Relationship Id="rId274" Type="http://schemas.openxmlformats.org/officeDocument/2006/relationships/hyperlink" Target="http://127.0.0.1/6308d4b2f9425c0018fa467a" TargetMode="External"/><Relationship Id="rId481" Type="http://schemas.openxmlformats.org/officeDocument/2006/relationships/hyperlink" Target="http://127.0.0.1/6308d49cf9425c0018fa0cc8" TargetMode="External"/><Relationship Id="rId702" Type="http://schemas.openxmlformats.org/officeDocument/2006/relationships/hyperlink" Target="http://127.0.0.1/6308d4adf9425c0018fa399c" TargetMode="External"/><Relationship Id="rId69" Type="http://schemas.openxmlformats.org/officeDocument/2006/relationships/hyperlink" Target="http://127.0.0.1/6308d49df9425c0018fa1098" TargetMode="External"/><Relationship Id="rId134" Type="http://schemas.openxmlformats.org/officeDocument/2006/relationships/hyperlink" Target="http://127.0.0.1/6308d4aef9425c0018fa3a97" TargetMode="External"/><Relationship Id="rId579" Type="http://schemas.openxmlformats.org/officeDocument/2006/relationships/hyperlink" Target="http://127.0.0.1/6308d4a3f9425c0018fa1ed0" TargetMode="External"/><Relationship Id="rId786" Type="http://schemas.openxmlformats.org/officeDocument/2006/relationships/hyperlink" Target="http://127.0.0.1/6308d49df9425c0018fa1124" TargetMode="External"/><Relationship Id="rId993" Type="http://schemas.openxmlformats.org/officeDocument/2006/relationships/hyperlink" Target="http://127.0.0.1/6308d4b2f9425c0018fa4351" TargetMode="External"/><Relationship Id="rId341" Type="http://schemas.openxmlformats.org/officeDocument/2006/relationships/hyperlink" Target="http://127.0.0.1/6308d4a8f9425c0018fa29c6" TargetMode="External"/><Relationship Id="rId439" Type="http://schemas.openxmlformats.org/officeDocument/2006/relationships/hyperlink" Target="http://127.0.0.1/6308d4b8f9425c0018fa55a7" TargetMode="External"/><Relationship Id="rId646" Type="http://schemas.openxmlformats.org/officeDocument/2006/relationships/hyperlink" Target="http://127.0.0.1/6308d4b7f9425c0018fa5098" TargetMode="External"/><Relationship Id="rId1069" Type="http://schemas.openxmlformats.org/officeDocument/2006/relationships/hyperlink" Target="http://127.0.0.1/6328d734ca797e001c73f706" TargetMode="External"/><Relationship Id="rId201" Type="http://schemas.openxmlformats.org/officeDocument/2006/relationships/hyperlink" Target="http://127.0.0.1/6308d4a8f9425c0018fa2bcd" TargetMode="External"/><Relationship Id="rId285" Type="http://schemas.openxmlformats.org/officeDocument/2006/relationships/hyperlink" Target="http://127.0.0.1/6308d4b3f9425c0018fa4702" TargetMode="External"/><Relationship Id="rId506" Type="http://schemas.openxmlformats.org/officeDocument/2006/relationships/hyperlink" Target="http://127.0.0.1/6308d4a7f9425c0018fa2750" TargetMode="External"/><Relationship Id="rId853" Type="http://schemas.openxmlformats.org/officeDocument/2006/relationships/hyperlink" Target="http://127.0.0.1/6308d49df9425c0018fa0fca" TargetMode="External"/><Relationship Id="rId492" Type="http://schemas.openxmlformats.org/officeDocument/2006/relationships/hyperlink" Target="http://127.0.0.1/6308d4bcf9425c0018fa5e86" TargetMode="External"/><Relationship Id="rId713" Type="http://schemas.openxmlformats.org/officeDocument/2006/relationships/hyperlink" Target="http://127.0.0.1/6308d4b8f9425c0018fa5612" TargetMode="External"/><Relationship Id="rId797" Type="http://schemas.openxmlformats.org/officeDocument/2006/relationships/hyperlink" Target="http://127.0.0.1/6308d4bdf9425c0018fa61d4" TargetMode="External"/><Relationship Id="rId920" Type="http://schemas.openxmlformats.org/officeDocument/2006/relationships/hyperlink" Target="http://127.0.0.1/6308d4b2f9425c0018fa4541" TargetMode="External"/><Relationship Id="rId145" Type="http://schemas.openxmlformats.org/officeDocument/2006/relationships/hyperlink" Target="http://127.0.0.1/6308d49df9425c0018fa10e2" TargetMode="External"/><Relationship Id="rId352" Type="http://schemas.openxmlformats.org/officeDocument/2006/relationships/hyperlink" Target="http://127.0.0.1/6308d4a2f9425c0018fa1aba" TargetMode="External"/><Relationship Id="rId212" Type="http://schemas.openxmlformats.org/officeDocument/2006/relationships/hyperlink" Target="http://127.0.0.1/6308d4c1f9425c0018fa6bac" TargetMode="External"/><Relationship Id="rId657" Type="http://schemas.openxmlformats.org/officeDocument/2006/relationships/hyperlink" Target="http://127.0.0.1/6308d4a8f9425c0018fa2b41" TargetMode="External"/><Relationship Id="rId864" Type="http://schemas.openxmlformats.org/officeDocument/2006/relationships/hyperlink" Target="http://127.0.0.1/6308d4a8f9425c0018fa283f" TargetMode="External"/><Relationship Id="rId296" Type="http://schemas.openxmlformats.org/officeDocument/2006/relationships/hyperlink" Target="http://127.0.0.1/6308d4b8f9425c0018fa5428" TargetMode="External"/><Relationship Id="rId517" Type="http://schemas.openxmlformats.org/officeDocument/2006/relationships/hyperlink" Target="http://127.0.0.1/6308d4acf9425c0018fa3563" TargetMode="External"/><Relationship Id="rId724" Type="http://schemas.openxmlformats.org/officeDocument/2006/relationships/hyperlink" Target="http://127.0.0.1/6308d4a2f9425c0018fa1add" TargetMode="External"/><Relationship Id="rId931" Type="http://schemas.openxmlformats.org/officeDocument/2006/relationships/hyperlink" Target="http://127.0.0.1/6308d49df9425c0018fa1033" TargetMode="External"/><Relationship Id="rId60" Type="http://schemas.openxmlformats.org/officeDocument/2006/relationships/hyperlink" Target="http://127.0.0.1/6308d4bcf9425c0018fa5fc1" TargetMode="External"/><Relationship Id="rId156" Type="http://schemas.openxmlformats.org/officeDocument/2006/relationships/hyperlink" Target="http://127.0.0.1/6308d4aef9425c0018fa3b1d" TargetMode="External"/><Relationship Id="rId363" Type="http://schemas.openxmlformats.org/officeDocument/2006/relationships/hyperlink" Target="http://127.0.0.1/6308d49df9425c0018fa102f" TargetMode="External"/><Relationship Id="rId570" Type="http://schemas.openxmlformats.org/officeDocument/2006/relationships/hyperlink" Target="http://127.0.0.1/6308d4bdf9425c0018fa63db" TargetMode="External"/><Relationship Id="rId1007" Type="http://schemas.openxmlformats.org/officeDocument/2006/relationships/hyperlink" Target="http://127.0.0.1/6308d4a3f9425c0018fa1bd4" TargetMode="External"/><Relationship Id="rId223" Type="http://schemas.openxmlformats.org/officeDocument/2006/relationships/hyperlink" Target="http://127.0.0.1/6308d49df9425c0018fa0ef8" TargetMode="External"/><Relationship Id="rId430" Type="http://schemas.openxmlformats.org/officeDocument/2006/relationships/hyperlink" Target="http://127.0.0.1/6308d4bdf9425c0018fa6425" TargetMode="External"/><Relationship Id="rId668" Type="http://schemas.openxmlformats.org/officeDocument/2006/relationships/hyperlink" Target="http://127.0.0.1/6308d49df9425c0018fa0fef" TargetMode="External"/><Relationship Id="rId875" Type="http://schemas.openxmlformats.org/officeDocument/2006/relationships/hyperlink" Target="http://127.0.0.1/6308d4a8f9425c0018fa2b47" TargetMode="External"/><Relationship Id="rId1060" Type="http://schemas.openxmlformats.org/officeDocument/2006/relationships/hyperlink" Target="http://127.0.0.1/6308d49df9425c0018fa116e" TargetMode="External"/><Relationship Id="rId18" Type="http://schemas.openxmlformats.org/officeDocument/2006/relationships/hyperlink" Target="http://127.0.0.1/6308d4b2f9425c0018fa430b" TargetMode="External"/><Relationship Id="rId528" Type="http://schemas.openxmlformats.org/officeDocument/2006/relationships/hyperlink" Target="http://127.0.0.1/6308d4c1f9425c0018fa6c32" TargetMode="External"/><Relationship Id="rId735" Type="http://schemas.openxmlformats.org/officeDocument/2006/relationships/hyperlink" Target="http://127.0.0.1/6308d4a3f9425c0018fa1d95" TargetMode="External"/><Relationship Id="rId942" Type="http://schemas.openxmlformats.org/officeDocument/2006/relationships/hyperlink" Target="http://127.0.0.1/6308d4b3f9425c0018fa4883" TargetMode="External"/><Relationship Id="rId167" Type="http://schemas.openxmlformats.org/officeDocument/2006/relationships/hyperlink" Target="http://127.0.0.1/6308d4bdf9425c0018fa6125" TargetMode="External"/><Relationship Id="rId374" Type="http://schemas.openxmlformats.org/officeDocument/2006/relationships/hyperlink" Target="http://127.0.0.1/6308d49df9425c0018fa0f86" TargetMode="External"/><Relationship Id="rId581" Type="http://schemas.openxmlformats.org/officeDocument/2006/relationships/hyperlink" Target="http://127.0.0.1/6308d4adf9425c0018fa3867" TargetMode="External"/><Relationship Id="rId1018" Type="http://schemas.openxmlformats.org/officeDocument/2006/relationships/hyperlink" Target="http://127.0.0.1/6308d4bcf9425c0018fa5fc5" TargetMode="External"/><Relationship Id="rId71" Type="http://schemas.openxmlformats.org/officeDocument/2006/relationships/hyperlink" Target="http://127.0.0.1/6308d4b7f9425c0018fa5284" TargetMode="External"/><Relationship Id="rId234" Type="http://schemas.openxmlformats.org/officeDocument/2006/relationships/hyperlink" Target="http://127.0.0.1/6308d4b2f9425c0018fa4653" TargetMode="External"/><Relationship Id="rId679" Type="http://schemas.openxmlformats.org/officeDocument/2006/relationships/hyperlink" Target="http://127.0.0.1/6308d4b3f9425c0018fa4729" TargetMode="External"/><Relationship Id="rId802" Type="http://schemas.openxmlformats.org/officeDocument/2006/relationships/hyperlink" Target="http://127.0.0.1/6308d4bdf9425c0018fa6218" TargetMode="External"/><Relationship Id="rId886" Type="http://schemas.openxmlformats.org/officeDocument/2006/relationships/hyperlink" Target="http://127.0.0.1/6308d4a4f9425c0018fa1f60" TargetMode="External"/><Relationship Id="rId2" Type="http://schemas.openxmlformats.org/officeDocument/2006/relationships/hyperlink" Target="http://127.0.0.1/6308d4b8f9425c0018fa551d" TargetMode="External"/><Relationship Id="rId29" Type="http://schemas.openxmlformats.org/officeDocument/2006/relationships/hyperlink" Target="http://127.0.0.1/6308d4a8f9425c0018fa28f4" TargetMode="External"/><Relationship Id="rId441" Type="http://schemas.openxmlformats.org/officeDocument/2006/relationships/hyperlink" Target="http://127.0.0.1/6308d4b8f9425c0018fa55c6" TargetMode="External"/><Relationship Id="rId539" Type="http://schemas.openxmlformats.org/officeDocument/2006/relationships/hyperlink" Target="http://127.0.0.1/6308d4b2f9425c0018fa44fb" TargetMode="External"/><Relationship Id="rId746" Type="http://schemas.openxmlformats.org/officeDocument/2006/relationships/hyperlink" Target="http://127.0.0.1/6308d4a8f9425c0018fa2a52" TargetMode="External"/><Relationship Id="rId1071" Type="http://schemas.openxmlformats.org/officeDocument/2006/relationships/hyperlink" Target="http://127.0.0.1/6328d734ca797e001c73f725" TargetMode="External"/><Relationship Id="rId178" Type="http://schemas.openxmlformats.org/officeDocument/2006/relationships/hyperlink" Target="http://127.0.0.1/6308d4adf9425c0018fa395a" TargetMode="External"/><Relationship Id="rId301" Type="http://schemas.openxmlformats.org/officeDocument/2006/relationships/hyperlink" Target="http://127.0.0.1/6308d49df9425c0018fa0f1b" TargetMode="External"/><Relationship Id="rId953" Type="http://schemas.openxmlformats.org/officeDocument/2006/relationships/hyperlink" Target="http://127.0.0.1/631282157137010018f86de4" TargetMode="External"/><Relationship Id="rId1029" Type="http://schemas.openxmlformats.org/officeDocument/2006/relationships/hyperlink" Target="http://127.0.0.1/6308d4adf9425c0018fa376c" TargetMode="External"/><Relationship Id="rId82" Type="http://schemas.openxmlformats.org/officeDocument/2006/relationships/hyperlink" Target="http://127.0.0.1/6308d4a8f9425c0018fa2b68" TargetMode="External"/><Relationship Id="rId385" Type="http://schemas.openxmlformats.org/officeDocument/2006/relationships/hyperlink" Target="http://127.0.0.1/6308d4b2f9425c0018fa4427" TargetMode="External"/><Relationship Id="rId592" Type="http://schemas.openxmlformats.org/officeDocument/2006/relationships/hyperlink" Target="http://127.0.0.1/6308d4a3f9425c0018fa1c5e" TargetMode="External"/><Relationship Id="rId606" Type="http://schemas.openxmlformats.org/officeDocument/2006/relationships/hyperlink" Target="http://127.0.0.1/6308d4aef9425c0018fa3ad7" TargetMode="External"/><Relationship Id="rId813" Type="http://schemas.openxmlformats.org/officeDocument/2006/relationships/hyperlink" Target="http://127.0.0.1/6308d4bcf9425c0018fa5f9e" TargetMode="External"/><Relationship Id="rId245" Type="http://schemas.openxmlformats.org/officeDocument/2006/relationships/hyperlink" Target="http://127.0.0.1/6308d4a3f9425c0018fa1b48" TargetMode="External"/><Relationship Id="rId452" Type="http://schemas.openxmlformats.org/officeDocument/2006/relationships/hyperlink" Target="http://127.0.0.1/6308d4b8f9425c0018fa567b" TargetMode="External"/><Relationship Id="rId897" Type="http://schemas.openxmlformats.org/officeDocument/2006/relationships/hyperlink" Target="http://127.0.0.1/6308d4c1f9425c0018fa6c0f" TargetMode="External"/><Relationship Id="rId1082" Type="http://schemas.openxmlformats.org/officeDocument/2006/relationships/hyperlink" Target="http://127.0.0.1/6308d4a4f9425c0018fa1fcb" TargetMode="External"/><Relationship Id="rId105" Type="http://schemas.openxmlformats.org/officeDocument/2006/relationships/hyperlink" Target="http://127.0.0.1/6308d4adf9425c0018fa35c8" TargetMode="External"/><Relationship Id="rId312" Type="http://schemas.openxmlformats.org/officeDocument/2006/relationships/hyperlink" Target="http://127.0.0.1/6308d4bdf9425c0018fa611f" TargetMode="External"/><Relationship Id="rId757" Type="http://schemas.openxmlformats.org/officeDocument/2006/relationships/hyperlink" Target="http://127.0.0.1/631f46e8eafa710011af16dd" TargetMode="External"/><Relationship Id="rId964" Type="http://schemas.openxmlformats.org/officeDocument/2006/relationships/hyperlink" Target="http://127.0.0.1/6308d4a8f9425c0018fa2843" TargetMode="External"/><Relationship Id="rId93" Type="http://schemas.openxmlformats.org/officeDocument/2006/relationships/hyperlink" Target="http://127.0.0.1/6308d4b3f9425c0018fa478e" TargetMode="External"/><Relationship Id="rId189" Type="http://schemas.openxmlformats.org/officeDocument/2006/relationships/hyperlink" Target="http://127.0.0.1/6317a4977137010018f89616" TargetMode="External"/><Relationship Id="rId396" Type="http://schemas.openxmlformats.org/officeDocument/2006/relationships/hyperlink" Target="http://127.0.0.1/6308d4aef9425c0018fa3a4b" TargetMode="External"/><Relationship Id="rId617" Type="http://schemas.openxmlformats.org/officeDocument/2006/relationships/hyperlink" Target="http://127.0.0.1/6308d4a9f9425c0018fa2d31" TargetMode="External"/><Relationship Id="rId824" Type="http://schemas.openxmlformats.org/officeDocument/2006/relationships/hyperlink" Target="http://127.0.0.1/6308d4adf9425c0018fa367d" TargetMode="External"/><Relationship Id="rId256" Type="http://schemas.openxmlformats.org/officeDocument/2006/relationships/hyperlink" Target="http://127.0.0.1/6308d4b7f9425c0018fa5101" TargetMode="External"/><Relationship Id="rId463" Type="http://schemas.openxmlformats.org/officeDocument/2006/relationships/hyperlink" Target="http://127.0.0.1/6308d4a2f9425c0018fa1a74" TargetMode="External"/><Relationship Id="rId670" Type="http://schemas.openxmlformats.org/officeDocument/2006/relationships/hyperlink" Target="http://127.0.0.1/6308d4a8f9425c0018fa2aff" TargetMode="External"/><Relationship Id="rId1093" Type="http://schemas.openxmlformats.org/officeDocument/2006/relationships/hyperlink" Target="http://127.0.0.1/6308d4b8f9425c0018fa53e0" TargetMode="External"/><Relationship Id="rId116" Type="http://schemas.openxmlformats.org/officeDocument/2006/relationships/hyperlink" Target="http://127.0.0.1/6308d4adf9425c0018fa365a" TargetMode="External"/><Relationship Id="rId323" Type="http://schemas.openxmlformats.org/officeDocument/2006/relationships/hyperlink" Target="http://127.0.0.1/6308d4b7f9425c0018fa52a7" TargetMode="External"/><Relationship Id="rId530" Type="http://schemas.openxmlformats.org/officeDocument/2006/relationships/hyperlink" Target="http://127.0.0.1/6308d4a3f9425c0018fa1e04" TargetMode="External"/><Relationship Id="rId768" Type="http://schemas.openxmlformats.org/officeDocument/2006/relationships/hyperlink" Target="http://127.0.0.1/6308d49df9425c0018fa0ed1" TargetMode="External"/><Relationship Id="rId975" Type="http://schemas.openxmlformats.org/officeDocument/2006/relationships/hyperlink" Target="http://127.0.0.1/6308d4b7f9425c0018fa525b" TargetMode="External"/><Relationship Id="rId20" Type="http://schemas.openxmlformats.org/officeDocument/2006/relationships/hyperlink" Target="http://127.0.0.1/6308d4a3f9425c0018fa1e4a" TargetMode="External"/><Relationship Id="rId628" Type="http://schemas.openxmlformats.org/officeDocument/2006/relationships/hyperlink" Target="http://127.0.0.1/6308d49df9425c0018fa11fa" TargetMode="External"/><Relationship Id="rId835" Type="http://schemas.openxmlformats.org/officeDocument/2006/relationships/hyperlink" Target="http://127.0.0.1/6308d4b2f9425c0018fa446d" TargetMode="External"/><Relationship Id="rId267" Type="http://schemas.openxmlformats.org/officeDocument/2006/relationships/hyperlink" Target="http://127.0.0.1/6308d4c1f9425c0018fa6b3d" TargetMode="External"/><Relationship Id="rId474" Type="http://schemas.openxmlformats.org/officeDocument/2006/relationships/hyperlink" Target="http://127.0.0.1/6308d4b8f9425c0018fa5373" TargetMode="External"/><Relationship Id="rId1020" Type="http://schemas.openxmlformats.org/officeDocument/2006/relationships/hyperlink" Target="http://127.0.0.1/6308d4bcf9425c0018fa5fe4" TargetMode="External"/><Relationship Id="rId127" Type="http://schemas.openxmlformats.org/officeDocument/2006/relationships/hyperlink" Target="http://127.0.0.1/6308d4aef9425c0018fa3adb" TargetMode="External"/><Relationship Id="rId681" Type="http://schemas.openxmlformats.org/officeDocument/2006/relationships/hyperlink" Target="http://127.0.0.1/6308d4b3f9425c0018fa4748" TargetMode="External"/><Relationship Id="rId779" Type="http://schemas.openxmlformats.org/officeDocument/2006/relationships/hyperlink" Target="http://127.0.0.1/6308d4a4f9425c0018fa1f85" TargetMode="External"/><Relationship Id="rId902" Type="http://schemas.openxmlformats.org/officeDocument/2006/relationships/hyperlink" Target="http://127.0.0.1/6308d4bcf9425c0018fa5f5e" TargetMode="External"/><Relationship Id="rId986" Type="http://schemas.openxmlformats.org/officeDocument/2006/relationships/hyperlink" Target="http://127.0.0.1/6308d4b7f9425c0018fa5261" TargetMode="External"/><Relationship Id="rId31" Type="http://schemas.openxmlformats.org/officeDocument/2006/relationships/hyperlink" Target="http://127.0.0.1/6308d49df9425c0018fa114b" TargetMode="External"/><Relationship Id="rId334" Type="http://schemas.openxmlformats.org/officeDocument/2006/relationships/hyperlink" Target="http://127.0.0.1/6308d49cf9425c0018fa0c82" TargetMode="External"/><Relationship Id="rId541" Type="http://schemas.openxmlformats.org/officeDocument/2006/relationships/hyperlink" Target="http://127.0.0.1/6308d4bdf9425c0018fa6281" TargetMode="External"/><Relationship Id="rId639" Type="http://schemas.openxmlformats.org/officeDocument/2006/relationships/hyperlink" Target="http://127.0.0.1/6308d4a2f9425c0018fa1b1f" TargetMode="External"/><Relationship Id="rId180" Type="http://schemas.openxmlformats.org/officeDocument/2006/relationships/hyperlink" Target="http://127.0.0.1/6308d4adf9425c0018fa3979" TargetMode="External"/><Relationship Id="rId278" Type="http://schemas.openxmlformats.org/officeDocument/2006/relationships/hyperlink" Target="http://127.0.0.1/6308d4acf9425c0018fa3588" TargetMode="External"/><Relationship Id="rId401" Type="http://schemas.openxmlformats.org/officeDocument/2006/relationships/hyperlink" Target="http://127.0.0.1/6308d4b7f9425c0018fa4fc8" TargetMode="External"/><Relationship Id="rId846" Type="http://schemas.openxmlformats.org/officeDocument/2006/relationships/hyperlink" Target="http://127.0.0.1/6308d4adf9425c0018fa3654" TargetMode="External"/><Relationship Id="rId1031" Type="http://schemas.openxmlformats.org/officeDocument/2006/relationships/hyperlink" Target="http://127.0.0.1/6308d4bcf9425c0018fa5eaf" TargetMode="External"/><Relationship Id="rId485" Type="http://schemas.openxmlformats.org/officeDocument/2006/relationships/hyperlink" Target="http://127.0.0.1/6308d4c1f9425c0018fa6ce7" TargetMode="External"/><Relationship Id="rId692" Type="http://schemas.openxmlformats.org/officeDocument/2006/relationships/hyperlink" Target="http://127.0.0.1/6308d4b2f9425c0018fa43e3" TargetMode="External"/><Relationship Id="rId706" Type="http://schemas.openxmlformats.org/officeDocument/2006/relationships/hyperlink" Target="http://127.0.0.1/6308d49cf9425c0018fa0b8d" TargetMode="External"/><Relationship Id="rId913" Type="http://schemas.openxmlformats.org/officeDocument/2006/relationships/hyperlink" Target="http://127.0.0.1/6308d4bcf9425c0018fa5e21" TargetMode="External"/><Relationship Id="rId42" Type="http://schemas.openxmlformats.org/officeDocument/2006/relationships/hyperlink" Target="http://127.0.0.1/6308d4b8f9425c0018fa5468" TargetMode="External"/><Relationship Id="rId138" Type="http://schemas.openxmlformats.org/officeDocument/2006/relationships/hyperlink" Target="http://127.0.0.1/6308d4a8f9425c0018fa2baa" TargetMode="External"/><Relationship Id="rId345" Type="http://schemas.openxmlformats.org/officeDocument/2006/relationships/hyperlink" Target="http://127.0.0.1/6308d49cf9425c0018fa0d50" TargetMode="External"/><Relationship Id="rId552" Type="http://schemas.openxmlformats.org/officeDocument/2006/relationships/hyperlink" Target="http://127.0.0.1/6308d4b2f9425c0018fa44d2" TargetMode="External"/><Relationship Id="rId997" Type="http://schemas.openxmlformats.org/officeDocument/2006/relationships/hyperlink" Target="http://127.0.0.1/6308d49cf9425c0018fa0d77" TargetMode="External"/><Relationship Id="rId191" Type="http://schemas.openxmlformats.org/officeDocument/2006/relationships/hyperlink" Target="http://127.0.0.1/6308d4adf9425c0018fa39c5" TargetMode="External"/><Relationship Id="rId205" Type="http://schemas.openxmlformats.org/officeDocument/2006/relationships/hyperlink" Target="http://127.0.0.1/6308d4b1f9425c0018fa4260" TargetMode="External"/><Relationship Id="rId412" Type="http://schemas.openxmlformats.org/officeDocument/2006/relationships/hyperlink" Target="http://127.0.0.1/6308d49cf9425c0018fa0de0" TargetMode="External"/><Relationship Id="rId857" Type="http://schemas.openxmlformats.org/officeDocument/2006/relationships/hyperlink" Target="http://127.0.0.1/6308d4bdf9425c0018fa6076" TargetMode="External"/><Relationship Id="rId1042" Type="http://schemas.openxmlformats.org/officeDocument/2006/relationships/hyperlink" Target="http://127.0.0.1/6308d4bcf9425c0018fa5dfe" TargetMode="External"/><Relationship Id="rId289" Type="http://schemas.openxmlformats.org/officeDocument/2006/relationships/hyperlink" Target="http://127.0.0.1/6308d4acf9425c0018fa3540" TargetMode="External"/><Relationship Id="rId496" Type="http://schemas.openxmlformats.org/officeDocument/2006/relationships/hyperlink" Target="http://127.0.0.1/6308d49cf9425c0018fa0dbd" TargetMode="External"/><Relationship Id="rId717" Type="http://schemas.openxmlformats.org/officeDocument/2006/relationships/hyperlink" Target="http://127.0.0.1/6308d4b7f9425c0018fa504e" TargetMode="External"/><Relationship Id="rId924" Type="http://schemas.openxmlformats.org/officeDocument/2006/relationships/hyperlink" Target="http://127.0.0.1/6308d4bdf9425c0018fa602a" TargetMode="External"/><Relationship Id="rId53" Type="http://schemas.openxmlformats.org/officeDocument/2006/relationships/hyperlink" Target="http://127.0.0.1/6308d4bcf9425c0018fa5ef5" TargetMode="External"/><Relationship Id="rId149" Type="http://schemas.openxmlformats.org/officeDocument/2006/relationships/hyperlink" Target="http://127.0.0.1/6308d4b1f9425c0018fa42cb" TargetMode="External"/><Relationship Id="rId356" Type="http://schemas.openxmlformats.org/officeDocument/2006/relationships/hyperlink" Target="http://127.0.0.1/6308d4b7f9425c0018fa51d5" TargetMode="External"/><Relationship Id="rId563" Type="http://schemas.openxmlformats.org/officeDocument/2006/relationships/hyperlink" Target="http://127.0.0.1/6308d49df9425c0018fa1193" TargetMode="External"/><Relationship Id="rId770" Type="http://schemas.openxmlformats.org/officeDocument/2006/relationships/hyperlink" Target="http://127.0.0.1/6308d4a8f9425c0018fa2c3c" TargetMode="External"/><Relationship Id="rId216" Type="http://schemas.openxmlformats.org/officeDocument/2006/relationships/hyperlink" Target="http://127.0.0.1/6308d4a8f9425c0018fa29c0" TargetMode="External"/><Relationship Id="rId423" Type="http://schemas.openxmlformats.org/officeDocument/2006/relationships/hyperlink" Target="http://127.0.0.1/6308d4b3f9425c0018fa4860" TargetMode="External"/><Relationship Id="rId868" Type="http://schemas.openxmlformats.org/officeDocument/2006/relationships/hyperlink" Target="http://127.0.0.1/6308d4a8f9425c0018fa2c5d" TargetMode="External"/><Relationship Id="rId1053" Type="http://schemas.openxmlformats.org/officeDocument/2006/relationships/hyperlink" Target="http://127.0.0.1/6308d4b7f9425c0018fa50da" TargetMode="External"/><Relationship Id="rId630" Type="http://schemas.openxmlformats.org/officeDocument/2006/relationships/hyperlink" Target="http://127.0.0.1/6308d49df9425c0018fa1219" TargetMode="External"/><Relationship Id="rId728" Type="http://schemas.openxmlformats.org/officeDocument/2006/relationships/hyperlink" Target="http://127.0.0.1/6308d49cf9425c0018fa0d9c" TargetMode="External"/><Relationship Id="rId935" Type="http://schemas.openxmlformats.org/officeDocument/2006/relationships/hyperlink" Target="http://127.0.0.1/6308d4aef9425c0018fa3b23" TargetMode="External"/><Relationship Id="rId64" Type="http://schemas.openxmlformats.org/officeDocument/2006/relationships/hyperlink" Target="http://127.0.0.1/6308d4a2f9425c0018fa19e8" TargetMode="External"/><Relationship Id="rId367" Type="http://schemas.openxmlformats.org/officeDocument/2006/relationships/hyperlink" Target="http://127.0.0.1/6308d49df9425c0018fa0fa7" TargetMode="External"/><Relationship Id="rId574" Type="http://schemas.openxmlformats.org/officeDocument/2006/relationships/hyperlink" Target="http://127.0.0.1/6308d4a7f9425c0018fa27fd" TargetMode="External"/><Relationship Id="rId227" Type="http://schemas.openxmlformats.org/officeDocument/2006/relationships/hyperlink" Target="http://127.0.0.1/6308d4b7f9425c0018fa4feb" TargetMode="External"/><Relationship Id="rId781" Type="http://schemas.openxmlformats.org/officeDocument/2006/relationships/hyperlink" Target="http://127.0.0.1/6308d4b7f9425c0018fa500c" TargetMode="External"/><Relationship Id="rId879" Type="http://schemas.openxmlformats.org/officeDocument/2006/relationships/hyperlink" Target="http://127.0.0.1/6308d4a7f9425c0018fa2704" TargetMode="External"/><Relationship Id="rId434" Type="http://schemas.openxmlformats.org/officeDocument/2006/relationships/hyperlink" Target="http://127.0.0.1/6308d4adf9425c0018fa3821" TargetMode="External"/><Relationship Id="rId641" Type="http://schemas.openxmlformats.org/officeDocument/2006/relationships/hyperlink" Target="http://127.0.0.1/6308d4b2f9425c0018fa4564" TargetMode="External"/><Relationship Id="rId739" Type="http://schemas.openxmlformats.org/officeDocument/2006/relationships/hyperlink" Target="http://127.0.0.1/6308d4bdf9425c0018fa623b" TargetMode="External"/><Relationship Id="rId1064" Type="http://schemas.openxmlformats.org/officeDocument/2006/relationships/hyperlink" Target="http://127.0.0.1/6308d4a8f9425c0018fa2868" TargetMode="External"/><Relationship Id="rId280" Type="http://schemas.openxmlformats.org/officeDocument/2006/relationships/hyperlink" Target="http://127.0.0.1/6308d4bdf9425c0018fa6169" TargetMode="External"/><Relationship Id="rId501" Type="http://schemas.openxmlformats.org/officeDocument/2006/relationships/hyperlink" Target="http://127.0.0.1/6308d4adf9425c0018fa37d5" TargetMode="External"/><Relationship Id="rId946" Type="http://schemas.openxmlformats.org/officeDocument/2006/relationships/hyperlink" Target="http://127.0.0.1/6308d4bdf9425c0018fa61af" TargetMode="External"/><Relationship Id="rId75" Type="http://schemas.openxmlformats.org/officeDocument/2006/relationships/hyperlink" Target="http://127.0.0.1/6308d49df9425c0018fa10bb" TargetMode="External"/><Relationship Id="rId140" Type="http://schemas.openxmlformats.org/officeDocument/2006/relationships/hyperlink" Target="http://127.0.0.1/631203ac7137010018f856fb" TargetMode="External"/><Relationship Id="rId378" Type="http://schemas.openxmlformats.org/officeDocument/2006/relationships/hyperlink" Target="http://127.0.0.1/6308d4bdf9425c0018fa63fe" TargetMode="External"/><Relationship Id="rId585" Type="http://schemas.openxmlformats.org/officeDocument/2006/relationships/hyperlink" Target="http://127.0.0.1/6308d4bcf9425c0018fa5e63" TargetMode="External"/><Relationship Id="rId792" Type="http://schemas.openxmlformats.org/officeDocument/2006/relationships/hyperlink" Target="http://127.0.0.1/6308d4c1f9425c0018fa6c55" TargetMode="External"/><Relationship Id="rId806" Type="http://schemas.openxmlformats.org/officeDocument/2006/relationships/hyperlink" Target="http://127.0.0.1/6308d49cf9425c0018fa0e4b" TargetMode="External"/><Relationship Id="rId6" Type="http://schemas.openxmlformats.org/officeDocument/2006/relationships/hyperlink" Target="http://127.0.0.1/6308d49cf9425c0018fa0bf2" TargetMode="External"/><Relationship Id="rId238" Type="http://schemas.openxmlformats.org/officeDocument/2006/relationships/hyperlink" Target="http://127.0.0.1/6308d49df9425c0018fa1056" TargetMode="External"/><Relationship Id="rId445" Type="http://schemas.openxmlformats.org/officeDocument/2006/relationships/hyperlink" Target="http://127.0.0.1/6308d4b3f9425c0018fa47b5" TargetMode="External"/><Relationship Id="rId652" Type="http://schemas.openxmlformats.org/officeDocument/2006/relationships/hyperlink" Target="http://127.0.0.1/6308d4b2f9425c0018fa4355" TargetMode="External"/><Relationship Id="rId1075" Type="http://schemas.openxmlformats.org/officeDocument/2006/relationships/hyperlink" Target="http://127.0.0.1/6308d4b8f9425c0018fa5656" TargetMode="External"/><Relationship Id="rId291" Type="http://schemas.openxmlformats.org/officeDocument/2006/relationships/hyperlink" Target="http://127.0.0.1/6308d4acf9425c0018fa355f" TargetMode="External"/><Relationship Id="rId305" Type="http://schemas.openxmlformats.org/officeDocument/2006/relationships/hyperlink" Target="http://127.0.0.1/6308d4a3f9425c0018fa1c83" TargetMode="External"/><Relationship Id="rId512" Type="http://schemas.openxmlformats.org/officeDocument/2006/relationships/hyperlink" Target="http://127.0.0.1/6308d4a8f9425c0018fa2c82" TargetMode="External"/><Relationship Id="rId957" Type="http://schemas.openxmlformats.org/officeDocument/2006/relationships/hyperlink" Target="http://127.0.0.1/6308d4b2f9425c0018fa44f5" TargetMode="External"/><Relationship Id="rId86" Type="http://schemas.openxmlformats.org/officeDocument/2006/relationships/hyperlink" Target="http://127.0.0.1/6308d4a3f9425c0018fa1cc9" TargetMode="External"/><Relationship Id="rId151" Type="http://schemas.openxmlformats.org/officeDocument/2006/relationships/hyperlink" Target="http://127.0.0.1/631626107137010018f8776f" TargetMode="External"/><Relationship Id="rId389" Type="http://schemas.openxmlformats.org/officeDocument/2006/relationships/hyperlink" Target="http://127.0.0.1/6308d4a7f9425c0018fa2773" TargetMode="External"/><Relationship Id="rId596" Type="http://schemas.openxmlformats.org/officeDocument/2006/relationships/hyperlink" Target="http://127.0.0.1/6308d4b7f9425c0018fa521b" TargetMode="External"/><Relationship Id="rId817" Type="http://schemas.openxmlformats.org/officeDocument/2006/relationships/hyperlink" Target="http://127.0.0.1/6308d4bcf9425c0018fa5ed0" TargetMode="External"/><Relationship Id="rId1002" Type="http://schemas.openxmlformats.org/officeDocument/2006/relationships/hyperlink" Target="http://127.0.0.1/6308d4a8f9425c0018fa299d" TargetMode="External"/><Relationship Id="rId249" Type="http://schemas.openxmlformats.org/officeDocument/2006/relationships/hyperlink" Target="http://127.0.0.1/6308d4bcf9425c0018fa5f35" TargetMode="External"/><Relationship Id="rId456" Type="http://schemas.openxmlformats.org/officeDocument/2006/relationships/hyperlink" Target="http://127.0.0.1/6308d4b7f9425c0018fa51ac" TargetMode="External"/><Relationship Id="rId663" Type="http://schemas.openxmlformats.org/officeDocument/2006/relationships/hyperlink" Target="http://127.0.0.1/6308d4a2f9425c0018fa19c1" TargetMode="External"/><Relationship Id="rId870" Type="http://schemas.openxmlformats.org/officeDocument/2006/relationships/hyperlink" Target="http://127.0.0.1/6308d4a8f9425c0018fa2c7c" TargetMode="External"/><Relationship Id="rId1086" Type="http://schemas.openxmlformats.org/officeDocument/2006/relationships/hyperlink" Target="http://127.0.0.1/6308d4a3f9425c0018fa1dfe" TargetMode="External"/><Relationship Id="rId13" Type="http://schemas.openxmlformats.org/officeDocument/2006/relationships/hyperlink" Target="http://127.0.0.1/6308d4a3f9425c0018fa1d53" TargetMode="External"/><Relationship Id="rId109" Type="http://schemas.openxmlformats.org/officeDocument/2006/relationships/hyperlink" Target="http://127.0.0.1/6308d49cf9425c0018fa0d54" TargetMode="External"/><Relationship Id="rId316" Type="http://schemas.openxmlformats.org/officeDocument/2006/relationships/hyperlink" Target="http://127.0.0.1/6308d4aef9425c0018fa3a72" TargetMode="External"/><Relationship Id="rId523" Type="http://schemas.openxmlformats.org/officeDocument/2006/relationships/hyperlink" Target="http://127.0.0.1/6308d4adf9425c0018fa3770" TargetMode="External"/><Relationship Id="rId968" Type="http://schemas.openxmlformats.org/officeDocument/2006/relationships/hyperlink" Target="http://127.0.0.1/6308d4a8f9425c0018fa2ade" TargetMode="External"/><Relationship Id="rId97" Type="http://schemas.openxmlformats.org/officeDocument/2006/relationships/hyperlink" Target="http://127.0.0.1/6308d4b7f9425c0018fa5147" TargetMode="External"/><Relationship Id="rId730" Type="http://schemas.openxmlformats.org/officeDocument/2006/relationships/hyperlink" Target="http://127.0.0.1/6308d4b8f9425c0018fa539a" TargetMode="External"/><Relationship Id="rId828" Type="http://schemas.openxmlformats.org/officeDocument/2006/relationships/hyperlink" Target="http://127.0.0.1/63176e377137010018f89526" TargetMode="External"/><Relationship Id="rId1013" Type="http://schemas.openxmlformats.org/officeDocument/2006/relationships/hyperlink" Target="http://127.0.0.1/6308d4a8f9425c0018fa2c19" TargetMode="External"/><Relationship Id="rId162" Type="http://schemas.openxmlformats.org/officeDocument/2006/relationships/hyperlink" Target="http://127.0.0.1/6308d4b3f9425c0018fa481a" TargetMode="External"/><Relationship Id="rId467" Type="http://schemas.openxmlformats.org/officeDocument/2006/relationships/hyperlink" Target="http://127.0.0.1/6308d49df9425c0018fa0ed7" TargetMode="External"/><Relationship Id="rId1097" Type="http://schemas.openxmlformats.org/officeDocument/2006/relationships/hyperlink" Target="http://127.0.0.1/6308d4b3f9425c0018fa48cf" TargetMode="External"/><Relationship Id="rId674" Type="http://schemas.openxmlformats.org/officeDocument/2006/relationships/hyperlink" Target="http://127.0.0.1/6308d4bdf9425c0018fa6099" TargetMode="External"/><Relationship Id="rId881" Type="http://schemas.openxmlformats.org/officeDocument/2006/relationships/hyperlink" Target="http://127.0.0.1/6308d4b7f9425c0018fa51b2" TargetMode="External"/><Relationship Id="rId979" Type="http://schemas.openxmlformats.org/officeDocument/2006/relationships/hyperlink" Target="http://127.0.0.1/6308d4b2f9425c0018fa4657" TargetMode="External"/><Relationship Id="rId24" Type="http://schemas.openxmlformats.org/officeDocument/2006/relationships/hyperlink" Target="http://127.0.0.1/631b34a98b8d3200189e2a9d" TargetMode="External"/><Relationship Id="rId327" Type="http://schemas.openxmlformats.org/officeDocument/2006/relationships/hyperlink" Target="http://127.0.0.1/6308d4b8f9425c0018fa5580" TargetMode="External"/><Relationship Id="rId534" Type="http://schemas.openxmlformats.org/officeDocument/2006/relationships/hyperlink" Target="http://127.0.0.1/6308d4b2f9425c0018fa45ea" TargetMode="External"/><Relationship Id="rId741" Type="http://schemas.openxmlformats.org/officeDocument/2006/relationships/hyperlink" Target="http://127.0.0.1/6308d4bdf9425c0018fa625a" TargetMode="External"/><Relationship Id="rId839" Type="http://schemas.openxmlformats.org/officeDocument/2006/relationships/hyperlink" Target="http://127.0.0.1/6308d4a9f9425c0018fa2d77" TargetMode="External"/><Relationship Id="rId173" Type="http://schemas.openxmlformats.org/officeDocument/2006/relationships/hyperlink" Target="http://127.0.0.1/6308d4adf9425c0018fa38d0" TargetMode="External"/><Relationship Id="rId380" Type="http://schemas.openxmlformats.org/officeDocument/2006/relationships/hyperlink" Target="http://127.0.0.1/6308d49cf9425c0018fa0ced" TargetMode="External"/><Relationship Id="rId601" Type="http://schemas.openxmlformats.org/officeDocument/2006/relationships/hyperlink" Target="http://127.0.0.1/6308d4acf9425c0018fa34b4" TargetMode="External"/><Relationship Id="rId1024" Type="http://schemas.openxmlformats.org/officeDocument/2006/relationships/hyperlink" Target="http://127.0.0.1/6308d4adf9425c0018fa35ef" TargetMode="External"/><Relationship Id="rId240" Type="http://schemas.openxmlformats.org/officeDocument/2006/relationships/hyperlink" Target="http://127.0.0.1/6308d49df9425c0018fa1075" TargetMode="External"/><Relationship Id="rId478" Type="http://schemas.openxmlformats.org/officeDocument/2006/relationships/hyperlink" Target="http://127.0.0.1/6308d4a3f9425c0018fa1e8e" TargetMode="External"/><Relationship Id="rId685" Type="http://schemas.openxmlformats.org/officeDocument/2006/relationships/hyperlink" Target="http://127.0.0.1/6308d4a3f9425c0018fa1d30" TargetMode="External"/><Relationship Id="rId892" Type="http://schemas.openxmlformats.org/officeDocument/2006/relationships/hyperlink" Target="http://127.0.0.1/6308d49cf9425c0018fa0e6c" TargetMode="External"/><Relationship Id="rId906" Type="http://schemas.openxmlformats.org/officeDocument/2006/relationships/hyperlink" Target="http://127.0.0.1/6308d4a3f9425c0018fa1c14" TargetMode="External"/><Relationship Id="rId35" Type="http://schemas.openxmlformats.org/officeDocument/2006/relationships/hyperlink" Target="http://127.0.0.1/6308d4a7f9425c0018fa2796" TargetMode="External"/><Relationship Id="rId100" Type="http://schemas.openxmlformats.org/officeDocument/2006/relationships/hyperlink" Target="http://127.0.0.1/6308d4a3f9425c0018fa1e25" TargetMode="External"/><Relationship Id="rId338" Type="http://schemas.openxmlformats.org/officeDocument/2006/relationships/hyperlink" Target="http://127.0.0.1/6308d4b2f9425c0018fa4492" TargetMode="External"/><Relationship Id="rId545" Type="http://schemas.openxmlformats.org/officeDocument/2006/relationships/hyperlink" Target="http://127.0.0.1/6308d4bcf9425c0018fa5e8c" TargetMode="External"/><Relationship Id="rId752" Type="http://schemas.openxmlformats.org/officeDocument/2006/relationships/hyperlink" Target="http://127.0.0.1/6308d4a3f9425c0018fa1c1a" TargetMode="External"/><Relationship Id="rId184" Type="http://schemas.openxmlformats.org/officeDocument/2006/relationships/hyperlink" Target="http://127.0.0.1/6308d4a9f9425c0018fa2ce9" TargetMode="External"/><Relationship Id="rId391" Type="http://schemas.openxmlformats.org/officeDocument/2006/relationships/hyperlink" Target="http://127.0.0.1/6308d4b8f9425c0018fa5403" TargetMode="External"/><Relationship Id="rId405" Type="http://schemas.openxmlformats.org/officeDocument/2006/relationships/hyperlink" Target="http://127.0.0.1/6308d4a9f9425c0018fa2d71" TargetMode="External"/><Relationship Id="rId612" Type="http://schemas.openxmlformats.org/officeDocument/2006/relationships/hyperlink" Target="http://127.0.0.1/6308d4a8f9425c0018fa2a29" TargetMode="External"/><Relationship Id="rId1035" Type="http://schemas.openxmlformats.org/officeDocument/2006/relationships/hyperlink" Target="http://127.0.0.1/6308d4a3f9425c0018fa1f39" TargetMode="External"/><Relationship Id="rId251" Type="http://schemas.openxmlformats.org/officeDocument/2006/relationships/hyperlink" Target="http://127.0.0.1/6308d49cf9425c0018fa0e05" TargetMode="External"/><Relationship Id="rId489" Type="http://schemas.openxmlformats.org/officeDocument/2006/relationships/hyperlink" Target="http://127.0.0.1/6308d4a3f9425c0018fa1d09" TargetMode="External"/><Relationship Id="rId696" Type="http://schemas.openxmlformats.org/officeDocument/2006/relationships/hyperlink" Target="http://127.0.0.1/6308d49cf9425c0018fa0b89" TargetMode="External"/><Relationship Id="rId917" Type="http://schemas.openxmlformats.org/officeDocument/2006/relationships/hyperlink" Target="http://127.0.0.1/6308d4a7f9425c0018fa272d" TargetMode="External"/><Relationship Id="rId1102" Type="http://schemas.openxmlformats.org/officeDocument/2006/relationships/hyperlink" Target="http://127.0.0.1/6308d4c1f9425c0018fa6ca1" TargetMode="External"/><Relationship Id="rId46" Type="http://schemas.openxmlformats.org/officeDocument/2006/relationships/hyperlink" Target="http://127.0.0.1/6308d4a8f9425c0018fa2889" TargetMode="External"/><Relationship Id="rId349" Type="http://schemas.openxmlformats.org/officeDocument/2006/relationships/hyperlink" Target="http://127.0.0.1/6308d4b8f9425c0018fa55ca" TargetMode="External"/><Relationship Id="rId556" Type="http://schemas.openxmlformats.org/officeDocument/2006/relationships/hyperlink" Target="http://127.0.0.1/6308d4adf9425c0018fa3937" TargetMode="External"/><Relationship Id="rId763" Type="http://schemas.openxmlformats.org/officeDocument/2006/relationships/hyperlink" Target="http://127.0.0.1/6308d4adf9425c0018fa37fc" TargetMode="External"/><Relationship Id="rId111" Type="http://schemas.openxmlformats.org/officeDocument/2006/relationships/hyperlink" Target="http://127.0.0.1/6308d49cf9425c0018fa0d73" TargetMode="External"/><Relationship Id="rId195" Type="http://schemas.openxmlformats.org/officeDocument/2006/relationships/hyperlink" Target="http://127.0.0.1/6308d4a2f9425c0018fa199e" TargetMode="External"/><Relationship Id="rId209" Type="http://schemas.openxmlformats.org/officeDocument/2006/relationships/hyperlink" Target="http://127.0.0.1/6308d4b1f9425c0018fa421c" TargetMode="External"/><Relationship Id="rId416" Type="http://schemas.openxmlformats.org/officeDocument/2006/relationships/hyperlink" Target="http://127.0.0.1/6308d4bdf9425c0018fa62a6" TargetMode="External"/><Relationship Id="rId970" Type="http://schemas.openxmlformats.org/officeDocument/2006/relationships/hyperlink" Target="http://127.0.0.1/6308d4a7f9425c0018fa26c2" TargetMode="External"/><Relationship Id="rId1046" Type="http://schemas.openxmlformats.org/officeDocument/2006/relationships/hyperlink" Target="http://127.0.0.1/6308d49df9425c0018fa121f" TargetMode="External"/><Relationship Id="rId623" Type="http://schemas.openxmlformats.org/officeDocument/2006/relationships/hyperlink" Target="http://127.0.0.1/6308d4c1f9425c0018fa6d0a" TargetMode="External"/><Relationship Id="rId830" Type="http://schemas.openxmlformats.org/officeDocument/2006/relationships/hyperlink" Target="http://127.0.0.1/6308d4b7f9425c0018fa50e0" TargetMode="External"/><Relationship Id="rId928" Type="http://schemas.openxmlformats.org/officeDocument/2006/relationships/hyperlink" Target="http://127.0.0.1/6308d4b2f9425c0018fa451c" TargetMode="External"/><Relationship Id="rId57" Type="http://schemas.openxmlformats.org/officeDocument/2006/relationships/hyperlink" Target="http://127.0.0.1/6308d4b2f9425c0018fa43dd" TargetMode="External"/><Relationship Id="rId262" Type="http://schemas.openxmlformats.org/officeDocument/2006/relationships/hyperlink" Target="http://127.0.0.1/6308d4adf9425c0018fa372a" TargetMode="External"/><Relationship Id="rId567" Type="http://schemas.openxmlformats.org/officeDocument/2006/relationships/hyperlink" Target="http://127.0.0.1/6308d4bdf9425c0018fa6372" TargetMode="External"/><Relationship Id="rId122" Type="http://schemas.openxmlformats.org/officeDocument/2006/relationships/hyperlink" Target="http://127.0.0.1/6308d4a3f9425c0018fa1bb1" TargetMode="External"/><Relationship Id="rId774" Type="http://schemas.openxmlformats.org/officeDocument/2006/relationships/hyperlink" Target="http://127.0.0.1/6308d49cf9425c0018fa0cc4" TargetMode="External"/><Relationship Id="rId981" Type="http://schemas.openxmlformats.org/officeDocument/2006/relationships/hyperlink" Target="http://127.0.0.1/6308d4b2f9425c0018fa4676" TargetMode="External"/><Relationship Id="rId1057" Type="http://schemas.openxmlformats.org/officeDocument/2006/relationships/hyperlink" Target="http://127.0.0.1/6308d4a2f9425c0018fa1916" TargetMode="External"/><Relationship Id="rId427" Type="http://schemas.openxmlformats.org/officeDocument/2006/relationships/hyperlink" Target="http://127.0.0.1/6308d4a2f9425c0018fa1b23" TargetMode="External"/><Relationship Id="rId634" Type="http://schemas.openxmlformats.org/officeDocument/2006/relationships/hyperlink" Target="http://127.0.0.1/6308d4bcf9425c0018fa5d72" TargetMode="External"/><Relationship Id="rId841" Type="http://schemas.openxmlformats.org/officeDocument/2006/relationships/hyperlink" Target="http://127.0.0.1/6308d4bdf9425c0018fa6402" TargetMode="External"/><Relationship Id="rId273" Type="http://schemas.openxmlformats.org/officeDocument/2006/relationships/hyperlink" Target="http://127.0.0.1/6308d4a8f9425c0018fa2cc2" TargetMode="External"/><Relationship Id="rId480" Type="http://schemas.openxmlformats.org/officeDocument/2006/relationships/hyperlink" Target="http://127.0.0.1/6308d4a3f9425c0018fa1ead" TargetMode="External"/><Relationship Id="rId701" Type="http://schemas.openxmlformats.org/officeDocument/2006/relationships/hyperlink" Target="http://127.0.0.1/6308d4adf9425c0018fa397f" TargetMode="External"/><Relationship Id="rId939" Type="http://schemas.openxmlformats.org/officeDocument/2006/relationships/hyperlink" Target="http://127.0.0.1/6317acf27137010018f896c0" TargetMode="External"/><Relationship Id="rId68" Type="http://schemas.openxmlformats.org/officeDocument/2006/relationships/hyperlink" Target="http://127.0.0.1/6308d49df9425c0018fa107b" TargetMode="External"/><Relationship Id="rId133" Type="http://schemas.openxmlformats.org/officeDocument/2006/relationships/hyperlink" Target="http://127.0.0.1/6308d4aef9425c0018fa3a95" TargetMode="External"/><Relationship Id="rId340" Type="http://schemas.openxmlformats.org/officeDocument/2006/relationships/hyperlink" Target="http://127.0.0.1/6308d4a8f9425c0018fa29c4" TargetMode="External"/><Relationship Id="rId578" Type="http://schemas.openxmlformats.org/officeDocument/2006/relationships/hyperlink" Target="http://127.0.0.1/6308d4a3f9425c0018fa1eb3" TargetMode="External"/><Relationship Id="rId785" Type="http://schemas.openxmlformats.org/officeDocument/2006/relationships/hyperlink" Target="http://127.0.0.1/6308d49df9425c0018fa1107" TargetMode="External"/><Relationship Id="rId992" Type="http://schemas.openxmlformats.org/officeDocument/2006/relationships/hyperlink" Target="http://127.0.0.1/6308d4b2f9425c0018fa4334" TargetMode="External"/><Relationship Id="rId200" Type="http://schemas.openxmlformats.org/officeDocument/2006/relationships/hyperlink" Target="http://127.0.0.1/6308d4a8f9425c0018fa2bb0" TargetMode="External"/><Relationship Id="rId438" Type="http://schemas.openxmlformats.org/officeDocument/2006/relationships/hyperlink" Target="http://127.0.0.1/6308d4adf9425c0018fa39bf" TargetMode="External"/><Relationship Id="rId645" Type="http://schemas.openxmlformats.org/officeDocument/2006/relationships/hyperlink" Target="http://127.0.0.1/6308d4bcf9425c0018fa6007" TargetMode="External"/><Relationship Id="rId852" Type="http://schemas.openxmlformats.org/officeDocument/2006/relationships/hyperlink" Target="http://127.0.0.1/6308d4bdf9425c0018fa61ab" TargetMode="External"/><Relationship Id="rId1068" Type="http://schemas.openxmlformats.org/officeDocument/2006/relationships/hyperlink" Target="http://127.0.0.1/6308d4a8f9425c0018fa2bf0" TargetMode="External"/><Relationship Id="rId284" Type="http://schemas.openxmlformats.org/officeDocument/2006/relationships/hyperlink" Target="http://127.0.0.1/6308d4b2f9425c0018fa46e5" TargetMode="External"/><Relationship Id="rId491" Type="http://schemas.openxmlformats.org/officeDocument/2006/relationships/hyperlink" Target="http://127.0.0.1/6308d4bcf9425c0018fa5e69" TargetMode="External"/><Relationship Id="rId505" Type="http://schemas.openxmlformats.org/officeDocument/2006/relationships/hyperlink" Target="http://127.0.0.1/6308d4a7f9425c0018fa274e" TargetMode="External"/><Relationship Id="rId712" Type="http://schemas.openxmlformats.org/officeDocument/2006/relationships/hyperlink" Target="http://127.0.0.1/6308d4b8f9425c0018fa5610" TargetMode="External"/><Relationship Id="rId79" Type="http://schemas.openxmlformats.org/officeDocument/2006/relationships/hyperlink" Target="http://127.0.0.1/6308d4acf9425c0018fa346e" TargetMode="External"/><Relationship Id="rId144" Type="http://schemas.openxmlformats.org/officeDocument/2006/relationships/hyperlink" Target="http://127.0.0.1/6308d4adf9425c0018fa3861" TargetMode="External"/><Relationship Id="rId589" Type="http://schemas.openxmlformats.org/officeDocument/2006/relationships/hyperlink" Target="http://127.0.0.1/6308d49df9425c0018fa11b4" TargetMode="External"/><Relationship Id="rId796" Type="http://schemas.openxmlformats.org/officeDocument/2006/relationships/hyperlink" Target="http://127.0.0.1/6308d4bdf9425c0018fa61d2" TargetMode="External"/><Relationship Id="rId351" Type="http://schemas.openxmlformats.org/officeDocument/2006/relationships/hyperlink" Target="http://127.0.0.1/6308d4b8f9425c0018fa55e9" TargetMode="External"/><Relationship Id="rId449" Type="http://schemas.openxmlformats.org/officeDocument/2006/relationships/hyperlink" Target="http://127.0.0.1/6308d4bdf9425c0018fa6332" TargetMode="External"/><Relationship Id="rId656" Type="http://schemas.openxmlformats.org/officeDocument/2006/relationships/hyperlink" Target="http://127.0.0.1/6308d4a8f9425c0018fa2b24" TargetMode="External"/><Relationship Id="rId863" Type="http://schemas.openxmlformats.org/officeDocument/2006/relationships/hyperlink" Target="http://127.0.0.1/6308d4a8f9425c0018fa2822" TargetMode="External"/><Relationship Id="rId1079" Type="http://schemas.openxmlformats.org/officeDocument/2006/relationships/hyperlink" Target="http://127.0.0.1/6308d4bdf9425c0018fa6378" TargetMode="External"/><Relationship Id="rId211" Type="http://schemas.openxmlformats.org/officeDocument/2006/relationships/hyperlink" Target="http://127.0.0.1/6308d4c1f9425c0018fa6baa" TargetMode="External"/><Relationship Id="rId295" Type="http://schemas.openxmlformats.org/officeDocument/2006/relationships/hyperlink" Target="http://127.0.0.1/6308d4b8f9425c0018fa5426" TargetMode="External"/><Relationship Id="rId309" Type="http://schemas.openxmlformats.org/officeDocument/2006/relationships/hyperlink" Target="http://127.0.0.1/6308d4b8f9425c0018fa5652" TargetMode="External"/><Relationship Id="rId516" Type="http://schemas.openxmlformats.org/officeDocument/2006/relationships/hyperlink" Target="http://127.0.0.1/6308d4b8f9425c0018fa5517" TargetMode="External"/><Relationship Id="rId723" Type="http://schemas.openxmlformats.org/officeDocument/2006/relationships/hyperlink" Target="http://127.0.0.1/6308d4a3f9425c0018fa1f16" TargetMode="External"/><Relationship Id="rId930" Type="http://schemas.openxmlformats.org/officeDocument/2006/relationships/hyperlink" Target="http://127.0.0.1/6308d4b2f9425c0018fa453b" TargetMode="External"/><Relationship Id="rId1006" Type="http://schemas.openxmlformats.org/officeDocument/2006/relationships/hyperlink" Target="http://127.0.0.1/6308d4a3f9425c0018fa1bd2" TargetMode="External"/><Relationship Id="rId155" Type="http://schemas.openxmlformats.org/officeDocument/2006/relationships/hyperlink" Target="http://127.0.0.1/6308d4aef9425c0018fa3b00" TargetMode="External"/><Relationship Id="rId362" Type="http://schemas.openxmlformats.org/officeDocument/2006/relationships/hyperlink" Target="http://127.0.0.1/6308d49df9425c0018fa1012" TargetMode="External"/><Relationship Id="rId222" Type="http://schemas.openxmlformats.org/officeDocument/2006/relationships/hyperlink" Target="http://127.0.0.1/6308d4bdf9425c0018fa6165" TargetMode="External"/><Relationship Id="rId667" Type="http://schemas.openxmlformats.org/officeDocument/2006/relationships/hyperlink" Target="http://127.0.0.1/6308d49df9425c0018fa0fed" TargetMode="External"/><Relationship Id="rId874" Type="http://schemas.openxmlformats.org/officeDocument/2006/relationships/hyperlink" Target="http://127.0.0.1/6308d4a8f9425c0018fa2b45" TargetMode="External"/><Relationship Id="rId17" Type="http://schemas.openxmlformats.org/officeDocument/2006/relationships/hyperlink" Target="http://127.0.0.1/6308d4b2f9425c0018fa42ee" TargetMode="External"/><Relationship Id="rId527" Type="http://schemas.openxmlformats.org/officeDocument/2006/relationships/hyperlink" Target="http://127.0.0.1/6308d4c1f9425c0018fa6c15" TargetMode="External"/><Relationship Id="rId734" Type="http://schemas.openxmlformats.org/officeDocument/2006/relationships/hyperlink" Target="http://127.0.0.1/6308d4a3f9425c0018fa1d78" TargetMode="External"/><Relationship Id="rId941" Type="http://schemas.openxmlformats.org/officeDocument/2006/relationships/hyperlink" Target="http://127.0.0.1/6308d4b3f9425c0018fa4866" TargetMode="External"/><Relationship Id="rId70" Type="http://schemas.openxmlformats.org/officeDocument/2006/relationships/hyperlink" Target="http://127.0.0.1/6308d4b7f9425c0018fa5282" TargetMode="External"/><Relationship Id="rId166" Type="http://schemas.openxmlformats.org/officeDocument/2006/relationships/hyperlink" Target="http://127.0.0.1/6308d4bdf9425c0018fa6123" TargetMode="External"/><Relationship Id="rId373" Type="http://schemas.openxmlformats.org/officeDocument/2006/relationships/hyperlink" Target="http://127.0.0.1/6308d49df9425c0018fa0f84" TargetMode="External"/><Relationship Id="rId580" Type="http://schemas.openxmlformats.org/officeDocument/2006/relationships/hyperlink" Target="http://127.0.0.1/6308d4adf9425c0018fa3865" TargetMode="External"/><Relationship Id="rId801" Type="http://schemas.openxmlformats.org/officeDocument/2006/relationships/hyperlink" Target="http://127.0.0.1/6308d4bdf9425c0018fa60d9" TargetMode="External"/><Relationship Id="rId1017" Type="http://schemas.openxmlformats.org/officeDocument/2006/relationships/hyperlink" Target="http://127.0.0.1/6308d4b2f9425c0018fa4630" TargetMode="External"/><Relationship Id="rId1" Type="http://schemas.openxmlformats.org/officeDocument/2006/relationships/hyperlink" Target="http://127.0.0.1/6308d4b8f9425c0018fa551b" TargetMode="External"/><Relationship Id="rId233" Type="http://schemas.openxmlformats.org/officeDocument/2006/relationships/hyperlink" Target="http://127.0.0.1/6308d4b2f9425c0018fa4636" TargetMode="External"/><Relationship Id="rId440" Type="http://schemas.openxmlformats.org/officeDocument/2006/relationships/hyperlink" Target="http://127.0.0.1/6308d4b8f9425c0018fa55a9" TargetMode="External"/><Relationship Id="rId678" Type="http://schemas.openxmlformats.org/officeDocument/2006/relationships/hyperlink" Target="http://127.0.0.1/6308d49df9425c0018fa11f6" TargetMode="External"/><Relationship Id="rId885" Type="http://schemas.openxmlformats.org/officeDocument/2006/relationships/hyperlink" Target="http://127.0.0.1/63189c917137010018f89943" TargetMode="External"/><Relationship Id="rId1070" Type="http://schemas.openxmlformats.org/officeDocument/2006/relationships/hyperlink" Target="http://127.0.0.1/6328d734ca797e001c73f708" TargetMode="External"/><Relationship Id="rId28" Type="http://schemas.openxmlformats.org/officeDocument/2006/relationships/hyperlink" Target="http://127.0.0.1/6308d4a8f9425c0018fa28f2" TargetMode="External"/><Relationship Id="rId300" Type="http://schemas.openxmlformats.org/officeDocument/2006/relationships/hyperlink" Target="http://127.0.0.1/6308d4b8f9425c0018fa55a3" TargetMode="External"/><Relationship Id="rId538" Type="http://schemas.openxmlformats.org/officeDocument/2006/relationships/hyperlink" Target="http://127.0.0.1/6308d4b2f9425c0018fa44f9" TargetMode="External"/><Relationship Id="rId745" Type="http://schemas.openxmlformats.org/officeDocument/2006/relationships/hyperlink" Target="http://127.0.0.1/6308d4a8f9425c0018fa2a50" TargetMode="External"/><Relationship Id="rId952" Type="http://schemas.openxmlformats.org/officeDocument/2006/relationships/hyperlink" Target="http://127.0.0.1/631282157137010018f86de2" TargetMode="External"/><Relationship Id="rId81" Type="http://schemas.openxmlformats.org/officeDocument/2006/relationships/hyperlink" Target="http://127.0.0.1/6308d4acf9425c0018fa348d" TargetMode="External"/><Relationship Id="rId177" Type="http://schemas.openxmlformats.org/officeDocument/2006/relationships/hyperlink" Target="http://127.0.0.1/6308d4b7f9425c0018fa532d" TargetMode="External"/><Relationship Id="rId384" Type="http://schemas.openxmlformats.org/officeDocument/2006/relationships/hyperlink" Target="http://127.0.0.1/6308d4b8f9425c0018fa54d1" TargetMode="External"/><Relationship Id="rId591" Type="http://schemas.openxmlformats.org/officeDocument/2006/relationships/hyperlink" Target="http://127.0.0.1/6308d49df9425c0018fa11d3" TargetMode="External"/><Relationship Id="rId605" Type="http://schemas.openxmlformats.org/officeDocument/2006/relationships/hyperlink" Target="http://127.0.0.1/6308d4aef9425c0018fa3aba" TargetMode="External"/><Relationship Id="rId812" Type="http://schemas.openxmlformats.org/officeDocument/2006/relationships/hyperlink" Target="http://127.0.0.1/6308d4bcf9425c0018fa5f81" TargetMode="External"/><Relationship Id="rId1028" Type="http://schemas.openxmlformats.org/officeDocument/2006/relationships/hyperlink" Target="http://127.0.0.1/6308d4adf9425c0018fa374f" TargetMode="External"/><Relationship Id="rId244" Type="http://schemas.openxmlformats.org/officeDocument/2006/relationships/hyperlink" Target="http://127.0.0.1/6308d4a3f9425c0018fa1b46" TargetMode="External"/><Relationship Id="rId689" Type="http://schemas.openxmlformats.org/officeDocument/2006/relationships/hyperlink" Target="http://127.0.0.1/6308d4adf9425c0018fa388a" TargetMode="External"/><Relationship Id="rId896" Type="http://schemas.openxmlformats.org/officeDocument/2006/relationships/hyperlink" Target="http://127.0.0.1/6308d4c1f9425c0018fa6bf2" TargetMode="External"/><Relationship Id="rId1081" Type="http://schemas.openxmlformats.org/officeDocument/2006/relationships/hyperlink" Target="http://127.0.0.1/6308d4a4f9425c0018fa1fc9" TargetMode="External"/><Relationship Id="rId39" Type="http://schemas.openxmlformats.org/officeDocument/2006/relationships/hyperlink" Target="http://127.0.0.1/6308d4b1f9425c0018fa42c5" TargetMode="External"/><Relationship Id="rId451" Type="http://schemas.openxmlformats.org/officeDocument/2006/relationships/hyperlink" Target="http://127.0.0.1/6308d4b8f9425c0018fa5679" TargetMode="External"/><Relationship Id="rId549" Type="http://schemas.openxmlformats.org/officeDocument/2006/relationships/hyperlink" Target="http://127.0.0.1/6328717eca797e001c73ecfe" TargetMode="External"/><Relationship Id="rId756" Type="http://schemas.openxmlformats.org/officeDocument/2006/relationships/hyperlink" Target="http://127.0.0.1/6308d4a2f9425c0018fa19e4" TargetMode="External"/><Relationship Id="rId104" Type="http://schemas.openxmlformats.org/officeDocument/2006/relationships/hyperlink" Target="http://127.0.0.1/6308d4adf9425c0018fa35ab" TargetMode="External"/><Relationship Id="rId188" Type="http://schemas.openxmlformats.org/officeDocument/2006/relationships/hyperlink" Target="http://127.0.0.1/6317a4977137010018f895f9" TargetMode="External"/><Relationship Id="rId311" Type="http://schemas.openxmlformats.org/officeDocument/2006/relationships/hyperlink" Target="http://127.0.0.1/6308d4bdf9425c0018fa6102" TargetMode="External"/><Relationship Id="rId395" Type="http://schemas.openxmlformats.org/officeDocument/2006/relationships/hyperlink" Target="http://127.0.0.1/6308d4aef9425c0018fa3a2e" TargetMode="External"/><Relationship Id="rId409" Type="http://schemas.openxmlformats.org/officeDocument/2006/relationships/hyperlink" Target="http://127.0.0.1/6308d4bcf9425c0018fa5db8" TargetMode="External"/><Relationship Id="rId963" Type="http://schemas.openxmlformats.org/officeDocument/2006/relationships/hyperlink" Target="http://127.0.0.1/631fa5b6eafa710011af1878" TargetMode="External"/><Relationship Id="rId1039" Type="http://schemas.openxmlformats.org/officeDocument/2006/relationships/hyperlink" Target="http://127.0.0.1/6308d4adf9425c0018fa3914" TargetMode="External"/><Relationship Id="rId92" Type="http://schemas.openxmlformats.org/officeDocument/2006/relationships/hyperlink" Target="http://127.0.0.1/6308d4b3f9425c0018fa4771" TargetMode="External"/><Relationship Id="rId616" Type="http://schemas.openxmlformats.org/officeDocument/2006/relationships/hyperlink" Target="http://127.0.0.1/6308d4a9f9425c0018fa2d2f" TargetMode="External"/><Relationship Id="rId823" Type="http://schemas.openxmlformats.org/officeDocument/2006/relationships/hyperlink" Target="http://127.0.0.1/6308d4adf9425c0018fa367b" TargetMode="External"/><Relationship Id="rId255" Type="http://schemas.openxmlformats.org/officeDocument/2006/relationships/hyperlink" Target="http://127.0.0.1/6308d4a3f9425c0018fa1ddb" TargetMode="External"/><Relationship Id="rId462" Type="http://schemas.openxmlformats.org/officeDocument/2006/relationships/hyperlink" Target="http://127.0.0.1/6308d4b1f9425c0018fa425c" TargetMode="External"/><Relationship Id="rId1092" Type="http://schemas.openxmlformats.org/officeDocument/2006/relationships/hyperlink" Target="http://127.0.0.1/6308d4b2f9425c0018fa46df" TargetMode="External"/><Relationship Id="rId115" Type="http://schemas.openxmlformats.org/officeDocument/2006/relationships/hyperlink" Target="http://127.0.0.1/6308d4adf9425c0018fa3658" TargetMode="External"/><Relationship Id="rId322" Type="http://schemas.openxmlformats.org/officeDocument/2006/relationships/hyperlink" Target="http://127.0.0.1/6308d4b7f9425c0018fa52a5" TargetMode="External"/><Relationship Id="rId767" Type="http://schemas.openxmlformats.org/officeDocument/2006/relationships/hyperlink" Target="http://127.0.0.1/6308d49cf9425c0018fa0eb4" TargetMode="External"/><Relationship Id="rId974" Type="http://schemas.openxmlformats.org/officeDocument/2006/relationships/hyperlink" Target="http://127.0.0.1/6308d4b7f9425c0018fa523e" TargetMode="External"/><Relationship Id="rId199" Type="http://schemas.openxmlformats.org/officeDocument/2006/relationships/hyperlink" Target="http://127.0.0.1/6308d4a8f9425c0018fa2bae" TargetMode="External"/><Relationship Id="rId627" Type="http://schemas.openxmlformats.org/officeDocument/2006/relationships/hyperlink" Target="http://127.0.0.1/6308d4adf9425c0018fa3910" TargetMode="External"/><Relationship Id="rId834" Type="http://schemas.openxmlformats.org/officeDocument/2006/relationships/hyperlink" Target="http://127.0.0.1/6308d4b8f9425c0018fa5396" TargetMode="External"/><Relationship Id="rId266" Type="http://schemas.openxmlformats.org/officeDocument/2006/relationships/hyperlink" Target="http://127.0.0.1/6308d4c1f9425c0018fa6b20" TargetMode="External"/><Relationship Id="rId473" Type="http://schemas.openxmlformats.org/officeDocument/2006/relationships/hyperlink" Target="http://127.0.0.1/6308d4b8f9425c0018fa5356" TargetMode="External"/><Relationship Id="rId680" Type="http://schemas.openxmlformats.org/officeDocument/2006/relationships/hyperlink" Target="http://127.0.0.1/6308d4b3f9425c0018fa472b" TargetMode="External"/><Relationship Id="rId901" Type="http://schemas.openxmlformats.org/officeDocument/2006/relationships/hyperlink" Target="http://127.0.0.1/6308d4bcf9425c0018fa5f5c" TargetMode="External"/><Relationship Id="rId30" Type="http://schemas.openxmlformats.org/officeDocument/2006/relationships/hyperlink" Target="http://127.0.0.1/6308d4a8f9425c0018fa2911" TargetMode="External"/><Relationship Id="rId126" Type="http://schemas.openxmlformats.org/officeDocument/2006/relationships/hyperlink" Target="http://127.0.0.1/631b3fa27137010018f91b52" TargetMode="External"/><Relationship Id="rId333" Type="http://schemas.openxmlformats.org/officeDocument/2006/relationships/hyperlink" Target="http://127.0.0.1/6308d4a2f9425c0018fa1a4d" TargetMode="External"/><Relationship Id="rId540" Type="http://schemas.openxmlformats.org/officeDocument/2006/relationships/hyperlink" Target="http://127.0.0.1/6308d4b2f9425c0018fa4518" TargetMode="External"/><Relationship Id="rId778" Type="http://schemas.openxmlformats.org/officeDocument/2006/relationships/hyperlink" Target="http://127.0.0.1/6308d4a4f9425c0018fa1f83" TargetMode="External"/><Relationship Id="rId985" Type="http://schemas.openxmlformats.org/officeDocument/2006/relationships/hyperlink" Target="http://127.0.0.1/6308d4b7f9425c0018fa525f" TargetMode="External"/><Relationship Id="rId638" Type="http://schemas.openxmlformats.org/officeDocument/2006/relationships/hyperlink" Target="http://127.0.0.1/6308d4a2f9425c0018fa1b02" TargetMode="External"/><Relationship Id="rId845" Type="http://schemas.openxmlformats.org/officeDocument/2006/relationships/hyperlink" Target="http://127.0.0.1/6308d4adf9425c0018fa3637" TargetMode="External"/><Relationship Id="rId1030" Type="http://schemas.openxmlformats.org/officeDocument/2006/relationships/hyperlink" Target="http://127.0.0.1/6308d4bcf9425c0018fa5ead" TargetMode="External"/><Relationship Id="rId277" Type="http://schemas.openxmlformats.org/officeDocument/2006/relationships/hyperlink" Target="http://127.0.0.1/6308d4acf9425c0018fa3586" TargetMode="External"/><Relationship Id="rId400" Type="http://schemas.openxmlformats.org/officeDocument/2006/relationships/hyperlink" Target="http://127.0.0.1/6308d4b7f9425c0018fa4fc6" TargetMode="External"/><Relationship Id="rId484" Type="http://schemas.openxmlformats.org/officeDocument/2006/relationships/hyperlink" Target="http://127.0.0.1/6308d4c1f9425c0018fa6ce5" TargetMode="External"/><Relationship Id="rId705" Type="http://schemas.openxmlformats.org/officeDocument/2006/relationships/hyperlink" Target="http://127.0.0.1/6308d4b8f9425c0018fa53dc" TargetMode="External"/><Relationship Id="rId137" Type="http://schemas.openxmlformats.org/officeDocument/2006/relationships/hyperlink" Target="http://127.0.0.1/6308d4a8f9425c0018fa2b8d" TargetMode="External"/><Relationship Id="rId344" Type="http://schemas.openxmlformats.org/officeDocument/2006/relationships/hyperlink" Target="http://127.0.0.1/6308d49cf9425c0018fa0d33" TargetMode="External"/><Relationship Id="rId691" Type="http://schemas.openxmlformats.org/officeDocument/2006/relationships/hyperlink" Target="http://127.0.0.1/6308d4b2f9425c0018fa43e1" TargetMode="External"/><Relationship Id="rId789" Type="http://schemas.openxmlformats.org/officeDocument/2006/relationships/hyperlink" Target="http://127.0.0.1/6308d4a8f9425c0018fa2a06" TargetMode="External"/><Relationship Id="rId912" Type="http://schemas.openxmlformats.org/officeDocument/2006/relationships/hyperlink" Target="http://127.0.0.1/6308d4bdf9425c0018fa60fc" TargetMode="External"/><Relationship Id="rId996" Type="http://schemas.openxmlformats.org/officeDocument/2006/relationships/hyperlink" Target="http://127.0.0.1/63115d137137010018f84f4d" TargetMode="External"/><Relationship Id="rId41" Type="http://schemas.openxmlformats.org/officeDocument/2006/relationships/hyperlink" Target="http://127.0.0.1/6308d4b8f9425c0018fa544b" TargetMode="External"/><Relationship Id="rId551" Type="http://schemas.openxmlformats.org/officeDocument/2006/relationships/hyperlink" Target="http://127.0.0.1/6308d4b2f9425c0018fa44b5" TargetMode="External"/><Relationship Id="rId649" Type="http://schemas.openxmlformats.org/officeDocument/2006/relationships/hyperlink" Target="http://127.0.0.1/6308d4adf9425c0018fa3707" TargetMode="External"/><Relationship Id="rId856" Type="http://schemas.openxmlformats.org/officeDocument/2006/relationships/hyperlink" Target="http://127.0.0.1/6308d4bdf9425c0018fa6074" TargetMode="External"/><Relationship Id="rId190" Type="http://schemas.openxmlformats.org/officeDocument/2006/relationships/hyperlink" Target="http://127.0.0.1/6308d4adf9425c0018fa39c3" TargetMode="External"/><Relationship Id="rId204" Type="http://schemas.openxmlformats.org/officeDocument/2006/relationships/hyperlink" Target="http://127.0.0.1/6308d4a8f9425c0018fa2ab5" TargetMode="External"/><Relationship Id="rId288" Type="http://schemas.openxmlformats.org/officeDocument/2006/relationships/hyperlink" Target="http://127.0.0.1/6308d4a3f9425c0018fa1cc3" TargetMode="External"/><Relationship Id="rId411" Type="http://schemas.openxmlformats.org/officeDocument/2006/relationships/hyperlink" Target="http://127.0.0.1/6308d4bcf9425c0018fa5dd7" TargetMode="External"/><Relationship Id="rId509" Type="http://schemas.openxmlformats.org/officeDocument/2006/relationships/hyperlink" Target="http://127.0.0.1/6321f18d0ffa6f0019e0d098" TargetMode="External"/><Relationship Id="rId1041" Type="http://schemas.openxmlformats.org/officeDocument/2006/relationships/hyperlink" Target="http://127.0.0.1/6308d4adf9425c0018fa3933" TargetMode="External"/><Relationship Id="rId495" Type="http://schemas.openxmlformats.org/officeDocument/2006/relationships/hyperlink" Target="http://127.0.0.1/6308d4adf9425c0018fa36bd" TargetMode="External"/><Relationship Id="rId716" Type="http://schemas.openxmlformats.org/officeDocument/2006/relationships/hyperlink" Target="http://127.0.0.1/6308d4b7f9425c0018fa5031" TargetMode="External"/><Relationship Id="rId923" Type="http://schemas.openxmlformats.org/officeDocument/2006/relationships/hyperlink" Target="http://127.0.0.1/6308d4bcf9425c0018fa600d" TargetMode="External"/><Relationship Id="rId52" Type="http://schemas.openxmlformats.org/officeDocument/2006/relationships/hyperlink" Target="http://127.0.0.1/6308d4bcf9425c0018fa5ef3" TargetMode="External"/><Relationship Id="rId148" Type="http://schemas.openxmlformats.org/officeDocument/2006/relationships/hyperlink" Target="http://127.0.0.1/6308d4b1f9425c0018fa42c9" TargetMode="External"/><Relationship Id="rId355" Type="http://schemas.openxmlformats.org/officeDocument/2006/relationships/hyperlink" Target="http://127.0.0.1/6308d4b7f9425c0018fa51d3" TargetMode="External"/><Relationship Id="rId562" Type="http://schemas.openxmlformats.org/officeDocument/2006/relationships/hyperlink" Target="http://127.0.0.1/6308d49df9425c0018fa1191" TargetMode="External"/><Relationship Id="rId215" Type="http://schemas.openxmlformats.org/officeDocument/2006/relationships/hyperlink" Target="http://127.0.0.1/6308d4a8f9425c0018fa29a3" TargetMode="External"/><Relationship Id="rId422" Type="http://schemas.openxmlformats.org/officeDocument/2006/relationships/hyperlink" Target="http://127.0.0.1/6308d4b3f9425c0018fa4843" TargetMode="External"/><Relationship Id="rId867" Type="http://schemas.openxmlformats.org/officeDocument/2006/relationships/hyperlink" Target="http://127.0.0.1/6308d4a7f9425c0018fa27f9" TargetMode="External"/><Relationship Id="rId1052" Type="http://schemas.openxmlformats.org/officeDocument/2006/relationships/hyperlink" Target="http://127.0.0.1/6308d4b7f9425c0018fa50bd" TargetMode="External"/><Relationship Id="rId299" Type="http://schemas.openxmlformats.org/officeDocument/2006/relationships/hyperlink" Target="http://127.0.0.1/6308d4b8f9425c0018fa5586" TargetMode="External"/><Relationship Id="rId727" Type="http://schemas.openxmlformats.org/officeDocument/2006/relationships/hyperlink" Target="http://127.0.0.1/6308d49cf9425c0018fa0d9a" TargetMode="External"/><Relationship Id="rId934" Type="http://schemas.openxmlformats.org/officeDocument/2006/relationships/hyperlink" Target="http://127.0.0.1/6308d4aef9425c0018fa3b21" TargetMode="External"/><Relationship Id="rId63" Type="http://schemas.openxmlformats.org/officeDocument/2006/relationships/hyperlink" Target="http://127.0.0.1/6308d4a8f9425c0018fa2957" TargetMode="External"/><Relationship Id="rId159" Type="http://schemas.openxmlformats.org/officeDocument/2006/relationships/hyperlink" Target="http://127.0.0.1/6308d4a2f9425c0018fa1a70" TargetMode="External"/><Relationship Id="rId366" Type="http://schemas.openxmlformats.org/officeDocument/2006/relationships/hyperlink" Target="http://127.0.0.1/6308d4a3f9425c0018fa1c5a" TargetMode="External"/><Relationship Id="rId573" Type="http://schemas.openxmlformats.org/officeDocument/2006/relationships/hyperlink" Target="http://127.0.0.1/6308d4adf9425c0018fa36e0" TargetMode="External"/><Relationship Id="rId780" Type="http://schemas.openxmlformats.org/officeDocument/2006/relationships/hyperlink" Target="http://127.0.0.1/6308d4a4f9425c0018fa1fa2" TargetMode="External"/><Relationship Id="rId226" Type="http://schemas.openxmlformats.org/officeDocument/2006/relationships/hyperlink" Target="http://127.0.0.1/6308d4b7f9425c0018fa4fe9" TargetMode="External"/><Relationship Id="rId433" Type="http://schemas.openxmlformats.org/officeDocument/2006/relationships/hyperlink" Target="http://127.0.0.1/6308d4adf9425c0018fa381f" TargetMode="External"/><Relationship Id="rId878" Type="http://schemas.openxmlformats.org/officeDocument/2006/relationships/hyperlink" Target="http://127.0.0.1/6308d4a7f9425c0018fa26e7" TargetMode="External"/><Relationship Id="rId1063" Type="http://schemas.openxmlformats.org/officeDocument/2006/relationships/hyperlink" Target="http://127.0.0.1/6308d4a8f9425c0018fa2866" TargetMode="External"/><Relationship Id="rId640" Type="http://schemas.openxmlformats.org/officeDocument/2006/relationships/hyperlink" Target="http://127.0.0.1/6308d4b2f9425c0018fa4562" TargetMode="External"/><Relationship Id="rId738" Type="http://schemas.openxmlformats.org/officeDocument/2006/relationships/hyperlink" Target="http://127.0.0.1/6308d4b8f9425c0018fa54f4" TargetMode="External"/><Relationship Id="rId945" Type="http://schemas.openxmlformats.org/officeDocument/2006/relationships/hyperlink" Target="http://127.0.0.1/6324df73ca797e001c73d04a" TargetMode="External"/><Relationship Id="rId74" Type="http://schemas.openxmlformats.org/officeDocument/2006/relationships/hyperlink" Target="http://127.0.0.1/6308d49df9425c0018fa109e" TargetMode="External"/><Relationship Id="rId377" Type="http://schemas.openxmlformats.org/officeDocument/2006/relationships/hyperlink" Target="http://127.0.0.1/6308d4bdf9425c0018fa63e1" TargetMode="External"/><Relationship Id="rId500" Type="http://schemas.openxmlformats.org/officeDocument/2006/relationships/hyperlink" Target="http://127.0.0.1/6308d4adf9425c0018fa37b8" TargetMode="External"/><Relationship Id="rId584" Type="http://schemas.openxmlformats.org/officeDocument/2006/relationships/hyperlink" Target="http://127.0.0.1/6308d4bcf9425c0018fa5e46" TargetMode="External"/><Relationship Id="rId805" Type="http://schemas.openxmlformats.org/officeDocument/2006/relationships/hyperlink" Target="http://127.0.0.1/6308d49cf9425c0018fa0e49" TargetMode="External"/><Relationship Id="rId5" Type="http://schemas.openxmlformats.org/officeDocument/2006/relationships/hyperlink" Target="http://127.0.0.1/6308d49cf9425c0018fa0bd5" TargetMode="External"/><Relationship Id="rId237" Type="http://schemas.openxmlformats.org/officeDocument/2006/relationships/hyperlink" Target="http://127.0.0.1/6308d4bdf9425c0018fa6214" TargetMode="External"/><Relationship Id="rId791" Type="http://schemas.openxmlformats.org/officeDocument/2006/relationships/hyperlink" Target="http://127.0.0.1/6308d4c1f9425c0018fa6c38" TargetMode="External"/><Relationship Id="rId889" Type="http://schemas.openxmlformats.org/officeDocument/2006/relationships/hyperlink" Target="http://127.0.0.1/6308d4bdf9425c0018fa62ea" TargetMode="External"/><Relationship Id="rId1074" Type="http://schemas.openxmlformats.org/officeDocument/2006/relationships/hyperlink" Target="http://127.0.0.1/6308d4b2f9425c0018fa432e" TargetMode="External"/><Relationship Id="rId444" Type="http://schemas.openxmlformats.org/officeDocument/2006/relationships/hyperlink" Target="http://127.0.0.1/6308d4b2f9425c0018fa46bc" TargetMode="External"/><Relationship Id="rId651" Type="http://schemas.openxmlformats.org/officeDocument/2006/relationships/hyperlink" Target="http://127.0.0.1/6308d4adf9425c0018fa3726" TargetMode="External"/><Relationship Id="rId749" Type="http://schemas.openxmlformats.org/officeDocument/2006/relationships/hyperlink" Target="http://127.0.0.1/6317759c7137010018f89559" TargetMode="External"/><Relationship Id="rId290" Type="http://schemas.openxmlformats.org/officeDocument/2006/relationships/hyperlink" Target="http://127.0.0.1/6308d4acf9425c0018fa3542" TargetMode="External"/><Relationship Id="rId304" Type="http://schemas.openxmlformats.org/officeDocument/2006/relationships/hyperlink" Target="http://127.0.0.1/6308d4a3f9425c0018fa1c81" TargetMode="External"/><Relationship Id="rId388" Type="http://schemas.openxmlformats.org/officeDocument/2006/relationships/hyperlink" Target="http://127.0.0.1/6308d4a7f9425c0018fa2771" TargetMode="External"/><Relationship Id="rId511" Type="http://schemas.openxmlformats.org/officeDocument/2006/relationships/hyperlink" Target="http://127.0.0.1/6308d4a8f9425c0018fa2c80" TargetMode="External"/><Relationship Id="rId609" Type="http://schemas.openxmlformats.org/officeDocument/2006/relationships/hyperlink" Target="http://127.0.0.1/6308d4bcf9425c0018fa5f58" TargetMode="External"/><Relationship Id="rId956" Type="http://schemas.openxmlformats.org/officeDocument/2006/relationships/hyperlink" Target="http://127.0.0.1/6308d4b2f9425c0018fa44d8" TargetMode="External"/><Relationship Id="rId85" Type="http://schemas.openxmlformats.org/officeDocument/2006/relationships/hyperlink" Target="http://127.0.0.1/6308d4a3f9425c0018fa1cc7" TargetMode="External"/><Relationship Id="rId150" Type="http://schemas.openxmlformats.org/officeDocument/2006/relationships/hyperlink" Target="http://127.0.0.1/6308d4b1f9425c0018fa42e8" TargetMode="External"/><Relationship Id="rId595" Type="http://schemas.openxmlformats.org/officeDocument/2006/relationships/hyperlink" Target="http://127.0.0.1/6308d4b7f9425c0018fa5219" TargetMode="External"/><Relationship Id="rId816" Type="http://schemas.openxmlformats.org/officeDocument/2006/relationships/hyperlink" Target="http://127.0.0.1/6308d4a7f9425c0018fa27d6" TargetMode="External"/><Relationship Id="rId1001" Type="http://schemas.openxmlformats.org/officeDocument/2006/relationships/hyperlink" Target="http://127.0.0.1/6308d4a8f9425c0018fa2980" TargetMode="External"/><Relationship Id="rId248" Type="http://schemas.openxmlformats.org/officeDocument/2006/relationships/hyperlink" Target="http://127.0.0.1/6308d4bcf9425c0018fa5f18" TargetMode="External"/><Relationship Id="rId455" Type="http://schemas.openxmlformats.org/officeDocument/2006/relationships/hyperlink" Target="http://127.0.0.1/6308d4b7f9425c0018fa518f" TargetMode="External"/><Relationship Id="rId662" Type="http://schemas.openxmlformats.org/officeDocument/2006/relationships/hyperlink" Target="http://127.0.0.1/6308d4a2f9425c0018fa19a4" TargetMode="External"/><Relationship Id="rId1085" Type="http://schemas.openxmlformats.org/officeDocument/2006/relationships/hyperlink" Target="http://127.0.0.1/6308d4a3f9425c0018fa1de1" TargetMode="External"/><Relationship Id="rId12" Type="http://schemas.openxmlformats.org/officeDocument/2006/relationships/hyperlink" Target="http://127.0.0.1/6308d4b7f9425c0018fa530a" TargetMode="External"/><Relationship Id="rId108" Type="http://schemas.openxmlformats.org/officeDocument/2006/relationships/hyperlink" Target="http://127.0.0.1/6308d4b7f9425c0018fa5094" TargetMode="External"/><Relationship Id="rId315" Type="http://schemas.openxmlformats.org/officeDocument/2006/relationships/hyperlink" Target="http://127.0.0.1/6308d49df9425c0018fa0f80" TargetMode="External"/><Relationship Id="rId522" Type="http://schemas.openxmlformats.org/officeDocument/2006/relationships/hyperlink" Target="http://127.0.0.1/6308d4a9f9425c0018fa2d2b" TargetMode="External"/><Relationship Id="rId967" Type="http://schemas.openxmlformats.org/officeDocument/2006/relationships/hyperlink" Target="http://127.0.0.1/6308d4a8f9425c0018fa2adc" TargetMode="External"/><Relationship Id="rId96" Type="http://schemas.openxmlformats.org/officeDocument/2006/relationships/hyperlink" Target="http://127.0.0.1/6308d4a2f9425c0018fa1958" TargetMode="External"/><Relationship Id="rId161" Type="http://schemas.openxmlformats.org/officeDocument/2006/relationships/hyperlink" Target="http://127.0.0.1/6308d4b3f9425c0018fa47fd" TargetMode="External"/><Relationship Id="rId399" Type="http://schemas.openxmlformats.org/officeDocument/2006/relationships/hyperlink" Target="http://127.0.0.1/6308d49df9425c0018fa10de" TargetMode="External"/><Relationship Id="rId827" Type="http://schemas.openxmlformats.org/officeDocument/2006/relationships/hyperlink" Target="http://127.0.0.1/63176e377137010018f89509" TargetMode="External"/><Relationship Id="rId1012" Type="http://schemas.openxmlformats.org/officeDocument/2006/relationships/hyperlink" Target="http://127.0.0.1/6308d4a8f9425c0018fa2c17" TargetMode="External"/><Relationship Id="rId259" Type="http://schemas.openxmlformats.org/officeDocument/2006/relationships/hyperlink" Target="http://127.0.0.1/6308d4b3f9425c0018fa481e" TargetMode="External"/><Relationship Id="rId466" Type="http://schemas.openxmlformats.org/officeDocument/2006/relationships/hyperlink" Target="http://127.0.0.1/6308d49df9425c0018fa0ed5" TargetMode="External"/><Relationship Id="rId673" Type="http://schemas.openxmlformats.org/officeDocument/2006/relationships/hyperlink" Target="http://127.0.0.1/6308d4bdf9425c0018fa6097" TargetMode="External"/><Relationship Id="rId880" Type="http://schemas.openxmlformats.org/officeDocument/2006/relationships/hyperlink" Target="http://127.0.0.1/6308d4b7f9425c0018fa51b0" TargetMode="External"/><Relationship Id="rId1096" Type="http://schemas.openxmlformats.org/officeDocument/2006/relationships/hyperlink" Target="http://127.0.0.1/6308d4b3f9425c0018fa48cd" TargetMode="External"/><Relationship Id="rId23" Type="http://schemas.openxmlformats.org/officeDocument/2006/relationships/hyperlink" Target="http://127.0.0.1/631b34a98b8d3200189e2a80" TargetMode="External"/><Relationship Id="rId119" Type="http://schemas.openxmlformats.org/officeDocument/2006/relationships/hyperlink" Target="http://127.0.0.1/6308d49cf9425c0018fa0bf8" TargetMode="External"/><Relationship Id="rId326" Type="http://schemas.openxmlformats.org/officeDocument/2006/relationships/hyperlink" Target="http://127.0.0.1/6308d4b8f9425c0018fa5563" TargetMode="External"/><Relationship Id="rId533" Type="http://schemas.openxmlformats.org/officeDocument/2006/relationships/hyperlink" Target="http://127.0.0.1/6308d4b2f9425c0018fa45cd" TargetMode="External"/><Relationship Id="rId978" Type="http://schemas.openxmlformats.org/officeDocument/2006/relationships/hyperlink" Target="http://127.0.0.1/6308d4a8f9425c0018fa28cb" TargetMode="External"/><Relationship Id="rId740" Type="http://schemas.openxmlformats.org/officeDocument/2006/relationships/hyperlink" Target="http://127.0.0.1/6308d4bdf9425c0018fa623d" TargetMode="External"/><Relationship Id="rId838" Type="http://schemas.openxmlformats.org/officeDocument/2006/relationships/hyperlink" Target="http://127.0.0.1/6308d4a9f9425c0018fa2d75" TargetMode="External"/><Relationship Id="rId1023" Type="http://schemas.openxmlformats.org/officeDocument/2006/relationships/hyperlink" Target="http://127.0.0.1/6308d4bcf9425c0018fa5dfa" TargetMode="External"/><Relationship Id="rId172" Type="http://schemas.openxmlformats.org/officeDocument/2006/relationships/hyperlink" Target="http://127.0.0.1/6308d4adf9425c0018fa38ce" TargetMode="External"/><Relationship Id="rId477" Type="http://schemas.openxmlformats.org/officeDocument/2006/relationships/hyperlink" Target="http://127.0.0.1/6308d4b3f9425c0018fa476b" TargetMode="External"/><Relationship Id="rId600" Type="http://schemas.openxmlformats.org/officeDocument/2006/relationships/hyperlink" Target="http://127.0.0.1/6308d4b2f9425c0018fa45c7" TargetMode="External"/><Relationship Id="rId684" Type="http://schemas.openxmlformats.org/officeDocument/2006/relationships/hyperlink" Target="http://127.0.0.1/6308d4a8f9425c0018fa2c13" TargetMode="External"/><Relationship Id="rId337" Type="http://schemas.openxmlformats.org/officeDocument/2006/relationships/hyperlink" Target="http://127.0.0.1/6308d4b2f9425c0018fa4490" TargetMode="External"/><Relationship Id="rId891" Type="http://schemas.openxmlformats.org/officeDocument/2006/relationships/hyperlink" Target="http://127.0.0.1/6308d4bdf9425c0018fa6309" TargetMode="External"/><Relationship Id="rId905" Type="http://schemas.openxmlformats.org/officeDocument/2006/relationships/hyperlink" Target="http://127.0.0.1/6308d4a3f9425c0018fa1bf7" TargetMode="External"/><Relationship Id="rId989" Type="http://schemas.openxmlformats.org/officeDocument/2006/relationships/hyperlink" Target="http://127.0.0.1/6308d4acf9425c0018fa351f" TargetMode="External"/><Relationship Id="rId34" Type="http://schemas.openxmlformats.org/officeDocument/2006/relationships/hyperlink" Target="http://127.0.0.1/6308d4a7f9425c0018fa2794" TargetMode="External"/><Relationship Id="rId544" Type="http://schemas.openxmlformats.org/officeDocument/2006/relationships/hyperlink" Target="http://127.0.0.1/6308d4bcf9425c0018fa5e8a" TargetMode="External"/><Relationship Id="rId751" Type="http://schemas.openxmlformats.org/officeDocument/2006/relationships/hyperlink" Target="http://127.0.0.1/6308d4a3f9425c0018fa1c18" TargetMode="External"/><Relationship Id="rId849" Type="http://schemas.openxmlformats.org/officeDocument/2006/relationships/hyperlink" Target="http://127.0.0.1/6317a5557137010018f8965c" TargetMode="External"/><Relationship Id="rId183" Type="http://schemas.openxmlformats.org/officeDocument/2006/relationships/hyperlink" Target="http://127.0.0.1/6308d4b1f9425c0018fa42a2" TargetMode="External"/><Relationship Id="rId390" Type="http://schemas.openxmlformats.org/officeDocument/2006/relationships/hyperlink" Target="http://127.0.0.1/6308d4a7f9425c0018fa2790" TargetMode="External"/><Relationship Id="rId404" Type="http://schemas.openxmlformats.org/officeDocument/2006/relationships/hyperlink" Target="http://127.0.0.1/6308d4a9f9425c0018fa2d54" TargetMode="External"/><Relationship Id="rId611" Type="http://schemas.openxmlformats.org/officeDocument/2006/relationships/hyperlink" Target="http://127.0.0.1/6308d4a8f9425c0018fa2a0c" TargetMode="External"/><Relationship Id="rId1034" Type="http://schemas.openxmlformats.org/officeDocument/2006/relationships/hyperlink" Target="http://127.0.0.1/6308d4a3f9425c0018fa1f1c" TargetMode="External"/><Relationship Id="rId250" Type="http://schemas.openxmlformats.org/officeDocument/2006/relationships/hyperlink" Target="http://127.0.0.1/6308d49cf9425c0018fa0e03" TargetMode="External"/><Relationship Id="rId488" Type="http://schemas.openxmlformats.org/officeDocument/2006/relationships/hyperlink" Target="http://127.0.0.1/6308d4a3f9425c0018fa1cec" TargetMode="External"/><Relationship Id="rId695" Type="http://schemas.openxmlformats.org/officeDocument/2006/relationships/hyperlink" Target="http://127.0.0.1/6308d49bf9425c0018fa0b6c" TargetMode="External"/><Relationship Id="rId709" Type="http://schemas.openxmlformats.org/officeDocument/2006/relationships/hyperlink" Target="http://127.0.0.1/6308d4b8f9425c0018fa553e" TargetMode="External"/><Relationship Id="rId916" Type="http://schemas.openxmlformats.org/officeDocument/2006/relationships/hyperlink" Target="http://127.0.0.1/6308d4a7f9425c0018fa272b" TargetMode="External"/><Relationship Id="rId1101" Type="http://schemas.openxmlformats.org/officeDocument/2006/relationships/hyperlink" Target="http://127.0.0.1/6308d4c1f9425c0018fa6c9f" TargetMode="External"/><Relationship Id="rId45" Type="http://schemas.openxmlformats.org/officeDocument/2006/relationships/hyperlink" Target="http://127.0.0.1/6308d4b7f9425c0018fa5071" TargetMode="External"/><Relationship Id="rId110" Type="http://schemas.openxmlformats.org/officeDocument/2006/relationships/hyperlink" Target="http://127.0.0.1/6308d49cf9425c0018fa0d56" TargetMode="External"/><Relationship Id="rId348" Type="http://schemas.openxmlformats.org/officeDocument/2006/relationships/hyperlink" Target="http://127.0.0.1/6308d4adf9425c0018fa3703" TargetMode="External"/><Relationship Id="rId555" Type="http://schemas.openxmlformats.org/officeDocument/2006/relationships/hyperlink" Target="http://127.0.0.1/6308d4a8f9425c0018fa2a92" TargetMode="External"/><Relationship Id="rId762" Type="http://schemas.openxmlformats.org/officeDocument/2006/relationships/hyperlink" Target="http://127.0.0.1/6308d4c1f9425c0018fa6b83" TargetMode="External"/><Relationship Id="rId194" Type="http://schemas.openxmlformats.org/officeDocument/2006/relationships/hyperlink" Target="http://127.0.0.1/6308d4a2f9425c0018fa1981" TargetMode="External"/><Relationship Id="rId208" Type="http://schemas.openxmlformats.org/officeDocument/2006/relationships/hyperlink" Target="http://127.0.0.1/6308d4b1f9425c0018fa421a" TargetMode="External"/><Relationship Id="rId415" Type="http://schemas.openxmlformats.org/officeDocument/2006/relationships/hyperlink" Target="http://127.0.0.1/6308d4bdf9425c0018fa62a4" TargetMode="External"/><Relationship Id="rId622" Type="http://schemas.openxmlformats.org/officeDocument/2006/relationships/hyperlink" Target="http://127.0.0.1/6308d4c1f9425c0018fa6d08" TargetMode="External"/><Relationship Id="rId1045" Type="http://schemas.openxmlformats.org/officeDocument/2006/relationships/hyperlink" Target="http://127.0.0.1/6308d49df9425c0018fa121d" TargetMode="External"/><Relationship Id="rId261" Type="http://schemas.openxmlformats.org/officeDocument/2006/relationships/hyperlink" Target="http://127.0.0.1/6308d4b3f9425c0018fa483d" TargetMode="External"/><Relationship Id="rId499" Type="http://schemas.openxmlformats.org/officeDocument/2006/relationships/hyperlink" Target="http://127.0.0.1/6308d4adf9425c0018fa37b6" TargetMode="External"/><Relationship Id="rId927" Type="http://schemas.openxmlformats.org/officeDocument/2006/relationships/hyperlink" Target="http://127.0.0.1/6308d4a8f9425c0018fa2ad8" TargetMode="External"/><Relationship Id="rId56" Type="http://schemas.openxmlformats.org/officeDocument/2006/relationships/hyperlink" Target="http://127.0.0.1/6308d4b2f9425c0018fa43c0" TargetMode="External"/><Relationship Id="rId359" Type="http://schemas.openxmlformats.org/officeDocument/2006/relationships/hyperlink" Target="http://127.0.0.1/6308d4a3f9425c0018fa1ed6" TargetMode="External"/><Relationship Id="rId566" Type="http://schemas.openxmlformats.org/officeDocument/2006/relationships/hyperlink" Target="http://127.0.0.1/6308d4bdf9425c0018fa6355" TargetMode="External"/><Relationship Id="rId773" Type="http://schemas.openxmlformats.org/officeDocument/2006/relationships/hyperlink" Target="http://127.0.0.1/6308d49cf9425c0018fa0ca7" TargetMode="External"/><Relationship Id="rId121" Type="http://schemas.openxmlformats.org/officeDocument/2006/relationships/hyperlink" Target="http://127.0.0.1/6308d4a3f9425c0018fa1baf" TargetMode="External"/><Relationship Id="rId219" Type="http://schemas.openxmlformats.org/officeDocument/2006/relationships/hyperlink" Target="http://127.0.0.1/6308d4b2f9425c0018fa4423" TargetMode="External"/><Relationship Id="rId426" Type="http://schemas.openxmlformats.org/officeDocument/2006/relationships/hyperlink" Target="http://127.0.0.1/6308d4adf9425c0018fa38ca" TargetMode="External"/><Relationship Id="rId633" Type="http://schemas.openxmlformats.org/officeDocument/2006/relationships/hyperlink" Target="http://127.0.0.1/6308d4b3f9425c0018fa47f7" TargetMode="External"/><Relationship Id="rId980" Type="http://schemas.openxmlformats.org/officeDocument/2006/relationships/hyperlink" Target="http://127.0.0.1/6308d4b2f9425c0018fa4659" TargetMode="External"/><Relationship Id="rId1056" Type="http://schemas.openxmlformats.org/officeDocument/2006/relationships/hyperlink" Target="http://127.0.0.1/6308d4acf9425c0018fa34f6" TargetMode="External"/><Relationship Id="rId840" Type="http://schemas.openxmlformats.org/officeDocument/2006/relationships/hyperlink" Target="http://127.0.0.1/6308d4a9f9425c0018fa2d94" TargetMode="External"/><Relationship Id="rId938" Type="http://schemas.openxmlformats.org/officeDocument/2006/relationships/hyperlink" Target="http://127.0.0.1/6317acf27137010018f896a3" TargetMode="External"/><Relationship Id="rId67" Type="http://schemas.openxmlformats.org/officeDocument/2006/relationships/hyperlink" Target="http://127.0.0.1/6308d49df9425c0018fa1079" TargetMode="External"/><Relationship Id="rId272" Type="http://schemas.openxmlformats.org/officeDocument/2006/relationships/hyperlink" Target="http://127.0.0.1/6308d4a8f9425c0018fa2ca5" TargetMode="External"/><Relationship Id="rId577" Type="http://schemas.openxmlformats.org/officeDocument/2006/relationships/hyperlink" Target="http://127.0.0.1/6308d4a3f9425c0018fa1eb1" TargetMode="External"/><Relationship Id="rId700" Type="http://schemas.openxmlformats.org/officeDocument/2006/relationships/hyperlink" Target="http://127.0.0.1/6308d4adf9425c0018fa397d" TargetMode="External"/><Relationship Id="rId132" Type="http://schemas.openxmlformats.org/officeDocument/2006/relationships/hyperlink" Target="http://127.0.0.1/6308d4a3f9425c0018fa1e8a" TargetMode="External"/><Relationship Id="rId784" Type="http://schemas.openxmlformats.org/officeDocument/2006/relationships/hyperlink" Target="http://127.0.0.1/6308d49df9425c0018fa1105" TargetMode="External"/><Relationship Id="rId991" Type="http://schemas.openxmlformats.org/officeDocument/2006/relationships/hyperlink" Target="http://127.0.0.1/6308d4b2f9425c0018fa4332" TargetMode="External"/><Relationship Id="rId1067" Type="http://schemas.openxmlformats.org/officeDocument/2006/relationships/hyperlink" Target="http://127.0.0.1/6308d4a8f9425c0018fa2bd3" TargetMode="External"/><Relationship Id="rId437" Type="http://schemas.openxmlformats.org/officeDocument/2006/relationships/hyperlink" Target="http://127.0.0.1/6308d4adf9425c0018fa39a2" TargetMode="External"/><Relationship Id="rId644" Type="http://schemas.openxmlformats.org/officeDocument/2006/relationships/hyperlink" Target="http://127.0.0.1/6308d4bcf9425c0018fa5fea" TargetMode="External"/><Relationship Id="rId851" Type="http://schemas.openxmlformats.org/officeDocument/2006/relationships/hyperlink" Target="http://127.0.0.1/6308d4bdf9425c0018fa618e" TargetMode="External"/><Relationship Id="rId283" Type="http://schemas.openxmlformats.org/officeDocument/2006/relationships/hyperlink" Target="http://127.0.0.1/6308d4b2f9425c0018fa46e3" TargetMode="External"/><Relationship Id="rId490" Type="http://schemas.openxmlformats.org/officeDocument/2006/relationships/hyperlink" Target="http://127.0.0.1/6308d4bcf9425c0018fa5e67" TargetMode="External"/><Relationship Id="rId504" Type="http://schemas.openxmlformats.org/officeDocument/2006/relationships/hyperlink" Target="http://127.0.0.1/6308d4a3f9425c0018fa1b88" TargetMode="External"/><Relationship Id="rId711" Type="http://schemas.openxmlformats.org/officeDocument/2006/relationships/hyperlink" Target="http://127.0.0.1/6308d4b8f9425c0018fa555d" TargetMode="External"/><Relationship Id="rId949" Type="http://schemas.openxmlformats.org/officeDocument/2006/relationships/hyperlink" Target="http://127.0.0.1/6308d4a8f9425c0018fa2a2d" TargetMode="External"/><Relationship Id="rId78" Type="http://schemas.openxmlformats.org/officeDocument/2006/relationships/hyperlink" Target="http://127.0.0.1/6308d49cf9425c0018fa0eae" TargetMode="External"/><Relationship Id="rId143" Type="http://schemas.openxmlformats.org/officeDocument/2006/relationships/hyperlink" Target="http://127.0.0.1/6308d4adf9425c0018fa3844" TargetMode="External"/><Relationship Id="rId350" Type="http://schemas.openxmlformats.org/officeDocument/2006/relationships/hyperlink" Target="http://127.0.0.1/6308d4b8f9425c0018fa55cc" TargetMode="External"/><Relationship Id="rId588" Type="http://schemas.openxmlformats.org/officeDocument/2006/relationships/hyperlink" Target="http://127.0.0.1/6308d4b7f9425c0018fa5189" TargetMode="External"/><Relationship Id="rId795" Type="http://schemas.openxmlformats.org/officeDocument/2006/relationships/hyperlink" Target="http://127.0.0.1/6308d4bdf9425c0018fa62e6" TargetMode="External"/><Relationship Id="rId809" Type="http://schemas.openxmlformats.org/officeDocument/2006/relationships/hyperlink" Target="http://127.0.0.1/6308d4a8f9425c0018fa295d" TargetMode="External"/><Relationship Id="rId9" Type="http://schemas.openxmlformats.org/officeDocument/2006/relationships/hyperlink" Target="http://127.0.0.1/63174de77137010018f8944a" TargetMode="External"/><Relationship Id="rId210" Type="http://schemas.openxmlformats.org/officeDocument/2006/relationships/hyperlink" Target="http://127.0.0.1/6308d4b1f9425c0018fa4239" TargetMode="External"/><Relationship Id="rId448" Type="http://schemas.openxmlformats.org/officeDocument/2006/relationships/hyperlink" Target="http://127.0.0.1/6308d4bdf9425c0018fa6330" TargetMode="External"/><Relationship Id="rId655" Type="http://schemas.openxmlformats.org/officeDocument/2006/relationships/hyperlink" Target="http://127.0.0.1/6308d4a8f9425c0018fa2b22" TargetMode="External"/><Relationship Id="rId862" Type="http://schemas.openxmlformats.org/officeDocument/2006/relationships/hyperlink" Target="http://127.0.0.1/6308d4a8f9425c0018fa2820" TargetMode="External"/><Relationship Id="rId1078" Type="http://schemas.openxmlformats.org/officeDocument/2006/relationships/hyperlink" Target="http://127.0.0.1/6308d4bdf9425c0018fa6376" TargetMode="External"/><Relationship Id="rId294" Type="http://schemas.openxmlformats.org/officeDocument/2006/relationships/hyperlink" Target="http://127.0.0.1/6308d4adf9425c0018fa35eb" TargetMode="External"/><Relationship Id="rId308" Type="http://schemas.openxmlformats.org/officeDocument/2006/relationships/hyperlink" Target="http://127.0.0.1/6308d4b8f9425c0018fa5635" TargetMode="External"/><Relationship Id="rId515" Type="http://schemas.openxmlformats.org/officeDocument/2006/relationships/hyperlink" Target="http://127.0.0.1/6308d4b8f9425c0018fa54fa" TargetMode="External"/><Relationship Id="rId722" Type="http://schemas.openxmlformats.org/officeDocument/2006/relationships/hyperlink" Target="http://127.0.0.1/6308d4a3f9425c0018fa1ef9" TargetMode="External"/><Relationship Id="rId89" Type="http://schemas.openxmlformats.org/officeDocument/2006/relationships/hyperlink" Target="http://127.0.0.1/6308d4b7f9425c0018fa51f8" TargetMode="External"/><Relationship Id="rId154" Type="http://schemas.openxmlformats.org/officeDocument/2006/relationships/hyperlink" Target="http://127.0.0.1/6308d4aef9425c0018fa3afe" TargetMode="External"/><Relationship Id="rId361" Type="http://schemas.openxmlformats.org/officeDocument/2006/relationships/hyperlink" Target="http://127.0.0.1/6308d49df9425c0018fa1010" TargetMode="External"/><Relationship Id="rId599" Type="http://schemas.openxmlformats.org/officeDocument/2006/relationships/hyperlink" Target="http://127.0.0.1/6308d4b2f9425c0018fa45aa" TargetMode="External"/><Relationship Id="rId1005" Type="http://schemas.openxmlformats.org/officeDocument/2006/relationships/hyperlink" Target="http://127.0.0.1/6308d4a3f9425c0018fa1db8" TargetMode="External"/><Relationship Id="rId459" Type="http://schemas.openxmlformats.org/officeDocument/2006/relationships/hyperlink" Target="http://127.0.0.1/6308d49cf9425c0018fa0e45" TargetMode="External"/><Relationship Id="rId666" Type="http://schemas.openxmlformats.org/officeDocument/2006/relationships/hyperlink" Target="http://127.0.0.1/6308d4bdf9425c0018fa627d" TargetMode="External"/><Relationship Id="rId873" Type="http://schemas.openxmlformats.org/officeDocument/2006/relationships/hyperlink" Target="http://127.0.0.1/6308d49cf9425c0018fa0c38" TargetMode="External"/><Relationship Id="rId1089" Type="http://schemas.openxmlformats.org/officeDocument/2006/relationships/hyperlink" Target="http://127.0.0.1/6308d4a9f9425c0018fa2ce5" TargetMode="External"/><Relationship Id="rId16" Type="http://schemas.openxmlformats.org/officeDocument/2006/relationships/hyperlink" Target="http://127.0.0.1/6308d4b2f9425c0018fa42ec" TargetMode="External"/><Relationship Id="rId221" Type="http://schemas.openxmlformats.org/officeDocument/2006/relationships/hyperlink" Target="http://127.0.0.1/6308d4bdf9425c0018fa6148" TargetMode="External"/><Relationship Id="rId319" Type="http://schemas.openxmlformats.org/officeDocument/2006/relationships/hyperlink" Target="http://127.0.0.1/6308d4a3f9425c0018fa1b8c" TargetMode="External"/><Relationship Id="rId526" Type="http://schemas.openxmlformats.org/officeDocument/2006/relationships/hyperlink" Target="http://127.0.0.1/6308d4c1f9425c0018fa6c13" TargetMode="External"/><Relationship Id="rId733" Type="http://schemas.openxmlformats.org/officeDocument/2006/relationships/hyperlink" Target="http://127.0.0.1/6308d4a3f9425c0018fa1d76" TargetMode="External"/><Relationship Id="rId940" Type="http://schemas.openxmlformats.org/officeDocument/2006/relationships/hyperlink" Target="http://127.0.0.1/6308d4b3f9425c0018fa4864" TargetMode="External"/><Relationship Id="rId1016" Type="http://schemas.openxmlformats.org/officeDocument/2006/relationships/hyperlink" Target="http://127.0.0.1/6308d4b2f9425c0018fa4613" TargetMode="External"/><Relationship Id="rId165" Type="http://schemas.openxmlformats.org/officeDocument/2006/relationships/hyperlink" Target="http://127.0.0.1/6308d4bdf9425c0018fa6070" TargetMode="External"/><Relationship Id="rId372" Type="http://schemas.openxmlformats.org/officeDocument/2006/relationships/hyperlink" Target="http://127.0.0.1/6308d4a8f9425c0018fa28ee" TargetMode="External"/><Relationship Id="rId677" Type="http://schemas.openxmlformats.org/officeDocument/2006/relationships/hyperlink" Target="http://127.0.0.1/6308d49df9425c0018fa11d9" TargetMode="External"/><Relationship Id="rId800" Type="http://schemas.openxmlformats.org/officeDocument/2006/relationships/hyperlink" Target="http://127.0.0.1/6308d4bdf9425c0018fa60bc" TargetMode="External"/><Relationship Id="rId232" Type="http://schemas.openxmlformats.org/officeDocument/2006/relationships/hyperlink" Target="http://127.0.0.1/6308d4b2f9425c0018fa4634" TargetMode="External"/><Relationship Id="rId884" Type="http://schemas.openxmlformats.org/officeDocument/2006/relationships/hyperlink" Target="http://127.0.0.1/63189c917137010018f89926" TargetMode="External"/><Relationship Id="rId27" Type="http://schemas.openxmlformats.org/officeDocument/2006/relationships/hyperlink" Target="http://127.0.0.1/6308d4b2f9425c0018fa460d" TargetMode="External"/><Relationship Id="rId537" Type="http://schemas.openxmlformats.org/officeDocument/2006/relationships/hyperlink" Target="http://127.0.0.1/6308d49df9425c0018fa1147" TargetMode="External"/><Relationship Id="rId744" Type="http://schemas.openxmlformats.org/officeDocument/2006/relationships/hyperlink" Target="http://127.0.0.1/6308d4bdf9425c0018fa63b8" TargetMode="External"/><Relationship Id="rId951" Type="http://schemas.openxmlformats.org/officeDocument/2006/relationships/hyperlink" Target="http://127.0.0.1/6308d4a8f9425c0018fa2a4c" TargetMode="External"/><Relationship Id="rId80" Type="http://schemas.openxmlformats.org/officeDocument/2006/relationships/hyperlink" Target="http://127.0.0.1/6308d4acf9425c0018fa3470" TargetMode="External"/><Relationship Id="rId176" Type="http://schemas.openxmlformats.org/officeDocument/2006/relationships/hyperlink" Target="http://127.0.0.1/6308d4b7f9425c0018fa5310" TargetMode="External"/><Relationship Id="rId383" Type="http://schemas.openxmlformats.org/officeDocument/2006/relationships/hyperlink" Target="http://127.0.0.1/6308d4b8f9425c0018fa54b4" TargetMode="External"/><Relationship Id="rId590" Type="http://schemas.openxmlformats.org/officeDocument/2006/relationships/hyperlink" Target="http://127.0.0.1/6308d49df9425c0018fa11b6" TargetMode="External"/><Relationship Id="rId604" Type="http://schemas.openxmlformats.org/officeDocument/2006/relationships/hyperlink" Target="http://127.0.0.1/6308d4aef9425c0018fa3ab8" TargetMode="External"/><Relationship Id="rId811" Type="http://schemas.openxmlformats.org/officeDocument/2006/relationships/hyperlink" Target="http://127.0.0.1/6308d4bcf9425c0018fa5f7f" TargetMode="External"/><Relationship Id="rId1027" Type="http://schemas.openxmlformats.org/officeDocument/2006/relationships/hyperlink" Target="http://127.0.0.1/6308d4adf9425c0018fa374d" TargetMode="External"/><Relationship Id="rId243" Type="http://schemas.openxmlformats.org/officeDocument/2006/relationships/hyperlink" Target="http://127.0.0.1/631fa596eafa710011af1832" TargetMode="External"/><Relationship Id="rId450" Type="http://schemas.openxmlformats.org/officeDocument/2006/relationships/hyperlink" Target="http://127.0.0.1/6308d4bdf9425c0018fa634f" TargetMode="External"/><Relationship Id="rId688" Type="http://schemas.openxmlformats.org/officeDocument/2006/relationships/hyperlink" Target="http://127.0.0.1/6308d4adf9425c0018fa3888" TargetMode="External"/><Relationship Id="rId895" Type="http://schemas.openxmlformats.org/officeDocument/2006/relationships/hyperlink" Target="http://127.0.0.1/6308d4c1f9425c0018fa6bf0" TargetMode="External"/><Relationship Id="rId909" Type="http://schemas.openxmlformats.org/officeDocument/2006/relationships/hyperlink" Target="http://127.0.0.1/6308d4b8f9425c0018fa54ae" TargetMode="External"/><Relationship Id="rId1080" Type="http://schemas.openxmlformats.org/officeDocument/2006/relationships/hyperlink" Target="http://127.0.0.1/6308d4bdf9425c0018fa6395" TargetMode="External"/><Relationship Id="rId38" Type="http://schemas.openxmlformats.org/officeDocument/2006/relationships/hyperlink" Target="http://127.0.0.1/6308d4b1f9425c0018fa42a8" TargetMode="External"/><Relationship Id="rId103" Type="http://schemas.openxmlformats.org/officeDocument/2006/relationships/hyperlink" Target="http://127.0.0.1/6308d4adf9425c0018fa35a9" TargetMode="External"/><Relationship Id="rId310" Type="http://schemas.openxmlformats.org/officeDocument/2006/relationships/hyperlink" Target="http://127.0.0.1/6308d4bdf9425c0018fa6100" TargetMode="External"/><Relationship Id="rId548" Type="http://schemas.openxmlformats.org/officeDocument/2006/relationships/hyperlink" Target="http://127.0.0.1/6328717eca797e001c73ece1" TargetMode="External"/><Relationship Id="rId755" Type="http://schemas.openxmlformats.org/officeDocument/2006/relationships/hyperlink" Target="http://127.0.0.1/6308d4a2f9425c0018fa19c7" TargetMode="External"/><Relationship Id="rId962" Type="http://schemas.openxmlformats.org/officeDocument/2006/relationships/hyperlink" Target="http://127.0.0.1/631fa5b6eafa710011af185b" TargetMode="External"/><Relationship Id="rId91" Type="http://schemas.openxmlformats.org/officeDocument/2006/relationships/hyperlink" Target="http://127.0.0.1/6308d4b3f9425c0018fa476f" TargetMode="External"/><Relationship Id="rId187" Type="http://schemas.openxmlformats.org/officeDocument/2006/relationships/hyperlink" Target="http://127.0.0.1/6317a4977137010018f895f7" TargetMode="External"/><Relationship Id="rId394" Type="http://schemas.openxmlformats.org/officeDocument/2006/relationships/hyperlink" Target="http://127.0.0.1/6308d4aef9425c0018fa3a2c" TargetMode="External"/><Relationship Id="rId408" Type="http://schemas.openxmlformats.org/officeDocument/2006/relationships/hyperlink" Target="http://127.0.0.1/6308d4bdf9425c0018fa604d" TargetMode="External"/><Relationship Id="rId615" Type="http://schemas.openxmlformats.org/officeDocument/2006/relationships/hyperlink" Target="http://127.0.0.1/6308d4b3f9425c0018fa4725" TargetMode="External"/><Relationship Id="rId822" Type="http://schemas.openxmlformats.org/officeDocument/2006/relationships/hyperlink" Target="http://127.0.0.1/6308d4b8f9425c0018fa560c" TargetMode="External"/><Relationship Id="rId1038" Type="http://schemas.openxmlformats.org/officeDocument/2006/relationships/hyperlink" Target="http://127.0.0.1/6308d4a2f9425c0018fa1ab6" TargetMode="External"/><Relationship Id="rId254" Type="http://schemas.openxmlformats.org/officeDocument/2006/relationships/hyperlink" Target="http://127.0.0.1/6308d4a3f9425c0018fa1dbe" TargetMode="External"/><Relationship Id="rId699" Type="http://schemas.openxmlformats.org/officeDocument/2006/relationships/hyperlink" Target="http://127.0.0.1/6308d4b3f9425c0018fa48c9" TargetMode="External"/><Relationship Id="rId1091" Type="http://schemas.openxmlformats.org/officeDocument/2006/relationships/hyperlink" Target="http://127.0.0.1/6308d4b2f9425c0018fa46c2" TargetMode="External"/><Relationship Id="rId49" Type="http://schemas.openxmlformats.org/officeDocument/2006/relationships/hyperlink" Target="http://127.0.0.1/6308d4adf9425c0018fa37d9" TargetMode="External"/><Relationship Id="rId114" Type="http://schemas.openxmlformats.org/officeDocument/2006/relationships/hyperlink" Target="http://127.0.0.1/6308d4b2f9425c0018fa4469" TargetMode="External"/><Relationship Id="rId461" Type="http://schemas.openxmlformats.org/officeDocument/2006/relationships/hyperlink" Target="http://127.0.0.1/6308d4b1f9425c0018fa423f" TargetMode="External"/><Relationship Id="rId559" Type="http://schemas.openxmlformats.org/officeDocument/2006/relationships/hyperlink" Target="http://127.0.0.1/6308d4c1f9425c0018fa6bcd" TargetMode="External"/><Relationship Id="rId766" Type="http://schemas.openxmlformats.org/officeDocument/2006/relationships/hyperlink" Target="http://127.0.0.1/6308d49cf9425c0018fa0eb2" TargetMode="External"/><Relationship Id="rId198" Type="http://schemas.openxmlformats.org/officeDocument/2006/relationships/hyperlink" Target="http://127.0.0.1/6308d49cf9425c0018fa0bcf" TargetMode="External"/><Relationship Id="rId321" Type="http://schemas.openxmlformats.org/officeDocument/2006/relationships/hyperlink" Target="http://127.0.0.1/6308d4a3f9425c0018fa1bab" TargetMode="External"/><Relationship Id="rId419" Type="http://schemas.openxmlformats.org/officeDocument/2006/relationships/hyperlink" Target="http://127.0.0.1/6308d49cf9425c0018fa0c61" TargetMode="External"/><Relationship Id="rId626" Type="http://schemas.openxmlformats.org/officeDocument/2006/relationships/hyperlink" Target="http://127.0.0.1/6308d4adf9425c0018fa38f3" TargetMode="External"/><Relationship Id="rId973" Type="http://schemas.openxmlformats.org/officeDocument/2006/relationships/hyperlink" Target="http://127.0.0.1/6308d4b7f9425c0018fa523c" TargetMode="External"/><Relationship Id="rId1049" Type="http://schemas.openxmlformats.org/officeDocument/2006/relationships/hyperlink" Target="http://127.0.0.1/6308d4b8f9425c0018fa546e" TargetMode="External"/><Relationship Id="rId833" Type="http://schemas.openxmlformats.org/officeDocument/2006/relationships/hyperlink" Target="http://127.0.0.1/6308d4b8f9425c0018fa5379" TargetMode="External"/><Relationship Id="rId265" Type="http://schemas.openxmlformats.org/officeDocument/2006/relationships/hyperlink" Target="http://127.0.0.1/6308d4c1f9425c0018fa6b1e" TargetMode="External"/><Relationship Id="rId472" Type="http://schemas.openxmlformats.org/officeDocument/2006/relationships/hyperlink" Target="http://127.0.0.1/6308d4b8f9425c0018fa5354" TargetMode="External"/><Relationship Id="rId900" Type="http://schemas.openxmlformats.org/officeDocument/2006/relationships/hyperlink" Target="http://127.0.0.1/6308d4b7f9425c0018fa52e7" TargetMode="External"/><Relationship Id="rId125" Type="http://schemas.openxmlformats.org/officeDocument/2006/relationships/hyperlink" Target="http://127.0.0.1/631b3fa27137010018f91b35" TargetMode="External"/><Relationship Id="rId332" Type="http://schemas.openxmlformats.org/officeDocument/2006/relationships/hyperlink" Target="http://127.0.0.1/6308d4a2f9425c0018fa1a30" TargetMode="External"/><Relationship Id="rId777" Type="http://schemas.openxmlformats.org/officeDocument/2006/relationships/hyperlink" Target="http://127.0.0.1/6308d4acf9425c0018fa34b0" TargetMode="External"/><Relationship Id="rId984" Type="http://schemas.openxmlformats.org/officeDocument/2006/relationships/hyperlink" Target="http://127.0.0.1/6308d4acf9425c0018fa3519" TargetMode="External"/><Relationship Id="rId637" Type="http://schemas.openxmlformats.org/officeDocument/2006/relationships/hyperlink" Target="http://127.0.0.1/6308d4a2f9425c0018fa1b00" TargetMode="External"/><Relationship Id="rId844" Type="http://schemas.openxmlformats.org/officeDocument/2006/relationships/hyperlink" Target="http://127.0.0.1/6308d4adf9425c0018fa3635" TargetMode="External"/><Relationship Id="rId276" Type="http://schemas.openxmlformats.org/officeDocument/2006/relationships/hyperlink" Target="http://127.0.0.1/6308d4b2f9425c0018fa4699" TargetMode="External"/><Relationship Id="rId483" Type="http://schemas.openxmlformats.org/officeDocument/2006/relationships/hyperlink" Target="http://127.0.0.1/6308d49cf9425c0018fa0ce7" TargetMode="External"/><Relationship Id="rId690" Type="http://schemas.openxmlformats.org/officeDocument/2006/relationships/hyperlink" Target="http://127.0.0.1/6308d4adf9425c0018fa38a7" TargetMode="External"/><Relationship Id="rId704" Type="http://schemas.openxmlformats.org/officeDocument/2006/relationships/hyperlink" Target="http://127.0.0.1/6308d4b8f9425c0018fa53bf" TargetMode="External"/><Relationship Id="rId911" Type="http://schemas.openxmlformats.org/officeDocument/2006/relationships/hyperlink" Target="http://127.0.0.1/6308d4bdf9425c0018fa60df" TargetMode="External"/><Relationship Id="rId40" Type="http://schemas.openxmlformats.org/officeDocument/2006/relationships/hyperlink" Target="http://127.0.0.1/6308d4b8f9425c0018fa5449" TargetMode="External"/><Relationship Id="rId136" Type="http://schemas.openxmlformats.org/officeDocument/2006/relationships/hyperlink" Target="http://127.0.0.1/6308d4a8f9425c0018fa2b8b" TargetMode="External"/><Relationship Id="rId343" Type="http://schemas.openxmlformats.org/officeDocument/2006/relationships/hyperlink" Target="http://127.0.0.1/6308d49cf9425c0018fa0d31" TargetMode="External"/><Relationship Id="rId550" Type="http://schemas.openxmlformats.org/officeDocument/2006/relationships/hyperlink" Target="http://127.0.0.1/6308d4b2f9425c0018fa44b3" TargetMode="External"/><Relationship Id="rId788" Type="http://schemas.openxmlformats.org/officeDocument/2006/relationships/hyperlink" Target="http://127.0.0.1/6308d4a8f9425c0018fa29e9" TargetMode="External"/><Relationship Id="rId995" Type="http://schemas.openxmlformats.org/officeDocument/2006/relationships/hyperlink" Target="http://127.0.0.1/63115d137137010018f84f30" TargetMode="External"/><Relationship Id="rId203" Type="http://schemas.openxmlformats.org/officeDocument/2006/relationships/hyperlink" Target="http://127.0.0.1/6308d4a8f9425c0018fa2a98" TargetMode="External"/><Relationship Id="rId648" Type="http://schemas.openxmlformats.org/officeDocument/2006/relationships/hyperlink" Target="http://127.0.0.1/6308d4b7f9425c0018fa50b7" TargetMode="External"/><Relationship Id="rId855" Type="http://schemas.openxmlformats.org/officeDocument/2006/relationships/hyperlink" Target="http://127.0.0.1/6308d49df9425c0018fa0fe9" TargetMode="External"/><Relationship Id="rId1040" Type="http://schemas.openxmlformats.org/officeDocument/2006/relationships/hyperlink" Target="http://127.0.0.1/6308d4adf9425c0018fa3916" TargetMode="External"/><Relationship Id="rId287" Type="http://schemas.openxmlformats.org/officeDocument/2006/relationships/hyperlink" Target="http://127.0.0.1/6308d4a3f9425c0018fa1ca6" TargetMode="External"/><Relationship Id="rId410" Type="http://schemas.openxmlformats.org/officeDocument/2006/relationships/hyperlink" Target="http://127.0.0.1/6308d4bcf9425c0018fa5dba" TargetMode="External"/><Relationship Id="rId494" Type="http://schemas.openxmlformats.org/officeDocument/2006/relationships/hyperlink" Target="http://127.0.0.1/6308d4adf9425c0018fa36a0" TargetMode="External"/><Relationship Id="rId508" Type="http://schemas.openxmlformats.org/officeDocument/2006/relationships/hyperlink" Target="http://127.0.0.1/6321f18d0ffa6f0019e0d096" TargetMode="External"/><Relationship Id="rId715" Type="http://schemas.openxmlformats.org/officeDocument/2006/relationships/hyperlink" Target="http://127.0.0.1/6308d4b7f9425c0018fa502f" TargetMode="External"/><Relationship Id="rId922" Type="http://schemas.openxmlformats.org/officeDocument/2006/relationships/hyperlink" Target="http://127.0.0.1/6308d4bcf9425c0018fa600b" TargetMode="External"/><Relationship Id="rId147" Type="http://schemas.openxmlformats.org/officeDocument/2006/relationships/hyperlink" Target="http://127.0.0.1/6308d49df9425c0018fa1101" TargetMode="External"/><Relationship Id="rId354" Type="http://schemas.openxmlformats.org/officeDocument/2006/relationships/hyperlink" Target="http://127.0.0.1/6308d4a2f9425c0018fa1ad9" TargetMode="External"/><Relationship Id="rId799" Type="http://schemas.openxmlformats.org/officeDocument/2006/relationships/hyperlink" Target="http://127.0.0.1/6308d4bdf9425c0018fa60ba" TargetMode="External"/><Relationship Id="rId51" Type="http://schemas.openxmlformats.org/officeDocument/2006/relationships/hyperlink" Target="http://127.0.0.1/6308d4adf9425c0018fa37f8" TargetMode="External"/><Relationship Id="rId561" Type="http://schemas.openxmlformats.org/officeDocument/2006/relationships/hyperlink" Target="http://127.0.0.1/6308d4c1f9425c0018fa6bec" TargetMode="External"/><Relationship Id="rId659" Type="http://schemas.openxmlformats.org/officeDocument/2006/relationships/hyperlink" Target="http://127.0.0.1/6308d4adf9425c0018fa3a0b" TargetMode="External"/><Relationship Id="rId866" Type="http://schemas.openxmlformats.org/officeDocument/2006/relationships/hyperlink" Target="http://127.0.0.1/6308d4a7f9425c0018fa27dc" TargetMode="External"/><Relationship Id="rId214" Type="http://schemas.openxmlformats.org/officeDocument/2006/relationships/hyperlink" Target="http://127.0.0.1/6308d4a8f9425c0018fa29a1" TargetMode="External"/><Relationship Id="rId298" Type="http://schemas.openxmlformats.org/officeDocument/2006/relationships/hyperlink" Target="http://127.0.0.1/6308d4b8f9425c0018fa5584" TargetMode="External"/><Relationship Id="rId421" Type="http://schemas.openxmlformats.org/officeDocument/2006/relationships/hyperlink" Target="http://127.0.0.1/6308d4b3f9425c0018fa4841" TargetMode="External"/><Relationship Id="rId519" Type="http://schemas.openxmlformats.org/officeDocument/2006/relationships/hyperlink" Target="http://127.0.0.1/6308d4acf9425c0018fa3582" TargetMode="External"/><Relationship Id="rId1051" Type="http://schemas.openxmlformats.org/officeDocument/2006/relationships/hyperlink" Target="http://127.0.0.1/6308d4b7f9425c0018fa50bb" TargetMode="External"/><Relationship Id="rId158" Type="http://schemas.openxmlformats.org/officeDocument/2006/relationships/hyperlink" Target="http://127.0.0.1/6308d4a2f9425c0018fa1a53" TargetMode="External"/><Relationship Id="rId726" Type="http://schemas.openxmlformats.org/officeDocument/2006/relationships/hyperlink" Target="http://127.0.0.1/6308d4a2f9425c0018fa1afc" TargetMode="External"/><Relationship Id="rId933" Type="http://schemas.openxmlformats.org/officeDocument/2006/relationships/hyperlink" Target="http://127.0.0.1/6308d49df9425c0018fa1052" TargetMode="External"/><Relationship Id="rId1009" Type="http://schemas.openxmlformats.org/officeDocument/2006/relationships/hyperlink" Target="http://127.0.0.1/6308d4c1f9425c0018fa6c7c" TargetMode="External"/><Relationship Id="rId62" Type="http://schemas.openxmlformats.org/officeDocument/2006/relationships/hyperlink" Target="http://127.0.0.1/6308d4a8f9425c0018fa293a" TargetMode="External"/><Relationship Id="rId365" Type="http://schemas.openxmlformats.org/officeDocument/2006/relationships/hyperlink" Target="http://127.0.0.1/6308d4a3f9425c0018fa1c3d" TargetMode="External"/><Relationship Id="rId572" Type="http://schemas.openxmlformats.org/officeDocument/2006/relationships/hyperlink" Target="http://127.0.0.1/6308d4adf9425c0018fa36c3" TargetMode="External"/><Relationship Id="rId225" Type="http://schemas.openxmlformats.org/officeDocument/2006/relationships/hyperlink" Target="http://127.0.0.1/6308d49df9425c0018fa0f17" TargetMode="External"/><Relationship Id="rId432" Type="http://schemas.openxmlformats.org/officeDocument/2006/relationships/hyperlink" Target="http://127.0.0.1/6308d4bdf9425c0018fa6444" TargetMode="External"/><Relationship Id="rId877" Type="http://schemas.openxmlformats.org/officeDocument/2006/relationships/hyperlink" Target="http://127.0.0.1/6308d4a7f9425c0018fa26e5" TargetMode="External"/><Relationship Id="rId1062" Type="http://schemas.openxmlformats.org/officeDocument/2006/relationships/hyperlink" Target="http://127.0.0.1/6308d49df9425c0018fa118d" TargetMode="External"/><Relationship Id="rId737" Type="http://schemas.openxmlformats.org/officeDocument/2006/relationships/hyperlink" Target="http://127.0.0.1/6308d4b8f9425c0018fa54d7" TargetMode="External"/><Relationship Id="rId944" Type="http://schemas.openxmlformats.org/officeDocument/2006/relationships/hyperlink" Target="http://127.0.0.1/6324df72ca797e001c73d02d" TargetMode="External"/><Relationship Id="rId73" Type="http://schemas.openxmlformats.org/officeDocument/2006/relationships/hyperlink" Target="http://127.0.0.1/6308d49df9425c0018fa109c" TargetMode="External"/><Relationship Id="rId169" Type="http://schemas.openxmlformats.org/officeDocument/2006/relationships/hyperlink" Target="http://127.0.0.1/6308d4a7f9425c0018fa2708" TargetMode="External"/><Relationship Id="rId376" Type="http://schemas.openxmlformats.org/officeDocument/2006/relationships/hyperlink" Target="http://127.0.0.1/6308d4bdf9425c0018fa63df" TargetMode="External"/><Relationship Id="rId583" Type="http://schemas.openxmlformats.org/officeDocument/2006/relationships/hyperlink" Target="http://127.0.0.1/6308d4bcf9425c0018fa5e44" TargetMode="External"/><Relationship Id="rId790" Type="http://schemas.openxmlformats.org/officeDocument/2006/relationships/hyperlink" Target="http://127.0.0.1/6308d4c1f9425c0018fa6c36" TargetMode="External"/><Relationship Id="rId804" Type="http://schemas.openxmlformats.org/officeDocument/2006/relationships/hyperlink" Target="http://127.0.0.1/6308d4bdf9425c0018fa6237" TargetMode="External"/><Relationship Id="rId4" Type="http://schemas.openxmlformats.org/officeDocument/2006/relationships/hyperlink" Target="http://127.0.0.1/6308d49cf9425c0018fa0bd3" TargetMode="External"/><Relationship Id="rId236" Type="http://schemas.openxmlformats.org/officeDocument/2006/relationships/hyperlink" Target="http://127.0.0.1/6308d4bdf9425c0018fa61f7" TargetMode="External"/><Relationship Id="rId443" Type="http://schemas.openxmlformats.org/officeDocument/2006/relationships/hyperlink" Target="http://127.0.0.1/6308d4b2f9425c0018fa469f" TargetMode="External"/><Relationship Id="rId650" Type="http://schemas.openxmlformats.org/officeDocument/2006/relationships/hyperlink" Target="http://127.0.0.1/6308d4adf9425c0018fa3709" TargetMode="External"/><Relationship Id="rId888" Type="http://schemas.openxmlformats.org/officeDocument/2006/relationships/hyperlink" Target="http://127.0.0.1/6308d4a4f9425c0018fa1f7f" TargetMode="External"/><Relationship Id="rId1073" Type="http://schemas.openxmlformats.org/officeDocument/2006/relationships/hyperlink" Target="http://127.0.0.1/6308d4b2f9425c0018fa4311" TargetMode="External"/><Relationship Id="rId303" Type="http://schemas.openxmlformats.org/officeDocument/2006/relationships/hyperlink" Target="http://127.0.0.1/6308d49df9425c0018fa0f3a" TargetMode="External"/><Relationship Id="rId748" Type="http://schemas.openxmlformats.org/officeDocument/2006/relationships/hyperlink" Target="http://127.0.0.1/6317759c7137010018f89557" TargetMode="External"/><Relationship Id="rId955" Type="http://schemas.openxmlformats.org/officeDocument/2006/relationships/hyperlink" Target="http://127.0.0.1/6308d4b2f9425c0018fa44d6" TargetMode="External"/><Relationship Id="rId84" Type="http://schemas.openxmlformats.org/officeDocument/2006/relationships/hyperlink" Target="http://127.0.0.1/6308d4a8f9425c0018fa2b87" TargetMode="External"/><Relationship Id="rId387" Type="http://schemas.openxmlformats.org/officeDocument/2006/relationships/hyperlink" Target="http://127.0.0.1/6308d4b2f9425c0018fa4446" TargetMode="External"/><Relationship Id="rId510" Type="http://schemas.openxmlformats.org/officeDocument/2006/relationships/hyperlink" Target="http://127.0.0.1/6321f18d0ffa6f0019e0d0b5" TargetMode="External"/><Relationship Id="rId594" Type="http://schemas.openxmlformats.org/officeDocument/2006/relationships/hyperlink" Target="http://127.0.0.1/6308d4a3f9425c0018fa1c7d" TargetMode="External"/><Relationship Id="rId608" Type="http://schemas.openxmlformats.org/officeDocument/2006/relationships/hyperlink" Target="http://127.0.0.1/6308d4bcf9425c0018fa5f3b" TargetMode="External"/><Relationship Id="rId815" Type="http://schemas.openxmlformats.org/officeDocument/2006/relationships/hyperlink" Target="http://127.0.0.1/6308d4a7f9425c0018fa27b9" TargetMode="External"/><Relationship Id="rId247" Type="http://schemas.openxmlformats.org/officeDocument/2006/relationships/hyperlink" Target="http://127.0.0.1/6308d4bcf9425c0018fa5f16" TargetMode="External"/><Relationship Id="rId899" Type="http://schemas.openxmlformats.org/officeDocument/2006/relationships/hyperlink" Target="http://127.0.0.1/6308d4b7f9425c0018fa52ca" TargetMode="External"/><Relationship Id="rId1000" Type="http://schemas.openxmlformats.org/officeDocument/2006/relationships/hyperlink" Target="http://127.0.0.1/6308d4a8f9425c0018fa297e" TargetMode="External"/><Relationship Id="rId1084" Type="http://schemas.openxmlformats.org/officeDocument/2006/relationships/hyperlink" Target="http://127.0.0.1/6308d4a3f9425c0018fa1ddf" TargetMode="External"/><Relationship Id="rId107" Type="http://schemas.openxmlformats.org/officeDocument/2006/relationships/hyperlink" Target="http://127.0.0.1/6308d4b7f9425c0018fa5077" TargetMode="External"/><Relationship Id="rId454" Type="http://schemas.openxmlformats.org/officeDocument/2006/relationships/hyperlink" Target="http://127.0.0.1/6308d4b7f9425c0018fa518d" TargetMode="External"/><Relationship Id="rId661" Type="http://schemas.openxmlformats.org/officeDocument/2006/relationships/hyperlink" Target="http://127.0.0.1/6308d4a2f9425c0018fa19a2" TargetMode="External"/><Relationship Id="rId759" Type="http://schemas.openxmlformats.org/officeDocument/2006/relationships/hyperlink" Target="http://127.0.0.1/631f46e8eafa710011af16fc" TargetMode="External"/><Relationship Id="rId966" Type="http://schemas.openxmlformats.org/officeDocument/2006/relationships/hyperlink" Target="http://127.0.0.1/6308d4a8f9425c0018fa2862" TargetMode="External"/><Relationship Id="rId11" Type="http://schemas.openxmlformats.org/officeDocument/2006/relationships/hyperlink" Target="http://127.0.0.1/6308d4b7f9425c0018fa52ed" TargetMode="External"/><Relationship Id="rId314" Type="http://schemas.openxmlformats.org/officeDocument/2006/relationships/hyperlink" Target="http://127.0.0.1/6308d49df9425c0018fa0f63" TargetMode="External"/><Relationship Id="rId398" Type="http://schemas.openxmlformats.org/officeDocument/2006/relationships/hyperlink" Target="http://127.0.0.1/6308d49df9425c0018fa10c1" TargetMode="External"/><Relationship Id="rId521" Type="http://schemas.openxmlformats.org/officeDocument/2006/relationships/hyperlink" Target="http://127.0.0.1/6308d4a9f9425c0018fa2d0e" TargetMode="External"/><Relationship Id="rId619" Type="http://schemas.openxmlformats.org/officeDocument/2006/relationships/hyperlink" Target="http://127.0.0.1/6308d4b7f9425c0018fa5124" TargetMode="External"/><Relationship Id="rId95" Type="http://schemas.openxmlformats.org/officeDocument/2006/relationships/hyperlink" Target="http://127.0.0.1/6308d4a2f9425c0018fa193b" TargetMode="External"/><Relationship Id="rId160" Type="http://schemas.openxmlformats.org/officeDocument/2006/relationships/hyperlink" Target="http://127.0.0.1/6308d4b3f9425c0018fa47fb" TargetMode="External"/><Relationship Id="rId826" Type="http://schemas.openxmlformats.org/officeDocument/2006/relationships/hyperlink" Target="http://127.0.0.1/63176e377137010018f89507" TargetMode="External"/><Relationship Id="rId1011" Type="http://schemas.openxmlformats.org/officeDocument/2006/relationships/hyperlink" Target="http://127.0.0.1/6308d4c1f9425c0018fa6c9b" TargetMode="External"/><Relationship Id="rId258" Type="http://schemas.openxmlformats.org/officeDocument/2006/relationships/hyperlink" Target="http://127.0.0.1/6308d4b7f9425c0018fa5120" TargetMode="External"/><Relationship Id="rId465" Type="http://schemas.openxmlformats.org/officeDocument/2006/relationships/hyperlink" Target="http://127.0.0.1/6308d4a2f9425c0018fa1a93" TargetMode="External"/><Relationship Id="rId672" Type="http://schemas.openxmlformats.org/officeDocument/2006/relationships/hyperlink" Target="http://127.0.0.1/6308d4a8f9425c0018fa2b1e" TargetMode="External"/><Relationship Id="rId1095" Type="http://schemas.openxmlformats.org/officeDocument/2006/relationships/hyperlink" Target="http://127.0.0.1/6308d4b8f9425c0018fa53ff" TargetMode="External"/><Relationship Id="rId22" Type="http://schemas.openxmlformats.org/officeDocument/2006/relationships/hyperlink" Target="http://127.0.0.1/631b34a98b8d3200189e2a7e" TargetMode="External"/><Relationship Id="rId118" Type="http://schemas.openxmlformats.org/officeDocument/2006/relationships/hyperlink" Target="http://127.0.0.1/6308d49cf9425c0018fa0bf6" TargetMode="External"/><Relationship Id="rId325" Type="http://schemas.openxmlformats.org/officeDocument/2006/relationships/hyperlink" Target="http://127.0.0.1/6308d4b8f9425c0018fa5561" TargetMode="External"/><Relationship Id="rId532" Type="http://schemas.openxmlformats.org/officeDocument/2006/relationships/hyperlink" Target="http://127.0.0.1/6308d4b2f9425c0018fa45cb" TargetMode="External"/><Relationship Id="rId977" Type="http://schemas.openxmlformats.org/officeDocument/2006/relationships/hyperlink" Target="http://127.0.0.1/6308d4a8f9425c0018fa28ae" TargetMode="External"/><Relationship Id="rId171" Type="http://schemas.openxmlformats.org/officeDocument/2006/relationships/hyperlink" Target="http://127.0.0.1/6308d4a7f9425c0018fa2727" TargetMode="External"/><Relationship Id="rId837" Type="http://schemas.openxmlformats.org/officeDocument/2006/relationships/hyperlink" Target="http://127.0.0.1/6308d4b2f9425c0018fa448c" TargetMode="External"/><Relationship Id="rId1022" Type="http://schemas.openxmlformats.org/officeDocument/2006/relationships/hyperlink" Target="http://127.0.0.1/6308d4bcf9425c0018fa5ddd" TargetMode="External"/><Relationship Id="rId269" Type="http://schemas.openxmlformats.org/officeDocument/2006/relationships/hyperlink" Target="http://127.0.0.1/6308d4a4f9425c0018fa1fa8" TargetMode="External"/><Relationship Id="rId476" Type="http://schemas.openxmlformats.org/officeDocument/2006/relationships/hyperlink" Target="http://127.0.0.1/6308d4b3f9425c0018fa474e" TargetMode="External"/><Relationship Id="rId683" Type="http://schemas.openxmlformats.org/officeDocument/2006/relationships/hyperlink" Target="http://127.0.0.1/6308d4a8f9425c0018fa2bf6" TargetMode="External"/><Relationship Id="rId890" Type="http://schemas.openxmlformats.org/officeDocument/2006/relationships/hyperlink" Target="http://127.0.0.1/6308d4bdf9425c0018fa62ec" TargetMode="External"/><Relationship Id="rId904" Type="http://schemas.openxmlformats.org/officeDocument/2006/relationships/hyperlink" Target="http://127.0.0.1/6308d4a3f9425c0018fa1bf5" TargetMode="External"/><Relationship Id="rId33" Type="http://schemas.openxmlformats.org/officeDocument/2006/relationships/hyperlink" Target="http://127.0.0.1/6308d49df9425c0018fa116a" TargetMode="External"/><Relationship Id="rId129" Type="http://schemas.openxmlformats.org/officeDocument/2006/relationships/hyperlink" Target="http://127.0.0.1/6308d4aef9425c0018fa3afa" TargetMode="External"/><Relationship Id="rId336" Type="http://schemas.openxmlformats.org/officeDocument/2006/relationships/hyperlink" Target="http://127.0.0.1/6308d49cf9425c0018fa0ca1" TargetMode="External"/><Relationship Id="rId543" Type="http://schemas.openxmlformats.org/officeDocument/2006/relationships/hyperlink" Target="http://127.0.0.1/6308d4bdf9425c0018fa62a0" TargetMode="External"/><Relationship Id="rId988" Type="http://schemas.openxmlformats.org/officeDocument/2006/relationships/hyperlink" Target="http://127.0.0.1/6308d4acf9425c0018fa351d" TargetMode="External"/><Relationship Id="rId182" Type="http://schemas.openxmlformats.org/officeDocument/2006/relationships/hyperlink" Target="http://127.0.0.1/6308d4b1f9425c0018fa4285" TargetMode="External"/><Relationship Id="rId403" Type="http://schemas.openxmlformats.org/officeDocument/2006/relationships/hyperlink" Target="http://127.0.0.1/6308d4a9f9425c0018fa2d52" TargetMode="External"/><Relationship Id="rId750" Type="http://schemas.openxmlformats.org/officeDocument/2006/relationships/hyperlink" Target="http://127.0.0.1/6317759c7137010018f89576" TargetMode="External"/><Relationship Id="rId848" Type="http://schemas.openxmlformats.org/officeDocument/2006/relationships/hyperlink" Target="http://127.0.0.1/6317a5557137010018f8963f" TargetMode="External"/><Relationship Id="rId1033" Type="http://schemas.openxmlformats.org/officeDocument/2006/relationships/hyperlink" Target="http://127.0.0.1/6308d4a3f9425c0018fa1f1a" TargetMode="External"/><Relationship Id="rId487" Type="http://schemas.openxmlformats.org/officeDocument/2006/relationships/hyperlink" Target="http://127.0.0.1/6308d4a3f9425c0018fa1cea" TargetMode="External"/><Relationship Id="rId610" Type="http://schemas.openxmlformats.org/officeDocument/2006/relationships/hyperlink" Target="http://127.0.0.1/6308d4a8f9425c0018fa2a0a" TargetMode="External"/><Relationship Id="rId694" Type="http://schemas.openxmlformats.org/officeDocument/2006/relationships/hyperlink" Target="http://127.0.0.1/6308d49bf9425c0018fa0b6a" TargetMode="External"/><Relationship Id="rId708" Type="http://schemas.openxmlformats.org/officeDocument/2006/relationships/hyperlink" Target="http://127.0.0.1/6308d49cf9425c0018fa0bac" TargetMode="External"/><Relationship Id="rId915" Type="http://schemas.openxmlformats.org/officeDocument/2006/relationships/hyperlink" Target="http://127.0.0.1/6308d4bcf9425c0018fa5e40" TargetMode="External"/><Relationship Id="rId347" Type="http://schemas.openxmlformats.org/officeDocument/2006/relationships/hyperlink" Target="http://127.0.0.1/6308d4adf9425c0018fa36e6" TargetMode="External"/><Relationship Id="rId999" Type="http://schemas.openxmlformats.org/officeDocument/2006/relationships/hyperlink" Target="http://127.0.0.1/6308d49cf9425c0018fa0d96" TargetMode="External"/><Relationship Id="rId1100" Type="http://schemas.openxmlformats.org/officeDocument/2006/relationships/hyperlink" Target="http://127.0.0.1/6308d4bdf9425c0018fa630f" TargetMode="External"/><Relationship Id="rId44" Type="http://schemas.openxmlformats.org/officeDocument/2006/relationships/hyperlink" Target="http://127.0.0.1/6308d4b7f9425c0018fa5054" TargetMode="External"/><Relationship Id="rId554" Type="http://schemas.openxmlformats.org/officeDocument/2006/relationships/hyperlink" Target="http://127.0.0.1/6308d4a8f9425c0018fa2a75" TargetMode="External"/><Relationship Id="rId761" Type="http://schemas.openxmlformats.org/officeDocument/2006/relationships/hyperlink" Target="http://127.0.0.1/6308d4c1f9425c0018fa6b66" TargetMode="External"/><Relationship Id="rId859" Type="http://schemas.openxmlformats.org/officeDocument/2006/relationships/hyperlink" Target="http://127.0.0.1/6308d4adf9425c0018fa3612" TargetMode="External"/><Relationship Id="rId193" Type="http://schemas.openxmlformats.org/officeDocument/2006/relationships/hyperlink" Target="http://127.0.0.1/6308d4a2f9425c0018fa197f" TargetMode="External"/><Relationship Id="rId207" Type="http://schemas.openxmlformats.org/officeDocument/2006/relationships/hyperlink" Target="http://127.0.0.1/6308d4b1f9425c0018fa427f" TargetMode="External"/><Relationship Id="rId414" Type="http://schemas.openxmlformats.org/officeDocument/2006/relationships/hyperlink" Target="http://127.0.0.1/6308d49cf9425c0018fa0dff" TargetMode="External"/><Relationship Id="rId498" Type="http://schemas.openxmlformats.org/officeDocument/2006/relationships/hyperlink" Target="http://127.0.0.1/6308d49cf9425c0018fa0ddc" TargetMode="External"/><Relationship Id="rId621" Type="http://schemas.openxmlformats.org/officeDocument/2006/relationships/hyperlink" Target="http://127.0.0.1/6308d4b7f9425c0018fa5143" TargetMode="External"/><Relationship Id="rId1044" Type="http://schemas.openxmlformats.org/officeDocument/2006/relationships/hyperlink" Target="http://127.0.0.1/6308d4bcf9425c0018fa5e1d" TargetMode="External"/><Relationship Id="rId260" Type="http://schemas.openxmlformats.org/officeDocument/2006/relationships/hyperlink" Target="http://127.0.0.1/6308d4b3f9425c0018fa4820" TargetMode="External"/><Relationship Id="rId719" Type="http://schemas.openxmlformats.org/officeDocument/2006/relationships/hyperlink" Target="http://127.0.0.1/6308d4adf9425c0018fa3795" TargetMode="External"/><Relationship Id="rId926" Type="http://schemas.openxmlformats.org/officeDocument/2006/relationships/hyperlink" Target="http://127.0.0.1/6308d4a8f9425c0018fa2abb" TargetMode="External"/><Relationship Id="rId55" Type="http://schemas.openxmlformats.org/officeDocument/2006/relationships/hyperlink" Target="http://127.0.0.1/6308d4b2f9425c0018fa43be" TargetMode="External"/><Relationship Id="rId120" Type="http://schemas.openxmlformats.org/officeDocument/2006/relationships/hyperlink" Target="http://127.0.0.1/6308d49cf9425c0018fa0c15" TargetMode="External"/><Relationship Id="rId358" Type="http://schemas.openxmlformats.org/officeDocument/2006/relationships/hyperlink" Target="http://127.0.0.1/6308d4a3f9425c0018fa1ed4" TargetMode="External"/><Relationship Id="rId565" Type="http://schemas.openxmlformats.org/officeDocument/2006/relationships/hyperlink" Target="http://127.0.0.1/6308d4bdf9425c0018fa6353" TargetMode="External"/><Relationship Id="rId772" Type="http://schemas.openxmlformats.org/officeDocument/2006/relationships/hyperlink" Target="http://127.0.0.1/6308d49cf9425c0018fa0ca5" TargetMode="External"/><Relationship Id="rId218" Type="http://schemas.openxmlformats.org/officeDocument/2006/relationships/hyperlink" Target="http://127.0.0.1/6308d4b2f9425c0018fa4406" TargetMode="External"/><Relationship Id="rId425" Type="http://schemas.openxmlformats.org/officeDocument/2006/relationships/hyperlink" Target="http://127.0.0.1/6308d4adf9425c0018fa38ad" TargetMode="External"/><Relationship Id="rId632" Type="http://schemas.openxmlformats.org/officeDocument/2006/relationships/hyperlink" Target="http://127.0.0.1/6308d4b3f9425c0018fa47da" TargetMode="External"/><Relationship Id="rId1055" Type="http://schemas.openxmlformats.org/officeDocument/2006/relationships/hyperlink" Target="http://127.0.0.1/6308d4acf9425c0018fa34d9" TargetMode="External"/><Relationship Id="rId271" Type="http://schemas.openxmlformats.org/officeDocument/2006/relationships/hyperlink" Target="http://127.0.0.1/6308d4a8f9425c0018fa2ca3" TargetMode="External"/><Relationship Id="rId937" Type="http://schemas.openxmlformats.org/officeDocument/2006/relationships/hyperlink" Target="http://127.0.0.1/6317acf27137010018f896a1" TargetMode="External"/><Relationship Id="rId66" Type="http://schemas.openxmlformats.org/officeDocument/2006/relationships/hyperlink" Target="http://127.0.0.1/6308d4a2f9425c0018fa1a07" TargetMode="External"/><Relationship Id="rId131" Type="http://schemas.openxmlformats.org/officeDocument/2006/relationships/hyperlink" Target="http://127.0.0.1/6308d4a3f9425c0018fa1e6d" TargetMode="External"/><Relationship Id="rId369" Type="http://schemas.openxmlformats.org/officeDocument/2006/relationships/hyperlink" Target="http://127.0.0.1/6308d49df9425c0018fa0fc6" TargetMode="External"/><Relationship Id="rId576" Type="http://schemas.openxmlformats.org/officeDocument/2006/relationships/hyperlink" Target="http://127.0.0.1/6308d4a8f9425c0018fa281c" TargetMode="External"/><Relationship Id="rId783" Type="http://schemas.openxmlformats.org/officeDocument/2006/relationships/hyperlink" Target="http://127.0.0.1/6308d4b7f9425c0018fa502b" TargetMode="External"/><Relationship Id="rId990" Type="http://schemas.openxmlformats.org/officeDocument/2006/relationships/hyperlink" Target="http://127.0.0.1/6308d4acf9425c0018fa353c" TargetMode="External"/><Relationship Id="rId229" Type="http://schemas.openxmlformats.org/officeDocument/2006/relationships/hyperlink" Target="http://127.0.0.1/6308d4bcf9425c0018fa5d95" TargetMode="External"/><Relationship Id="rId436" Type="http://schemas.openxmlformats.org/officeDocument/2006/relationships/hyperlink" Target="http://127.0.0.1/6308d4adf9425c0018fa39a0" TargetMode="External"/><Relationship Id="rId643" Type="http://schemas.openxmlformats.org/officeDocument/2006/relationships/hyperlink" Target="http://127.0.0.1/6308d4bcf9425c0018fa5fe8" TargetMode="External"/><Relationship Id="rId1066" Type="http://schemas.openxmlformats.org/officeDocument/2006/relationships/hyperlink" Target="http://127.0.0.1/6308d4a8f9425c0018fa2bd1" TargetMode="External"/><Relationship Id="rId850" Type="http://schemas.openxmlformats.org/officeDocument/2006/relationships/hyperlink" Target="http://127.0.0.1/6308d4bdf9425c0018fa618c" TargetMode="External"/><Relationship Id="rId948" Type="http://schemas.openxmlformats.org/officeDocument/2006/relationships/hyperlink" Target="http://127.0.0.1/6308d4bdf9425c0018fa61ce" TargetMode="External"/><Relationship Id="rId77" Type="http://schemas.openxmlformats.org/officeDocument/2006/relationships/hyperlink" Target="http://127.0.0.1/6308d49cf9425c0018fa0e91" TargetMode="External"/><Relationship Id="rId282" Type="http://schemas.openxmlformats.org/officeDocument/2006/relationships/hyperlink" Target="http://127.0.0.1/6308d4bdf9425c0018fa6188" TargetMode="External"/><Relationship Id="rId503" Type="http://schemas.openxmlformats.org/officeDocument/2006/relationships/hyperlink" Target="http://127.0.0.1/6308d4a3f9425c0018fa1b6b" TargetMode="External"/><Relationship Id="rId587" Type="http://schemas.openxmlformats.org/officeDocument/2006/relationships/hyperlink" Target="http://127.0.0.1/6308d4b7f9425c0018fa516c" TargetMode="External"/><Relationship Id="rId710" Type="http://schemas.openxmlformats.org/officeDocument/2006/relationships/hyperlink" Target="http://127.0.0.1/6308d4b8f9425c0018fa5540" TargetMode="External"/><Relationship Id="rId808" Type="http://schemas.openxmlformats.org/officeDocument/2006/relationships/hyperlink" Target="http://127.0.0.1/6308d4a8f9425c0018fa295b" TargetMode="External"/><Relationship Id="rId8" Type="http://schemas.openxmlformats.org/officeDocument/2006/relationships/hyperlink" Target="http://127.0.0.1/63174de77137010018f8942d" TargetMode="External"/><Relationship Id="rId142" Type="http://schemas.openxmlformats.org/officeDocument/2006/relationships/hyperlink" Target="http://127.0.0.1/6308d4adf9425c0018fa3842" TargetMode="External"/><Relationship Id="rId447" Type="http://schemas.openxmlformats.org/officeDocument/2006/relationships/hyperlink" Target="http://127.0.0.1/6308d4b3f9425c0018fa47d4" TargetMode="External"/><Relationship Id="rId794" Type="http://schemas.openxmlformats.org/officeDocument/2006/relationships/hyperlink" Target="http://127.0.0.1/6308d4bdf9425c0018fa62c9" TargetMode="External"/><Relationship Id="rId1077" Type="http://schemas.openxmlformats.org/officeDocument/2006/relationships/hyperlink" Target="http://127.0.0.1/6308d4b8f9425c0018fa5675" TargetMode="External"/><Relationship Id="rId654" Type="http://schemas.openxmlformats.org/officeDocument/2006/relationships/hyperlink" Target="http://127.0.0.1/6308d4b2f9425c0018fa4374" TargetMode="External"/><Relationship Id="rId861" Type="http://schemas.openxmlformats.org/officeDocument/2006/relationships/hyperlink" Target="http://127.0.0.1/6308d4adf9425c0018fa3631" TargetMode="External"/><Relationship Id="rId959" Type="http://schemas.openxmlformats.org/officeDocument/2006/relationships/hyperlink" Target="http://127.0.0.1/6308d4c1f9425c0018fa6b89" TargetMode="External"/><Relationship Id="rId293" Type="http://schemas.openxmlformats.org/officeDocument/2006/relationships/hyperlink" Target="http://127.0.0.1/6308d4adf9425c0018fa35ce" TargetMode="External"/><Relationship Id="rId307" Type="http://schemas.openxmlformats.org/officeDocument/2006/relationships/hyperlink" Target="http://127.0.0.1/6308d4b8f9425c0018fa5633" TargetMode="External"/><Relationship Id="rId514" Type="http://schemas.openxmlformats.org/officeDocument/2006/relationships/hyperlink" Target="http://127.0.0.1/6308d4b8f9425c0018fa54f8" TargetMode="External"/><Relationship Id="rId721" Type="http://schemas.openxmlformats.org/officeDocument/2006/relationships/hyperlink" Target="http://127.0.0.1/6308d4a3f9425c0018fa1ef7" TargetMode="External"/><Relationship Id="rId88" Type="http://schemas.openxmlformats.org/officeDocument/2006/relationships/hyperlink" Target="http://127.0.0.1/6308d4b7f9425c0018fa51f6" TargetMode="External"/><Relationship Id="rId153" Type="http://schemas.openxmlformats.org/officeDocument/2006/relationships/hyperlink" Target="http://127.0.0.1/631626107137010018f8778e" TargetMode="External"/><Relationship Id="rId360" Type="http://schemas.openxmlformats.org/officeDocument/2006/relationships/hyperlink" Target="http://127.0.0.1/6308d4a3f9425c0018fa1ef3" TargetMode="External"/><Relationship Id="rId598" Type="http://schemas.openxmlformats.org/officeDocument/2006/relationships/hyperlink" Target="http://127.0.0.1/6308d4b2f9425c0018fa45a8" TargetMode="External"/><Relationship Id="rId819" Type="http://schemas.openxmlformats.org/officeDocument/2006/relationships/hyperlink" Target="http://127.0.0.1/6308d4bcf9425c0018fa5eef" TargetMode="External"/><Relationship Id="rId1004" Type="http://schemas.openxmlformats.org/officeDocument/2006/relationships/hyperlink" Target="http://127.0.0.1/6308d4a3f9425c0018fa1d9b" TargetMode="External"/><Relationship Id="rId220" Type="http://schemas.openxmlformats.org/officeDocument/2006/relationships/hyperlink" Target="http://127.0.0.1/6308d4bdf9425c0018fa6146" TargetMode="External"/><Relationship Id="rId458" Type="http://schemas.openxmlformats.org/officeDocument/2006/relationships/hyperlink" Target="http://127.0.0.1/6308d49cf9425c0018fa0e28" TargetMode="External"/><Relationship Id="rId665" Type="http://schemas.openxmlformats.org/officeDocument/2006/relationships/hyperlink" Target="http://127.0.0.1/6308d4bdf9425c0018fa6260" TargetMode="External"/><Relationship Id="rId872" Type="http://schemas.openxmlformats.org/officeDocument/2006/relationships/hyperlink" Target="http://127.0.0.1/6308d49cf9425c0018fa0c1b" TargetMode="External"/><Relationship Id="rId1088" Type="http://schemas.openxmlformats.org/officeDocument/2006/relationships/hyperlink" Target="http://127.0.0.1/6308d4a8f9425c0018fa2cc8" TargetMode="External"/><Relationship Id="rId15" Type="http://schemas.openxmlformats.org/officeDocument/2006/relationships/hyperlink" Target="http://127.0.0.1/6308d4a3f9425c0018fa1d72" TargetMode="External"/><Relationship Id="rId318" Type="http://schemas.openxmlformats.org/officeDocument/2006/relationships/hyperlink" Target="http://127.0.0.1/6308d4aef9425c0018fa3a91" TargetMode="External"/><Relationship Id="rId525" Type="http://schemas.openxmlformats.org/officeDocument/2006/relationships/hyperlink" Target="http://127.0.0.1/6308d4adf9425c0018fa378f" TargetMode="External"/><Relationship Id="rId732" Type="http://schemas.openxmlformats.org/officeDocument/2006/relationships/hyperlink" Target="http://127.0.0.1/6308d4b8f9425c0018fa53b9" TargetMode="External"/><Relationship Id="rId99" Type="http://schemas.openxmlformats.org/officeDocument/2006/relationships/hyperlink" Target="http://127.0.0.1/6308d4b7f9425c0018fa5166" TargetMode="External"/><Relationship Id="rId164" Type="http://schemas.openxmlformats.org/officeDocument/2006/relationships/hyperlink" Target="http://127.0.0.1/6308d4bdf9425c0018fa6053" TargetMode="External"/><Relationship Id="rId371" Type="http://schemas.openxmlformats.org/officeDocument/2006/relationships/hyperlink" Target="http://127.0.0.1/6308d4a8f9425c0018fa28d1" TargetMode="External"/><Relationship Id="rId1015" Type="http://schemas.openxmlformats.org/officeDocument/2006/relationships/hyperlink" Target="http://127.0.0.1/6308d4b2f9425c0018fa4611" TargetMode="External"/><Relationship Id="rId469" Type="http://schemas.openxmlformats.org/officeDocument/2006/relationships/hyperlink" Target="http://127.0.0.1/6308d4c1f9425c0018fa6b41" TargetMode="External"/><Relationship Id="rId676" Type="http://schemas.openxmlformats.org/officeDocument/2006/relationships/hyperlink" Target="http://127.0.0.1/6308d49df9425c0018fa11d7" TargetMode="External"/><Relationship Id="rId883" Type="http://schemas.openxmlformats.org/officeDocument/2006/relationships/hyperlink" Target="http://127.0.0.1/63189c917137010018f89924" TargetMode="External"/><Relationship Id="rId1099" Type="http://schemas.openxmlformats.org/officeDocument/2006/relationships/hyperlink" Target="http://127.0.0.1/6308d4bdf9425c0018fa630d" TargetMode="External"/><Relationship Id="rId26" Type="http://schemas.openxmlformats.org/officeDocument/2006/relationships/hyperlink" Target="http://127.0.0.1/6308d4b2f9425c0018fa45f0" TargetMode="External"/><Relationship Id="rId231" Type="http://schemas.openxmlformats.org/officeDocument/2006/relationships/hyperlink" Target="http://127.0.0.1/6308d4bcf9425c0018fa5db4" TargetMode="External"/><Relationship Id="rId329" Type="http://schemas.openxmlformats.org/officeDocument/2006/relationships/hyperlink" Target="http://127.0.0.1/6308d4a2f9425c0018fa1a0d" TargetMode="External"/><Relationship Id="rId536" Type="http://schemas.openxmlformats.org/officeDocument/2006/relationships/hyperlink" Target="http://127.0.0.1/6308d49df9425c0018fa112a" TargetMode="External"/><Relationship Id="rId175" Type="http://schemas.openxmlformats.org/officeDocument/2006/relationships/hyperlink" Target="http://127.0.0.1/6308d4b7f9425c0018fa530e" TargetMode="External"/><Relationship Id="rId743" Type="http://schemas.openxmlformats.org/officeDocument/2006/relationships/hyperlink" Target="http://127.0.0.1/6308d4bdf9425c0018fa639b" TargetMode="External"/><Relationship Id="rId950" Type="http://schemas.openxmlformats.org/officeDocument/2006/relationships/hyperlink" Target="http://127.0.0.1/6308d4a8f9425c0018fa2a2f" TargetMode="External"/><Relationship Id="rId1026" Type="http://schemas.openxmlformats.org/officeDocument/2006/relationships/hyperlink" Target="http://127.0.0.1/6308d4adf9425c0018fa360e" TargetMode="External"/><Relationship Id="rId382" Type="http://schemas.openxmlformats.org/officeDocument/2006/relationships/hyperlink" Target="http://127.0.0.1/6308d4b8f9425c0018fa54b2" TargetMode="External"/><Relationship Id="rId603" Type="http://schemas.openxmlformats.org/officeDocument/2006/relationships/hyperlink" Target="http://127.0.0.1/6308d4acf9425c0018fa34d3" TargetMode="External"/><Relationship Id="rId687" Type="http://schemas.openxmlformats.org/officeDocument/2006/relationships/hyperlink" Target="http://127.0.0.1/6308d4a3f9425c0018fa1d4f" TargetMode="External"/><Relationship Id="rId810" Type="http://schemas.openxmlformats.org/officeDocument/2006/relationships/hyperlink" Target="http://127.0.0.1/6308d4a8f9425c0018fa297a" TargetMode="External"/><Relationship Id="rId908" Type="http://schemas.openxmlformats.org/officeDocument/2006/relationships/hyperlink" Target="http://127.0.0.1/6308d4b8f9425c0018fa5491" TargetMode="External"/><Relationship Id="rId242" Type="http://schemas.openxmlformats.org/officeDocument/2006/relationships/hyperlink" Target="http://127.0.0.1/631fa596eafa710011af1815" TargetMode="External"/><Relationship Id="rId894" Type="http://schemas.openxmlformats.org/officeDocument/2006/relationships/hyperlink" Target="http://127.0.0.1/6308d49cf9425c0018fa0e8b" TargetMode="External"/><Relationship Id="rId37" Type="http://schemas.openxmlformats.org/officeDocument/2006/relationships/hyperlink" Target="http://127.0.0.1/6308d4b1f9425c0018fa42a6" TargetMode="External"/><Relationship Id="rId102" Type="http://schemas.openxmlformats.org/officeDocument/2006/relationships/hyperlink" Target="http://127.0.0.1/6308d4a3f9425c0018fa1e44" TargetMode="External"/><Relationship Id="rId547" Type="http://schemas.openxmlformats.org/officeDocument/2006/relationships/hyperlink" Target="http://127.0.0.1/6328717eca797e001c73ecdf" TargetMode="External"/><Relationship Id="rId754" Type="http://schemas.openxmlformats.org/officeDocument/2006/relationships/hyperlink" Target="http://127.0.0.1/6308d4a2f9425c0018fa19c5" TargetMode="External"/><Relationship Id="rId961" Type="http://schemas.openxmlformats.org/officeDocument/2006/relationships/hyperlink" Target="http://127.0.0.1/631fa5b6eafa710011af1859" TargetMode="External"/><Relationship Id="rId90" Type="http://schemas.openxmlformats.org/officeDocument/2006/relationships/hyperlink" Target="http://127.0.0.1/6308d4b7f9425c0018fa5215" TargetMode="External"/><Relationship Id="rId186" Type="http://schemas.openxmlformats.org/officeDocument/2006/relationships/hyperlink" Target="http://127.0.0.1/6308d4a9f9425c0018fa2d08" TargetMode="External"/><Relationship Id="rId393" Type="http://schemas.openxmlformats.org/officeDocument/2006/relationships/hyperlink" Target="http://127.0.0.1/6308d4b8f9425c0018fa5422" TargetMode="External"/><Relationship Id="rId407" Type="http://schemas.openxmlformats.org/officeDocument/2006/relationships/hyperlink" Target="http://127.0.0.1/6308d4bdf9425c0018fa6030" TargetMode="External"/><Relationship Id="rId614" Type="http://schemas.openxmlformats.org/officeDocument/2006/relationships/hyperlink" Target="http://127.0.0.1/6308d4b3f9425c0018fa4708" TargetMode="External"/><Relationship Id="rId821" Type="http://schemas.openxmlformats.org/officeDocument/2006/relationships/hyperlink" Target="http://127.0.0.1/6308d4b8f9425c0018fa55ef" TargetMode="External"/><Relationship Id="rId1037" Type="http://schemas.openxmlformats.org/officeDocument/2006/relationships/hyperlink" Target="http://127.0.0.1/6308d4a2f9425c0018fa1a99" TargetMode="External"/><Relationship Id="rId253" Type="http://schemas.openxmlformats.org/officeDocument/2006/relationships/hyperlink" Target="http://127.0.0.1/6308d4a3f9425c0018fa1dbc" TargetMode="External"/><Relationship Id="rId460" Type="http://schemas.openxmlformats.org/officeDocument/2006/relationships/hyperlink" Target="http://127.0.0.1/6308d4b1f9425c0018fa423d" TargetMode="External"/><Relationship Id="rId698" Type="http://schemas.openxmlformats.org/officeDocument/2006/relationships/hyperlink" Target="http://127.0.0.1/6308d4b3f9425c0018fa48ac" TargetMode="External"/><Relationship Id="rId919" Type="http://schemas.openxmlformats.org/officeDocument/2006/relationships/hyperlink" Target="http://127.0.0.1/6308d4b2f9425c0018fa453f" TargetMode="External"/><Relationship Id="rId1090" Type="http://schemas.openxmlformats.org/officeDocument/2006/relationships/hyperlink" Target="http://127.0.0.1/6308d4b2f9425c0018fa46c0" TargetMode="External"/><Relationship Id="rId1104" Type="http://schemas.openxmlformats.org/officeDocument/2006/relationships/comments" Target="../comments1.xml"/><Relationship Id="rId48" Type="http://schemas.openxmlformats.org/officeDocument/2006/relationships/hyperlink" Target="http://127.0.0.1/6308d4a8f9425c0018fa28a8" TargetMode="External"/><Relationship Id="rId113" Type="http://schemas.openxmlformats.org/officeDocument/2006/relationships/hyperlink" Target="http://127.0.0.1/6308d4b2f9425c0018fa444c" TargetMode="External"/><Relationship Id="rId320" Type="http://schemas.openxmlformats.org/officeDocument/2006/relationships/hyperlink" Target="http://127.0.0.1/6308d4a3f9425c0018fa1b8e" TargetMode="External"/><Relationship Id="rId558" Type="http://schemas.openxmlformats.org/officeDocument/2006/relationships/hyperlink" Target="http://127.0.0.1/6308d4adf9425c0018fa3956" TargetMode="External"/><Relationship Id="rId765" Type="http://schemas.openxmlformats.org/officeDocument/2006/relationships/hyperlink" Target="http://127.0.0.1/6308d4adf9425c0018fa381b" TargetMode="External"/><Relationship Id="rId972" Type="http://schemas.openxmlformats.org/officeDocument/2006/relationships/hyperlink" Target="http://127.0.0.1/6308d4a7f9425c0018fa26e1" TargetMode="External"/><Relationship Id="rId197" Type="http://schemas.openxmlformats.org/officeDocument/2006/relationships/hyperlink" Target="http://127.0.0.1/6308d49cf9425c0018fa0bb2" TargetMode="External"/><Relationship Id="rId418" Type="http://schemas.openxmlformats.org/officeDocument/2006/relationships/hyperlink" Target="http://127.0.0.1/6308d49cf9425c0018fa0c5f" TargetMode="External"/><Relationship Id="rId625" Type="http://schemas.openxmlformats.org/officeDocument/2006/relationships/hyperlink" Target="http://127.0.0.1/6308d4adf9425c0018fa38f1" TargetMode="External"/><Relationship Id="rId832" Type="http://schemas.openxmlformats.org/officeDocument/2006/relationships/hyperlink" Target="http://127.0.0.1/6308d4b8f9425c0018fa5377" TargetMode="External"/><Relationship Id="rId1048" Type="http://schemas.openxmlformats.org/officeDocument/2006/relationships/hyperlink" Target="http://127.0.0.1/6308d4b8f9425c0018fa546c" TargetMode="External"/><Relationship Id="rId264" Type="http://schemas.openxmlformats.org/officeDocument/2006/relationships/hyperlink" Target="http://127.0.0.1/6308d4adf9425c0018fa3749" TargetMode="External"/><Relationship Id="rId471" Type="http://schemas.openxmlformats.org/officeDocument/2006/relationships/hyperlink" Target="http://127.0.0.1/6308d4c1f9425c0018fa6b60" TargetMode="External"/><Relationship Id="rId59" Type="http://schemas.openxmlformats.org/officeDocument/2006/relationships/hyperlink" Target="http://127.0.0.1/6308d4bcf9425c0018fa5fa4" TargetMode="External"/><Relationship Id="rId124" Type="http://schemas.openxmlformats.org/officeDocument/2006/relationships/hyperlink" Target="http://127.0.0.1/631b3fa27137010018f91b33" TargetMode="External"/><Relationship Id="rId569" Type="http://schemas.openxmlformats.org/officeDocument/2006/relationships/hyperlink" Target="http://127.0.0.1/6308d4bdf9425c0018fa63be" TargetMode="External"/><Relationship Id="rId776" Type="http://schemas.openxmlformats.org/officeDocument/2006/relationships/hyperlink" Target="http://127.0.0.1/6308d4acf9425c0018fa3493" TargetMode="External"/><Relationship Id="rId983" Type="http://schemas.openxmlformats.org/officeDocument/2006/relationships/hyperlink" Target="http://127.0.0.1/6308d4acf9425c0018fa34fc" TargetMode="External"/><Relationship Id="rId331" Type="http://schemas.openxmlformats.org/officeDocument/2006/relationships/hyperlink" Target="http://127.0.0.1/6308d4a2f9425c0018fa1a2e" TargetMode="External"/><Relationship Id="rId429" Type="http://schemas.openxmlformats.org/officeDocument/2006/relationships/hyperlink" Target="http://127.0.0.1/6308d4a3f9425c0018fa1b42" TargetMode="External"/><Relationship Id="rId636" Type="http://schemas.openxmlformats.org/officeDocument/2006/relationships/hyperlink" Target="http://127.0.0.1/6308d4bcf9425c0018fa5d91" TargetMode="External"/><Relationship Id="rId1059" Type="http://schemas.openxmlformats.org/officeDocument/2006/relationships/hyperlink" Target="http://127.0.0.1/6308d4a2f9425c0018fa1935" TargetMode="External"/><Relationship Id="rId843" Type="http://schemas.openxmlformats.org/officeDocument/2006/relationships/hyperlink" Target="http://127.0.0.1/6308d4bdf9425c0018fa6421" TargetMode="External"/><Relationship Id="rId275" Type="http://schemas.openxmlformats.org/officeDocument/2006/relationships/hyperlink" Target="http://127.0.0.1/6308d4b2f9425c0018fa467c" TargetMode="External"/><Relationship Id="rId482" Type="http://schemas.openxmlformats.org/officeDocument/2006/relationships/hyperlink" Target="http://127.0.0.1/6308d49cf9425c0018fa0cca" TargetMode="External"/><Relationship Id="rId703" Type="http://schemas.openxmlformats.org/officeDocument/2006/relationships/hyperlink" Target="http://127.0.0.1/6308d4b8f9425c0018fa53bd" TargetMode="External"/><Relationship Id="rId910" Type="http://schemas.openxmlformats.org/officeDocument/2006/relationships/hyperlink" Target="http://127.0.0.1/6308d4bdf9425c0018fa60dd" TargetMode="External"/><Relationship Id="rId135" Type="http://schemas.openxmlformats.org/officeDocument/2006/relationships/hyperlink" Target="http://127.0.0.1/6308d4aef9425c0018fa3ab4" TargetMode="External"/><Relationship Id="rId342" Type="http://schemas.openxmlformats.org/officeDocument/2006/relationships/hyperlink" Target="http://127.0.0.1/6308d4a8f9425c0018fa29e3" TargetMode="External"/><Relationship Id="rId787" Type="http://schemas.openxmlformats.org/officeDocument/2006/relationships/hyperlink" Target="http://127.0.0.1/6308d4a8f9425c0018fa29e7" TargetMode="External"/><Relationship Id="rId994" Type="http://schemas.openxmlformats.org/officeDocument/2006/relationships/hyperlink" Target="http://127.0.0.1/63115d137137010018f84f2e" TargetMode="External"/><Relationship Id="rId202" Type="http://schemas.openxmlformats.org/officeDocument/2006/relationships/hyperlink" Target="http://127.0.0.1/6308d4a8f9425c0018fa2a96" TargetMode="External"/><Relationship Id="rId647" Type="http://schemas.openxmlformats.org/officeDocument/2006/relationships/hyperlink" Target="http://127.0.0.1/6308d4b7f9425c0018fa509a" TargetMode="External"/><Relationship Id="rId854" Type="http://schemas.openxmlformats.org/officeDocument/2006/relationships/hyperlink" Target="http://127.0.0.1/6308d49df9425c0018fa0fcc" TargetMode="External"/><Relationship Id="rId286" Type="http://schemas.openxmlformats.org/officeDocument/2006/relationships/hyperlink" Target="http://127.0.0.1/6308d4a3f9425c0018fa1ca4" TargetMode="External"/><Relationship Id="rId493" Type="http://schemas.openxmlformats.org/officeDocument/2006/relationships/hyperlink" Target="http://127.0.0.1/6308d4adf9425c0018fa369e" TargetMode="External"/><Relationship Id="rId507" Type="http://schemas.openxmlformats.org/officeDocument/2006/relationships/hyperlink" Target="http://127.0.0.1/6308d4a7f9425c0018fa276d" TargetMode="External"/><Relationship Id="rId714" Type="http://schemas.openxmlformats.org/officeDocument/2006/relationships/hyperlink" Target="http://127.0.0.1/6308d4b8f9425c0018fa562f" TargetMode="External"/><Relationship Id="rId921" Type="http://schemas.openxmlformats.org/officeDocument/2006/relationships/hyperlink" Target="http://127.0.0.1/6308d4b2f9425c0018fa455e" TargetMode="External"/><Relationship Id="rId50" Type="http://schemas.openxmlformats.org/officeDocument/2006/relationships/hyperlink" Target="http://127.0.0.1/6308d4adf9425c0018fa37db" TargetMode="External"/><Relationship Id="rId146" Type="http://schemas.openxmlformats.org/officeDocument/2006/relationships/hyperlink" Target="http://127.0.0.1/6308d49df9425c0018fa10e4" TargetMode="External"/><Relationship Id="rId353" Type="http://schemas.openxmlformats.org/officeDocument/2006/relationships/hyperlink" Target="http://127.0.0.1/6308d4a2f9425c0018fa1abc" TargetMode="External"/><Relationship Id="rId560" Type="http://schemas.openxmlformats.org/officeDocument/2006/relationships/hyperlink" Target="http://127.0.0.1/6308d4c1f9425c0018fa6bcf" TargetMode="External"/><Relationship Id="rId798" Type="http://schemas.openxmlformats.org/officeDocument/2006/relationships/hyperlink" Target="http://127.0.0.1/6308d4bdf9425c0018fa61f1" TargetMode="External"/><Relationship Id="rId213" Type="http://schemas.openxmlformats.org/officeDocument/2006/relationships/hyperlink" Target="http://127.0.0.1/6308d4c1f9425c0018fa6bc9" TargetMode="External"/><Relationship Id="rId420" Type="http://schemas.openxmlformats.org/officeDocument/2006/relationships/hyperlink" Target="http://127.0.0.1/6308d49cf9425c0018fa0c7e" TargetMode="External"/><Relationship Id="rId658" Type="http://schemas.openxmlformats.org/officeDocument/2006/relationships/hyperlink" Target="http://127.0.0.1/6308d4adf9425c0018fa3a09" TargetMode="External"/><Relationship Id="rId865" Type="http://schemas.openxmlformats.org/officeDocument/2006/relationships/hyperlink" Target="http://127.0.0.1/6308d4a7f9425c0018fa27da" TargetMode="External"/><Relationship Id="rId1050" Type="http://schemas.openxmlformats.org/officeDocument/2006/relationships/hyperlink" Target="http://127.0.0.1/6308d4b8f9425c0018fa548b" TargetMode="External"/><Relationship Id="rId297" Type="http://schemas.openxmlformats.org/officeDocument/2006/relationships/hyperlink" Target="http://127.0.0.1/6308d4b8f9425c0018fa5445" TargetMode="External"/><Relationship Id="rId518" Type="http://schemas.openxmlformats.org/officeDocument/2006/relationships/hyperlink" Target="http://127.0.0.1/6308d4acf9425c0018fa3565" TargetMode="External"/><Relationship Id="rId725" Type="http://schemas.openxmlformats.org/officeDocument/2006/relationships/hyperlink" Target="http://127.0.0.1/6308d4a2f9425c0018fa1adf" TargetMode="External"/><Relationship Id="rId932" Type="http://schemas.openxmlformats.org/officeDocument/2006/relationships/hyperlink" Target="http://127.0.0.1/6308d49df9425c0018fa1035" TargetMode="External"/><Relationship Id="rId157" Type="http://schemas.openxmlformats.org/officeDocument/2006/relationships/hyperlink" Target="http://127.0.0.1/6308d4a2f9425c0018fa1a51" TargetMode="External"/><Relationship Id="rId364" Type="http://schemas.openxmlformats.org/officeDocument/2006/relationships/hyperlink" Target="http://127.0.0.1/6308d4a3f9425c0018fa1c3b" TargetMode="External"/><Relationship Id="rId1008" Type="http://schemas.openxmlformats.org/officeDocument/2006/relationships/hyperlink" Target="http://127.0.0.1/6308d4a3f9425c0018fa1bf1" TargetMode="External"/><Relationship Id="rId61" Type="http://schemas.openxmlformats.org/officeDocument/2006/relationships/hyperlink" Target="http://127.0.0.1/6308d4a8f9425c0018fa2938" TargetMode="External"/><Relationship Id="rId571" Type="http://schemas.openxmlformats.org/officeDocument/2006/relationships/hyperlink" Target="http://127.0.0.1/6308d4adf9425c0018fa36c1" TargetMode="External"/><Relationship Id="rId669" Type="http://schemas.openxmlformats.org/officeDocument/2006/relationships/hyperlink" Target="http://127.0.0.1/6308d49df9425c0018fa100c" TargetMode="External"/><Relationship Id="rId876" Type="http://schemas.openxmlformats.org/officeDocument/2006/relationships/hyperlink" Target="http://127.0.0.1/6308d4a8f9425c0018fa2b64" TargetMode="External"/><Relationship Id="rId19" Type="http://schemas.openxmlformats.org/officeDocument/2006/relationships/hyperlink" Target="http://127.0.0.1/6308d4a3f9425c0018fa1e48" TargetMode="External"/><Relationship Id="rId224" Type="http://schemas.openxmlformats.org/officeDocument/2006/relationships/hyperlink" Target="http://127.0.0.1/6308d49df9425c0018fa0efa" TargetMode="External"/><Relationship Id="rId431" Type="http://schemas.openxmlformats.org/officeDocument/2006/relationships/hyperlink" Target="http://127.0.0.1/6308d4bdf9425c0018fa6427" TargetMode="External"/><Relationship Id="rId529" Type="http://schemas.openxmlformats.org/officeDocument/2006/relationships/hyperlink" Target="http://127.0.0.1/6308d4a3f9425c0018fa1e02" TargetMode="External"/><Relationship Id="rId736" Type="http://schemas.openxmlformats.org/officeDocument/2006/relationships/hyperlink" Target="http://127.0.0.1/6308d4b8f9425c0018fa54d5" TargetMode="External"/><Relationship Id="rId1061" Type="http://schemas.openxmlformats.org/officeDocument/2006/relationships/hyperlink" Target="http://127.0.0.1/6308d49df9425c0018fa1170" TargetMode="External"/><Relationship Id="rId168" Type="http://schemas.openxmlformats.org/officeDocument/2006/relationships/hyperlink" Target="http://127.0.0.1/6308d4bdf9425c0018fa6142" TargetMode="External"/><Relationship Id="rId943" Type="http://schemas.openxmlformats.org/officeDocument/2006/relationships/hyperlink" Target="http://127.0.0.1/6324df72ca797e001c73d02b" TargetMode="External"/><Relationship Id="rId1019" Type="http://schemas.openxmlformats.org/officeDocument/2006/relationships/hyperlink" Target="http://127.0.0.1/6308d4bcf9425c0018fa5fc7" TargetMode="External"/><Relationship Id="rId72" Type="http://schemas.openxmlformats.org/officeDocument/2006/relationships/hyperlink" Target="http://127.0.0.1/6308d4b7f9425c0018fa52a1" TargetMode="External"/><Relationship Id="rId375" Type="http://schemas.openxmlformats.org/officeDocument/2006/relationships/hyperlink" Target="http://127.0.0.1/6308d49df9425c0018fa0fa3" TargetMode="External"/><Relationship Id="rId582" Type="http://schemas.openxmlformats.org/officeDocument/2006/relationships/hyperlink" Target="http://127.0.0.1/6308d4adf9425c0018fa3884" TargetMode="External"/><Relationship Id="rId803" Type="http://schemas.openxmlformats.org/officeDocument/2006/relationships/hyperlink" Target="http://127.0.0.1/6308d4bdf9425c0018fa621a" TargetMode="External"/><Relationship Id="rId3" Type="http://schemas.openxmlformats.org/officeDocument/2006/relationships/hyperlink" Target="http://127.0.0.1/6308d4b8f9425c0018fa553a" TargetMode="External"/><Relationship Id="rId235" Type="http://schemas.openxmlformats.org/officeDocument/2006/relationships/hyperlink" Target="http://127.0.0.1/6308d4bdf9425c0018fa61f5" TargetMode="External"/><Relationship Id="rId442" Type="http://schemas.openxmlformats.org/officeDocument/2006/relationships/hyperlink" Target="http://127.0.0.1/6308d4b2f9425c0018fa469d" TargetMode="External"/><Relationship Id="rId887" Type="http://schemas.openxmlformats.org/officeDocument/2006/relationships/hyperlink" Target="http://127.0.0.1/6308d4a4f9425c0018fa1f62" TargetMode="External"/><Relationship Id="rId1072" Type="http://schemas.openxmlformats.org/officeDocument/2006/relationships/hyperlink" Target="http://127.0.0.1/6308d4b2f9425c0018fa430f" TargetMode="External"/><Relationship Id="rId302" Type="http://schemas.openxmlformats.org/officeDocument/2006/relationships/hyperlink" Target="http://127.0.0.1/6308d49df9425c0018fa0f1d" TargetMode="External"/><Relationship Id="rId747" Type="http://schemas.openxmlformats.org/officeDocument/2006/relationships/hyperlink" Target="http://127.0.0.1/6308d4a8f9425c0018fa2a6f" TargetMode="External"/><Relationship Id="rId954" Type="http://schemas.openxmlformats.org/officeDocument/2006/relationships/hyperlink" Target="http://127.0.0.1/631282157137010018f86e01" TargetMode="External"/><Relationship Id="rId83" Type="http://schemas.openxmlformats.org/officeDocument/2006/relationships/hyperlink" Target="http://127.0.0.1/6308d4a8f9425c0018fa2b6a" TargetMode="External"/><Relationship Id="rId179" Type="http://schemas.openxmlformats.org/officeDocument/2006/relationships/hyperlink" Target="http://127.0.0.1/6308d4adf9425c0018fa395c" TargetMode="External"/><Relationship Id="rId386" Type="http://schemas.openxmlformats.org/officeDocument/2006/relationships/hyperlink" Target="http://127.0.0.1/6308d4b2f9425c0018fa4429" TargetMode="External"/><Relationship Id="rId593" Type="http://schemas.openxmlformats.org/officeDocument/2006/relationships/hyperlink" Target="http://127.0.0.1/6308d4a3f9425c0018fa1c60" TargetMode="External"/><Relationship Id="rId607" Type="http://schemas.openxmlformats.org/officeDocument/2006/relationships/hyperlink" Target="http://127.0.0.1/6308d4bcf9425c0018fa5f39" TargetMode="External"/><Relationship Id="rId814" Type="http://schemas.openxmlformats.org/officeDocument/2006/relationships/hyperlink" Target="http://127.0.0.1/6308d4a7f9425c0018fa27b7" TargetMode="External"/><Relationship Id="rId246" Type="http://schemas.openxmlformats.org/officeDocument/2006/relationships/hyperlink" Target="http://127.0.0.1/6308d4a3f9425c0018fa1b65" TargetMode="External"/><Relationship Id="rId453" Type="http://schemas.openxmlformats.org/officeDocument/2006/relationships/hyperlink" Target="http://127.0.0.1/6308d4b8f9425c0018fa5698" TargetMode="External"/><Relationship Id="rId660" Type="http://schemas.openxmlformats.org/officeDocument/2006/relationships/hyperlink" Target="http://127.0.0.1/6308d4aef9425c0018fa3a28" TargetMode="External"/><Relationship Id="rId898" Type="http://schemas.openxmlformats.org/officeDocument/2006/relationships/hyperlink" Target="http://127.0.0.1/6308d4b7f9425c0018fa52c8" TargetMode="External"/><Relationship Id="rId1083" Type="http://schemas.openxmlformats.org/officeDocument/2006/relationships/hyperlink" Target="http://127.0.0.1/6308d4a4f9425c0018fa1fe8" TargetMode="External"/><Relationship Id="rId106" Type="http://schemas.openxmlformats.org/officeDocument/2006/relationships/hyperlink" Target="http://127.0.0.1/6308d4b7f9425c0018fa5075" TargetMode="External"/><Relationship Id="rId313" Type="http://schemas.openxmlformats.org/officeDocument/2006/relationships/hyperlink" Target="http://127.0.0.1/6308d49df9425c0018fa0f61" TargetMode="External"/><Relationship Id="rId758" Type="http://schemas.openxmlformats.org/officeDocument/2006/relationships/hyperlink" Target="http://127.0.0.1/631f46e8eafa710011af16df" TargetMode="External"/><Relationship Id="rId965" Type="http://schemas.openxmlformats.org/officeDocument/2006/relationships/hyperlink" Target="http://127.0.0.1/6308d4a8f9425c0018fa2845" TargetMode="External"/><Relationship Id="rId10" Type="http://schemas.openxmlformats.org/officeDocument/2006/relationships/hyperlink" Target="http://127.0.0.1/6308d4b7f9425c0018fa52eb" TargetMode="External"/><Relationship Id="rId94" Type="http://schemas.openxmlformats.org/officeDocument/2006/relationships/hyperlink" Target="http://127.0.0.1/6308d4a2f9425c0018fa1939" TargetMode="External"/><Relationship Id="rId397" Type="http://schemas.openxmlformats.org/officeDocument/2006/relationships/hyperlink" Target="http://127.0.0.1/6308d49df9425c0018fa10bf" TargetMode="External"/><Relationship Id="rId520" Type="http://schemas.openxmlformats.org/officeDocument/2006/relationships/hyperlink" Target="http://127.0.0.1/6308d4a9f9425c0018fa2d0c" TargetMode="External"/><Relationship Id="rId618" Type="http://schemas.openxmlformats.org/officeDocument/2006/relationships/hyperlink" Target="http://127.0.0.1/6308d4a9f9425c0018fa2d4e" TargetMode="External"/><Relationship Id="rId825" Type="http://schemas.openxmlformats.org/officeDocument/2006/relationships/hyperlink" Target="http://127.0.0.1/6308d4adf9425c0018fa369a" TargetMode="External"/><Relationship Id="rId257" Type="http://schemas.openxmlformats.org/officeDocument/2006/relationships/hyperlink" Target="http://127.0.0.1/6308d4b7f9425c0018fa5103" TargetMode="External"/><Relationship Id="rId464" Type="http://schemas.openxmlformats.org/officeDocument/2006/relationships/hyperlink" Target="http://127.0.0.1/6308d4a2f9425c0018fa1a76" TargetMode="External"/><Relationship Id="rId1010" Type="http://schemas.openxmlformats.org/officeDocument/2006/relationships/hyperlink" Target="http://127.0.0.1/6308d4c1f9425c0018fa6c7e" TargetMode="External"/><Relationship Id="rId1094" Type="http://schemas.openxmlformats.org/officeDocument/2006/relationships/hyperlink" Target="http://127.0.0.1/6308d4b8f9425c0018fa53e2" TargetMode="External"/><Relationship Id="rId117" Type="http://schemas.openxmlformats.org/officeDocument/2006/relationships/hyperlink" Target="http://127.0.0.1/6308d4adf9425c0018fa3677" TargetMode="External"/><Relationship Id="rId671" Type="http://schemas.openxmlformats.org/officeDocument/2006/relationships/hyperlink" Target="http://127.0.0.1/6308d4a8f9425c0018fa2b01" TargetMode="External"/><Relationship Id="rId769" Type="http://schemas.openxmlformats.org/officeDocument/2006/relationships/hyperlink" Target="http://127.0.0.1/6308d4a8f9425c0018fa2c3a" TargetMode="External"/><Relationship Id="rId976" Type="http://schemas.openxmlformats.org/officeDocument/2006/relationships/hyperlink" Target="http://127.0.0.1/6308d4a8f9425c0018fa28ac" TargetMode="External"/><Relationship Id="rId324" Type="http://schemas.openxmlformats.org/officeDocument/2006/relationships/hyperlink" Target="http://127.0.0.1/6308d4b7f9425c0018fa52c4" TargetMode="External"/><Relationship Id="rId531" Type="http://schemas.openxmlformats.org/officeDocument/2006/relationships/hyperlink" Target="http://127.0.0.1/6308d4a3f9425c0018fa1e21" TargetMode="External"/><Relationship Id="rId629" Type="http://schemas.openxmlformats.org/officeDocument/2006/relationships/hyperlink" Target="http://127.0.0.1/6308d49df9425c0018fa11fc" TargetMode="External"/><Relationship Id="rId836" Type="http://schemas.openxmlformats.org/officeDocument/2006/relationships/hyperlink" Target="http://127.0.0.1/6308d4b2f9425c0018fa446f" TargetMode="External"/><Relationship Id="rId1021" Type="http://schemas.openxmlformats.org/officeDocument/2006/relationships/hyperlink" Target="http://127.0.0.1/6308d4bcf9425c0018fa5ddb" TargetMode="External"/><Relationship Id="rId903" Type="http://schemas.openxmlformats.org/officeDocument/2006/relationships/hyperlink" Target="http://127.0.0.1/6308d4bcf9425c0018fa5f7b" TargetMode="External"/><Relationship Id="rId32" Type="http://schemas.openxmlformats.org/officeDocument/2006/relationships/hyperlink" Target="http://127.0.0.1/6308d49df9425c0018fa114d" TargetMode="External"/><Relationship Id="rId181" Type="http://schemas.openxmlformats.org/officeDocument/2006/relationships/hyperlink" Target="http://127.0.0.1/6308d4b1f9425c0018fa4283" TargetMode="External"/><Relationship Id="rId279" Type="http://schemas.openxmlformats.org/officeDocument/2006/relationships/hyperlink" Target="http://127.0.0.1/6308d4adf9425c0018fa35a5" TargetMode="External"/><Relationship Id="rId486" Type="http://schemas.openxmlformats.org/officeDocument/2006/relationships/hyperlink" Target="http://127.0.0.1/6308d4c1f9425c0018fa6d04" TargetMode="External"/><Relationship Id="rId693" Type="http://schemas.openxmlformats.org/officeDocument/2006/relationships/hyperlink" Target="http://127.0.0.1/6308d4b2f9425c0018fa4400" TargetMode="External"/><Relationship Id="rId139" Type="http://schemas.openxmlformats.org/officeDocument/2006/relationships/hyperlink" Target="http://127.0.0.1/631203ac7137010018f856f9" TargetMode="External"/><Relationship Id="rId346" Type="http://schemas.openxmlformats.org/officeDocument/2006/relationships/hyperlink" Target="http://127.0.0.1/6308d4adf9425c0018fa36e4" TargetMode="External"/><Relationship Id="rId553" Type="http://schemas.openxmlformats.org/officeDocument/2006/relationships/hyperlink" Target="http://127.0.0.1/6308d4a8f9425c0018fa2a73" TargetMode="External"/><Relationship Id="rId760" Type="http://schemas.openxmlformats.org/officeDocument/2006/relationships/hyperlink" Target="http://127.0.0.1/6308d4c1f9425c0018fa6b64" TargetMode="External"/><Relationship Id="rId998" Type="http://schemas.openxmlformats.org/officeDocument/2006/relationships/hyperlink" Target="http://127.0.0.1/6308d49cf9425c0018fa0d79" TargetMode="External"/><Relationship Id="rId206" Type="http://schemas.openxmlformats.org/officeDocument/2006/relationships/hyperlink" Target="http://127.0.0.1/6308d4b1f9425c0018fa4262" TargetMode="External"/><Relationship Id="rId413" Type="http://schemas.openxmlformats.org/officeDocument/2006/relationships/hyperlink" Target="http://127.0.0.1/6308d49cf9425c0018fa0de2" TargetMode="External"/><Relationship Id="rId858" Type="http://schemas.openxmlformats.org/officeDocument/2006/relationships/hyperlink" Target="http://127.0.0.1/6308d4bdf9425c0018fa6093" TargetMode="External"/><Relationship Id="rId1043" Type="http://schemas.openxmlformats.org/officeDocument/2006/relationships/hyperlink" Target="http://127.0.0.1/6308d4bcf9425c0018fa5e00" TargetMode="External"/><Relationship Id="rId620" Type="http://schemas.openxmlformats.org/officeDocument/2006/relationships/hyperlink" Target="http://127.0.0.1/6308d4b7f9425c0018fa5126" TargetMode="External"/><Relationship Id="rId718" Type="http://schemas.openxmlformats.org/officeDocument/2006/relationships/hyperlink" Target="http://127.0.0.1/6308d4adf9425c0018fa3793" TargetMode="External"/><Relationship Id="rId925" Type="http://schemas.openxmlformats.org/officeDocument/2006/relationships/hyperlink" Target="http://127.0.0.1/6308d4a8f9425c0018fa2ab9" TargetMode="External"/><Relationship Id="rId54" Type="http://schemas.openxmlformats.org/officeDocument/2006/relationships/hyperlink" Target="http://127.0.0.1/6308d4bcf9425c0018fa5f12" TargetMode="External"/><Relationship Id="rId270" Type="http://schemas.openxmlformats.org/officeDocument/2006/relationships/hyperlink" Target="http://127.0.0.1/6308d4a4f9425c0018fa1fc5" TargetMode="External"/><Relationship Id="rId130" Type="http://schemas.openxmlformats.org/officeDocument/2006/relationships/hyperlink" Target="http://127.0.0.1/6308d4a3f9425c0018fa1e6b" TargetMode="External"/><Relationship Id="rId368" Type="http://schemas.openxmlformats.org/officeDocument/2006/relationships/hyperlink" Target="http://127.0.0.1/6308d49df9425c0018fa0fa9" TargetMode="External"/><Relationship Id="rId575" Type="http://schemas.openxmlformats.org/officeDocument/2006/relationships/hyperlink" Target="http://127.0.0.1/6308d4a7f9425c0018fa27ff" TargetMode="External"/><Relationship Id="rId782" Type="http://schemas.openxmlformats.org/officeDocument/2006/relationships/hyperlink" Target="http://127.0.0.1/6308d4b7f9425c0018fa500e" TargetMode="External"/><Relationship Id="rId228" Type="http://schemas.openxmlformats.org/officeDocument/2006/relationships/hyperlink" Target="http://127.0.0.1/6308d4b7f9425c0018fa5008" TargetMode="External"/><Relationship Id="rId435" Type="http://schemas.openxmlformats.org/officeDocument/2006/relationships/hyperlink" Target="http://127.0.0.1/6308d4adf9425c0018fa383e" TargetMode="External"/><Relationship Id="rId642" Type="http://schemas.openxmlformats.org/officeDocument/2006/relationships/hyperlink" Target="http://127.0.0.1/6308d4b2f9425c0018fa4581" TargetMode="External"/><Relationship Id="rId1065" Type="http://schemas.openxmlformats.org/officeDocument/2006/relationships/hyperlink" Target="http://127.0.0.1/6308d4a8f9425c0018fa2885" TargetMode="External"/><Relationship Id="rId502" Type="http://schemas.openxmlformats.org/officeDocument/2006/relationships/hyperlink" Target="http://127.0.0.1/6308d4a3f9425c0018fa1b69" TargetMode="External"/><Relationship Id="rId947" Type="http://schemas.openxmlformats.org/officeDocument/2006/relationships/hyperlink" Target="http://127.0.0.1/6308d4bdf9425c0018fa61b1" TargetMode="External"/><Relationship Id="rId76" Type="http://schemas.openxmlformats.org/officeDocument/2006/relationships/hyperlink" Target="http://127.0.0.1/6308d49cf9425c0018fa0e8f" TargetMode="External"/><Relationship Id="rId807" Type="http://schemas.openxmlformats.org/officeDocument/2006/relationships/hyperlink" Target="http://127.0.0.1/6308d49cf9425c0018fa0e68" TargetMode="External"/><Relationship Id="rId292" Type="http://schemas.openxmlformats.org/officeDocument/2006/relationships/hyperlink" Target="http://127.0.0.1/6308d4adf9425c0018fa35cc"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127.0.0.1/6321002d0ffa6f0019e06115" TargetMode="External"/><Relationship Id="rId170" Type="http://schemas.openxmlformats.org/officeDocument/2006/relationships/hyperlink" Target="http://127.0.0.1/6321003c0ffa6f0019e08c49" TargetMode="External"/><Relationship Id="rId268" Type="http://schemas.openxmlformats.org/officeDocument/2006/relationships/hyperlink" Target="http://127.0.0.1/632100230ffa6f0019e0464f" TargetMode="External"/><Relationship Id="rId475" Type="http://schemas.openxmlformats.org/officeDocument/2006/relationships/hyperlink" Target="http://127.0.0.1/6321002d0ffa6f0019e06322" TargetMode="External"/><Relationship Id="rId682" Type="http://schemas.openxmlformats.org/officeDocument/2006/relationships/hyperlink" Target="http://127.0.0.1/6321002d0ffa6f0019e062dc" TargetMode="External"/><Relationship Id="rId128" Type="http://schemas.openxmlformats.org/officeDocument/2006/relationships/hyperlink" Target="http://127.0.0.1/632100320ffa6f0019e0715a" TargetMode="External"/><Relationship Id="rId335" Type="http://schemas.openxmlformats.org/officeDocument/2006/relationships/hyperlink" Target="http://127.0.0.1/632100380ffa6f0019e08113" TargetMode="External"/><Relationship Id="rId542" Type="http://schemas.openxmlformats.org/officeDocument/2006/relationships/hyperlink" Target="http://127.0.0.1/632100360ffa6f0019e07acd" TargetMode="External"/><Relationship Id="rId987" Type="http://schemas.openxmlformats.org/officeDocument/2006/relationships/hyperlink" Target="http://127.0.0.1/633362bb282a910018491921" TargetMode="External"/><Relationship Id="rId402" Type="http://schemas.openxmlformats.org/officeDocument/2006/relationships/hyperlink" Target="http://127.0.0.1/632100370ffa6f0019e07b5b" TargetMode="External"/><Relationship Id="rId847" Type="http://schemas.openxmlformats.org/officeDocument/2006/relationships/hyperlink" Target="http://127.0.0.1/632100320ffa6f0019e071e6" TargetMode="External"/><Relationship Id="rId1032" Type="http://schemas.openxmlformats.org/officeDocument/2006/relationships/hyperlink" Target="http://127.0.0.1/632100240ffa6f0019e04a23" TargetMode="External"/><Relationship Id="rId707" Type="http://schemas.openxmlformats.org/officeDocument/2006/relationships/hyperlink" Target="http://127.0.0.1/632100230ffa6f0019e046fc" TargetMode="External"/><Relationship Id="rId914" Type="http://schemas.openxmlformats.org/officeDocument/2006/relationships/hyperlink" Target="http://127.0.0.1/632100370ffa6f0019e07cfd" TargetMode="External"/><Relationship Id="rId43" Type="http://schemas.openxmlformats.org/officeDocument/2006/relationships/hyperlink" Target="http://127.0.0.1/6321002d0ffa6f0019e063d5" TargetMode="External"/><Relationship Id="rId192" Type="http://schemas.openxmlformats.org/officeDocument/2006/relationships/hyperlink" Target="http://127.0.0.1/632100290ffa6f0019e05787" TargetMode="External"/><Relationship Id="rId497" Type="http://schemas.openxmlformats.org/officeDocument/2006/relationships/hyperlink" Target="http://127.0.0.1/632100400ffa6f0019e0980f" TargetMode="External"/><Relationship Id="rId357" Type="http://schemas.openxmlformats.org/officeDocument/2006/relationships/hyperlink" Target="http://127.0.0.1/632100360ffa6f0019e07aac" TargetMode="External"/><Relationship Id="rId217" Type="http://schemas.openxmlformats.org/officeDocument/2006/relationships/hyperlink" Target="http://127.0.0.1/6321003b0ffa6f0019e089b6" TargetMode="External"/><Relationship Id="rId564" Type="http://schemas.openxmlformats.org/officeDocument/2006/relationships/hyperlink" Target="http://127.0.0.1/632100370ffa6f0019e07cdc" TargetMode="External"/><Relationship Id="rId771" Type="http://schemas.openxmlformats.org/officeDocument/2006/relationships/hyperlink" Target="http://127.0.0.1/632100380ffa6f0019e07f98" TargetMode="External"/><Relationship Id="rId869" Type="http://schemas.openxmlformats.org/officeDocument/2006/relationships/hyperlink" Target="http://127.0.0.1/632100400ffa6f0019e097a6" TargetMode="External"/><Relationship Id="rId424" Type="http://schemas.openxmlformats.org/officeDocument/2006/relationships/hyperlink" Target="http://127.0.0.1/6321001f0ffa6f0019e03b36" TargetMode="External"/><Relationship Id="rId631" Type="http://schemas.openxmlformats.org/officeDocument/2006/relationships/hyperlink" Target="http://127.0.0.1/632100230ffa6f0019e0443c" TargetMode="External"/><Relationship Id="rId729" Type="http://schemas.openxmlformats.org/officeDocument/2006/relationships/hyperlink" Target="http://127.0.0.1/632100290ffa6f0019e05671" TargetMode="External"/><Relationship Id="rId1054" Type="http://schemas.openxmlformats.org/officeDocument/2006/relationships/hyperlink" Target="http://127.0.0.1/632100320ffa6f0019e0701f" TargetMode="External"/><Relationship Id="rId936" Type="http://schemas.openxmlformats.org/officeDocument/2006/relationships/hyperlink" Target="http://127.0.0.1/6321003c0ffa6f0019e08df3" TargetMode="External"/><Relationship Id="rId65" Type="http://schemas.openxmlformats.org/officeDocument/2006/relationships/hyperlink" Target="http://127.0.0.1/632100370ffa6f0019e07cb3" TargetMode="External"/><Relationship Id="rId281" Type="http://schemas.openxmlformats.org/officeDocument/2006/relationships/hyperlink" Target="http://127.0.0.1/6321003c0ffa6f0019e08a82" TargetMode="External"/><Relationship Id="rId141" Type="http://schemas.openxmlformats.org/officeDocument/2006/relationships/hyperlink" Target="http://127.0.0.1/632100320ffa6f0019e071a4" TargetMode="External"/><Relationship Id="rId379" Type="http://schemas.openxmlformats.org/officeDocument/2006/relationships/hyperlink" Target="http://127.0.0.1/6321003b0ffa6f0019e08898" TargetMode="External"/><Relationship Id="rId586" Type="http://schemas.openxmlformats.org/officeDocument/2006/relationships/hyperlink" Target="http://127.0.0.1/6321002d0ffa6f0019e064e9" TargetMode="External"/><Relationship Id="rId793" Type="http://schemas.openxmlformats.org/officeDocument/2006/relationships/hyperlink" Target="http://127.0.0.1/6321002d0ffa6f0019e063d1" TargetMode="External"/><Relationship Id="rId7" Type="http://schemas.openxmlformats.org/officeDocument/2006/relationships/hyperlink" Target="http://127.0.0.1/632100280ffa6f0019e05232" TargetMode="External"/><Relationship Id="rId239" Type="http://schemas.openxmlformats.org/officeDocument/2006/relationships/hyperlink" Target="http://127.0.0.1/632100370ffa6f0019e07d3f" TargetMode="External"/><Relationship Id="rId446" Type="http://schemas.openxmlformats.org/officeDocument/2006/relationships/hyperlink" Target="http://127.0.0.1/6321002d0ffa6f0019e06510" TargetMode="External"/><Relationship Id="rId653" Type="http://schemas.openxmlformats.org/officeDocument/2006/relationships/hyperlink" Target="http://127.0.0.1/632100320ffa6f0019e07253" TargetMode="External"/><Relationship Id="rId1076" Type="http://schemas.openxmlformats.org/officeDocument/2006/relationships/hyperlink" Target="http://127.0.0.1/6325d77bca797e001c73ea6b" TargetMode="External"/><Relationship Id="rId306" Type="http://schemas.openxmlformats.org/officeDocument/2006/relationships/hyperlink" Target="http://127.0.0.1/6321002d0ffa6f0019e060d3" TargetMode="External"/><Relationship Id="rId860" Type="http://schemas.openxmlformats.org/officeDocument/2006/relationships/hyperlink" Target="http://127.0.0.1/6321003f0ffa6f0019e095bc" TargetMode="External"/><Relationship Id="rId958" Type="http://schemas.openxmlformats.org/officeDocument/2006/relationships/hyperlink" Target="http://127.0.0.1/6321001e0ffa6f0019e03906" TargetMode="External"/><Relationship Id="rId87" Type="http://schemas.openxmlformats.org/officeDocument/2006/relationships/hyperlink" Target="http://127.0.0.1/632100370ffa6f0019e07cb7" TargetMode="External"/><Relationship Id="rId513" Type="http://schemas.openxmlformats.org/officeDocument/2006/relationships/hyperlink" Target="http://127.0.0.1/632100400ffa6f0019e097cb" TargetMode="External"/><Relationship Id="rId720" Type="http://schemas.openxmlformats.org/officeDocument/2006/relationships/hyperlink" Target="http://127.0.0.1/6331b344ca797e001c74c35a" TargetMode="External"/><Relationship Id="rId818" Type="http://schemas.openxmlformats.org/officeDocument/2006/relationships/hyperlink" Target="http://127.0.0.1/632100330ffa6f0019e0736b" TargetMode="External"/><Relationship Id="rId152" Type="http://schemas.openxmlformats.org/officeDocument/2006/relationships/hyperlink" Target="http://127.0.0.1/6321003b0ffa6f0019e088de" TargetMode="External"/><Relationship Id="rId457" Type="http://schemas.openxmlformats.org/officeDocument/2006/relationships/hyperlink" Target="http://127.0.0.1/632100370ffa6f0019e07ee3" TargetMode="External"/><Relationship Id="rId1003" Type="http://schemas.openxmlformats.org/officeDocument/2006/relationships/hyperlink" Target="http://127.0.0.1/6321001e0ffa6f0019e0396f" TargetMode="External"/><Relationship Id="rId1087" Type="http://schemas.openxmlformats.org/officeDocument/2006/relationships/hyperlink" Target="http://127.0.0.1/632100290ffa6f0019e05783" TargetMode="External"/><Relationship Id="rId664" Type="http://schemas.openxmlformats.org/officeDocument/2006/relationships/hyperlink" Target="http://127.0.0.1/632100320ffa6f0019e071a0" TargetMode="External"/><Relationship Id="rId871" Type="http://schemas.openxmlformats.org/officeDocument/2006/relationships/hyperlink" Target="http://127.0.0.1/632100400ffa6f0019e097c5" TargetMode="External"/><Relationship Id="rId969" Type="http://schemas.openxmlformats.org/officeDocument/2006/relationships/hyperlink" Target="http://127.0.0.1/632100310ffa6f0019e06dd2" TargetMode="External"/><Relationship Id="rId14" Type="http://schemas.openxmlformats.org/officeDocument/2006/relationships/hyperlink" Target="http://127.0.0.1/6321003c0ffa6f0019e08cdb" TargetMode="External"/><Relationship Id="rId317" Type="http://schemas.openxmlformats.org/officeDocument/2006/relationships/hyperlink" Target="http://127.0.0.1/632100320ffa6f0019e06e35" TargetMode="External"/><Relationship Id="rId524" Type="http://schemas.openxmlformats.org/officeDocument/2006/relationships/hyperlink" Target="http://127.0.0.1/632100240ffa6f0019e04995" TargetMode="External"/><Relationship Id="rId731" Type="http://schemas.openxmlformats.org/officeDocument/2006/relationships/hyperlink" Target="http://127.0.0.1/6321003c0ffa6f0019e08c07" TargetMode="External"/><Relationship Id="rId98" Type="http://schemas.openxmlformats.org/officeDocument/2006/relationships/hyperlink" Target="http://127.0.0.1/632100320ffa6f0019e06ee4" TargetMode="External"/><Relationship Id="rId163" Type="http://schemas.openxmlformats.org/officeDocument/2006/relationships/hyperlink" Target="http://127.0.0.1/632100330ffa6f0019e072be" TargetMode="External"/><Relationship Id="rId370" Type="http://schemas.openxmlformats.org/officeDocument/2006/relationships/hyperlink" Target="http://127.0.0.1/632100320ffa6f0019e0717d" TargetMode="External"/><Relationship Id="rId829" Type="http://schemas.openxmlformats.org/officeDocument/2006/relationships/hyperlink" Target="http://127.0.0.1/6321003c0ffa6f0019e08c8f" TargetMode="External"/><Relationship Id="rId1014" Type="http://schemas.openxmlformats.org/officeDocument/2006/relationships/hyperlink" Target="http://127.0.0.1/6321002d0ffa6f0019e061ca" TargetMode="External"/><Relationship Id="rId230" Type="http://schemas.openxmlformats.org/officeDocument/2006/relationships/hyperlink" Target="http://127.0.0.1/6321002d0ffa6f0019e06480" TargetMode="External"/><Relationship Id="rId468" Type="http://schemas.openxmlformats.org/officeDocument/2006/relationships/hyperlink" Target="http://127.0.0.1/632100230ffa6f0019e04767" TargetMode="External"/><Relationship Id="rId675" Type="http://schemas.openxmlformats.org/officeDocument/2006/relationships/hyperlink" Target="http://127.0.0.1/632100270ffa6f0019e05185" TargetMode="External"/><Relationship Id="rId882" Type="http://schemas.openxmlformats.org/officeDocument/2006/relationships/hyperlink" Target="http://127.0.0.1/6321001f0ffa6f0019e03c0e" TargetMode="External"/><Relationship Id="rId1098" Type="http://schemas.openxmlformats.org/officeDocument/2006/relationships/hyperlink" Target="http://127.0.0.1/6321002c0ffa6f0019e05f9a" TargetMode="External"/><Relationship Id="rId25" Type="http://schemas.openxmlformats.org/officeDocument/2006/relationships/hyperlink" Target="http://127.0.0.1/6321002d0ffa6f0019e06533" TargetMode="External"/><Relationship Id="rId328" Type="http://schemas.openxmlformats.org/officeDocument/2006/relationships/hyperlink" Target="http://127.0.0.1/6321002d0ffa6f0019e06486" TargetMode="External"/><Relationship Id="rId535" Type="http://schemas.openxmlformats.org/officeDocument/2006/relationships/hyperlink" Target="http://127.0.0.1/632100290ffa6f0019e0566b" TargetMode="External"/><Relationship Id="rId742" Type="http://schemas.openxmlformats.org/officeDocument/2006/relationships/hyperlink" Target="http://127.0.0.1/632100330ffa6f0019e072b8" TargetMode="External"/><Relationship Id="rId174" Type="http://schemas.openxmlformats.org/officeDocument/2006/relationships/hyperlink" Target="http://127.0.0.1/632100370ffa6f0019e07af0" TargetMode="External"/><Relationship Id="rId381" Type="http://schemas.openxmlformats.org/officeDocument/2006/relationships/hyperlink" Target="http://127.0.0.1/632100310ffa6f0019e06cdd" TargetMode="External"/><Relationship Id="rId602" Type="http://schemas.openxmlformats.org/officeDocument/2006/relationships/hyperlink" Target="http://127.0.0.1/632100380ffa6f0019e08117" TargetMode="External"/><Relationship Id="rId1025" Type="http://schemas.openxmlformats.org/officeDocument/2006/relationships/hyperlink" Target="http://127.0.0.1/6321003b0ffa6f0019e0889c" TargetMode="External"/><Relationship Id="rId241" Type="http://schemas.openxmlformats.org/officeDocument/2006/relationships/hyperlink" Target="http://127.0.0.1/6321001f0ffa6f0019e03bc8" TargetMode="External"/><Relationship Id="rId479" Type="http://schemas.openxmlformats.org/officeDocument/2006/relationships/hyperlink" Target="http://127.0.0.1/632100280ffa6f0019e052e1" TargetMode="External"/><Relationship Id="rId686" Type="http://schemas.openxmlformats.org/officeDocument/2006/relationships/hyperlink" Target="http://127.0.0.1/6321003c0ffa6f0019e08d88" TargetMode="External"/><Relationship Id="rId893" Type="http://schemas.openxmlformats.org/officeDocument/2006/relationships/hyperlink" Target="http://127.0.0.1/6321002c0ffa6f0019e05f75" TargetMode="External"/><Relationship Id="rId907" Type="http://schemas.openxmlformats.org/officeDocument/2006/relationships/hyperlink" Target="http://127.0.0.1/632100370ffa6f0019e07e57" TargetMode="External"/><Relationship Id="rId36" Type="http://schemas.openxmlformats.org/officeDocument/2006/relationships/hyperlink" Target="http://127.0.0.1/6321002c0ffa6f0019e06043" TargetMode="External"/><Relationship Id="rId339" Type="http://schemas.openxmlformats.org/officeDocument/2006/relationships/hyperlink" Target="http://127.0.0.1/6321001f0ffa6f0019e03b5d" TargetMode="External"/><Relationship Id="rId546" Type="http://schemas.openxmlformats.org/officeDocument/2006/relationships/hyperlink" Target="http://127.0.0.1/6321003c0ffa6f0019e08d67" TargetMode="External"/><Relationship Id="rId753" Type="http://schemas.openxmlformats.org/officeDocument/2006/relationships/hyperlink" Target="http://127.0.0.1/6321002c0ffa6f0019e060b2" TargetMode="External"/><Relationship Id="rId101" Type="http://schemas.openxmlformats.org/officeDocument/2006/relationships/hyperlink" Target="http://127.0.0.1/632100330ffa6f0019e07321" TargetMode="External"/><Relationship Id="rId185" Type="http://schemas.openxmlformats.org/officeDocument/2006/relationships/hyperlink" Target="http://127.0.0.1/6321002d0ffa6f0019e061c4" TargetMode="External"/><Relationship Id="rId406" Type="http://schemas.openxmlformats.org/officeDocument/2006/relationships/hyperlink" Target="http://127.0.0.1/6321002d0ffa6f0019e0645d" TargetMode="External"/><Relationship Id="rId960" Type="http://schemas.openxmlformats.org/officeDocument/2006/relationships/hyperlink" Target="http://127.0.0.1/6337528dd963310018221f14" TargetMode="External"/><Relationship Id="rId1036" Type="http://schemas.openxmlformats.org/officeDocument/2006/relationships/hyperlink" Target="http://127.0.0.1/632100230ffa6f0019e046f8" TargetMode="External"/><Relationship Id="rId392" Type="http://schemas.openxmlformats.org/officeDocument/2006/relationships/hyperlink" Target="http://127.0.0.1/6321001e0ffa6f0019e0385b" TargetMode="External"/><Relationship Id="rId613" Type="http://schemas.openxmlformats.org/officeDocument/2006/relationships/hyperlink" Target="http://127.0.0.1/632100230ffa6f0019e0445f" TargetMode="External"/><Relationship Id="rId697" Type="http://schemas.openxmlformats.org/officeDocument/2006/relationships/hyperlink" Target="http://127.0.0.1/6321002d0ffa6f0019e0620a" TargetMode="External"/><Relationship Id="rId820" Type="http://schemas.openxmlformats.org/officeDocument/2006/relationships/hyperlink" Target="http://127.0.0.1/632100330ffa6f0019e0738a" TargetMode="External"/><Relationship Id="rId918" Type="http://schemas.openxmlformats.org/officeDocument/2006/relationships/hyperlink" Target="http://127.0.0.1/632100270ffa6f0019e05162" TargetMode="External"/><Relationship Id="rId252" Type="http://schemas.openxmlformats.org/officeDocument/2006/relationships/hyperlink" Target="http://127.0.0.1/6328d787ca797e001c73f74c" TargetMode="External"/><Relationship Id="rId1103" Type="http://schemas.openxmlformats.org/officeDocument/2006/relationships/hyperlink" Target="http://127.0.0.1/632100400ffa6f0019e09760" TargetMode="External"/><Relationship Id="rId47" Type="http://schemas.openxmlformats.org/officeDocument/2006/relationships/hyperlink" Target="http://127.0.0.1/632100290ffa6f0019e057f2" TargetMode="External"/><Relationship Id="rId112" Type="http://schemas.openxmlformats.org/officeDocument/2006/relationships/hyperlink" Target="http://127.0.0.1/6321002d0ffa6f0019e064ef" TargetMode="External"/><Relationship Id="rId557" Type="http://schemas.openxmlformats.org/officeDocument/2006/relationships/hyperlink" Target="http://127.0.0.1/6321002d0ffa6f0019e06119" TargetMode="External"/><Relationship Id="rId764" Type="http://schemas.openxmlformats.org/officeDocument/2006/relationships/hyperlink" Target="http://127.0.0.1/632100280ffa6f0019e052be" TargetMode="External"/><Relationship Id="rId971" Type="http://schemas.openxmlformats.org/officeDocument/2006/relationships/hyperlink" Target="http://127.0.0.1/6321002d0ffa6f0019e06326" TargetMode="External"/><Relationship Id="rId196" Type="http://schemas.openxmlformats.org/officeDocument/2006/relationships/hyperlink" Target="http://127.0.0.1/632100320ffa6f0019e070f7" TargetMode="External"/><Relationship Id="rId417" Type="http://schemas.openxmlformats.org/officeDocument/2006/relationships/hyperlink" Target="http://127.0.0.1/6321001e0ffa6f0019e036dc" TargetMode="External"/><Relationship Id="rId624" Type="http://schemas.openxmlformats.org/officeDocument/2006/relationships/hyperlink" Target="http://127.0.0.1/6321001e0ffa6f0019e03a47" TargetMode="External"/><Relationship Id="rId831" Type="http://schemas.openxmlformats.org/officeDocument/2006/relationships/hyperlink" Target="http://127.0.0.1/632100230ffa6f0019e04839" TargetMode="External"/><Relationship Id="rId1047" Type="http://schemas.openxmlformats.org/officeDocument/2006/relationships/hyperlink" Target="http://127.0.0.1/632100280ffa6f0019e053b5" TargetMode="External"/><Relationship Id="rId263" Type="http://schemas.openxmlformats.org/officeDocument/2006/relationships/hyperlink" Target="http://127.0.0.1/6321003c0ffa6f0019e08d3e" TargetMode="External"/><Relationship Id="rId470" Type="http://schemas.openxmlformats.org/officeDocument/2006/relationships/hyperlink" Target="http://127.0.0.1/632100280ffa6f0019e05278" TargetMode="External"/><Relationship Id="rId929" Type="http://schemas.openxmlformats.org/officeDocument/2006/relationships/hyperlink" Target="http://127.0.0.1/6324e33eca797e001c73d071" TargetMode="External"/><Relationship Id="rId58" Type="http://schemas.openxmlformats.org/officeDocument/2006/relationships/hyperlink" Target="http://127.0.0.1/632100310ffa6f0019e06cfe" TargetMode="External"/><Relationship Id="rId123" Type="http://schemas.openxmlformats.org/officeDocument/2006/relationships/hyperlink" Target="http://127.0.0.1/632100370ffa6f0019e07ee7" TargetMode="External"/><Relationship Id="rId330" Type="http://schemas.openxmlformats.org/officeDocument/2006/relationships/hyperlink" Target="http://127.0.0.1/6321002d0ffa6f0019e06277" TargetMode="External"/><Relationship Id="rId568" Type="http://schemas.openxmlformats.org/officeDocument/2006/relationships/hyperlink" Target="http://127.0.0.1/6329bd2aca797e001c73f81f" TargetMode="External"/><Relationship Id="rId775" Type="http://schemas.openxmlformats.org/officeDocument/2006/relationships/hyperlink" Target="http://127.0.0.1/6321001f0ffa6f0019e03cda" TargetMode="External"/><Relationship Id="rId982" Type="http://schemas.openxmlformats.org/officeDocument/2006/relationships/hyperlink" Target="http://127.0.0.1/632100310ffa6f0019e06dcc" TargetMode="External"/><Relationship Id="rId428" Type="http://schemas.openxmlformats.org/officeDocument/2006/relationships/hyperlink" Target="http://127.0.0.1/6321003b0ffa6f0019e089d7" TargetMode="External"/><Relationship Id="rId635" Type="http://schemas.openxmlformats.org/officeDocument/2006/relationships/hyperlink" Target="http://127.0.0.1/632100230ffa6f0019e047ce" TargetMode="External"/><Relationship Id="rId842" Type="http://schemas.openxmlformats.org/officeDocument/2006/relationships/hyperlink" Target="http://127.0.0.1/632100240ffa6f0019e04a67" TargetMode="External"/><Relationship Id="rId1058" Type="http://schemas.openxmlformats.org/officeDocument/2006/relationships/hyperlink" Target="http://127.0.0.1/632100320ffa6f0019e07118" TargetMode="External"/><Relationship Id="rId274" Type="http://schemas.openxmlformats.org/officeDocument/2006/relationships/hyperlink" Target="http://127.0.0.1/632100320ffa6f0019e06f30" TargetMode="External"/><Relationship Id="rId481" Type="http://schemas.openxmlformats.org/officeDocument/2006/relationships/hyperlink" Target="http://127.0.0.1/632100280ffa6f0019e05300" TargetMode="External"/><Relationship Id="rId702" Type="http://schemas.openxmlformats.org/officeDocument/2006/relationships/hyperlink" Target="http://127.0.0.1/6321001d0ffa6f0019e0360a" TargetMode="External"/><Relationship Id="rId69" Type="http://schemas.openxmlformats.org/officeDocument/2006/relationships/hyperlink" Target="http://127.0.0.1/6321002c0ffa6f0019e06047" TargetMode="External"/><Relationship Id="rId134" Type="http://schemas.openxmlformats.org/officeDocument/2006/relationships/hyperlink" Target="http://127.0.0.1/6321003c0ffa6f0019e08a3c" TargetMode="External"/><Relationship Id="rId579" Type="http://schemas.openxmlformats.org/officeDocument/2006/relationships/hyperlink" Target="http://127.0.0.1/632100330ffa6f0019e0734a" TargetMode="External"/><Relationship Id="rId786" Type="http://schemas.openxmlformats.org/officeDocument/2006/relationships/hyperlink" Target="http://127.0.0.1/632100370ffa6f0019e07be7" TargetMode="External"/><Relationship Id="rId993" Type="http://schemas.openxmlformats.org/officeDocument/2006/relationships/hyperlink" Target="http://127.0.0.1/6321001f0ffa6f0019e03ad3" TargetMode="External"/><Relationship Id="rId341" Type="http://schemas.openxmlformats.org/officeDocument/2006/relationships/hyperlink" Target="http://127.0.0.1/6321001f0ffa6f0019e03b7c" TargetMode="External"/><Relationship Id="rId439" Type="http://schemas.openxmlformats.org/officeDocument/2006/relationships/hyperlink" Target="http://127.0.0.1/632100280ffa6f0019e05346" TargetMode="External"/><Relationship Id="rId646" Type="http://schemas.openxmlformats.org/officeDocument/2006/relationships/hyperlink" Target="http://127.0.0.1/632100370ffa6f0019e07d85" TargetMode="External"/><Relationship Id="rId1069" Type="http://schemas.openxmlformats.org/officeDocument/2006/relationships/hyperlink" Target="http://127.0.0.1/6321003c0ffa6f0019e08b54" TargetMode="External"/><Relationship Id="rId201" Type="http://schemas.openxmlformats.org/officeDocument/2006/relationships/hyperlink" Target="http://127.0.0.1/632100360ffa6f0019e07a64" TargetMode="External"/><Relationship Id="rId285" Type="http://schemas.openxmlformats.org/officeDocument/2006/relationships/hyperlink" Target="http://127.0.0.1/632100320ffa6f0019e06ea2" TargetMode="External"/><Relationship Id="rId506" Type="http://schemas.openxmlformats.org/officeDocument/2006/relationships/hyperlink" Target="http://127.0.0.1/632100280ffa6f0019e05485" TargetMode="External"/><Relationship Id="rId853" Type="http://schemas.openxmlformats.org/officeDocument/2006/relationships/hyperlink" Target="http://127.0.0.1/632100280ffa6f0019e05576" TargetMode="External"/><Relationship Id="rId492" Type="http://schemas.openxmlformats.org/officeDocument/2006/relationships/hyperlink" Target="http://127.0.0.1/632100280ffa6f0019e05513" TargetMode="External"/><Relationship Id="rId713" Type="http://schemas.openxmlformats.org/officeDocument/2006/relationships/hyperlink" Target="http://127.0.0.1/632100370ffa6f0019e07b36" TargetMode="External"/><Relationship Id="rId797" Type="http://schemas.openxmlformats.org/officeDocument/2006/relationships/hyperlink" Target="http://127.0.0.1/6321001f0ffa6f0019e03ba3" TargetMode="External"/><Relationship Id="rId920" Type="http://schemas.openxmlformats.org/officeDocument/2006/relationships/hyperlink" Target="http://127.0.0.1/632100380ffa6f0019e07fdc" TargetMode="External"/><Relationship Id="rId145" Type="http://schemas.openxmlformats.org/officeDocument/2006/relationships/hyperlink" Target="http://127.0.0.1/632100290ffa6f0019e056da" TargetMode="External"/><Relationship Id="rId352" Type="http://schemas.openxmlformats.org/officeDocument/2006/relationships/hyperlink" Target="http://127.0.0.1/632100320ffa6f0019e0724f" TargetMode="External"/><Relationship Id="rId212" Type="http://schemas.openxmlformats.org/officeDocument/2006/relationships/hyperlink" Target="http://127.0.0.1/6321001e0ffa6f0019e0371c" TargetMode="External"/><Relationship Id="rId657" Type="http://schemas.openxmlformats.org/officeDocument/2006/relationships/hyperlink" Target="http://127.0.0.1/632100320ffa6f0019e06e81" TargetMode="External"/><Relationship Id="rId864" Type="http://schemas.openxmlformats.org/officeDocument/2006/relationships/hyperlink" Target="http://127.0.0.1/6329c36fca797e001c73f8c8" TargetMode="External"/><Relationship Id="rId296" Type="http://schemas.openxmlformats.org/officeDocument/2006/relationships/hyperlink" Target="http://127.0.0.1/6321001e0ffa6f0019e03a1e" TargetMode="External"/><Relationship Id="rId517" Type="http://schemas.openxmlformats.org/officeDocument/2006/relationships/hyperlink" Target="http://127.0.0.1/632100320ffa6f0019e06f93" TargetMode="External"/><Relationship Id="rId724" Type="http://schemas.openxmlformats.org/officeDocument/2006/relationships/hyperlink" Target="http://127.0.0.1/632100280ffa6f0019e055df" TargetMode="External"/><Relationship Id="rId931" Type="http://schemas.openxmlformats.org/officeDocument/2006/relationships/hyperlink" Target="http://127.0.0.1/6324e33eca797e001c73d090" TargetMode="External"/><Relationship Id="rId60" Type="http://schemas.openxmlformats.org/officeDocument/2006/relationships/hyperlink" Target="http://127.0.0.1/632100310ffa6f0019e06d1d" TargetMode="External"/><Relationship Id="rId156" Type="http://schemas.openxmlformats.org/officeDocument/2006/relationships/hyperlink" Target="http://127.0.0.1/632100230ffa6f0019e044ef" TargetMode="External"/><Relationship Id="rId363" Type="http://schemas.openxmlformats.org/officeDocument/2006/relationships/hyperlink" Target="http://127.0.0.1/632100380ffa6f0019e0808d" TargetMode="External"/><Relationship Id="rId570" Type="http://schemas.openxmlformats.org/officeDocument/2006/relationships/hyperlink" Target="http://127.0.0.1/632100280ffa6f0019e0534c" TargetMode="External"/><Relationship Id="rId1007" Type="http://schemas.openxmlformats.org/officeDocument/2006/relationships/hyperlink" Target="http://127.0.0.1/632100370ffa6f0019e07d43" TargetMode="External"/><Relationship Id="rId223" Type="http://schemas.openxmlformats.org/officeDocument/2006/relationships/hyperlink" Target="http://127.0.0.1/6321002c0ffa6f0019e05fbd" TargetMode="External"/><Relationship Id="rId430" Type="http://schemas.openxmlformats.org/officeDocument/2006/relationships/hyperlink" Target="http://127.0.0.1/6321003b0ffa6f0019e089f6" TargetMode="External"/><Relationship Id="rId668" Type="http://schemas.openxmlformats.org/officeDocument/2006/relationships/hyperlink" Target="http://127.0.0.1/632100400ffa6f0019e0968e" TargetMode="External"/><Relationship Id="rId875" Type="http://schemas.openxmlformats.org/officeDocument/2006/relationships/hyperlink" Target="http://127.0.0.1/632100370ffa6f0019e07bc2" TargetMode="External"/><Relationship Id="rId1060" Type="http://schemas.openxmlformats.org/officeDocument/2006/relationships/hyperlink" Target="http://127.0.0.1/632100320ffa6f0019e07137" TargetMode="External"/><Relationship Id="rId18" Type="http://schemas.openxmlformats.org/officeDocument/2006/relationships/hyperlink" Target="http://127.0.0.1/632100320ffa6f0019e07042" TargetMode="External"/><Relationship Id="rId528" Type="http://schemas.openxmlformats.org/officeDocument/2006/relationships/hyperlink" Target="http://127.0.0.1/6321001e0ffa6f0019e038a3" TargetMode="External"/><Relationship Id="rId735" Type="http://schemas.openxmlformats.org/officeDocument/2006/relationships/hyperlink" Target="http://127.0.0.1/6321001e0ffa6f0019e03817" TargetMode="External"/><Relationship Id="rId942" Type="http://schemas.openxmlformats.org/officeDocument/2006/relationships/hyperlink" Target="http://127.0.0.1/6321003b0ffa6f0019e088e4" TargetMode="External"/><Relationship Id="rId167" Type="http://schemas.openxmlformats.org/officeDocument/2006/relationships/hyperlink" Target="http://127.0.0.1/6321001e0ffa6f0019e037cb" TargetMode="External"/><Relationship Id="rId374" Type="http://schemas.openxmlformats.org/officeDocument/2006/relationships/hyperlink" Target="http://127.0.0.1/6321003c0ffa6f0019e08aa9" TargetMode="External"/><Relationship Id="rId581" Type="http://schemas.openxmlformats.org/officeDocument/2006/relationships/hyperlink" Target="http://127.0.0.1/6321003c0ffa6f0019e08c4d" TargetMode="External"/><Relationship Id="rId1018" Type="http://schemas.openxmlformats.org/officeDocument/2006/relationships/hyperlink" Target="http://127.0.0.1/632100230ffa6f0019e04761" TargetMode="External"/><Relationship Id="rId71" Type="http://schemas.openxmlformats.org/officeDocument/2006/relationships/hyperlink" Target="http://127.0.0.1/6321002c0ffa6f0019e06066" TargetMode="External"/><Relationship Id="rId234" Type="http://schemas.openxmlformats.org/officeDocument/2006/relationships/hyperlink" Target="http://127.0.0.1/632100240ffa6f0019e0494f" TargetMode="External"/><Relationship Id="rId679" Type="http://schemas.openxmlformats.org/officeDocument/2006/relationships/hyperlink" Target="http://127.0.0.1/632100290ffa6f0019e05648" TargetMode="External"/><Relationship Id="rId802" Type="http://schemas.openxmlformats.org/officeDocument/2006/relationships/hyperlink" Target="http://127.0.0.1/632100240ffa6f0019e04a1d" TargetMode="External"/><Relationship Id="rId886" Type="http://schemas.openxmlformats.org/officeDocument/2006/relationships/hyperlink" Target="http://127.0.0.1/6321001e0ffa6f0019e0389d" TargetMode="External"/><Relationship Id="rId2" Type="http://schemas.openxmlformats.org/officeDocument/2006/relationships/hyperlink" Target="http://127.0.0.1/632100230ffa6f0019e0462c" TargetMode="External"/><Relationship Id="rId29" Type="http://schemas.openxmlformats.org/officeDocument/2006/relationships/hyperlink" Target="http://127.0.0.1/6321001f0ffa6f0019e03c31" TargetMode="External"/><Relationship Id="rId441" Type="http://schemas.openxmlformats.org/officeDocument/2006/relationships/hyperlink" Target="http://127.0.0.1/632100280ffa6f0019e054f0" TargetMode="External"/><Relationship Id="rId539" Type="http://schemas.openxmlformats.org/officeDocument/2006/relationships/hyperlink" Target="http://127.0.0.1/632100400ffa6f0019e09625" TargetMode="External"/><Relationship Id="rId746" Type="http://schemas.openxmlformats.org/officeDocument/2006/relationships/hyperlink" Target="http://127.0.0.1/6321003c0ffa6f0019e08e5a" TargetMode="External"/><Relationship Id="rId1071" Type="http://schemas.openxmlformats.org/officeDocument/2006/relationships/hyperlink" Target="http://127.0.0.1/6321001f0ffa6f0019e03b3c" TargetMode="External"/><Relationship Id="rId178" Type="http://schemas.openxmlformats.org/officeDocument/2006/relationships/hyperlink" Target="http://127.0.0.1/632100230ffa6f0019e04609" TargetMode="External"/><Relationship Id="rId301" Type="http://schemas.openxmlformats.org/officeDocument/2006/relationships/hyperlink" Target="http://127.0.0.1/6321001e0ffa6f0019e0383a" TargetMode="External"/><Relationship Id="rId953" Type="http://schemas.openxmlformats.org/officeDocument/2006/relationships/hyperlink" Target="http://127.0.0.1/632100310ffa6f0019e06d67" TargetMode="External"/><Relationship Id="rId1029" Type="http://schemas.openxmlformats.org/officeDocument/2006/relationships/hyperlink" Target="http://127.0.0.1/6321003c0ffa6f0019e08e39" TargetMode="External"/><Relationship Id="rId82" Type="http://schemas.openxmlformats.org/officeDocument/2006/relationships/hyperlink" Target="http://127.0.0.1/6321003b0ffa6f0019e0894d" TargetMode="External"/><Relationship Id="rId385" Type="http://schemas.openxmlformats.org/officeDocument/2006/relationships/hyperlink" Target="http://127.0.0.1/632100230ffa6f0019e04554" TargetMode="External"/><Relationship Id="rId592" Type="http://schemas.openxmlformats.org/officeDocument/2006/relationships/hyperlink" Target="http://127.0.0.1/632100280ffa6f0019e052ba" TargetMode="External"/><Relationship Id="rId606" Type="http://schemas.openxmlformats.org/officeDocument/2006/relationships/hyperlink" Target="http://127.0.0.1/632100230ffa6f0019e043d9" TargetMode="External"/><Relationship Id="rId813" Type="http://schemas.openxmlformats.org/officeDocument/2006/relationships/hyperlink" Target="http://127.0.0.1/632100230ffa6f0019e045a0" TargetMode="External"/><Relationship Id="rId245" Type="http://schemas.openxmlformats.org/officeDocument/2006/relationships/hyperlink" Target="http://127.0.0.1/6328729cca797e001c73ed44" TargetMode="External"/><Relationship Id="rId452" Type="http://schemas.openxmlformats.org/officeDocument/2006/relationships/hyperlink" Target="http://127.0.0.1/632100230ffa6f0019e045e4" TargetMode="External"/><Relationship Id="rId897" Type="http://schemas.openxmlformats.org/officeDocument/2006/relationships/hyperlink" Target="http://127.0.0.1/632100400ffa6f0019e097ee" TargetMode="External"/><Relationship Id="rId1082" Type="http://schemas.openxmlformats.org/officeDocument/2006/relationships/hyperlink" Target="http://127.0.0.1/6321001d0ffa6f0019e03694" TargetMode="External"/><Relationship Id="rId105" Type="http://schemas.openxmlformats.org/officeDocument/2006/relationships/hyperlink" Target="http://127.0.0.1/632100230ffa6f0019e04788" TargetMode="External"/><Relationship Id="rId312" Type="http://schemas.openxmlformats.org/officeDocument/2006/relationships/hyperlink" Target="http://127.0.0.1/632100370ffa6f0019e07f0a" TargetMode="External"/><Relationship Id="rId757" Type="http://schemas.openxmlformats.org/officeDocument/2006/relationships/hyperlink" Target="http://127.0.0.1/632100240ffa6f0019e0489c" TargetMode="External"/><Relationship Id="rId964" Type="http://schemas.openxmlformats.org/officeDocument/2006/relationships/hyperlink" Target="http://127.0.0.1/6321002c0ffa6f0019e05f71" TargetMode="External"/><Relationship Id="rId93" Type="http://schemas.openxmlformats.org/officeDocument/2006/relationships/hyperlink" Target="http://127.0.0.1/6321002d0ffa6f0019e06254" TargetMode="External"/><Relationship Id="rId189" Type="http://schemas.openxmlformats.org/officeDocument/2006/relationships/hyperlink" Target="http://127.0.0.1/632100360ffa6f0019e07a87" TargetMode="External"/><Relationship Id="rId396" Type="http://schemas.openxmlformats.org/officeDocument/2006/relationships/hyperlink" Target="http://127.0.0.1/632100230ffa6f0019e043fc" TargetMode="External"/><Relationship Id="rId617" Type="http://schemas.openxmlformats.org/officeDocument/2006/relationships/hyperlink" Target="http://127.0.0.1/6321001d0ffa6f0019e0362b" TargetMode="External"/><Relationship Id="rId824" Type="http://schemas.openxmlformats.org/officeDocument/2006/relationships/hyperlink" Target="http://127.0.0.1/6321003b0ffa6f0019e08991" TargetMode="External"/><Relationship Id="rId256" Type="http://schemas.openxmlformats.org/officeDocument/2006/relationships/hyperlink" Target="http://127.0.0.1/632100370ffa6f0019e07f52" TargetMode="External"/><Relationship Id="rId463" Type="http://schemas.openxmlformats.org/officeDocument/2006/relationships/hyperlink" Target="http://127.0.0.1/6321002c0ffa6f0019e05f2b" TargetMode="External"/><Relationship Id="rId670" Type="http://schemas.openxmlformats.org/officeDocument/2006/relationships/hyperlink" Target="http://127.0.0.1/632100400ffa6f0019e096ad" TargetMode="External"/><Relationship Id="rId1093" Type="http://schemas.openxmlformats.org/officeDocument/2006/relationships/hyperlink" Target="http://127.0.0.1/632100280ffa6f0019e05599" TargetMode="External"/><Relationship Id="rId1107" Type="http://schemas.openxmlformats.org/officeDocument/2006/relationships/vmlDrawing" Target="../drawings/vmlDrawing2.vml"/><Relationship Id="rId116" Type="http://schemas.openxmlformats.org/officeDocument/2006/relationships/hyperlink" Target="http://127.0.0.1/6321002e0ffa6f0019e06598" TargetMode="External"/><Relationship Id="rId323" Type="http://schemas.openxmlformats.org/officeDocument/2006/relationships/hyperlink" Target="http://127.0.0.1/632100240ffa6f0019e04879" TargetMode="External"/><Relationship Id="rId530" Type="http://schemas.openxmlformats.org/officeDocument/2006/relationships/hyperlink" Target="http://127.0.0.1/6321002d0ffa6f0019e0638f" TargetMode="External"/><Relationship Id="rId768" Type="http://schemas.openxmlformats.org/officeDocument/2006/relationships/hyperlink" Target="http://127.0.0.1/632100320ffa6f0019e06df5" TargetMode="External"/><Relationship Id="rId975" Type="http://schemas.openxmlformats.org/officeDocument/2006/relationships/hyperlink" Target="http://127.0.0.1/632100290ffa6f0019e056fd" TargetMode="External"/><Relationship Id="rId20" Type="http://schemas.openxmlformats.org/officeDocument/2006/relationships/hyperlink" Target="http://127.0.0.1/6321002d0ffa6f0019e060f8" TargetMode="External"/><Relationship Id="rId628" Type="http://schemas.openxmlformats.org/officeDocument/2006/relationships/hyperlink" Target="http://127.0.0.1/6321001f0ffa6f0019e03c08" TargetMode="External"/><Relationship Id="rId835" Type="http://schemas.openxmlformats.org/officeDocument/2006/relationships/hyperlink" Target="http://127.0.0.1/632100400ffa6f0019e09851" TargetMode="External"/><Relationship Id="rId267" Type="http://schemas.openxmlformats.org/officeDocument/2006/relationships/hyperlink" Target="http://127.0.0.1/632100230ffa6f0019e0464d" TargetMode="External"/><Relationship Id="rId474" Type="http://schemas.openxmlformats.org/officeDocument/2006/relationships/hyperlink" Target="http://127.0.0.1/6321002d0ffa6f0019e06305" TargetMode="External"/><Relationship Id="rId1020" Type="http://schemas.openxmlformats.org/officeDocument/2006/relationships/hyperlink" Target="http://127.0.0.1/632100370ffa6f0019e07d8b" TargetMode="External"/><Relationship Id="rId127" Type="http://schemas.openxmlformats.org/officeDocument/2006/relationships/hyperlink" Target="http://127.0.0.1/632100320ffa6f0019e0713d" TargetMode="External"/><Relationship Id="rId681" Type="http://schemas.openxmlformats.org/officeDocument/2006/relationships/hyperlink" Target="http://127.0.0.1/6321002d0ffa6f0019e062bf" TargetMode="External"/><Relationship Id="rId779" Type="http://schemas.openxmlformats.org/officeDocument/2006/relationships/hyperlink" Target="http://127.0.0.1/632100230ffa6f0019e04486" TargetMode="External"/><Relationship Id="rId902" Type="http://schemas.openxmlformats.org/officeDocument/2006/relationships/hyperlink" Target="http://127.0.0.1/6321002d0ffa6f0019e063f8" TargetMode="External"/><Relationship Id="rId986" Type="http://schemas.openxmlformats.org/officeDocument/2006/relationships/hyperlink" Target="http://127.0.0.1/633362bb282a91001849191f" TargetMode="External"/><Relationship Id="rId31" Type="http://schemas.openxmlformats.org/officeDocument/2006/relationships/hyperlink" Target="http://127.0.0.1/6321002c0ffa6f0019e06001" TargetMode="External"/><Relationship Id="rId334" Type="http://schemas.openxmlformats.org/officeDocument/2006/relationships/hyperlink" Target="http://127.0.0.1/632100380ffa6f0019e080f6" TargetMode="External"/><Relationship Id="rId541" Type="http://schemas.openxmlformats.org/officeDocument/2006/relationships/hyperlink" Target="http://127.0.0.1/632100400ffa6f0019e09644" TargetMode="External"/><Relationship Id="rId639" Type="http://schemas.openxmlformats.org/officeDocument/2006/relationships/hyperlink" Target="http://127.0.0.1/632100320ffa6f0019e06f99" TargetMode="External"/><Relationship Id="rId180" Type="http://schemas.openxmlformats.org/officeDocument/2006/relationships/hyperlink" Target="http://127.0.0.1/6321003c0ffa6f0019e08aef" TargetMode="External"/><Relationship Id="rId278" Type="http://schemas.openxmlformats.org/officeDocument/2006/relationships/hyperlink" Target="http://127.0.0.1/632100380ffa6f0019e08087" TargetMode="External"/><Relationship Id="rId401" Type="http://schemas.openxmlformats.org/officeDocument/2006/relationships/hyperlink" Target="http://127.0.0.1/632100370ffa6f0019e07b59" TargetMode="External"/><Relationship Id="rId846" Type="http://schemas.openxmlformats.org/officeDocument/2006/relationships/hyperlink" Target="http://127.0.0.1/632100320ffa6f0019e071c9" TargetMode="External"/><Relationship Id="rId1031" Type="http://schemas.openxmlformats.org/officeDocument/2006/relationships/hyperlink" Target="http://127.0.0.1/632100240ffa6f0019e04a21" TargetMode="External"/><Relationship Id="rId485" Type="http://schemas.openxmlformats.org/officeDocument/2006/relationships/hyperlink" Target="http://127.0.0.1/632100330ffa6f0019e07325" TargetMode="External"/><Relationship Id="rId692" Type="http://schemas.openxmlformats.org/officeDocument/2006/relationships/hyperlink" Target="http://127.0.0.1/6321001e0ffa6f0019e03a22" TargetMode="External"/><Relationship Id="rId706" Type="http://schemas.openxmlformats.org/officeDocument/2006/relationships/hyperlink" Target="http://127.0.0.1/632100280ffa6f0019e055bc" TargetMode="External"/><Relationship Id="rId913" Type="http://schemas.openxmlformats.org/officeDocument/2006/relationships/hyperlink" Target="http://127.0.0.1/6321003c0ffa6f0019e08b77" TargetMode="External"/><Relationship Id="rId42" Type="http://schemas.openxmlformats.org/officeDocument/2006/relationships/hyperlink" Target="http://127.0.0.1/6321002c0ffa6f0019e05ffd" TargetMode="External"/><Relationship Id="rId138" Type="http://schemas.openxmlformats.org/officeDocument/2006/relationships/hyperlink" Target="http://127.0.0.1/632100320ffa6f0019e070af" TargetMode="External"/><Relationship Id="rId345" Type="http://schemas.openxmlformats.org/officeDocument/2006/relationships/hyperlink" Target="http://127.0.0.1/632100280ffa6f0019e05608" TargetMode="External"/><Relationship Id="rId552" Type="http://schemas.openxmlformats.org/officeDocument/2006/relationships/hyperlink" Target="http://127.0.0.1/6321001e0ffa6f0019e0392f" TargetMode="External"/><Relationship Id="rId997" Type="http://schemas.openxmlformats.org/officeDocument/2006/relationships/hyperlink" Target="http://127.0.0.1/6321003c0ffa6f0019e08dca" TargetMode="External"/><Relationship Id="rId191" Type="http://schemas.openxmlformats.org/officeDocument/2006/relationships/hyperlink" Target="http://127.0.0.1/632100360ffa6f0019e07aa6" TargetMode="External"/><Relationship Id="rId205" Type="http://schemas.openxmlformats.org/officeDocument/2006/relationships/hyperlink" Target="http://127.0.0.1/632100320ffa6f0019e0706b" TargetMode="External"/><Relationship Id="rId412" Type="http://schemas.openxmlformats.org/officeDocument/2006/relationships/hyperlink" Target="http://127.0.0.1/632100310ffa6f0019e06d40" TargetMode="External"/><Relationship Id="rId857" Type="http://schemas.openxmlformats.org/officeDocument/2006/relationships/hyperlink" Target="http://127.0.0.1/6321003c0ffa6f0019e08be4" TargetMode="External"/><Relationship Id="rId1042" Type="http://schemas.openxmlformats.org/officeDocument/2006/relationships/hyperlink" Target="http://127.0.0.1/6321002c0ffa6f0019e05f4e" TargetMode="External"/><Relationship Id="rId289" Type="http://schemas.openxmlformats.org/officeDocument/2006/relationships/hyperlink" Target="http://127.0.0.1/632100370ffa6f0019e07dae" TargetMode="External"/><Relationship Id="rId496" Type="http://schemas.openxmlformats.org/officeDocument/2006/relationships/hyperlink" Target="http://127.0.0.1/632100330ffa6f0019e072fe" TargetMode="External"/><Relationship Id="rId717" Type="http://schemas.openxmlformats.org/officeDocument/2006/relationships/hyperlink" Target="http://127.0.0.1/632100400ffa6f0019e0966d" TargetMode="External"/><Relationship Id="rId924" Type="http://schemas.openxmlformats.org/officeDocument/2006/relationships/hyperlink" Target="http://127.0.0.1/632100320ffa6f0019e07048" TargetMode="External"/><Relationship Id="rId53" Type="http://schemas.openxmlformats.org/officeDocument/2006/relationships/hyperlink" Target="http://127.0.0.1/632100400ffa6f0019e09604" TargetMode="External"/><Relationship Id="rId149" Type="http://schemas.openxmlformats.org/officeDocument/2006/relationships/hyperlink" Target="http://127.0.0.1/632100370ffa6f0019e07e34" TargetMode="External"/><Relationship Id="rId356" Type="http://schemas.openxmlformats.org/officeDocument/2006/relationships/hyperlink" Target="http://127.0.0.1/632100360ffa6f0019e07aaa" TargetMode="External"/><Relationship Id="rId563" Type="http://schemas.openxmlformats.org/officeDocument/2006/relationships/hyperlink" Target="http://127.0.0.1/632100370ffa6f0019e07cda" TargetMode="External"/><Relationship Id="rId770" Type="http://schemas.openxmlformats.org/officeDocument/2006/relationships/hyperlink" Target="http://127.0.0.1/632100380ffa6f0019e07f96" TargetMode="External"/><Relationship Id="rId216" Type="http://schemas.openxmlformats.org/officeDocument/2006/relationships/hyperlink" Target="http://127.0.0.1/6321003b0ffa6f0019e089b4" TargetMode="External"/><Relationship Id="rId423" Type="http://schemas.openxmlformats.org/officeDocument/2006/relationships/hyperlink" Target="http://127.0.0.1/6321001f0ffa6f0019e03b19" TargetMode="External"/><Relationship Id="rId868" Type="http://schemas.openxmlformats.org/officeDocument/2006/relationships/hyperlink" Target="http://127.0.0.1/632100310ffa6f0019e06d63" TargetMode="External"/><Relationship Id="rId1053" Type="http://schemas.openxmlformats.org/officeDocument/2006/relationships/hyperlink" Target="http://127.0.0.1/632100320ffa6f0019e07002" TargetMode="External"/><Relationship Id="rId630" Type="http://schemas.openxmlformats.org/officeDocument/2006/relationships/hyperlink" Target="http://127.0.0.1/632100230ffa6f0019e0441f" TargetMode="External"/><Relationship Id="rId728" Type="http://schemas.openxmlformats.org/officeDocument/2006/relationships/hyperlink" Target="http://127.0.0.1/632100290ffa6f0019e0566f" TargetMode="External"/><Relationship Id="rId935" Type="http://schemas.openxmlformats.org/officeDocument/2006/relationships/hyperlink" Target="http://127.0.0.1/6321003c0ffa6f0019e08df1" TargetMode="External"/><Relationship Id="rId64" Type="http://schemas.openxmlformats.org/officeDocument/2006/relationships/hyperlink" Target="http://127.0.0.1/632100370ffa6f0019e07c96" TargetMode="External"/><Relationship Id="rId367" Type="http://schemas.openxmlformats.org/officeDocument/2006/relationships/hyperlink" Target="http://127.0.0.1/6321003c0ffa6f0019e08cd5" TargetMode="External"/><Relationship Id="rId574" Type="http://schemas.openxmlformats.org/officeDocument/2006/relationships/hyperlink" Target="http://127.0.0.1/6324aa9aca797e001c73cfdc" TargetMode="External"/><Relationship Id="rId227" Type="http://schemas.openxmlformats.org/officeDocument/2006/relationships/hyperlink" Target="http://127.0.0.1/632100280ffa6f0019e053af" TargetMode="External"/><Relationship Id="rId781" Type="http://schemas.openxmlformats.org/officeDocument/2006/relationships/hyperlink" Target="http://127.0.0.1/632100230ffa6f0019e044a5" TargetMode="External"/><Relationship Id="rId879" Type="http://schemas.openxmlformats.org/officeDocument/2006/relationships/hyperlink" Target="http://127.0.0.1/632100400ffa6f0019e0973f" TargetMode="External"/><Relationship Id="rId434" Type="http://schemas.openxmlformats.org/officeDocument/2006/relationships/hyperlink" Target="http://127.0.0.1/632100380ffa6f0019e08022" TargetMode="External"/><Relationship Id="rId641" Type="http://schemas.openxmlformats.org/officeDocument/2006/relationships/hyperlink" Target="http://127.0.0.1/6321003c0ffa6f0019e08e14" TargetMode="External"/><Relationship Id="rId739" Type="http://schemas.openxmlformats.org/officeDocument/2006/relationships/hyperlink" Target="http://127.0.0.1/632100370ffa6f0019e07e7a" TargetMode="External"/><Relationship Id="rId1064" Type="http://schemas.openxmlformats.org/officeDocument/2006/relationships/hyperlink" Target="http://127.0.0.1/632100290ffa6f0019e05741" TargetMode="External"/><Relationship Id="rId280" Type="http://schemas.openxmlformats.org/officeDocument/2006/relationships/hyperlink" Target="http://127.0.0.1/6321003c0ffa6f0019e08a65" TargetMode="External"/><Relationship Id="rId501" Type="http://schemas.openxmlformats.org/officeDocument/2006/relationships/hyperlink" Target="http://127.0.0.1/6321002d0ffa6f0019e062e2" TargetMode="External"/><Relationship Id="rId946" Type="http://schemas.openxmlformats.org/officeDocument/2006/relationships/hyperlink" Target="http://127.0.0.1/6321002c0ffa6f0019e060ac" TargetMode="External"/><Relationship Id="rId75" Type="http://schemas.openxmlformats.org/officeDocument/2006/relationships/hyperlink" Target="http://127.0.0.1/6321001e0ffa6f0019e03a8b" TargetMode="External"/><Relationship Id="rId140" Type="http://schemas.openxmlformats.org/officeDocument/2006/relationships/hyperlink" Target="http://127.0.0.1/632100320ffa6f0019e070ce" TargetMode="External"/><Relationship Id="rId378" Type="http://schemas.openxmlformats.org/officeDocument/2006/relationships/hyperlink" Target="http://127.0.0.1/6321003b0ffa6f0019e0887b" TargetMode="External"/><Relationship Id="rId585" Type="http://schemas.openxmlformats.org/officeDocument/2006/relationships/hyperlink" Target="http://127.0.0.1/6321002d0ffa6f0019e064cc" TargetMode="External"/><Relationship Id="rId792" Type="http://schemas.openxmlformats.org/officeDocument/2006/relationships/hyperlink" Target="http://127.0.0.1/6321002d0ffa6f0019e063b4" TargetMode="External"/><Relationship Id="rId806" Type="http://schemas.openxmlformats.org/officeDocument/2006/relationships/hyperlink" Target="http://127.0.0.1/632b28dcca797e001c741566" TargetMode="External"/><Relationship Id="rId6" Type="http://schemas.openxmlformats.org/officeDocument/2006/relationships/hyperlink" Target="http://127.0.0.1/632100270ffa6f0019e051c5" TargetMode="External"/><Relationship Id="rId238" Type="http://schemas.openxmlformats.org/officeDocument/2006/relationships/hyperlink" Target="http://127.0.0.1/632100370ffa6f0019e07d22" TargetMode="External"/><Relationship Id="rId445" Type="http://schemas.openxmlformats.org/officeDocument/2006/relationships/hyperlink" Target="http://127.0.0.1/632100370ffa6f0019e07c4a" TargetMode="External"/><Relationship Id="rId652" Type="http://schemas.openxmlformats.org/officeDocument/2006/relationships/hyperlink" Target="http://127.0.0.1/632100310ffa6f0019e06da9" TargetMode="External"/><Relationship Id="rId1075" Type="http://schemas.openxmlformats.org/officeDocument/2006/relationships/hyperlink" Target="http://127.0.0.1/632100240ffa6f0019e049d7" TargetMode="External"/><Relationship Id="rId291" Type="http://schemas.openxmlformats.org/officeDocument/2006/relationships/hyperlink" Target="http://127.0.0.1/6321002d0ffa6f0019e06182" TargetMode="External"/><Relationship Id="rId305" Type="http://schemas.openxmlformats.org/officeDocument/2006/relationships/hyperlink" Target="http://127.0.0.1/632100230ffa6f0019e0473e" TargetMode="External"/><Relationship Id="rId512" Type="http://schemas.openxmlformats.org/officeDocument/2006/relationships/hyperlink" Target="http://127.0.0.1/632100400ffa6f0019e097c9" TargetMode="External"/><Relationship Id="rId957" Type="http://schemas.openxmlformats.org/officeDocument/2006/relationships/hyperlink" Target="http://127.0.0.1/6321001e0ffa6f0019e038e9" TargetMode="External"/><Relationship Id="rId86" Type="http://schemas.openxmlformats.org/officeDocument/2006/relationships/hyperlink" Target="http://127.0.0.1/6321001e0ffa6f0019e03762" TargetMode="External"/><Relationship Id="rId151" Type="http://schemas.openxmlformats.org/officeDocument/2006/relationships/hyperlink" Target="http://127.0.0.1/6321003b0ffa6f0019e088c1" TargetMode="External"/><Relationship Id="rId389" Type="http://schemas.openxmlformats.org/officeDocument/2006/relationships/hyperlink" Target="http://127.0.0.1/6321001e0ffa6f0019e03aae" TargetMode="External"/><Relationship Id="rId596" Type="http://schemas.openxmlformats.org/officeDocument/2006/relationships/hyperlink" Target="http://127.0.0.1/6321003b0ffa6f0019e089fa" TargetMode="External"/><Relationship Id="rId817" Type="http://schemas.openxmlformats.org/officeDocument/2006/relationships/hyperlink" Target="http://127.0.0.1/6321003c0ffa6f0019e08ebf" TargetMode="External"/><Relationship Id="rId1002" Type="http://schemas.openxmlformats.org/officeDocument/2006/relationships/hyperlink" Target="http://127.0.0.1/6321001e0ffa6f0019e03952" TargetMode="External"/><Relationship Id="rId249" Type="http://schemas.openxmlformats.org/officeDocument/2006/relationships/hyperlink" Target="http://127.0.0.1/632100320ffa6f0019e06f0b" TargetMode="External"/><Relationship Id="rId456" Type="http://schemas.openxmlformats.org/officeDocument/2006/relationships/hyperlink" Target="http://127.0.0.1/632100370ffa6f0019e07ec6" TargetMode="External"/><Relationship Id="rId663" Type="http://schemas.openxmlformats.org/officeDocument/2006/relationships/hyperlink" Target="http://127.0.0.1/632100320ffa6f0019e07183" TargetMode="External"/><Relationship Id="rId870" Type="http://schemas.openxmlformats.org/officeDocument/2006/relationships/hyperlink" Target="http://127.0.0.1/632100400ffa6f0019e097a8" TargetMode="External"/><Relationship Id="rId1086" Type="http://schemas.openxmlformats.org/officeDocument/2006/relationships/hyperlink" Target="http://127.0.0.1/632100290ffa6f0019e05766" TargetMode="External"/><Relationship Id="rId13" Type="http://schemas.openxmlformats.org/officeDocument/2006/relationships/hyperlink" Target="http://127.0.0.1/6321003c0ffa6f0019e08cd9" TargetMode="External"/><Relationship Id="rId109" Type="http://schemas.openxmlformats.org/officeDocument/2006/relationships/hyperlink" Target="http://127.0.0.1/632100280ffa6f0019e05464" TargetMode="External"/><Relationship Id="rId316" Type="http://schemas.openxmlformats.org/officeDocument/2006/relationships/hyperlink" Target="http://127.0.0.1/632100320ffa6f0019e06e18" TargetMode="External"/><Relationship Id="rId523" Type="http://schemas.openxmlformats.org/officeDocument/2006/relationships/hyperlink" Target="http://127.0.0.1/632100320ffa6f0019e06e58" TargetMode="External"/><Relationship Id="rId968" Type="http://schemas.openxmlformats.org/officeDocument/2006/relationships/hyperlink" Target="http://127.0.0.1/632100310ffa6f0019e06dd0" TargetMode="External"/><Relationship Id="rId97" Type="http://schemas.openxmlformats.org/officeDocument/2006/relationships/hyperlink" Target="http://127.0.0.1/632100320ffa6f0019e06ec7" TargetMode="External"/><Relationship Id="rId730" Type="http://schemas.openxmlformats.org/officeDocument/2006/relationships/hyperlink" Target="http://127.0.0.1/632100290ffa6f0019e0568e" TargetMode="External"/><Relationship Id="rId828" Type="http://schemas.openxmlformats.org/officeDocument/2006/relationships/hyperlink" Target="http://127.0.0.1/6321003c0ffa6f0019e08c72" TargetMode="External"/><Relationship Id="rId1013" Type="http://schemas.openxmlformats.org/officeDocument/2006/relationships/hyperlink" Target="http://127.0.0.1/6321002d0ffa6f0019e061c8" TargetMode="External"/><Relationship Id="rId162" Type="http://schemas.openxmlformats.org/officeDocument/2006/relationships/hyperlink" Target="http://127.0.0.1/632100330ffa6f0019e072bc" TargetMode="External"/><Relationship Id="rId467" Type="http://schemas.openxmlformats.org/officeDocument/2006/relationships/hyperlink" Target="http://127.0.0.1/632100230ffa6f0019e04765" TargetMode="External"/><Relationship Id="rId1097" Type="http://schemas.openxmlformats.org/officeDocument/2006/relationships/hyperlink" Target="http://127.0.0.1/6321002c0ffa6f0019e05f98" TargetMode="External"/><Relationship Id="rId674" Type="http://schemas.openxmlformats.org/officeDocument/2006/relationships/hyperlink" Target="http://127.0.0.1/632100270ffa6f0019e05183" TargetMode="External"/><Relationship Id="rId881" Type="http://schemas.openxmlformats.org/officeDocument/2006/relationships/hyperlink" Target="http://127.0.0.1/6321001f0ffa6f0019e03c0c" TargetMode="External"/><Relationship Id="rId979" Type="http://schemas.openxmlformats.org/officeDocument/2006/relationships/hyperlink" Target="http://127.0.0.1/6321001e0ffa6f0019e03992" TargetMode="External"/><Relationship Id="rId24" Type="http://schemas.openxmlformats.org/officeDocument/2006/relationships/hyperlink" Target="http://127.0.0.1/6321003b0ffa6f0019e08924" TargetMode="External"/><Relationship Id="rId327" Type="http://schemas.openxmlformats.org/officeDocument/2006/relationships/hyperlink" Target="http://127.0.0.1/6321002d0ffa6f0019e06484" TargetMode="External"/><Relationship Id="rId534" Type="http://schemas.openxmlformats.org/officeDocument/2006/relationships/hyperlink" Target="http://127.0.0.1/632100290ffa6f0019e0564e" TargetMode="External"/><Relationship Id="rId741" Type="http://schemas.openxmlformats.org/officeDocument/2006/relationships/hyperlink" Target="http://127.0.0.1/632100330ffa6f0019e0729b" TargetMode="External"/><Relationship Id="rId839" Type="http://schemas.openxmlformats.org/officeDocument/2006/relationships/hyperlink" Target="http://127.0.0.1/632100280ffa6f0019e053f9" TargetMode="External"/><Relationship Id="rId173" Type="http://schemas.openxmlformats.org/officeDocument/2006/relationships/hyperlink" Target="http://127.0.0.1/6321001f0ffa6f0019e03c71" TargetMode="External"/><Relationship Id="rId380" Type="http://schemas.openxmlformats.org/officeDocument/2006/relationships/hyperlink" Target="http://127.0.0.1/632100310ffa6f0019e06cdb" TargetMode="External"/><Relationship Id="rId601" Type="http://schemas.openxmlformats.org/officeDocument/2006/relationships/hyperlink" Target="http://127.0.0.1/632100230ffa6f0019e045e0" TargetMode="External"/><Relationship Id="rId1024" Type="http://schemas.openxmlformats.org/officeDocument/2006/relationships/hyperlink" Target="http://127.0.0.1/6324f00aca797e001c73d0e0" TargetMode="External"/><Relationship Id="rId240" Type="http://schemas.openxmlformats.org/officeDocument/2006/relationships/hyperlink" Target="http://127.0.0.1/6321001f0ffa6f0019e03bc6" TargetMode="External"/><Relationship Id="rId478" Type="http://schemas.openxmlformats.org/officeDocument/2006/relationships/hyperlink" Target="http://127.0.0.1/6321001f0ffa6f0019e03c94" TargetMode="External"/><Relationship Id="rId685" Type="http://schemas.openxmlformats.org/officeDocument/2006/relationships/hyperlink" Target="http://127.0.0.1/632100280ffa6f0019e054ea" TargetMode="External"/><Relationship Id="rId892" Type="http://schemas.openxmlformats.org/officeDocument/2006/relationships/hyperlink" Target="http://127.0.0.1/632100320ffa6f0019e0722c" TargetMode="External"/><Relationship Id="rId906" Type="http://schemas.openxmlformats.org/officeDocument/2006/relationships/hyperlink" Target="http://127.0.0.1/632100370ffa6f0019e07e3a" TargetMode="External"/><Relationship Id="rId35" Type="http://schemas.openxmlformats.org/officeDocument/2006/relationships/hyperlink" Target="http://127.0.0.1/6321002c0ffa6f0019e06026" TargetMode="External"/><Relationship Id="rId100" Type="http://schemas.openxmlformats.org/officeDocument/2006/relationships/hyperlink" Target="http://127.0.0.1/632100330ffa6f0019e07304" TargetMode="External"/><Relationship Id="rId338" Type="http://schemas.openxmlformats.org/officeDocument/2006/relationships/hyperlink" Target="http://127.0.0.1/6321002d0ffa6f0019e06368" TargetMode="External"/><Relationship Id="rId545" Type="http://schemas.openxmlformats.org/officeDocument/2006/relationships/hyperlink" Target="http://127.0.0.1/6321003c0ffa6f0019e08d65" TargetMode="External"/><Relationship Id="rId752" Type="http://schemas.openxmlformats.org/officeDocument/2006/relationships/hyperlink" Target="http://127.0.0.1/6321002c0ffa6f0019e060b0" TargetMode="External"/><Relationship Id="rId184" Type="http://schemas.openxmlformats.org/officeDocument/2006/relationships/hyperlink" Target="http://127.0.0.1/6321002d0ffa6f0019e061a7" TargetMode="External"/><Relationship Id="rId391" Type="http://schemas.openxmlformats.org/officeDocument/2006/relationships/hyperlink" Target="http://127.0.0.1/6321001f0ffa6f0019e03acd" TargetMode="External"/><Relationship Id="rId405" Type="http://schemas.openxmlformats.org/officeDocument/2006/relationships/hyperlink" Target="http://127.0.0.1/6321002d0ffa6f0019e06440" TargetMode="External"/><Relationship Id="rId612" Type="http://schemas.openxmlformats.org/officeDocument/2006/relationships/hyperlink" Target="http://127.0.0.1/632100230ffa6f0019e04442" TargetMode="External"/><Relationship Id="rId1035" Type="http://schemas.openxmlformats.org/officeDocument/2006/relationships/hyperlink" Target="http://127.0.0.1/632100230ffa6f0019e046db" TargetMode="External"/><Relationship Id="rId251" Type="http://schemas.openxmlformats.org/officeDocument/2006/relationships/hyperlink" Target="http://127.0.0.1/632100320ffa6f0019e06f2a" TargetMode="External"/><Relationship Id="rId489" Type="http://schemas.openxmlformats.org/officeDocument/2006/relationships/hyperlink" Target="http://127.0.0.1/632100370ffa6f0019e07c50" TargetMode="External"/><Relationship Id="rId696" Type="http://schemas.openxmlformats.org/officeDocument/2006/relationships/hyperlink" Target="http://127.0.0.1/6321002d0ffa6f0019e061ed" TargetMode="External"/><Relationship Id="rId917" Type="http://schemas.openxmlformats.org/officeDocument/2006/relationships/hyperlink" Target="http://127.0.0.1/632100270ffa6f0019e05160" TargetMode="External"/><Relationship Id="rId1102" Type="http://schemas.openxmlformats.org/officeDocument/2006/relationships/hyperlink" Target="http://127.0.0.1/6321001e0ffa6f0019e0373f" TargetMode="External"/><Relationship Id="rId46" Type="http://schemas.openxmlformats.org/officeDocument/2006/relationships/hyperlink" Target="http://127.0.0.1/632100290ffa6f0019e057f0" TargetMode="External"/><Relationship Id="rId349" Type="http://schemas.openxmlformats.org/officeDocument/2006/relationships/hyperlink" Target="http://127.0.0.1/6321003c0ffa6f0019e08d61" TargetMode="External"/><Relationship Id="rId556" Type="http://schemas.openxmlformats.org/officeDocument/2006/relationships/hyperlink" Target="http://127.0.0.1/6321003b0ffa6f0019e08875" TargetMode="External"/><Relationship Id="rId763" Type="http://schemas.openxmlformats.org/officeDocument/2006/relationships/hyperlink" Target="http://127.0.0.1/6321002e0ffa6f0019e06575" TargetMode="External"/><Relationship Id="rId111" Type="http://schemas.openxmlformats.org/officeDocument/2006/relationships/hyperlink" Target="http://127.0.0.1/6321002d0ffa6f0019e064ed" TargetMode="External"/><Relationship Id="rId195" Type="http://schemas.openxmlformats.org/officeDocument/2006/relationships/hyperlink" Target="http://127.0.0.1/632100320ffa6f0019e070f5" TargetMode="External"/><Relationship Id="rId209" Type="http://schemas.openxmlformats.org/officeDocument/2006/relationships/hyperlink" Target="http://127.0.0.1/632100230ffa6f0019e04833" TargetMode="External"/><Relationship Id="rId416" Type="http://schemas.openxmlformats.org/officeDocument/2006/relationships/hyperlink" Target="http://127.0.0.1/6321001e0ffa6f0019e036da" TargetMode="External"/><Relationship Id="rId970" Type="http://schemas.openxmlformats.org/officeDocument/2006/relationships/hyperlink" Target="http://127.0.0.1/632100320ffa6f0019e06def" TargetMode="External"/><Relationship Id="rId1046" Type="http://schemas.openxmlformats.org/officeDocument/2006/relationships/hyperlink" Target="http://127.0.0.1/632100280ffa6f0019e053b3" TargetMode="External"/><Relationship Id="rId623" Type="http://schemas.openxmlformats.org/officeDocument/2006/relationships/hyperlink" Target="http://127.0.0.1/6321001e0ffa6f0019e03a45" TargetMode="External"/><Relationship Id="rId830" Type="http://schemas.openxmlformats.org/officeDocument/2006/relationships/hyperlink" Target="http://127.0.0.1/632100230ffa6f0019e04837" TargetMode="External"/><Relationship Id="rId928" Type="http://schemas.openxmlformats.org/officeDocument/2006/relationships/hyperlink" Target="http://127.0.0.1/632100290ffa6f0019e056d4" TargetMode="External"/><Relationship Id="rId57" Type="http://schemas.openxmlformats.org/officeDocument/2006/relationships/hyperlink" Target="http://127.0.0.1/6321003c0ffa6f0019e08aa5" TargetMode="External"/><Relationship Id="rId262" Type="http://schemas.openxmlformats.org/officeDocument/2006/relationships/hyperlink" Target="http://127.0.0.1/6321003c0ffa6f0019e08d21" TargetMode="External"/><Relationship Id="rId567" Type="http://schemas.openxmlformats.org/officeDocument/2006/relationships/hyperlink" Target="http://127.0.0.1/6329bd2aca797e001c73f802" TargetMode="External"/><Relationship Id="rId122" Type="http://schemas.openxmlformats.org/officeDocument/2006/relationships/hyperlink" Target="http://127.0.0.1/632100230ffa6f0019e04810" TargetMode="External"/><Relationship Id="rId774" Type="http://schemas.openxmlformats.org/officeDocument/2006/relationships/hyperlink" Target="http://127.0.0.1/6321001f0ffa6f0019e03cbd" TargetMode="External"/><Relationship Id="rId981" Type="http://schemas.openxmlformats.org/officeDocument/2006/relationships/hyperlink" Target="http://127.0.0.1/632100310ffa6f0019e06daf" TargetMode="External"/><Relationship Id="rId1057" Type="http://schemas.openxmlformats.org/officeDocument/2006/relationships/hyperlink" Target="http://127.0.0.1/6321001e0ffa6f0019e03929" TargetMode="External"/><Relationship Id="rId427" Type="http://schemas.openxmlformats.org/officeDocument/2006/relationships/hyperlink" Target="http://127.0.0.1/632100400ffa6f0019e095fe" TargetMode="External"/><Relationship Id="rId634" Type="http://schemas.openxmlformats.org/officeDocument/2006/relationships/hyperlink" Target="http://127.0.0.1/632100370ffa6f0019e07f4c" TargetMode="External"/><Relationship Id="rId841" Type="http://schemas.openxmlformats.org/officeDocument/2006/relationships/hyperlink" Target="http://127.0.0.1/632100280ffa6f0019e05418" TargetMode="External"/><Relationship Id="rId273" Type="http://schemas.openxmlformats.org/officeDocument/2006/relationships/hyperlink" Target="http://127.0.0.1/632100320ffa6f0019e06f2e" TargetMode="External"/><Relationship Id="rId480" Type="http://schemas.openxmlformats.org/officeDocument/2006/relationships/hyperlink" Target="http://127.0.0.1/632100280ffa6f0019e052e3" TargetMode="External"/><Relationship Id="rId701" Type="http://schemas.openxmlformats.org/officeDocument/2006/relationships/hyperlink" Target="http://127.0.0.1/6321001d0ffa6f0019e03608" TargetMode="External"/><Relationship Id="rId939" Type="http://schemas.openxmlformats.org/officeDocument/2006/relationships/hyperlink" Target="http://127.0.0.1/632100400ffa6f0019e0964a" TargetMode="External"/><Relationship Id="rId68" Type="http://schemas.openxmlformats.org/officeDocument/2006/relationships/hyperlink" Target="http://127.0.0.1/632100240ffa6f0019e048bf" TargetMode="External"/><Relationship Id="rId133" Type="http://schemas.openxmlformats.org/officeDocument/2006/relationships/hyperlink" Target="http://127.0.0.1/6321003b0ffa6f0019e08a1f" TargetMode="External"/><Relationship Id="rId340" Type="http://schemas.openxmlformats.org/officeDocument/2006/relationships/hyperlink" Target="http://127.0.0.1/6321001f0ffa6f0019e03b5f" TargetMode="External"/><Relationship Id="rId578" Type="http://schemas.openxmlformats.org/officeDocument/2006/relationships/hyperlink" Target="http://127.0.0.1/632100330ffa6f0019e07348" TargetMode="External"/><Relationship Id="rId785" Type="http://schemas.openxmlformats.org/officeDocument/2006/relationships/hyperlink" Target="http://127.0.0.1/632100370ffa6f0019e07be5" TargetMode="External"/><Relationship Id="rId992" Type="http://schemas.openxmlformats.org/officeDocument/2006/relationships/hyperlink" Target="http://127.0.0.1/6321001f0ffa6f0019e03ad1" TargetMode="External"/><Relationship Id="rId200" Type="http://schemas.openxmlformats.org/officeDocument/2006/relationships/hyperlink" Target="http://127.0.0.1/632100240ffa6f0019e04a63" TargetMode="External"/><Relationship Id="rId438" Type="http://schemas.openxmlformats.org/officeDocument/2006/relationships/hyperlink" Target="http://127.0.0.1/632100280ffa6f0019e05329" TargetMode="External"/><Relationship Id="rId645" Type="http://schemas.openxmlformats.org/officeDocument/2006/relationships/hyperlink" Target="http://127.0.0.1/632100370ffa6f0019e07d68" TargetMode="External"/><Relationship Id="rId852" Type="http://schemas.openxmlformats.org/officeDocument/2006/relationships/hyperlink" Target="http://127.0.0.1/632100280ffa6f0019e05559" TargetMode="External"/><Relationship Id="rId1068" Type="http://schemas.openxmlformats.org/officeDocument/2006/relationships/hyperlink" Target="http://127.0.0.1/6321003c0ffa6f0019e08b37" TargetMode="External"/><Relationship Id="rId284" Type="http://schemas.openxmlformats.org/officeDocument/2006/relationships/hyperlink" Target="http://127.0.0.1/6321001f0ffa6f0019e03cb7" TargetMode="External"/><Relationship Id="rId491" Type="http://schemas.openxmlformats.org/officeDocument/2006/relationships/hyperlink" Target="http://127.0.0.1/632100280ffa6f0019e05511" TargetMode="External"/><Relationship Id="rId505" Type="http://schemas.openxmlformats.org/officeDocument/2006/relationships/hyperlink" Target="http://127.0.0.1/632100320ffa6f0019e06e7b" TargetMode="External"/><Relationship Id="rId712" Type="http://schemas.openxmlformats.org/officeDocument/2006/relationships/hyperlink" Target="http://127.0.0.1/632100230ffa6f0019e046b2" TargetMode="External"/><Relationship Id="rId79" Type="http://schemas.openxmlformats.org/officeDocument/2006/relationships/hyperlink" Target="http://127.0.0.1/6321001e0ffa6f0019e037f4" TargetMode="External"/><Relationship Id="rId144" Type="http://schemas.openxmlformats.org/officeDocument/2006/relationships/hyperlink" Target="http://127.0.0.1/632100290ffa6f0019e056d8" TargetMode="External"/><Relationship Id="rId589" Type="http://schemas.openxmlformats.org/officeDocument/2006/relationships/hyperlink" Target="http://127.0.0.1/632100370ffa6f0019e07e9d" TargetMode="External"/><Relationship Id="rId796" Type="http://schemas.openxmlformats.org/officeDocument/2006/relationships/hyperlink" Target="http://127.0.0.1/6321002d0ffa6f0019e064c6" TargetMode="External"/><Relationship Id="rId351" Type="http://schemas.openxmlformats.org/officeDocument/2006/relationships/hyperlink" Target="http://127.0.0.1/632100320ffa6f0019e07232" TargetMode="External"/><Relationship Id="rId449" Type="http://schemas.openxmlformats.org/officeDocument/2006/relationships/hyperlink" Target="http://127.0.0.1/6321001e0ffa6f0019e037cf" TargetMode="External"/><Relationship Id="rId656" Type="http://schemas.openxmlformats.org/officeDocument/2006/relationships/hyperlink" Target="http://127.0.0.1/632100320ffa6f0019e06e7f" TargetMode="External"/><Relationship Id="rId863" Type="http://schemas.openxmlformats.org/officeDocument/2006/relationships/hyperlink" Target="http://127.0.0.1/6329c36fca797e001c73f8c6" TargetMode="External"/><Relationship Id="rId1079" Type="http://schemas.openxmlformats.org/officeDocument/2006/relationships/hyperlink" Target="http://127.0.0.1/632100380ffa6f0019e080ae" TargetMode="External"/><Relationship Id="rId211" Type="http://schemas.openxmlformats.org/officeDocument/2006/relationships/hyperlink" Target="http://127.0.0.1/6321001e0ffa6f0019e036ff" TargetMode="External"/><Relationship Id="rId295" Type="http://schemas.openxmlformats.org/officeDocument/2006/relationships/hyperlink" Target="http://127.0.0.1/6321001e0ffa6f0019e03a01" TargetMode="External"/><Relationship Id="rId309" Type="http://schemas.openxmlformats.org/officeDocument/2006/relationships/hyperlink" Target="http://127.0.0.1/632100290ffa6f0019e0571e" TargetMode="External"/><Relationship Id="rId516" Type="http://schemas.openxmlformats.org/officeDocument/2006/relationships/hyperlink" Target="http://127.0.0.1/632100320ffa6f0019e06f76" TargetMode="External"/><Relationship Id="rId723" Type="http://schemas.openxmlformats.org/officeDocument/2006/relationships/hyperlink" Target="http://127.0.0.1/632100280ffa6f0019e055c2" TargetMode="External"/><Relationship Id="rId930" Type="http://schemas.openxmlformats.org/officeDocument/2006/relationships/hyperlink" Target="http://127.0.0.1/6324e33eca797e001c73d073" TargetMode="External"/><Relationship Id="rId1006" Type="http://schemas.openxmlformats.org/officeDocument/2006/relationships/hyperlink" Target="http://127.0.0.1/632100230ffa6f0019e043d3" TargetMode="External"/><Relationship Id="rId155" Type="http://schemas.openxmlformats.org/officeDocument/2006/relationships/hyperlink" Target="http://127.0.0.1/6321001d0ffa6f0019e03690" TargetMode="External"/><Relationship Id="rId362" Type="http://schemas.openxmlformats.org/officeDocument/2006/relationships/hyperlink" Target="http://127.0.0.1/632100380ffa6f0019e0808b" TargetMode="External"/><Relationship Id="rId222" Type="http://schemas.openxmlformats.org/officeDocument/2006/relationships/hyperlink" Target="http://127.0.0.1/6321002c0ffa6f0019e05fbb" TargetMode="External"/><Relationship Id="rId667" Type="http://schemas.openxmlformats.org/officeDocument/2006/relationships/hyperlink" Target="http://127.0.0.1/632100380ffa6f0019e0801e" TargetMode="External"/><Relationship Id="rId874" Type="http://schemas.openxmlformats.org/officeDocument/2006/relationships/hyperlink" Target="http://127.0.0.1/632100240ffa6f0019e04928" TargetMode="External"/><Relationship Id="rId17" Type="http://schemas.openxmlformats.org/officeDocument/2006/relationships/hyperlink" Target="http://127.0.0.1/632100320ffa6f0019e07025" TargetMode="External"/><Relationship Id="rId527" Type="http://schemas.openxmlformats.org/officeDocument/2006/relationships/hyperlink" Target="http://127.0.0.1/6321001e0ffa6f0019e038a1" TargetMode="External"/><Relationship Id="rId734" Type="http://schemas.openxmlformats.org/officeDocument/2006/relationships/hyperlink" Target="http://127.0.0.1/6321001e0ffa6f0019e03815" TargetMode="External"/><Relationship Id="rId941" Type="http://schemas.openxmlformats.org/officeDocument/2006/relationships/hyperlink" Target="http://127.0.0.1/6321003b0ffa6f0019e088e2" TargetMode="External"/><Relationship Id="rId70" Type="http://schemas.openxmlformats.org/officeDocument/2006/relationships/hyperlink" Target="http://127.0.0.1/6321002c0ffa6f0019e06049" TargetMode="External"/><Relationship Id="rId166" Type="http://schemas.openxmlformats.org/officeDocument/2006/relationships/hyperlink" Target="http://127.0.0.1/6321001e0ffa6f0019e037ae" TargetMode="External"/><Relationship Id="rId373" Type="http://schemas.openxmlformats.org/officeDocument/2006/relationships/hyperlink" Target="http://127.0.0.1/6321002d0ffa6f0019e0622d" TargetMode="External"/><Relationship Id="rId580" Type="http://schemas.openxmlformats.org/officeDocument/2006/relationships/hyperlink" Target="http://127.0.0.1/632100330ffa6f0019e07367" TargetMode="External"/><Relationship Id="rId801" Type="http://schemas.openxmlformats.org/officeDocument/2006/relationships/hyperlink" Target="http://127.0.0.1/632100240ffa6f0019e04a00" TargetMode="External"/><Relationship Id="rId1017" Type="http://schemas.openxmlformats.org/officeDocument/2006/relationships/hyperlink" Target="http://127.0.0.1/632100230ffa6f0019e04744" TargetMode="External"/><Relationship Id="rId1" Type="http://schemas.openxmlformats.org/officeDocument/2006/relationships/hyperlink" Target="http://127.0.0.1/632100230ffa6f0019e0462a" TargetMode="External"/><Relationship Id="rId233" Type="http://schemas.openxmlformats.org/officeDocument/2006/relationships/hyperlink" Target="http://127.0.0.1/632100230ffa6f0019e046d5" TargetMode="External"/><Relationship Id="rId440" Type="http://schemas.openxmlformats.org/officeDocument/2006/relationships/hyperlink" Target="http://127.0.0.1/632100280ffa6f0019e054ee" TargetMode="External"/><Relationship Id="rId678" Type="http://schemas.openxmlformats.org/officeDocument/2006/relationships/hyperlink" Target="http://127.0.0.1/632100280ffa6f0019e0562b" TargetMode="External"/><Relationship Id="rId885" Type="http://schemas.openxmlformats.org/officeDocument/2006/relationships/hyperlink" Target="http://127.0.0.1/6321001e0ffa6f0019e03880" TargetMode="External"/><Relationship Id="rId1070" Type="http://schemas.openxmlformats.org/officeDocument/2006/relationships/hyperlink" Target="http://127.0.0.1/6321001f0ffa6f0019e03b3a" TargetMode="External"/><Relationship Id="rId28" Type="http://schemas.openxmlformats.org/officeDocument/2006/relationships/hyperlink" Target="http://127.0.0.1/6321001f0ffa6f0019e03c2f" TargetMode="External"/><Relationship Id="rId300" Type="http://schemas.openxmlformats.org/officeDocument/2006/relationships/hyperlink" Target="http://127.0.0.1/6321001e0ffa6f0019e03838" TargetMode="External"/><Relationship Id="rId538" Type="http://schemas.openxmlformats.org/officeDocument/2006/relationships/hyperlink" Target="http://127.0.0.1/632100400ffa6f0019e096f3" TargetMode="External"/><Relationship Id="rId745" Type="http://schemas.openxmlformats.org/officeDocument/2006/relationships/hyperlink" Target="http://127.0.0.1/632100320ffa6f0019e07295" TargetMode="External"/><Relationship Id="rId952" Type="http://schemas.openxmlformats.org/officeDocument/2006/relationships/hyperlink" Target="http://127.0.0.1/6321003c0ffa6f0019e08aeb" TargetMode="External"/><Relationship Id="rId81" Type="http://schemas.openxmlformats.org/officeDocument/2006/relationships/hyperlink" Target="http://127.0.0.1/6321003b0ffa6f0019e0894b" TargetMode="External"/><Relationship Id="rId177" Type="http://schemas.openxmlformats.org/officeDocument/2006/relationships/hyperlink" Target="http://127.0.0.1/632100230ffa6f0019e04607" TargetMode="External"/><Relationship Id="rId384" Type="http://schemas.openxmlformats.org/officeDocument/2006/relationships/hyperlink" Target="http://127.0.0.1/632100230ffa6f0019e04537" TargetMode="External"/><Relationship Id="rId591" Type="http://schemas.openxmlformats.org/officeDocument/2006/relationships/hyperlink" Target="http://127.0.0.1/632100280ffa6f0019e0529d" TargetMode="External"/><Relationship Id="rId605" Type="http://schemas.openxmlformats.org/officeDocument/2006/relationships/hyperlink" Target="http://127.0.0.1/632100230ffa6f0019e043d7" TargetMode="External"/><Relationship Id="rId812" Type="http://schemas.openxmlformats.org/officeDocument/2006/relationships/hyperlink" Target="http://127.0.0.1/632100230ffa6f0019e0459e" TargetMode="External"/><Relationship Id="rId1028" Type="http://schemas.openxmlformats.org/officeDocument/2006/relationships/hyperlink" Target="http://127.0.0.1/6321003c0ffa6f0019e08e37" TargetMode="External"/><Relationship Id="rId244" Type="http://schemas.openxmlformats.org/officeDocument/2006/relationships/hyperlink" Target="http://127.0.0.1/6328729cca797e001c73ed27" TargetMode="External"/><Relationship Id="rId689" Type="http://schemas.openxmlformats.org/officeDocument/2006/relationships/hyperlink" Target="http://127.0.0.1/6321003c0ffa6f0019e08bc1" TargetMode="External"/><Relationship Id="rId896" Type="http://schemas.openxmlformats.org/officeDocument/2006/relationships/hyperlink" Target="http://127.0.0.1/632100400ffa6f0019e097ec" TargetMode="External"/><Relationship Id="rId1081" Type="http://schemas.openxmlformats.org/officeDocument/2006/relationships/hyperlink" Target="http://127.0.0.1/632100380ffa6f0019e080cd" TargetMode="External"/><Relationship Id="rId39" Type="http://schemas.openxmlformats.org/officeDocument/2006/relationships/hyperlink" Target="http://127.0.0.1/632100240ffa6f0019e04905" TargetMode="External"/><Relationship Id="rId451" Type="http://schemas.openxmlformats.org/officeDocument/2006/relationships/hyperlink" Target="http://127.0.0.1/6321001e0ffa6f0019e037ee" TargetMode="External"/><Relationship Id="rId549" Type="http://schemas.openxmlformats.org/officeDocument/2006/relationships/hyperlink" Target="http://127.0.0.1/6321003c0ffa6f0019e08c95" TargetMode="External"/><Relationship Id="rId756" Type="http://schemas.openxmlformats.org/officeDocument/2006/relationships/hyperlink" Target="http://127.0.0.1/632100240ffa6f0019e0487f" TargetMode="External"/><Relationship Id="rId104" Type="http://schemas.openxmlformats.org/officeDocument/2006/relationships/hyperlink" Target="http://127.0.0.1/6321002d0ffa6f0019e062b9" TargetMode="External"/><Relationship Id="rId188" Type="http://schemas.openxmlformats.org/officeDocument/2006/relationships/hyperlink" Target="http://127.0.0.1/632100370ffa6f0019e07b32" TargetMode="External"/><Relationship Id="rId311" Type="http://schemas.openxmlformats.org/officeDocument/2006/relationships/hyperlink" Target="http://127.0.0.1/632100290ffa6f0019e0573d" TargetMode="External"/><Relationship Id="rId395" Type="http://schemas.openxmlformats.org/officeDocument/2006/relationships/hyperlink" Target="http://127.0.0.1/632100230ffa6f0019e043fa" TargetMode="External"/><Relationship Id="rId409" Type="http://schemas.openxmlformats.org/officeDocument/2006/relationships/hyperlink" Target="http://127.0.0.1/632100230ffa6f0019e044c8" TargetMode="External"/><Relationship Id="rId963" Type="http://schemas.openxmlformats.org/officeDocument/2006/relationships/hyperlink" Target="http://127.0.0.1/6321002c0ffa6f0019e05f54" TargetMode="External"/><Relationship Id="rId1039" Type="http://schemas.openxmlformats.org/officeDocument/2006/relationships/hyperlink" Target="http://127.0.0.1/6321002d0ffa6f0019e06250" TargetMode="External"/><Relationship Id="rId92" Type="http://schemas.openxmlformats.org/officeDocument/2006/relationships/hyperlink" Target="http://127.0.0.1/632100290ffa6f0019e05832" TargetMode="External"/><Relationship Id="rId616" Type="http://schemas.openxmlformats.org/officeDocument/2006/relationships/hyperlink" Target="http://127.0.0.1/632100280ffa6f0019e0545e" TargetMode="External"/><Relationship Id="rId823" Type="http://schemas.openxmlformats.org/officeDocument/2006/relationships/hyperlink" Target="http://127.0.0.1/6321003b0ffa6f0019e08947" TargetMode="External"/><Relationship Id="rId255" Type="http://schemas.openxmlformats.org/officeDocument/2006/relationships/hyperlink" Target="http://127.0.0.1/632100370ffa6f0019e07f50" TargetMode="External"/><Relationship Id="rId462" Type="http://schemas.openxmlformats.org/officeDocument/2006/relationships/hyperlink" Target="http://127.0.0.1/6321002c0ffa6f0019e05f0e" TargetMode="External"/><Relationship Id="rId1092" Type="http://schemas.openxmlformats.org/officeDocument/2006/relationships/hyperlink" Target="http://127.0.0.1/632100280ffa6f0019e0557c" TargetMode="External"/><Relationship Id="rId1106" Type="http://schemas.openxmlformats.org/officeDocument/2006/relationships/hyperlink" Target="http://127.0.0.1/6321003c0ffa6f0019e08dd0" TargetMode="External"/><Relationship Id="rId115" Type="http://schemas.openxmlformats.org/officeDocument/2006/relationships/hyperlink" Target="http://127.0.0.1/6321002e0ffa6f0019e0657b" TargetMode="External"/><Relationship Id="rId322" Type="http://schemas.openxmlformats.org/officeDocument/2006/relationships/hyperlink" Target="http://127.0.0.1/632100240ffa6f0019e0485c" TargetMode="External"/><Relationship Id="rId767" Type="http://schemas.openxmlformats.org/officeDocument/2006/relationships/hyperlink" Target="http://127.0.0.1/632100320ffa6f0019e06df3" TargetMode="External"/><Relationship Id="rId974" Type="http://schemas.openxmlformats.org/officeDocument/2006/relationships/hyperlink" Target="http://127.0.0.1/632100290ffa6f0019e056fb" TargetMode="External"/><Relationship Id="rId199" Type="http://schemas.openxmlformats.org/officeDocument/2006/relationships/hyperlink" Target="http://127.0.0.1/632100240ffa6f0019e04a46" TargetMode="External"/><Relationship Id="rId627" Type="http://schemas.openxmlformats.org/officeDocument/2006/relationships/hyperlink" Target="http://127.0.0.1/6321001f0ffa6f0019e03beb" TargetMode="External"/><Relationship Id="rId834" Type="http://schemas.openxmlformats.org/officeDocument/2006/relationships/hyperlink" Target="http://127.0.0.1/632100400ffa6f0019e09834" TargetMode="External"/><Relationship Id="rId266" Type="http://schemas.openxmlformats.org/officeDocument/2006/relationships/hyperlink" Target="http://127.0.0.1/632100370ffa6f0019e07c90" TargetMode="External"/><Relationship Id="rId473" Type="http://schemas.openxmlformats.org/officeDocument/2006/relationships/hyperlink" Target="http://127.0.0.1/6321002d0ffa6f0019e06303" TargetMode="External"/><Relationship Id="rId680" Type="http://schemas.openxmlformats.org/officeDocument/2006/relationships/hyperlink" Target="http://127.0.0.1/6321002d0ffa6f0019e062bd" TargetMode="External"/><Relationship Id="rId901" Type="http://schemas.openxmlformats.org/officeDocument/2006/relationships/hyperlink" Target="http://127.0.0.1/63383d91d963310018229091" TargetMode="External"/><Relationship Id="rId30" Type="http://schemas.openxmlformats.org/officeDocument/2006/relationships/hyperlink" Target="http://127.0.0.1/6321001f0ffa6f0019e03c4e" TargetMode="External"/><Relationship Id="rId126" Type="http://schemas.openxmlformats.org/officeDocument/2006/relationships/hyperlink" Target="http://127.0.0.1/632100320ffa6f0019e0713b" TargetMode="External"/><Relationship Id="rId333" Type="http://schemas.openxmlformats.org/officeDocument/2006/relationships/hyperlink" Target="http://127.0.0.1/632100380ffa6f0019e080f4" TargetMode="External"/><Relationship Id="rId540" Type="http://schemas.openxmlformats.org/officeDocument/2006/relationships/hyperlink" Target="http://127.0.0.1/632100400ffa6f0019e09627" TargetMode="External"/><Relationship Id="rId778" Type="http://schemas.openxmlformats.org/officeDocument/2006/relationships/hyperlink" Target="http://127.0.0.1/6321002e0ffa6f0019e065de" TargetMode="External"/><Relationship Id="rId985" Type="http://schemas.openxmlformats.org/officeDocument/2006/relationships/hyperlink" Target="http://127.0.0.1/6321003c0ffa6f0019e08d1b" TargetMode="External"/><Relationship Id="rId638" Type="http://schemas.openxmlformats.org/officeDocument/2006/relationships/hyperlink" Target="http://127.0.0.1/632100320ffa6f0019e06f97" TargetMode="External"/><Relationship Id="rId845" Type="http://schemas.openxmlformats.org/officeDocument/2006/relationships/hyperlink" Target="http://127.0.0.1/632100320ffa6f0019e071c7" TargetMode="External"/><Relationship Id="rId1030" Type="http://schemas.openxmlformats.org/officeDocument/2006/relationships/hyperlink" Target="http://127.0.0.1/6321003c0ffa6f0019e08e56" TargetMode="External"/><Relationship Id="rId277" Type="http://schemas.openxmlformats.org/officeDocument/2006/relationships/hyperlink" Target="http://127.0.0.1/632100380ffa6f0019e0806a" TargetMode="External"/><Relationship Id="rId400" Type="http://schemas.openxmlformats.org/officeDocument/2006/relationships/hyperlink" Target="http://127.0.0.1/632100240ffa6f0019e0494b" TargetMode="External"/><Relationship Id="rId484" Type="http://schemas.openxmlformats.org/officeDocument/2006/relationships/hyperlink" Target="http://127.0.0.1/6321003c0ffa6f0019e08ee2" TargetMode="External"/><Relationship Id="rId705" Type="http://schemas.openxmlformats.org/officeDocument/2006/relationships/hyperlink" Target="http://127.0.0.1/632100280ffa6f0019e0559f" TargetMode="External"/><Relationship Id="rId137" Type="http://schemas.openxmlformats.org/officeDocument/2006/relationships/hyperlink" Target="http://127.0.0.1/6321001e0ffa6f0019e03785" TargetMode="External"/><Relationship Id="rId344" Type="http://schemas.openxmlformats.org/officeDocument/2006/relationships/hyperlink" Target="http://127.0.0.1/632100280ffa6f0019e05606" TargetMode="External"/><Relationship Id="rId691" Type="http://schemas.openxmlformats.org/officeDocument/2006/relationships/hyperlink" Target="http://127.0.0.1/6321003c0ffa6f0019e08be0" TargetMode="External"/><Relationship Id="rId789" Type="http://schemas.openxmlformats.org/officeDocument/2006/relationships/hyperlink" Target="http://127.0.0.1/632100320ffa6f0019e071ec" TargetMode="External"/><Relationship Id="rId912" Type="http://schemas.openxmlformats.org/officeDocument/2006/relationships/hyperlink" Target="http://127.0.0.1/6321003c0ffa6f0019e08b5a" TargetMode="External"/><Relationship Id="rId996" Type="http://schemas.openxmlformats.org/officeDocument/2006/relationships/hyperlink" Target="http://127.0.0.1/6321003c0ffa6f0019e08dad" TargetMode="External"/><Relationship Id="rId41" Type="http://schemas.openxmlformats.org/officeDocument/2006/relationships/hyperlink" Target="http://127.0.0.1/6321002c0ffa6f0019e05fe0" TargetMode="External"/><Relationship Id="rId551" Type="http://schemas.openxmlformats.org/officeDocument/2006/relationships/hyperlink" Target="http://127.0.0.1/6321001e0ffa6f0019e0392d" TargetMode="External"/><Relationship Id="rId649" Type="http://schemas.openxmlformats.org/officeDocument/2006/relationships/hyperlink" Target="http://127.0.0.1/6321003b0ffa6f0019e08852" TargetMode="External"/><Relationship Id="rId856" Type="http://schemas.openxmlformats.org/officeDocument/2006/relationships/hyperlink" Target="http://127.0.0.1/6321003b0ffa6f0019e0898d" TargetMode="External"/><Relationship Id="rId190" Type="http://schemas.openxmlformats.org/officeDocument/2006/relationships/hyperlink" Target="http://127.0.0.1/632100360ffa6f0019e07a89" TargetMode="External"/><Relationship Id="rId204" Type="http://schemas.openxmlformats.org/officeDocument/2006/relationships/hyperlink" Target="http://127.0.0.1/632100320ffa6f0019e07069" TargetMode="External"/><Relationship Id="rId288" Type="http://schemas.openxmlformats.org/officeDocument/2006/relationships/hyperlink" Target="http://127.0.0.1/632100370ffa6f0019e07dac" TargetMode="External"/><Relationship Id="rId411" Type="http://schemas.openxmlformats.org/officeDocument/2006/relationships/hyperlink" Target="http://127.0.0.1/632100310ffa6f0019e06d23" TargetMode="External"/><Relationship Id="rId509" Type="http://schemas.openxmlformats.org/officeDocument/2006/relationships/hyperlink" Target="http://127.0.0.1/6321003c0ffa6f0019e08a40" TargetMode="External"/><Relationship Id="rId1041" Type="http://schemas.openxmlformats.org/officeDocument/2006/relationships/hyperlink" Target="http://127.0.0.1/6321002c0ffa6f0019e05f31" TargetMode="External"/><Relationship Id="rId495" Type="http://schemas.openxmlformats.org/officeDocument/2006/relationships/hyperlink" Target="http://127.0.0.1/632100330ffa6f0019e072e1" TargetMode="External"/><Relationship Id="rId716" Type="http://schemas.openxmlformats.org/officeDocument/2006/relationships/hyperlink" Target="http://127.0.0.1/632100400ffa6f0019e0966b" TargetMode="External"/><Relationship Id="rId923" Type="http://schemas.openxmlformats.org/officeDocument/2006/relationships/hyperlink" Target="http://127.0.0.1/632100320ffa6f0019e07046" TargetMode="External"/><Relationship Id="rId52" Type="http://schemas.openxmlformats.org/officeDocument/2006/relationships/hyperlink" Target="http://127.0.0.1/632100400ffa6f0019e09602" TargetMode="External"/><Relationship Id="rId148" Type="http://schemas.openxmlformats.org/officeDocument/2006/relationships/hyperlink" Target="http://127.0.0.1/632100370ffa6f0019e07e17" TargetMode="External"/><Relationship Id="rId355" Type="http://schemas.openxmlformats.org/officeDocument/2006/relationships/hyperlink" Target="http://127.0.0.1/632100320ffa6f0019e06f70" TargetMode="External"/><Relationship Id="rId562" Type="http://schemas.openxmlformats.org/officeDocument/2006/relationships/hyperlink" Target="http://127.0.0.1/632100320ffa6f0019e06fd9" TargetMode="External"/><Relationship Id="rId215" Type="http://schemas.openxmlformats.org/officeDocument/2006/relationships/hyperlink" Target="http://127.0.0.1/6321002d0ffa6f0019e0617e" TargetMode="External"/><Relationship Id="rId422" Type="http://schemas.openxmlformats.org/officeDocument/2006/relationships/hyperlink" Target="http://127.0.0.1/6321001f0ffa6f0019e03b17" TargetMode="External"/><Relationship Id="rId867" Type="http://schemas.openxmlformats.org/officeDocument/2006/relationships/hyperlink" Target="http://127.0.0.1/632100310ffa6f0019e06d46" TargetMode="External"/><Relationship Id="rId1052" Type="http://schemas.openxmlformats.org/officeDocument/2006/relationships/hyperlink" Target="http://127.0.0.1/632100320ffa6f0019e07000" TargetMode="External"/><Relationship Id="rId299" Type="http://schemas.openxmlformats.org/officeDocument/2006/relationships/hyperlink" Target="http://127.0.0.1/632100230ffa6f0019e044eb" TargetMode="External"/><Relationship Id="rId727" Type="http://schemas.openxmlformats.org/officeDocument/2006/relationships/hyperlink" Target="http://127.0.0.1/632100240ffa6f0019e048e2" TargetMode="External"/><Relationship Id="rId934" Type="http://schemas.openxmlformats.org/officeDocument/2006/relationships/hyperlink" Target="http://127.0.0.1/632100280ffa6f0019e051e8" TargetMode="External"/><Relationship Id="rId63" Type="http://schemas.openxmlformats.org/officeDocument/2006/relationships/hyperlink" Target="http://127.0.0.1/632100370ffa6f0019e07c94" TargetMode="External"/><Relationship Id="rId159" Type="http://schemas.openxmlformats.org/officeDocument/2006/relationships/hyperlink" Target="http://127.0.0.1/632100230ffa6f0019e0457b" TargetMode="External"/><Relationship Id="rId366" Type="http://schemas.openxmlformats.org/officeDocument/2006/relationships/hyperlink" Target="http://127.0.0.1/6321003c0ffa6f0019e08cb8" TargetMode="External"/><Relationship Id="rId573" Type="http://schemas.openxmlformats.org/officeDocument/2006/relationships/hyperlink" Target="http://127.0.0.1/6324aa9aca797e001c73cfbf" TargetMode="External"/><Relationship Id="rId780" Type="http://schemas.openxmlformats.org/officeDocument/2006/relationships/hyperlink" Target="http://127.0.0.1/632100230ffa6f0019e04488" TargetMode="External"/><Relationship Id="rId226" Type="http://schemas.openxmlformats.org/officeDocument/2006/relationships/hyperlink" Target="http://127.0.0.1/632100280ffa6f0019e05392" TargetMode="External"/><Relationship Id="rId433" Type="http://schemas.openxmlformats.org/officeDocument/2006/relationships/hyperlink" Target="http://127.0.0.1/632100230ffa6f0019e0468f" TargetMode="External"/><Relationship Id="rId878" Type="http://schemas.openxmlformats.org/officeDocument/2006/relationships/hyperlink" Target="http://127.0.0.1/632100400ffa6f0019e0973d" TargetMode="External"/><Relationship Id="rId1063" Type="http://schemas.openxmlformats.org/officeDocument/2006/relationships/hyperlink" Target="http://127.0.0.1/632100290ffa6f0019e056b1" TargetMode="External"/><Relationship Id="rId640" Type="http://schemas.openxmlformats.org/officeDocument/2006/relationships/hyperlink" Target="http://127.0.0.1/632100320ffa6f0019e06fb6" TargetMode="External"/><Relationship Id="rId738" Type="http://schemas.openxmlformats.org/officeDocument/2006/relationships/hyperlink" Target="http://127.0.0.1/632100370ffa6f0019e07e5d" TargetMode="External"/><Relationship Id="rId945" Type="http://schemas.openxmlformats.org/officeDocument/2006/relationships/hyperlink" Target="http://127.0.0.1/6321002c0ffa6f0019e0608f" TargetMode="External"/><Relationship Id="rId74" Type="http://schemas.openxmlformats.org/officeDocument/2006/relationships/hyperlink" Target="http://127.0.0.1/632100240ffa6f0019e04991" TargetMode="External"/><Relationship Id="rId377" Type="http://schemas.openxmlformats.org/officeDocument/2006/relationships/hyperlink" Target="http://127.0.0.1/6321003b0ffa6f0019e08879" TargetMode="External"/><Relationship Id="rId500" Type="http://schemas.openxmlformats.org/officeDocument/2006/relationships/hyperlink" Target="http://127.0.0.1/6321002d0ffa6f0019e062e0" TargetMode="External"/><Relationship Id="rId584" Type="http://schemas.openxmlformats.org/officeDocument/2006/relationships/hyperlink" Target="http://127.0.0.1/6321002d0ffa6f0019e064ca" TargetMode="External"/><Relationship Id="rId805" Type="http://schemas.openxmlformats.org/officeDocument/2006/relationships/hyperlink" Target="http://127.0.0.1/632100280ffa6f0019e05602" TargetMode="External"/><Relationship Id="rId5" Type="http://schemas.openxmlformats.org/officeDocument/2006/relationships/hyperlink" Target="http://127.0.0.1/632100270ffa6f0019e051a8" TargetMode="External"/><Relationship Id="rId237" Type="http://schemas.openxmlformats.org/officeDocument/2006/relationships/hyperlink" Target="http://127.0.0.1/632100370ffa6f0019e07d20" TargetMode="External"/><Relationship Id="rId791" Type="http://schemas.openxmlformats.org/officeDocument/2006/relationships/hyperlink" Target="http://127.0.0.1/6321002d0ffa6f0019e063b2" TargetMode="External"/><Relationship Id="rId889" Type="http://schemas.openxmlformats.org/officeDocument/2006/relationships/hyperlink" Target="http://127.0.0.1/632100400ffa6f0019e096d0" TargetMode="External"/><Relationship Id="rId1074" Type="http://schemas.openxmlformats.org/officeDocument/2006/relationships/hyperlink" Target="http://127.0.0.1/632100240ffa6f0019e049ba" TargetMode="External"/><Relationship Id="rId444" Type="http://schemas.openxmlformats.org/officeDocument/2006/relationships/hyperlink" Target="http://127.0.0.1/632100370ffa6f0019e07c2d" TargetMode="External"/><Relationship Id="rId651" Type="http://schemas.openxmlformats.org/officeDocument/2006/relationships/hyperlink" Target="http://127.0.0.1/632100310ffa6f0019e06d8c" TargetMode="External"/><Relationship Id="rId749" Type="http://schemas.openxmlformats.org/officeDocument/2006/relationships/hyperlink" Target="http://127.0.0.1/632100280ffa6f0019e0536d" TargetMode="External"/><Relationship Id="rId290" Type="http://schemas.openxmlformats.org/officeDocument/2006/relationships/hyperlink" Target="http://127.0.0.1/632100370ffa6f0019e07dcb" TargetMode="External"/><Relationship Id="rId304" Type="http://schemas.openxmlformats.org/officeDocument/2006/relationships/hyperlink" Target="http://127.0.0.1/632100230ffa6f0019e04721" TargetMode="External"/><Relationship Id="rId388" Type="http://schemas.openxmlformats.org/officeDocument/2006/relationships/hyperlink" Target="http://127.0.0.1/632100280ffa6f0019e054c7" TargetMode="External"/><Relationship Id="rId511" Type="http://schemas.openxmlformats.org/officeDocument/2006/relationships/hyperlink" Target="http://127.0.0.1/6321003c0ffa6f0019e08a5f" TargetMode="External"/><Relationship Id="rId609" Type="http://schemas.openxmlformats.org/officeDocument/2006/relationships/hyperlink" Target="http://127.0.0.1/6321001e0ffa6f0019e038c6" TargetMode="External"/><Relationship Id="rId956" Type="http://schemas.openxmlformats.org/officeDocument/2006/relationships/hyperlink" Target="http://127.0.0.1/6321001e0ffa6f0019e038e7" TargetMode="External"/><Relationship Id="rId85" Type="http://schemas.openxmlformats.org/officeDocument/2006/relationships/hyperlink" Target="http://127.0.0.1/6321001e0ffa6f0019e03745" TargetMode="External"/><Relationship Id="rId150" Type="http://schemas.openxmlformats.org/officeDocument/2006/relationships/hyperlink" Target="http://127.0.0.1/6321003b0ffa6f0019e088bf" TargetMode="External"/><Relationship Id="rId595" Type="http://schemas.openxmlformats.org/officeDocument/2006/relationships/hyperlink" Target="http://127.0.0.1/632100380ffa6f0019e08064" TargetMode="External"/><Relationship Id="rId816" Type="http://schemas.openxmlformats.org/officeDocument/2006/relationships/hyperlink" Target="http://127.0.0.1/6321003c0ffa6f0019e08ea2" TargetMode="External"/><Relationship Id="rId1001" Type="http://schemas.openxmlformats.org/officeDocument/2006/relationships/hyperlink" Target="http://127.0.0.1/6321001e0ffa6f0019e03950" TargetMode="External"/><Relationship Id="rId248" Type="http://schemas.openxmlformats.org/officeDocument/2006/relationships/hyperlink" Target="http://127.0.0.1/6321002e0ffa6f0019e065bb" TargetMode="External"/><Relationship Id="rId455" Type="http://schemas.openxmlformats.org/officeDocument/2006/relationships/hyperlink" Target="http://127.0.0.1/632100370ffa6f0019e07ec4" TargetMode="External"/><Relationship Id="rId662" Type="http://schemas.openxmlformats.org/officeDocument/2006/relationships/hyperlink" Target="http://127.0.0.1/632100320ffa6f0019e07181" TargetMode="External"/><Relationship Id="rId1085" Type="http://schemas.openxmlformats.org/officeDocument/2006/relationships/hyperlink" Target="http://127.0.0.1/632100290ffa6f0019e05764" TargetMode="External"/><Relationship Id="rId12" Type="http://schemas.openxmlformats.org/officeDocument/2006/relationships/hyperlink" Target="http://127.0.0.1/6321001e0ffa6f0019e039fb" TargetMode="External"/><Relationship Id="rId108" Type="http://schemas.openxmlformats.org/officeDocument/2006/relationships/hyperlink" Target="http://127.0.0.1/632100280ffa6f0019e05462" TargetMode="External"/><Relationship Id="rId315" Type="http://schemas.openxmlformats.org/officeDocument/2006/relationships/hyperlink" Target="http://127.0.0.1/632100320ffa6f0019e06e16" TargetMode="External"/><Relationship Id="rId522" Type="http://schemas.openxmlformats.org/officeDocument/2006/relationships/hyperlink" Target="http://127.0.0.1/632100320ffa6f0019e06e3b" TargetMode="External"/><Relationship Id="rId967" Type="http://schemas.openxmlformats.org/officeDocument/2006/relationships/hyperlink" Target="http://127.0.0.1/6321001e0ffa6f0019e03a87" TargetMode="External"/><Relationship Id="rId96" Type="http://schemas.openxmlformats.org/officeDocument/2006/relationships/hyperlink" Target="http://127.0.0.1/632100320ffa6f0019e06ec5" TargetMode="External"/><Relationship Id="rId161" Type="http://schemas.openxmlformats.org/officeDocument/2006/relationships/hyperlink" Target="http://127.0.0.1/632100230ffa6f0019e0459a" TargetMode="External"/><Relationship Id="rId399" Type="http://schemas.openxmlformats.org/officeDocument/2006/relationships/hyperlink" Target="http://127.0.0.1/632100240ffa6f0019e0492e" TargetMode="External"/><Relationship Id="rId827" Type="http://schemas.openxmlformats.org/officeDocument/2006/relationships/hyperlink" Target="http://127.0.0.1/6321003c0ffa6f0019e08c70" TargetMode="External"/><Relationship Id="rId1012" Type="http://schemas.openxmlformats.org/officeDocument/2006/relationships/hyperlink" Target="http://127.0.0.1/6321001d0ffa6f0019e0366d" TargetMode="External"/><Relationship Id="rId259" Type="http://schemas.openxmlformats.org/officeDocument/2006/relationships/hyperlink" Target="http://127.0.0.1/632100320ffa6f0019e06eea" TargetMode="External"/><Relationship Id="rId466" Type="http://schemas.openxmlformats.org/officeDocument/2006/relationships/hyperlink" Target="http://127.0.0.1/632100370ffa6f0019e07b9b" TargetMode="External"/><Relationship Id="rId673" Type="http://schemas.openxmlformats.org/officeDocument/2006/relationships/hyperlink" Target="http://127.0.0.1/632100320ffa6f0019e06ffc" TargetMode="External"/><Relationship Id="rId880" Type="http://schemas.openxmlformats.org/officeDocument/2006/relationships/hyperlink" Target="http://127.0.0.1/632100400ffa6f0019e0975c" TargetMode="External"/><Relationship Id="rId1096" Type="http://schemas.openxmlformats.org/officeDocument/2006/relationships/hyperlink" Target="http://127.0.0.1/632100280ffa6f0019e05553" TargetMode="External"/><Relationship Id="rId23" Type="http://schemas.openxmlformats.org/officeDocument/2006/relationships/hyperlink" Target="http://127.0.0.1/6321003b0ffa6f0019e08907" TargetMode="External"/><Relationship Id="rId119" Type="http://schemas.openxmlformats.org/officeDocument/2006/relationships/hyperlink" Target="http://127.0.0.1/632100370ffa6f0019e07c27" TargetMode="External"/><Relationship Id="rId326" Type="http://schemas.openxmlformats.org/officeDocument/2006/relationships/hyperlink" Target="http://127.0.0.1/632100320ffa6f0019e070f1" TargetMode="External"/><Relationship Id="rId533" Type="http://schemas.openxmlformats.org/officeDocument/2006/relationships/hyperlink" Target="http://127.0.0.1/632100290ffa6f0019e0564c" TargetMode="External"/><Relationship Id="rId978" Type="http://schemas.openxmlformats.org/officeDocument/2006/relationships/hyperlink" Target="http://127.0.0.1/6321001e0ffa6f0019e03975" TargetMode="External"/><Relationship Id="rId740" Type="http://schemas.openxmlformats.org/officeDocument/2006/relationships/hyperlink" Target="http://127.0.0.1/632100330ffa6f0019e07299" TargetMode="External"/><Relationship Id="rId838" Type="http://schemas.openxmlformats.org/officeDocument/2006/relationships/hyperlink" Target="http://127.0.0.1/632100230ffa6f0019e047ca" TargetMode="External"/><Relationship Id="rId1023" Type="http://schemas.openxmlformats.org/officeDocument/2006/relationships/hyperlink" Target="http://127.0.0.1/6324f00aca797e001c73d0c3" TargetMode="External"/><Relationship Id="rId172" Type="http://schemas.openxmlformats.org/officeDocument/2006/relationships/hyperlink" Target="http://127.0.0.1/6321001f0ffa6f0019e03c54" TargetMode="External"/><Relationship Id="rId477" Type="http://schemas.openxmlformats.org/officeDocument/2006/relationships/hyperlink" Target="http://127.0.0.1/6321001f0ffa6f0019e03c77" TargetMode="External"/><Relationship Id="rId600" Type="http://schemas.openxmlformats.org/officeDocument/2006/relationships/hyperlink" Target="http://127.0.0.1/632100230ffa6f0019e045c3" TargetMode="External"/><Relationship Id="rId684" Type="http://schemas.openxmlformats.org/officeDocument/2006/relationships/hyperlink" Target="http://127.0.0.1/632100280ffa6f0019e054cd" TargetMode="External"/><Relationship Id="rId337" Type="http://schemas.openxmlformats.org/officeDocument/2006/relationships/hyperlink" Target="http://127.0.0.1/6321002d0ffa6f0019e0634b" TargetMode="External"/><Relationship Id="rId891" Type="http://schemas.openxmlformats.org/officeDocument/2006/relationships/hyperlink" Target="http://127.0.0.1/632100320ffa6f0019e0720f" TargetMode="External"/><Relationship Id="rId905" Type="http://schemas.openxmlformats.org/officeDocument/2006/relationships/hyperlink" Target="http://127.0.0.1/632100370ffa6f0019e07e38" TargetMode="External"/><Relationship Id="rId989" Type="http://schemas.openxmlformats.org/officeDocument/2006/relationships/hyperlink" Target="http://127.0.0.1/632100240ffa6f0019e049db" TargetMode="External"/><Relationship Id="rId34" Type="http://schemas.openxmlformats.org/officeDocument/2006/relationships/hyperlink" Target="http://127.0.0.1/6321002c0ffa6f0019e06024" TargetMode="External"/><Relationship Id="rId544" Type="http://schemas.openxmlformats.org/officeDocument/2006/relationships/hyperlink" Target="http://127.0.0.1/632100370ffa6f0019e07aec" TargetMode="External"/><Relationship Id="rId751" Type="http://schemas.openxmlformats.org/officeDocument/2006/relationships/hyperlink" Target="http://127.0.0.1/632100280ffa6f0019e0538c" TargetMode="External"/><Relationship Id="rId849" Type="http://schemas.openxmlformats.org/officeDocument/2006/relationships/hyperlink" Target="http://127.0.0.1/632100370ffa6f0019e07ba1" TargetMode="External"/><Relationship Id="rId183" Type="http://schemas.openxmlformats.org/officeDocument/2006/relationships/hyperlink" Target="http://127.0.0.1/6321002d0ffa6f0019e061a5" TargetMode="External"/><Relationship Id="rId390" Type="http://schemas.openxmlformats.org/officeDocument/2006/relationships/hyperlink" Target="http://127.0.0.1/6321001e0ffa6f0019e03ab0" TargetMode="External"/><Relationship Id="rId404" Type="http://schemas.openxmlformats.org/officeDocument/2006/relationships/hyperlink" Target="http://127.0.0.1/6321002d0ffa6f0019e0643e" TargetMode="External"/><Relationship Id="rId611" Type="http://schemas.openxmlformats.org/officeDocument/2006/relationships/hyperlink" Target="http://127.0.0.1/632100230ffa6f0019e04440" TargetMode="External"/><Relationship Id="rId1034" Type="http://schemas.openxmlformats.org/officeDocument/2006/relationships/hyperlink" Target="http://127.0.0.1/632100230ffa6f0019e046d9" TargetMode="External"/><Relationship Id="rId250" Type="http://schemas.openxmlformats.org/officeDocument/2006/relationships/hyperlink" Target="http://127.0.0.1/632100320ffa6f0019e06f0d" TargetMode="External"/><Relationship Id="rId488" Type="http://schemas.openxmlformats.org/officeDocument/2006/relationships/hyperlink" Target="http://127.0.0.1/632100370ffa6f0019e07c4e" TargetMode="External"/><Relationship Id="rId695" Type="http://schemas.openxmlformats.org/officeDocument/2006/relationships/hyperlink" Target="http://127.0.0.1/6321002d0ffa6f0019e061eb" TargetMode="External"/><Relationship Id="rId709" Type="http://schemas.openxmlformats.org/officeDocument/2006/relationships/hyperlink" Target="http://127.0.0.1/632100230ffa6f0019e0471b" TargetMode="External"/><Relationship Id="rId916" Type="http://schemas.openxmlformats.org/officeDocument/2006/relationships/hyperlink" Target="http://127.0.0.1/632100370ffa6f0019e07d1c" TargetMode="External"/><Relationship Id="rId1101" Type="http://schemas.openxmlformats.org/officeDocument/2006/relationships/hyperlink" Target="http://127.0.0.1/6321001e0ffa6f0019e03722" TargetMode="External"/><Relationship Id="rId45" Type="http://schemas.openxmlformats.org/officeDocument/2006/relationships/hyperlink" Target="http://127.0.0.1/6321002d0ffa6f0019e063f4" TargetMode="External"/><Relationship Id="rId110" Type="http://schemas.openxmlformats.org/officeDocument/2006/relationships/hyperlink" Target="http://127.0.0.1/632100280ffa6f0019e05481" TargetMode="External"/><Relationship Id="rId348" Type="http://schemas.openxmlformats.org/officeDocument/2006/relationships/hyperlink" Target="http://127.0.0.1/6321003c0ffa6f0019e08d44" TargetMode="External"/><Relationship Id="rId555" Type="http://schemas.openxmlformats.org/officeDocument/2006/relationships/hyperlink" Target="http://127.0.0.1/6321003b0ffa6f0019e08858" TargetMode="External"/><Relationship Id="rId762" Type="http://schemas.openxmlformats.org/officeDocument/2006/relationships/hyperlink" Target="http://127.0.0.1/6321002e0ffa6f0019e06558" TargetMode="External"/><Relationship Id="rId194" Type="http://schemas.openxmlformats.org/officeDocument/2006/relationships/hyperlink" Target="http://127.0.0.1/632100290ffa6f0019e057a6" TargetMode="External"/><Relationship Id="rId208" Type="http://schemas.openxmlformats.org/officeDocument/2006/relationships/hyperlink" Target="http://127.0.0.1/632100230ffa6f0019e04816" TargetMode="External"/><Relationship Id="rId415" Type="http://schemas.openxmlformats.org/officeDocument/2006/relationships/hyperlink" Target="http://127.0.0.1/6321003c0ffa6f0019e08e9c" TargetMode="External"/><Relationship Id="rId622" Type="http://schemas.openxmlformats.org/officeDocument/2006/relationships/hyperlink" Target="http://127.0.0.1/6321001f0ffa6f0019e03b13" TargetMode="External"/><Relationship Id="rId1045" Type="http://schemas.openxmlformats.org/officeDocument/2006/relationships/hyperlink" Target="http://127.0.0.1/632100280ffa6f0019e05323" TargetMode="External"/><Relationship Id="rId261" Type="http://schemas.openxmlformats.org/officeDocument/2006/relationships/hyperlink" Target="http://127.0.0.1/6321003c0ffa6f0019e08d1f" TargetMode="External"/><Relationship Id="rId499" Type="http://schemas.openxmlformats.org/officeDocument/2006/relationships/hyperlink" Target="http://127.0.0.1/632100400ffa6f0019e0982e" TargetMode="External"/><Relationship Id="rId927" Type="http://schemas.openxmlformats.org/officeDocument/2006/relationships/hyperlink" Target="http://127.0.0.1/632100290ffa6f0019e056b7" TargetMode="External"/><Relationship Id="rId56" Type="http://schemas.openxmlformats.org/officeDocument/2006/relationships/hyperlink" Target="http://127.0.0.1/6321003c0ffa6f0019e08a88" TargetMode="External"/><Relationship Id="rId359" Type="http://schemas.openxmlformats.org/officeDocument/2006/relationships/hyperlink" Target="http://127.0.0.1/632100280ffa6f0019e0520f" TargetMode="External"/><Relationship Id="rId566" Type="http://schemas.openxmlformats.org/officeDocument/2006/relationships/hyperlink" Target="http://127.0.0.1/6329bd2aca797e001c73f800" TargetMode="External"/><Relationship Id="rId773" Type="http://schemas.openxmlformats.org/officeDocument/2006/relationships/hyperlink" Target="http://127.0.0.1/6321001f0ffa6f0019e03cbb" TargetMode="External"/><Relationship Id="rId121" Type="http://schemas.openxmlformats.org/officeDocument/2006/relationships/hyperlink" Target="http://127.0.0.1/632100230ffa6f0019e047f3" TargetMode="External"/><Relationship Id="rId219" Type="http://schemas.openxmlformats.org/officeDocument/2006/relationships/hyperlink" Target="http://127.0.0.1/632100370ffa6f0019e07dcf" TargetMode="External"/><Relationship Id="rId426" Type="http://schemas.openxmlformats.org/officeDocument/2006/relationships/hyperlink" Target="http://127.0.0.1/632100400ffa6f0019e095e1" TargetMode="External"/><Relationship Id="rId633" Type="http://schemas.openxmlformats.org/officeDocument/2006/relationships/hyperlink" Target="http://127.0.0.1/632100370ffa6f0019e07f2f" TargetMode="External"/><Relationship Id="rId980" Type="http://schemas.openxmlformats.org/officeDocument/2006/relationships/hyperlink" Target="http://127.0.0.1/632100310ffa6f0019e06dad" TargetMode="External"/><Relationship Id="rId1056" Type="http://schemas.openxmlformats.org/officeDocument/2006/relationships/hyperlink" Target="http://127.0.0.1/6321001e0ffa6f0019e0390c" TargetMode="External"/><Relationship Id="rId840" Type="http://schemas.openxmlformats.org/officeDocument/2006/relationships/hyperlink" Target="http://127.0.0.1/632100280ffa6f0019e053fb" TargetMode="External"/><Relationship Id="rId938" Type="http://schemas.openxmlformats.org/officeDocument/2006/relationships/hyperlink" Target="http://127.0.0.1/632100400ffa6f0019e09648" TargetMode="External"/><Relationship Id="rId67" Type="http://schemas.openxmlformats.org/officeDocument/2006/relationships/hyperlink" Target="http://127.0.0.1/632100240ffa6f0019e048a2" TargetMode="External"/><Relationship Id="rId272" Type="http://schemas.openxmlformats.org/officeDocument/2006/relationships/hyperlink" Target="http://127.0.0.1/6321001e0ffa6f0019e039b5" TargetMode="External"/><Relationship Id="rId577" Type="http://schemas.openxmlformats.org/officeDocument/2006/relationships/hyperlink" Target="http://127.0.0.1/632100230ffa6f0019e04577" TargetMode="External"/><Relationship Id="rId700" Type="http://schemas.openxmlformats.org/officeDocument/2006/relationships/hyperlink" Target="http://127.0.0.1/632100370ffa6f0019e07e11" TargetMode="External"/><Relationship Id="rId132" Type="http://schemas.openxmlformats.org/officeDocument/2006/relationships/hyperlink" Target="http://127.0.0.1/6321003b0ffa6f0019e08a1d" TargetMode="External"/><Relationship Id="rId784" Type="http://schemas.openxmlformats.org/officeDocument/2006/relationships/hyperlink" Target="http://127.0.0.1/6329bf02ca797e001c73f865" TargetMode="External"/><Relationship Id="rId991" Type="http://schemas.openxmlformats.org/officeDocument/2006/relationships/hyperlink" Target="http://127.0.0.1/632100240ffa6f0019e049fa" TargetMode="External"/><Relationship Id="rId1067" Type="http://schemas.openxmlformats.org/officeDocument/2006/relationships/hyperlink" Target="http://127.0.0.1/6321003c0ffa6f0019e08b35" TargetMode="External"/><Relationship Id="rId437" Type="http://schemas.openxmlformats.org/officeDocument/2006/relationships/hyperlink" Target="http://127.0.0.1/632100280ffa6f0019e05327" TargetMode="External"/><Relationship Id="rId644" Type="http://schemas.openxmlformats.org/officeDocument/2006/relationships/hyperlink" Target="http://127.0.0.1/632100370ffa6f0019e07d66" TargetMode="External"/><Relationship Id="rId851" Type="http://schemas.openxmlformats.org/officeDocument/2006/relationships/hyperlink" Target="http://127.0.0.1/632100280ffa6f0019e05557" TargetMode="External"/><Relationship Id="rId283" Type="http://schemas.openxmlformats.org/officeDocument/2006/relationships/hyperlink" Target="http://127.0.0.1/6321001f0ffa6f0019e03c9a" TargetMode="External"/><Relationship Id="rId490" Type="http://schemas.openxmlformats.org/officeDocument/2006/relationships/hyperlink" Target="http://127.0.0.1/632100370ffa6f0019e07c6d" TargetMode="External"/><Relationship Id="rId504" Type="http://schemas.openxmlformats.org/officeDocument/2006/relationships/hyperlink" Target="http://127.0.0.1/632100320ffa6f0019e06e5e" TargetMode="External"/><Relationship Id="rId711" Type="http://schemas.openxmlformats.org/officeDocument/2006/relationships/hyperlink" Target="http://127.0.0.1/632100230ffa6f0019e04695" TargetMode="External"/><Relationship Id="rId949" Type="http://schemas.openxmlformats.org/officeDocument/2006/relationships/hyperlink" Target="http://127.0.0.1/6321002d0ffa6f0019e0615b" TargetMode="External"/><Relationship Id="rId78" Type="http://schemas.openxmlformats.org/officeDocument/2006/relationships/hyperlink" Target="http://127.0.0.1/6321001e0ffa6f0019e037f2" TargetMode="External"/><Relationship Id="rId143" Type="http://schemas.openxmlformats.org/officeDocument/2006/relationships/hyperlink" Target="http://127.0.0.1/632100320ffa6f0019e071c3" TargetMode="External"/><Relationship Id="rId350" Type="http://schemas.openxmlformats.org/officeDocument/2006/relationships/hyperlink" Target="http://127.0.0.1/632100320ffa6f0019e07230" TargetMode="External"/><Relationship Id="rId588" Type="http://schemas.openxmlformats.org/officeDocument/2006/relationships/hyperlink" Target="http://127.0.0.1/632100370ffa6f0019e07e80" TargetMode="External"/><Relationship Id="rId795" Type="http://schemas.openxmlformats.org/officeDocument/2006/relationships/hyperlink" Target="http://127.0.0.1/6321002d0ffa6f0019e064a9" TargetMode="External"/><Relationship Id="rId809" Type="http://schemas.openxmlformats.org/officeDocument/2006/relationships/hyperlink" Target="http://127.0.0.1/632100230ffa6f0019e04512" TargetMode="External"/><Relationship Id="rId9" Type="http://schemas.openxmlformats.org/officeDocument/2006/relationships/hyperlink" Target="http://127.0.0.1/632100280ffa6f0019e05251" TargetMode="External"/><Relationship Id="rId210" Type="http://schemas.openxmlformats.org/officeDocument/2006/relationships/hyperlink" Target="http://127.0.0.1/6321001e0ffa6f0019e036fd" TargetMode="External"/><Relationship Id="rId448" Type="http://schemas.openxmlformats.org/officeDocument/2006/relationships/hyperlink" Target="http://127.0.0.1/6321002d0ffa6f0019e0652f" TargetMode="External"/><Relationship Id="rId655" Type="http://schemas.openxmlformats.org/officeDocument/2006/relationships/hyperlink" Target="http://127.0.0.1/632100320ffa6f0019e07272" TargetMode="External"/><Relationship Id="rId862" Type="http://schemas.openxmlformats.org/officeDocument/2006/relationships/hyperlink" Target="http://127.0.0.1/632100400ffa6f0019e095db" TargetMode="External"/><Relationship Id="rId1078" Type="http://schemas.openxmlformats.org/officeDocument/2006/relationships/hyperlink" Target="http://127.0.0.1/6325d77cca797e001c73ea8a" TargetMode="External"/><Relationship Id="rId294" Type="http://schemas.openxmlformats.org/officeDocument/2006/relationships/hyperlink" Target="http://127.0.0.1/6321001e0ffa6f0019e039ff" TargetMode="External"/><Relationship Id="rId308" Type="http://schemas.openxmlformats.org/officeDocument/2006/relationships/hyperlink" Target="http://127.0.0.1/6321002d0ffa6f0019e060f2" TargetMode="External"/><Relationship Id="rId515" Type="http://schemas.openxmlformats.org/officeDocument/2006/relationships/hyperlink" Target="http://127.0.0.1/632100320ffa6f0019e06f74" TargetMode="External"/><Relationship Id="rId722" Type="http://schemas.openxmlformats.org/officeDocument/2006/relationships/hyperlink" Target="http://127.0.0.1/632100280ffa6f0019e055c0" TargetMode="External"/><Relationship Id="rId89" Type="http://schemas.openxmlformats.org/officeDocument/2006/relationships/hyperlink" Target="http://127.0.0.1/632100370ffa6f0019e07cd6" TargetMode="External"/><Relationship Id="rId154" Type="http://schemas.openxmlformats.org/officeDocument/2006/relationships/hyperlink" Target="http://127.0.0.1/6321001d0ffa6f0019e03673" TargetMode="External"/><Relationship Id="rId361" Type="http://schemas.openxmlformats.org/officeDocument/2006/relationships/hyperlink" Target="http://127.0.0.1/632100280ffa6f0019e0522e" TargetMode="External"/><Relationship Id="rId599" Type="http://schemas.openxmlformats.org/officeDocument/2006/relationships/hyperlink" Target="http://127.0.0.1/632100230ffa6f0019e045c1" TargetMode="External"/><Relationship Id="rId1005" Type="http://schemas.openxmlformats.org/officeDocument/2006/relationships/hyperlink" Target="http://127.0.0.1/632100230ffa6f0019e043b6" TargetMode="External"/><Relationship Id="rId459" Type="http://schemas.openxmlformats.org/officeDocument/2006/relationships/hyperlink" Target="http://127.0.0.1/632100370ffa6f0019e07f75" TargetMode="External"/><Relationship Id="rId666" Type="http://schemas.openxmlformats.org/officeDocument/2006/relationships/hyperlink" Target="http://127.0.0.1/632100380ffa6f0019e08001" TargetMode="External"/><Relationship Id="rId873" Type="http://schemas.openxmlformats.org/officeDocument/2006/relationships/hyperlink" Target="http://127.0.0.1/632100240ffa6f0019e0490b" TargetMode="External"/><Relationship Id="rId1089" Type="http://schemas.openxmlformats.org/officeDocument/2006/relationships/hyperlink" Target="http://127.0.0.1/632100370ffa6f0019e07ea3" TargetMode="External"/><Relationship Id="rId16" Type="http://schemas.openxmlformats.org/officeDocument/2006/relationships/hyperlink" Target="http://127.0.0.1/632100320ffa6f0019e07023" TargetMode="External"/><Relationship Id="rId221" Type="http://schemas.openxmlformats.org/officeDocument/2006/relationships/hyperlink" Target="http://127.0.0.1/632100370ffa6f0019e07dee" TargetMode="External"/><Relationship Id="rId319" Type="http://schemas.openxmlformats.org/officeDocument/2006/relationships/hyperlink" Target="http://127.0.0.1/6321001f0ffa6f0019e03b82" TargetMode="External"/><Relationship Id="rId526" Type="http://schemas.openxmlformats.org/officeDocument/2006/relationships/hyperlink" Target="http://127.0.0.1/632100240ffa6f0019e049b4" TargetMode="External"/><Relationship Id="rId733" Type="http://schemas.openxmlformats.org/officeDocument/2006/relationships/hyperlink" Target="http://127.0.0.1/6321003c0ffa6f0019e08c26" TargetMode="External"/><Relationship Id="rId940" Type="http://schemas.openxmlformats.org/officeDocument/2006/relationships/hyperlink" Target="http://127.0.0.1/632100400ffa6f0019e09667" TargetMode="External"/><Relationship Id="rId1016" Type="http://schemas.openxmlformats.org/officeDocument/2006/relationships/hyperlink" Target="http://127.0.0.1/632100230ffa6f0019e04742" TargetMode="External"/><Relationship Id="rId165" Type="http://schemas.openxmlformats.org/officeDocument/2006/relationships/hyperlink" Target="http://127.0.0.1/6321001e0ffa6f0019e037ac" TargetMode="External"/><Relationship Id="rId372" Type="http://schemas.openxmlformats.org/officeDocument/2006/relationships/hyperlink" Target="http://127.0.0.1/6321002d0ffa6f0019e06210" TargetMode="External"/><Relationship Id="rId677" Type="http://schemas.openxmlformats.org/officeDocument/2006/relationships/hyperlink" Target="http://127.0.0.1/632100280ffa6f0019e05629" TargetMode="External"/><Relationship Id="rId800" Type="http://schemas.openxmlformats.org/officeDocument/2006/relationships/hyperlink" Target="http://127.0.0.1/632100240ffa6f0019e049fe" TargetMode="External"/><Relationship Id="rId232" Type="http://schemas.openxmlformats.org/officeDocument/2006/relationships/hyperlink" Target="http://127.0.0.1/632100230ffa6f0019e046b8" TargetMode="External"/><Relationship Id="rId884" Type="http://schemas.openxmlformats.org/officeDocument/2006/relationships/hyperlink" Target="http://127.0.0.1/6321001e0ffa6f0019e0387e" TargetMode="External"/><Relationship Id="rId27" Type="http://schemas.openxmlformats.org/officeDocument/2006/relationships/hyperlink" Target="http://127.0.0.1/6321002e0ffa6f0019e06552" TargetMode="External"/><Relationship Id="rId537" Type="http://schemas.openxmlformats.org/officeDocument/2006/relationships/hyperlink" Target="http://127.0.0.1/632100400ffa6f0019e096d6" TargetMode="External"/><Relationship Id="rId744" Type="http://schemas.openxmlformats.org/officeDocument/2006/relationships/hyperlink" Target="http://127.0.0.1/632100320ffa6f0019e07278" TargetMode="External"/><Relationship Id="rId951" Type="http://schemas.openxmlformats.org/officeDocument/2006/relationships/hyperlink" Target="http://127.0.0.1/6321003c0ffa6f0019e08ace" TargetMode="External"/><Relationship Id="rId80" Type="http://schemas.openxmlformats.org/officeDocument/2006/relationships/hyperlink" Target="http://127.0.0.1/6321001e0ffa6f0019e03811" TargetMode="External"/><Relationship Id="rId176" Type="http://schemas.openxmlformats.org/officeDocument/2006/relationships/hyperlink" Target="http://127.0.0.1/632100370ffa6f0019e07b0f" TargetMode="External"/><Relationship Id="rId383" Type="http://schemas.openxmlformats.org/officeDocument/2006/relationships/hyperlink" Target="http://127.0.0.1/632100230ffa6f0019e04535" TargetMode="External"/><Relationship Id="rId590" Type="http://schemas.openxmlformats.org/officeDocument/2006/relationships/hyperlink" Target="http://127.0.0.1/632100280ffa6f0019e0529b" TargetMode="External"/><Relationship Id="rId604" Type="http://schemas.openxmlformats.org/officeDocument/2006/relationships/hyperlink" Target="http://127.0.0.1/632100380ffa6f0019e08136" TargetMode="External"/><Relationship Id="rId811" Type="http://schemas.openxmlformats.org/officeDocument/2006/relationships/hyperlink" Target="http://127.0.0.1/632100230ffa6f0019e04531" TargetMode="External"/><Relationship Id="rId1027" Type="http://schemas.openxmlformats.org/officeDocument/2006/relationships/hyperlink" Target="http://127.0.0.1/6321003b0ffa6f0019e088bb" TargetMode="External"/><Relationship Id="rId243" Type="http://schemas.openxmlformats.org/officeDocument/2006/relationships/hyperlink" Target="http://127.0.0.1/6328729cca797e001c73ed25" TargetMode="External"/><Relationship Id="rId450" Type="http://schemas.openxmlformats.org/officeDocument/2006/relationships/hyperlink" Target="http://127.0.0.1/6321001e0ffa6f0019e037d1" TargetMode="External"/><Relationship Id="rId688" Type="http://schemas.openxmlformats.org/officeDocument/2006/relationships/hyperlink" Target="http://127.0.0.1/6321003c0ffa6f0019e08da7" TargetMode="External"/><Relationship Id="rId895" Type="http://schemas.openxmlformats.org/officeDocument/2006/relationships/hyperlink" Target="http://127.0.0.1/6321002c0ffa6f0019e05f94" TargetMode="External"/><Relationship Id="rId909" Type="http://schemas.openxmlformats.org/officeDocument/2006/relationships/hyperlink" Target="http://127.0.0.1/6321003c0ffa6f0019e08ba0" TargetMode="External"/><Relationship Id="rId1080" Type="http://schemas.openxmlformats.org/officeDocument/2006/relationships/hyperlink" Target="http://127.0.0.1/632100380ffa6f0019e080b0" TargetMode="External"/><Relationship Id="rId38" Type="http://schemas.openxmlformats.org/officeDocument/2006/relationships/hyperlink" Target="http://127.0.0.1/632100240ffa6f0019e048e8" TargetMode="External"/><Relationship Id="rId103" Type="http://schemas.openxmlformats.org/officeDocument/2006/relationships/hyperlink" Target="http://127.0.0.1/6321002d0ffa6f0019e0629c" TargetMode="External"/><Relationship Id="rId310" Type="http://schemas.openxmlformats.org/officeDocument/2006/relationships/hyperlink" Target="http://127.0.0.1/632100290ffa6f0019e05720" TargetMode="External"/><Relationship Id="rId548" Type="http://schemas.openxmlformats.org/officeDocument/2006/relationships/hyperlink" Target="http://127.0.0.1/6321003c0ffa6f0019e08c93" TargetMode="External"/><Relationship Id="rId755" Type="http://schemas.openxmlformats.org/officeDocument/2006/relationships/hyperlink" Target="http://127.0.0.1/632100240ffa6f0019e0487d" TargetMode="External"/><Relationship Id="rId962" Type="http://schemas.openxmlformats.org/officeDocument/2006/relationships/hyperlink" Target="http://127.0.0.1/6321002c0ffa6f0019e05f52" TargetMode="External"/><Relationship Id="rId91" Type="http://schemas.openxmlformats.org/officeDocument/2006/relationships/hyperlink" Target="http://127.0.0.1/632100290ffa6f0019e05815" TargetMode="External"/><Relationship Id="rId187" Type="http://schemas.openxmlformats.org/officeDocument/2006/relationships/hyperlink" Target="http://127.0.0.1/632100370ffa6f0019e07b15" TargetMode="External"/><Relationship Id="rId394" Type="http://schemas.openxmlformats.org/officeDocument/2006/relationships/hyperlink" Target="http://127.0.0.1/6321001e0ffa6f0019e0387a" TargetMode="External"/><Relationship Id="rId408" Type="http://schemas.openxmlformats.org/officeDocument/2006/relationships/hyperlink" Target="http://127.0.0.1/632100230ffa6f0019e044ab" TargetMode="External"/><Relationship Id="rId615" Type="http://schemas.openxmlformats.org/officeDocument/2006/relationships/hyperlink" Target="http://127.0.0.1/632100280ffa6f0019e05441" TargetMode="External"/><Relationship Id="rId822" Type="http://schemas.openxmlformats.org/officeDocument/2006/relationships/hyperlink" Target="http://127.0.0.1/6321003b0ffa6f0019e0892a" TargetMode="External"/><Relationship Id="rId1038" Type="http://schemas.openxmlformats.org/officeDocument/2006/relationships/hyperlink" Target="http://127.0.0.1/6321002d0ffa6f0019e06233" TargetMode="External"/><Relationship Id="rId254" Type="http://schemas.openxmlformats.org/officeDocument/2006/relationships/hyperlink" Target="http://127.0.0.1/6328d787ca797e001c73f76b" TargetMode="External"/><Relationship Id="rId699" Type="http://schemas.openxmlformats.org/officeDocument/2006/relationships/hyperlink" Target="http://127.0.0.1/632100370ffa6f0019e07df4" TargetMode="External"/><Relationship Id="rId1091" Type="http://schemas.openxmlformats.org/officeDocument/2006/relationships/hyperlink" Target="http://127.0.0.1/632100280ffa6f0019e0557a" TargetMode="External"/><Relationship Id="rId1105" Type="http://schemas.openxmlformats.org/officeDocument/2006/relationships/hyperlink" Target="http://127.0.0.1/6321003c0ffa6f0019e08dce" TargetMode="External"/><Relationship Id="rId49" Type="http://schemas.openxmlformats.org/officeDocument/2006/relationships/hyperlink" Target="http://127.0.0.1/6321001e0ffa6f0019e036b7" TargetMode="External"/><Relationship Id="rId114" Type="http://schemas.openxmlformats.org/officeDocument/2006/relationships/hyperlink" Target="http://127.0.0.1/6321002e0ffa6f0019e06579" TargetMode="External"/><Relationship Id="rId461" Type="http://schemas.openxmlformats.org/officeDocument/2006/relationships/hyperlink" Target="http://127.0.0.1/6321002c0ffa6f0019e05f0c" TargetMode="External"/><Relationship Id="rId559" Type="http://schemas.openxmlformats.org/officeDocument/2006/relationships/hyperlink" Target="http://127.0.0.1/6321002d0ffa6f0019e06138" TargetMode="External"/><Relationship Id="rId766" Type="http://schemas.openxmlformats.org/officeDocument/2006/relationships/hyperlink" Target="http://127.0.0.1/632100280ffa6f0019e052dd" TargetMode="External"/><Relationship Id="rId198" Type="http://schemas.openxmlformats.org/officeDocument/2006/relationships/hyperlink" Target="http://127.0.0.1/632100240ffa6f0019e04a44" TargetMode="External"/><Relationship Id="rId321" Type="http://schemas.openxmlformats.org/officeDocument/2006/relationships/hyperlink" Target="http://127.0.0.1/632100240ffa6f0019e0485a" TargetMode="External"/><Relationship Id="rId419" Type="http://schemas.openxmlformats.org/officeDocument/2006/relationships/hyperlink" Target="http://127.0.0.1/632100280ffa6f0019e051ec" TargetMode="External"/><Relationship Id="rId626" Type="http://schemas.openxmlformats.org/officeDocument/2006/relationships/hyperlink" Target="http://127.0.0.1/6321001f0ffa6f0019e03be9" TargetMode="External"/><Relationship Id="rId973" Type="http://schemas.openxmlformats.org/officeDocument/2006/relationships/hyperlink" Target="http://127.0.0.1/6321002d0ffa6f0019e06345" TargetMode="External"/><Relationship Id="rId1049" Type="http://schemas.openxmlformats.org/officeDocument/2006/relationships/hyperlink" Target="http://127.0.0.1/632100400ffa6f0019e096f7" TargetMode="External"/><Relationship Id="rId833" Type="http://schemas.openxmlformats.org/officeDocument/2006/relationships/hyperlink" Target="http://127.0.0.1/632100400ffa6f0019e09832" TargetMode="External"/><Relationship Id="rId265" Type="http://schemas.openxmlformats.org/officeDocument/2006/relationships/hyperlink" Target="http://127.0.0.1/632100370ffa6f0019e07c73" TargetMode="External"/><Relationship Id="rId472" Type="http://schemas.openxmlformats.org/officeDocument/2006/relationships/hyperlink" Target="http://127.0.0.1/632100280ffa6f0019e05297" TargetMode="External"/><Relationship Id="rId900" Type="http://schemas.openxmlformats.org/officeDocument/2006/relationships/hyperlink" Target="http://127.0.0.1/63383d91d963310018229074" TargetMode="External"/><Relationship Id="rId125" Type="http://schemas.openxmlformats.org/officeDocument/2006/relationships/hyperlink" Target="http://127.0.0.1/632100370ffa6f0019e07f06" TargetMode="External"/><Relationship Id="rId332" Type="http://schemas.openxmlformats.org/officeDocument/2006/relationships/hyperlink" Target="http://127.0.0.1/6321002d0ffa6f0019e06296" TargetMode="External"/><Relationship Id="rId777" Type="http://schemas.openxmlformats.org/officeDocument/2006/relationships/hyperlink" Target="http://127.0.0.1/6321002e0ffa6f0019e065c1" TargetMode="External"/><Relationship Id="rId984" Type="http://schemas.openxmlformats.org/officeDocument/2006/relationships/hyperlink" Target="http://127.0.0.1/6321003c0ffa6f0019e08cfe" TargetMode="External"/><Relationship Id="rId637" Type="http://schemas.openxmlformats.org/officeDocument/2006/relationships/hyperlink" Target="http://127.0.0.1/632100230ffa6f0019e047ed" TargetMode="External"/><Relationship Id="rId844" Type="http://schemas.openxmlformats.org/officeDocument/2006/relationships/hyperlink" Target="http://127.0.0.1/632100240ffa6f0019e04a86" TargetMode="External"/><Relationship Id="rId276" Type="http://schemas.openxmlformats.org/officeDocument/2006/relationships/hyperlink" Target="http://127.0.0.1/632100380ffa6f0019e08068" TargetMode="External"/><Relationship Id="rId483" Type="http://schemas.openxmlformats.org/officeDocument/2006/relationships/hyperlink" Target="http://127.0.0.1/6321003c0ffa6f0019e08ec5" TargetMode="External"/><Relationship Id="rId690" Type="http://schemas.openxmlformats.org/officeDocument/2006/relationships/hyperlink" Target="http://127.0.0.1/6321003c0ffa6f0019e08bc3" TargetMode="External"/><Relationship Id="rId704" Type="http://schemas.openxmlformats.org/officeDocument/2006/relationships/hyperlink" Target="http://127.0.0.1/632100280ffa6f0019e0559d" TargetMode="External"/><Relationship Id="rId911" Type="http://schemas.openxmlformats.org/officeDocument/2006/relationships/hyperlink" Target="http://127.0.0.1/6321003c0ffa6f0019e08b58" TargetMode="External"/><Relationship Id="rId40" Type="http://schemas.openxmlformats.org/officeDocument/2006/relationships/hyperlink" Target="http://127.0.0.1/6321002c0ffa6f0019e05fde" TargetMode="External"/><Relationship Id="rId136" Type="http://schemas.openxmlformats.org/officeDocument/2006/relationships/hyperlink" Target="http://127.0.0.1/6321001e0ffa6f0019e03768" TargetMode="External"/><Relationship Id="rId343" Type="http://schemas.openxmlformats.org/officeDocument/2006/relationships/hyperlink" Target="http://127.0.0.1/6321002c0ffa6f0019e0606c" TargetMode="External"/><Relationship Id="rId550" Type="http://schemas.openxmlformats.org/officeDocument/2006/relationships/hyperlink" Target="http://127.0.0.1/6321003c0ffa6f0019e08cb2" TargetMode="External"/><Relationship Id="rId788" Type="http://schemas.openxmlformats.org/officeDocument/2006/relationships/hyperlink" Target="http://127.0.0.1/632100320ffa6f0019e071ea" TargetMode="External"/><Relationship Id="rId995" Type="http://schemas.openxmlformats.org/officeDocument/2006/relationships/hyperlink" Target="http://127.0.0.1/6321003c0ffa6f0019e08dab" TargetMode="External"/><Relationship Id="rId203" Type="http://schemas.openxmlformats.org/officeDocument/2006/relationships/hyperlink" Target="http://127.0.0.1/632100360ffa6f0019e07a83" TargetMode="External"/><Relationship Id="rId648" Type="http://schemas.openxmlformats.org/officeDocument/2006/relationships/hyperlink" Target="http://127.0.0.1/6321003b0ffa6f0019e08835" TargetMode="External"/><Relationship Id="rId855" Type="http://schemas.openxmlformats.org/officeDocument/2006/relationships/hyperlink" Target="http://127.0.0.1/6321003b0ffa6f0019e08970" TargetMode="External"/><Relationship Id="rId1040" Type="http://schemas.openxmlformats.org/officeDocument/2006/relationships/hyperlink" Target="http://127.0.0.1/6321002c0ffa6f0019e05f2f" TargetMode="External"/><Relationship Id="rId287" Type="http://schemas.openxmlformats.org/officeDocument/2006/relationships/hyperlink" Target="http://127.0.0.1/632100320ffa6f0019e06ec1" TargetMode="External"/><Relationship Id="rId410" Type="http://schemas.openxmlformats.org/officeDocument/2006/relationships/hyperlink" Target="http://127.0.0.1/632100310ffa6f0019e06d21" TargetMode="External"/><Relationship Id="rId494" Type="http://schemas.openxmlformats.org/officeDocument/2006/relationships/hyperlink" Target="http://127.0.0.1/632100330ffa6f0019e072df" TargetMode="External"/><Relationship Id="rId508" Type="http://schemas.openxmlformats.org/officeDocument/2006/relationships/hyperlink" Target="http://127.0.0.1/632100280ffa6f0019e054a4" TargetMode="External"/><Relationship Id="rId715" Type="http://schemas.openxmlformats.org/officeDocument/2006/relationships/hyperlink" Target="http://127.0.0.1/632100370ffa6f0019e07b55" TargetMode="External"/><Relationship Id="rId922" Type="http://schemas.openxmlformats.org/officeDocument/2006/relationships/hyperlink" Target="http://127.0.0.1/632100380ffa6f0019e07ffb" TargetMode="External"/><Relationship Id="rId147" Type="http://schemas.openxmlformats.org/officeDocument/2006/relationships/hyperlink" Target="http://127.0.0.1/632100370ffa6f0019e07e15" TargetMode="External"/><Relationship Id="rId354" Type="http://schemas.openxmlformats.org/officeDocument/2006/relationships/hyperlink" Target="http://127.0.0.1/632100320ffa6f0019e06f53" TargetMode="External"/><Relationship Id="rId799" Type="http://schemas.openxmlformats.org/officeDocument/2006/relationships/hyperlink" Target="http://127.0.0.1/6321001f0ffa6f0019e03bc2" TargetMode="External"/><Relationship Id="rId51" Type="http://schemas.openxmlformats.org/officeDocument/2006/relationships/hyperlink" Target="http://127.0.0.1/6321001e0ffa6f0019e036d6" TargetMode="External"/><Relationship Id="rId561" Type="http://schemas.openxmlformats.org/officeDocument/2006/relationships/hyperlink" Target="http://127.0.0.1/632100320ffa6f0019e06fbc" TargetMode="External"/><Relationship Id="rId659" Type="http://schemas.openxmlformats.org/officeDocument/2006/relationships/hyperlink" Target="http://127.0.0.1/6321002d0ffa6f0019e0636c" TargetMode="External"/><Relationship Id="rId866" Type="http://schemas.openxmlformats.org/officeDocument/2006/relationships/hyperlink" Target="http://127.0.0.1/632100310ffa6f0019e06d44" TargetMode="External"/><Relationship Id="rId214" Type="http://schemas.openxmlformats.org/officeDocument/2006/relationships/hyperlink" Target="http://127.0.0.1/6321002d0ffa6f0019e06161" TargetMode="External"/><Relationship Id="rId298" Type="http://schemas.openxmlformats.org/officeDocument/2006/relationships/hyperlink" Target="http://127.0.0.1/632100230ffa6f0019e044ce" TargetMode="External"/><Relationship Id="rId421" Type="http://schemas.openxmlformats.org/officeDocument/2006/relationships/hyperlink" Target="http://127.0.0.1/632100280ffa6f0019e0520b" TargetMode="External"/><Relationship Id="rId519" Type="http://schemas.openxmlformats.org/officeDocument/2006/relationships/hyperlink" Target="http://127.0.0.1/632100280ffa6f0019e0541e" TargetMode="External"/><Relationship Id="rId1051" Type="http://schemas.openxmlformats.org/officeDocument/2006/relationships/hyperlink" Target="http://127.0.0.1/632100400ffa6f0019e09716" TargetMode="External"/><Relationship Id="rId158" Type="http://schemas.openxmlformats.org/officeDocument/2006/relationships/hyperlink" Target="http://127.0.0.1/632100230ffa6f0019e0450e" TargetMode="External"/><Relationship Id="rId726" Type="http://schemas.openxmlformats.org/officeDocument/2006/relationships/hyperlink" Target="http://127.0.0.1/632100240ffa6f0019e048c5" TargetMode="External"/><Relationship Id="rId933" Type="http://schemas.openxmlformats.org/officeDocument/2006/relationships/hyperlink" Target="http://127.0.0.1/632100270ffa6f0019e051cb" TargetMode="External"/><Relationship Id="rId1009" Type="http://schemas.openxmlformats.org/officeDocument/2006/relationships/hyperlink" Target="http://127.0.0.1/632100370ffa6f0019e07d62" TargetMode="External"/><Relationship Id="rId62" Type="http://schemas.openxmlformats.org/officeDocument/2006/relationships/hyperlink" Target="http://127.0.0.1/6321003b0ffa6f0019e08812" TargetMode="External"/><Relationship Id="rId365" Type="http://schemas.openxmlformats.org/officeDocument/2006/relationships/hyperlink" Target="http://127.0.0.1/6321003c0ffa6f0019e08cb6" TargetMode="External"/><Relationship Id="rId572" Type="http://schemas.openxmlformats.org/officeDocument/2006/relationships/hyperlink" Target="http://127.0.0.1/6324aa9aca797e001c73cfbd" TargetMode="External"/><Relationship Id="rId225" Type="http://schemas.openxmlformats.org/officeDocument/2006/relationships/hyperlink" Target="http://127.0.0.1/632100280ffa6f0019e05390" TargetMode="External"/><Relationship Id="rId432" Type="http://schemas.openxmlformats.org/officeDocument/2006/relationships/hyperlink" Target="http://127.0.0.1/632100230ffa6f0019e04672" TargetMode="External"/><Relationship Id="rId877" Type="http://schemas.openxmlformats.org/officeDocument/2006/relationships/hyperlink" Target="http://127.0.0.1/632100370ffa6f0019e07be1" TargetMode="External"/><Relationship Id="rId1062" Type="http://schemas.openxmlformats.org/officeDocument/2006/relationships/hyperlink" Target="http://127.0.0.1/632100290ffa6f0019e05694" TargetMode="External"/><Relationship Id="rId737" Type="http://schemas.openxmlformats.org/officeDocument/2006/relationships/hyperlink" Target="http://127.0.0.1/632100370ffa6f0019e07e5b" TargetMode="External"/><Relationship Id="rId944" Type="http://schemas.openxmlformats.org/officeDocument/2006/relationships/hyperlink" Target="http://127.0.0.1/6321002c0ffa6f0019e0608d" TargetMode="External"/><Relationship Id="rId73" Type="http://schemas.openxmlformats.org/officeDocument/2006/relationships/hyperlink" Target="http://127.0.0.1/632100240ffa6f0019e04974" TargetMode="External"/><Relationship Id="rId169" Type="http://schemas.openxmlformats.org/officeDocument/2006/relationships/hyperlink" Target="http://127.0.0.1/6321003c0ffa6f0019e08c2c" TargetMode="External"/><Relationship Id="rId376" Type="http://schemas.openxmlformats.org/officeDocument/2006/relationships/hyperlink" Target="http://127.0.0.1/6321003c0ffa6f0019e08ac8" TargetMode="External"/><Relationship Id="rId583" Type="http://schemas.openxmlformats.org/officeDocument/2006/relationships/hyperlink" Target="http://127.0.0.1/6321003c0ffa6f0019e08c6c" TargetMode="External"/><Relationship Id="rId790" Type="http://schemas.openxmlformats.org/officeDocument/2006/relationships/hyperlink" Target="http://127.0.0.1/632100320ffa6f0019e07209" TargetMode="External"/><Relationship Id="rId804" Type="http://schemas.openxmlformats.org/officeDocument/2006/relationships/hyperlink" Target="http://127.0.0.1/632100280ffa6f0019e055e5" TargetMode="External"/><Relationship Id="rId4" Type="http://schemas.openxmlformats.org/officeDocument/2006/relationships/hyperlink" Target="http://127.0.0.1/632100270ffa6f0019e051a6" TargetMode="External"/><Relationship Id="rId236" Type="http://schemas.openxmlformats.org/officeDocument/2006/relationships/hyperlink" Target="http://127.0.0.1/632100240ffa6f0019e0496e" TargetMode="External"/><Relationship Id="rId443" Type="http://schemas.openxmlformats.org/officeDocument/2006/relationships/hyperlink" Target="http://127.0.0.1/632100370ffa6f0019e07c2b" TargetMode="External"/><Relationship Id="rId650" Type="http://schemas.openxmlformats.org/officeDocument/2006/relationships/hyperlink" Target="http://127.0.0.1/632100310ffa6f0019e06d8a" TargetMode="External"/><Relationship Id="rId888" Type="http://schemas.openxmlformats.org/officeDocument/2006/relationships/hyperlink" Target="http://127.0.0.1/632100400ffa6f0019e096b3" TargetMode="External"/><Relationship Id="rId1073" Type="http://schemas.openxmlformats.org/officeDocument/2006/relationships/hyperlink" Target="http://127.0.0.1/632100240ffa6f0019e049b8" TargetMode="External"/><Relationship Id="rId303" Type="http://schemas.openxmlformats.org/officeDocument/2006/relationships/hyperlink" Target="http://127.0.0.1/632100230ffa6f0019e0471f" TargetMode="External"/><Relationship Id="rId748" Type="http://schemas.openxmlformats.org/officeDocument/2006/relationships/hyperlink" Target="http://127.0.0.1/6321003c0ffa6f0019e08e79" TargetMode="External"/><Relationship Id="rId955" Type="http://schemas.openxmlformats.org/officeDocument/2006/relationships/hyperlink" Target="http://127.0.0.1/632100310ffa6f0019e06d86" TargetMode="External"/><Relationship Id="rId84" Type="http://schemas.openxmlformats.org/officeDocument/2006/relationships/hyperlink" Target="http://127.0.0.1/6321001e0ffa6f0019e03743" TargetMode="External"/><Relationship Id="rId387" Type="http://schemas.openxmlformats.org/officeDocument/2006/relationships/hyperlink" Target="http://127.0.0.1/632100280ffa6f0019e054aa" TargetMode="External"/><Relationship Id="rId510" Type="http://schemas.openxmlformats.org/officeDocument/2006/relationships/hyperlink" Target="http://127.0.0.1/6321003c0ffa6f0019e08a42" TargetMode="External"/><Relationship Id="rId594" Type="http://schemas.openxmlformats.org/officeDocument/2006/relationships/hyperlink" Target="http://127.0.0.1/632100380ffa6f0019e08047" TargetMode="External"/><Relationship Id="rId608" Type="http://schemas.openxmlformats.org/officeDocument/2006/relationships/hyperlink" Target="http://127.0.0.1/6321001e0ffa6f0019e038c4" TargetMode="External"/><Relationship Id="rId815" Type="http://schemas.openxmlformats.org/officeDocument/2006/relationships/hyperlink" Target="http://127.0.0.1/6321003c0ffa6f0019e08ea0" TargetMode="External"/><Relationship Id="rId247" Type="http://schemas.openxmlformats.org/officeDocument/2006/relationships/hyperlink" Target="http://127.0.0.1/6321002e0ffa6f0019e0659e" TargetMode="External"/><Relationship Id="rId899" Type="http://schemas.openxmlformats.org/officeDocument/2006/relationships/hyperlink" Target="http://127.0.0.1/63383d91d963310018229072" TargetMode="External"/><Relationship Id="rId1000" Type="http://schemas.openxmlformats.org/officeDocument/2006/relationships/hyperlink" Target="http://127.0.0.1/6321003c0ffa6f0019e08b31" TargetMode="External"/><Relationship Id="rId1084" Type="http://schemas.openxmlformats.org/officeDocument/2006/relationships/hyperlink" Target="http://127.0.0.1/6321001e0ffa6f0019e036b3" TargetMode="External"/><Relationship Id="rId107" Type="http://schemas.openxmlformats.org/officeDocument/2006/relationships/hyperlink" Target="http://127.0.0.1/632100230ffa6f0019e047a7" TargetMode="External"/><Relationship Id="rId454" Type="http://schemas.openxmlformats.org/officeDocument/2006/relationships/hyperlink" Target="http://127.0.0.1/632100230ffa6f0019e04603" TargetMode="External"/><Relationship Id="rId661" Type="http://schemas.openxmlformats.org/officeDocument/2006/relationships/hyperlink" Target="http://127.0.0.1/6321002d0ffa6f0019e0638b" TargetMode="External"/><Relationship Id="rId759" Type="http://schemas.openxmlformats.org/officeDocument/2006/relationships/hyperlink" Target="http://127.0.0.1/632100380ffa6f0019e080d3" TargetMode="External"/><Relationship Id="rId966" Type="http://schemas.openxmlformats.org/officeDocument/2006/relationships/hyperlink" Target="http://127.0.0.1/6321001e0ffa6f0019e03a6a" TargetMode="External"/><Relationship Id="rId11" Type="http://schemas.openxmlformats.org/officeDocument/2006/relationships/hyperlink" Target="http://127.0.0.1/6321001e0ffa6f0019e039de" TargetMode="External"/><Relationship Id="rId314" Type="http://schemas.openxmlformats.org/officeDocument/2006/relationships/hyperlink" Target="http://127.0.0.1/632100370ffa6f0019e07f29" TargetMode="External"/><Relationship Id="rId398" Type="http://schemas.openxmlformats.org/officeDocument/2006/relationships/hyperlink" Target="http://127.0.0.1/632100240ffa6f0019e0492c" TargetMode="External"/><Relationship Id="rId521" Type="http://schemas.openxmlformats.org/officeDocument/2006/relationships/hyperlink" Target="http://127.0.0.1/632100320ffa6f0019e06e39" TargetMode="External"/><Relationship Id="rId619" Type="http://schemas.openxmlformats.org/officeDocument/2006/relationships/hyperlink" Target="http://127.0.0.1/6321001d0ffa6f0019e0364a" TargetMode="External"/><Relationship Id="rId95" Type="http://schemas.openxmlformats.org/officeDocument/2006/relationships/hyperlink" Target="http://127.0.0.1/6321002d0ffa6f0019e06273" TargetMode="External"/><Relationship Id="rId160" Type="http://schemas.openxmlformats.org/officeDocument/2006/relationships/hyperlink" Target="http://127.0.0.1/632100230ffa6f0019e0457d" TargetMode="External"/><Relationship Id="rId826" Type="http://schemas.openxmlformats.org/officeDocument/2006/relationships/hyperlink" Target="http://127.0.0.1/6321003b0ffa6f0019e089b0" TargetMode="External"/><Relationship Id="rId1011" Type="http://schemas.openxmlformats.org/officeDocument/2006/relationships/hyperlink" Target="http://127.0.0.1/6321001d0ffa6f0019e03650" TargetMode="External"/><Relationship Id="rId258" Type="http://schemas.openxmlformats.org/officeDocument/2006/relationships/hyperlink" Target="http://127.0.0.1/632100320ffa6f0019e06ee8" TargetMode="External"/><Relationship Id="rId465" Type="http://schemas.openxmlformats.org/officeDocument/2006/relationships/hyperlink" Target="http://127.0.0.1/632100370ffa6f0019e07b7e" TargetMode="External"/><Relationship Id="rId672" Type="http://schemas.openxmlformats.org/officeDocument/2006/relationships/hyperlink" Target="http://127.0.0.1/632100320ffa6f0019e06fdf" TargetMode="External"/><Relationship Id="rId1095" Type="http://schemas.openxmlformats.org/officeDocument/2006/relationships/hyperlink" Target="http://127.0.0.1/632100280ffa6f0019e05536" TargetMode="External"/><Relationship Id="rId22" Type="http://schemas.openxmlformats.org/officeDocument/2006/relationships/hyperlink" Target="http://127.0.0.1/6321003b0ffa6f0019e08905" TargetMode="External"/><Relationship Id="rId118" Type="http://schemas.openxmlformats.org/officeDocument/2006/relationships/hyperlink" Target="http://127.0.0.1/632100370ffa6f0019e07c0a" TargetMode="External"/><Relationship Id="rId325" Type="http://schemas.openxmlformats.org/officeDocument/2006/relationships/hyperlink" Target="http://127.0.0.1/632100320ffa6f0019e070d4" TargetMode="External"/><Relationship Id="rId532" Type="http://schemas.openxmlformats.org/officeDocument/2006/relationships/hyperlink" Target="http://127.0.0.1/6321002d0ffa6f0019e063ae" TargetMode="External"/><Relationship Id="rId977" Type="http://schemas.openxmlformats.org/officeDocument/2006/relationships/hyperlink" Target="http://127.0.0.1/6321001e0ffa6f0019e03973" TargetMode="External"/><Relationship Id="rId171" Type="http://schemas.openxmlformats.org/officeDocument/2006/relationships/hyperlink" Target="http://127.0.0.1/6321001f0ffa6f0019e03c52" TargetMode="External"/><Relationship Id="rId837" Type="http://schemas.openxmlformats.org/officeDocument/2006/relationships/hyperlink" Target="http://127.0.0.1/632100230ffa6f0019e047ad" TargetMode="External"/><Relationship Id="rId1022" Type="http://schemas.openxmlformats.org/officeDocument/2006/relationships/hyperlink" Target="http://127.0.0.1/6324f00aca797e001c73d0c1" TargetMode="External"/><Relationship Id="rId269" Type="http://schemas.openxmlformats.org/officeDocument/2006/relationships/hyperlink" Target="http://127.0.0.1/632100230ffa6f0019e0466c" TargetMode="External"/><Relationship Id="rId476" Type="http://schemas.openxmlformats.org/officeDocument/2006/relationships/hyperlink" Target="http://127.0.0.1/6321001f0ffa6f0019e03c75" TargetMode="External"/><Relationship Id="rId683" Type="http://schemas.openxmlformats.org/officeDocument/2006/relationships/hyperlink" Target="http://127.0.0.1/632100280ffa6f0019e054cb" TargetMode="External"/><Relationship Id="rId890" Type="http://schemas.openxmlformats.org/officeDocument/2006/relationships/hyperlink" Target="http://127.0.0.1/632100320ffa6f0019e0720d" TargetMode="External"/><Relationship Id="rId904" Type="http://schemas.openxmlformats.org/officeDocument/2006/relationships/hyperlink" Target="http://127.0.0.1/6321002d0ffa6f0019e06417" TargetMode="External"/><Relationship Id="rId33" Type="http://schemas.openxmlformats.org/officeDocument/2006/relationships/hyperlink" Target="http://127.0.0.1/6321002c0ffa6f0019e06020" TargetMode="External"/><Relationship Id="rId129" Type="http://schemas.openxmlformats.org/officeDocument/2006/relationships/hyperlink" Target="http://127.0.0.1/6321001e0ffa6f0019e039b9" TargetMode="External"/><Relationship Id="rId336" Type="http://schemas.openxmlformats.org/officeDocument/2006/relationships/hyperlink" Target="http://127.0.0.1/6321002d0ffa6f0019e06349" TargetMode="External"/><Relationship Id="rId543" Type="http://schemas.openxmlformats.org/officeDocument/2006/relationships/hyperlink" Target="http://127.0.0.1/632100360ffa6f0019e07acf" TargetMode="External"/><Relationship Id="rId988" Type="http://schemas.openxmlformats.org/officeDocument/2006/relationships/hyperlink" Target="http://127.0.0.1/633362bb282a91001849193e" TargetMode="External"/><Relationship Id="rId182" Type="http://schemas.openxmlformats.org/officeDocument/2006/relationships/hyperlink" Target="http://127.0.0.1/6321003c0ffa6f0019e08b0e" TargetMode="External"/><Relationship Id="rId403" Type="http://schemas.openxmlformats.org/officeDocument/2006/relationships/hyperlink" Target="http://127.0.0.1/632100370ffa6f0019e07b78" TargetMode="External"/><Relationship Id="rId750" Type="http://schemas.openxmlformats.org/officeDocument/2006/relationships/hyperlink" Target="http://127.0.0.1/632100280ffa6f0019e0536f" TargetMode="External"/><Relationship Id="rId848" Type="http://schemas.openxmlformats.org/officeDocument/2006/relationships/hyperlink" Target="http://127.0.0.1/632100370ffa6f0019e07b9f" TargetMode="External"/><Relationship Id="rId1033" Type="http://schemas.openxmlformats.org/officeDocument/2006/relationships/hyperlink" Target="http://127.0.0.1/632100240ffa6f0019e04a40" TargetMode="External"/><Relationship Id="rId487" Type="http://schemas.openxmlformats.org/officeDocument/2006/relationships/hyperlink" Target="http://127.0.0.1/632100330ffa6f0019e07344" TargetMode="External"/><Relationship Id="rId610" Type="http://schemas.openxmlformats.org/officeDocument/2006/relationships/hyperlink" Target="http://127.0.0.1/6321001e0ffa6f0019e038e3" TargetMode="External"/><Relationship Id="rId694" Type="http://schemas.openxmlformats.org/officeDocument/2006/relationships/hyperlink" Target="http://127.0.0.1/6321001e0ffa6f0019e03a41" TargetMode="External"/><Relationship Id="rId708" Type="http://schemas.openxmlformats.org/officeDocument/2006/relationships/hyperlink" Target="http://127.0.0.1/632100230ffa6f0019e046fe" TargetMode="External"/><Relationship Id="rId915" Type="http://schemas.openxmlformats.org/officeDocument/2006/relationships/hyperlink" Target="http://127.0.0.1/632100370ffa6f0019e07cff" TargetMode="External"/><Relationship Id="rId347" Type="http://schemas.openxmlformats.org/officeDocument/2006/relationships/hyperlink" Target="http://127.0.0.1/6321003c0ffa6f0019e08d42" TargetMode="External"/><Relationship Id="rId999" Type="http://schemas.openxmlformats.org/officeDocument/2006/relationships/hyperlink" Target="http://127.0.0.1/6321003c0ffa6f0019e08b14" TargetMode="External"/><Relationship Id="rId1100" Type="http://schemas.openxmlformats.org/officeDocument/2006/relationships/hyperlink" Target="http://127.0.0.1/6321001e0ffa6f0019e03720" TargetMode="External"/><Relationship Id="rId44" Type="http://schemas.openxmlformats.org/officeDocument/2006/relationships/hyperlink" Target="http://127.0.0.1/6321002d0ffa6f0019e063d7" TargetMode="External"/><Relationship Id="rId554" Type="http://schemas.openxmlformats.org/officeDocument/2006/relationships/hyperlink" Target="http://127.0.0.1/6321003b0ffa6f0019e08856" TargetMode="External"/><Relationship Id="rId761" Type="http://schemas.openxmlformats.org/officeDocument/2006/relationships/hyperlink" Target="http://127.0.0.1/6321002e0ffa6f0019e06556" TargetMode="External"/><Relationship Id="rId859" Type="http://schemas.openxmlformats.org/officeDocument/2006/relationships/hyperlink" Target="http://127.0.0.1/6321003c0ffa6f0019e08c03" TargetMode="External"/><Relationship Id="rId193" Type="http://schemas.openxmlformats.org/officeDocument/2006/relationships/hyperlink" Target="http://127.0.0.1/632100290ffa6f0019e05789" TargetMode="External"/><Relationship Id="rId207" Type="http://schemas.openxmlformats.org/officeDocument/2006/relationships/hyperlink" Target="http://127.0.0.1/632100230ffa6f0019e04814" TargetMode="External"/><Relationship Id="rId414" Type="http://schemas.openxmlformats.org/officeDocument/2006/relationships/hyperlink" Target="http://127.0.0.1/6321003c0ffa6f0019e08e7f" TargetMode="External"/><Relationship Id="rId498" Type="http://schemas.openxmlformats.org/officeDocument/2006/relationships/hyperlink" Target="http://127.0.0.1/632100400ffa6f0019e09811" TargetMode="External"/><Relationship Id="rId621" Type="http://schemas.openxmlformats.org/officeDocument/2006/relationships/hyperlink" Target="http://127.0.0.1/6321001f0ffa6f0019e03af6" TargetMode="External"/><Relationship Id="rId1044" Type="http://schemas.openxmlformats.org/officeDocument/2006/relationships/hyperlink" Target="http://127.0.0.1/632100280ffa6f0019e05306" TargetMode="External"/><Relationship Id="rId260" Type="http://schemas.openxmlformats.org/officeDocument/2006/relationships/hyperlink" Target="http://127.0.0.1/632100320ffa6f0019e06f07" TargetMode="External"/><Relationship Id="rId719" Type="http://schemas.openxmlformats.org/officeDocument/2006/relationships/hyperlink" Target="http://127.0.0.1/6331b344ca797e001c74c358" TargetMode="External"/><Relationship Id="rId926" Type="http://schemas.openxmlformats.org/officeDocument/2006/relationships/hyperlink" Target="http://127.0.0.1/632100290ffa6f0019e056b5" TargetMode="External"/><Relationship Id="rId55" Type="http://schemas.openxmlformats.org/officeDocument/2006/relationships/hyperlink" Target="http://127.0.0.1/6321003c0ffa6f0019e08a86" TargetMode="External"/><Relationship Id="rId120" Type="http://schemas.openxmlformats.org/officeDocument/2006/relationships/hyperlink" Target="http://127.0.0.1/632100230ffa6f0019e047f1" TargetMode="External"/><Relationship Id="rId358" Type="http://schemas.openxmlformats.org/officeDocument/2006/relationships/hyperlink" Target="http://127.0.0.1/632100360ffa6f0019e07ac9" TargetMode="External"/><Relationship Id="rId565" Type="http://schemas.openxmlformats.org/officeDocument/2006/relationships/hyperlink" Target="http://127.0.0.1/632100370ffa6f0019e07cf9" TargetMode="External"/><Relationship Id="rId772" Type="http://schemas.openxmlformats.org/officeDocument/2006/relationships/hyperlink" Target="http://127.0.0.1/632100380ffa6f0019e07fb5" TargetMode="External"/><Relationship Id="rId218" Type="http://schemas.openxmlformats.org/officeDocument/2006/relationships/hyperlink" Target="http://127.0.0.1/6321003b0ffa6f0019e089d3" TargetMode="External"/><Relationship Id="rId425" Type="http://schemas.openxmlformats.org/officeDocument/2006/relationships/hyperlink" Target="http://127.0.0.1/632100400ffa6f0019e095df" TargetMode="External"/><Relationship Id="rId632" Type="http://schemas.openxmlformats.org/officeDocument/2006/relationships/hyperlink" Target="http://127.0.0.1/632100370ffa6f0019e07f2d" TargetMode="External"/><Relationship Id="rId1055" Type="http://schemas.openxmlformats.org/officeDocument/2006/relationships/hyperlink" Target="http://127.0.0.1/6321001e0ffa6f0019e0390a" TargetMode="External"/><Relationship Id="rId271" Type="http://schemas.openxmlformats.org/officeDocument/2006/relationships/hyperlink" Target="http://127.0.0.1/6321001e0ffa6f0019e03998" TargetMode="External"/><Relationship Id="rId937" Type="http://schemas.openxmlformats.org/officeDocument/2006/relationships/hyperlink" Target="http://127.0.0.1/6321003c0ffa6f0019e08e10" TargetMode="External"/><Relationship Id="rId66" Type="http://schemas.openxmlformats.org/officeDocument/2006/relationships/hyperlink" Target="http://127.0.0.1/632100240ffa6f0019e048a0" TargetMode="External"/><Relationship Id="rId131" Type="http://schemas.openxmlformats.org/officeDocument/2006/relationships/hyperlink" Target="http://127.0.0.1/6321001e0ffa6f0019e039d8" TargetMode="External"/><Relationship Id="rId369" Type="http://schemas.openxmlformats.org/officeDocument/2006/relationships/hyperlink" Target="http://127.0.0.1/632100320ffa6f0019e07160" TargetMode="External"/><Relationship Id="rId576" Type="http://schemas.openxmlformats.org/officeDocument/2006/relationships/hyperlink" Target="http://127.0.0.1/632100230ffa6f0019e0455a" TargetMode="External"/><Relationship Id="rId783" Type="http://schemas.openxmlformats.org/officeDocument/2006/relationships/hyperlink" Target="http://127.0.0.1/6329bf02ca797e001c73f848" TargetMode="External"/><Relationship Id="rId990" Type="http://schemas.openxmlformats.org/officeDocument/2006/relationships/hyperlink" Target="http://127.0.0.1/632100240ffa6f0019e049dd" TargetMode="External"/><Relationship Id="rId229" Type="http://schemas.openxmlformats.org/officeDocument/2006/relationships/hyperlink" Target="http://127.0.0.1/6321002d0ffa6f0019e06463" TargetMode="External"/><Relationship Id="rId436" Type="http://schemas.openxmlformats.org/officeDocument/2006/relationships/hyperlink" Target="http://127.0.0.1/632100380ffa6f0019e08041" TargetMode="External"/><Relationship Id="rId643" Type="http://schemas.openxmlformats.org/officeDocument/2006/relationships/hyperlink" Target="http://127.0.0.1/6321003c0ffa6f0019e08e33" TargetMode="External"/><Relationship Id="rId1066" Type="http://schemas.openxmlformats.org/officeDocument/2006/relationships/hyperlink" Target="http://127.0.0.1/632100290ffa6f0019e05760" TargetMode="External"/><Relationship Id="rId850" Type="http://schemas.openxmlformats.org/officeDocument/2006/relationships/hyperlink" Target="http://127.0.0.1/632100370ffa6f0019e07bbe" TargetMode="External"/><Relationship Id="rId948" Type="http://schemas.openxmlformats.org/officeDocument/2006/relationships/hyperlink" Target="http://127.0.0.1/6321002d0ffa6f0019e0613e" TargetMode="External"/><Relationship Id="rId77" Type="http://schemas.openxmlformats.org/officeDocument/2006/relationships/hyperlink" Target="http://127.0.0.1/6321001e0ffa6f0019e03aaa" TargetMode="External"/><Relationship Id="rId282" Type="http://schemas.openxmlformats.org/officeDocument/2006/relationships/hyperlink" Target="http://127.0.0.1/6321001f0ffa6f0019e03c98" TargetMode="External"/><Relationship Id="rId503" Type="http://schemas.openxmlformats.org/officeDocument/2006/relationships/hyperlink" Target="http://127.0.0.1/632100320ffa6f0019e06e5c" TargetMode="External"/><Relationship Id="rId587" Type="http://schemas.openxmlformats.org/officeDocument/2006/relationships/hyperlink" Target="http://127.0.0.1/632100370ffa6f0019e07e7e" TargetMode="External"/><Relationship Id="rId710" Type="http://schemas.openxmlformats.org/officeDocument/2006/relationships/hyperlink" Target="http://127.0.0.1/632100230ffa6f0019e04693" TargetMode="External"/><Relationship Id="rId808" Type="http://schemas.openxmlformats.org/officeDocument/2006/relationships/hyperlink" Target="http://127.0.0.1/632b28dcca797e001c741585" TargetMode="External"/><Relationship Id="rId8" Type="http://schemas.openxmlformats.org/officeDocument/2006/relationships/hyperlink" Target="http://127.0.0.1/632100280ffa6f0019e05234" TargetMode="External"/><Relationship Id="rId142" Type="http://schemas.openxmlformats.org/officeDocument/2006/relationships/hyperlink" Target="http://127.0.0.1/632100320ffa6f0019e071a6" TargetMode="External"/><Relationship Id="rId447" Type="http://schemas.openxmlformats.org/officeDocument/2006/relationships/hyperlink" Target="http://127.0.0.1/6321002d0ffa6f0019e06512" TargetMode="External"/><Relationship Id="rId794" Type="http://schemas.openxmlformats.org/officeDocument/2006/relationships/hyperlink" Target="http://127.0.0.1/6321002d0ffa6f0019e064a7" TargetMode="External"/><Relationship Id="rId1077" Type="http://schemas.openxmlformats.org/officeDocument/2006/relationships/hyperlink" Target="http://127.0.0.1/6325d77bca797e001c73ea6d" TargetMode="External"/><Relationship Id="rId654" Type="http://schemas.openxmlformats.org/officeDocument/2006/relationships/hyperlink" Target="http://127.0.0.1/632100320ffa6f0019e07255" TargetMode="External"/><Relationship Id="rId861" Type="http://schemas.openxmlformats.org/officeDocument/2006/relationships/hyperlink" Target="http://127.0.0.1/6321003f0ffa6f0019e095be" TargetMode="External"/><Relationship Id="rId959" Type="http://schemas.openxmlformats.org/officeDocument/2006/relationships/hyperlink" Target="http://127.0.0.1/6337528dd963310018221f12" TargetMode="External"/><Relationship Id="rId293" Type="http://schemas.openxmlformats.org/officeDocument/2006/relationships/hyperlink" Target="http://127.0.0.1/6321002d0ffa6f0019e061a1" TargetMode="External"/><Relationship Id="rId307" Type="http://schemas.openxmlformats.org/officeDocument/2006/relationships/hyperlink" Target="http://127.0.0.1/6321002d0ffa6f0019e060d5" TargetMode="External"/><Relationship Id="rId514" Type="http://schemas.openxmlformats.org/officeDocument/2006/relationships/hyperlink" Target="http://127.0.0.1/632100400ffa6f0019e097e8" TargetMode="External"/><Relationship Id="rId721" Type="http://schemas.openxmlformats.org/officeDocument/2006/relationships/hyperlink" Target="http://127.0.0.1/6331b344ca797e001c74c377" TargetMode="External"/><Relationship Id="rId88" Type="http://schemas.openxmlformats.org/officeDocument/2006/relationships/hyperlink" Target="http://127.0.0.1/632100370ffa6f0019e07cb9" TargetMode="External"/><Relationship Id="rId153" Type="http://schemas.openxmlformats.org/officeDocument/2006/relationships/hyperlink" Target="http://127.0.0.1/6321001d0ffa6f0019e03671" TargetMode="External"/><Relationship Id="rId360" Type="http://schemas.openxmlformats.org/officeDocument/2006/relationships/hyperlink" Target="http://127.0.0.1/632100280ffa6f0019e05211" TargetMode="External"/><Relationship Id="rId598" Type="http://schemas.openxmlformats.org/officeDocument/2006/relationships/hyperlink" Target="http://127.0.0.1/6321003b0ffa6f0019e08a19" TargetMode="External"/><Relationship Id="rId819" Type="http://schemas.openxmlformats.org/officeDocument/2006/relationships/hyperlink" Target="http://127.0.0.1/632100330ffa6f0019e0736d" TargetMode="External"/><Relationship Id="rId1004" Type="http://schemas.openxmlformats.org/officeDocument/2006/relationships/hyperlink" Target="http://127.0.0.1/632100230ffa6f0019e043b4" TargetMode="External"/><Relationship Id="rId220" Type="http://schemas.openxmlformats.org/officeDocument/2006/relationships/hyperlink" Target="http://127.0.0.1/632100370ffa6f0019e07dd1" TargetMode="External"/><Relationship Id="rId458" Type="http://schemas.openxmlformats.org/officeDocument/2006/relationships/hyperlink" Target="http://127.0.0.1/632100370ffa6f0019e07f73" TargetMode="External"/><Relationship Id="rId665" Type="http://schemas.openxmlformats.org/officeDocument/2006/relationships/hyperlink" Target="http://127.0.0.1/632100380ffa6f0019e07fff" TargetMode="External"/><Relationship Id="rId872" Type="http://schemas.openxmlformats.org/officeDocument/2006/relationships/hyperlink" Target="http://127.0.0.1/632100240ffa6f0019e04909" TargetMode="External"/><Relationship Id="rId1088" Type="http://schemas.openxmlformats.org/officeDocument/2006/relationships/hyperlink" Target="http://127.0.0.1/632100370ffa6f0019e07ea1" TargetMode="External"/><Relationship Id="rId15" Type="http://schemas.openxmlformats.org/officeDocument/2006/relationships/hyperlink" Target="http://127.0.0.1/6321003c0ffa6f0019e08cf8" TargetMode="External"/><Relationship Id="rId318" Type="http://schemas.openxmlformats.org/officeDocument/2006/relationships/hyperlink" Target="http://127.0.0.1/6321001f0ffa6f0019e03b80" TargetMode="External"/><Relationship Id="rId525" Type="http://schemas.openxmlformats.org/officeDocument/2006/relationships/hyperlink" Target="http://127.0.0.1/632100240ffa6f0019e04997" TargetMode="External"/><Relationship Id="rId732" Type="http://schemas.openxmlformats.org/officeDocument/2006/relationships/hyperlink" Target="http://127.0.0.1/6321003c0ffa6f0019e08c09" TargetMode="External"/><Relationship Id="rId99" Type="http://schemas.openxmlformats.org/officeDocument/2006/relationships/hyperlink" Target="http://127.0.0.1/632100330ffa6f0019e07302" TargetMode="External"/><Relationship Id="rId164" Type="http://schemas.openxmlformats.org/officeDocument/2006/relationships/hyperlink" Target="http://127.0.0.1/632100330ffa6f0019e072db" TargetMode="External"/><Relationship Id="rId371" Type="http://schemas.openxmlformats.org/officeDocument/2006/relationships/hyperlink" Target="http://127.0.0.1/6321002d0ffa6f0019e0620e" TargetMode="External"/><Relationship Id="rId1015" Type="http://schemas.openxmlformats.org/officeDocument/2006/relationships/hyperlink" Target="http://127.0.0.1/6321002d0ffa6f0019e061e7" TargetMode="External"/><Relationship Id="rId469" Type="http://schemas.openxmlformats.org/officeDocument/2006/relationships/hyperlink" Target="http://127.0.0.1/632100230ffa6f0019e04784" TargetMode="External"/><Relationship Id="rId676" Type="http://schemas.openxmlformats.org/officeDocument/2006/relationships/hyperlink" Target="http://127.0.0.1/632100270ffa6f0019e051a2" TargetMode="External"/><Relationship Id="rId883" Type="http://schemas.openxmlformats.org/officeDocument/2006/relationships/hyperlink" Target="http://127.0.0.1/6321001f0ffa6f0019e03c2b" TargetMode="External"/><Relationship Id="rId1099" Type="http://schemas.openxmlformats.org/officeDocument/2006/relationships/hyperlink" Target="http://127.0.0.1/6321002c0ffa6f0019e05fb7" TargetMode="External"/><Relationship Id="rId26" Type="http://schemas.openxmlformats.org/officeDocument/2006/relationships/hyperlink" Target="http://127.0.0.1/6321002d0ffa6f0019e06535" TargetMode="External"/><Relationship Id="rId231" Type="http://schemas.openxmlformats.org/officeDocument/2006/relationships/hyperlink" Target="http://127.0.0.1/632100230ffa6f0019e046b6" TargetMode="External"/><Relationship Id="rId329" Type="http://schemas.openxmlformats.org/officeDocument/2006/relationships/hyperlink" Target="http://127.0.0.1/6321002d0ffa6f0019e064a3" TargetMode="External"/><Relationship Id="rId536" Type="http://schemas.openxmlformats.org/officeDocument/2006/relationships/hyperlink" Target="http://127.0.0.1/632100400ffa6f0019e096d4" TargetMode="External"/><Relationship Id="rId175" Type="http://schemas.openxmlformats.org/officeDocument/2006/relationships/hyperlink" Target="http://127.0.0.1/632100370ffa6f0019e07af2" TargetMode="External"/><Relationship Id="rId743" Type="http://schemas.openxmlformats.org/officeDocument/2006/relationships/hyperlink" Target="http://127.0.0.1/632100320ffa6f0019e07276" TargetMode="External"/><Relationship Id="rId950" Type="http://schemas.openxmlformats.org/officeDocument/2006/relationships/hyperlink" Target="http://127.0.0.1/6321003c0ffa6f0019e08acc" TargetMode="External"/><Relationship Id="rId1026" Type="http://schemas.openxmlformats.org/officeDocument/2006/relationships/hyperlink" Target="http://127.0.0.1/6321003b0ffa6f0019e0889e" TargetMode="External"/><Relationship Id="rId382" Type="http://schemas.openxmlformats.org/officeDocument/2006/relationships/hyperlink" Target="http://127.0.0.1/632100310ffa6f0019e06cfa" TargetMode="External"/><Relationship Id="rId603" Type="http://schemas.openxmlformats.org/officeDocument/2006/relationships/hyperlink" Target="http://127.0.0.1/632100380ffa6f0019e08119" TargetMode="External"/><Relationship Id="rId687" Type="http://schemas.openxmlformats.org/officeDocument/2006/relationships/hyperlink" Target="http://127.0.0.1/6321003c0ffa6f0019e08d8a" TargetMode="External"/><Relationship Id="rId810" Type="http://schemas.openxmlformats.org/officeDocument/2006/relationships/hyperlink" Target="http://127.0.0.1/632100230ffa6f0019e04514" TargetMode="External"/><Relationship Id="rId908" Type="http://schemas.openxmlformats.org/officeDocument/2006/relationships/hyperlink" Target="http://127.0.0.1/6321003c0ffa6f0019e08b9e" TargetMode="External"/><Relationship Id="rId242" Type="http://schemas.openxmlformats.org/officeDocument/2006/relationships/hyperlink" Target="http://127.0.0.1/6321001f0ffa6f0019e03be5" TargetMode="External"/><Relationship Id="rId894" Type="http://schemas.openxmlformats.org/officeDocument/2006/relationships/hyperlink" Target="http://127.0.0.1/6321002c0ffa6f0019e05f77" TargetMode="External"/><Relationship Id="rId37" Type="http://schemas.openxmlformats.org/officeDocument/2006/relationships/hyperlink" Target="http://127.0.0.1/632100240ffa6f0019e048e6" TargetMode="External"/><Relationship Id="rId102" Type="http://schemas.openxmlformats.org/officeDocument/2006/relationships/hyperlink" Target="http://127.0.0.1/6321002d0ffa6f0019e0629a" TargetMode="External"/><Relationship Id="rId547" Type="http://schemas.openxmlformats.org/officeDocument/2006/relationships/hyperlink" Target="http://127.0.0.1/6321003c0ffa6f0019e08d84" TargetMode="External"/><Relationship Id="rId754" Type="http://schemas.openxmlformats.org/officeDocument/2006/relationships/hyperlink" Target="http://127.0.0.1/6321002d0ffa6f0019e060cf" TargetMode="External"/><Relationship Id="rId961" Type="http://schemas.openxmlformats.org/officeDocument/2006/relationships/hyperlink" Target="http://127.0.0.1/6337528dd963310018221f31" TargetMode="External"/><Relationship Id="rId90" Type="http://schemas.openxmlformats.org/officeDocument/2006/relationships/hyperlink" Target="http://127.0.0.1/632100290ffa6f0019e05813" TargetMode="External"/><Relationship Id="rId186" Type="http://schemas.openxmlformats.org/officeDocument/2006/relationships/hyperlink" Target="http://127.0.0.1/632100370ffa6f0019e07b13" TargetMode="External"/><Relationship Id="rId393" Type="http://schemas.openxmlformats.org/officeDocument/2006/relationships/hyperlink" Target="http://127.0.0.1/6321001e0ffa6f0019e0385d" TargetMode="External"/><Relationship Id="rId407" Type="http://schemas.openxmlformats.org/officeDocument/2006/relationships/hyperlink" Target="http://127.0.0.1/632100230ffa6f0019e044a9" TargetMode="External"/><Relationship Id="rId614" Type="http://schemas.openxmlformats.org/officeDocument/2006/relationships/hyperlink" Target="http://127.0.0.1/632100280ffa6f0019e0543f" TargetMode="External"/><Relationship Id="rId821" Type="http://schemas.openxmlformats.org/officeDocument/2006/relationships/hyperlink" Target="http://127.0.0.1/6321003b0ffa6f0019e08928" TargetMode="External"/><Relationship Id="rId1037" Type="http://schemas.openxmlformats.org/officeDocument/2006/relationships/hyperlink" Target="http://127.0.0.1/6321002d0ffa6f0019e06231" TargetMode="External"/><Relationship Id="rId253" Type="http://schemas.openxmlformats.org/officeDocument/2006/relationships/hyperlink" Target="http://127.0.0.1/6328d787ca797e001c73f74e" TargetMode="External"/><Relationship Id="rId460" Type="http://schemas.openxmlformats.org/officeDocument/2006/relationships/hyperlink" Target="http://127.0.0.1/632100380ffa6f0019e07f92" TargetMode="External"/><Relationship Id="rId698" Type="http://schemas.openxmlformats.org/officeDocument/2006/relationships/hyperlink" Target="http://127.0.0.1/632100370ffa6f0019e07df2" TargetMode="External"/><Relationship Id="rId919" Type="http://schemas.openxmlformats.org/officeDocument/2006/relationships/hyperlink" Target="http://127.0.0.1/632100270ffa6f0019e0517f" TargetMode="External"/><Relationship Id="rId1090" Type="http://schemas.openxmlformats.org/officeDocument/2006/relationships/hyperlink" Target="http://127.0.0.1/632100370ffa6f0019e07ec0" TargetMode="External"/><Relationship Id="rId1104" Type="http://schemas.openxmlformats.org/officeDocument/2006/relationships/hyperlink" Target="http://127.0.0.1/632100400ffa6f0019e09762" TargetMode="External"/><Relationship Id="rId48" Type="http://schemas.openxmlformats.org/officeDocument/2006/relationships/hyperlink" Target="http://127.0.0.1/632100290ffa6f0019e0580f" TargetMode="External"/><Relationship Id="rId113" Type="http://schemas.openxmlformats.org/officeDocument/2006/relationships/hyperlink" Target="http://127.0.0.1/6321002d0ffa6f0019e0650c" TargetMode="External"/><Relationship Id="rId320" Type="http://schemas.openxmlformats.org/officeDocument/2006/relationships/hyperlink" Target="http://127.0.0.1/6321001f0ffa6f0019e03b9f" TargetMode="External"/><Relationship Id="rId558" Type="http://schemas.openxmlformats.org/officeDocument/2006/relationships/hyperlink" Target="http://127.0.0.1/6321002d0ffa6f0019e0611b" TargetMode="External"/><Relationship Id="rId765" Type="http://schemas.openxmlformats.org/officeDocument/2006/relationships/hyperlink" Target="http://127.0.0.1/632100280ffa6f0019e052c0" TargetMode="External"/><Relationship Id="rId972" Type="http://schemas.openxmlformats.org/officeDocument/2006/relationships/hyperlink" Target="http://127.0.0.1/6321002d0ffa6f0019e06328" TargetMode="External"/><Relationship Id="rId197" Type="http://schemas.openxmlformats.org/officeDocument/2006/relationships/hyperlink" Target="http://127.0.0.1/632100320ffa6f0019e07114" TargetMode="External"/><Relationship Id="rId418" Type="http://schemas.openxmlformats.org/officeDocument/2006/relationships/hyperlink" Target="http://127.0.0.1/6321001e0ffa6f0019e036f9" TargetMode="External"/><Relationship Id="rId625" Type="http://schemas.openxmlformats.org/officeDocument/2006/relationships/hyperlink" Target="http://127.0.0.1/6321001e0ffa6f0019e03a64" TargetMode="External"/><Relationship Id="rId832" Type="http://schemas.openxmlformats.org/officeDocument/2006/relationships/hyperlink" Target="http://127.0.0.1/632100240ffa6f0019e04856" TargetMode="External"/><Relationship Id="rId1048" Type="http://schemas.openxmlformats.org/officeDocument/2006/relationships/hyperlink" Target="http://127.0.0.1/632100280ffa6f0019e053d2" TargetMode="External"/><Relationship Id="rId264" Type="http://schemas.openxmlformats.org/officeDocument/2006/relationships/hyperlink" Target="http://127.0.0.1/632100370ffa6f0019e07c71" TargetMode="External"/><Relationship Id="rId471" Type="http://schemas.openxmlformats.org/officeDocument/2006/relationships/hyperlink" Target="http://127.0.0.1/632100280ffa6f0019e0527a" TargetMode="External"/><Relationship Id="rId59" Type="http://schemas.openxmlformats.org/officeDocument/2006/relationships/hyperlink" Target="http://127.0.0.1/632100310ffa6f0019e06d00" TargetMode="External"/><Relationship Id="rId124" Type="http://schemas.openxmlformats.org/officeDocument/2006/relationships/hyperlink" Target="http://127.0.0.1/632100370ffa6f0019e07ee9" TargetMode="External"/><Relationship Id="rId569" Type="http://schemas.openxmlformats.org/officeDocument/2006/relationships/hyperlink" Target="http://127.0.0.1/632100280ffa6f0019e0534a" TargetMode="External"/><Relationship Id="rId776" Type="http://schemas.openxmlformats.org/officeDocument/2006/relationships/hyperlink" Target="http://127.0.0.1/6321002e0ffa6f0019e065bf" TargetMode="External"/><Relationship Id="rId983" Type="http://schemas.openxmlformats.org/officeDocument/2006/relationships/hyperlink" Target="http://127.0.0.1/6321003c0ffa6f0019e08cfc" TargetMode="External"/><Relationship Id="rId331" Type="http://schemas.openxmlformats.org/officeDocument/2006/relationships/hyperlink" Target="http://127.0.0.1/6321002d0ffa6f0019e06279" TargetMode="External"/><Relationship Id="rId429" Type="http://schemas.openxmlformats.org/officeDocument/2006/relationships/hyperlink" Target="http://127.0.0.1/6321003b0ffa6f0019e089d9" TargetMode="External"/><Relationship Id="rId636" Type="http://schemas.openxmlformats.org/officeDocument/2006/relationships/hyperlink" Target="http://127.0.0.1/632100230ffa6f0019e047d0" TargetMode="External"/><Relationship Id="rId1059" Type="http://schemas.openxmlformats.org/officeDocument/2006/relationships/hyperlink" Target="http://127.0.0.1/632100320ffa6f0019e0711a" TargetMode="External"/><Relationship Id="rId843" Type="http://schemas.openxmlformats.org/officeDocument/2006/relationships/hyperlink" Target="http://127.0.0.1/632100240ffa6f0019e04a69" TargetMode="External"/><Relationship Id="rId275" Type="http://schemas.openxmlformats.org/officeDocument/2006/relationships/hyperlink" Target="http://127.0.0.1/632100320ffa6f0019e06f4d" TargetMode="External"/><Relationship Id="rId482" Type="http://schemas.openxmlformats.org/officeDocument/2006/relationships/hyperlink" Target="http://127.0.0.1/6321003c0ffa6f0019e08ec3" TargetMode="External"/><Relationship Id="rId703" Type="http://schemas.openxmlformats.org/officeDocument/2006/relationships/hyperlink" Target="http://127.0.0.1/6321001d0ffa6f0019e03627" TargetMode="External"/><Relationship Id="rId910" Type="http://schemas.openxmlformats.org/officeDocument/2006/relationships/hyperlink" Target="http://127.0.0.1/6321003c0ffa6f0019e08bbd" TargetMode="External"/><Relationship Id="rId135" Type="http://schemas.openxmlformats.org/officeDocument/2006/relationships/hyperlink" Target="http://127.0.0.1/6321001e0ffa6f0019e03766" TargetMode="External"/><Relationship Id="rId342" Type="http://schemas.openxmlformats.org/officeDocument/2006/relationships/hyperlink" Target="http://127.0.0.1/6321002c0ffa6f0019e0606a" TargetMode="External"/><Relationship Id="rId787" Type="http://schemas.openxmlformats.org/officeDocument/2006/relationships/hyperlink" Target="http://127.0.0.1/632100370ffa6f0019e07c04" TargetMode="External"/><Relationship Id="rId994" Type="http://schemas.openxmlformats.org/officeDocument/2006/relationships/hyperlink" Target="http://127.0.0.1/6321001f0ffa6f0019e03af0" TargetMode="External"/><Relationship Id="rId202" Type="http://schemas.openxmlformats.org/officeDocument/2006/relationships/hyperlink" Target="http://127.0.0.1/632100360ffa6f0019e07a66" TargetMode="External"/><Relationship Id="rId647" Type="http://schemas.openxmlformats.org/officeDocument/2006/relationships/hyperlink" Target="http://127.0.0.1/6321003b0ffa6f0019e08833" TargetMode="External"/><Relationship Id="rId854" Type="http://schemas.openxmlformats.org/officeDocument/2006/relationships/hyperlink" Target="http://127.0.0.1/6321003b0ffa6f0019e0896e" TargetMode="External"/><Relationship Id="rId286" Type="http://schemas.openxmlformats.org/officeDocument/2006/relationships/hyperlink" Target="http://127.0.0.1/632100320ffa6f0019e06ea4" TargetMode="External"/><Relationship Id="rId493" Type="http://schemas.openxmlformats.org/officeDocument/2006/relationships/hyperlink" Target="http://127.0.0.1/632100280ffa6f0019e05530" TargetMode="External"/><Relationship Id="rId507" Type="http://schemas.openxmlformats.org/officeDocument/2006/relationships/hyperlink" Target="http://127.0.0.1/632100280ffa6f0019e05487" TargetMode="External"/><Relationship Id="rId714" Type="http://schemas.openxmlformats.org/officeDocument/2006/relationships/hyperlink" Target="http://127.0.0.1/632100370ffa6f0019e07b38" TargetMode="External"/><Relationship Id="rId921" Type="http://schemas.openxmlformats.org/officeDocument/2006/relationships/hyperlink" Target="http://127.0.0.1/632100380ffa6f0019e07fde" TargetMode="External"/><Relationship Id="rId50" Type="http://schemas.openxmlformats.org/officeDocument/2006/relationships/hyperlink" Target="http://127.0.0.1/6321001e0ffa6f0019e036b9" TargetMode="External"/><Relationship Id="rId146" Type="http://schemas.openxmlformats.org/officeDocument/2006/relationships/hyperlink" Target="http://127.0.0.1/632100290ffa6f0019e056f7" TargetMode="External"/><Relationship Id="rId353" Type="http://schemas.openxmlformats.org/officeDocument/2006/relationships/hyperlink" Target="http://127.0.0.1/632100320ffa6f0019e06f51" TargetMode="External"/><Relationship Id="rId560" Type="http://schemas.openxmlformats.org/officeDocument/2006/relationships/hyperlink" Target="http://127.0.0.1/632100320ffa6f0019e06fba" TargetMode="External"/><Relationship Id="rId798" Type="http://schemas.openxmlformats.org/officeDocument/2006/relationships/hyperlink" Target="http://127.0.0.1/6321001f0ffa6f0019e03ba5" TargetMode="External"/><Relationship Id="rId213" Type="http://schemas.openxmlformats.org/officeDocument/2006/relationships/hyperlink" Target="http://127.0.0.1/6321002d0ffa6f0019e0615f" TargetMode="External"/><Relationship Id="rId420" Type="http://schemas.openxmlformats.org/officeDocument/2006/relationships/hyperlink" Target="http://127.0.0.1/632100280ffa6f0019e051ee" TargetMode="External"/><Relationship Id="rId658" Type="http://schemas.openxmlformats.org/officeDocument/2006/relationships/hyperlink" Target="http://127.0.0.1/632100320ffa6f0019e06e9e" TargetMode="External"/><Relationship Id="rId865" Type="http://schemas.openxmlformats.org/officeDocument/2006/relationships/hyperlink" Target="http://127.0.0.1/6329c36fca797e001c73f8e5" TargetMode="External"/><Relationship Id="rId1050" Type="http://schemas.openxmlformats.org/officeDocument/2006/relationships/hyperlink" Target="http://127.0.0.1/632100400ffa6f0019e096f9" TargetMode="External"/><Relationship Id="rId297" Type="http://schemas.openxmlformats.org/officeDocument/2006/relationships/hyperlink" Target="http://127.0.0.1/632100230ffa6f0019e044cc" TargetMode="External"/><Relationship Id="rId518" Type="http://schemas.openxmlformats.org/officeDocument/2006/relationships/hyperlink" Target="http://127.0.0.1/632100280ffa6f0019e0541c" TargetMode="External"/><Relationship Id="rId725" Type="http://schemas.openxmlformats.org/officeDocument/2006/relationships/hyperlink" Target="http://127.0.0.1/632100240ffa6f0019e048c3" TargetMode="External"/><Relationship Id="rId932" Type="http://schemas.openxmlformats.org/officeDocument/2006/relationships/hyperlink" Target="http://127.0.0.1/632100270ffa6f0019e051c9" TargetMode="External"/><Relationship Id="rId157" Type="http://schemas.openxmlformats.org/officeDocument/2006/relationships/hyperlink" Target="http://127.0.0.1/632100230ffa6f0019e044f1" TargetMode="External"/><Relationship Id="rId364" Type="http://schemas.openxmlformats.org/officeDocument/2006/relationships/hyperlink" Target="http://127.0.0.1/632100380ffa6f0019e080aa" TargetMode="External"/><Relationship Id="rId1008" Type="http://schemas.openxmlformats.org/officeDocument/2006/relationships/hyperlink" Target="http://127.0.0.1/632100370ffa6f0019e07d45" TargetMode="External"/><Relationship Id="rId61" Type="http://schemas.openxmlformats.org/officeDocument/2006/relationships/hyperlink" Target="http://127.0.0.1/6321003b0ffa6f0019e08810" TargetMode="External"/><Relationship Id="rId571" Type="http://schemas.openxmlformats.org/officeDocument/2006/relationships/hyperlink" Target="http://127.0.0.1/632100280ffa6f0019e05369" TargetMode="External"/><Relationship Id="rId669" Type="http://schemas.openxmlformats.org/officeDocument/2006/relationships/hyperlink" Target="http://127.0.0.1/632100400ffa6f0019e09690" TargetMode="External"/><Relationship Id="rId876" Type="http://schemas.openxmlformats.org/officeDocument/2006/relationships/hyperlink" Target="http://127.0.0.1/632100370ffa6f0019e07bc4" TargetMode="External"/><Relationship Id="rId19" Type="http://schemas.openxmlformats.org/officeDocument/2006/relationships/hyperlink" Target="http://127.0.0.1/6321002d0ffa6f0019e060f6" TargetMode="External"/><Relationship Id="rId224" Type="http://schemas.openxmlformats.org/officeDocument/2006/relationships/hyperlink" Target="http://127.0.0.1/6321002c0ffa6f0019e05fda" TargetMode="External"/><Relationship Id="rId431" Type="http://schemas.openxmlformats.org/officeDocument/2006/relationships/hyperlink" Target="http://127.0.0.1/632100230ffa6f0019e04670" TargetMode="External"/><Relationship Id="rId529" Type="http://schemas.openxmlformats.org/officeDocument/2006/relationships/hyperlink" Target="http://127.0.0.1/6321001e0ffa6f0019e038c0" TargetMode="External"/><Relationship Id="rId736" Type="http://schemas.openxmlformats.org/officeDocument/2006/relationships/hyperlink" Target="http://127.0.0.1/6321001e0ffa6f0019e03834" TargetMode="External"/><Relationship Id="rId1061" Type="http://schemas.openxmlformats.org/officeDocument/2006/relationships/hyperlink" Target="http://127.0.0.1/632100290ffa6f0019e05692" TargetMode="External"/><Relationship Id="rId168" Type="http://schemas.openxmlformats.org/officeDocument/2006/relationships/hyperlink" Target="http://127.0.0.1/6321003c0ffa6f0019e08c2a" TargetMode="External"/><Relationship Id="rId943" Type="http://schemas.openxmlformats.org/officeDocument/2006/relationships/hyperlink" Target="http://127.0.0.1/6321003b0ffa6f0019e08901" TargetMode="External"/><Relationship Id="rId1019" Type="http://schemas.openxmlformats.org/officeDocument/2006/relationships/hyperlink" Target="http://127.0.0.1/632100370ffa6f0019e07d89" TargetMode="External"/><Relationship Id="rId72" Type="http://schemas.openxmlformats.org/officeDocument/2006/relationships/hyperlink" Target="http://127.0.0.1/632100240ffa6f0019e04972" TargetMode="External"/><Relationship Id="rId375" Type="http://schemas.openxmlformats.org/officeDocument/2006/relationships/hyperlink" Target="http://127.0.0.1/6321003c0ffa6f0019e08aab" TargetMode="External"/><Relationship Id="rId582" Type="http://schemas.openxmlformats.org/officeDocument/2006/relationships/hyperlink" Target="http://127.0.0.1/6321003c0ffa6f0019e08c4f" TargetMode="External"/><Relationship Id="rId803" Type="http://schemas.openxmlformats.org/officeDocument/2006/relationships/hyperlink" Target="http://127.0.0.1/632100280ffa6f0019e055e3" TargetMode="External"/><Relationship Id="rId3" Type="http://schemas.openxmlformats.org/officeDocument/2006/relationships/hyperlink" Target="http://127.0.0.1/632100230ffa6f0019e04649" TargetMode="External"/><Relationship Id="rId235" Type="http://schemas.openxmlformats.org/officeDocument/2006/relationships/hyperlink" Target="http://127.0.0.1/632100240ffa6f0019e04951" TargetMode="External"/><Relationship Id="rId442" Type="http://schemas.openxmlformats.org/officeDocument/2006/relationships/hyperlink" Target="http://127.0.0.1/632100280ffa6f0019e0550d" TargetMode="External"/><Relationship Id="rId887" Type="http://schemas.openxmlformats.org/officeDocument/2006/relationships/hyperlink" Target="http://127.0.0.1/632100400ffa6f0019e096b1" TargetMode="External"/><Relationship Id="rId1072" Type="http://schemas.openxmlformats.org/officeDocument/2006/relationships/hyperlink" Target="http://127.0.0.1/6321001f0ffa6f0019e03b59" TargetMode="External"/><Relationship Id="rId302" Type="http://schemas.openxmlformats.org/officeDocument/2006/relationships/hyperlink" Target="http://127.0.0.1/6321001e0ffa6f0019e03857" TargetMode="External"/><Relationship Id="rId747" Type="http://schemas.openxmlformats.org/officeDocument/2006/relationships/hyperlink" Target="http://127.0.0.1/6321003c0ffa6f0019e08e5c" TargetMode="External"/><Relationship Id="rId954" Type="http://schemas.openxmlformats.org/officeDocument/2006/relationships/hyperlink" Target="http://127.0.0.1/632100310ffa6f0019e06d69" TargetMode="External"/><Relationship Id="rId83" Type="http://schemas.openxmlformats.org/officeDocument/2006/relationships/hyperlink" Target="http://127.0.0.1/6321003b0ffa6f0019e0896a" TargetMode="External"/><Relationship Id="rId179" Type="http://schemas.openxmlformats.org/officeDocument/2006/relationships/hyperlink" Target="http://127.0.0.1/632100230ffa6f0019e04626" TargetMode="External"/><Relationship Id="rId386" Type="http://schemas.openxmlformats.org/officeDocument/2006/relationships/hyperlink" Target="http://127.0.0.1/632100280ffa6f0019e054a8" TargetMode="External"/><Relationship Id="rId593" Type="http://schemas.openxmlformats.org/officeDocument/2006/relationships/hyperlink" Target="http://127.0.0.1/632100380ffa6f0019e08045" TargetMode="External"/><Relationship Id="rId607" Type="http://schemas.openxmlformats.org/officeDocument/2006/relationships/hyperlink" Target="http://127.0.0.1/632100230ffa6f0019e043f6" TargetMode="External"/><Relationship Id="rId814" Type="http://schemas.openxmlformats.org/officeDocument/2006/relationships/hyperlink" Target="http://127.0.0.1/632100230ffa6f0019e045bd" TargetMode="External"/><Relationship Id="rId246" Type="http://schemas.openxmlformats.org/officeDocument/2006/relationships/hyperlink" Target="http://127.0.0.1/6321002e0ffa6f0019e0659c" TargetMode="External"/><Relationship Id="rId453" Type="http://schemas.openxmlformats.org/officeDocument/2006/relationships/hyperlink" Target="http://127.0.0.1/632100230ffa6f0019e045e6" TargetMode="External"/><Relationship Id="rId660" Type="http://schemas.openxmlformats.org/officeDocument/2006/relationships/hyperlink" Target="http://127.0.0.1/6321002d0ffa6f0019e0636e" TargetMode="External"/><Relationship Id="rId898" Type="http://schemas.openxmlformats.org/officeDocument/2006/relationships/hyperlink" Target="http://127.0.0.1/632100400ffa6f0019e0980b" TargetMode="External"/><Relationship Id="rId1083" Type="http://schemas.openxmlformats.org/officeDocument/2006/relationships/hyperlink" Target="http://127.0.0.1/6321001d0ffa6f0019e03696" TargetMode="External"/><Relationship Id="rId106" Type="http://schemas.openxmlformats.org/officeDocument/2006/relationships/hyperlink" Target="http://127.0.0.1/632100230ffa6f0019e0478a" TargetMode="External"/><Relationship Id="rId313" Type="http://schemas.openxmlformats.org/officeDocument/2006/relationships/hyperlink" Target="http://127.0.0.1/632100370ffa6f0019e07f0c" TargetMode="External"/><Relationship Id="rId758" Type="http://schemas.openxmlformats.org/officeDocument/2006/relationships/hyperlink" Target="http://127.0.0.1/632100380ffa6f0019e080d1" TargetMode="External"/><Relationship Id="rId965" Type="http://schemas.openxmlformats.org/officeDocument/2006/relationships/hyperlink" Target="http://127.0.0.1/6321001e0ffa6f0019e03a68" TargetMode="External"/><Relationship Id="rId10" Type="http://schemas.openxmlformats.org/officeDocument/2006/relationships/hyperlink" Target="http://127.0.0.1/6321001e0ffa6f0019e039dc" TargetMode="External"/><Relationship Id="rId94" Type="http://schemas.openxmlformats.org/officeDocument/2006/relationships/hyperlink" Target="http://127.0.0.1/6321002d0ffa6f0019e06256" TargetMode="External"/><Relationship Id="rId397" Type="http://schemas.openxmlformats.org/officeDocument/2006/relationships/hyperlink" Target="http://127.0.0.1/632100230ffa6f0019e04419" TargetMode="External"/><Relationship Id="rId520" Type="http://schemas.openxmlformats.org/officeDocument/2006/relationships/hyperlink" Target="http://127.0.0.1/632100280ffa6f0019e0543b" TargetMode="External"/><Relationship Id="rId618" Type="http://schemas.openxmlformats.org/officeDocument/2006/relationships/hyperlink" Target="http://127.0.0.1/6321001d0ffa6f0019e0362d" TargetMode="External"/><Relationship Id="rId825" Type="http://schemas.openxmlformats.org/officeDocument/2006/relationships/hyperlink" Target="http://127.0.0.1/6321003b0ffa6f0019e08993" TargetMode="External"/><Relationship Id="rId257" Type="http://schemas.openxmlformats.org/officeDocument/2006/relationships/hyperlink" Target="http://127.0.0.1/632100370ffa6f0019e07f6f" TargetMode="External"/><Relationship Id="rId464" Type="http://schemas.openxmlformats.org/officeDocument/2006/relationships/hyperlink" Target="http://127.0.0.1/632100370ffa6f0019e07b7c" TargetMode="External"/><Relationship Id="rId1010" Type="http://schemas.openxmlformats.org/officeDocument/2006/relationships/hyperlink" Target="http://127.0.0.1/6321001d0ffa6f0019e0364e" TargetMode="External"/><Relationship Id="rId1094" Type="http://schemas.openxmlformats.org/officeDocument/2006/relationships/hyperlink" Target="http://127.0.0.1/632100280ffa6f0019e05534" TargetMode="External"/><Relationship Id="rId1108" Type="http://schemas.openxmlformats.org/officeDocument/2006/relationships/comments" Target="../comments2.xml"/><Relationship Id="rId117" Type="http://schemas.openxmlformats.org/officeDocument/2006/relationships/hyperlink" Target="http://127.0.0.1/632100370ffa6f0019e07c08" TargetMode="External"/><Relationship Id="rId671" Type="http://schemas.openxmlformats.org/officeDocument/2006/relationships/hyperlink" Target="http://127.0.0.1/632100320ffa6f0019e06fdd" TargetMode="External"/><Relationship Id="rId769" Type="http://schemas.openxmlformats.org/officeDocument/2006/relationships/hyperlink" Target="http://127.0.0.1/632100320ffa6f0019e06e12" TargetMode="External"/><Relationship Id="rId976" Type="http://schemas.openxmlformats.org/officeDocument/2006/relationships/hyperlink" Target="http://127.0.0.1/632100290ffa6f0019e0571a" TargetMode="External"/><Relationship Id="rId324" Type="http://schemas.openxmlformats.org/officeDocument/2006/relationships/hyperlink" Target="http://127.0.0.1/632100320ffa6f0019e070d2" TargetMode="External"/><Relationship Id="rId531" Type="http://schemas.openxmlformats.org/officeDocument/2006/relationships/hyperlink" Target="http://127.0.0.1/6321002d0ffa6f0019e06391" TargetMode="External"/><Relationship Id="rId629" Type="http://schemas.openxmlformats.org/officeDocument/2006/relationships/hyperlink" Target="http://127.0.0.1/632100230ffa6f0019e0441d" TargetMode="External"/><Relationship Id="rId836" Type="http://schemas.openxmlformats.org/officeDocument/2006/relationships/hyperlink" Target="http://127.0.0.1/632100230ffa6f0019e047ab" TargetMode="External"/><Relationship Id="rId1021" Type="http://schemas.openxmlformats.org/officeDocument/2006/relationships/hyperlink" Target="http://127.0.0.1/632100370ffa6f0019e07da8" TargetMode="External"/><Relationship Id="rId903" Type="http://schemas.openxmlformats.org/officeDocument/2006/relationships/hyperlink" Target="http://127.0.0.1/6321002d0ffa6f0019e063fa" TargetMode="External"/><Relationship Id="rId32" Type="http://schemas.openxmlformats.org/officeDocument/2006/relationships/hyperlink" Target="http://127.0.0.1/6321002c0ffa6f0019e06003" TargetMode="External"/><Relationship Id="rId181" Type="http://schemas.openxmlformats.org/officeDocument/2006/relationships/hyperlink" Target="http://127.0.0.1/6321003c0ffa6f0019e08af1" TargetMode="External"/><Relationship Id="rId279" Type="http://schemas.openxmlformats.org/officeDocument/2006/relationships/hyperlink" Target="http://127.0.0.1/6321003c0ffa6f0019e08a63" TargetMode="External"/><Relationship Id="rId486" Type="http://schemas.openxmlformats.org/officeDocument/2006/relationships/hyperlink" Target="http://127.0.0.1/632100330ffa6f0019e07327" TargetMode="External"/><Relationship Id="rId693" Type="http://schemas.openxmlformats.org/officeDocument/2006/relationships/hyperlink" Target="http://127.0.0.1/6321001e0ffa6f0019e03a24" TargetMode="External"/><Relationship Id="rId139" Type="http://schemas.openxmlformats.org/officeDocument/2006/relationships/hyperlink" Target="http://127.0.0.1/632100320ffa6f0019e070b1" TargetMode="External"/><Relationship Id="rId346" Type="http://schemas.openxmlformats.org/officeDocument/2006/relationships/hyperlink" Target="http://127.0.0.1/632100280ffa6f0019e05625" TargetMode="External"/><Relationship Id="rId553" Type="http://schemas.openxmlformats.org/officeDocument/2006/relationships/hyperlink" Target="http://127.0.0.1/6321001e0ffa6f0019e0394c" TargetMode="External"/><Relationship Id="rId760" Type="http://schemas.openxmlformats.org/officeDocument/2006/relationships/hyperlink" Target="http://127.0.0.1/632100380ffa6f0019e080f0" TargetMode="External"/><Relationship Id="rId998" Type="http://schemas.openxmlformats.org/officeDocument/2006/relationships/hyperlink" Target="http://127.0.0.1/6321003c0ffa6f0019e08b12" TargetMode="External"/><Relationship Id="rId206" Type="http://schemas.openxmlformats.org/officeDocument/2006/relationships/hyperlink" Target="http://127.0.0.1/632100320ffa6f0019e07088" TargetMode="External"/><Relationship Id="rId413" Type="http://schemas.openxmlformats.org/officeDocument/2006/relationships/hyperlink" Target="http://127.0.0.1/6321003c0ffa6f0019e08e7d" TargetMode="External"/><Relationship Id="rId858" Type="http://schemas.openxmlformats.org/officeDocument/2006/relationships/hyperlink" Target="http://127.0.0.1/6321003c0ffa6f0019e08be6" TargetMode="External"/><Relationship Id="rId1043" Type="http://schemas.openxmlformats.org/officeDocument/2006/relationships/hyperlink" Target="http://127.0.0.1/632100280ffa6f0019e05304" TargetMode="External"/><Relationship Id="rId620" Type="http://schemas.openxmlformats.org/officeDocument/2006/relationships/hyperlink" Target="http://127.0.0.1/6321001f0ffa6f0019e03af4" TargetMode="External"/><Relationship Id="rId718" Type="http://schemas.openxmlformats.org/officeDocument/2006/relationships/hyperlink" Target="http://127.0.0.1/632100400ffa6f0019e0968a" TargetMode="External"/><Relationship Id="rId925" Type="http://schemas.openxmlformats.org/officeDocument/2006/relationships/hyperlink" Target="http://127.0.0.1/632100320ffa6f0019e07065" TargetMode="External"/><Relationship Id="rId54" Type="http://schemas.openxmlformats.org/officeDocument/2006/relationships/hyperlink" Target="http://127.0.0.1/632100400ffa6f0019e09621" TargetMode="External"/><Relationship Id="rId270" Type="http://schemas.openxmlformats.org/officeDocument/2006/relationships/hyperlink" Target="http://127.0.0.1/6321001e0ffa6f0019e03996" TargetMode="External"/><Relationship Id="rId130" Type="http://schemas.openxmlformats.org/officeDocument/2006/relationships/hyperlink" Target="http://127.0.0.1/6321001e0ffa6f0019e039bb" TargetMode="External"/><Relationship Id="rId368" Type="http://schemas.openxmlformats.org/officeDocument/2006/relationships/hyperlink" Target="http://127.0.0.1/632100320ffa6f0019e0715e" TargetMode="External"/><Relationship Id="rId575" Type="http://schemas.openxmlformats.org/officeDocument/2006/relationships/hyperlink" Target="http://127.0.0.1/632100230ffa6f0019e04558" TargetMode="External"/><Relationship Id="rId782" Type="http://schemas.openxmlformats.org/officeDocument/2006/relationships/hyperlink" Target="http://127.0.0.1/6329bf02ca797e001c73f846" TargetMode="External"/><Relationship Id="rId228" Type="http://schemas.openxmlformats.org/officeDocument/2006/relationships/hyperlink" Target="http://127.0.0.1/6321002d0ffa6f0019e06461" TargetMode="External"/><Relationship Id="rId435" Type="http://schemas.openxmlformats.org/officeDocument/2006/relationships/hyperlink" Target="http://127.0.0.1/632100380ffa6f0019e08024" TargetMode="External"/><Relationship Id="rId642" Type="http://schemas.openxmlformats.org/officeDocument/2006/relationships/hyperlink" Target="http://127.0.0.1/6321003c0ffa6f0019e08e16" TargetMode="External"/><Relationship Id="rId1065" Type="http://schemas.openxmlformats.org/officeDocument/2006/relationships/hyperlink" Target="http://127.0.0.1/632100290ffa6f0019e05743" TargetMode="External"/><Relationship Id="rId502" Type="http://schemas.openxmlformats.org/officeDocument/2006/relationships/hyperlink" Target="http://127.0.0.1/6321002d0ffa6f0019e062ff" TargetMode="External"/><Relationship Id="rId947" Type="http://schemas.openxmlformats.org/officeDocument/2006/relationships/hyperlink" Target="http://127.0.0.1/6321002d0ffa6f0019e0613c" TargetMode="External"/><Relationship Id="rId76" Type="http://schemas.openxmlformats.org/officeDocument/2006/relationships/hyperlink" Target="http://127.0.0.1/6321001e0ffa6f0019e03a8d" TargetMode="External"/><Relationship Id="rId807" Type="http://schemas.openxmlformats.org/officeDocument/2006/relationships/hyperlink" Target="http://127.0.0.1/632b28dcca797e001c741568" TargetMode="External"/><Relationship Id="rId292" Type="http://schemas.openxmlformats.org/officeDocument/2006/relationships/hyperlink" Target="http://127.0.0.1/6321002d0ffa6f0019e06184" TargetMode="External"/><Relationship Id="rId597" Type="http://schemas.openxmlformats.org/officeDocument/2006/relationships/hyperlink" Target="http://127.0.0.1/6321003b0ffa6f0019e089fc"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AF5CB-D67C-4E96-8C40-27529CEB5043}">
  <sheetPr filterMode="1"/>
  <dimension ref="B2:W374"/>
  <sheetViews>
    <sheetView showGridLines="0" zoomScale="70" zoomScaleNormal="70" workbookViewId="0">
      <pane xSplit="4" ySplit="6" topLeftCell="E7" activePane="bottomRight" state="frozen"/>
      <selection pane="topRight" activeCell="E1" sqref="E1"/>
      <selection pane="bottomLeft" activeCell="A7" sqref="A7"/>
      <selection pane="bottomRight" activeCell="N62" sqref="N62:N373"/>
    </sheetView>
  </sheetViews>
  <sheetFormatPr defaultColWidth="9" defaultRowHeight="15" x14ac:dyDescent="0.35"/>
  <cols>
    <col min="1" max="1" width="6.75" style="63" customWidth="1"/>
    <col min="2" max="2" width="9.08203125" style="63" hidden="1" customWidth="1"/>
    <col min="3" max="3" width="10.5" style="63" customWidth="1"/>
    <col min="4" max="4" width="22.9140625" style="63" customWidth="1"/>
    <col min="5" max="5" width="14.6640625" style="63" customWidth="1"/>
    <col min="6" max="6" width="11.58203125" style="62" customWidth="1"/>
    <col min="7" max="7" width="27.6640625" style="63" customWidth="1"/>
    <col min="8" max="8" width="14.33203125" style="62" customWidth="1"/>
    <col min="9" max="9" width="13.75" style="62" customWidth="1"/>
    <col min="10" max="10" width="13.9140625" style="63" customWidth="1"/>
    <col min="11" max="11" width="15.33203125" style="63" customWidth="1"/>
    <col min="12" max="12" width="13.33203125" style="63" customWidth="1"/>
    <col min="13" max="13" width="15.58203125" style="63" bestFit="1" customWidth="1"/>
    <col min="14" max="14" width="15.25" style="63" customWidth="1"/>
    <col min="15" max="15" width="18.9140625" style="63" customWidth="1"/>
    <col min="16" max="16" width="20.25" style="63" bestFit="1" customWidth="1"/>
    <col min="17" max="17" width="60" style="63" bestFit="1" customWidth="1"/>
    <col min="18" max="18" width="22.75" style="64" customWidth="1"/>
    <col min="19" max="19" width="20.08203125" style="63" customWidth="1"/>
    <col min="20" max="20" width="23.08203125" style="63" hidden="1" customWidth="1"/>
    <col min="21" max="21" width="21.08203125" style="63" bestFit="1" customWidth="1"/>
    <col min="22" max="22" width="11.25" style="63" bestFit="1" customWidth="1"/>
    <col min="23" max="23" width="9" style="64"/>
    <col min="24" max="16384" width="9" style="63"/>
  </cols>
  <sheetData>
    <row r="2" spans="2:23" x14ac:dyDescent="0.35">
      <c r="B2" s="158" t="s">
        <v>858</v>
      </c>
      <c r="C2" s="158"/>
      <c r="D2" s="158"/>
      <c r="E2" s="158"/>
      <c r="V2" s="159"/>
      <c r="W2" s="159"/>
    </row>
    <row r="3" spans="2:23" x14ac:dyDescent="0.35">
      <c r="G3" s="65"/>
      <c r="V3" s="88"/>
      <c r="W3" s="90"/>
    </row>
    <row r="4" spans="2:23" x14ac:dyDescent="0.35">
      <c r="B4" s="65" t="s">
        <v>871</v>
      </c>
      <c r="E4" s="66">
        <f>+M374+O374</f>
        <v>51400000</v>
      </c>
      <c r="O4" s="67">
        <v>150000</v>
      </c>
      <c r="Q4" s="68"/>
      <c r="V4" s="89"/>
      <c r="W4" s="103"/>
    </row>
    <row r="5" spans="2:23" ht="33" customHeight="1" x14ac:dyDescent="0.35">
      <c r="L5" s="160" t="s">
        <v>859</v>
      </c>
      <c r="M5" s="160"/>
      <c r="N5" s="161" t="s">
        <v>860</v>
      </c>
      <c r="O5" s="161"/>
      <c r="P5" s="162" t="s">
        <v>861</v>
      </c>
      <c r="R5" s="92">
        <f>COUNTIF($R$7:$R$209,"X")</f>
        <v>0</v>
      </c>
      <c r="S5" s="92">
        <f>COUNTIF($S$7:$S$209,"X")</f>
        <v>0</v>
      </c>
      <c r="T5" s="93" t="e">
        <f>S5/R5</f>
        <v>#DIV/0!</v>
      </c>
      <c r="V5" s="88"/>
      <c r="W5" s="90"/>
    </row>
    <row r="6" spans="2:23" s="64" customFormat="1" ht="64" customHeight="1" x14ac:dyDescent="0.35">
      <c r="B6" s="70" t="s">
        <v>762</v>
      </c>
      <c r="C6" s="71" t="s">
        <v>763</v>
      </c>
      <c r="D6" s="71" t="s">
        <v>764</v>
      </c>
      <c r="E6" s="71" t="s">
        <v>765</v>
      </c>
      <c r="F6" s="71" t="s">
        <v>766</v>
      </c>
      <c r="G6" s="71" t="s">
        <v>767</v>
      </c>
      <c r="H6" s="71" t="s">
        <v>544</v>
      </c>
      <c r="I6" s="72" t="s">
        <v>1254</v>
      </c>
      <c r="J6" s="72" t="s">
        <v>885</v>
      </c>
      <c r="K6" s="146" t="s">
        <v>7</v>
      </c>
      <c r="L6" s="104" t="s">
        <v>865</v>
      </c>
      <c r="M6" s="104" t="s">
        <v>831</v>
      </c>
      <c r="N6" s="105" t="s">
        <v>866</v>
      </c>
      <c r="O6" s="105" t="s">
        <v>867</v>
      </c>
      <c r="P6" s="163"/>
      <c r="Q6" s="71" t="s">
        <v>868</v>
      </c>
      <c r="R6" s="69" t="s">
        <v>862</v>
      </c>
      <c r="S6" s="69" t="s">
        <v>863</v>
      </c>
      <c r="T6" s="69" t="s">
        <v>864</v>
      </c>
      <c r="U6" s="69" t="s">
        <v>856</v>
      </c>
      <c r="V6" s="69" t="s">
        <v>869</v>
      </c>
    </row>
    <row r="7" spans="2:23" hidden="1" x14ac:dyDescent="0.35">
      <c r="B7" s="73">
        <v>1</v>
      </c>
      <c r="C7" s="4">
        <v>113684</v>
      </c>
      <c r="D7" s="44" t="str">
        <f>VLOOKUP(C7,'[1]Control programa E'!$B$13:$U$396,8,0)</f>
        <v>AGUACATALA</v>
      </c>
      <c r="E7" s="44" t="str">
        <f>VLOOKUP(C7,'[1]Control programa E'!$B$13:$U$396,11,0)</f>
        <v>MEDELLIN</v>
      </c>
      <c r="F7" s="44" t="str">
        <f>VLOOKUP(C7,'[1]Control programa E'!$B$13:$U$396,10,0)</f>
        <v>Área Norte</v>
      </c>
      <c r="G7" s="44" t="str">
        <f>VLOOKUP(C7,'[1]Control programa E'!$B$13:$U$396,20,0)</f>
        <v>GRUPO ESTACIONES: Andrés Mejía</v>
      </c>
      <c r="H7" s="44" t="str">
        <f>VLOOKUP(C7,'[1]Control programa E'!$B$13:$U$396,15,0)</f>
        <v>ALVARO GUTIERREZ</v>
      </c>
      <c r="I7" s="147">
        <v>1</v>
      </c>
      <c r="J7" s="147">
        <v>1</v>
      </c>
      <c r="K7" s="148">
        <f t="shared" ref="K7:K70" si="0">AVERAGE(I7:J7)</f>
        <v>1</v>
      </c>
      <c r="L7" s="83" t="s">
        <v>872</v>
      </c>
      <c r="M7" s="84">
        <v>200000</v>
      </c>
      <c r="N7" s="83">
        <f>COUNTIF(I7:J7,"&gt;=100%")</f>
        <v>2</v>
      </c>
      <c r="O7" s="85">
        <f t="shared" ref="O7:O70" si="1">N7*$O$4</f>
        <v>300000</v>
      </c>
      <c r="P7" s="75">
        <f>O7+M7</f>
        <v>500000</v>
      </c>
      <c r="Q7" s="76" t="s">
        <v>2726</v>
      </c>
      <c r="R7" s="74"/>
      <c r="S7" s="74"/>
      <c r="T7" s="74"/>
      <c r="U7" s="77" t="str">
        <f>VLOOKUP(C7,'[1]Control programa E'!$B$13:$AS$396,44,0)</f>
        <v>JOHNNATAN ALZATE</v>
      </c>
      <c r="V7" s="77"/>
    </row>
    <row r="8" spans="2:23" hidden="1" x14ac:dyDescent="0.35">
      <c r="B8" s="78">
        <v>2</v>
      </c>
      <c r="C8" s="6">
        <v>170081</v>
      </c>
      <c r="D8" s="44" t="str">
        <f>VLOOKUP(C8,'[1]Control programa E'!$B$13:$U$396,8,0)</f>
        <v>ESTACION DE SERVICIO VILLANOVA</v>
      </c>
      <c r="E8" s="44" t="str">
        <f>VLOOKUP(C8,'[1]Control programa E'!$B$13:$U$396,11,0)</f>
        <v>MONTERIA</v>
      </c>
      <c r="F8" s="44" t="str">
        <f>VLOOKUP(C8,'[1]Control programa E'!$B$13:$U$396,10,0)</f>
        <v>Área Norte</v>
      </c>
      <c r="G8" s="44" t="str">
        <f>VLOOKUP(C8,'[1]Control programa E'!$B$13:$U$396,20,0)</f>
        <v>Felipe Olmos</v>
      </c>
      <c r="H8" s="44" t="str">
        <f>VLOOKUP(C8,'[1]Control programa E'!$B$13:$U$396,15,0)</f>
        <v>VICTOR PATERNINA</v>
      </c>
      <c r="I8" s="149">
        <v>1</v>
      </c>
      <c r="J8" s="149">
        <v>1</v>
      </c>
      <c r="K8" s="148">
        <f t="shared" si="0"/>
        <v>1</v>
      </c>
      <c r="L8" s="83" t="s">
        <v>872</v>
      </c>
      <c r="M8" s="84">
        <v>200000</v>
      </c>
      <c r="N8" s="83">
        <f t="shared" ref="N8:N71" si="2">COUNTIF(I8:J8,"&gt;=100%")</f>
        <v>2</v>
      </c>
      <c r="O8" s="85">
        <f t="shared" si="1"/>
        <v>300000</v>
      </c>
      <c r="P8" s="75">
        <f t="shared" ref="P8:P71" si="3">O8+M8</f>
        <v>500000</v>
      </c>
      <c r="Q8" s="76" t="s">
        <v>2726</v>
      </c>
      <c r="R8" s="78"/>
      <c r="S8" s="74"/>
      <c r="T8" s="78"/>
      <c r="U8" s="77" t="str">
        <f>VLOOKUP(C8,'[1]Control programa E'!$B$13:$AS$396,44,0)</f>
        <v>KAREN COGOLLO</v>
      </c>
      <c r="V8" s="82"/>
    </row>
    <row r="9" spans="2:23" hidden="1" x14ac:dyDescent="0.35">
      <c r="B9" s="73">
        <v>3</v>
      </c>
      <c r="C9" s="4">
        <v>112545</v>
      </c>
      <c r="D9" s="44" t="str">
        <f>VLOOKUP(C9,'[1]Control programa E'!$B$13:$U$396,8,0)</f>
        <v>BELLAVISTA</v>
      </c>
      <c r="E9" s="44" t="str">
        <f>VLOOKUP(C9,'[1]Control programa E'!$B$13:$U$396,11,0)</f>
        <v>SAN ANTONIO DEL TEQUENDAMA</v>
      </c>
      <c r="F9" s="44" t="str">
        <f>VLOOKUP(C9,'[1]Control programa E'!$B$13:$U$396,10,0)</f>
        <v>Área Centro</v>
      </c>
      <c r="G9" s="44" t="str">
        <f>VLOOKUP(C9,'[1]Control programa E'!$B$13:$U$396,20,0)</f>
        <v>REDH: Humberto Hernandez</v>
      </c>
      <c r="H9" s="44" t="str">
        <f>VLOOKUP(C9,'[1]Control programa E'!$B$13:$U$396,15,0)</f>
        <v xml:space="preserve">PAOLA MARTÍNEZ </v>
      </c>
      <c r="I9" s="147">
        <v>1</v>
      </c>
      <c r="J9" s="147">
        <v>1</v>
      </c>
      <c r="K9" s="148">
        <f t="shared" si="0"/>
        <v>1</v>
      </c>
      <c r="L9" s="83" t="s">
        <v>872</v>
      </c>
      <c r="M9" s="84">
        <v>200000</v>
      </c>
      <c r="N9" s="83">
        <f t="shared" si="2"/>
        <v>2</v>
      </c>
      <c r="O9" s="85">
        <f t="shared" si="1"/>
        <v>300000</v>
      </c>
      <c r="P9" s="75">
        <f t="shared" si="3"/>
        <v>500000</v>
      </c>
      <c r="Q9" s="76" t="s">
        <v>2729</v>
      </c>
      <c r="R9" s="74"/>
      <c r="S9" s="74"/>
      <c r="T9" s="74"/>
      <c r="U9" s="77" t="str">
        <f>VLOOKUP(C9,'[1]Control programa E'!$B$13:$AS$396,44,0)</f>
        <v>MIGUEL RAMIREZ</v>
      </c>
      <c r="V9" s="77"/>
    </row>
    <row r="10" spans="2:23" hidden="1" x14ac:dyDescent="0.35">
      <c r="B10" s="78">
        <v>4</v>
      </c>
      <c r="C10" s="6">
        <v>112038</v>
      </c>
      <c r="D10" s="44" t="str">
        <f>VLOOKUP(C10,'[1]Control programa E'!$B$13:$U$396,8,0)</f>
        <v>ONCE</v>
      </c>
      <c r="E10" s="44" t="str">
        <f>VLOOKUP(C10,'[1]Control programa E'!$B$13:$U$396,11,0)</f>
        <v>SANTA MARTA</v>
      </c>
      <c r="F10" s="44" t="str">
        <f>VLOOKUP(C10,'[1]Control programa E'!$B$13:$U$396,10,0)</f>
        <v>Área Norte</v>
      </c>
      <c r="G10" s="44" t="str">
        <f>VLOOKUP(C10,'[1]Control programa E'!$B$13:$U$396,20,0)</f>
        <v>COESCO: Alexander Trujillo</v>
      </c>
      <c r="H10" s="44" t="str">
        <f>VLOOKUP(C10,'[1]Control programa E'!$B$13:$U$396,15,0)</f>
        <v>ANGELA BARANDICA</v>
      </c>
      <c r="I10" s="149">
        <v>1</v>
      </c>
      <c r="J10" s="149">
        <v>1</v>
      </c>
      <c r="K10" s="148">
        <f t="shared" si="0"/>
        <v>1</v>
      </c>
      <c r="L10" s="83" t="s">
        <v>872</v>
      </c>
      <c r="M10" s="84">
        <v>200000</v>
      </c>
      <c r="N10" s="83">
        <f t="shared" si="2"/>
        <v>2</v>
      </c>
      <c r="O10" s="85">
        <f t="shared" si="1"/>
        <v>300000</v>
      </c>
      <c r="P10" s="75">
        <f t="shared" si="3"/>
        <v>500000</v>
      </c>
      <c r="Q10" s="76" t="s">
        <v>2726</v>
      </c>
      <c r="R10" s="78"/>
      <c r="S10" s="74"/>
      <c r="T10" s="78"/>
      <c r="U10" s="77" t="str">
        <f>VLOOKUP(C10,'[1]Control programa E'!$B$13:$AS$396,44,0)</f>
        <v>GUILLERMO SOLANO</v>
      </c>
      <c r="V10" s="82"/>
    </row>
    <row r="11" spans="2:23" hidden="1" x14ac:dyDescent="0.35">
      <c r="B11" s="73">
        <v>5</v>
      </c>
      <c r="C11" s="4">
        <v>111992</v>
      </c>
      <c r="D11" s="44" t="str">
        <f>VLOOKUP(C11,'[1]Control programa E'!$B$13:$U$396,8,0)</f>
        <v>SERVISUR PASTO</v>
      </c>
      <c r="E11" s="44" t="str">
        <f>VLOOKUP(C11,'[1]Control programa E'!$B$13:$U$396,11,0)</f>
        <v>SAN JUAN DE PASTO</v>
      </c>
      <c r="F11" s="44" t="str">
        <f>VLOOKUP(C11,'[1]Control programa E'!$B$13:$U$396,10,0)</f>
        <v>Área Sur</v>
      </c>
      <c r="G11" s="44" t="str">
        <f>VLOOKUP(C11,'[1]Control programa E'!$B$13:$U$396,20,0)</f>
        <v>Maria Elena y Alonso Villacis</v>
      </c>
      <c r="H11" s="44" t="str">
        <f>VLOOKUP(C11,'[1]Control programa E'!$B$13:$U$396,15,0)</f>
        <v xml:space="preserve">FABIO ANDRES ROJAS </v>
      </c>
      <c r="I11" s="147">
        <v>1</v>
      </c>
      <c r="J11" s="147">
        <v>1</v>
      </c>
      <c r="K11" s="148">
        <f t="shared" si="0"/>
        <v>1</v>
      </c>
      <c r="L11" s="83" t="s">
        <v>872</v>
      </c>
      <c r="M11" s="84">
        <v>200000</v>
      </c>
      <c r="N11" s="83">
        <f t="shared" si="2"/>
        <v>2</v>
      </c>
      <c r="O11" s="85">
        <f t="shared" si="1"/>
        <v>300000</v>
      </c>
      <c r="P11" s="75">
        <f t="shared" si="3"/>
        <v>500000</v>
      </c>
      <c r="Q11" s="79" t="s">
        <v>870</v>
      </c>
      <c r="R11" s="74"/>
      <c r="S11" s="74"/>
      <c r="T11" s="74"/>
      <c r="U11" s="77" t="str">
        <f>VLOOKUP(C11,'[1]Control programa E'!$B$13:$AS$396,44,0)</f>
        <v>MIGUEL RAMIREZ</v>
      </c>
      <c r="V11" s="77"/>
    </row>
    <row r="12" spans="2:23" hidden="1" x14ac:dyDescent="0.35">
      <c r="B12" s="78">
        <v>6</v>
      </c>
      <c r="C12" s="6">
        <v>146923</v>
      </c>
      <c r="D12" s="44" t="str">
        <f>VLOOKUP(C12,'[1]Control programa E'!$B$13:$U$396,8,0)</f>
        <v>DONDE ISIDRO</v>
      </c>
      <c r="E12" s="44" t="str">
        <f>VLOOKUP(C12,'[1]Control programa E'!$B$13:$U$396,11,0)</f>
        <v>GUEPSA</v>
      </c>
      <c r="F12" s="44" t="str">
        <f>VLOOKUP(C12,'[1]Control programa E'!$B$13:$U$396,10,0)</f>
        <v>Área Centro</v>
      </c>
      <c r="G12" s="44" t="str">
        <f>VLOOKUP(C12,'[1]Control programa E'!$B$13:$U$396,20,0)</f>
        <v>Uriel Contreras</v>
      </c>
      <c r="H12" s="44" t="str">
        <f>VLOOKUP(C12,'[1]Control programa E'!$B$13:$U$396,15,0)</f>
        <v>YOLIMA MESA</v>
      </c>
      <c r="I12" s="149">
        <v>1</v>
      </c>
      <c r="J12" s="149">
        <v>1</v>
      </c>
      <c r="K12" s="148">
        <f t="shared" si="0"/>
        <v>1</v>
      </c>
      <c r="L12" s="83" t="s">
        <v>872</v>
      </c>
      <c r="M12" s="84">
        <v>200000</v>
      </c>
      <c r="N12" s="83">
        <f t="shared" si="2"/>
        <v>2</v>
      </c>
      <c r="O12" s="85">
        <f t="shared" si="1"/>
        <v>300000</v>
      </c>
      <c r="P12" s="75">
        <f t="shared" si="3"/>
        <v>500000</v>
      </c>
      <c r="Q12" s="76" t="s">
        <v>2729</v>
      </c>
      <c r="R12" s="78"/>
      <c r="S12" s="74"/>
      <c r="T12" s="78"/>
      <c r="U12" s="77" t="str">
        <f>VLOOKUP(C12,'[1]Control programa E'!$B$13:$AS$396,44,0)</f>
        <v>RICARDO CHIPATECUA</v>
      </c>
      <c r="V12" s="82"/>
    </row>
    <row r="13" spans="2:23" hidden="1" x14ac:dyDescent="0.35">
      <c r="B13" s="73">
        <v>7</v>
      </c>
      <c r="C13" s="4">
        <v>110374</v>
      </c>
      <c r="D13" s="44" t="str">
        <f>VLOOKUP(C13,'[1]Control programa E'!$B$13:$U$396,8,0)</f>
        <v>CAPRI</v>
      </c>
      <c r="E13" s="44" t="str">
        <f>VLOOKUP(C13,'[1]Control programa E'!$B$13:$U$396,11,0)</f>
        <v>SANTIAGO DE CALI</v>
      </c>
      <c r="F13" s="44" t="str">
        <f>VLOOKUP(C13,'[1]Control programa E'!$B$13:$U$396,10,0)</f>
        <v>Área Sur</v>
      </c>
      <c r="G13" s="44" t="str">
        <f>VLOOKUP(C13,'[1]Control programa E'!$B$13:$U$396,20,0)</f>
        <v>Guillermo Franco</v>
      </c>
      <c r="H13" s="44" t="str">
        <f>VLOOKUP(C13,'[1]Control programa E'!$B$13:$U$396,15,0)</f>
        <v>CLAUDIA PINILLA</v>
      </c>
      <c r="I13" s="147">
        <v>1</v>
      </c>
      <c r="J13" s="147">
        <v>1</v>
      </c>
      <c r="K13" s="148">
        <f t="shared" si="0"/>
        <v>1</v>
      </c>
      <c r="L13" s="83" t="s">
        <v>872</v>
      </c>
      <c r="M13" s="84">
        <v>200000</v>
      </c>
      <c r="N13" s="83">
        <f t="shared" si="2"/>
        <v>2</v>
      </c>
      <c r="O13" s="85">
        <f t="shared" si="1"/>
        <v>300000</v>
      </c>
      <c r="P13" s="75">
        <f t="shared" si="3"/>
        <v>500000</v>
      </c>
      <c r="Q13" s="79" t="s">
        <v>870</v>
      </c>
      <c r="R13" s="74"/>
      <c r="S13" s="74"/>
      <c r="T13" s="74"/>
      <c r="U13" s="77" t="str">
        <f>VLOOKUP(C13,'[1]Control programa E'!$B$13:$AS$396,44,0)</f>
        <v>JUAN MONTEALEGRE</v>
      </c>
      <c r="V13" s="77"/>
    </row>
    <row r="14" spans="2:23" hidden="1" x14ac:dyDescent="0.35">
      <c r="B14" s="78">
        <v>8</v>
      </c>
      <c r="C14" s="6">
        <v>146169</v>
      </c>
      <c r="D14" s="44" t="str">
        <f>VLOOKUP(C14,'[1]Control programa E'!$B$13:$U$396,8,0)</f>
        <v>SANTAMARIA DE LOS ANGELES</v>
      </c>
      <c r="E14" s="44" t="str">
        <f>VLOOKUP(C14,'[1]Control programa E'!$B$13:$U$396,11,0)</f>
        <v>MEDELLIN</v>
      </c>
      <c r="F14" s="44" t="str">
        <f>VLOOKUP(C14,'[1]Control programa E'!$B$13:$U$396,10,0)</f>
        <v>Área Norte</v>
      </c>
      <c r="G14" s="44" t="str">
        <f>VLOOKUP(C14,'[1]Control programa E'!$B$13:$U$396,20,0)</f>
        <v>GRUPO ESTACIONES: Andrés Mejía</v>
      </c>
      <c r="H14" s="44" t="str">
        <f>VLOOKUP(C14,'[1]Control programa E'!$B$13:$U$396,15,0)</f>
        <v>ALVARO GUTIERREZ</v>
      </c>
      <c r="I14" s="149">
        <v>1</v>
      </c>
      <c r="J14" s="149">
        <v>1</v>
      </c>
      <c r="K14" s="148">
        <f t="shared" si="0"/>
        <v>1</v>
      </c>
      <c r="L14" s="83" t="s">
        <v>872</v>
      </c>
      <c r="M14" s="84">
        <v>200000</v>
      </c>
      <c r="N14" s="83">
        <f t="shared" si="2"/>
        <v>2</v>
      </c>
      <c r="O14" s="85">
        <f t="shared" si="1"/>
        <v>300000</v>
      </c>
      <c r="P14" s="75">
        <f t="shared" si="3"/>
        <v>500000</v>
      </c>
      <c r="Q14" s="76" t="s">
        <v>2726</v>
      </c>
      <c r="R14" s="78"/>
      <c r="S14" s="74"/>
      <c r="T14" s="78"/>
      <c r="U14" s="77" t="str">
        <f>VLOOKUP(C14,'[1]Control programa E'!$B$13:$AS$396,44,0)</f>
        <v>JOHNNATAN ALZATE</v>
      </c>
      <c r="V14" s="82"/>
    </row>
    <row r="15" spans="2:23" hidden="1" x14ac:dyDescent="0.35">
      <c r="B15" s="73">
        <v>9</v>
      </c>
      <c r="C15" s="4">
        <v>168607</v>
      </c>
      <c r="D15" s="44" t="str">
        <f>VLOOKUP(C15,'[1]Control programa E'!$B$13:$U$396,8,0)</f>
        <v>MONTEARROYO</v>
      </c>
      <c r="E15" s="44" t="str">
        <f>VLOOKUP(C15,'[1]Control programa E'!$B$13:$U$396,11,0)</f>
        <v>BARBOSA</v>
      </c>
      <c r="F15" s="44" t="str">
        <f>VLOOKUP(C15,'[1]Control programa E'!$B$13:$U$396,10,0)</f>
        <v>Área Centro</v>
      </c>
      <c r="G15" s="44" t="str">
        <f>VLOOKUP(C15,'[1]Control programa E'!$B$13:$U$396,20,0)</f>
        <v>Combustibles Unigas SAS</v>
      </c>
      <c r="H15" s="44" t="str">
        <f>VLOOKUP(C15,'[1]Control programa E'!$B$13:$U$396,15,0)</f>
        <v>YOLIMA MESA</v>
      </c>
      <c r="I15" s="147">
        <v>1</v>
      </c>
      <c r="J15" s="147">
        <v>1</v>
      </c>
      <c r="K15" s="148">
        <f t="shared" si="0"/>
        <v>1</v>
      </c>
      <c r="L15" s="83" t="s">
        <v>872</v>
      </c>
      <c r="M15" s="84">
        <v>200000</v>
      </c>
      <c r="N15" s="83">
        <f t="shared" si="2"/>
        <v>2</v>
      </c>
      <c r="O15" s="85">
        <f t="shared" si="1"/>
        <v>300000</v>
      </c>
      <c r="P15" s="75">
        <f t="shared" si="3"/>
        <v>500000</v>
      </c>
      <c r="Q15" s="76" t="s">
        <v>2729</v>
      </c>
      <c r="R15" s="74"/>
      <c r="S15" s="74"/>
      <c r="T15" s="74"/>
      <c r="U15" s="77" t="str">
        <f>VLOOKUP(C15,'[1]Control programa E'!$B$13:$AS$396,44,0)</f>
        <v>MILENA INFANTE</v>
      </c>
      <c r="V15" s="77"/>
    </row>
    <row r="16" spans="2:23" hidden="1" x14ac:dyDescent="0.35">
      <c r="B16" s="78">
        <v>10</v>
      </c>
      <c r="C16" s="6">
        <v>110474</v>
      </c>
      <c r="D16" s="44" t="str">
        <f>VLOOKUP(C16,'[1]Control programa E'!$B$13:$U$396,8,0)</f>
        <v>DIAMANTE</v>
      </c>
      <c r="E16" s="44" t="str">
        <f>VLOOKUP(C16,'[1]Control programa E'!$B$13:$U$396,11,0)</f>
        <v>MOSQUERA</v>
      </c>
      <c r="F16" s="44" t="str">
        <f>VLOOKUP(C16,'[1]Control programa E'!$B$13:$U$396,10,0)</f>
        <v>Área Centro</v>
      </c>
      <c r="G16" s="44" t="str">
        <f>VLOOKUP(C16,'[1]Control programa E'!$B$13:$U$396,20,0)</f>
        <v>COMBUSCOL: Fernando Chávez</v>
      </c>
      <c r="H16" s="44" t="str">
        <f>VLOOKUP(C16,'[1]Control programa E'!$B$13:$U$396,15,0)</f>
        <v>SEBASTIAN PARDO</v>
      </c>
      <c r="I16" s="149">
        <v>1</v>
      </c>
      <c r="J16" s="149">
        <v>1</v>
      </c>
      <c r="K16" s="148">
        <f t="shared" si="0"/>
        <v>1</v>
      </c>
      <c r="L16" s="83" t="s">
        <v>872</v>
      </c>
      <c r="M16" s="84">
        <v>200000</v>
      </c>
      <c r="N16" s="83">
        <f t="shared" si="2"/>
        <v>2</v>
      </c>
      <c r="O16" s="85">
        <f t="shared" si="1"/>
        <v>300000</v>
      </c>
      <c r="P16" s="75">
        <f t="shared" si="3"/>
        <v>500000</v>
      </c>
      <c r="Q16" s="76" t="s">
        <v>2729</v>
      </c>
      <c r="R16" s="78"/>
      <c r="S16" s="74"/>
      <c r="T16" s="78"/>
      <c r="U16" s="77" t="str">
        <f>VLOOKUP(C16,'[1]Control programa E'!$B$13:$AS$396,44,0)</f>
        <v>MILENA INFANTE</v>
      </c>
      <c r="V16" s="82"/>
    </row>
    <row r="17" spans="2:22" hidden="1" x14ac:dyDescent="0.35">
      <c r="B17" s="73">
        <v>11</v>
      </c>
      <c r="C17" s="4">
        <v>166073</v>
      </c>
      <c r="D17" s="44" t="str">
        <f>VLOOKUP(C17,'[1]Control programa E'!$B$13:$U$396,8,0)</f>
        <v>LA 41</v>
      </c>
      <c r="E17" s="44" t="str">
        <f>VLOOKUP(C17,'[1]Control programa E'!$B$13:$U$396,11,0)</f>
        <v>MONTERIA</v>
      </c>
      <c r="F17" s="44" t="str">
        <f>VLOOKUP(C17,'[1]Control programa E'!$B$13:$U$396,10,0)</f>
        <v>Área Norte</v>
      </c>
      <c r="G17" s="44" t="str">
        <f>VLOOKUP(C17,'[1]Control programa E'!$B$13:$U$396,20,0)</f>
        <v>Felipe Olmos</v>
      </c>
      <c r="H17" s="44" t="str">
        <f>VLOOKUP(C17,'[1]Control programa E'!$B$13:$U$396,15,0)</f>
        <v>VICTOR PATERNINA</v>
      </c>
      <c r="I17" s="147">
        <v>1</v>
      </c>
      <c r="J17" s="147">
        <v>1</v>
      </c>
      <c r="K17" s="148">
        <f t="shared" si="0"/>
        <v>1</v>
      </c>
      <c r="L17" s="83" t="s">
        <v>872</v>
      </c>
      <c r="M17" s="84">
        <v>200000</v>
      </c>
      <c r="N17" s="83">
        <f t="shared" si="2"/>
        <v>2</v>
      </c>
      <c r="O17" s="85">
        <f t="shared" si="1"/>
        <v>300000</v>
      </c>
      <c r="P17" s="75">
        <f t="shared" si="3"/>
        <v>500000</v>
      </c>
      <c r="Q17" s="76" t="s">
        <v>2726</v>
      </c>
      <c r="R17" s="74"/>
      <c r="S17" s="74"/>
      <c r="T17" s="74"/>
      <c r="U17" s="77" t="str">
        <f>VLOOKUP(C17,'[1]Control programa E'!$B$13:$AS$396,44,0)</f>
        <v>KAREN COGOLLO</v>
      </c>
      <c r="V17" s="77"/>
    </row>
    <row r="18" spans="2:22" hidden="1" x14ac:dyDescent="0.35">
      <c r="B18" s="78">
        <v>12</v>
      </c>
      <c r="C18" s="4">
        <v>162693</v>
      </c>
      <c r="D18" s="44" t="str">
        <f>VLOOKUP(C18,'[1]Control programa E'!$B$13:$U$396,8,0)</f>
        <v>LA VIRGEN(Camova)</v>
      </c>
      <c r="E18" s="44" t="str">
        <f>VLOOKUP(C18,'[1]Control programa E'!$B$13:$U$396,11,0)</f>
        <v>BUCARAMANGA</v>
      </c>
      <c r="F18" s="44" t="str">
        <f>VLOOKUP(C18,'[1]Control programa E'!$B$13:$U$396,10,0)</f>
        <v>Área Norte</v>
      </c>
      <c r="G18" s="44" t="str">
        <f>VLOOKUP(C18,'[1]Control programa E'!$B$13:$U$396,20,0)</f>
        <v>Camova/ Camilo Sarmiento</v>
      </c>
      <c r="H18" s="44" t="str">
        <f>VLOOKUP(C18,'[1]Control programa E'!$B$13:$U$396,15,0)</f>
        <v>FABIAN TORRES</v>
      </c>
      <c r="I18" s="147">
        <v>1</v>
      </c>
      <c r="J18" s="147">
        <v>1</v>
      </c>
      <c r="K18" s="148">
        <f t="shared" si="0"/>
        <v>1</v>
      </c>
      <c r="L18" s="83" t="s">
        <v>872</v>
      </c>
      <c r="M18" s="84">
        <v>200000</v>
      </c>
      <c r="N18" s="83">
        <f t="shared" si="2"/>
        <v>2</v>
      </c>
      <c r="O18" s="85">
        <f t="shared" si="1"/>
        <v>300000</v>
      </c>
      <c r="P18" s="75">
        <f t="shared" si="3"/>
        <v>500000</v>
      </c>
      <c r="Q18" s="76" t="s">
        <v>2726</v>
      </c>
      <c r="R18" s="78"/>
      <c r="S18" s="74"/>
      <c r="T18" s="78"/>
      <c r="U18" s="77" t="str">
        <f>VLOOKUP(C18,'[1]Control programa E'!$B$13:$AS$396,44,0)</f>
        <v>FERNEY LOZANO</v>
      </c>
      <c r="V18" s="82"/>
    </row>
    <row r="19" spans="2:22" hidden="1" x14ac:dyDescent="0.35">
      <c r="B19" s="73">
        <v>13</v>
      </c>
      <c r="C19" s="6">
        <v>167118</v>
      </c>
      <c r="D19" s="44" t="str">
        <f>VLOOKUP(C19,'[1]Control programa E'!$B$13:$U$396,8,0)</f>
        <v>CRUCERO DEL OESTE</v>
      </c>
      <c r="E19" s="44" t="str">
        <f>VLOOKUP(C19,'[1]Control programa E'!$B$13:$U$396,11,0)</f>
        <v xml:space="preserve">RIONEGRO </v>
      </c>
      <c r="F19" s="44" t="str">
        <f>VLOOKUP(C19,'[1]Control programa E'!$B$13:$U$396,10,0)</f>
        <v>Área Norte</v>
      </c>
      <c r="G19" s="44" t="str">
        <f>VLOOKUP(C19,'[1]Control programa E'!$B$13:$U$396,20,0)</f>
        <v>Juan Diego Cordoba</v>
      </c>
      <c r="H19" s="44" t="str">
        <f>VLOOKUP(C19,'[1]Control programa E'!$B$13:$U$396,15,0)</f>
        <v>ALVARO GUTIERREZ</v>
      </c>
      <c r="I19" s="149">
        <v>1</v>
      </c>
      <c r="J19" s="149">
        <v>1</v>
      </c>
      <c r="K19" s="148">
        <f t="shared" si="0"/>
        <v>1</v>
      </c>
      <c r="L19" s="83" t="s">
        <v>872</v>
      </c>
      <c r="M19" s="84">
        <v>200000</v>
      </c>
      <c r="N19" s="83">
        <f t="shared" si="2"/>
        <v>2</v>
      </c>
      <c r="O19" s="85">
        <f t="shared" si="1"/>
        <v>300000</v>
      </c>
      <c r="P19" s="75">
        <f t="shared" si="3"/>
        <v>500000</v>
      </c>
      <c r="Q19" s="76" t="s">
        <v>2726</v>
      </c>
      <c r="R19" s="74"/>
      <c r="S19" s="74"/>
      <c r="T19" s="74"/>
      <c r="U19" s="77" t="str">
        <f>VLOOKUP(C19,'[1]Control programa E'!$B$13:$AS$396,44,0)</f>
        <v>JOHNNATAN ALZATE</v>
      </c>
      <c r="V19" s="77"/>
    </row>
    <row r="20" spans="2:22" hidden="1" x14ac:dyDescent="0.35">
      <c r="B20" s="78">
        <v>14</v>
      </c>
      <c r="C20" s="4">
        <v>170891</v>
      </c>
      <c r="D20" s="44" t="str">
        <f>VLOOKUP(C20,'[1]Control programa E'!$B$13:$U$396,8,0)</f>
        <v>LA PISTA</v>
      </c>
      <c r="E20" s="44" t="str">
        <f>VLOOKUP(C20,'[1]Control programa E'!$B$13:$U$396,11,0)</f>
        <v>NATAGAIMA</v>
      </c>
      <c r="F20" s="44" t="str">
        <f>VLOOKUP(C20,'[1]Control programa E'!$B$13:$U$396,10,0)</f>
        <v>Área Centro</v>
      </c>
      <c r="G20" s="44" t="str">
        <f>VLOOKUP(C20,'[1]Control programa E'!$B$13:$U$396,20,0)</f>
        <v>COESCO: Julian Torrado</v>
      </c>
      <c r="H20" s="44" t="str">
        <f>VLOOKUP(C20,'[1]Control programa E'!$B$13:$U$396,15,0)</f>
        <v>JOHANA BOTERO</v>
      </c>
      <c r="I20" s="147">
        <v>1</v>
      </c>
      <c r="J20" s="147">
        <v>1</v>
      </c>
      <c r="K20" s="148">
        <f t="shared" si="0"/>
        <v>1</v>
      </c>
      <c r="L20" s="83" t="s">
        <v>872</v>
      </c>
      <c r="M20" s="84">
        <v>200000</v>
      </c>
      <c r="N20" s="83">
        <f t="shared" si="2"/>
        <v>2</v>
      </c>
      <c r="O20" s="85">
        <f t="shared" si="1"/>
        <v>300000</v>
      </c>
      <c r="P20" s="75">
        <f t="shared" si="3"/>
        <v>500000</v>
      </c>
      <c r="Q20" s="76" t="s">
        <v>2729</v>
      </c>
      <c r="R20" s="78"/>
      <c r="S20" s="74"/>
      <c r="T20" s="78"/>
      <c r="U20" s="77" t="str">
        <f>VLOOKUP(C20,'[1]Control programa E'!$B$13:$AS$396,44,0)</f>
        <v>MIGUEL RAMIREZ</v>
      </c>
      <c r="V20" s="82"/>
    </row>
    <row r="21" spans="2:22" hidden="1" x14ac:dyDescent="0.35">
      <c r="B21" s="73">
        <v>15</v>
      </c>
      <c r="C21" s="6">
        <v>166732</v>
      </c>
      <c r="D21" s="44" t="str">
        <f>VLOOKUP(C21,'[1]Control programa E'!$B$13:$U$396,8,0)</f>
        <v>ÉXITO EL CORRAL</v>
      </c>
      <c r="E21" s="44" t="str">
        <f>VLOOKUP(C21,'[1]Control programa E'!$B$13:$U$396,11,0)</f>
        <v>SINCELEJO</v>
      </c>
      <c r="F21" s="44" t="str">
        <f>VLOOKUP(C21,'[1]Control programa E'!$B$13:$U$396,10,0)</f>
        <v>Área Norte</v>
      </c>
      <c r="G21" s="44" t="str">
        <f>VLOOKUP(C21,'[1]Control programa E'!$B$13:$U$396,20,0)</f>
        <v>GRUPO ÉXITO: Alcides Serna</v>
      </c>
      <c r="H21" s="44" t="str">
        <f>VLOOKUP(C21,'[1]Control programa E'!$B$13:$U$396,15,0)</f>
        <v>VICTOR PATERNINA</v>
      </c>
      <c r="I21" s="149">
        <v>1</v>
      </c>
      <c r="J21" s="149">
        <v>1</v>
      </c>
      <c r="K21" s="148">
        <f t="shared" si="0"/>
        <v>1</v>
      </c>
      <c r="L21" s="83" t="s">
        <v>872</v>
      </c>
      <c r="M21" s="84">
        <v>200000</v>
      </c>
      <c r="N21" s="83">
        <f t="shared" si="2"/>
        <v>2</v>
      </c>
      <c r="O21" s="85">
        <f t="shared" si="1"/>
        <v>300000</v>
      </c>
      <c r="P21" s="75">
        <f t="shared" si="3"/>
        <v>500000</v>
      </c>
      <c r="Q21" s="76" t="s">
        <v>2726</v>
      </c>
      <c r="R21" s="74"/>
      <c r="S21" s="74"/>
      <c r="T21" s="74"/>
      <c r="U21" s="77" t="str">
        <f>VLOOKUP(C21,'[1]Control programa E'!$B$13:$AS$396,44,0)</f>
        <v>KAREN COGOLLO</v>
      </c>
      <c r="V21" s="77"/>
    </row>
    <row r="22" spans="2:22" hidden="1" x14ac:dyDescent="0.35">
      <c r="B22" s="78">
        <v>16</v>
      </c>
      <c r="C22" s="4">
        <v>112204</v>
      </c>
      <c r="D22" s="44" t="str">
        <f>VLOOKUP(C22,'[1]Control programa E'!$B$13:$U$396,8,0)</f>
        <v>LIBERTADOR</v>
      </c>
      <c r="E22" s="44" t="str">
        <f>VLOOKUP(C22,'[1]Control programa E'!$B$13:$U$396,11,0)</f>
        <v>ZIPAQUIRA</v>
      </c>
      <c r="F22" s="44" t="str">
        <f>VLOOKUP(C22,'[1]Control programa E'!$B$13:$U$396,10,0)</f>
        <v>Área Centro</v>
      </c>
      <c r="G22" s="44" t="str">
        <f>VLOOKUP(C22,'[1]Control programa E'!$B$13:$U$396,20,0)</f>
        <v>Carlos Pinzon</v>
      </c>
      <c r="H22" s="44" t="str">
        <f>VLOOKUP(C22,'[1]Control programa E'!$B$13:$U$396,15,0)</f>
        <v>YOLIMA MESA</v>
      </c>
      <c r="I22" s="147">
        <v>1</v>
      </c>
      <c r="J22" s="147">
        <v>1</v>
      </c>
      <c r="K22" s="148">
        <f t="shared" si="0"/>
        <v>1</v>
      </c>
      <c r="L22" s="83" t="s">
        <v>872</v>
      </c>
      <c r="M22" s="84">
        <v>200000</v>
      </c>
      <c r="N22" s="83">
        <f t="shared" si="2"/>
        <v>2</v>
      </c>
      <c r="O22" s="85">
        <f t="shared" si="1"/>
        <v>300000</v>
      </c>
      <c r="P22" s="75">
        <f t="shared" si="3"/>
        <v>500000</v>
      </c>
      <c r="Q22" s="76" t="s">
        <v>2729</v>
      </c>
      <c r="R22" s="78"/>
      <c r="S22" s="74"/>
      <c r="T22" s="78"/>
      <c r="U22" s="77" t="str">
        <f>VLOOKUP(C22,'[1]Control programa E'!$B$13:$AS$396,44,0)</f>
        <v>LUIS CASTRO</v>
      </c>
      <c r="V22" s="82"/>
    </row>
    <row r="23" spans="2:22" hidden="1" x14ac:dyDescent="0.35">
      <c r="B23" s="73">
        <v>17</v>
      </c>
      <c r="C23" s="6">
        <v>112096</v>
      </c>
      <c r="D23" s="44" t="str">
        <f>VLOOKUP(C23,'[1]Control programa E'!$B$13:$U$396,8,0)</f>
        <v>LOS MUISCAS</v>
      </c>
      <c r="E23" s="44" t="str">
        <f>VLOOKUP(C23,'[1]Control programa E'!$B$13:$U$396,11,0)</f>
        <v>TUNJA</v>
      </c>
      <c r="F23" s="44" t="str">
        <f>VLOOKUP(C23,'[1]Control programa E'!$B$13:$U$396,10,0)</f>
        <v>Área Centro</v>
      </c>
      <c r="G23" s="44" t="str">
        <f>VLOOKUP(C23,'[1]Control programa E'!$B$13:$U$396,20,0)</f>
        <v>MARIA OFELIA JIMENEZ CIPAMOCHA</v>
      </c>
      <c r="H23" s="44" t="str">
        <f>VLOOKUP(C23,'[1]Control programa E'!$B$13:$U$396,15,0)</f>
        <v>YOLIMA MESA</v>
      </c>
      <c r="I23" s="149">
        <v>1</v>
      </c>
      <c r="J23" s="149">
        <v>1</v>
      </c>
      <c r="K23" s="148">
        <f t="shared" si="0"/>
        <v>1</v>
      </c>
      <c r="L23" s="83" t="s">
        <v>872</v>
      </c>
      <c r="M23" s="84">
        <v>200000</v>
      </c>
      <c r="N23" s="83">
        <f t="shared" si="2"/>
        <v>2</v>
      </c>
      <c r="O23" s="85">
        <f t="shared" si="1"/>
        <v>300000</v>
      </c>
      <c r="P23" s="75">
        <f t="shared" si="3"/>
        <v>500000</v>
      </c>
      <c r="Q23" s="76" t="s">
        <v>2729</v>
      </c>
      <c r="R23" s="74"/>
      <c r="S23" s="74"/>
      <c r="T23" s="74"/>
      <c r="U23" s="77" t="str">
        <f>VLOOKUP(C23,'[1]Control programa E'!$B$13:$AS$396,44,0)</f>
        <v>RICARDO CHIPATECUA</v>
      </c>
      <c r="V23" s="77"/>
    </row>
    <row r="24" spans="2:22" hidden="1" x14ac:dyDescent="0.35">
      <c r="B24" s="78">
        <v>18</v>
      </c>
      <c r="C24" s="4">
        <v>146027</v>
      </c>
      <c r="D24" s="44" t="str">
        <f>VLOOKUP(C24,'[1]Control programa E'!$B$13:$U$396,8,0)</f>
        <v>AVENIDA BOLIVAR</v>
      </c>
      <c r="E24" s="44" t="str">
        <f>VLOOKUP(C24,'[1]Control programa E'!$B$13:$U$396,11,0)</f>
        <v>ARMENIA</v>
      </c>
      <c r="F24" s="44" t="str">
        <f>VLOOKUP(C24,'[1]Control programa E'!$B$13:$U$396,10,0)</f>
        <v>Área Sur</v>
      </c>
      <c r="G24" s="44" t="str">
        <f>VLOOKUP(C24,'[1]Control programa E'!$B$13:$U$396,20,0)</f>
        <v>COESCO: Francisco Diez</v>
      </c>
      <c r="H24" s="44" t="str">
        <f>VLOOKUP(C24,'[1]Control programa E'!$B$13:$U$396,15,0)</f>
        <v>MARIANA VELEZ</v>
      </c>
      <c r="I24" s="147">
        <v>1</v>
      </c>
      <c r="J24" s="147">
        <v>1</v>
      </c>
      <c r="K24" s="148">
        <f t="shared" si="0"/>
        <v>1</v>
      </c>
      <c r="L24" s="83" t="s">
        <v>872</v>
      </c>
      <c r="M24" s="84">
        <v>200000</v>
      </c>
      <c r="N24" s="83">
        <f t="shared" si="2"/>
        <v>2</v>
      </c>
      <c r="O24" s="85">
        <f t="shared" si="1"/>
        <v>300000</v>
      </c>
      <c r="P24" s="75">
        <f t="shared" si="3"/>
        <v>500000</v>
      </c>
      <c r="Q24" s="79" t="s">
        <v>870</v>
      </c>
      <c r="R24" s="78"/>
      <c r="S24" s="74"/>
      <c r="T24" s="78"/>
      <c r="U24" s="77" t="str">
        <f>VLOOKUP(C24,'[1]Control programa E'!$B$13:$AS$396,44,0)</f>
        <v>FERNANDO DUQUE</v>
      </c>
      <c r="V24" s="82"/>
    </row>
    <row r="25" spans="2:22" hidden="1" x14ac:dyDescent="0.35">
      <c r="B25" s="73">
        <v>19</v>
      </c>
      <c r="C25" s="4">
        <v>167121</v>
      </c>
      <c r="D25" s="44" t="str">
        <f>VLOOKUP(C25,'[1]Control programa E'!$B$13:$U$396,8,0)</f>
        <v>BELEN 2</v>
      </c>
      <c r="E25" s="44" t="str">
        <f>VLOOKUP(C25,'[1]Control programa E'!$B$13:$U$396,11,0)</f>
        <v>BELEN</v>
      </c>
      <c r="F25" s="44" t="str">
        <f>VLOOKUP(C25,'[1]Control programa E'!$B$13:$U$396,10,0)</f>
        <v>Área Centro</v>
      </c>
      <c r="G25" s="44" t="str">
        <f>VLOOKUP(C25,'[1]Control programa E'!$B$13:$U$396,20,0)</f>
        <v>Mario Amaya</v>
      </c>
      <c r="H25" s="44" t="str">
        <f>VLOOKUP(C25,'[1]Control programa E'!$B$13:$U$396,15,0)</f>
        <v>YOLIMA MESA</v>
      </c>
      <c r="I25" s="147">
        <v>1</v>
      </c>
      <c r="J25" s="147">
        <v>1</v>
      </c>
      <c r="K25" s="148">
        <f t="shared" si="0"/>
        <v>1</v>
      </c>
      <c r="L25" s="83" t="s">
        <v>872</v>
      </c>
      <c r="M25" s="84">
        <v>200000</v>
      </c>
      <c r="N25" s="83">
        <f t="shared" si="2"/>
        <v>2</v>
      </c>
      <c r="O25" s="85">
        <f t="shared" si="1"/>
        <v>300000</v>
      </c>
      <c r="P25" s="75">
        <f t="shared" si="3"/>
        <v>500000</v>
      </c>
      <c r="Q25" s="76" t="s">
        <v>2729</v>
      </c>
      <c r="R25" s="74"/>
      <c r="S25" s="74"/>
      <c r="T25" s="74"/>
      <c r="U25" s="77" t="str">
        <f>VLOOKUP(C25,'[1]Control programa E'!$B$13:$AS$396,44,0)</f>
        <v>RICARDO CHIPATECUA</v>
      </c>
      <c r="V25" s="77"/>
    </row>
    <row r="26" spans="2:22" hidden="1" x14ac:dyDescent="0.35">
      <c r="B26" s="78">
        <v>20</v>
      </c>
      <c r="C26" s="6">
        <v>112403</v>
      </c>
      <c r="D26" s="44" t="str">
        <f>VLOOKUP(C26,'[1]Control programa E'!$B$13:$U$396,8,0)</f>
        <v>GRAN VIA</v>
      </c>
      <c r="E26" s="44" t="str">
        <f>VLOOKUP(C26,'[1]Control programa E'!$B$13:$U$396,11,0)</f>
        <v>TENA</v>
      </c>
      <c r="F26" s="44" t="str">
        <f>VLOOKUP(C26,'[1]Control programa E'!$B$13:$U$396,10,0)</f>
        <v>Área Centro</v>
      </c>
      <c r="G26" s="44" t="str">
        <f>VLOOKUP(C26,'[1]Control programa E'!$B$13:$U$396,20,0)</f>
        <v>Gustavo Camelo</v>
      </c>
      <c r="H26" s="44" t="str">
        <f>VLOOKUP(C26,'[1]Control programa E'!$B$13:$U$396,15,0)</f>
        <v xml:space="preserve">PAOLA MARTÍNEZ </v>
      </c>
      <c r="I26" s="149">
        <v>1</v>
      </c>
      <c r="J26" s="149">
        <v>1</v>
      </c>
      <c r="K26" s="148">
        <f t="shared" si="0"/>
        <v>1</v>
      </c>
      <c r="L26" s="83" t="s">
        <v>872</v>
      </c>
      <c r="M26" s="84">
        <v>200000</v>
      </c>
      <c r="N26" s="83">
        <f t="shared" si="2"/>
        <v>2</v>
      </c>
      <c r="O26" s="85">
        <f t="shared" si="1"/>
        <v>300000</v>
      </c>
      <c r="P26" s="75">
        <f t="shared" si="3"/>
        <v>500000</v>
      </c>
      <c r="Q26" s="76" t="s">
        <v>2729</v>
      </c>
      <c r="R26" s="78"/>
      <c r="S26" s="74"/>
      <c r="T26" s="78"/>
      <c r="U26" s="77" t="str">
        <f>VLOOKUP(C26,'[1]Control programa E'!$B$13:$AS$396,44,0)</f>
        <v>MIGUEL RAMIREZ</v>
      </c>
      <c r="V26" s="82"/>
    </row>
    <row r="27" spans="2:22" hidden="1" x14ac:dyDescent="0.35">
      <c r="B27" s="73">
        <v>21</v>
      </c>
      <c r="C27" s="6">
        <v>166729</v>
      </c>
      <c r="D27" s="44" t="str">
        <f>VLOOKUP(C27,'[1]Control programa E'!$B$13:$U$396,8,0)</f>
        <v>ÉXITO ZOFÍA</v>
      </c>
      <c r="E27" s="44" t="str">
        <f>VLOOKUP(C27,'[1]Control programa E'!$B$13:$U$396,11,0)</f>
        <v>GALAPA</v>
      </c>
      <c r="F27" s="44" t="str">
        <f>VLOOKUP(C27,'[1]Control programa E'!$B$13:$U$396,10,0)</f>
        <v>Área Norte</v>
      </c>
      <c r="G27" s="44" t="str">
        <f>VLOOKUP(C27,'[1]Control programa E'!$B$13:$U$396,20,0)</f>
        <v>GRUPO ÉXITO: Alcides Serna</v>
      </c>
      <c r="H27" s="44" t="str">
        <f>VLOOKUP(C27,'[1]Control programa E'!$B$13:$U$396,15,0)</f>
        <v>ANGELA BARANDICA</v>
      </c>
      <c r="I27" s="149">
        <v>1</v>
      </c>
      <c r="J27" s="149">
        <v>1</v>
      </c>
      <c r="K27" s="148">
        <f t="shared" si="0"/>
        <v>1</v>
      </c>
      <c r="L27" s="83" t="s">
        <v>872</v>
      </c>
      <c r="M27" s="84">
        <v>200000</v>
      </c>
      <c r="N27" s="83">
        <f t="shared" si="2"/>
        <v>2</v>
      </c>
      <c r="O27" s="85">
        <f t="shared" si="1"/>
        <v>300000</v>
      </c>
      <c r="P27" s="75">
        <f t="shared" si="3"/>
        <v>500000</v>
      </c>
      <c r="Q27" s="76" t="s">
        <v>2726</v>
      </c>
      <c r="R27" s="74"/>
      <c r="S27" s="74"/>
      <c r="T27" s="74"/>
      <c r="U27" s="77" t="str">
        <f>VLOOKUP(C27,'[1]Control programa E'!$B$13:$AS$396,44,0)</f>
        <v>GUILLERMO SOLANO</v>
      </c>
      <c r="V27" s="77"/>
    </row>
    <row r="28" spans="2:22" hidden="1" x14ac:dyDescent="0.35">
      <c r="B28" s="78">
        <v>22</v>
      </c>
      <c r="C28" s="4">
        <v>111347</v>
      </c>
      <c r="D28" s="44" t="str">
        <f>VLOOKUP(C28,'[1]Control programa E'!$B$13:$U$396,8,0)</f>
        <v>SERVISUR 1 CALLE 19 - Central</v>
      </c>
      <c r="E28" s="44" t="str">
        <f>VLOOKUP(C28,'[1]Control programa E'!$B$13:$U$396,11,0)</f>
        <v>IPIALES</v>
      </c>
      <c r="F28" s="44" t="str">
        <f>VLOOKUP(C28,'[1]Control programa E'!$B$13:$U$396,10,0)</f>
        <v>Área Sur</v>
      </c>
      <c r="G28" s="44" t="str">
        <f>VLOOKUP(C28,'[1]Control programa E'!$B$13:$U$396,20,0)</f>
        <v>Maria Elena y Alonso Villacis</v>
      </c>
      <c r="H28" s="44" t="str">
        <f>VLOOKUP(C28,'[1]Control programa E'!$B$13:$U$396,15,0)</f>
        <v xml:space="preserve">FABIO ANDRES ROJAS </v>
      </c>
      <c r="I28" s="147">
        <v>1</v>
      </c>
      <c r="J28" s="147">
        <v>1</v>
      </c>
      <c r="K28" s="148">
        <f t="shared" si="0"/>
        <v>1</v>
      </c>
      <c r="L28" s="83" t="s">
        <v>872</v>
      </c>
      <c r="M28" s="84">
        <v>200000</v>
      </c>
      <c r="N28" s="83">
        <f t="shared" si="2"/>
        <v>2</v>
      </c>
      <c r="O28" s="85">
        <f t="shared" si="1"/>
        <v>300000</v>
      </c>
      <c r="P28" s="75">
        <f t="shared" si="3"/>
        <v>500000</v>
      </c>
      <c r="Q28" s="79" t="s">
        <v>870</v>
      </c>
      <c r="R28" s="78"/>
      <c r="S28" s="74"/>
      <c r="T28" s="78"/>
      <c r="U28" s="77" t="str">
        <f>VLOOKUP(C28,'[1]Control programa E'!$B$13:$AS$396,44,0)</f>
        <v>MIGUEL RAMIREZ</v>
      </c>
      <c r="V28" s="82"/>
    </row>
    <row r="29" spans="2:22" hidden="1" x14ac:dyDescent="0.35">
      <c r="B29" s="73">
        <v>23</v>
      </c>
      <c r="C29" s="6">
        <v>110941</v>
      </c>
      <c r="D29" s="44" t="str">
        <f>VLOOKUP(C29,'[1]Control programa E'!$B$13:$U$396,8,0)</f>
        <v>SAN PEDRO</v>
      </c>
      <c r="E29" s="44" t="str">
        <f>VLOOKUP(C29,'[1]Control programa E'!$B$13:$U$396,11,0)</f>
        <v>SAN PEDRO</v>
      </c>
      <c r="F29" s="44" t="str">
        <f>VLOOKUP(C29,'[1]Control programa E'!$B$13:$U$396,10,0)</f>
        <v>Área Sur</v>
      </c>
      <c r="G29" s="44" t="str">
        <f>VLOOKUP(C29,'[1]Control programa E'!$B$13:$U$396,20,0)</f>
        <v>VILLALOBOS: Andrea Villalobos (Lubryco)</v>
      </c>
      <c r="H29" s="44" t="str">
        <f>VLOOKUP(C29,'[1]Control programa E'!$B$13:$U$396,15,0)</f>
        <v>CATALINA QUINTERO</v>
      </c>
      <c r="I29" s="149">
        <v>1</v>
      </c>
      <c r="J29" s="149">
        <v>1</v>
      </c>
      <c r="K29" s="148">
        <f t="shared" si="0"/>
        <v>1</v>
      </c>
      <c r="L29" s="83" t="s">
        <v>872</v>
      </c>
      <c r="M29" s="84">
        <v>200000</v>
      </c>
      <c r="N29" s="83">
        <f t="shared" si="2"/>
        <v>2</v>
      </c>
      <c r="O29" s="85">
        <f t="shared" si="1"/>
        <v>300000</v>
      </c>
      <c r="P29" s="75">
        <f t="shared" si="3"/>
        <v>500000</v>
      </c>
      <c r="Q29" s="79" t="s">
        <v>870</v>
      </c>
      <c r="R29" s="74"/>
      <c r="S29" s="74"/>
      <c r="T29" s="74"/>
      <c r="U29" s="77" t="str">
        <f>VLOOKUP(C29,'[1]Control programa E'!$B$13:$AS$396,44,0)</f>
        <v>JUAN MONTEALEGRE</v>
      </c>
      <c r="V29" s="77"/>
    </row>
    <row r="30" spans="2:22" hidden="1" x14ac:dyDescent="0.35">
      <c r="B30" s="78">
        <v>24</v>
      </c>
      <c r="C30" s="4">
        <v>167848</v>
      </c>
      <c r="D30" s="44" t="str">
        <f>VLOOKUP(C30,'[1]Control programa E'!$B$13:$U$396,8,0)</f>
        <v>ÉXITO MAGANGUE</v>
      </c>
      <c r="E30" s="44" t="str">
        <f>VLOOKUP(C30,'[1]Control programa E'!$B$13:$U$396,11,0)</f>
        <v>MAGANGUE</v>
      </c>
      <c r="F30" s="44" t="str">
        <f>VLOOKUP(C30,'[1]Control programa E'!$B$13:$U$396,10,0)</f>
        <v>Área Norte</v>
      </c>
      <c r="G30" s="44" t="str">
        <f>VLOOKUP(C30,'[1]Control programa E'!$B$13:$U$396,20,0)</f>
        <v>GRUPO ÉXITO: Alcides Serna</v>
      </c>
      <c r="H30" s="44" t="str">
        <f>VLOOKUP(C30,'[1]Control programa E'!$B$13:$U$396,15,0)</f>
        <v>MARTHA BARROS</v>
      </c>
      <c r="I30" s="147">
        <v>1</v>
      </c>
      <c r="J30" s="147">
        <v>1</v>
      </c>
      <c r="K30" s="148">
        <f t="shared" si="0"/>
        <v>1</v>
      </c>
      <c r="L30" s="83" t="s">
        <v>872</v>
      </c>
      <c r="M30" s="84">
        <v>200000</v>
      </c>
      <c r="N30" s="83">
        <f t="shared" si="2"/>
        <v>2</v>
      </c>
      <c r="O30" s="85">
        <f t="shared" si="1"/>
        <v>300000</v>
      </c>
      <c r="P30" s="75">
        <f t="shared" si="3"/>
        <v>500000</v>
      </c>
      <c r="Q30" s="76" t="s">
        <v>2726</v>
      </c>
      <c r="R30" s="78"/>
      <c r="S30" s="74"/>
      <c r="T30" s="78"/>
      <c r="U30" s="77" t="str">
        <f>VLOOKUP(C30,'[1]Control programa E'!$B$13:$AS$396,44,0)</f>
        <v>KAREN COGOLLO</v>
      </c>
      <c r="V30" s="82"/>
    </row>
    <row r="31" spans="2:22" hidden="1" x14ac:dyDescent="0.35">
      <c r="B31" s="73">
        <v>25</v>
      </c>
      <c r="C31" s="4">
        <v>112150</v>
      </c>
      <c r="D31" s="44" t="str">
        <f>VLOOKUP(C31,'[1]Control programa E'!$B$13:$U$396,8,0)</f>
        <v>CANAGUARO</v>
      </c>
      <c r="E31" s="44" t="str">
        <f>VLOOKUP(C31,'[1]Control programa E'!$B$13:$U$396,11,0)</f>
        <v>ACACIAS</v>
      </c>
      <c r="F31" s="44" t="str">
        <f>VLOOKUP(C31,'[1]Control programa E'!$B$13:$U$396,10,0)</f>
        <v>Área Centro</v>
      </c>
      <c r="G31" s="44" t="str">
        <f>VLOOKUP(C31,'[1]Control programa E'!$B$13:$U$396,20,0)</f>
        <v>Omar Ramos</v>
      </c>
      <c r="H31" s="44" t="str">
        <f>VLOOKUP(C31,'[1]Control programa E'!$B$13:$U$396,15,0)</f>
        <v>IVAN PINZON</v>
      </c>
      <c r="I31" s="147">
        <v>1</v>
      </c>
      <c r="J31" s="147">
        <v>1</v>
      </c>
      <c r="K31" s="148">
        <f t="shared" si="0"/>
        <v>1</v>
      </c>
      <c r="L31" s="83" t="s">
        <v>872</v>
      </c>
      <c r="M31" s="84">
        <v>200000</v>
      </c>
      <c r="N31" s="83">
        <f t="shared" si="2"/>
        <v>2</v>
      </c>
      <c r="O31" s="85">
        <f t="shared" si="1"/>
        <v>300000</v>
      </c>
      <c r="P31" s="75">
        <f t="shared" si="3"/>
        <v>500000</v>
      </c>
      <c r="Q31" s="76" t="s">
        <v>2729</v>
      </c>
      <c r="R31" s="74"/>
      <c r="S31" s="74"/>
      <c r="T31" s="74"/>
      <c r="U31" s="77" t="str">
        <f>VLOOKUP(C31,'[1]Control programa E'!$B$13:$AS$396,44,0)</f>
        <v>WILSON MONTAÑA</v>
      </c>
      <c r="V31" s="77"/>
    </row>
    <row r="32" spans="2:22" hidden="1" x14ac:dyDescent="0.35">
      <c r="B32" s="78">
        <v>26</v>
      </c>
      <c r="C32" s="4">
        <v>112546</v>
      </c>
      <c r="D32" s="44" t="str">
        <f>VLOOKUP(C32,'[1]Control programa E'!$B$13:$U$396,8,0)</f>
        <v>EL COLEGIO</v>
      </c>
      <c r="E32" s="44" t="str">
        <f>VLOOKUP(C32,'[1]Control programa E'!$B$13:$U$396,11,0)</f>
        <v>EL COLEGIO</v>
      </c>
      <c r="F32" s="44" t="str">
        <f>VLOOKUP(C32,'[1]Control programa E'!$B$13:$U$396,10,0)</f>
        <v>Área Centro</v>
      </c>
      <c r="G32" s="44" t="str">
        <f>VLOOKUP(C32,'[1]Control programa E'!$B$13:$U$396,20,0)</f>
        <v>REDH: Humberto Hernandez</v>
      </c>
      <c r="H32" s="44" t="str">
        <f>VLOOKUP(C32,'[1]Control programa E'!$B$13:$U$396,15,0)</f>
        <v xml:space="preserve">PAOLA MARTÍNEZ </v>
      </c>
      <c r="I32" s="147">
        <v>1</v>
      </c>
      <c r="J32" s="147">
        <v>1</v>
      </c>
      <c r="K32" s="148">
        <f t="shared" si="0"/>
        <v>1</v>
      </c>
      <c r="L32" s="83" t="s">
        <v>872</v>
      </c>
      <c r="M32" s="84">
        <v>200000</v>
      </c>
      <c r="N32" s="83">
        <f t="shared" si="2"/>
        <v>2</v>
      </c>
      <c r="O32" s="85">
        <f t="shared" si="1"/>
        <v>300000</v>
      </c>
      <c r="P32" s="75">
        <f t="shared" si="3"/>
        <v>500000</v>
      </c>
      <c r="Q32" s="76" t="s">
        <v>2729</v>
      </c>
      <c r="R32" s="78"/>
      <c r="S32" s="74"/>
      <c r="T32" s="78"/>
      <c r="U32" s="77" t="str">
        <f>VLOOKUP(C32,'[1]Control programa E'!$B$13:$AS$396,44,0)</f>
        <v>MIGUEL RAMIREZ</v>
      </c>
      <c r="V32" s="82"/>
    </row>
    <row r="33" spans="2:22" hidden="1" x14ac:dyDescent="0.35">
      <c r="B33" s="73">
        <v>27</v>
      </c>
      <c r="C33" s="6">
        <v>167839</v>
      </c>
      <c r="D33" s="44" t="str">
        <f>VLOOKUP(C33,'[1]Control programa E'!$B$13:$U$396,8,0)</f>
        <v>ÉXITO CALLE 80</v>
      </c>
      <c r="E33" s="44" t="str">
        <f>VLOOKUP(C33,'[1]Control programa E'!$B$13:$U$396,11,0)</f>
        <v>BOGOTA D.C.</v>
      </c>
      <c r="F33" s="44" t="str">
        <f>VLOOKUP(C33,'[1]Control programa E'!$B$13:$U$396,10,0)</f>
        <v>Área Centro</v>
      </c>
      <c r="G33" s="44" t="str">
        <f>VLOOKUP(C33,'[1]Control programa E'!$B$13:$U$396,20,0)</f>
        <v>GRUPO ÉXITO: Alcides Serna</v>
      </c>
      <c r="H33" s="44" t="str">
        <f>VLOOKUP(C33,'[1]Control programa E'!$B$13:$U$396,15,0)</f>
        <v xml:space="preserve">JUAN PABLO PIÑEROS </v>
      </c>
      <c r="I33" s="149">
        <v>1</v>
      </c>
      <c r="J33" s="149">
        <v>1</v>
      </c>
      <c r="K33" s="148">
        <f t="shared" si="0"/>
        <v>1</v>
      </c>
      <c r="L33" s="83" t="s">
        <v>872</v>
      </c>
      <c r="M33" s="84">
        <v>200000</v>
      </c>
      <c r="N33" s="83">
        <f t="shared" si="2"/>
        <v>2</v>
      </c>
      <c r="O33" s="85">
        <f t="shared" si="1"/>
        <v>300000</v>
      </c>
      <c r="P33" s="75">
        <f t="shared" si="3"/>
        <v>500000</v>
      </c>
      <c r="Q33" s="76" t="s">
        <v>2729</v>
      </c>
      <c r="R33" s="74"/>
      <c r="S33" s="74"/>
      <c r="T33" s="74"/>
      <c r="U33" s="77" t="str">
        <f>VLOOKUP(C33,'[1]Control programa E'!$B$13:$AS$396,44,0)</f>
        <v>LUIS CASTRO</v>
      </c>
      <c r="V33" s="77"/>
    </row>
    <row r="34" spans="2:22" hidden="1" x14ac:dyDescent="0.35">
      <c r="B34" s="78">
        <v>28</v>
      </c>
      <c r="C34" s="6">
        <v>170428</v>
      </c>
      <c r="D34" s="44" t="str">
        <f>VLOOKUP(C34,'[1]Control programa E'!$B$13:$U$396,8,0)</f>
        <v>CLARETH</v>
      </c>
      <c r="E34" s="44" t="str">
        <f>VLOOKUP(C34,'[1]Control programa E'!$B$13:$U$396,11,0)</f>
        <v>MEDELLIN</v>
      </c>
      <c r="F34" s="44" t="str">
        <f>VLOOKUP(C34,'[1]Control programa E'!$B$13:$U$396,10,0)</f>
        <v>Área Norte</v>
      </c>
      <c r="G34" s="44" t="str">
        <f>VLOOKUP(C34,'[1]Control programa E'!$B$13:$U$396,20,0)</f>
        <v>JOSE FERNANDO HOYOS</v>
      </c>
      <c r="H34" s="44" t="str">
        <f>VLOOKUP(C34,'[1]Control programa E'!$B$13:$U$396,15,0)</f>
        <v>ANDRES FELIPE PENNA</v>
      </c>
      <c r="I34" s="149">
        <v>1</v>
      </c>
      <c r="J34" s="149">
        <v>1</v>
      </c>
      <c r="K34" s="148">
        <f t="shared" si="0"/>
        <v>1</v>
      </c>
      <c r="L34" s="83" t="s">
        <v>872</v>
      </c>
      <c r="M34" s="84">
        <v>200000</v>
      </c>
      <c r="N34" s="83">
        <f t="shared" si="2"/>
        <v>2</v>
      </c>
      <c r="O34" s="85">
        <f t="shared" si="1"/>
        <v>300000</v>
      </c>
      <c r="P34" s="75">
        <f t="shared" si="3"/>
        <v>500000</v>
      </c>
      <c r="Q34" s="76" t="s">
        <v>2726</v>
      </c>
      <c r="R34" s="78"/>
      <c r="S34" s="74"/>
      <c r="T34" s="78"/>
      <c r="U34" s="77" t="str">
        <f>VLOOKUP(C34,'[1]Control programa E'!$B$13:$AS$396,44,0)</f>
        <v>JOHNNATAN ALZATE</v>
      </c>
      <c r="V34" s="82"/>
    </row>
    <row r="35" spans="2:22" hidden="1" x14ac:dyDescent="0.35">
      <c r="B35" s="73">
        <v>29</v>
      </c>
      <c r="C35" s="4">
        <v>111823</v>
      </c>
      <c r="D35" s="44" t="str">
        <f>VLOOKUP(C35,'[1]Control programa E'!$B$13:$U$396,8,0)</f>
        <v>EL TRIUNFO</v>
      </c>
      <c r="E35" s="44" t="str">
        <f>VLOOKUP(C35,'[1]Control programa E'!$B$13:$U$396,11,0)</f>
        <v>TUNJA</v>
      </c>
      <c r="F35" s="44" t="str">
        <f>VLOOKUP(C35,'[1]Control programa E'!$B$13:$U$396,10,0)</f>
        <v>Área Centro</v>
      </c>
      <c r="G35" s="44" t="str">
        <f>VLOOKUP(C35,'[1]Control programa E'!$B$13:$U$396,20,0)</f>
        <v>Oliverio Gonzalez</v>
      </c>
      <c r="H35" s="44" t="str">
        <f>VLOOKUP(C35,'[1]Control programa E'!$B$13:$U$396,15,0)</f>
        <v>YOLIMA MESA</v>
      </c>
      <c r="I35" s="147">
        <v>1</v>
      </c>
      <c r="J35" s="147">
        <v>1</v>
      </c>
      <c r="K35" s="148">
        <f t="shared" si="0"/>
        <v>1</v>
      </c>
      <c r="L35" s="83" t="s">
        <v>872</v>
      </c>
      <c r="M35" s="84">
        <v>200000</v>
      </c>
      <c r="N35" s="83">
        <f t="shared" si="2"/>
        <v>2</v>
      </c>
      <c r="O35" s="85">
        <f t="shared" si="1"/>
        <v>300000</v>
      </c>
      <c r="P35" s="75">
        <f t="shared" si="3"/>
        <v>500000</v>
      </c>
      <c r="Q35" s="76" t="s">
        <v>2729</v>
      </c>
      <c r="R35" s="74"/>
      <c r="S35" s="74"/>
      <c r="T35" s="74"/>
      <c r="U35" s="77" t="str">
        <f>VLOOKUP(C35,'[1]Control programa E'!$B$13:$AS$396,44,0)</f>
        <v>RICARDO CHIPATECUA</v>
      </c>
      <c r="V35" s="77"/>
    </row>
    <row r="36" spans="2:22" hidden="1" x14ac:dyDescent="0.35">
      <c r="B36" s="78">
        <v>30</v>
      </c>
      <c r="C36" s="6">
        <v>157284</v>
      </c>
      <c r="D36" s="44" t="str">
        <f>VLOOKUP(C36,'[1]Control programa E'!$B$13:$U$396,8,0)</f>
        <v>ACAPULCO</v>
      </c>
      <c r="E36" s="44" t="str">
        <f>VLOOKUP(C36,'[1]Control programa E'!$B$13:$U$396,11,0)</f>
        <v>BARBOSA</v>
      </c>
      <c r="F36" s="44" t="str">
        <f>VLOOKUP(C36,'[1]Control programa E'!$B$13:$U$396,10,0)</f>
        <v>Área Centro</v>
      </c>
      <c r="G36" s="44" t="str">
        <f>VLOOKUP(C36,'[1]Control programa E'!$B$13:$U$396,20,0)</f>
        <v>GONZALEZ TORRES ARIOLFO ASDRUBAL</v>
      </c>
      <c r="H36" s="44" t="str">
        <f>VLOOKUP(C36,'[1]Control programa E'!$B$13:$U$396,15,0)</f>
        <v>YOLIMA MESA</v>
      </c>
      <c r="I36" s="149">
        <v>1</v>
      </c>
      <c r="J36" s="149">
        <v>1</v>
      </c>
      <c r="K36" s="148">
        <f t="shared" si="0"/>
        <v>1</v>
      </c>
      <c r="L36" s="83" t="s">
        <v>872</v>
      </c>
      <c r="M36" s="84">
        <v>200000</v>
      </c>
      <c r="N36" s="83">
        <f t="shared" si="2"/>
        <v>2</v>
      </c>
      <c r="O36" s="85">
        <f t="shared" si="1"/>
        <v>300000</v>
      </c>
      <c r="P36" s="75">
        <f t="shared" si="3"/>
        <v>500000</v>
      </c>
      <c r="Q36" s="76" t="s">
        <v>2729</v>
      </c>
      <c r="R36" s="78"/>
      <c r="S36" s="74"/>
      <c r="T36" s="78"/>
      <c r="U36" s="77" t="str">
        <f>VLOOKUP(C36,'[1]Control programa E'!$B$13:$AS$396,44,0)</f>
        <v>MILENA INFANTE</v>
      </c>
      <c r="V36" s="82"/>
    </row>
    <row r="37" spans="2:22" hidden="1" x14ac:dyDescent="0.35">
      <c r="B37" s="73">
        <v>31</v>
      </c>
      <c r="C37" s="4">
        <v>110521</v>
      </c>
      <c r="D37" s="44" t="str">
        <f>VLOOKUP(C37,'[1]Control programa E'!$B$13:$U$396,8,0)</f>
        <v>GUATIQUIA</v>
      </c>
      <c r="E37" s="44" t="str">
        <f>VLOOKUP(C37,'[1]Control programa E'!$B$13:$U$396,11,0)</f>
        <v>VILLAVICENCIO</v>
      </c>
      <c r="F37" s="44" t="str">
        <f>VLOOKUP(C37,'[1]Control programa E'!$B$13:$U$396,10,0)</f>
        <v>Área Centro</v>
      </c>
      <c r="G37" s="44" t="str">
        <f>VLOOKUP(C37,'[1]Control programa E'!$B$13:$U$396,20,0)</f>
        <v>REDH: Humberto Hernandez</v>
      </c>
      <c r="H37" s="44" t="str">
        <f>VLOOKUP(C37,'[1]Control programa E'!$B$13:$U$396,15,0)</f>
        <v>IVAN PINZON</v>
      </c>
      <c r="I37" s="147">
        <v>1</v>
      </c>
      <c r="J37" s="147">
        <v>1</v>
      </c>
      <c r="K37" s="148">
        <f t="shared" si="0"/>
        <v>1</v>
      </c>
      <c r="L37" s="83" t="s">
        <v>872</v>
      </c>
      <c r="M37" s="84">
        <v>200000</v>
      </c>
      <c r="N37" s="83">
        <f t="shared" si="2"/>
        <v>2</v>
      </c>
      <c r="O37" s="85">
        <f t="shared" si="1"/>
        <v>300000</v>
      </c>
      <c r="P37" s="75">
        <f t="shared" si="3"/>
        <v>500000</v>
      </c>
      <c r="Q37" s="76" t="s">
        <v>2729</v>
      </c>
      <c r="R37" s="74"/>
      <c r="S37" s="74"/>
      <c r="T37" s="74"/>
      <c r="U37" s="77" t="str">
        <f>VLOOKUP(C37,'[1]Control programa E'!$B$13:$AS$396,44,0)</f>
        <v>WILSON MONTAÑA</v>
      </c>
      <c r="V37" s="77"/>
    </row>
    <row r="38" spans="2:22" hidden="1" x14ac:dyDescent="0.35">
      <c r="B38" s="78">
        <v>32</v>
      </c>
      <c r="C38" s="6">
        <v>166733</v>
      </c>
      <c r="D38" s="44" t="str">
        <f>VLOOKUP(C38,'[1]Control programa E'!$B$13:$U$396,8,0)</f>
        <v>ÉXITO LA SELVA</v>
      </c>
      <c r="E38" s="44" t="str">
        <f>VLOOKUP(C38,'[1]Control programa E'!$B$13:$U$396,11,0)</f>
        <v>SINCELEJO</v>
      </c>
      <c r="F38" s="44" t="str">
        <f>VLOOKUP(C38,'[1]Control programa E'!$B$13:$U$396,10,0)</f>
        <v>Área Norte</v>
      </c>
      <c r="G38" s="44" t="str">
        <f>VLOOKUP(C38,'[1]Control programa E'!$B$13:$U$396,20,0)</f>
        <v>GRUPO ÉXITO: Alcides Serna</v>
      </c>
      <c r="H38" s="44" t="str">
        <f>VLOOKUP(C38,'[1]Control programa E'!$B$13:$U$396,15,0)</f>
        <v>VICTOR PATERNINA</v>
      </c>
      <c r="I38" s="149">
        <v>1</v>
      </c>
      <c r="J38" s="149">
        <v>1</v>
      </c>
      <c r="K38" s="148">
        <f t="shared" si="0"/>
        <v>1</v>
      </c>
      <c r="L38" s="83" t="s">
        <v>872</v>
      </c>
      <c r="M38" s="84">
        <v>200000</v>
      </c>
      <c r="N38" s="83">
        <f t="shared" si="2"/>
        <v>2</v>
      </c>
      <c r="O38" s="85">
        <f t="shared" si="1"/>
        <v>300000</v>
      </c>
      <c r="P38" s="75">
        <f t="shared" si="3"/>
        <v>500000</v>
      </c>
      <c r="Q38" s="76" t="s">
        <v>2726</v>
      </c>
      <c r="R38" s="78"/>
      <c r="S38" s="74"/>
      <c r="T38" s="78"/>
      <c r="U38" s="77" t="str">
        <f>VLOOKUP(C38,'[1]Control programa E'!$B$13:$AS$396,44,0)</f>
        <v>KAREN COGOLLO</v>
      </c>
      <c r="V38" s="82"/>
    </row>
    <row r="39" spans="2:22" hidden="1" x14ac:dyDescent="0.35">
      <c r="B39" s="73">
        <v>33</v>
      </c>
      <c r="C39" s="4">
        <v>166720</v>
      </c>
      <c r="D39" s="44" t="str">
        <f>VLOOKUP(C39,'[1]Control programa E'!$B$13:$U$396,8,0)</f>
        <v>TERMINAL LOGÍSTICO</v>
      </c>
      <c r="E39" s="44" t="str">
        <f>VLOOKUP(C39,'[1]Control programa E'!$B$13:$U$396,11,0)</f>
        <v>YUMBO</v>
      </c>
      <c r="F39" s="44" t="str">
        <f>VLOOKUP(C39,'[1]Control programa E'!$B$13:$U$396,10,0)</f>
        <v>Área Sur</v>
      </c>
      <c r="G39" s="44" t="str">
        <f>VLOOKUP(C39,'[1]Control programa E'!$B$13:$U$396,20,0)</f>
        <v>VILLALOBOS: Oscar Rojas</v>
      </c>
      <c r="H39" s="44" t="str">
        <f>VLOOKUP(C39,'[1]Control programa E'!$B$13:$U$396,15,0)</f>
        <v>CATALINA QUINTERO</v>
      </c>
      <c r="I39" s="147">
        <v>1</v>
      </c>
      <c r="J39" s="147">
        <v>1</v>
      </c>
      <c r="K39" s="148">
        <f t="shared" si="0"/>
        <v>1</v>
      </c>
      <c r="L39" s="83" t="s">
        <v>872</v>
      </c>
      <c r="M39" s="84">
        <v>200000</v>
      </c>
      <c r="N39" s="83">
        <f t="shared" si="2"/>
        <v>2</v>
      </c>
      <c r="O39" s="85">
        <f t="shared" si="1"/>
        <v>300000</v>
      </c>
      <c r="P39" s="75">
        <f t="shared" si="3"/>
        <v>500000</v>
      </c>
      <c r="Q39" s="79" t="s">
        <v>870</v>
      </c>
      <c r="R39" s="74"/>
      <c r="S39" s="74"/>
      <c r="T39" s="74"/>
      <c r="U39" s="77" t="str">
        <f>VLOOKUP(C39,'[1]Control programa E'!$B$13:$AS$396,44,0)</f>
        <v>JUAN MONTEALEGRE</v>
      </c>
      <c r="V39" s="77"/>
    </row>
    <row r="40" spans="2:22" hidden="1" x14ac:dyDescent="0.35">
      <c r="B40" s="78">
        <v>34</v>
      </c>
      <c r="C40" s="6">
        <v>110075</v>
      </c>
      <c r="D40" s="44" t="str">
        <f>VLOOKUP(C40,'[1]Control programa E'!$B$13:$U$396,8,0)</f>
        <v>PALMITAS</v>
      </c>
      <c r="E40" s="44" t="str">
        <f>VLOOKUP(C40,'[1]Control programa E'!$B$13:$U$396,11,0)</f>
        <v>BARRANQUILLA</v>
      </c>
      <c r="F40" s="44" t="str">
        <f>VLOOKUP(C40,'[1]Control programa E'!$B$13:$U$396,10,0)</f>
        <v>Área Norte</v>
      </c>
      <c r="G40" s="44" t="str">
        <f>VLOOKUP(C40,'[1]Control programa E'!$B$13:$U$396,20,0)</f>
        <v>José Pava Toscano</v>
      </c>
      <c r="H40" s="44" t="str">
        <f>VLOOKUP(C40,'[1]Control programa E'!$B$13:$U$396,15,0)</f>
        <v>ANGELA BARANDICA</v>
      </c>
      <c r="I40" s="149">
        <v>1</v>
      </c>
      <c r="J40" s="149">
        <v>1</v>
      </c>
      <c r="K40" s="148">
        <f t="shared" si="0"/>
        <v>1</v>
      </c>
      <c r="L40" s="83" t="s">
        <v>872</v>
      </c>
      <c r="M40" s="84">
        <v>200000</v>
      </c>
      <c r="N40" s="83">
        <f t="shared" si="2"/>
        <v>2</v>
      </c>
      <c r="O40" s="85">
        <f t="shared" si="1"/>
        <v>300000</v>
      </c>
      <c r="P40" s="75">
        <f t="shared" si="3"/>
        <v>500000</v>
      </c>
      <c r="Q40" s="76" t="s">
        <v>2726</v>
      </c>
      <c r="R40" s="78"/>
      <c r="S40" s="74"/>
      <c r="T40" s="78"/>
      <c r="U40" s="77" t="str">
        <f>VLOOKUP(C40,'[1]Control programa E'!$B$13:$AS$396,44,0)</f>
        <v>GUILLERMO SOLANO</v>
      </c>
      <c r="V40" s="82"/>
    </row>
    <row r="41" spans="2:22" hidden="1" x14ac:dyDescent="0.35">
      <c r="B41" s="73">
        <v>35</v>
      </c>
      <c r="C41" s="4">
        <v>109893</v>
      </c>
      <c r="D41" s="44" t="str">
        <f>VLOOKUP(C41,'[1]Control programa E'!$B$13:$U$396,8,0)</f>
        <v>BOSTON</v>
      </c>
      <c r="E41" s="44" t="str">
        <f>VLOOKUP(C41,'[1]Control programa E'!$B$13:$U$396,11,0)</f>
        <v>BARRANQUILLA</v>
      </c>
      <c r="F41" s="44" t="str">
        <f>VLOOKUP(C41,'[1]Control programa E'!$B$13:$U$396,10,0)</f>
        <v>Área Norte</v>
      </c>
      <c r="G41" s="44" t="str">
        <f>VLOOKUP(C41,'[1]Control programa E'!$B$13:$U$396,20,0)</f>
        <v>COESCO: Alexander Trujillo</v>
      </c>
      <c r="H41" s="44" t="str">
        <f>VLOOKUP(C41,'[1]Control programa E'!$B$13:$U$396,15,0)</f>
        <v>ANGELA BARANDICA</v>
      </c>
      <c r="I41" s="147">
        <v>1</v>
      </c>
      <c r="J41" s="147">
        <v>1</v>
      </c>
      <c r="K41" s="148">
        <f t="shared" si="0"/>
        <v>1</v>
      </c>
      <c r="L41" s="83" t="s">
        <v>872</v>
      </c>
      <c r="M41" s="84">
        <v>200000</v>
      </c>
      <c r="N41" s="83">
        <f t="shared" si="2"/>
        <v>2</v>
      </c>
      <c r="O41" s="85">
        <f t="shared" si="1"/>
        <v>300000</v>
      </c>
      <c r="P41" s="75">
        <f t="shared" si="3"/>
        <v>500000</v>
      </c>
      <c r="Q41" s="76" t="s">
        <v>2726</v>
      </c>
      <c r="R41" s="74"/>
      <c r="S41" s="74"/>
      <c r="T41" s="74"/>
      <c r="U41" s="77" t="str">
        <f>VLOOKUP(C41,'[1]Control programa E'!$B$13:$AS$396,44,0)</f>
        <v>GUILLERMO SOLANO</v>
      </c>
      <c r="V41" s="77"/>
    </row>
    <row r="42" spans="2:22" hidden="1" x14ac:dyDescent="0.35">
      <c r="B42" s="78">
        <v>36</v>
      </c>
      <c r="C42" s="4">
        <v>111751</v>
      </c>
      <c r="D42" s="44" t="str">
        <f>VLOOKUP(C42,'[1]Control programa E'!$B$13:$U$396,8,0)</f>
        <v>TERMINAL GIRARDOT</v>
      </c>
      <c r="E42" s="44" t="str">
        <f>VLOOKUP(C42,'[1]Control programa E'!$B$13:$U$396,11,0)</f>
        <v>GIRARDOT</v>
      </c>
      <c r="F42" s="44" t="str">
        <f>VLOOKUP(C42,'[1]Control programa E'!$B$13:$U$396,10,0)</f>
        <v>Área Centro</v>
      </c>
      <c r="G42" s="44" t="str">
        <f>VLOOKUP(C42,'[1]Control programa E'!$B$13:$U$396,20,0)</f>
        <v>Ruben Dario Sandoval</v>
      </c>
      <c r="H42" s="44" t="str">
        <f>VLOOKUP(C42,'[1]Control programa E'!$B$13:$U$396,15,0)</f>
        <v>ROBINSON GUZMÁN</v>
      </c>
      <c r="I42" s="147">
        <v>1</v>
      </c>
      <c r="J42" s="147">
        <v>1</v>
      </c>
      <c r="K42" s="148">
        <f t="shared" si="0"/>
        <v>1</v>
      </c>
      <c r="L42" s="83" t="s">
        <v>872</v>
      </c>
      <c r="M42" s="84">
        <v>200000</v>
      </c>
      <c r="N42" s="83">
        <f t="shared" si="2"/>
        <v>2</v>
      </c>
      <c r="O42" s="85">
        <f t="shared" si="1"/>
        <v>300000</v>
      </c>
      <c r="P42" s="75">
        <f t="shared" si="3"/>
        <v>500000</v>
      </c>
      <c r="Q42" s="76" t="s">
        <v>2729</v>
      </c>
      <c r="R42" s="78"/>
      <c r="S42" s="74"/>
      <c r="T42" s="78"/>
      <c r="U42" s="77" t="str">
        <f>VLOOKUP(C42,'[1]Control programa E'!$B$13:$AS$396,44,0)</f>
        <v>LUIS CASTRO</v>
      </c>
      <c r="V42" s="82"/>
    </row>
    <row r="43" spans="2:22" hidden="1" x14ac:dyDescent="0.35">
      <c r="B43" s="73">
        <v>37</v>
      </c>
      <c r="C43" s="6">
        <v>111922</v>
      </c>
      <c r="D43" s="44" t="str">
        <f>VLOOKUP(C43,'[1]Control programa E'!$B$13:$U$396,8,0)</f>
        <v>FATIMA</v>
      </c>
      <c r="E43" s="44" t="str">
        <f>VLOOKUP(C43,'[1]Control programa E'!$B$13:$U$396,11,0)</f>
        <v>MONTERIA</v>
      </c>
      <c r="F43" s="44" t="str">
        <f>VLOOKUP(C43,'[1]Control programa E'!$B$13:$U$396,10,0)</f>
        <v>Área Norte</v>
      </c>
      <c r="G43" s="44" t="str">
        <f>VLOOKUP(C43,'[1]Control programa E'!$B$13:$U$396,20,0)</f>
        <v>Consuelo Pardo</v>
      </c>
      <c r="H43" s="44" t="str">
        <f>VLOOKUP(C43,'[1]Control programa E'!$B$13:$U$396,15,0)</f>
        <v>VICTOR PATERNINA</v>
      </c>
      <c r="I43" s="149">
        <v>1</v>
      </c>
      <c r="J43" s="149">
        <v>1</v>
      </c>
      <c r="K43" s="148">
        <f t="shared" si="0"/>
        <v>1</v>
      </c>
      <c r="L43" s="83" t="s">
        <v>872</v>
      </c>
      <c r="M43" s="84">
        <v>200000</v>
      </c>
      <c r="N43" s="83">
        <f t="shared" si="2"/>
        <v>2</v>
      </c>
      <c r="O43" s="85">
        <f t="shared" si="1"/>
        <v>300000</v>
      </c>
      <c r="P43" s="75">
        <f t="shared" si="3"/>
        <v>500000</v>
      </c>
      <c r="Q43" s="76" t="s">
        <v>2726</v>
      </c>
      <c r="R43" s="74"/>
      <c r="S43" s="74"/>
      <c r="T43" s="74"/>
      <c r="U43" s="77" t="str">
        <f>VLOOKUP(C43,'[1]Control programa E'!$B$13:$AS$396,44,0)</f>
        <v>KAREN COGOLLO</v>
      </c>
      <c r="V43" s="77"/>
    </row>
    <row r="44" spans="2:22" hidden="1" x14ac:dyDescent="0.35">
      <c r="B44" s="78">
        <v>38</v>
      </c>
      <c r="C44" s="4">
        <v>166960</v>
      </c>
      <c r="D44" s="44" t="str">
        <f>VLOOKUP(C44,'[1]Control programa E'!$B$13:$U$396,8,0)</f>
        <v>VEREDA DE TORRES</v>
      </c>
      <c r="E44" s="44" t="str">
        <f>VLOOKUP(C44,'[1]Control programa E'!$B$13:$U$396,11,0)</f>
        <v>POPAYAN</v>
      </c>
      <c r="F44" s="44" t="str">
        <f>VLOOKUP(C44,'[1]Control programa E'!$B$13:$U$396,10,0)</f>
        <v>Área Sur</v>
      </c>
      <c r="G44" s="44" t="str">
        <f>VLOOKUP(C44,'[1]Control programa E'!$B$13:$U$396,20,0)</f>
        <v>James Guerrero</v>
      </c>
      <c r="H44" s="44" t="str">
        <f>VLOOKUP(C44,'[1]Control programa E'!$B$13:$U$396,15,0)</f>
        <v>CATALINA QUINTERO</v>
      </c>
      <c r="I44" s="147">
        <v>1</v>
      </c>
      <c r="J44" s="147">
        <v>1</v>
      </c>
      <c r="K44" s="148">
        <f t="shared" si="0"/>
        <v>1</v>
      </c>
      <c r="L44" s="83" t="s">
        <v>872</v>
      </c>
      <c r="M44" s="84">
        <v>200000</v>
      </c>
      <c r="N44" s="83">
        <f t="shared" si="2"/>
        <v>2</v>
      </c>
      <c r="O44" s="85">
        <f t="shared" si="1"/>
        <v>300000</v>
      </c>
      <c r="P44" s="75">
        <f t="shared" si="3"/>
        <v>500000</v>
      </c>
      <c r="Q44" s="79" t="s">
        <v>870</v>
      </c>
      <c r="R44" s="78"/>
      <c r="S44" s="74"/>
      <c r="T44" s="78"/>
      <c r="U44" s="77" t="str">
        <f>VLOOKUP(C44,'[1]Control programa E'!$B$13:$AS$396,44,0)</f>
        <v>JOSE OROBIO</v>
      </c>
      <c r="V44" s="82"/>
    </row>
    <row r="45" spans="2:22" hidden="1" x14ac:dyDescent="0.35">
      <c r="B45" s="73">
        <v>39</v>
      </c>
      <c r="C45" s="6">
        <v>111163</v>
      </c>
      <c r="D45" s="44" t="str">
        <f>VLOOKUP(C45,'[1]Control programa E'!$B$13:$U$396,8,0)</f>
        <v>DISCOTRASAM</v>
      </c>
      <c r="E45" s="44" t="str">
        <f>VLOOKUP(C45,'[1]Control programa E'!$B$13:$U$396,11,0)</f>
        <v>SAN MARTIN</v>
      </c>
      <c r="F45" s="44" t="str">
        <f>VLOOKUP(C45,'[1]Control programa E'!$B$13:$U$396,10,0)</f>
        <v>Área Centro</v>
      </c>
      <c r="G45" s="44" t="str">
        <f>VLOOKUP(C45,'[1]Control programa E'!$B$13:$U$396,20,0)</f>
        <v>Daniel Guarin</v>
      </c>
      <c r="H45" s="44" t="str">
        <f>VLOOKUP(C45,'[1]Control programa E'!$B$13:$U$396,15,0)</f>
        <v>IVAN PINZON</v>
      </c>
      <c r="I45" s="149">
        <v>1</v>
      </c>
      <c r="J45" s="149">
        <v>1</v>
      </c>
      <c r="K45" s="148">
        <f t="shared" si="0"/>
        <v>1</v>
      </c>
      <c r="L45" s="83" t="s">
        <v>872</v>
      </c>
      <c r="M45" s="84">
        <v>200000</v>
      </c>
      <c r="N45" s="83">
        <f t="shared" si="2"/>
        <v>2</v>
      </c>
      <c r="O45" s="85">
        <f t="shared" si="1"/>
        <v>300000</v>
      </c>
      <c r="P45" s="75">
        <f t="shared" si="3"/>
        <v>500000</v>
      </c>
      <c r="Q45" s="76" t="s">
        <v>2729</v>
      </c>
      <c r="R45" s="74"/>
      <c r="S45" s="74"/>
      <c r="T45" s="74"/>
      <c r="U45" s="77" t="str">
        <f>VLOOKUP(C45,'[1]Control programa E'!$B$13:$AS$396,44,0)</f>
        <v>WILSON MONTAÑA</v>
      </c>
      <c r="V45" s="77"/>
    </row>
    <row r="46" spans="2:22" hidden="1" x14ac:dyDescent="0.35">
      <c r="B46" s="78">
        <v>40</v>
      </c>
      <c r="C46" s="6">
        <v>166730</v>
      </c>
      <c r="D46" s="44" t="str">
        <f>VLOOKUP(C46,'[1]Control programa E'!$B$13:$U$396,8,0)</f>
        <v>ÉXITO FUNZA</v>
      </c>
      <c r="E46" s="44" t="str">
        <f>VLOOKUP(C46,'[1]Control programa E'!$B$13:$U$396,11,0)</f>
        <v>FUNZA</v>
      </c>
      <c r="F46" s="44" t="str">
        <f>VLOOKUP(C46,'[1]Control programa E'!$B$13:$U$396,10,0)</f>
        <v>Área Centro</v>
      </c>
      <c r="G46" s="44" t="str">
        <f>VLOOKUP(C46,'[1]Control programa E'!$B$13:$U$396,20,0)</f>
        <v>GRUPO ÉXITO: Alcides Serna</v>
      </c>
      <c r="H46" s="44" t="str">
        <f>VLOOKUP(C46,'[1]Control programa E'!$B$13:$U$396,15,0)</f>
        <v xml:space="preserve">JUAN PABLO PIÑEROS </v>
      </c>
      <c r="I46" s="149">
        <v>1</v>
      </c>
      <c r="J46" s="149">
        <v>1</v>
      </c>
      <c r="K46" s="148">
        <f t="shared" si="0"/>
        <v>1</v>
      </c>
      <c r="L46" s="83" t="s">
        <v>872</v>
      </c>
      <c r="M46" s="84">
        <v>200000</v>
      </c>
      <c r="N46" s="83">
        <f t="shared" si="2"/>
        <v>2</v>
      </c>
      <c r="O46" s="85">
        <f t="shared" si="1"/>
        <v>300000</v>
      </c>
      <c r="P46" s="75">
        <f t="shared" si="3"/>
        <v>500000</v>
      </c>
      <c r="Q46" s="76" t="s">
        <v>2729</v>
      </c>
      <c r="R46" s="78"/>
      <c r="S46" s="74"/>
      <c r="T46" s="78"/>
      <c r="U46" s="77" t="str">
        <f>VLOOKUP(C46,'[1]Control programa E'!$B$13:$AS$396,44,0)</f>
        <v>FERNEY LOZANO</v>
      </c>
      <c r="V46" s="82"/>
    </row>
    <row r="47" spans="2:22" hidden="1" x14ac:dyDescent="0.35">
      <c r="B47" s="73">
        <v>41</v>
      </c>
      <c r="C47" s="6">
        <v>110943</v>
      </c>
      <c r="D47" s="44" t="str">
        <f>VLOOKUP(C47,'[1]Control programa E'!$B$13:$U$396,8,0)</f>
        <v>EL PEDREGAL</v>
      </c>
      <c r="E47" s="44" t="str">
        <f>VLOOKUP(C47,'[1]Control programa E'!$B$13:$U$396,11,0)</f>
        <v>TULUA</v>
      </c>
      <c r="F47" s="44" t="str">
        <f>VLOOKUP(C47,'[1]Control programa E'!$B$13:$U$396,10,0)</f>
        <v>Área Sur</v>
      </c>
      <c r="G47" s="44" t="str">
        <f>VLOOKUP(C47,'[1]Control programa E'!$B$13:$U$396,20,0)</f>
        <v>VILLALOBOS: Andrea Villalobos (Lubryco)</v>
      </c>
      <c r="H47" s="44" t="str">
        <f>VLOOKUP(C47,'[1]Control programa E'!$B$13:$U$396,15,0)</f>
        <v>CATALINA QUINTERO</v>
      </c>
      <c r="I47" s="149">
        <v>1</v>
      </c>
      <c r="J47" s="149">
        <v>1</v>
      </c>
      <c r="K47" s="148">
        <f t="shared" si="0"/>
        <v>1</v>
      </c>
      <c r="L47" s="83" t="s">
        <v>872</v>
      </c>
      <c r="M47" s="84">
        <v>200000</v>
      </c>
      <c r="N47" s="83">
        <f t="shared" si="2"/>
        <v>2</v>
      </c>
      <c r="O47" s="85">
        <f t="shared" si="1"/>
        <v>300000</v>
      </c>
      <c r="P47" s="75">
        <f t="shared" si="3"/>
        <v>500000</v>
      </c>
      <c r="Q47" s="79" t="s">
        <v>870</v>
      </c>
      <c r="R47" s="74"/>
      <c r="S47" s="74"/>
      <c r="T47" s="74"/>
      <c r="U47" s="77" t="str">
        <f>VLOOKUP(C47,'[1]Control programa E'!$B$13:$AS$396,44,0)</f>
        <v>JUAN MONTEALEGRE</v>
      </c>
      <c r="V47" s="77"/>
    </row>
    <row r="48" spans="2:22" hidden="1" x14ac:dyDescent="0.35">
      <c r="B48" s="78">
        <v>42</v>
      </c>
      <c r="C48" s="6">
        <v>157966</v>
      </c>
      <c r="D48" s="44" t="str">
        <f>VLOOKUP(C48,'[1]Control programa E'!$B$13:$U$396,8,0)</f>
        <v>PUENTE PUMAREJO</v>
      </c>
      <c r="E48" s="44" t="str">
        <f>VLOOKUP(C48,'[1]Control programa E'!$B$13:$U$396,11,0)</f>
        <v>BARRANQUILLA</v>
      </c>
      <c r="F48" s="44" t="str">
        <f>VLOOKUP(C48,'[1]Control programa E'!$B$13:$U$396,10,0)</f>
        <v>Área Norte</v>
      </c>
      <c r="G48" s="44" t="str">
        <f>VLOOKUP(C48,'[1]Control programa E'!$B$13:$U$396,20,0)</f>
        <v>COESCO: Alexander Trujillo</v>
      </c>
      <c r="H48" s="44" t="str">
        <f>VLOOKUP(C48,'[1]Control programa E'!$B$13:$U$396,15,0)</f>
        <v>ANGELA BARANDICA</v>
      </c>
      <c r="I48" s="149">
        <v>1</v>
      </c>
      <c r="J48" s="149">
        <v>1</v>
      </c>
      <c r="K48" s="148">
        <f t="shared" si="0"/>
        <v>1</v>
      </c>
      <c r="L48" s="83" t="s">
        <v>872</v>
      </c>
      <c r="M48" s="84">
        <v>200000</v>
      </c>
      <c r="N48" s="83">
        <f t="shared" si="2"/>
        <v>2</v>
      </c>
      <c r="O48" s="85">
        <f t="shared" si="1"/>
        <v>300000</v>
      </c>
      <c r="P48" s="75">
        <f t="shared" si="3"/>
        <v>500000</v>
      </c>
      <c r="Q48" s="76" t="s">
        <v>2726</v>
      </c>
      <c r="R48" s="78"/>
      <c r="S48" s="74"/>
      <c r="T48" s="78"/>
      <c r="U48" s="77" t="str">
        <f>VLOOKUP(C48,'[1]Control programa E'!$B$13:$AS$396,44,0)</f>
        <v>GUILLERMO SOLANO</v>
      </c>
      <c r="V48" s="82"/>
    </row>
    <row r="49" spans="2:22" hidden="1" x14ac:dyDescent="0.35">
      <c r="B49" s="73">
        <v>43</v>
      </c>
      <c r="C49" s="4">
        <v>112604</v>
      </c>
      <c r="D49" s="44" t="str">
        <f>VLOOKUP(C49,'[1]Control programa E'!$B$13:$U$396,8,0)</f>
        <v>FAROL</v>
      </c>
      <c r="E49" s="44" t="str">
        <f>VLOOKUP(C49,'[1]Control programa E'!$B$13:$U$396,11,0)</f>
        <v>POPAYAN</v>
      </c>
      <c r="F49" s="44" t="str">
        <f>VLOOKUP(C49,'[1]Control programa E'!$B$13:$U$396,10,0)</f>
        <v>Área Sur</v>
      </c>
      <c r="G49" s="44" t="str">
        <f>VLOOKUP(C49,'[1]Control programa E'!$B$13:$U$396,20,0)</f>
        <v>Moises Chilito - Mabel Solarte</v>
      </c>
      <c r="H49" s="44" t="str">
        <f>VLOOKUP(C49,'[1]Control programa E'!$B$13:$U$396,15,0)</f>
        <v>CATALINA QUINTERO</v>
      </c>
      <c r="I49" s="147">
        <v>1</v>
      </c>
      <c r="J49" s="147">
        <v>1</v>
      </c>
      <c r="K49" s="148">
        <f t="shared" si="0"/>
        <v>1</v>
      </c>
      <c r="L49" s="83" t="s">
        <v>872</v>
      </c>
      <c r="M49" s="84">
        <v>200000</v>
      </c>
      <c r="N49" s="83">
        <f t="shared" si="2"/>
        <v>2</v>
      </c>
      <c r="O49" s="85">
        <f t="shared" si="1"/>
        <v>300000</v>
      </c>
      <c r="P49" s="75">
        <f t="shared" si="3"/>
        <v>500000</v>
      </c>
      <c r="Q49" s="79" t="s">
        <v>870</v>
      </c>
      <c r="R49" s="74"/>
      <c r="S49" s="74"/>
      <c r="T49" s="74"/>
      <c r="U49" s="77" t="str">
        <f>VLOOKUP(C49,'[1]Control programa E'!$B$13:$AS$396,44,0)</f>
        <v>JOSE OROBIO</v>
      </c>
      <c r="V49" s="77"/>
    </row>
    <row r="50" spans="2:22" hidden="1" x14ac:dyDescent="0.35">
      <c r="B50" s="78">
        <v>44</v>
      </c>
      <c r="C50" s="6">
        <v>170055</v>
      </c>
      <c r="D50" s="44" t="str">
        <f>VLOOKUP(C50,'[1]Control programa E'!$B$13:$U$396,8,0)</f>
        <v>ESTACION DE SERVICIO PASO NIVEL</v>
      </c>
      <c r="E50" s="44" t="str">
        <f>VLOOKUP(C50,'[1]Control programa E'!$B$13:$U$396,11,0)</f>
        <v>SANTA MARTA</v>
      </c>
      <c r="F50" s="44" t="str">
        <f>VLOOKUP(C50,'[1]Control programa E'!$B$13:$U$396,10,0)</f>
        <v>Área Norte</v>
      </c>
      <c r="G50" s="44" t="str">
        <f>VLOOKUP(C50,'[1]Control programa E'!$B$13:$U$396,20,0)</f>
        <v>ARMANDO DONADO</v>
      </c>
      <c r="H50" s="44" t="str">
        <f>VLOOKUP(C50,'[1]Control programa E'!$B$13:$U$396,15,0)</f>
        <v>ANGELA BARANDICA</v>
      </c>
      <c r="I50" s="149">
        <v>1</v>
      </c>
      <c r="J50" s="149">
        <v>1</v>
      </c>
      <c r="K50" s="148">
        <f t="shared" si="0"/>
        <v>1</v>
      </c>
      <c r="L50" s="83" t="s">
        <v>872</v>
      </c>
      <c r="M50" s="84">
        <v>200000</v>
      </c>
      <c r="N50" s="83">
        <f t="shared" si="2"/>
        <v>2</v>
      </c>
      <c r="O50" s="85">
        <f t="shared" si="1"/>
        <v>300000</v>
      </c>
      <c r="P50" s="75">
        <f t="shared" si="3"/>
        <v>500000</v>
      </c>
      <c r="Q50" s="76" t="s">
        <v>2726</v>
      </c>
      <c r="R50" s="78"/>
      <c r="S50" s="74"/>
      <c r="T50" s="78"/>
      <c r="U50" s="77" t="str">
        <f>VLOOKUP(C50,'[1]Control programa E'!$B$13:$AS$396,44,0)</f>
        <v>GUILLERMO SOLANO</v>
      </c>
      <c r="V50" s="82"/>
    </row>
    <row r="51" spans="2:22" hidden="1" x14ac:dyDescent="0.35">
      <c r="B51" s="73">
        <v>45</v>
      </c>
      <c r="C51" s="6">
        <v>170903</v>
      </c>
      <c r="D51" s="44" t="str">
        <f>VLOOKUP(C51,'[1]Control programa E'!$B$13:$U$396,8,0)</f>
        <v>MARTINICA</v>
      </c>
      <c r="E51" s="44" t="str">
        <f>VLOOKUP(C51,'[1]Control programa E'!$B$13:$U$396,11,0)</f>
        <v>IBAGUE</v>
      </c>
      <c r="F51" s="44" t="str">
        <f>VLOOKUP(C51,'[1]Control programa E'!$B$13:$U$396,10,0)</f>
        <v>Área Centro</v>
      </c>
      <c r="G51" s="44" t="str">
        <f>VLOOKUP(C51,'[1]Control programa E'!$B$13:$U$396,20,0)</f>
        <v>COESCO: Julian Torrado</v>
      </c>
      <c r="H51" s="44" t="str">
        <f>VLOOKUP(C51,'[1]Control programa E'!$B$13:$U$396,15,0)</f>
        <v>ROBINSON GUZMÁN</v>
      </c>
      <c r="I51" s="149">
        <v>1</v>
      </c>
      <c r="J51" s="149">
        <v>1</v>
      </c>
      <c r="K51" s="148">
        <f t="shared" si="0"/>
        <v>1</v>
      </c>
      <c r="L51" s="83" t="s">
        <v>872</v>
      </c>
      <c r="M51" s="84">
        <v>200000</v>
      </c>
      <c r="N51" s="83">
        <f t="shared" si="2"/>
        <v>2</v>
      </c>
      <c r="O51" s="85">
        <f t="shared" si="1"/>
        <v>300000</v>
      </c>
      <c r="P51" s="75">
        <f t="shared" si="3"/>
        <v>500000</v>
      </c>
      <c r="Q51" s="76" t="s">
        <v>2729</v>
      </c>
      <c r="R51" s="74"/>
      <c r="S51" s="74"/>
      <c r="T51" s="74"/>
      <c r="U51" s="77" t="str">
        <f>VLOOKUP(C51,'[1]Control programa E'!$B$13:$AS$396,44,0)</f>
        <v>FERNEY LOZANO</v>
      </c>
      <c r="V51" s="77"/>
    </row>
    <row r="52" spans="2:22" hidden="1" x14ac:dyDescent="0.35">
      <c r="B52" s="78">
        <v>46</v>
      </c>
      <c r="C52" s="4">
        <v>170783</v>
      </c>
      <c r="D52" s="44" t="str">
        <f>VLOOKUP(C52,'[1]Control programa E'!$B$13:$U$396,8,0)</f>
        <v>TERMINAL DEL SUR</v>
      </c>
      <c r="E52" s="44" t="str">
        <f>VLOOKUP(C52,'[1]Control programa E'!$B$13:$U$396,11,0)</f>
        <v>BOGOTA D.C.</v>
      </c>
      <c r="F52" s="44" t="str">
        <f>VLOOKUP(C52,'[1]Control programa E'!$B$13:$U$396,10,0)</f>
        <v>Área Centro</v>
      </c>
      <c r="G52" s="44" t="str">
        <f>VLOOKUP(C52,'[1]Control programa E'!$B$13:$U$396,20,0)</f>
        <v>COESCO: Julian Torrado</v>
      </c>
      <c r="H52" s="44" t="str">
        <f>VLOOKUP(C52,'[1]Control programa E'!$B$13:$U$396,15,0)</f>
        <v xml:space="preserve">PAOLA MARTÍNEZ </v>
      </c>
      <c r="I52" s="147">
        <v>1</v>
      </c>
      <c r="J52" s="147">
        <v>1</v>
      </c>
      <c r="K52" s="148">
        <f t="shared" si="0"/>
        <v>1</v>
      </c>
      <c r="L52" s="83" t="s">
        <v>872</v>
      </c>
      <c r="M52" s="84">
        <v>200000</v>
      </c>
      <c r="N52" s="83">
        <f t="shared" si="2"/>
        <v>2</v>
      </c>
      <c r="O52" s="85">
        <f t="shared" si="1"/>
        <v>300000</v>
      </c>
      <c r="P52" s="75">
        <f t="shared" si="3"/>
        <v>500000</v>
      </c>
      <c r="Q52" s="76" t="s">
        <v>2729</v>
      </c>
      <c r="R52" s="78"/>
      <c r="S52" s="74"/>
      <c r="T52" s="78"/>
      <c r="U52" s="77" t="str">
        <f>VLOOKUP(C52,'[1]Control programa E'!$B$13:$AS$396,44,0)</f>
        <v>FERNEY LOZANO</v>
      </c>
      <c r="V52" s="82"/>
    </row>
    <row r="53" spans="2:22" hidden="1" x14ac:dyDescent="0.35">
      <c r="B53" s="73">
        <v>47</v>
      </c>
      <c r="C53" s="4">
        <v>166842</v>
      </c>
      <c r="D53" s="44" t="str">
        <f>VLOOKUP(C53,'[1]Control programa E'!$B$13:$U$396,8,0)</f>
        <v>CRISTALES</v>
      </c>
      <c r="E53" s="44" t="str">
        <f>VLOOKUP(C53,'[1]Control programa E'!$B$13:$U$396,11,0)</f>
        <v>RESTREPO</v>
      </c>
      <c r="F53" s="44" t="str">
        <f>VLOOKUP(C53,'[1]Control programa E'!$B$13:$U$396,10,0)</f>
        <v>Área Centro</v>
      </c>
      <c r="G53" s="44" t="str">
        <f>VLOOKUP(C53,'[1]Control programa E'!$B$13:$U$396,20,0)</f>
        <v>REDH: Humberto Hernandez</v>
      </c>
      <c r="H53" s="44" t="str">
        <f>VLOOKUP(C53,'[1]Control programa E'!$B$13:$U$396,15,0)</f>
        <v>IVAN PINZON</v>
      </c>
      <c r="I53" s="147">
        <v>1</v>
      </c>
      <c r="J53" s="147">
        <v>1</v>
      </c>
      <c r="K53" s="148">
        <f t="shared" si="0"/>
        <v>1</v>
      </c>
      <c r="L53" s="83" t="s">
        <v>872</v>
      </c>
      <c r="M53" s="84">
        <v>200000</v>
      </c>
      <c r="N53" s="83">
        <f t="shared" si="2"/>
        <v>2</v>
      </c>
      <c r="O53" s="85">
        <f t="shared" si="1"/>
        <v>300000</v>
      </c>
      <c r="P53" s="75">
        <f t="shared" si="3"/>
        <v>500000</v>
      </c>
      <c r="Q53" s="76" t="s">
        <v>2729</v>
      </c>
      <c r="R53" s="74"/>
      <c r="S53" s="74"/>
      <c r="T53" s="74"/>
      <c r="U53" s="77" t="str">
        <f>VLOOKUP(C53,'[1]Control programa E'!$B$13:$AS$396,44,0)</f>
        <v>WILSON MONTAÑA</v>
      </c>
      <c r="V53" s="77"/>
    </row>
    <row r="54" spans="2:22" hidden="1" x14ac:dyDescent="0.35">
      <c r="B54" s="78">
        <v>48</v>
      </c>
      <c r="C54" s="6">
        <v>170610</v>
      </c>
      <c r="D54" s="44" t="str">
        <f>VLOOKUP(C54,'[1]Control programa E'!$B$13:$U$396,8,0)</f>
        <v>LUIS CARLOS GALAN</v>
      </c>
      <c r="E54" s="44" t="str">
        <f>VLOOKUP(C54,'[1]Control programa E'!$B$13:$U$396,11,0)</f>
        <v>SINCELEJO</v>
      </c>
      <c r="F54" s="44" t="str">
        <f>VLOOKUP(C54,'[1]Control programa E'!$B$13:$U$396,10,0)</f>
        <v>Área Norte</v>
      </c>
      <c r="G54" s="44" t="str">
        <f>VLOOKUP(C54,'[1]Control programa E'!$B$13:$U$396,20,0)</f>
        <v>Jose Dario Moreno</v>
      </c>
      <c r="H54" s="44" t="str">
        <f>VLOOKUP(C54,'[1]Control programa E'!$B$13:$U$396,15,0)</f>
        <v>VICTOR PATERNINA</v>
      </c>
      <c r="I54" s="149">
        <v>1</v>
      </c>
      <c r="J54" s="149">
        <v>1</v>
      </c>
      <c r="K54" s="148">
        <f t="shared" si="0"/>
        <v>1</v>
      </c>
      <c r="L54" s="83" t="s">
        <v>872</v>
      </c>
      <c r="M54" s="84">
        <v>200000</v>
      </c>
      <c r="N54" s="83">
        <f t="shared" si="2"/>
        <v>2</v>
      </c>
      <c r="O54" s="85">
        <f t="shared" si="1"/>
        <v>300000</v>
      </c>
      <c r="P54" s="75">
        <f t="shared" si="3"/>
        <v>500000</v>
      </c>
      <c r="Q54" s="76" t="s">
        <v>2726</v>
      </c>
      <c r="R54" s="78"/>
      <c r="S54" s="74"/>
      <c r="T54" s="78"/>
      <c r="U54" s="77" t="str">
        <f>VLOOKUP(C54,'[1]Control programa E'!$B$13:$AS$396,44,0)</f>
        <v>KAREN COGOLLO</v>
      </c>
      <c r="V54" s="82"/>
    </row>
    <row r="55" spans="2:22" hidden="1" x14ac:dyDescent="0.35">
      <c r="B55" s="73">
        <v>49</v>
      </c>
      <c r="C55" s="4">
        <v>170788</v>
      </c>
      <c r="D55" s="44" t="str">
        <f>VLOOKUP(C55,'[1]Control programa E'!$B$13:$U$396,8,0)</f>
        <v>COESCO EL BOSQUE</v>
      </c>
      <c r="E55" s="44" t="str">
        <f>VLOOKUP(C55,'[1]Control programa E'!$B$13:$U$396,11,0)</f>
        <v>CARTAGENA</v>
      </c>
      <c r="F55" s="44" t="str">
        <f>VLOOKUP(C55,'[1]Control programa E'!$B$13:$U$396,10,0)</f>
        <v>Área Norte</v>
      </c>
      <c r="G55" s="44" t="str">
        <f>VLOOKUP(C55,'[1]Control programa E'!$B$13:$U$396,20,0)</f>
        <v>COESCO: Alexander Trujillo</v>
      </c>
      <c r="H55" s="44" t="str">
        <f>VLOOKUP(C55,'[1]Control programa E'!$B$13:$U$396,15,0)</f>
        <v>MARTHA BARROS</v>
      </c>
      <c r="I55" s="147">
        <v>1</v>
      </c>
      <c r="J55" s="147">
        <v>1</v>
      </c>
      <c r="K55" s="148">
        <f t="shared" si="0"/>
        <v>1</v>
      </c>
      <c r="L55" s="83" t="s">
        <v>872</v>
      </c>
      <c r="M55" s="84">
        <v>200000</v>
      </c>
      <c r="N55" s="83">
        <f t="shared" si="2"/>
        <v>2</v>
      </c>
      <c r="O55" s="85">
        <f t="shared" si="1"/>
        <v>300000</v>
      </c>
      <c r="P55" s="75">
        <f t="shared" si="3"/>
        <v>500000</v>
      </c>
      <c r="Q55" s="76" t="s">
        <v>2726</v>
      </c>
      <c r="R55" s="74"/>
      <c r="S55" s="74"/>
      <c r="T55" s="74"/>
      <c r="U55" s="77" t="str">
        <f>VLOOKUP(C55,'[1]Control programa E'!$B$13:$AS$396,44,0)</f>
        <v>KAREN COGOLLO</v>
      </c>
      <c r="V55" s="77"/>
    </row>
    <row r="56" spans="2:22" hidden="1" x14ac:dyDescent="0.35">
      <c r="B56" s="78">
        <v>50</v>
      </c>
      <c r="C56" s="6">
        <v>154439</v>
      </c>
      <c r="D56" s="44" t="str">
        <f>VLOOKUP(C56,'[1]Control programa E'!$B$13:$U$396,8,0)</f>
        <v>ALJIBE</v>
      </c>
      <c r="E56" s="44" t="str">
        <f>VLOOKUP(C56,'[1]Control programa E'!$B$13:$U$396,11,0)</f>
        <v>POPAYAN</v>
      </c>
      <c r="F56" s="44" t="str">
        <f>VLOOKUP(C56,'[1]Control programa E'!$B$13:$U$396,10,0)</f>
        <v>Área Sur</v>
      </c>
      <c r="G56" s="44" t="str">
        <f>VLOOKUP(C56,'[1]Control programa E'!$B$13:$U$396,20,0)</f>
        <v>Rodrigo Jaramillo</v>
      </c>
      <c r="H56" s="44" t="str">
        <f>VLOOKUP(C56,'[1]Control programa E'!$B$13:$U$396,15,0)</f>
        <v>CATALINA QUINTERO</v>
      </c>
      <c r="I56" s="149">
        <v>1</v>
      </c>
      <c r="J56" s="149">
        <v>1</v>
      </c>
      <c r="K56" s="148">
        <f t="shared" si="0"/>
        <v>1</v>
      </c>
      <c r="L56" s="83" t="s">
        <v>872</v>
      </c>
      <c r="M56" s="84">
        <v>200000</v>
      </c>
      <c r="N56" s="83">
        <f t="shared" si="2"/>
        <v>2</v>
      </c>
      <c r="O56" s="85">
        <f t="shared" si="1"/>
        <v>300000</v>
      </c>
      <c r="P56" s="75">
        <f t="shared" si="3"/>
        <v>500000</v>
      </c>
      <c r="Q56" s="79" t="s">
        <v>870</v>
      </c>
      <c r="R56" s="78"/>
      <c r="S56" s="74"/>
      <c r="T56" s="78"/>
      <c r="U56" s="77" t="str">
        <f>VLOOKUP(C56,'[1]Control programa E'!$B$13:$AS$396,44,0)</f>
        <v>JOSE OROBIO</v>
      </c>
      <c r="V56" s="82"/>
    </row>
    <row r="57" spans="2:22" hidden="1" x14ac:dyDescent="0.35">
      <c r="B57" s="73">
        <v>51</v>
      </c>
      <c r="C57" s="6">
        <v>110723</v>
      </c>
      <c r="D57" s="44" t="str">
        <f>VLOOKUP(C57,'[1]Control programa E'!$B$13:$U$396,8,0)</f>
        <v>CAQUEZA</v>
      </c>
      <c r="E57" s="44" t="str">
        <f>VLOOKUP(C57,'[1]Control programa E'!$B$13:$U$396,11,0)</f>
        <v>CAQUEZA</v>
      </c>
      <c r="F57" s="44" t="str">
        <f>VLOOKUP(C57,'[1]Control programa E'!$B$13:$U$396,10,0)</f>
        <v>Área Centro</v>
      </c>
      <c r="G57" s="44" t="str">
        <f>VLOOKUP(C57,'[1]Control programa E'!$B$13:$U$396,20,0)</f>
        <v>REDH: Humberto Hernandez</v>
      </c>
      <c r="H57" s="44" t="str">
        <f>VLOOKUP(C57,'[1]Control programa E'!$B$13:$U$396,15,0)</f>
        <v>IVAN PINZON</v>
      </c>
      <c r="I57" s="149">
        <v>1</v>
      </c>
      <c r="J57" s="149">
        <v>1</v>
      </c>
      <c r="K57" s="148">
        <f t="shared" si="0"/>
        <v>1</v>
      </c>
      <c r="L57" s="83" t="s">
        <v>872</v>
      </c>
      <c r="M57" s="84">
        <v>200000</v>
      </c>
      <c r="N57" s="83">
        <f t="shared" si="2"/>
        <v>2</v>
      </c>
      <c r="O57" s="85">
        <f t="shared" si="1"/>
        <v>300000</v>
      </c>
      <c r="P57" s="75">
        <f t="shared" si="3"/>
        <v>500000</v>
      </c>
      <c r="Q57" s="76" t="s">
        <v>2729</v>
      </c>
      <c r="R57" s="74"/>
      <c r="S57" s="74"/>
      <c r="T57" s="74"/>
      <c r="U57" s="77" t="str">
        <f>VLOOKUP(C57,'[1]Control programa E'!$B$13:$AS$396,44,0)</f>
        <v>WILSON MONTAÑA</v>
      </c>
      <c r="V57" s="77"/>
    </row>
    <row r="58" spans="2:22" hidden="1" x14ac:dyDescent="0.35">
      <c r="B58" s="78">
        <v>52</v>
      </c>
      <c r="C58" s="6">
        <v>110835</v>
      </c>
      <c r="D58" s="44" t="str">
        <f>VLOOKUP(C58,'[1]Control programa E'!$B$13:$U$396,8,0)</f>
        <v>EL FARO</v>
      </c>
      <c r="E58" s="44" t="str">
        <f>VLOOKUP(C58,'[1]Control programa E'!$B$13:$U$396,11,0)</f>
        <v>MONTERIA</v>
      </c>
      <c r="F58" s="44" t="str">
        <f>VLOOKUP(C58,'[1]Control programa E'!$B$13:$U$396,10,0)</f>
        <v>Área Norte</v>
      </c>
      <c r="G58" s="44" t="str">
        <f>VLOOKUP(C58,'[1]Control programa E'!$B$13:$U$396,20,0)</f>
        <v>Ramiro Otero</v>
      </c>
      <c r="H58" s="44" t="str">
        <f>VLOOKUP(C58,'[1]Control programa E'!$B$13:$U$396,15,0)</f>
        <v>VICTOR PATERNINA</v>
      </c>
      <c r="I58" s="149">
        <v>1</v>
      </c>
      <c r="J58" s="149">
        <v>1</v>
      </c>
      <c r="K58" s="148">
        <f t="shared" si="0"/>
        <v>1</v>
      </c>
      <c r="L58" s="83" t="s">
        <v>872</v>
      </c>
      <c r="M58" s="84">
        <v>200000</v>
      </c>
      <c r="N58" s="83">
        <f t="shared" si="2"/>
        <v>2</v>
      </c>
      <c r="O58" s="85">
        <f t="shared" si="1"/>
        <v>300000</v>
      </c>
      <c r="P58" s="75">
        <f t="shared" si="3"/>
        <v>500000</v>
      </c>
      <c r="Q58" s="76" t="s">
        <v>2726</v>
      </c>
      <c r="R58" s="78"/>
      <c r="S58" s="74"/>
      <c r="T58" s="78"/>
      <c r="U58" s="77" t="str">
        <f>VLOOKUP(C58,'[1]Control programa E'!$B$13:$AS$396,44,0)</f>
        <v>KAREN COGOLLO</v>
      </c>
      <c r="V58" s="82"/>
    </row>
    <row r="59" spans="2:22" hidden="1" x14ac:dyDescent="0.35">
      <c r="B59" s="73">
        <v>53</v>
      </c>
      <c r="C59" s="4">
        <v>170424</v>
      </c>
      <c r="D59" s="44" t="str">
        <f>VLOOKUP(C59,'[1]Control programa E'!$B$13:$U$396,8,0)</f>
        <v>SANTA MARIA DEL MAR</v>
      </c>
      <c r="E59" s="44" t="str">
        <f>VLOOKUP(C59,'[1]Control programa E'!$B$13:$U$396,11,0)</f>
        <v>SAN CARLOS</v>
      </c>
      <c r="F59" s="44" t="str">
        <f>VLOOKUP(C59,'[1]Control programa E'!$B$13:$U$396,10,0)</f>
        <v>Área Norte</v>
      </c>
      <c r="G59" s="44" t="str">
        <f>VLOOKUP(C59,'[1]Control programa E'!$B$13:$U$396,20,0)</f>
        <v xml:space="preserve"> Sra. Jeny Espitia Mafioly</v>
      </c>
      <c r="H59" s="44" t="str">
        <f>VLOOKUP(C59,'[1]Control programa E'!$B$13:$U$396,15,0)</f>
        <v>VICTOR PATERNINA</v>
      </c>
      <c r="I59" s="147">
        <v>1</v>
      </c>
      <c r="J59" s="147">
        <v>1</v>
      </c>
      <c r="K59" s="148">
        <f t="shared" si="0"/>
        <v>1</v>
      </c>
      <c r="L59" s="83" t="s">
        <v>872</v>
      </c>
      <c r="M59" s="84">
        <v>200000</v>
      </c>
      <c r="N59" s="83">
        <f t="shared" si="2"/>
        <v>2</v>
      </c>
      <c r="O59" s="85">
        <f t="shared" si="1"/>
        <v>300000</v>
      </c>
      <c r="P59" s="75">
        <f t="shared" si="3"/>
        <v>500000</v>
      </c>
      <c r="Q59" s="76" t="s">
        <v>2726</v>
      </c>
      <c r="R59" s="74"/>
      <c r="S59" s="74"/>
      <c r="T59" s="74"/>
      <c r="U59" s="77" t="str">
        <f>VLOOKUP(C59,'[1]Control programa E'!$B$13:$AS$396,44,0)</f>
        <v>KAREN COGOLLO</v>
      </c>
      <c r="V59" s="77"/>
    </row>
    <row r="60" spans="2:22" hidden="1" x14ac:dyDescent="0.35">
      <c r="B60" s="78">
        <v>54</v>
      </c>
      <c r="C60" s="6">
        <v>171094</v>
      </c>
      <c r="D60" s="44" t="str">
        <f>VLOOKUP(C60,'[1]Control programa E'!$B$13:$U$396,8,0)</f>
        <v>EL PUERTO</v>
      </c>
      <c r="E60" s="44" t="str">
        <f>VLOOKUP(C60,'[1]Control programa E'!$B$13:$U$396,11,0)</f>
        <v>GUATAVITA</v>
      </c>
      <c r="F60" s="44" t="str">
        <f>VLOOKUP(C60,'[1]Control programa E'!$B$13:$U$396,10,0)</f>
        <v>Área Centro</v>
      </c>
      <c r="G60" s="44" t="str">
        <f>VLOOKUP(C60,'[1]Control programa E'!$B$13:$U$396,20,0)</f>
        <v>Pedro Latiff</v>
      </c>
      <c r="H60" s="44" t="str">
        <f>VLOOKUP(C60,'[1]Control programa E'!$B$13:$U$396,15,0)</f>
        <v>YOLIMA MESA</v>
      </c>
      <c r="I60" s="149">
        <v>1</v>
      </c>
      <c r="J60" s="149">
        <v>1</v>
      </c>
      <c r="K60" s="148">
        <f t="shared" si="0"/>
        <v>1</v>
      </c>
      <c r="L60" s="83" t="s">
        <v>872</v>
      </c>
      <c r="M60" s="84">
        <v>200000</v>
      </c>
      <c r="N60" s="83">
        <f t="shared" si="2"/>
        <v>2</v>
      </c>
      <c r="O60" s="85">
        <f t="shared" si="1"/>
        <v>300000</v>
      </c>
      <c r="P60" s="75">
        <f t="shared" si="3"/>
        <v>500000</v>
      </c>
      <c r="Q60" s="76" t="s">
        <v>2729</v>
      </c>
      <c r="R60" s="78"/>
      <c r="S60" s="74"/>
      <c r="T60" s="78"/>
      <c r="U60" s="77" t="str">
        <f>VLOOKUP(C60,'[1]Control programa E'!$B$13:$AS$396,44,0)</f>
        <v>LUIS CASTRO</v>
      </c>
      <c r="V60" s="82"/>
    </row>
    <row r="61" spans="2:22" hidden="1" x14ac:dyDescent="0.35">
      <c r="B61" s="73">
        <v>55</v>
      </c>
      <c r="C61" s="4">
        <v>111746</v>
      </c>
      <c r="D61" s="44" t="str">
        <f>VLOOKUP(C61,'[1]Control programa E'!$B$13:$U$396,8,0)</f>
        <v>TERMINAL TULUA</v>
      </c>
      <c r="E61" s="44" t="str">
        <f>VLOOKUP(C61,'[1]Control programa E'!$B$13:$U$396,11,0)</f>
        <v>TULUA</v>
      </c>
      <c r="F61" s="44" t="str">
        <f>VLOOKUP(C61,'[1]Control programa E'!$B$13:$U$396,10,0)</f>
        <v>Área Sur</v>
      </c>
      <c r="G61" s="44" t="str">
        <f>VLOOKUP(C61,'[1]Control programa E'!$B$13:$U$396,20,0)</f>
        <v>REDH: Humberto Hernandez</v>
      </c>
      <c r="H61" s="44" t="str">
        <f>VLOOKUP(C61,'[1]Control programa E'!$B$13:$U$396,15,0)</f>
        <v>ANDRES GARCIA</v>
      </c>
      <c r="I61" s="147">
        <v>1</v>
      </c>
      <c r="J61" s="147">
        <v>1</v>
      </c>
      <c r="K61" s="148">
        <f t="shared" si="0"/>
        <v>1</v>
      </c>
      <c r="L61" s="83" t="s">
        <v>872</v>
      </c>
      <c r="M61" s="84">
        <v>200000</v>
      </c>
      <c r="N61" s="83">
        <f t="shared" si="2"/>
        <v>2</v>
      </c>
      <c r="O61" s="85">
        <f t="shared" si="1"/>
        <v>300000</v>
      </c>
      <c r="P61" s="75">
        <f t="shared" si="3"/>
        <v>500000</v>
      </c>
      <c r="Q61" s="79" t="s">
        <v>870</v>
      </c>
      <c r="R61" s="74"/>
      <c r="S61" s="74"/>
      <c r="T61" s="74"/>
      <c r="U61" s="77" t="str">
        <f>VLOOKUP(C61,'[1]Control programa E'!$B$13:$AS$396,44,0)</f>
        <v>SANDRA JORDAN</v>
      </c>
      <c r="V61" s="77"/>
    </row>
    <row r="62" spans="2:22" hidden="1" x14ac:dyDescent="0.35">
      <c r="B62" s="78">
        <v>56</v>
      </c>
      <c r="C62" s="4">
        <v>110395</v>
      </c>
      <c r="D62" s="44" t="str">
        <f>VLOOKUP(C62,'[1]Control programa E'!$B$13:$U$396,8,0)</f>
        <v>YUMBO</v>
      </c>
      <c r="E62" s="44" t="str">
        <f>VLOOKUP(C62,'[1]Control programa E'!$B$13:$U$396,11,0)</f>
        <v>YUMBO</v>
      </c>
      <c r="F62" s="44" t="str">
        <f>VLOOKUP(C62,'[1]Control programa E'!$B$13:$U$396,10,0)</f>
        <v>Área Sur</v>
      </c>
      <c r="G62" s="44" t="str">
        <f>VLOOKUP(C62,'[1]Control programa E'!$B$13:$U$396,20,0)</f>
        <v>Luis Eduardo Quiroga</v>
      </c>
      <c r="H62" s="44" t="str">
        <f>VLOOKUP(C62,'[1]Control programa E'!$B$13:$U$396,15,0)</f>
        <v>CLAUDIA PINILLA</v>
      </c>
      <c r="I62" s="147">
        <v>1</v>
      </c>
      <c r="J62" s="147">
        <v>1</v>
      </c>
      <c r="K62" s="148">
        <f t="shared" si="0"/>
        <v>1</v>
      </c>
      <c r="L62" s="83" t="s">
        <v>872</v>
      </c>
      <c r="M62" s="84">
        <v>200000</v>
      </c>
      <c r="N62" s="83">
        <f t="shared" si="2"/>
        <v>2</v>
      </c>
      <c r="O62" s="85">
        <f t="shared" si="1"/>
        <v>300000</v>
      </c>
      <c r="P62" s="75">
        <f t="shared" si="3"/>
        <v>500000</v>
      </c>
      <c r="Q62" s="79" t="s">
        <v>870</v>
      </c>
      <c r="R62" s="78"/>
      <c r="S62" s="74"/>
      <c r="T62" s="78"/>
      <c r="U62" s="77" t="str">
        <f>VLOOKUP(C62,'[1]Control programa E'!$B$13:$AS$396,44,0)</f>
        <v>JOSE OROBIO</v>
      </c>
      <c r="V62" s="82"/>
    </row>
    <row r="63" spans="2:22" hidden="1" x14ac:dyDescent="0.35">
      <c r="B63" s="73">
        <v>57</v>
      </c>
      <c r="C63" s="4">
        <v>110804</v>
      </c>
      <c r="D63" s="44" t="str">
        <f>VLOOKUP(C63,'[1]Control programa E'!$B$13:$U$396,8,0)</f>
        <v>PEÑALISA</v>
      </c>
      <c r="E63" s="44" t="str">
        <f>VLOOKUP(C63,'[1]Control programa E'!$B$13:$U$396,11,0)</f>
        <v>RICAURTE</v>
      </c>
      <c r="F63" s="44" t="str">
        <f>VLOOKUP(C63,'[1]Control programa E'!$B$13:$U$396,10,0)</f>
        <v>Área Centro</v>
      </c>
      <c r="G63" s="44" t="str">
        <f>VLOOKUP(C63,'[1]Control programa E'!$B$13:$U$396,20,0)</f>
        <v>REDH: Humberto Hernandez</v>
      </c>
      <c r="H63" s="44" t="str">
        <f>VLOOKUP(C63,'[1]Control programa E'!$B$13:$U$396,15,0)</f>
        <v>ROBINSON GUZMÁN</v>
      </c>
      <c r="I63" s="147">
        <v>1</v>
      </c>
      <c r="J63" s="147">
        <v>1</v>
      </c>
      <c r="K63" s="148">
        <f t="shared" si="0"/>
        <v>1</v>
      </c>
      <c r="L63" s="83" t="s">
        <v>872</v>
      </c>
      <c r="M63" s="84">
        <v>200000</v>
      </c>
      <c r="N63" s="83">
        <f t="shared" si="2"/>
        <v>2</v>
      </c>
      <c r="O63" s="85">
        <f t="shared" si="1"/>
        <v>300000</v>
      </c>
      <c r="P63" s="75">
        <f t="shared" si="3"/>
        <v>500000</v>
      </c>
      <c r="Q63" s="76" t="s">
        <v>2729</v>
      </c>
      <c r="R63" s="74"/>
      <c r="S63" s="74"/>
      <c r="T63" s="74"/>
      <c r="U63" s="77" t="str">
        <f>VLOOKUP(C63,'[1]Control programa E'!$B$13:$AS$396,44,0)</f>
        <v>LAURA PERDOMO</v>
      </c>
      <c r="V63" s="77"/>
    </row>
    <row r="64" spans="2:22" hidden="1" x14ac:dyDescent="0.35">
      <c r="B64" s="78">
        <v>58</v>
      </c>
      <c r="C64" s="4">
        <v>111348</v>
      </c>
      <c r="D64" s="44" t="str">
        <f>VLOOKUP(C64,'[1]Control programa E'!$B$13:$U$396,8,0)</f>
        <v>SERVISUR RUMICHACA</v>
      </c>
      <c r="E64" s="44" t="str">
        <f>VLOOKUP(C64,'[1]Control programa E'!$B$13:$U$396,11,0)</f>
        <v>IPIALES</v>
      </c>
      <c r="F64" s="44" t="str">
        <f>VLOOKUP(C64,'[1]Control programa E'!$B$13:$U$396,10,0)</f>
        <v>Área Sur</v>
      </c>
      <c r="G64" s="44" t="str">
        <f>VLOOKUP(C64,'[1]Control programa E'!$B$13:$U$396,20,0)</f>
        <v>Maria Elena y Alonso Villacis</v>
      </c>
      <c r="H64" s="44" t="str">
        <f>VLOOKUP(C64,'[1]Control programa E'!$B$13:$U$396,15,0)</f>
        <v xml:space="preserve">FABIO ANDRES ROJAS </v>
      </c>
      <c r="I64" s="147">
        <v>1</v>
      </c>
      <c r="J64" s="147">
        <v>1</v>
      </c>
      <c r="K64" s="148">
        <f t="shared" si="0"/>
        <v>1</v>
      </c>
      <c r="L64" s="83" t="s">
        <v>872</v>
      </c>
      <c r="M64" s="84">
        <v>200000</v>
      </c>
      <c r="N64" s="83">
        <f t="shared" si="2"/>
        <v>2</v>
      </c>
      <c r="O64" s="85">
        <f t="shared" si="1"/>
        <v>300000</v>
      </c>
      <c r="P64" s="75">
        <f t="shared" si="3"/>
        <v>500000</v>
      </c>
      <c r="Q64" s="79" t="s">
        <v>870</v>
      </c>
      <c r="R64" s="78"/>
      <c r="S64" s="74"/>
      <c r="T64" s="78"/>
      <c r="U64" s="77" t="str">
        <f>VLOOKUP(C64,'[1]Control programa E'!$B$13:$AS$396,44,0)</f>
        <v>MIGUEL RAMIREZ</v>
      </c>
      <c r="V64" s="82"/>
    </row>
    <row r="65" spans="2:22" hidden="1" x14ac:dyDescent="0.35">
      <c r="B65" s="73">
        <v>59</v>
      </c>
      <c r="C65" s="4">
        <v>111349</v>
      </c>
      <c r="D65" s="44" t="str">
        <f>VLOOKUP(C65,'[1]Control programa E'!$B$13:$U$396,8,0)</f>
        <v>SERVISUR VIA AEROPUERTO</v>
      </c>
      <c r="E65" s="44" t="str">
        <f>VLOOKUP(C65,'[1]Control programa E'!$B$13:$U$396,11,0)</f>
        <v>IPIALES</v>
      </c>
      <c r="F65" s="44" t="str">
        <f>VLOOKUP(C65,'[1]Control programa E'!$B$13:$U$396,10,0)</f>
        <v>Área Sur</v>
      </c>
      <c r="G65" s="44" t="str">
        <f>VLOOKUP(C65,'[1]Control programa E'!$B$13:$U$396,20,0)</f>
        <v>Maria Elena y Alonso Villacis</v>
      </c>
      <c r="H65" s="44" t="str">
        <f>VLOOKUP(C65,'[1]Control programa E'!$B$13:$U$396,15,0)</f>
        <v xml:space="preserve">FABIO ANDRES ROJAS </v>
      </c>
      <c r="I65" s="147">
        <v>1</v>
      </c>
      <c r="J65" s="147">
        <v>1</v>
      </c>
      <c r="K65" s="148">
        <f t="shared" si="0"/>
        <v>1</v>
      </c>
      <c r="L65" s="83" t="s">
        <v>872</v>
      </c>
      <c r="M65" s="84">
        <v>200000</v>
      </c>
      <c r="N65" s="83">
        <f t="shared" si="2"/>
        <v>2</v>
      </c>
      <c r="O65" s="85">
        <f t="shared" si="1"/>
        <v>300000</v>
      </c>
      <c r="P65" s="75">
        <f t="shared" si="3"/>
        <v>500000</v>
      </c>
      <c r="Q65" s="79" t="s">
        <v>870</v>
      </c>
      <c r="R65" s="74"/>
      <c r="S65" s="74"/>
      <c r="T65" s="74"/>
      <c r="U65" s="77" t="str">
        <f>VLOOKUP(C65,'[1]Control programa E'!$B$13:$AS$396,44,0)</f>
        <v>MIGUEL RAMIREZ</v>
      </c>
      <c r="V65" s="77"/>
    </row>
    <row r="66" spans="2:22" hidden="1" x14ac:dyDescent="0.35">
      <c r="B66" s="78">
        <v>60</v>
      </c>
      <c r="C66" s="4">
        <v>109764</v>
      </c>
      <c r="D66" s="44" t="str">
        <f>VLOOKUP(C66,'[1]Control programa E'!$B$13:$U$396,8,0)</f>
        <v>PLAZA AUTOPISTA</v>
      </c>
      <c r="E66" s="44" t="str">
        <f>VLOOKUP(C66,'[1]Control programa E'!$B$13:$U$396,11,0)</f>
        <v>YUMBO</v>
      </c>
      <c r="F66" s="44" t="str">
        <f>VLOOKUP(C66,'[1]Control programa E'!$B$13:$U$396,10,0)</f>
        <v>Área Sur</v>
      </c>
      <c r="G66" s="44" t="str">
        <f>VLOOKUP(C66,'[1]Control programa E'!$B$13:$U$396,20,0)</f>
        <v>GREEN SAS: Jose Vicente Enriquez</v>
      </c>
      <c r="H66" s="44" t="str">
        <f>VLOOKUP(C66,'[1]Control programa E'!$B$13:$U$396,15,0)</f>
        <v>CLAUDIA PINILLA</v>
      </c>
      <c r="I66" s="147">
        <v>1</v>
      </c>
      <c r="J66" s="147">
        <v>1</v>
      </c>
      <c r="K66" s="148">
        <f t="shared" si="0"/>
        <v>1</v>
      </c>
      <c r="L66" s="83" t="s">
        <v>872</v>
      </c>
      <c r="M66" s="84">
        <v>200000</v>
      </c>
      <c r="N66" s="83">
        <f t="shared" si="2"/>
        <v>2</v>
      </c>
      <c r="O66" s="85">
        <f t="shared" si="1"/>
        <v>300000</v>
      </c>
      <c r="P66" s="75">
        <f t="shared" si="3"/>
        <v>500000</v>
      </c>
      <c r="Q66" s="79" t="s">
        <v>870</v>
      </c>
      <c r="R66" s="78"/>
      <c r="S66" s="74"/>
      <c r="T66" s="78"/>
      <c r="U66" s="77" t="str">
        <f>VLOOKUP(C66,'[1]Control programa E'!$B$13:$AS$396,44,0)</f>
        <v>SANDRA JORDAN</v>
      </c>
      <c r="V66" s="82"/>
    </row>
    <row r="67" spans="2:22" hidden="1" x14ac:dyDescent="0.35">
      <c r="B67" s="73">
        <v>61</v>
      </c>
      <c r="C67" s="4">
        <v>110753</v>
      </c>
      <c r="D67" s="44" t="str">
        <f>VLOOKUP(C67,'[1]Control programa E'!$B$13:$U$396,8,0)</f>
        <v>LA CABAÑA</v>
      </c>
      <c r="E67" s="44" t="str">
        <f>VLOOKUP(C67,'[1]Control programa E'!$B$13:$U$396,11,0)</f>
        <v xml:space="preserve">LA UNION </v>
      </c>
      <c r="F67" s="44" t="str">
        <f>VLOOKUP(C67,'[1]Control programa E'!$B$13:$U$396,10,0)</f>
        <v>Área Sur</v>
      </c>
      <c r="G67" s="44" t="str">
        <f>VLOOKUP(C67,'[1]Control programa E'!$B$13:$U$396,20,0)</f>
        <v>Vilma Martinez</v>
      </c>
      <c r="H67" s="44" t="str">
        <f>VLOOKUP(C67,'[1]Control programa E'!$B$13:$U$396,15,0)</f>
        <v xml:space="preserve">FABIO ANDRES ROJAS </v>
      </c>
      <c r="I67" s="147">
        <v>1</v>
      </c>
      <c r="J67" s="147">
        <v>1</v>
      </c>
      <c r="K67" s="148">
        <f t="shared" si="0"/>
        <v>1</v>
      </c>
      <c r="L67" s="83" t="s">
        <v>872</v>
      </c>
      <c r="M67" s="84">
        <v>200000</v>
      </c>
      <c r="N67" s="83">
        <f t="shared" si="2"/>
        <v>2</v>
      </c>
      <c r="O67" s="85">
        <f t="shared" si="1"/>
        <v>300000</v>
      </c>
      <c r="P67" s="75">
        <f t="shared" si="3"/>
        <v>500000</v>
      </c>
      <c r="Q67" s="79" t="s">
        <v>870</v>
      </c>
      <c r="R67" s="74"/>
      <c r="S67" s="74"/>
      <c r="T67" s="74"/>
      <c r="U67" s="77" t="str">
        <f>VLOOKUP(C67,'[1]Control programa E'!$B$13:$AS$396,44,0)</f>
        <v>MIGUEL RAMIREZ</v>
      </c>
      <c r="V67" s="77"/>
    </row>
    <row r="68" spans="2:22" hidden="1" x14ac:dyDescent="0.35">
      <c r="B68" s="78">
        <v>62</v>
      </c>
      <c r="C68" s="6">
        <v>167019</v>
      </c>
      <c r="D68" s="44" t="str">
        <f>VLOOKUP(C68,'[1]Control programa E'!$B$13:$U$396,8,0)</f>
        <v>MILENIUM EL CARMEN</v>
      </c>
      <c r="E68" s="44" t="str">
        <f>VLOOKUP(C68,'[1]Control programa E'!$B$13:$U$396,11,0)</f>
        <v>GARZON</v>
      </c>
      <c r="F68" s="44" t="str">
        <f>VLOOKUP(C68,'[1]Control programa E'!$B$13:$U$396,10,0)</f>
        <v>Área Centro</v>
      </c>
      <c r="G68" s="44" t="str">
        <f>VLOOKUP(C68,'[1]Control programa E'!$B$13:$U$396,20,0)</f>
        <v xml:space="preserve"> Miguel Alvarado</v>
      </c>
      <c r="H68" s="44" t="str">
        <f>VLOOKUP(C68,'[1]Control programa E'!$B$13:$U$396,15,0)</f>
        <v>JOHANA BOTERO</v>
      </c>
      <c r="I68" s="149">
        <v>1</v>
      </c>
      <c r="J68" s="149">
        <v>1</v>
      </c>
      <c r="K68" s="148">
        <f t="shared" si="0"/>
        <v>1</v>
      </c>
      <c r="L68" s="83" t="s">
        <v>872</v>
      </c>
      <c r="M68" s="84">
        <v>200000</v>
      </c>
      <c r="N68" s="83">
        <f t="shared" si="2"/>
        <v>2</v>
      </c>
      <c r="O68" s="85">
        <f t="shared" si="1"/>
        <v>300000</v>
      </c>
      <c r="P68" s="75">
        <f t="shared" si="3"/>
        <v>500000</v>
      </c>
      <c r="Q68" s="76" t="s">
        <v>2729</v>
      </c>
      <c r="R68" s="78"/>
      <c r="S68" s="74"/>
      <c r="T68" s="78"/>
      <c r="U68" s="77" t="str">
        <f>VLOOKUP(C68,'[1]Control programa E'!$B$13:$AS$396,44,0)</f>
        <v>LAURA PERDOMO</v>
      </c>
      <c r="V68" s="82"/>
    </row>
    <row r="69" spans="2:22" hidden="1" x14ac:dyDescent="0.35">
      <c r="B69" s="73">
        <v>63</v>
      </c>
      <c r="C69" s="6">
        <v>167520</v>
      </c>
      <c r="D69" s="44" t="str">
        <f>VLOOKUP(C69,'[1]Control programa E'!$B$13:$U$396,8,0)</f>
        <v>LA BUCARAMANGA</v>
      </c>
      <c r="E69" s="44" t="str">
        <f>VLOOKUP(C69,'[1]Control programa E'!$B$13:$U$396,11,0)</f>
        <v>SINCELEJO</v>
      </c>
      <c r="F69" s="44" t="str">
        <f>VLOOKUP(C69,'[1]Control programa E'!$B$13:$U$396,10,0)</f>
        <v>Área Norte</v>
      </c>
      <c r="G69" s="44" t="str">
        <f>VLOOKUP(C69,'[1]Control programa E'!$B$13:$U$396,20,0)</f>
        <v>Estaciones Aliadas S.A.S. - Jose Dario Moreno</v>
      </c>
      <c r="H69" s="44" t="str">
        <f>VLOOKUP(C69,'[1]Control programa E'!$B$13:$U$396,15,0)</f>
        <v>VICTOR PATERNINA</v>
      </c>
      <c r="I69" s="149">
        <v>0.98795180722891562</v>
      </c>
      <c r="J69" s="149">
        <v>1</v>
      </c>
      <c r="K69" s="148">
        <f t="shared" si="0"/>
        <v>0.99397590361445776</v>
      </c>
      <c r="L69" s="83" t="s">
        <v>872</v>
      </c>
      <c r="M69" s="84">
        <v>200000</v>
      </c>
      <c r="N69" s="83">
        <f t="shared" si="2"/>
        <v>1</v>
      </c>
      <c r="O69" s="85">
        <f t="shared" si="1"/>
        <v>150000</v>
      </c>
      <c r="P69" s="75">
        <f t="shared" si="3"/>
        <v>350000</v>
      </c>
      <c r="Q69" s="79" t="s">
        <v>2727</v>
      </c>
      <c r="R69" s="74"/>
      <c r="S69" s="74"/>
      <c r="T69" s="74"/>
      <c r="U69" s="77" t="str">
        <f>VLOOKUP(C69,'[1]Control programa E'!$B$13:$AS$396,44,0)</f>
        <v>KAREN COGOLLO</v>
      </c>
      <c r="V69" s="77"/>
    </row>
    <row r="70" spans="2:22" hidden="1" x14ac:dyDescent="0.35">
      <c r="B70" s="78">
        <v>64</v>
      </c>
      <c r="C70" s="4">
        <v>110412</v>
      </c>
      <c r="D70" s="44" t="str">
        <f>VLOOKUP(C70,'[1]Control programa E'!$B$13:$U$396,8,0)</f>
        <v>GLORIETA (SAMECO)</v>
      </c>
      <c r="E70" s="44" t="str">
        <f>VLOOKUP(C70,'[1]Control programa E'!$B$13:$U$396,11,0)</f>
        <v>YUMBO</v>
      </c>
      <c r="F70" s="44" t="str">
        <f>VLOOKUP(C70,'[1]Control programa E'!$B$13:$U$396,10,0)</f>
        <v>Área Sur</v>
      </c>
      <c r="G70" s="44" t="str">
        <f>VLOOKUP(C70,'[1]Control programa E'!$B$13:$U$396,20,0)</f>
        <v>Alice Blum</v>
      </c>
      <c r="H70" s="44" t="str">
        <f>VLOOKUP(C70,'[1]Control programa E'!$B$13:$U$396,15,0)</f>
        <v>FERNANDO HERNANDEZ</v>
      </c>
      <c r="I70" s="147">
        <v>0.98795180722891562</v>
      </c>
      <c r="J70" s="147">
        <v>1</v>
      </c>
      <c r="K70" s="148">
        <f t="shared" si="0"/>
        <v>0.99397590361445776</v>
      </c>
      <c r="L70" s="83" t="s">
        <v>872</v>
      </c>
      <c r="M70" s="84">
        <v>200000</v>
      </c>
      <c r="N70" s="83">
        <f t="shared" si="2"/>
        <v>1</v>
      </c>
      <c r="O70" s="85">
        <f t="shared" si="1"/>
        <v>150000</v>
      </c>
      <c r="P70" s="75">
        <f t="shared" si="3"/>
        <v>350000</v>
      </c>
      <c r="Q70" s="79" t="s">
        <v>2733</v>
      </c>
      <c r="R70" s="78"/>
      <c r="S70" s="74"/>
      <c r="T70" s="78"/>
      <c r="U70" s="77" t="str">
        <f>VLOOKUP(C70,'[1]Control programa E'!$B$13:$AS$396,44,0)</f>
        <v>JUAN MONTEALEGRE</v>
      </c>
      <c r="V70" s="82"/>
    </row>
    <row r="71" spans="2:22" hidden="1" x14ac:dyDescent="0.35">
      <c r="B71" s="73">
        <v>65</v>
      </c>
      <c r="C71" s="4">
        <v>112285</v>
      </c>
      <c r="D71" s="44" t="str">
        <f>VLOOKUP(C71,'[1]Control programa E'!$B$13:$U$396,8,0)</f>
        <v>CUNDUY</v>
      </c>
      <c r="E71" s="44" t="str">
        <f>VLOOKUP(C71,'[1]Control programa E'!$B$13:$U$396,11,0)</f>
        <v>FLORENCIA</v>
      </c>
      <c r="F71" s="44" t="str">
        <f>VLOOKUP(C71,'[1]Control programa E'!$B$13:$U$396,10,0)</f>
        <v>Área Sur</v>
      </c>
      <c r="G71" s="44" t="str">
        <f>VLOOKUP(C71,'[1]Control programa E'!$B$13:$U$396,20,0)</f>
        <v>Pedro María Gonzalez / Eduard González</v>
      </c>
      <c r="H71" s="44" t="str">
        <f>VLOOKUP(C71,'[1]Control programa E'!$B$13:$U$396,15,0)</f>
        <v>JOHANA BOTERO</v>
      </c>
      <c r="I71" s="147">
        <v>0.97727272727272729</v>
      </c>
      <c r="J71" s="147">
        <v>1</v>
      </c>
      <c r="K71" s="148">
        <f t="shared" ref="K71:K134" si="4">AVERAGE(I71:J71)</f>
        <v>0.98863636363636365</v>
      </c>
      <c r="L71" s="83" t="s">
        <v>872</v>
      </c>
      <c r="M71" s="84">
        <v>200000</v>
      </c>
      <c r="N71" s="83">
        <f t="shared" si="2"/>
        <v>1</v>
      </c>
      <c r="O71" s="85">
        <f t="shared" ref="O71:O134" si="5">N71*$O$4</f>
        <v>150000</v>
      </c>
      <c r="P71" s="75">
        <f t="shared" si="3"/>
        <v>350000</v>
      </c>
      <c r="Q71" s="79" t="s">
        <v>2732</v>
      </c>
      <c r="R71" s="74"/>
      <c r="S71" s="74"/>
      <c r="T71" s="74"/>
      <c r="U71" s="77" t="str">
        <f>VLOOKUP(C71,'[1]Control programa E'!$B$13:$AS$396,44,0)</f>
        <v>LAURA PERDOMO</v>
      </c>
      <c r="V71" s="77"/>
    </row>
    <row r="72" spans="2:22" hidden="1" x14ac:dyDescent="0.35">
      <c r="B72" s="78">
        <v>66</v>
      </c>
      <c r="C72" s="6">
        <v>110074</v>
      </c>
      <c r="D72" s="44" t="str">
        <f>VLOOKUP(C72,'[1]Control programa E'!$B$13:$U$396,8,0)</f>
        <v>SABANALARGA</v>
      </c>
      <c r="E72" s="44" t="str">
        <f>VLOOKUP(C72,'[1]Control programa E'!$B$13:$U$396,11,0)</f>
        <v>SABANALARGA</v>
      </c>
      <c r="F72" s="44" t="str">
        <f>VLOOKUP(C72,'[1]Control programa E'!$B$13:$U$396,10,0)</f>
        <v>Área Norte</v>
      </c>
      <c r="G72" s="44" t="str">
        <f>VLOOKUP(C72,'[1]Control programa E'!$B$13:$U$396,20,0)</f>
        <v>COESCO: Alexander Trujillo</v>
      </c>
      <c r="H72" s="44" t="str">
        <f>VLOOKUP(C72,'[1]Control programa E'!$B$13:$U$396,15,0)</f>
        <v>ANGELA BARANDICA</v>
      </c>
      <c r="I72" s="149">
        <v>1</v>
      </c>
      <c r="J72" s="149">
        <v>0.97674418604651159</v>
      </c>
      <c r="K72" s="148">
        <f t="shared" si="4"/>
        <v>0.98837209302325579</v>
      </c>
      <c r="L72" s="83" t="s">
        <v>872</v>
      </c>
      <c r="M72" s="84">
        <v>200000</v>
      </c>
      <c r="N72" s="83">
        <f t="shared" ref="N72:N135" si="6">COUNTIF(I72:J72,"&gt;=100%")</f>
        <v>1</v>
      </c>
      <c r="O72" s="85">
        <f t="shared" si="5"/>
        <v>150000</v>
      </c>
      <c r="P72" s="75">
        <f t="shared" ref="P72:P135" si="7">O72+M72</f>
        <v>350000</v>
      </c>
      <c r="Q72" s="79" t="s">
        <v>2728</v>
      </c>
      <c r="R72" s="78"/>
      <c r="S72" s="74"/>
      <c r="T72" s="78"/>
      <c r="U72" s="77" t="str">
        <f>VLOOKUP(C72,'[1]Control programa E'!$B$13:$AS$396,44,0)</f>
        <v>GUILLERMO SOLANO</v>
      </c>
      <c r="V72" s="82"/>
    </row>
    <row r="73" spans="2:22" hidden="1" x14ac:dyDescent="0.35">
      <c r="B73" s="73">
        <v>67</v>
      </c>
      <c r="C73" s="4">
        <v>165711</v>
      </c>
      <c r="D73" s="44" t="str">
        <f>VLOOKUP(C73,'[1]Control programa E'!$B$13:$U$396,8,0)</f>
        <v>EL DIVINO NINO</v>
      </c>
      <c r="E73" s="44" t="str">
        <f>VLOOKUP(C73,'[1]Control programa E'!$B$13:$U$396,11,0)</f>
        <v>TULUA</v>
      </c>
      <c r="F73" s="44" t="str">
        <f>VLOOKUP(C73,'[1]Control programa E'!$B$13:$U$396,10,0)</f>
        <v>Área Sur</v>
      </c>
      <c r="G73" s="44" t="str">
        <f>VLOOKUP(C73,'[1]Control programa E'!$B$13:$U$396,20,0)</f>
        <v>Jorge Grueso</v>
      </c>
      <c r="H73" s="44" t="str">
        <f>VLOOKUP(C73,'[1]Control programa E'!$B$13:$U$396,15,0)</f>
        <v>ANDRES GARCIA</v>
      </c>
      <c r="I73" s="147">
        <v>1</v>
      </c>
      <c r="J73" s="147">
        <v>0.97674418604651159</v>
      </c>
      <c r="K73" s="148">
        <f t="shared" si="4"/>
        <v>0.98837209302325579</v>
      </c>
      <c r="L73" s="83"/>
      <c r="M73" s="84"/>
      <c r="N73" s="83">
        <f t="shared" si="6"/>
        <v>1</v>
      </c>
      <c r="O73" s="85">
        <f t="shared" si="5"/>
        <v>150000</v>
      </c>
      <c r="P73" s="75">
        <f t="shared" si="7"/>
        <v>150000</v>
      </c>
      <c r="Q73" s="76" t="s">
        <v>2734</v>
      </c>
      <c r="R73" s="74"/>
      <c r="S73" s="74"/>
      <c r="T73" s="74"/>
      <c r="U73" s="77" t="str">
        <f>VLOOKUP(C73,'[1]Control programa E'!$B$13:$AS$396,44,0)</f>
        <v>SANDRA JORDAN</v>
      </c>
      <c r="V73" s="77"/>
    </row>
    <row r="74" spans="2:22" hidden="1" x14ac:dyDescent="0.35">
      <c r="B74" s="78">
        <v>68</v>
      </c>
      <c r="C74" s="6">
        <v>167246</v>
      </c>
      <c r="D74" s="44" t="str">
        <f>VLOOKUP(C74,'[1]Control programa E'!$B$13:$U$396,8,0)</f>
        <v>LIMONAR</v>
      </c>
      <c r="E74" s="44" t="str">
        <f>VLOOKUP(C74,'[1]Control programa E'!$B$13:$U$396,11,0)</f>
        <v>GUAYABETAL</v>
      </c>
      <c r="F74" s="44" t="str">
        <f>VLOOKUP(C74,'[1]Control programa E'!$B$13:$U$396,10,0)</f>
        <v>Área Centro</v>
      </c>
      <c r="G74" s="44" t="str">
        <f>VLOOKUP(C74,'[1]Control programa E'!$B$13:$U$396,20,0)</f>
        <v>REDH: Humberto Hernandez</v>
      </c>
      <c r="H74" s="44" t="str">
        <f>VLOOKUP(C74,'[1]Control programa E'!$B$13:$U$396,15,0)</f>
        <v>IVAN PINZON</v>
      </c>
      <c r="I74" s="149">
        <v>1</v>
      </c>
      <c r="J74" s="149">
        <v>0.97590361445783136</v>
      </c>
      <c r="K74" s="148">
        <f t="shared" si="4"/>
        <v>0.98795180722891573</v>
      </c>
      <c r="L74" s="83" t="s">
        <v>872</v>
      </c>
      <c r="M74" s="81">
        <v>200000</v>
      </c>
      <c r="N74" s="83">
        <f t="shared" si="6"/>
        <v>1</v>
      </c>
      <c r="O74" s="85">
        <f t="shared" si="5"/>
        <v>150000</v>
      </c>
      <c r="P74" s="75">
        <f t="shared" si="7"/>
        <v>350000</v>
      </c>
      <c r="Q74" s="76" t="s">
        <v>2730</v>
      </c>
      <c r="R74" s="78"/>
      <c r="S74" s="74"/>
      <c r="T74" s="78"/>
      <c r="U74" s="77" t="str">
        <f>VLOOKUP(C74,'[1]Control programa E'!$B$13:$AS$396,44,0)</f>
        <v>WILSON MONTAÑA</v>
      </c>
      <c r="V74" s="82"/>
    </row>
    <row r="75" spans="2:22" ht="10" hidden="1" customHeight="1" x14ac:dyDescent="0.35">
      <c r="B75" s="73">
        <v>69</v>
      </c>
      <c r="C75" s="4">
        <v>144439</v>
      </c>
      <c r="D75" s="44" t="str">
        <f>VLOOKUP(C75,'[1]Control programa E'!$B$13:$U$396,8,0)</f>
        <v>LA PAILA</v>
      </c>
      <c r="E75" s="44" t="str">
        <f>VLOOKUP(C75,'[1]Control programa E'!$B$13:$U$396,11,0)</f>
        <v>ZARZAL</v>
      </c>
      <c r="F75" s="44" t="str">
        <f>VLOOKUP(C75,'[1]Control programa E'!$B$13:$U$396,10,0)</f>
        <v>Área Sur</v>
      </c>
      <c r="G75" s="44" t="str">
        <f>VLOOKUP(C75,'[1]Control programa E'!$B$13:$U$396,20,0)</f>
        <v>Carlos Villa Marin</v>
      </c>
      <c r="H75" s="44" t="str">
        <f>VLOOKUP(C75,'[1]Control programa E'!$B$13:$U$396,15,0)</f>
        <v>ANDRES GARCIA</v>
      </c>
      <c r="I75" s="147">
        <v>1</v>
      </c>
      <c r="J75" s="147">
        <v>0.97590361445783136</v>
      </c>
      <c r="K75" s="148">
        <f t="shared" si="4"/>
        <v>0.98795180722891573</v>
      </c>
      <c r="L75" s="83"/>
      <c r="M75" s="84"/>
      <c r="N75" s="83">
        <f t="shared" si="6"/>
        <v>1</v>
      </c>
      <c r="O75" s="85">
        <f t="shared" si="5"/>
        <v>150000</v>
      </c>
      <c r="P75" s="75">
        <f t="shared" si="7"/>
        <v>150000</v>
      </c>
      <c r="Q75" s="76" t="s">
        <v>2734</v>
      </c>
      <c r="R75" s="74"/>
      <c r="S75" s="74"/>
      <c r="T75" s="74"/>
      <c r="U75" s="77" t="str">
        <f>VLOOKUP(C75,'[1]Control programa E'!$B$13:$AS$396,44,0)</f>
        <v>FERNANDO DUQUE</v>
      </c>
      <c r="V75" s="77"/>
    </row>
    <row r="76" spans="2:22" hidden="1" x14ac:dyDescent="0.35">
      <c r="B76" s="78">
        <v>70</v>
      </c>
      <c r="C76" s="4">
        <v>112616</v>
      </c>
      <c r="D76" s="44" t="str">
        <f>VLOOKUP(C76,'[1]Control programa E'!$B$13:$U$396,8,0)</f>
        <v>LA MARINA</v>
      </c>
      <c r="E76" s="44" t="str">
        <f>VLOOKUP(C76,'[1]Control programa E'!$B$13:$U$396,11,0)</f>
        <v>SANTUARIO</v>
      </c>
      <c r="F76" s="44" t="str">
        <f>VLOOKUP(C76,'[1]Control programa E'!$B$13:$U$396,10,0)</f>
        <v>Área Sur</v>
      </c>
      <c r="G76" s="44" t="str">
        <f>VLOOKUP(C76,'[1]Control programa E'!$B$13:$U$396,20,0)</f>
        <v>Gilberto Mejía</v>
      </c>
      <c r="H76" s="44" t="str">
        <f>VLOOKUP(C76,'[1]Control programa E'!$B$13:$U$396,15,0)</f>
        <v>MARIANA VELEZ</v>
      </c>
      <c r="I76" s="147">
        <v>0.97590361445783136</v>
      </c>
      <c r="J76" s="147">
        <v>1</v>
      </c>
      <c r="K76" s="148">
        <f t="shared" si="4"/>
        <v>0.98795180722891573</v>
      </c>
      <c r="L76" s="80"/>
      <c r="M76" s="81"/>
      <c r="N76" s="83">
        <f t="shared" si="6"/>
        <v>1</v>
      </c>
      <c r="O76" s="85">
        <f t="shared" si="5"/>
        <v>150000</v>
      </c>
      <c r="P76" s="75">
        <f t="shared" si="7"/>
        <v>150000</v>
      </c>
      <c r="Q76" s="79" t="s">
        <v>2734</v>
      </c>
      <c r="R76" s="78"/>
      <c r="S76" s="74"/>
      <c r="T76" s="78"/>
      <c r="U76" s="77" t="str">
        <f>VLOOKUP(C76,'[1]Control programa E'!$B$13:$AS$396,44,0)</f>
        <v>FERNANDO DUQUE</v>
      </c>
      <c r="V76" s="82"/>
    </row>
    <row r="77" spans="2:22" hidden="1" x14ac:dyDescent="0.35">
      <c r="B77" s="73">
        <v>71</v>
      </c>
      <c r="C77" s="6">
        <v>110013</v>
      </c>
      <c r="D77" s="44" t="str">
        <f>VLOOKUP(C77,'[1]Control programa E'!$B$13:$U$396,8,0)</f>
        <v>ALAMOS</v>
      </c>
      <c r="E77" s="44" t="str">
        <f>VLOOKUP(C77,'[1]Control programa E'!$B$13:$U$396,11,0)</f>
        <v>MEDELLIN</v>
      </c>
      <c r="F77" s="44" t="str">
        <f>VLOOKUP(C77,'[1]Control programa E'!$B$13:$U$396,10,0)</f>
        <v>Área Norte</v>
      </c>
      <c r="G77" s="44" t="str">
        <f>VLOOKUP(C77,'[1]Control programa E'!$B$13:$U$396,20,0)</f>
        <v xml:space="preserve">GRUPO ESTACIONES: Taxi Individual / Grupo Estaciones </v>
      </c>
      <c r="H77" s="44" t="str">
        <f>VLOOKUP(C77,'[1]Control programa E'!$B$13:$U$396,15,0)</f>
        <v>ALVARO GUTIERREZ</v>
      </c>
      <c r="I77" s="149">
        <v>1</v>
      </c>
      <c r="J77" s="149">
        <v>0.97560975609756095</v>
      </c>
      <c r="K77" s="148">
        <f t="shared" si="4"/>
        <v>0.98780487804878048</v>
      </c>
      <c r="L77" s="83"/>
      <c r="M77" s="84"/>
      <c r="N77" s="83">
        <f t="shared" si="6"/>
        <v>1</v>
      </c>
      <c r="O77" s="85">
        <f t="shared" si="5"/>
        <v>150000</v>
      </c>
      <c r="P77" s="75">
        <f t="shared" si="7"/>
        <v>150000</v>
      </c>
      <c r="Q77" s="76" t="s">
        <v>2734</v>
      </c>
      <c r="R77" s="74"/>
      <c r="S77" s="74"/>
      <c r="T77" s="74"/>
      <c r="U77" s="77" t="str">
        <f>VLOOKUP(C77,'[1]Control programa E'!$B$13:$AS$396,44,0)</f>
        <v>JOHNNATAN ALZATE</v>
      </c>
      <c r="V77" s="77"/>
    </row>
    <row r="78" spans="2:22" hidden="1" x14ac:dyDescent="0.35">
      <c r="B78" s="78">
        <v>72</v>
      </c>
      <c r="C78" s="4">
        <v>111056</v>
      </c>
      <c r="D78" s="44" t="str">
        <f>VLOOKUP(C78,'[1]Control programa E'!$B$13:$U$396,8,0)</f>
        <v>SERVIBERNA</v>
      </c>
      <c r="E78" s="44" t="str">
        <f>VLOOKUP(C78,'[1]Control programa E'!$B$13:$U$396,11,0)</f>
        <v>PALMIRA</v>
      </c>
      <c r="F78" s="44" t="str">
        <f>VLOOKUP(C78,'[1]Control programa E'!$B$13:$U$396,10,0)</f>
        <v>Área Sur</v>
      </c>
      <c r="G78" s="44" t="str">
        <f>VLOOKUP(C78,'[1]Control programa E'!$B$13:$U$396,20,0)</f>
        <v>Carlos Castellanos</v>
      </c>
      <c r="H78" s="44" t="str">
        <f>VLOOKUP(C78,'[1]Control programa E'!$B$13:$U$396,15,0)</f>
        <v>FERNANDO HERNANDEZ</v>
      </c>
      <c r="I78" s="147">
        <v>1</v>
      </c>
      <c r="J78" s="147">
        <v>0.97530864197530864</v>
      </c>
      <c r="K78" s="148">
        <f t="shared" si="4"/>
        <v>0.98765432098765427</v>
      </c>
      <c r="L78" s="80"/>
      <c r="M78" s="81"/>
      <c r="N78" s="83">
        <f t="shared" si="6"/>
        <v>1</v>
      </c>
      <c r="O78" s="85">
        <f t="shared" si="5"/>
        <v>150000</v>
      </c>
      <c r="P78" s="75">
        <f t="shared" si="7"/>
        <v>150000</v>
      </c>
      <c r="Q78" s="79" t="s">
        <v>2734</v>
      </c>
      <c r="R78" s="78"/>
      <c r="S78" s="74"/>
      <c r="T78" s="78"/>
      <c r="U78" s="77" t="str">
        <f>VLOOKUP(C78,'[1]Control programa E'!$B$13:$AS$396,44,0)</f>
        <v>SANDRA JORDAN</v>
      </c>
      <c r="V78" s="82"/>
    </row>
    <row r="79" spans="2:22" hidden="1" x14ac:dyDescent="0.35">
      <c r="B79" s="73">
        <v>73</v>
      </c>
      <c r="C79" s="4">
        <v>167223</v>
      </c>
      <c r="D79" s="44" t="str">
        <f>VLOOKUP(C79,'[1]Control programa E'!$B$13:$U$396,8,0)</f>
        <v>LA HERMOSA</v>
      </c>
      <c r="E79" s="44" t="str">
        <f>VLOOKUP(C79,'[1]Control programa E'!$B$13:$U$396,11,0)</f>
        <v>SANTA ROSA DE CABAL</v>
      </c>
      <c r="F79" s="44" t="str">
        <f>VLOOKUP(C79,'[1]Control programa E'!$B$13:$U$396,10,0)</f>
        <v>Área Sur</v>
      </c>
      <c r="G79" s="44" t="str">
        <f>VLOOKUP(C79,'[1]Control programa E'!$B$13:$U$396,20,0)</f>
        <v>Gilberto Mejía</v>
      </c>
      <c r="H79" s="44" t="str">
        <f>VLOOKUP(C79,'[1]Control programa E'!$B$13:$U$396,15,0)</f>
        <v>MARIANA VELEZ</v>
      </c>
      <c r="I79" s="147">
        <v>1</v>
      </c>
      <c r="J79" s="147">
        <v>0.97530864197530864</v>
      </c>
      <c r="K79" s="148">
        <f t="shared" si="4"/>
        <v>0.98765432098765427</v>
      </c>
      <c r="L79" s="83"/>
      <c r="M79" s="84"/>
      <c r="N79" s="83">
        <f t="shared" si="6"/>
        <v>1</v>
      </c>
      <c r="O79" s="85">
        <f t="shared" si="5"/>
        <v>150000</v>
      </c>
      <c r="P79" s="75">
        <f t="shared" si="7"/>
        <v>150000</v>
      </c>
      <c r="Q79" s="76" t="s">
        <v>2734</v>
      </c>
      <c r="R79" s="74"/>
      <c r="S79" s="74"/>
      <c r="T79" s="74"/>
      <c r="U79" s="77" t="str">
        <f>VLOOKUP(C79,'[1]Control programa E'!$B$13:$AS$396,44,0)</f>
        <v>FERNANDO DUQUE</v>
      </c>
      <c r="V79" s="77"/>
    </row>
    <row r="80" spans="2:22" hidden="1" x14ac:dyDescent="0.35">
      <c r="B80" s="78">
        <v>74</v>
      </c>
      <c r="C80" s="4">
        <v>170984</v>
      </c>
      <c r="D80" s="44" t="str">
        <f>VLOOKUP(C80,'[1]Control programa E'!$B$13:$U$396,8,0)</f>
        <v>LA GLORIETA - CHOCONTÁ</v>
      </c>
      <c r="E80" s="44" t="str">
        <f>VLOOKUP(C80,'[1]Control programa E'!$B$13:$U$396,11,0)</f>
        <v>CHOCONTA</v>
      </c>
      <c r="F80" s="44" t="str">
        <f>VLOOKUP(C80,'[1]Control programa E'!$B$13:$U$396,10,0)</f>
        <v>Área Centro</v>
      </c>
      <c r="G80" s="44" t="str">
        <f>VLOOKUP(C80,'[1]Control programa E'!$B$13:$U$396,20,0)</f>
        <v>Claudia Bayona</v>
      </c>
      <c r="H80" s="44" t="str">
        <f>VLOOKUP(C80,'[1]Control programa E'!$B$13:$U$396,15,0)</f>
        <v>YOLIMA MESA</v>
      </c>
      <c r="I80" s="147">
        <v>0.97468354430379744</v>
      </c>
      <c r="J80" s="147">
        <v>1</v>
      </c>
      <c r="K80" s="148">
        <f t="shared" si="4"/>
        <v>0.98734177215189867</v>
      </c>
      <c r="L80" s="83" t="s">
        <v>872</v>
      </c>
      <c r="M80" s="81">
        <v>200000</v>
      </c>
      <c r="N80" s="83">
        <f t="shared" si="6"/>
        <v>1</v>
      </c>
      <c r="O80" s="85">
        <f t="shared" si="5"/>
        <v>150000</v>
      </c>
      <c r="P80" s="75">
        <f t="shared" si="7"/>
        <v>350000</v>
      </c>
      <c r="Q80" s="76" t="s">
        <v>2731</v>
      </c>
      <c r="R80" s="78"/>
      <c r="S80" s="74"/>
      <c r="T80" s="78"/>
      <c r="U80" s="77" t="str">
        <f>VLOOKUP(C80,'[1]Control programa E'!$B$13:$AS$396,44,0)</f>
        <v>MILENA INFANTE</v>
      </c>
      <c r="V80" s="82"/>
    </row>
    <row r="81" spans="2:22" hidden="1" x14ac:dyDescent="0.35">
      <c r="B81" s="73">
        <v>75</v>
      </c>
      <c r="C81" s="4">
        <v>170729</v>
      </c>
      <c r="D81" s="44" t="str">
        <f>VLOOKUP(C81,'[1]Control programa E'!$B$13:$U$396,8,0)</f>
        <v>COOTRANSVALLE</v>
      </c>
      <c r="E81" s="44" t="str">
        <f>VLOOKUP(C81,'[1]Control programa E'!$B$13:$U$396,11,0)</f>
        <v>SAMACA</v>
      </c>
      <c r="F81" s="44" t="str">
        <f>VLOOKUP(C81,'[1]Control programa E'!$B$13:$U$396,10,0)</f>
        <v>Área Centro</v>
      </c>
      <c r="G81" s="44" t="str">
        <f>VLOOKUP(C81,'[1]Control programa E'!$B$13:$U$396,20,0)</f>
        <v>Hector Martínez</v>
      </c>
      <c r="H81" s="44" t="str">
        <f>VLOOKUP(C81,'[1]Control programa E'!$B$13:$U$396,15,0)</f>
        <v>YOLIMA MESA</v>
      </c>
      <c r="I81" s="147">
        <v>1</v>
      </c>
      <c r="J81" s="147">
        <v>0.97333333333333338</v>
      </c>
      <c r="K81" s="148">
        <f t="shared" si="4"/>
        <v>0.98666666666666669</v>
      </c>
      <c r="L81" s="83"/>
      <c r="M81" s="84"/>
      <c r="N81" s="83">
        <f t="shared" si="6"/>
        <v>1</v>
      </c>
      <c r="O81" s="85">
        <f t="shared" si="5"/>
        <v>150000</v>
      </c>
      <c r="P81" s="75">
        <f t="shared" si="7"/>
        <v>150000</v>
      </c>
      <c r="Q81" s="76" t="s">
        <v>2734</v>
      </c>
      <c r="R81" s="74"/>
      <c r="S81" s="74"/>
      <c r="T81" s="74"/>
      <c r="U81" s="77" t="str">
        <f>VLOOKUP(C81,'[1]Control programa E'!$B$13:$AS$396,44,0)</f>
        <v>RICARDO CHIPATECUA</v>
      </c>
      <c r="V81" s="77"/>
    </row>
    <row r="82" spans="2:22" hidden="1" x14ac:dyDescent="0.35">
      <c r="B82" s="78">
        <v>76</v>
      </c>
      <c r="C82" s="4">
        <v>111101</v>
      </c>
      <c r="D82" s="44" t="str">
        <f>VLOOKUP(C82,'[1]Control programa E'!$B$13:$U$396,8,0)</f>
        <v>MATAMUNDO</v>
      </c>
      <c r="E82" s="44" t="str">
        <f>VLOOKUP(C82,'[1]Control programa E'!$B$13:$U$396,11,0)</f>
        <v>NEIVA</v>
      </c>
      <c r="F82" s="44" t="str">
        <f>VLOOKUP(C82,'[1]Control programa E'!$B$13:$U$396,10,0)</f>
        <v>Área Sur</v>
      </c>
      <c r="G82" s="44" t="str">
        <f>VLOOKUP(C82,'[1]Control programa E'!$B$13:$U$396,20,0)</f>
        <v>COESCO: Francisco Diez</v>
      </c>
      <c r="H82" s="44" t="str">
        <f>VLOOKUP(C82,'[1]Control programa E'!$B$13:$U$396,15,0)</f>
        <v>JOHANA BOTERO</v>
      </c>
      <c r="I82" s="147">
        <v>0.96511627906976749</v>
      </c>
      <c r="J82" s="147">
        <v>1</v>
      </c>
      <c r="K82" s="148">
        <f t="shared" si="4"/>
        <v>0.98255813953488369</v>
      </c>
      <c r="L82" s="80"/>
      <c r="M82" s="81"/>
      <c r="N82" s="83">
        <f t="shared" si="6"/>
        <v>1</v>
      </c>
      <c r="O82" s="85">
        <f t="shared" si="5"/>
        <v>150000</v>
      </c>
      <c r="P82" s="75">
        <f t="shared" si="7"/>
        <v>150000</v>
      </c>
      <c r="Q82" s="76" t="s">
        <v>2734</v>
      </c>
      <c r="R82" s="78"/>
      <c r="S82" s="74"/>
      <c r="T82" s="78"/>
      <c r="U82" s="77" t="str">
        <f>VLOOKUP(C82,'[1]Control programa E'!$B$13:$AS$396,44,0)</f>
        <v>LAURA PERDOMO</v>
      </c>
      <c r="V82" s="82"/>
    </row>
    <row r="83" spans="2:22" hidden="1" x14ac:dyDescent="0.35">
      <c r="B83" s="73">
        <v>77</v>
      </c>
      <c r="C83" s="6">
        <v>170938</v>
      </c>
      <c r="D83" s="44" t="str">
        <f>VLOOKUP(C83,'[1]Control programa E'!$B$13:$U$396,8,0)</f>
        <v>ALCARAVAN YOPAL</v>
      </c>
      <c r="E83" s="44" t="str">
        <f>VLOOKUP(C83,'[1]Control programa E'!$B$13:$U$396,11,0)</f>
        <v>YOPAL</v>
      </c>
      <c r="F83" s="44" t="str">
        <f>VLOOKUP(C83,'[1]Control programa E'!$B$13:$U$396,10,0)</f>
        <v>Área Centro</v>
      </c>
      <c r="G83" s="44" t="str">
        <f>VLOOKUP(C83,'[1]Control programa E'!$B$13:$U$396,20,0)</f>
        <v>COESCO: Julian Torrado</v>
      </c>
      <c r="H83" s="44" t="str">
        <f>VLOOKUP(C83,'[1]Control programa E'!$B$13:$U$396,15,0)</f>
        <v>IVAN PINZON</v>
      </c>
      <c r="I83" s="149">
        <v>0.96511627906976749</v>
      </c>
      <c r="J83" s="149">
        <v>1</v>
      </c>
      <c r="K83" s="148">
        <f t="shared" si="4"/>
        <v>0.98255813953488369</v>
      </c>
      <c r="L83" s="83"/>
      <c r="M83" s="84"/>
      <c r="N83" s="83">
        <f t="shared" si="6"/>
        <v>1</v>
      </c>
      <c r="O83" s="85">
        <f t="shared" si="5"/>
        <v>150000</v>
      </c>
      <c r="P83" s="75">
        <f t="shared" si="7"/>
        <v>150000</v>
      </c>
      <c r="Q83" s="76" t="s">
        <v>2734</v>
      </c>
      <c r="R83" s="74"/>
      <c r="S83" s="74"/>
      <c r="T83" s="74"/>
      <c r="U83" s="77" t="str">
        <f>VLOOKUP(C83,'[1]Control programa E'!$B$13:$AS$396,44,0)</f>
        <v>WILSON MONTAÑA</v>
      </c>
      <c r="V83" s="77"/>
    </row>
    <row r="84" spans="2:22" hidden="1" x14ac:dyDescent="0.35">
      <c r="B84" s="78">
        <v>78</v>
      </c>
      <c r="C84" s="4">
        <v>145348</v>
      </c>
      <c r="D84" s="44" t="str">
        <f>VLOOKUP(C84,'[1]Control programa E'!$B$13:$U$396,8,0)</f>
        <v>LOS PUENTES</v>
      </c>
      <c r="E84" s="44" t="str">
        <f>VLOOKUP(C84,'[1]Control programa E'!$B$13:$U$396,11,0)</f>
        <v>SALDAÑA</v>
      </c>
      <c r="F84" s="44" t="str">
        <f>VLOOKUP(C84,'[1]Control programa E'!$B$13:$U$396,10,0)</f>
        <v>Área Centro</v>
      </c>
      <c r="G84" s="44" t="str">
        <f>VLOOKUP(C84,'[1]Control programa E'!$B$13:$U$396,20,0)</f>
        <v>Monica Rosa Cuellar B</v>
      </c>
      <c r="H84" s="44" t="str">
        <f>VLOOKUP(C84,'[1]Control programa E'!$B$13:$U$396,15,0)</f>
        <v>JOHANA BOTERO</v>
      </c>
      <c r="I84" s="147">
        <v>1</v>
      </c>
      <c r="J84" s="147">
        <v>0.9642857142857143</v>
      </c>
      <c r="K84" s="148">
        <f t="shared" si="4"/>
        <v>0.98214285714285721</v>
      </c>
      <c r="L84" s="80"/>
      <c r="M84" s="81"/>
      <c r="N84" s="83">
        <f t="shared" si="6"/>
        <v>1</v>
      </c>
      <c r="O84" s="85">
        <f t="shared" si="5"/>
        <v>150000</v>
      </c>
      <c r="P84" s="75">
        <f t="shared" si="7"/>
        <v>150000</v>
      </c>
      <c r="Q84" s="76" t="s">
        <v>2734</v>
      </c>
      <c r="R84" s="78"/>
      <c r="S84" s="74"/>
      <c r="T84" s="78"/>
      <c r="U84" s="77" t="str">
        <f>VLOOKUP(C84,'[1]Control programa E'!$B$13:$AS$396,44,0)</f>
        <v>FERNEY LOZANO</v>
      </c>
      <c r="V84" s="82"/>
    </row>
    <row r="85" spans="2:22" hidden="1" x14ac:dyDescent="0.35">
      <c r="B85" s="73">
        <v>79</v>
      </c>
      <c r="C85" s="4">
        <v>109820</v>
      </c>
      <c r="D85" s="44" t="str">
        <f>VLOOKUP(C85,'[1]Control programa E'!$B$13:$U$396,8,0)</f>
        <v>SAN PEDRO / INVERSIONES MATIZ</v>
      </c>
      <c r="E85" s="44" t="str">
        <f>VLOOKUP(C85,'[1]Control programa E'!$B$13:$U$396,11,0)</f>
        <v>FUNZA</v>
      </c>
      <c r="F85" s="44" t="str">
        <f>VLOOKUP(C85,'[1]Control programa E'!$B$13:$U$396,10,0)</f>
        <v>Área Centro</v>
      </c>
      <c r="G85" s="44" t="str">
        <f>VLOOKUP(C85,'[1]Control programa E'!$B$13:$U$396,20,0)</f>
        <v>Aristobulo Matiz</v>
      </c>
      <c r="H85" s="44" t="str">
        <f>VLOOKUP(C85,'[1]Control programa E'!$B$13:$U$396,15,0)</f>
        <v>SEBASTIAN PARDO</v>
      </c>
      <c r="I85" s="147">
        <v>0.96341463414634143</v>
      </c>
      <c r="J85" s="147">
        <v>1</v>
      </c>
      <c r="K85" s="148">
        <f t="shared" si="4"/>
        <v>0.98170731707317072</v>
      </c>
      <c r="L85" s="83"/>
      <c r="M85" s="84"/>
      <c r="N85" s="83">
        <f t="shared" si="6"/>
        <v>1</v>
      </c>
      <c r="O85" s="85">
        <f t="shared" si="5"/>
        <v>150000</v>
      </c>
      <c r="P85" s="75">
        <f t="shared" si="7"/>
        <v>150000</v>
      </c>
      <c r="Q85" s="76" t="s">
        <v>2734</v>
      </c>
      <c r="R85" s="74"/>
      <c r="S85" s="74"/>
      <c r="T85" s="74"/>
      <c r="U85" s="77" t="str">
        <f>VLOOKUP(C85,'[1]Control programa E'!$B$13:$AS$396,44,0)</f>
        <v>RICARDO CHIPATECUA</v>
      </c>
      <c r="V85" s="77"/>
    </row>
    <row r="86" spans="2:22" hidden="1" x14ac:dyDescent="0.35">
      <c r="B86" s="78">
        <v>80</v>
      </c>
      <c r="C86" s="6">
        <v>112046</v>
      </c>
      <c r="D86" s="44" t="str">
        <f>VLOOKUP(C86,'[1]Control programa E'!$B$13:$U$396,8,0)</f>
        <v>ALTO PRADO</v>
      </c>
      <c r="E86" s="44" t="str">
        <f>VLOOKUP(C86,'[1]Control programa E'!$B$13:$U$396,11,0)</f>
        <v>BARRANQUILLA</v>
      </c>
      <c r="F86" s="44" t="str">
        <f>VLOOKUP(C86,'[1]Control programa E'!$B$13:$U$396,10,0)</f>
        <v>Área Norte</v>
      </c>
      <c r="G86" s="44" t="str">
        <f>VLOOKUP(C86,'[1]Control programa E'!$B$13:$U$396,20,0)</f>
        <v>COESCO: Alexander Trujillo</v>
      </c>
      <c r="H86" s="44" t="str">
        <f>VLOOKUP(C86,'[1]Control programa E'!$B$13:$U$396,15,0)</f>
        <v>ANGELA BARANDICA</v>
      </c>
      <c r="I86" s="149">
        <v>0.95454545454545459</v>
      </c>
      <c r="J86" s="149">
        <v>1</v>
      </c>
      <c r="K86" s="148">
        <f t="shared" si="4"/>
        <v>0.97727272727272729</v>
      </c>
      <c r="L86" s="80"/>
      <c r="M86" s="81"/>
      <c r="N86" s="83">
        <f t="shared" si="6"/>
        <v>1</v>
      </c>
      <c r="O86" s="85">
        <f t="shared" si="5"/>
        <v>150000</v>
      </c>
      <c r="P86" s="75">
        <f t="shared" si="7"/>
        <v>150000</v>
      </c>
      <c r="Q86" s="76" t="s">
        <v>2734</v>
      </c>
      <c r="R86" s="78"/>
      <c r="S86" s="74"/>
      <c r="T86" s="78"/>
      <c r="U86" s="77" t="str">
        <f>VLOOKUP(C86,'[1]Control programa E'!$B$13:$AS$396,44,0)</f>
        <v>GUILLERMO SOLANO</v>
      </c>
      <c r="V86" s="82"/>
    </row>
    <row r="87" spans="2:22" hidden="1" x14ac:dyDescent="0.35">
      <c r="B87" s="73">
        <v>81</v>
      </c>
      <c r="C87" s="6">
        <v>110665</v>
      </c>
      <c r="D87" s="44" t="str">
        <f>VLOOKUP(C87,'[1]Control programa E'!$B$13:$U$396,8,0)</f>
        <v>LUALCOR</v>
      </c>
      <c r="E87" s="44" t="str">
        <f>VLOOKUP(C87,'[1]Control programa E'!$B$13:$U$396,11,0)</f>
        <v>NEIVA</v>
      </c>
      <c r="F87" s="44" t="str">
        <f>VLOOKUP(C87,'[1]Control programa E'!$B$13:$U$396,10,0)</f>
        <v>Área Sur</v>
      </c>
      <c r="G87" s="44" t="str">
        <f>VLOOKUP(C87,'[1]Control programa E'!$B$13:$U$396,20,0)</f>
        <v>COESCO: Francisco Diez</v>
      </c>
      <c r="H87" s="44" t="str">
        <f>VLOOKUP(C87,'[1]Control programa E'!$B$13:$U$396,15,0)</f>
        <v>JOHANA BOTERO</v>
      </c>
      <c r="I87" s="149">
        <v>1</v>
      </c>
      <c r="J87" s="149">
        <v>0.95454545454545459</v>
      </c>
      <c r="K87" s="148">
        <f t="shared" si="4"/>
        <v>0.97727272727272729</v>
      </c>
      <c r="L87" s="83"/>
      <c r="M87" s="84"/>
      <c r="N87" s="83">
        <f t="shared" si="6"/>
        <v>1</v>
      </c>
      <c r="O87" s="85">
        <f t="shared" si="5"/>
        <v>150000</v>
      </c>
      <c r="P87" s="75">
        <f t="shared" si="7"/>
        <v>150000</v>
      </c>
      <c r="Q87" s="76" t="s">
        <v>2734</v>
      </c>
      <c r="R87" s="74"/>
      <c r="S87" s="74"/>
      <c r="T87" s="74"/>
      <c r="U87" s="77" t="str">
        <f>VLOOKUP(C87,'[1]Control programa E'!$B$13:$AS$396,44,0)</f>
        <v>LAURA PERDOMO</v>
      </c>
      <c r="V87" s="77"/>
    </row>
    <row r="88" spans="2:22" hidden="1" x14ac:dyDescent="0.35">
      <c r="B88" s="78">
        <v>82</v>
      </c>
      <c r="C88" s="4">
        <v>158275</v>
      </c>
      <c r="D88" s="44" t="str">
        <f>VLOOKUP(C88,'[1]Control programa E'!$B$13:$U$396,8,0)</f>
        <v>NUTIBARA</v>
      </c>
      <c r="E88" s="44" t="str">
        <f>VLOOKUP(C88,'[1]Control programa E'!$B$13:$U$396,11,0)</f>
        <v>MEDELLIN</v>
      </c>
      <c r="F88" s="44" t="str">
        <f>VLOOKUP(C88,'[1]Control programa E'!$B$13:$U$396,10,0)</f>
        <v>Área Norte</v>
      </c>
      <c r="G88" s="44" t="str">
        <f>VLOOKUP(C88,'[1]Control programa E'!$B$13:$U$396,20,0)</f>
        <v>GRUPO ESTACIONES: Clemencia Jaramillo, Luis Carlos Mejía</v>
      </c>
      <c r="H88" s="44" t="str">
        <f>VLOOKUP(C88,'[1]Control programa E'!$B$13:$U$396,15,0)</f>
        <v>ALVARO GUTIERREZ</v>
      </c>
      <c r="I88" s="147">
        <v>1</v>
      </c>
      <c r="J88" s="147">
        <v>0.95348837209302328</v>
      </c>
      <c r="K88" s="148">
        <f t="shared" si="4"/>
        <v>0.97674418604651159</v>
      </c>
      <c r="L88" s="80"/>
      <c r="M88" s="81"/>
      <c r="N88" s="83">
        <f t="shared" si="6"/>
        <v>1</v>
      </c>
      <c r="O88" s="85">
        <f t="shared" si="5"/>
        <v>150000</v>
      </c>
      <c r="P88" s="75">
        <f t="shared" si="7"/>
        <v>150000</v>
      </c>
      <c r="Q88" s="76" t="s">
        <v>2734</v>
      </c>
      <c r="R88" s="78"/>
      <c r="S88" s="74"/>
      <c r="T88" s="78"/>
      <c r="U88" s="77" t="str">
        <f>VLOOKUP(C88,'[1]Control programa E'!$B$13:$AS$396,44,0)</f>
        <v>JOHNNATAN ALZATE</v>
      </c>
      <c r="V88" s="82"/>
    </row>
    <row r="89" spans="2:22" hidden="1" x14ac:dyDescent="0.35">
      <c r="B89" s="73">
        <v>83</v>
      </c>
      <c r="C89" s="4">
        <v>112019</v>
      </c>
      <c r="D89" s="44" t="str">
        <f>VLOOKUP(C89,'[1]Control programa E'!$B$13:$U$396,8,0)</f>
        <v>SAN ANTONIO</v>
      </c>
      <c r="E89" s="44" t="str">
        <f>VLOOKUP(C89,'[1]Control programa E'!$B$13:$U$396,11,0)</f>
        <v>CHIQUINQUIRA</v>
      </c>
      <c r="F89" s="44" t="str">
        <f>VLOOKUP(C89,'[1]Control programa E'!$B$13:$U$396,10,0)</f>
        <v>Área Centro</v>
      </c>
      <c r="G89" s="44" t="str">
        <f>VLOOKUP(C89,'[1]Control programa E'!$B$13:$U$396,20,0)</f>
        <v>Rafael Angulo</v>
      </c>
      <c r="H89" s="44" t="str">
        <f>VLOOKUP(C89,'[1]Control programa E'!$B$13:$U$396,15,0)</f>
        <v>YOLIMA MESA</v>
      </c>
      <c r="I89" s="147">
        <v>0.95348837209302328</v>
      </c>
      <c r="J89" s="147">
        <v>1</v>
      </c>
      <c r="K89" s="148">
        <f t="shared" si="4"/>
        <v>0.97674418604651159</v>
      </c>
      <c r="L89" s="83"/>
      <c r="M89" s="84"/>
      <c r="N89" s="83">
        <f t="shared" si="6"/>
        <v>1</v>
      </c>
      <c r="O89" s="85">
        <f t="shared" si="5"/>
        <v>150000</v>
      </c>
      <c r="P89" s="75">
        <f t="shared" si="7"/>
        <v>150000</v>
      </c>
      <c r="Q89" s="76" t="s">
        <v>2734</v>
      </c>
      <c r="R89" s="74"/>
      <c r="S89" s="74"/>
      <c r="T89" s="74"/>
      <c r="U89" s="77" t="str">
        <f>VLOOKUP(C89,'[1]Control programa E'!$B$13:$AS$396,44,0)</f>
        <v>MILENA INFANTE</v>
      </c>
      <c r="V89" s="77"/>
    </row>
    <row r="90" spans="2:22" hidden="1" x14ac:dyDescent="0.35">
      <c r="B90" s="78">
        <v>84</v>
      </c>
      <c r="C90" s="4">
        <v>170202</v>
      </c>
      <c r="D90" s="44" t="str">
        <f>VLOOKUP(C90,'[1]Control programa E'!$B$13:$U$396,8,0)</f>
        <v>SALGAR PTO COL</v>
      </c>
      <c r="E90" s="44" t="str">
        <f>VLOOKUP(C90,'[1]Control programa E'!$B$13:$U$396,11,0)</f>
        <v>PUERTO COLOMBIA</v>
      </c>
      <c r="F90" s="44" t="str">
        <f>VLOOKUP(C90,'[1]Control programa E'!$B$13:$U$396,10,0)</f>
        <v>Área Norte</v>
      </c>
      <c r="G90" s="44" t="str">
        <f>VLOOKUP(C90,'[1]Control programa E'!$B$13:$U$396,20,0)</f>
        <v>CREDISEGUROS DE LA COSTA - Luz Mary Salazar</v>
      </c>
      <c r="H90" s="44" t="str">
        <f>VLOOKUP(C90,'[1]Control programa E'!$B$13:$U$396,15,0)</f>
        <v>ANGELA BARANDICA</v>
      </c>
      <c r="I90" s="147">
        <v>0.95348837209302328</v>
      </c>
      <c r="J90" s="147">
        <v>1</v>
      </c>
      <c r="K90" s="148">
        <f t="shared" si="4"/>
        <v>0.97674418604651159</v>
      </c>
      <c r="L90" s="80"/>
      <c r="M90" s="81"/>
      <c r="N90" s="83">
        <f t="shared" si="6"/>
        <v>1</v>
      </c>
      <c r="O90" s="85">
        <f t="shared" si="5"/>
        <v>150000</v>
      </c>
      <c r="P90" s="75">
        <f t="shared" si="7"/>
        <v>150000</v>
      </c>
      <c r="Q90" s="76" t="s">
        <v>2734</v>
      </c>
      <c r="R90" s="78"/>
      <c r="S90" s="74"/>
      <c r="T90" s="78"/>
      <c r="U90" s="77" t="str">
        <f>VLOOKUP(C90,'[1]Control programa E'!$B$13:$AS$396,44,0)</f>
        <v>GUILLERMO SOLANO</v>
      </c>
      <c r="V90" s="82"/>
    </row>
    <row r="91" spans="2:22" hidden="1" x14ac:dyDescent="0.35">
      <c r="B91" s="73">
        <v>85</v>
      </c>
      <c r="C91" s="6">
        <v>109736</v>
      </c>
      <c r="D91" s="44" t="str">
        <f>VLOOKUP(C91,'[1]Control programa E'!$B$13:$U$396,8,0)</f>
        <v>AVENIDA DEL RIO</v>
      </c>
      <c r="E91" s="44" t="str">
        <f>VLOOKUP(C91,'[1]Control programa E'!$B$13:$U$396,11,0)</f>
        <v>MEDELLIN</v>
      </c>
      <c r="F91" s="44" t="str">
        <f>VLOOKUP(C91,'[1]Control programa E'!$B$13:$U$396,10,0)</f>
        <v>Área Norte</v>
      </c>
      <c r="G91" s="44" t="str">
        <f>VLOOKUP(C91,'[1]Control programa E'!$B$13:$U$396,20,0)</f>
        <v>COESCO: Alexander Trujillo</v>
      </c>
      <c r="H91" s="44" t="str">
        <f>VLOOKUP(C91,'[1]Control programa E'!$B$13:$U$396,15,0)</f>
        <v>ANDRES FELIPE PENNA</v>
      </c>
      <c r="I91" s="149">
        <v>1</v>
      </c>
      <c r="J91" s="149">
        <v>0.95348837209302328</v>
      </c>
      <c r="K91" s="148">
        <f t="shared" si="4"/>
        <v>0.97674418604651159</v>
      </c>
      <c r="L91" s="83"/>
      <c r="M91" s="84"/>
      <c r="N91" s="83">
        <f t="shared" si="6"/>
        <v>1</v>
      </c>
      <c r="O91" s="85">
        <f t="shared" si="5"/>
        <v>150000</v>
      </c>
      <c r="P91" s="75">
        <f t="shared" si="7"/>
        <v>150000</v>
      </c>
      <c r="Q91" s="76" t="s">
        <v>2734</v>
      </c>
      <c r="R91" s="74"/>
      <c r="S91" s="74"/>
      <c r="T91" s="74"/>
      <c r="U91" s="77" t="str">
        <f>VLOOKUP(C91,'[1]Control programa E'!$B$13:$AS$396,44,0)</f>
        <v>NORMAN CORDOBA</v>
      </c>
      <c r="V91" s="77"/>
    </row>
    <row r="92" spans="2:22" hidden="1" x14ac:dyDescent="0.35">
      <c r="B92" s="78">
        <v>86</v>
      </c>
      <c r="C92" s="4">
        <v>110987</v>
      </c>
      <c r="D92" s="44" t="str">
        <f>VLOOKUP(C92,'[1]Control programa E'!$B$13:$U$396,8,0)</f>
        <v>PANORAMA</v>
      </c>
      <c r="E92" s="44" t="str">
        <f>VLOOKUP(C92,'[1]Control programa E'!$B$13:$U$396,11,0)</f>
        <v>YUMBO</v>
      </c>
      <c r="F92" s="44" t="str">
        <f>VLOOKUP(C92,'[1]Control programa E'!$B$13:$U$396,10,0)</f>
        <v>Área Sur</v>
      </c>
      <c r="G92" s="44" t="str">
        <f>VLOOKUP(C92,'[1]Control programa E'!$B$13:$U$396,20,0)</f>
        <v>GREEN SAS: Jose Vicente Enriquez</v>
      </c>
      <c r="H92" s="44" t="str">
        <f>VLOOKUP(C92,'[1]Control programa E'!$B$13:$U$396,15,0)</f>
        <v>CLAUDIA PINILLA</v>
      </c>
      <c r="I92" s="147">
        <v>1</v>
      </c>
      <c r="J92" s="147">
        <v>0.95348837209302328</v>
      </c>
      <c r="K92" s="148">
        <f t="shared" si="4"/>
        <v>0.97674418604651159</v>
      </c>
      <c r="L92" s="80"/>
      <c r="M92" s="81"/>
      <c r="N92" s="83">
        <f t="shared" si="6"/>
        <v>1</v>
      </c>
      <c r="O92" s="85">
        <f t="shared" si="5"/>
        <v>150000</v>
      </c>
      <c r="P92" s="75">
        <f t="shared" si="7"/>
        <v>150000</v>
      </c>
      <c r="Q92" s="76" t="s">
        <v>2734</v>
      </c>
      <c r="R92" s="78"/>
      <c r="S92" s="74"/>
      <c r="T92" s="78"/>
      <c r="U92" s="77" t="str">
        <f>VLOOKUP(C92,'[1]Control programa E'!$B$13:$AS$396,44,0)</f>
        <v>SANDRA JORDAN</v>
      </c>
      <c r="V92" s="82"/>
    </row>
    <row r="93" spans="2:22" hidden="1" x14ac:dyDescent="0.35">
      <c r="B93" s="73">
        <v>87</v>
      </c>
      <c r="C93" s="4">
        <v>171049</v>
      </c>
      <c r="D93" s="44" t="str">
        <f>VLOOKUP(C93,'[1]Control programa E'!$B$13:$U$396,8,0)</f>
        <v>DOÑA ALANA</v>
      </c>
      <c r="E93" s="44" t="str">
        <f>VLOOKUP(C93,'[1]Control programa E'!$B$13:$U$396,11,0)</f>
        <v>SAHAGUN</v>
      </c>
      <c r="F93" s="44" t="str">
        <f>VLOOKUP(C93,'[1]Control programa E'!$B$13:$U$396,10,0)</f>
        <v>Área Norte</v>
      </c>
      <c r="G93" s="44">
        <f>VLOOKUP(C93,'[1]Control programa E'!$B$13:$U$396,20,0)</f>
        <v>0</v>
      </c>
      <c r="H93" s="44" t="str">
        <f>VLOOKUP(C93,'[1]Control programa E'!$B$13:$U$396,15,0)</f>
        <v>VICTOR PATERNINA</v>
      </c>
      <c r="I93" s="147">
        <v>1</v>
      </c>
      <c r="J93" s="147">
        <v>0.95348837209302328</v>
      </c>
      <c r="K93" s="148">
        <f t="shared" si="4"/>
        <v>0.97674418604651159</v>
      </c>
      <c r="L93" s="83"/>
      <c r="M93" s="84"/>
      <c r="N93" s="83">
        <f t="shared" si="6"/>
        <v>1</v>
      </c>
      <c r="O93" s="85">
        <f t="shared" si="5"/>
        <v>150000</v>
      </c>
      <c r="P93" s="75">
        <f t="shared" si="7"/>
        <v>150000</v>
      </c>
      <c r="Q93" s="76" t="s">
        <v>2734</v>
      </c>
      <c r="R93" s="74"/>
      <c r="S93" s="74"/>
      <c r="T93" s="74"/>
      <c r="U93" s="77" t="str">
        <f>VLOOKUP(C93,'[1]Control programa E'!$B$13:$AS$396,44,0)</f>
        <v>KAREN COGOLLO</v>
      </c>
      <c r="V93" s="77"/>
    </row>
    <row r="94" spans="2:22" hidden="1" x14ac:dyDescent="0.35">
      <c r="B94" s="78">
        <v>88</v>
      </c>
      <c r="C94" s="6">
        <v>164088</v>
      </c>
      <c r="D94" s="44" t="str">
        <f>VLOOKUP(C94,'[1]Control programa E'!$B$13:$U$396,8,0)</f>
        <v>SERVISANTANDER</v>
      </c>
      <c r="E94" s="44" t="str">
        <f>VLOOKUP(C94,'[1]Control programa E'!$B$13:$U$396,11,0)</f>
        <v>BUCARAMANGA</v>
      </c>
      <c r="F94" s="44" t="str">
        <f>VLOOKUP(C94,'[1]Control programa E'!$B$13:$U$396,10,0)</f>
        <v>Área Norte</v>
      </c>
      <c r="G94" s="44" t="str">
        <f>VLOOKUP(C94,'[1]Control programa E'!$B$13:$U$396,20,0)</f>
        <v>Segundo Abril B</v>
      </c>
      <c r="H94" s="44" t="str">
        <f>VLOOKUP(C94,'[1]Control programa E'!$B$13:$U$396,15,0)</f>
        <v>FABIAN TORRES</v>
      </c>
      <c r="I94" s="149">
        <v>1</v>
      </c>
      <c r="J94" s="149">
        <v>0.95294117647058818</v>
      </c>
      <c r="K94" s="148">
        <f t="shared" si="4"/>
        <v>0.97647058823529409</v>
      </c>
      <c r="L94" s="80"/>
      <c r="M94" s="81"/>
      <c r="N94" s="83">
        <f t="shared" si="6"/>
        <v>1</v>
      </c>
      <c r="O94" s="85">
        <f t="shared" si="5"/>
        <v>150000</v>
      </c>
      <c r="P94" s="75">
        <f t="shared" si="7"/>
        <v>150000</v>
      </c>
      <c r="Q94" s="76" t="s">
        <v>2734</v>
      </c>
      <c r="R94" s="78"/>
      <c r="S94" s="74"/>
      <c r="T94" s="78"/>
      <c r="U94" s="77" t="str">
        <f>VLOOKUP(C94,'[1]Control programa E'!$B$13:$AS$396,44,0)</f>
        <v>FERNEY LOZANO</v>
      </c>
      <c r="V94" s="82"/>
    </row>
    <row r="95" spans="2:22" hidden="1" x14ac:dyDescent="0.35">
      <c r="B95" s="73">
        <v>89</v>
      </c>
      <c r="C95" s="4">
        <v>110625</v>
      </c>
      <c r="D95" s="44" t="str">
        <f>VLOOKUP(C95,'[1]Control programa E'!$B$13:$U$396,8,0)</f>
        <v>BELEN 1</v>
      </c>
      <c r="E95" s="44" t="str">
        <f>VLOOKUP(C95,'[1]Control programa E'!$B$13:$U$396,11,0)</f>
        <v>BELEN</v>
      </c>
      <c r="F95" s="44" t="str">
        <f>VLOOKUP(C95,'[1]Control programa E'!$B$13:$U$396,10,0)</f>
        <v>Área Centro</v>
      </c>
      <c r="G95" s="44" t="str">
        <f>VLOOKUP(C95,'[1]Control programa E'!$B$13:$U$396,20,0)</f>
        <v>Mario Amaya</v>
      </c>
      <c r="H95" s="44" t="str">
        <f>VLOOKUP(C95,'[1]Control programa E'!$B$13:$U$396,15,0)</f>
        <v>YOLIMA MESA</v>
      </c>
      <c r="I95" s="147">
        <v>1</v>
      </c>
      <c r="J95" s="147">
        <v>0.95294117647058818</v>
      </c>
      <c r="K95" s="148">
        <f t="shared" si="4"/>
        <v>0.97647058823529409</v>
      </c>
      <c r="L95" s="83"/>
      <c r="M95" s="84"/>
      <c r="N95" s="83">
        <f t="shared" si="6"/>
        <v>1</v>
      </c>
      <c r="O95" s="85">
        <f t="shared" si="5"/>
        <v>150000</v>
      </c>
      <c r="P95" s="75">
        <f t="shared" si="7"/>
        <v>150000</v>
      </c>
      <c r="Q95" s="76" t="s">
        <v>2734</v>
      </c>
      <c r="R95" s="74"/>
      <c r="S95" s="74"/>
      <c r="T95" s="74"/>
      <c r="U95" s="77" t="str">
        <f>VLOOKUP(C95,'[1]Control programa E'!$B$13:$AS$396,44,0)</f>
        <v>RICARDO CHIPATECUA</v>
      </c>
      <c r="V95" s="77"/>
    </row>
    <row r="96" spans="2:22" hidden="1" x14ac:dyDescent="0.35">
      <c r="B96" s="78">
        <v>90</v>
      </c>
      <c r="C96" s="6">
        <v>110367</v>
      </c>
      <c r="D96" s="44" t="str">
        <f>VLOOKUP(C96,'[1]Control programa E'!$B$13:$U$396,8,0)</f>
        <v>CERON (DICOPAL)</v>
      </c>
      <c r="E96" s="44" t="str">
        <f>VLOOKUP(C96,'[1]Control programa E'!$B$13:$U$396,11,0)</f>
        <v>PALMIRA</v>
      </c>
      <c r="F96" s="44" t="str">
        <f>VLOOKUP(C96,'[1]Control programa E'!$B$13:$U$396,10,0)</f>
        <v>Área Sur</v>
      </c>
      <c r="G96" s="44" t="str">
        <f>VLOOKUP(C96,'[1]Control programa E'!$B$13:$U$396,20,0)</f>
        <v>Neftaly Cerón</v>
      </c>
      <c r="H96" s="44" t="str">
        <f>VLOOKUP(C96,'[1]Control programa E'!$B$13:$U$396,15,0)</f>
        <v>FERNANDO HERNANDEZ</v>
      </c>
      <c r="I96" s="149">
        <v>0.95294117647058818</v>
      </c>
      <c r="J96" s="149">
        <v>1</v>
      </c>
      <c r="K96" s="148">
        <f t="shared" si="4"/>
        <v>0.97647058823529409</v>
      </c>
      <c r="L96" s="80"/>
      <c r="M96" s="81"/>
      <c r="N96" s="83">
        <f t="shared" si="6"/>
        <v>1</v>
      </c>
      <c r="O96" s="85">
        <f t="shared" si="5"/>
        <v>150000</v>
      </c>
      <c r="P96" s="75">
        <f t="shared" si="7"/>
        <v>150000</v>
      </c>
      <c r="Q96" s="76" t="s">
        <v>2734</v>
      </c>
      <c r="R96" s="78"/>
      <c r="S96" s="74"/>
      <c r="T96" s="78"/>
      <c r="U96" s="77" t="str">
        <f>VLOOKUP(C96,'[1]Control programa E'!$B$13:$AS$396,44,0)</f>
        <v>SANDRA JORDAN</v>
      </c>
      <c r="V96" s="82"/>
    </row>
    <row r="97" spans="2:22" hidden="1" x14ac:dyDescent="0.35">
      <c r="B97" s="73">
        <v>91</v>
      </c>
      <c r="C97" s="4">
        <v>111064</v>
      </c>
      <c r="D97" s="44" t="str">
        <f>VLOOKUP(C97,'[1]Control programa E'!$B$13:$U$396,8,0)</f>
        <v>PUERTA DEL SOL</v>
      </c>
      <c r="E97" s="44" t="str">
        <f>VLOOKUP(C97,'[1]Control programa E'!$B$13:$U$396,11,0)</f>
        <v>LA MESA</v>
      </c>
      <c r="F97" s="44" t="str">
        <f>VLOOKUP(C97,'[1]Control programa E'!$B$13:$U$396,10,0)</f>
        <v>Área Centro</v>
      </c>
      <c r="G97" s="44" t="str">
        <f>VLOOKUP(C97,'[1]Control programa E'!$B$13:$U$396,20,0)</f>
        <v>REDH: Humberto Hernandez</v>
      </c>
      <c r="H97" s="44" t="str">
        <f>VLOOKUP(C97,'[1]Control programa E'!$B$13:$U$396,15,0)</f>
        <v xml:space="preserve">PAOLA MARTÍNEZ </v>
      </c>
      <c r="I97" s="147">
        <v>0.95180722891566261</v>
      </c>
      <c r="J97" s="147">
        <v>1</v>
      </c>
      <c r="K97" s="148">
        <f t="shared" si="4"/>
        <v>0.97590361445783125</v>
      </c>
      <c r="L97" s="83"/>
      <c r="M97" s="84"/>
      <c r="N97" s="83">
        <f t="shared" si="6"/>
        <v>1</v>
      </c>
      <c r="O97" s="85">
        <f t="shared" si="5"/>
        <v>150000</v>
      </c>
      <c r="P97" s="75">
        <f t="shared" si="7"/>
        <v>150000</v>
      </c>
      <c r="Q97" s="76" t="s">
        <v>2734</v>
      </c>
      <c r="R97" s="74"/>
      <c r="S97" s="74"/>
      <c r="T97" s="74"/>
      <c r="U97" s="77" t="str">
        <f>VLOOKUP(C97,'[1]Control programa E'!$B$13:$AS$396,44,0)</f>
        <v>MIGUEL RAMIREZ</v>
      </c>
      <c r="V97" s="77"/>
    </row>
    <row r="98" spans="2:22" hidden="1" x14ac:dyDescent="0.35">
      <c r="B98" s="78">
        <v>92</v>
      </c>
      <c r="C98" s="6">
        <v>167841</v>
      </c>
      <c r="D98" s="44" t="str">
        <f>VLOOKUP(C98,'[1]Control programa E'!$B$13:$U$396,8,0)</f>
        <v>ÉXITO SUBA</v>
      </c>
      <c r="E98" s="44" t="str">
        <f>VLOOKUP(C98,'[1]Control programa E'!$B$13:$U$396,11,0)</f>
        <v>BOGOTA D.C.</v>
      </c>
      <c r="F98" s="44" t="str">
        <f>VLOOKUP(C98,'[1]Control programa E'!$B$13:$U$396,10,0)</f>
        <v>Área Centro</v>
      </c>
      <c r="G98" s="44" t="str">
        <f>VLOOKUP(C98,'[1]Control programa E'!$B$13:$U$396,20,0)</f>
        <v>GRUPO ÉXITO: Alcides Serna</v>
      </c>
      <c r="H98" s="44" t="str">
        <f>VLOOKUP(C98,'[1]Control programa E'!$B$13:$U$396,15,0)</f>
        <v xml:space="preserve">JUAN PABLO PIÑEROS </v>
      </c>
      <c r="I98" s="149">
        <v>1</v>
      </c>
      <c r="J98" s="149">
        <v>0.95061728395061729</v>
      </c>
      <c r="K98" s="148">
        <f t="shared" si="4"/>
        <v>0.97530864197530864</v>
      </c>
      <c r="L98" s="80"/>
      <c r="M98" s="81"/>
      <c r="N98" s="83">
        <f t="shared" si="6"/>
        <v>1</v>
      </c>
      <c r="O98" s="85">
        <f t="shared" si="5"/>
        <v>150000</v>
      </c>
      <c r="P98" s="75">
        <f t="shared" si="7"/>
        <v>150000</v>
      </c>
      <c r="Q98" s="76" t="s">
        <v>2734</v>
      </c>
      <c r="R98" s="78"/>
      <c r="S98" s="74"/>
      <c r="T98" s="78"/>
      <c r="U98" s="77" t="str">
        <f>VLOOKUP(C98,'[1]Control programa E'!$B$13:$AS$396,44,0)</f>
        <v>NICOLAS SALAZAR</v>
      </c>
      <c r="V98" s="82"/>
    </row>
    <row r="99" spans="2:22" hidden="1" x14ac:dyDescent="0.35">
      <c r="B99" s="73">
        <v>93</v>
      </c>
      <c r="C99" s="6">
        <v>144185</v>
      </c>
      <c r="D99" s="44" t="str">
        <f>VLOOKUP(C99,'[1]Control programa E'!$B$13:$U$396,8,0)</f>
        <v>ARAGUATOS</v>
      </c>
      <c r="E99" s="44" t="str">
        <f>VLOOKUP(C99,'[1]Control programa E'!$B$13:$U$396,11,0)</f>
        <v>ACACIAS</v>
      </c>
      <c r="F99" s="44" t="str">
        <f>VLOOKUP(C99,'[1]Control programa E'!$B$13:$U$396,10,0)</f>
        <v>Área Centro</v>
      </c>
      <c r="G99" s="44" t="str">
        <f>VLOOKUP(C99,'[1]Control programa E'!$B$13:$U$396,20,0)</f>
        <v>REDH: Humberto Hernandez</v>
      </c>
      <c r="H99" s="44" t="str">
        <f>VLOOKUP(C99,'[1]Control programa E'!$B$13:$U$396,15,0)</f>
        <v>IVAN PINZON</v>
      </c>
      <c r="I99" s="149">
        <v>1</v>
      </c>
      <c r="J99" s="149">
        <v>0.95061728395061729</v>
      </c>
      <c r="K99" s="148">
        <f t="shared" si="4"/>
        <v>0.97530864197530864</v>
      </c>
      <c r="L99" s="83"/>
      <c r="M99" s="84"/>
      <c r="N99" s="83">
        <f t="shared" si="6"/>
        <v>1</v>
      </c>
      <c r="O99" s="85">
        <f t="shared" si="5"/>
        <v>150000</v>
      </c>
      <c r="P99" s="75">
        <f t="shared" si="7"/>
        <v>150000</v>
      </c>
      <c r="Q99" s="76" t="s">
        <v>2734</v>
      </c>
      <c r="R99" s="74"/>
      <c r="S99" s="74"/>
      <c r="T99" s="74"/>
      <c r="U99" s="77" t="str">
        <f>VLOOKUP(C99,'[1]Control programa E'!$B$13:$AS$396,44,0)</f>
        <v>WILSON MONTAÑA</v>
      </c>
      <c r="V99" s="77"/>
    </row>
    <row r="100" spans="2:22" hidden="1" x14ac:dyDescent="0.35">
      <c r="B100" s="78">
        <v>94</v>
      </c>
      <c r="C100" s="6">
        <v>113608</v>
      </c>
      <c r="D100" s="44" t="str">
        <f>VLOOKUP(C100,'[1]Control programa E'!$B$13:$U$396,8,0)</f>
        <v>AUTOCENTRO POPAYAN</v>
      </c>
      <c r="E100" s="44" t="str">
        <f>VLOOKUP(C100,'[1]Control programa E'!$B$13:$U$396,11,0)</f>
        <v>POPAYAN</v>
      </c>
      <c r="F100" s="44" t="str">
        <f>VLOOKUP(C100,'[1]Control programa E'!$B$13:$U$396,10,0)</f>
        <v>Área Sur</v>
      </c>
      <c r="G100" s="44" t="str">
        <f>VLOOKUP(C100,'[1]Control programa E'!$B$13:$U$396,20,0)</f>
        <v>Maria Julia Molina</v>
      </c>
      <c r="H100" s="44" t="str">
        <f>VLOOKUP(C100,'[1]Control programa E'!$B$13:$U$396,15,0)</f>
        <v>CATALINA QUINTERO</v>
      </c>
      <c r="I100" s="149">
        <v>1</v>
      </c>
      <c r="J100" s="149">
        <v>0.95061728395061729</v>
      </c>
      <c r="K100" s="148">
        <f t="shared" si="4"/>
        <v>0.97530864197530864</v>
      </c>
      <c r="L100" s="80"/>
      <c r="M100" s="81"/>
      <c r="N100" s="83">
        <f t="shared" si="6"/>
        <v>1</v>
      </c>
      <c r="O100" s="85">
        <f t="shared" si="5"/>
        <v>150000</v>
      </c>
      <c r="P100" s="75">
        <f t="shared" si="7"/>
        <v>150000</v>
      </c>
      <c r="Q100" s="76" t="s">
        <v>2734</v>
      </c>
      <c r="R100" s="78"/>
      <c r="S100" s="74"/>
      <c r="T100" s="78"/>
      <c r="U100" s="77" t="str">
        <f>VLOOKUP(C100,'[1]Control programa E'!$B$13:$AS$396,44,0)</f>
        <v>JOSE OROBIO</v>
      </c>
      <c r="V100" s="82"/>
    </row>
    <row r="101" spans="2:22" x14ac:dyDescent="0.35">
      <c r="B101" s="73">
        <v>95</v>
      </c>
      <c r="C101" s="4">
        <v>168670</v>
      </c>
      <c r="D101" s="44" t="str">
        <f>VLOOKUP(C101,'[1]Control programa E'!$B$13:$U$396,8,0)</f>
        <v>GUACAMAYAS</v>
      </c>
      <c r="E101" s="44" t="str">
        <f>VLOOKUP(C101,'[1]Control programa E'!$B$13:$U$396,11,0)</f>
        <v>FLORENCIA</v>
      </c>
      <c r="F101" s="44" t="str">
        <f>VLOOKUP(C101,'[1]Control programa E'!$B$13:$U$396,10,0)</f>
        <v>Área Sur</v>
      </c>
      <c r="G101" s="44" t="str">
        <f>VLOOKUP(C101,'[1]Control programa E'!$B$13:$U$396,20,0)</f>
        <v>Yeni Diaz</v>
      </c>
      <c r="H101" s="44" t="str">
        <f>VLOOKUP(C101,'[1]Control programa E'!$B$13:$U$396,15,0)</f>
        <v>JOHANA BOTERO</v>
      </c>
      <c r="I101" s="147">
        <v>0.97530864197530864</v>
      </c>
      <c r="J101" s="147">
        <v>0.97468354430379744</v>
      </c>
      <c r="K101" s="148">
        <f t="shared" si="4"/>
        <v>0.97499609313955304</v>
      </c>
      <c r="L101" s="83"/>
      <c r="M101" s="84"/>
      <c r="N101" s="83">
        <f t="shared" si="6"/>
        <v>0</v>
      </c>
      <c r="O101" s="85">
        <f t="shared" si="5"/>
        <v>0</v>
      </c>
      <c r="P101" s="75">
        <f t="shared" si="7"/>
        <v>0</v>
      </c>
      <c r="Q101" s="76"/>
      <c r="R101" s="74"/>
      <c r="S101" s="74"/>
      <c r="T101" s="74"/>
      <c r="U101" s="77" t="str">
        <f>VLOOKUP(C101,'[1]Control programa E'!$B$13:$AS$396,44,0)</f>
        <v>LAURA PERDOMO</v>
      </c>
      <c r="V101" s="77"/>
    </row>
    <row r="102" spans="2:22" hidden="1" x14ac:dyDescent="0.35">
      <c r="B102" s="78">
        <v>96</v>
      </c>
      <c r="C102" s="6">
        <v>169758</v>
      </c>
      <c r="D102" s="44" t="str">
        <f>VLOOKUP(C102,'[1]Control programa E'!$B$13:$U$396,8,0)</f>
        <v>LA FLORIDA VILLAMARIA</v>
      </c>
      <c r="E102" s="44" t="str">
        <f>VLOOKUP(C102,'[1]Control programa E'!$B$13:$U$396,11,0)</f>
        <v>VILLA MARIA</v>
      </c>
      <c r="F102" s="44" t="str">
        <f>VLOOKUP(C102,'[1]Control programa E'!$B$13:$U$396,10,0)</f>
        <v>Área Sur</v>
      </c>
      <c r="G102" s="44" t="str">
        <f>VLOOKUP(C102,'[1]Control programa E'!$B$13:$U$396,20,0)</f>
        <v>Daniel Salazar</v>
      </c>
      <c r="H102" s="44" t="str">
        <f>VLOOKUP(C102,'[1]Control programa E'!$B$13:$U$396,15,0)</f>
        <v>MARIANA VELEZ</v>
      </c>
      <c r="I102" s="149">
        <v>1</v>
      </c>
      <c r="J102" s="149">
        <v>0.94936708860759489</v>
      </c>
      <c r="K102" s="148">
        <f t="shared" si="4"/>
        <v>0.97468354430379744</v>
      </c>
      <c r="L102" s="80"/>
      <c r="M102" s="81"/>
      <c r="N102" s="83">
        <f t="shared" si="6"/>
        <v>1</v>
      </c>
      <c r="O102" s="85">
        <f t="shared" si="5"/>
        <v>150000</v>
      </c>
      <c r="P102" s="75">
        <f t="shared" si="7"/>
        <v>150000</v>
      </c>
      <c r="Q102" s="76" t="s">
        <v>2734</v>
      </c>
      <c r="R102" s="78"/>
      <c r="S102" s="74"/>
      <c r="T102" s="78"/>
      <c r="U102" s="77" t="str">
        <f>VLOOKUP(C102,'[1]Control programa E'!$B$13:$AS$396,44,0)</f>
        <v>FERNANDO DUQUE</v>
      </c>
      <c r="V102" s="82"/>
    </row>
    <row r="103" spans="2:22" hidden="1" x14ac:dyDescent="0.35">
      <c r="B103" s="73">
        <v>97</v>
      </c>
      <c r="C103" s="4">
        <v>110553</v>
      </c>
      <c r="D103" s="44" t="str">
        <f>VLOOKUP(C103,'[1]Control programa E'!$B$13:$U$396,8,0)</f>
        <v>PANAMERICANA - PASTO</v>
      </c>
      <c r="E103" s="44" t="str">
        <f>VLOOKUP(C103,'[1]Control programa E'!$B$13:$U$396,11,0)</f>
        <v>SAN JUAN DE PASTO</v>
      </c>
      <c r="F103" s="44" t="str">
        <f>VLOOKUP(C103,'[1]Control programa E'!$B$13:$U$396,10,0)</f>
        <v>Área Sur</v>
      </c>
      <c r="G103" s="44" t="str">
        <f>VLOOKUP(C103,'[1]Control programa E'!$B$13:$U$396,20,0)</f>
        <v>COMBUSCOL: Fernando Chávez</v>
      </c>
      <c r="H103" s="44" t="str">
        <f>VLOOKUP(C103,'[1]Control programa E'!$B$13:$U$396,15,0)</f>
        <v xml:space="preserve">FABIO ANDRES ROJAS </v>
      </c>
      <c r="I103" s="147">
        <v>1</v>
      </c>
      <c r="J103" s="147">
        <v>0.94805194805194803</v>
      </c>
      <c r="K103" s="148">
        <f t="shared" si="4"/>
        <v>0.97402597402597402</v>
      </c>
      <c r="L103" s="83"/>
      <c r="M103" s="84"/>
      <c r="N103" s="83">
        <f t="shared" si="6"/>
        <v>1</v>
      </c>
      <c r="O103" s="85">
        <f t="shared" si="5"/>
        <v>150000</v>
      </c>
      <c r="P103" s="75">
        <f t="shared" si="7"/>
        <v>150000</v>
      </c>
      <c r="Q103" s="76" t="s">
        <v>2734</v>
      </c>
      <c r="R103" s="74"/>
      <c r="S103" s="74"/>
      <c r="T103" s="74"/>
      <c r="U103" s="77" t="str">
        <f>VLOOKUP(C103,'[1]Control programa E'!$B$13:$AS$396,44,0)</f>
        <v>MIGUEL RAMIREZ</v>
      </c>
      <c r="V103" s="77"/>
    </row>
    <row r="104" spans="2:22" hidden="1" x14ac:dyDescent="0.35">
      <c r="B104" s="78">
        <v>98</v>
      </c>
      <c r="C104" s="6">
        <v>170614</v>
      </c>
      <c r="D104" s="44" t="str">
        <f>VLOOKUP(C104,'[1]Control programa E'!$B$13:$U$396,8,0)</f>
        <v>ORO NEGRO (MOMIL)</v>
      </c>
      <c r="E104" s="44" t="str">
        <f>VLOOKUP(C104,'[1]Control programa E'!$B$13:$U$396,11,0)</f>
        <v>MOMIL</v>
      </c>
      <c r="F104" s="44" t="str">
        <f>VLOOKUP(C104,'[1]Control programa E'!$B$13:$U$396,10,0)</f>
        <v>Área Norte</v>
      </c>
      <c r="G104" s="44" t="str">
        <f>VLOOKUP(C104,'[1]Control programa E'!$B$13:$U$396,20,0)</f>
        <v>Daniel Gómez</v>
      </c>
      <c r="H104" s="44" t="str">
        <f>VLOOKUP(C104,'[1]Control programa E'!$B$13:$U$396,15,0)</f>
        <v>VICTOR PATERNINA</v>
      </c>
      <c r="I104" s="149">
        <v>1</v>
      </c>
      <c r="J104" s="149">
        <v>0.94805194805194803</v>
      </c>
      <c r="K104" s="148">
        <f t="shared" si="4"/>
        <v>0.97402597402597402</v>
      </c>
      <c r="L104" s="80"/>
      <c r="M104" s="81"/>
      <c r="N104" s="83">
        <f t="shared" si="6"/>
        <v>1</v>
      </c>
      <c r="O104" s="85">
        <f t="shared" si="5"/>
        <v>150000</v>
      </c>
      <c r="P104" s="75">
        <f t="shared" si="7"/>
        <v>150000</v>
      </c>
      <c r="Q104" s="76" t="s">
        <v>2734</v>
      </c>
      <c r="R104" s="78"/>
      <c r="S104" s="74"/>
      <c r="T104" s="78"/>
      <c r="U104" s="77" t="str">
        <f>VLOOKUP(C104,'[1]Control programa E'!$B$13:$AS$396,44,0)</f>
        <v>KAREN COGOLLO</v>
      </c>
      <c r="V104" s="82"/>
    </row>
    <row r="105" spans="2:22" hidden="1" x14ac:dyDescent="0.35">
      <c r="B105" s="73">
        <v>99</v>
      </c>
      <c r="C105" s="6">
        <v>154918</v>
      </c>
      <c r="D105" s="44" t="str">
        <f>VLOOKUP(C105,'[1]Control programa E'!$B$13:$U$396,8,0)</f>
        <v>MARISCAL</v>
      </c>
      <c r="E105" s="44" t="str">
        <f>VLOOKUP(C105,'[1]Control programa E'!$B$13:$U$396,11,0)</f>
        <v>CARTAGO</v>
      </c>
      <c r="F105" s="44" t="str">
        <f>VLOOKUP(C105,'[1]Control programa E'!$B$13:$U$396,10,0)</f>
        <v>Área Sur</v>
      </c>
      <c r="G105" s="44" t="str">
        <f>VLOOKUP(C105,'[1]Control programa E'!$B$13:$U$396,20,0)</f>
        <v>Carla Villa</v>
      </c>
      <c r="H105" s="44" t="str">
        <f>VLOOKUP(C105,'[1]Control programa E'!$B$13:$U$396,15,0)</f>
        <v>ANDRES GARCIA</v>
      </c>
      <c r="I105" s="149">
        <v>0.94736842105263153</v>
      </c>
      <c r="J105" s="149">
        <v>1</v>
      </c>
      <c r="K105" s="148">
        <f t="shared" si="4"/>
        <v>0.97368421052631571</v>
      </c>
      <c r="L105" s="83"/>
      <c r="M105" s="84"/>
      <c r="N105" s="83">
        <f t="shared" si="6"/>
        <v>1</v>
      </c>
      <c r="O105" s="85">
        <f t="shared" si="5"/>
        <v>150000</v>
      </c>
      <c r="P105" s="75">
        <f t="shared" si="7"/>
        <v>150000</v>
      </c>
      <c r="Q105" s="76" t="s">
        <v>2734</v>
      </c>
      <c r="R105" s="74"/>
      <c r="S105" s="74"/>
      <c r="T105" s="74"/>
      <c r="U105" s="77" t="str">
        <f>VLOOKUP(C105,'[1]Control programa E'!$B$13:$AS$396,44,0)</f>
        <v>FERNANDO DUQUE</v>
      </c>
      <c r="V105" s="77"/>
    </row>
    <row r="106" spans="2:22" x14ac:dyDescent="0.35">
      <c r="B106" s="78">
        <v>100</v>
      </c>
      <c r="C106" s="6">
        <v>157161</v>
      </c>
      <c r="D106" s="44" t="str">
        <f>VLOOKUP(C106,'[1]Control programa E'!$B$13:$U$396,8,0)</f>
        <v>MILENIUM CATAMA</v>
      </c>
      <c r="E106" s="44" t="str">
        <f>VLOOKUP(C106,'[1]Control programa E'!$B$13:$U$396,11,0)</f>
        <v>VILLAVICENCIO</v>
      </c>
      <c r="F106" s="44" t="str">
        <f>VLOOKUP(C106,'[1]Control programa E'!$B$13:$U$396,10,0)</f>
        <v>Área Centro</v>
      </c>
      <c r="G106" s="44" t="str">
        <f>VLOOKUP(C106,'[1]Control programa E'!$B$13:$U$396,20,0)</f>
        <v xml:space="preserve"> Miguel Alvarado</v>
      </c>
      <c r="H106" s="44" t="str">
        <f>VLOOKUP(C106,'[1]Control programa E'!$B$13:$U$396,15,0)</f>
        <v>IVAN PINZON</v>
      </c>
      <c r="I106" s="149">
        <v>0.97297297297297303</v>
      </c>
      <c r="J106" s="149">
        <v>0.97297297297297303</v>
      </c>
      <c r="K106" s="148">
        <f t="shared" si="4"/>
        <v>0.97297297297297303</v>
      </c>
      <c r="L106" s="80"/>
      <c r="M106" s="81"/>
      <c r="N106" s="83">
        <f t="shared" si="6"/>
        <v>0</v>
      </c>
      <c r="O106" s="85">
        <f t="shared" si="5"/>
        <v>0</v>
      </c>
      <c r="P106" s="75">
        <f t="shared" si="7"/>
        <v>0</v>
      </c>
      <c r="Q106" s="79"/>
      <c r="R106" s="78"/>
      <c r="S106" s="74"/>
      <c r="T106" s="78"/>
      <c r="U106" s="77" t="str">
        <f>VLOOKUP(C106,'[1]Control programa E'!$B$13:$AS$396,44,0)</f>
        <v>WILSON MONTAÑA</v>
      </c>
      <c r="V106" s="82"/>
    </row>
    <row r="107" spans="2:22" hidden="1" x14ac:dyDescent="0.35">
      <c r="B107" s="73">
        <v>101</v>
      </c>
      <c r="C107" s="4">
        <v>110371</v>
      </c>
      <c r="D107" s="44" t="str">
        <f>VLOOKUP(C107,'[1]Control programa E'!$B$13:$U$396,8,0)</f>
        <v>EL TRIANGULO</v>
      </c>
      <c r="E107" s="44" t="str">
        <f>VLOOKUP(C107,'[1]Control programa E'!$B$13:$U$396,11,0)</f>
        <v>SANTIAGO DE CALI</v>
      </c>
      <c r="F107" s="44" t="str">
        <f>VLOOKUP(C107,'[1]Control programa E'!$B$13:$U$396,10,0)</f>
        <v>Área Sur</v>
      </c>
      <c r="G107" s="44" t="str">
        <f>VLOOKUP(C107,'[1]Control programa E'!$B$13:$U$396,20,0)</f>
        <v>VILLALOBOS: Oscar Rojas</v>
      </c>
      <c r="H107" s="44" t="str">
        <f>VLOOKUP(C107,'[1]Control programa E'!$B$13:$U$396,15,0)</f>
        <v>CATALINA QUINTERO</v>
      </c>
      <c r="I107" s="147">
        <v>1</v>
      </c>
      <c r="J107" s="147">
        <v>0.94318181818181823</v>
      </c>
      <c r="K107" s="148">
        <f t="shared" si="4"/>
        <v>0.97159090909090917</v>
      </c>
      <c r="L107" s="83"/>
      <c r="M107" s="84"/>
      <c r="N107" s="83">
        <f t="shared" si="6"/>
        <v>1</v>
      </c>
      <c r="O107" s="85">
        <f t="shared" si="5"/>
        <v>150000</v>
      </c>
      <c r="P107" s="75">
        <f t="shared" si="7"/>
        <v>150000</v>
      </c>
      <c r="Q107" s="76" t="s">
        <v>2734</v>
      </c>
      <c r="R107" s="74"/>
      <c r="S107" s="74"/>
      <c r="T107" s="74"/>
      <c r="U107" s="77" t="str">
        <f>VLOOKUP(C107,'[1]Control programa E'!$B$13:$AS$396,44,0)</f>
        <v>JUAN MONTEALEGRE</v>
      </c>
      <c r="V107" s="77"/>
    </row>
    <row r="108" spans="2:22" hidden="1" x14ac:dyDescent="0.35">
      <c r="B108" s="78">
        <v>102</v>
      </c>
      <c r="C108" s="6">
        <v>167198</v>
      </c>
      <c r="D108" s="44" t="str">
        <f>VLOOKUP(C108,'[1]Control programa E'!$B$13:$U$396,8,0)</f>
        <v>LA ESTANCIA</v>
      </c>
      <c r="E108" s="44" t="str">
        <f>VLOOKUP(C108,'[1]Control programa E'!$B$13:$U$396,11,0)</f>
        <v>BOGOTA D.C.</v>
      </c>
      <c r="F108" s="44" t="str">
        <f>VLOOKUP(C108,'[1]Control programa E'!$B$13:$U$396,10,0)</f>
        <v>Área Centro</v>
      </c>
      <c r="G108" s="44" t="str">
        <f>VLOOKUP(C108,'[1]Control programa E'!$B$13:$U$396,20,0)</f>
        <v>Combustibles Unigas SAS / Herman Castro, Mauricio Castro/ Hernán Camargo</v>
      </c>
      <c r="H108" s="44" t="str">
        <f>VLOOKUP(C108,'[1]Control programa E'!$B$13:$U$396,15,0)</f>
        <v>CAROLINA CHAVEZ</v>
      </c>
      <c r="I108" s="149">
        <v>0.94318181818181823</v>
      </c>
      <c r="J108" s="149">
        <v>1</v>
      </c>
      <c r="K108" s="148">
        <f t="shared" si="4"/>
        <v>0.97159090909090917</v>
      </c>
      <c r="L108" s="80"/>
      <c r="M108" s="81"/>
      <c r="N108" s="83">
        <f t="shared" si="6"/>
        <v>1</v>
      </c>
      <c r="O108" s="85">
        <f t="shared" si="5"/>
        <v>150000</v>
      </c>
      <c r="P108" s="75">
        <f t="shared" si="7"/>
        <v>150000</v>
      </c>
      <c r="Q108" s="76" t="s">
        <v>2734</v>
      </c>
      <c r="R108" s="78"/>
      <c r="S108" s="74"/>
      <c r="T108" s="78"/>
      <c r="U108" s="77" t="str">
        <f>VLOOKUP(C108,'[1]Control programa E'!$B$13:$AS$396,44,0)</f>
        <v>MILENA INFANTE</v>
      </c>
      <c r="V108" s="82"/>
    </row>
    <row r="109" spans="2:22" hidden="1" x14ac:dyDescent="0.35">
      <c r="B109" s="73">
        <v>103</v>
      </c>
      <c r="C109" s="6">
        <v>171123</v>
      </c>
      <c r="D109" s="44" t="str">
        <f>VLOOKUP(C109,'[1]Control programa E'!$B$13:$U$396,8,0)</f>
        <v>COESCO DIAMANTE</v>
      </c>
      <c r="E109" s="44" t="str">
        <f>VLOOKUP(C109,'[1]Control programa E'!$B$13:$U$396,11,0)</f>
        <v>PEREIRA</v>
      </c>
      <c r="F109" s="44" t="str">
        <f>VLOOKUP(C109,'[1]Control programa E'!$B$13:$U$396,10,0)</f>
        <v>Área Sur</v>
      </c>
      <c r="G109" s="44" t="str">
        <f>VLOOKUP(C109,'[1]Control programa E'!$B$13:$U$396,20,0)</f>
        <v>COESCO: Francisco Diez</v>
      </c>
      <c r="H109" s="44" t="str">
        <f>VLOOKUP(C109,'[1]Control programa E'!$B$13:$U$396,15,0)</f>
        <v>MARIANA VELEZ</v>
      </c>
      <c r="I109" s="149">
        <v>0.94186046511627908</v>
      </c>
      <c r="J109" s="149">
        <v>1</v>
      </c>
      <c r="K109" s="148">
        <f t="shared" si="4"/>
        <v>0.97093023255813948</v>
      </c>
      <c r="L109" s="83"/>
      <c r="M109" s="84"/>
      <c r="N109" s="83">
        <f t="shared" si="6"/>
        <v>1</v>
      </c>
      <c r="O109" s="85">
        <f t="shared" si="5"/>
        <v>150000</v>
      </c>
      <c r="P109" s="75">
        <f t="shared" si="7"/>
        <v>150000</v>
      </c>
      <c r="Q109" s="76" t="s">
        <v>2734</v>
      </c>
      <c r="R109" s="74"/>
      <c r="S109" s="74"/>
      <c r="T109" s="74"/>
      <c r="U109" s="77" t="str">
        <f>VLOOKUP(C109,'[1]Control programa E'!$B$13:$AS$396,44,0)</f>
        <v>FERNANDO DUQUE</v>
      </c>
      <c r="V109" s="77"/>
    </row>
    <row r="110" spans="2:22" hidden="1" x14ac:dyDescent="0.35">
      <c r="B110" s="78">
        <v>104</v>
      </c>
      <c r="C110" s="4">
        <v>112328</v>
      </c>
      <c r="D110" s="44" t="str">
        <f>VLOOKUP(C110,'[1]Control programa E'!$B$13:$U$396,8,0)</f>
        <v>MELISSA</v>
      </c>
      <c r="E110" s="44" t="str">
        <f>VLOOKUP(C110,'[1]Control programa E'!$B$13:$U$396,11,0)</f>
        <v>LA DORADA</v>
      </c>
      <c r="F110" s="44" t="str">
        <f>VLOOKUP(C110,'[1]Control programa E'!$B$13:$U$396,10,0)</f>
        <v>Área Centro</v>
      </c>
      <c r="G110" s="44" t="str">
        <f>VLOOKUP(C110,'[1]Control programa E'!$B$13:$U$396,20,0)</f>
        <v>Maria E Hernandez</v>
      </c>
      <c r="H110" s="44" t="str">
        <f>VLOOKUP(C110,'[1]Control programa E'!$B$13:$U$396,15,0)</f>
        <v>ROBINSON GUZMÁN</v>
      </c>
      <c r="I110" s="147">
        <v>0.93670886075949367</v>
      </c>
      <c r="J110" s="147">
        <v>1</v>
      </c>
      <c r="K110" s="148">
        <f t="shared" si="4"/>
        <v>0.96835443037974689</v>
      </c>
      <c r="L110" s="80"/>
      <c r="M110" s="81"/>
      <c r="N110" s="83">
        <f t="shared" si="6"/>
        <v>1</v>
      </c>
      <c r="O110" s="85">
        <f t="shared" si="5"/>
        <v>150000</v>
      </c>
      <c r="P110" s="75">
        <f t="shared" si="7"/>
        <v>150000</v>
      </c>
      <c r="Q110" s="76" t="s">
        <v>2734</v>
      </c>
      <c r="R110" s="78"/>
      <c r="S110" s="74"/>
      <c r="T110" s="78"/>
      <c r="U110" s="77" t="str">
        <f>VLOOKUP(C110,'[1]Control programa E'!$B$13:$AS$396,44,0)</f>
        <v>LUIS CASTRO</v>
      </c>
      <c r="V110" s="82"/>
    </row>
    <row r="111" spans="2:22" hidden="1" x14ac:dyDescent="0.35">
      <c r="B111" s="73">
        <v>105</v>
      </c>
      <c r="C111" s="4">
        <v>168555</v>
      </c>
      <c r="D111" s="44" t="str">
        <f>VLOOKUP(C111,'[1]Control programa E'!$B$13:$U$396,8,0)</f>
        <v>GRANADA</v>
      </c>
      <c r="E111" s="44" t="str">
        <f>VLOOKUP(C111,'[1]Control programa E'!$B$13:$U$396,11,0)</f>
        <v>SANTIAGO DE CALI</v>
      </c>
      <c r="F111" s="44" t="str">
        <f>VLOOKUP(C111,'[1]Control programa E'!$B$13:$U$396,10,0)</f>
        <v>Área Sur</v>
      </c>
      <c r="G111" s="44" t="str">
        <f>VLOOKUP(C111,'[1]Control programa E'!$B$13:$U$396,20,0)</f>
        <v>COESCO: Francisco Diez</v>
      </c>
      <c r="H111" s="44" t="str">
        <f>VLOOKUP(C111,'[1]Control programa E'!$B$13:$U$396,15,0)</f>
        <v>FERNANDO HERNANDEZ</v>
      </c>
      <c r="I111" s="147">
        <v>1</v>
      </c>
      <c r="J111" s="147">
        <v>0.93181818181818177</v>
      </c>
      <c r="K111" s="148">
        <f t="shared" si="4"/>
        <v>0.96590909090909083</v>
      </c>
      <c r="L111" s="83"/>
      <c r="M111" s="84"/>
      <c r="N111" s="83">
        <f t="shared" si="6"/>
        <v>1</v>
      </c>
      <c r="O111" s="85">
        <f t="shared" si="5"/>
        <v>150000</v>
      </c>
      <c r="P111" s="75">
        <f t="shared" si="7"/>
        <v>150000</v>
      </c>
      <c r="Q111" s="76" t="s">
        <v>2734</v>
      </c>
      <c r="R111" s="74"/>
      <c r="S111" s="74"/>
      <c r="T111" s="74"/>
      <c r="U111" s="77" t="str">
        <f>VLOOKUP(C111,'[1]Control programa E'!$B$13:$AS$396,44,0)</f>
        <v>SANDRA JORDAN</v>
      </c>
      <c r="V111" s="77"/>
    </row>
    <row r="112" spans="2:22" hidden="1" x14ac:dyDescent="0.35">
      <c r="B112" s="78">
        <v>106</v>
      </c>
      <c r="C112" s="6">
        <v>112143</v>
      </c>
      <c r="D112" s="44" t="str">
        <f>VLOOKUP(C112,'[1]Control programa E'!$B$13:$U$396,8,0)</f>
        <v>LA PEDREGOSA</v>
      </c>
      <c r="E112" s="44" t="str">
        <f>VLOOKUP(C112,'[1]Control programa E'!$B$13:$U$396,11,0)</f>
        <v>FLORIDABLANCA</v>
      </c>
      <c r="F112" s="44" t="str">
        <f>VLOOKUP(C112,'[1]Control programa E'!$B$13:$U$396,10,0)</f>
        <v>Área Norte</v>
      </c>
      <c r="G112" s="44" t="str">
        <f>VLOOKUP(C112,'[1]Control programa E'!$B$13:$U$396,20,0)</f>
        <v>Invesriones PT Ortiz SAS/Pedro Ortiz/ Yesid Ortiz</v>
      </c>
      <c r="H112" s="44" t="str">
        <f>VLOOKUP(C112,'[1]Control programa E'!$B$13:$U$396,15,0)</f>
        <v>FABIAN TORRES</v>
      </c>
      <c r="I112" s="149">
        <v>0.93181818181818177</v>
      </c>
      <c r="J112" s="149">
        <v>1</v>
      </c>
      <c r="K112" s="148">
        <f t="shared" si="4"/>
        <v>0.96590909090909083</v>
      </c>
      <c r="L112" s="80"/>
      <c r="M112" s="81"/>
      <c r="N112" s="83">
        <f t="shared" si="6"/>
        <v>1</v>
      </c>
      <c r="O112" s="85">
        <f t="shared" si="5"/>
        <v>150000</v>
      </c>
      <c r="P112" s="75">
        <f t="shared" si="7"/>
        <v>150000</v>
      </c>
      <c r="Q112" s="76" t="s">
        <v>2734</v>
      </c>
      <c r="R112" s="78"/>
      <c r="S112" s="74"/>
      <c r="T112" s="78"/>
      <c r="U112" s="77" t="str">
        <f>VLOOKUP(C112,'[1]Control programa E'!$B$13:$AS$396,44,0)</f>
        <v>FERNEY LOZANO</v>
      </c>
      <c r="V112" s="82"/>
    </row>
    <row r="113" spans="2:22" x14ac:dyDescent="0.35">
      <c r="B113" s="73">
        <v>107</v>
      </c>
      <c r="C113" s="6">
        <v>112400</v>
      </c>
      <c r="D113" s="44" t="str">
        <f>VLOOKUP(C113,'[1]Control programa E'!$B$13:$U$396,8,0)</f>
        <v>FUNDADORES - PALERMO</v>
      </c>
      <c r="E113" s="44" t="str">
        <f>VLOOKUP(C113,'[1]Control programa E'!$B$13:$U$396,11,0)</f>
        <v>PALERMO</v>
      </c>
      <c r="F113" s="44" t="str">
        <f>VLOOKUP(C113,'[1]Control programa E'!$B$13:$U$396,10,0)</f>
        <v>Área Sur</v>
      </c>
      <c r="G113" s="44" t="str">
        <f>VLOOKUP(C113,'[1]Control programa E'!$B$13:$U$396,20,0)</f>
        <v>Maria Elcira Trujillo</v>
      </c>
      <c r="H113" s="44" t="str">
        <f>VLOOKUP(C113,'[1]Control programa E'!$B$13:$U$396,15,0)</f>
        <v>JOHANA BOTERO</v>
      </c>
      <c r="I113" s="149">
        <v>0.97619047619047616</v>
      </c>
      <c r="J113" s="149">
        <v>0.95454545454545459</v>
      </c>
      <c r="K113" s="148">
        <f t="shared" si="4"/>
        <v>0.96536796536796543</v>
      </c>
      <c r="L113" s="83"/>
      <c r="M113" s="84"/>
      <c r="N113" s="83">
        <f t="shared" si="6"/>
        <v>0</v>
      </c>
      <c r="O113" s="85">
        <f t="shared" si="5"/>
        <v>0</v>
      </c>
      <c r="P113" s="75">
        <f t="shared" si="7"/>
        <v>0</v>
      </c>
      <c r="Q113" s="76"/>
      <c r="R113" s="74"/>
      <c r="S113" s="74"/>
      <c r="T113" s="74"/>
      <c r="U113" s="77" t="str">
        <f>VLOOKUP(C113,'[1]Control programa E'!$B$13:$AS$396,44,0)</f>
        <v>LAURA PERDOMO</v>
      </c>
      <c r="V113" s="77"/>
    </row>
    <row r="114" spans="2:22" hidden="1" x14ac:dyDescent="0.35">
      <c r="B114" s="78">
        <v>108</v>
      </c>
      <c r="C114" s="4">
        <v>112175</v>
      </c>
      <c r="D114" s="44" t="str">
        <f>VLOOKUP(C114,'[1]Control programa E'!$B$13:$U$396,8,0)</f>
        <v>LA VORAGINE</v>
      </c>
      <c r="E114" s="44" t="str">
        <f>VLOOKUP(C114,'[1]Control programa E'!$B$13:$U$396,11,0)</f>
        <v>VILLAVICENCIO</v>
      </c>
      <c r="F114" s="44" t="str">
        <f>VLOOKUP(C114,'[1]Control programa E'!$B$13:$U$396,10,0)</f>
        <v>Área Centro</v>
      </c>
      <c r="G114" s="44" t="str">
        <f>VLOOKUP(C114,'[1]Control programa E'!$B$13:$U$396,20,0)</f>
        <v>Alicia de Valbuena</v>
      </c>
      <c r="H114" s="44" t="str">
        <f>VLOOKUP(C114,'[1]Control programa E'!$B$13:$U$396,15,0)</f>
        <v>IVAN PINZON</v>
      </c>
      <c r="I114" s="147">
        <v>1</v>
      </c>
      <c r="J114" s="147">
        <v>0.93023255813953487</v>
      </c>
      <c r="K114" s="148">
        <f t="shared" si="4"/>
        <v>0.96511627906976738</v>
      </c>
      <c r="L114" s="80"/>
      <c r="M114" s="81"/>
      <c r="N114" s="83">
        <f t="shared" si="6"/>
        <v>1</v>
      </c>
      <c r="O114" s="85">
        <f t="shared" si="5"/>
        <v>150000</v>
      </c>
      <c r="P114" s="75">
        <f t="shared" si="7"/>
        <v>150000</v>
      </c>
      <c r="Q114" s="76" t="s">
        <v>2734</v>
      </c>
      <c r="R114" s="78"/>
      <c r="S114" s="74"/>
      <c r="T114" s="78"/>
      <c r="U114" s="77" t="str">
        <f>VLOOKUP(C114,'[1]Control programa E'!$B$13:$AS$396,44,0)</f>
        <v>WILSON MONTAÑA</v>
      </c>
      <c r="V114" s="82"/>
    </row>
    <row r="115" spans="2:22" hidden="1" x14ac:dyDescent="0.35">
      <c r="B115" s="73">
        <v>109</v>
      </c>
      <c r="C115" s="4">
        <v>163823</v>
      </c>
      <c r="D115" s="44" t="str">
        <f>VLOOKUP(C115,'[1]Control programa E'!$B$13:$U$396,8,0)</f>
        <v>LA CORALINA</v>
      </c>
      <c r="E115" s="44" t="str">
        <f>VLOOKUP(C115,'[1]Control programa E'!$B$13:$U$396,11,0)</f>
        <v>VILLAVICENCIO</v>
      </c>
      <c r="F115" s="44" t="str">
        <f>VLOOKUP(C115,'[1]Control programa E'!$B$13:$U$396,10,0)</f>
        <v>Área Centro</v>
      </c>
      <c r="G115" s="44" t="str">
        <f>VLOOKUP(C115,'[1]Control programa E'!$B$13:$U$396,20,0)</f>
        <v>REDH: Humberto Hernandez</v>
      </c>
      <c r="H115" s="44" t="str">
        <f>VLOOKUP(C115,'[1]Control programa E'!$B$13:$U$396,15,0)</f>
        <v>IVAN PINZON</v>
      </c>
      <c r="I115" s="147">
        <v>1</v>
      </c>
      <c r="J115" s="147">
        <v>0.93023255813953487</v>
      </c>
      <c r="K115" s="148">
        <f t="shared" si="4"/>
        <v>0.96511627906976738</v>
      </c>
      <c r="L115" s="83"/>
      <c r="M115" s="84"/>
      <c r="N115" s="83">
        <f t="shared" si="6"/>
        <v>1</v>
      </c>
      <c r="O115" s="85">
        <f t="shared" si="5"/>
        <v>150000</v>
      </c>
      <c r="P115" s="75">
        <f t="shared" si="7"/>
        <v>150000</v>
      </c>
      <c r="Q115" s="76" t="s">
        <v>2734</v>
      </c>
      <c r="R115" s="74"/>
      <c r="S115" s="74"/>
      <c r="T115" s="74"/>
      <c r="U115" s="77" t="str">
        <f>VLOOKUP(C115,'[1]Control programa E'!$B$13:$AS$396,44,0)</f>
        <v>WILSON MONTAÑA</v>
      </c>
      <c r="V115" s="77"/>
    </row>
    <row r="116" spans="2:22" hidden="1" x14ac:dyDescent="0.35">
      <c r="B116" s="78">
        <v>110</v>
      </c>
      <c r="C116" s="6">
        <v>111913</v>
      </c>
      <c r="D116" s="44" t="str">
        <f>VLOOKUP(C116,'[1]Control programa E'!$B$13:$U$396,8,0)</f>
        <v>ESSO PLANETA RICA</v>
      </c>
      <c r="E116" s="44" t="str">
        <f>VLOOKUP(C116,'[1]Control programa E'!$B$13:$U$396,11,0)</f>
        <v>PLANETA RICA</v>
      </c>
      <c r="F116" s="44" t="str">
        <f>VLOOKUP(C116,'[1]Control programa E'!$B$13:$U$396,10,0)</f>
        <v>Área Norte</v>
      </c>
      <c r="G116" s="44" t="str">
        <f>VLOOKUP(C116,'[1]Control programa E'!$B$13:$U$396,20,0)</f>
        <v>Flavio Ruiz</v>
      </c>
      <c r="H116" s="44" t="str">
        <f>VLOOKUP(C116,'[1]Control programa E'!$B$13:$U$396,15,0)</f>
        <v>VICTOR PATERNINA</v>
      </c>
      <c r="I116" s="149">
        <v>0.93023255813953487</v>
      </c>
      <c r="J116" s="149">
        <v>1</v>
      </c>
      <c r="K116" s="148">
        <f t="shared" si="4"/>
        <v>0.96511627906976738</v>
      </c>
      <c r="L116" s="80"/>
      <c r="M116" s="81"/>
      <c r="N116" s="83">
        <f t="shared" si="6"/>
        <v>1</v>
      </c>
      <c r="O116" s="85">
        <f t="shared" si="5"/>
        <v>150000</v>
      </c>
      <c r="P116" s="75">
        <f t="shared" si="7"/>
        <v>150000</v>
      </c>
      <c r="Q116" s="76" t="s">
        <v>2734</v>
      </c>
      <c r="R116" s="78"/>
      <c r="S116" s="74"/>
      <c r="T116" s="78"/>
      <c r="U116" s="77" t="str">
        <f>VLOOKUP(C116,'[1]Control programa E'!$B$13:$AS$396,44,0)</f>
        <v>KAREN COGOLLO</v>
      </c>
      <c r="V116" s="82"/>
    </row>
    <row r="117" spans="2:22" hidden="1" x14ac:dyDescent="0.35">
      <c r="B117" s="73">
        <v>111</v>
      </c>
      <c r="C117" s="6">
        <v>111561</v>
      </c>
      <c r="D117" s="44" t="str">
        <f>VLOOKUP(C117,'[1]Control programa E'!$B$13:$U$396,8,0)</f>
        <v>SODATRANS</v>
      </c>
      <c r="E117" s="44" t="str">
        <f>VLOOKUP(C117,'[1]Control programa E'!$B$13:$U$396,11,0)</f>
        <v>UBATE</v>
      </c>
      <c r="F117" s="44" t="str">
        <f>VLOOKUP(C117,'[1]Control programa E'!$B$13:$U$396,10,0)</f>
        <v>Área Centro</v>
      </c>
      <c r="G117" s="44" t="str">
        <f>VLOOKUP(C117,'[1]Control programa E'!$B$13:$U$396,20,0)</f>
        <v>Jose Luis Malagón</v>
      </c>
      <c r="H117" s="44" t="str">
        <f>VLOOKUP(C117,'[1]Control programa E'!$B$13:$U$396,15,0)</f>
        <v>YOLIMA MESA</v>
      </c>
      <c r="I117" s="149">
        <v>0.92941176470588238</v>
      </c>
      <c r="J117" s="149">
        <v>1</v>
      </c>
      <c r="K117" s="148">
        <f t="shared" si="4"/>
        <v>0.96470588235294119</v>
      </c>
      <c r="L117" s="83"/>
      <c r="M117" s="84"/>
      <c r="N117" s="83">
        <f t="shared" si="6"/>
        <v>1</v>
      </c>
      <c r="O117" s="85">
        <f t="shared" si="5"/>
        <v>150000</v>
      </c>
      <c r="P117" s="75">
        <f t="shared" si="7"/>
        <v>150000</v>
      </c>
      <c r="Q117" s="76" t="s">
        <v>2734</v>
      </c>
      <c r="R117" s="74"/>
      <c r="S117" s="74"/>
      <c r="T117" s="74"/>
      <c r="U117" s="77" t="str">
        <f>VLOOKUP(C117,'[1]Control programa E'!$B$13:$AS$396,44,0)</f>
        <v>RICARDO CHIPATECUA</v>
      </c>
      <c r="V117" s="77"/>
    </row>
    <row r="118" spans="2:22" hidden="1" x14ac:dyDescent="0.35">
      <c r="B118" s="78">
        <v>112</v>
      </c>
      <c r="C118" s="4">
        <v>163697</v>
      </c>
      <c r="D118" s="44" t="str">
        <f>VLOOKUP(C118,'[1]Control programa E'!$B$13:$U$396,8,0)</f>
        <v>CAÑADUZAL</v>
      </c>
      <c r="E118" s="44" t="str">
        <f>VLOOKUP(C118,'[1]Control programa E'!$B$13:$U$396,11,0)</f>
        <v>GUADALAJARA DE BUGA</v>
      </c>
      <c r="F118" s="44" t="str">
        <f>VLOOKUP(C118,'[1]Control programa E'!$B$13:$U$396,10,0)</f>
        <v>Área Sur</v>
      </c>
      <c r="G118" s="44" t="str">
        <f>VLOOKUP(C118,'[1]Control programa E'!$B$13:$U$396,20,0)</f>
        <v>Dalia Higuera / Juan Manuel Posada</v>
      </c>
      <c r="H118" s="44" t="str">
        <f>VLOOKUP(C118,'[1]Control programa E'!$B$13:$U$396,15,0)</f>
        <v>CATALINA QUINTERO</v>
      </c>
      <c r="I118" s="147">
        <v>1</v>
      </c>
      <c r="J118" s="147">
        <v>0.92941176470588238</v>
      </c>
      <c r="K118" s="148">
        <f t="shared" si="4"/>
        <v>0.96470588235294119</v>
      </c>
      <c r="L118" s="80"/>
      <c r="M118" s="81"/>
      <c r="N118" s="83">
        <f t="shared" si="6"/>
        <v>1</v>
      </c>
      <c r="O118" s="85">
        <f t="shared" si="5"/>
        <v>150000</v>
      </c>
      <c r="P118" s="75">
        <f t="shared" si="7"/>
        <v>150000</v>
      </c>
      <c r="Q118" s="76" t="s">
        <v>2734</v>
      </c>
      <c r="R118" s="78"/>
      <c r="S118" s="74"/>
      <c r="T118" s="78"/>
      <c r="U118" s="77" t="str">
        <f>VLOOKUP(C118,'[1]Control programa E'!$B$13:$AS$396,44,0)</f>
        <v>SANDRA JORDAN</v>
      </c>
      <c r="V118" s="82"/>
    </row>
    <row r="119" spans="2:22" hidden="1" x14ac:dyDescent="0.35">
      <c r="B119" s="73">
        <v>113</v>
      </c>
      <c r="C119" s="6">
        <v>167846</v>
      </c>
      <c r="D119" s="44" t="str">
        <f>VLOOKUP(C119,'[1]Control programa E'!$B$13:$U$396,8,0)</f>
        <v>ÉXITO AMERICAS</v>
      </c>
      <c r="E119" s="44" t="str">
        <f>VLOOKUP(C119,'[1]Control programa E'!$B$13:$U$396,11,0)</f>
        <v>BOGOTA D.C.</v>
      </c>
      <c r="F119" s="44" t="str">
        <f>VLOOKUP(C119,'[1]Control programa E'!$B$13:$U$396,10,0)</f>
        <v>Área Centro</v>
      </c>
      <c r="G119" s="44" t="str">
        <f>VLOOKUP(C119,'[1]Control programa E'!$B$13:$U$396,20,0)</f>
        <v>GRUPO ÉXITO: Alcides Serna</v>
      </c>
      <c r="H119" s="44" t="str">
        <f>VLOOKUP(C119,'[1]Control programa E'!$B$13:$U$396,15,0)</f>
        <v xml:space="preserve">JUAN PABLO PIÑEROS </v>
      </c>
      <c r="I119" s="149">
        <v>1</v>
      </c>
      <c r="J119" s="149">
        <v>0.92771084337349397</v>
      </c>
      <c r="K119" s="148">
        <f t="shared" si="4"/>
        <v>0.96385542168674698</v>
      </c>
      <c r="L119" s="83"/>
      <c r="M119" s="84"/>
      <c r="N119" s="83">
        <f t="shared" si="6"/>
        <v>1</v>
      </c>
      <c r="O119" s="85">
        <f t="shared" si="5"/>
        <v>150000</v>
      </c>
      <c r="P119" s="75">
        <f t="shared" si="7"/>
        <v>150000</v>
      </c>
      <c r="Q119" s="76" t="s">
        <v>2734</v>
      </c>
      <c r="R119" s="74"/>
      <c r="S119" s="74"/>
      <c r="T119" s="74"/>
      <c r="U119" s="77" t="str">
        <f>VLOOKUP(C119,'[1]Control programa E'!$B$13:$AS$396,44,0)</f>
        <v>MILENA INFANTE</v>
      </c>
      <c r="V119" s="77"/>
    </row>
    <row r="120" spans="2:22" x14ac:dyDescent="0.35">
      <c r="B120" s="78">
        <v>114</v>
      </c>
      <c r="C120" s="6">
        <v>154682</v>
      </c>
      <c r="D120" s="44" t="str">
        <f>VLOOKUP(C120,'[1]Control programa E'!$B$13:$U$396,8,0)</f>
        <v>LA BASCULA</v>
      </c>
      <c r="E120" s="44" t="str">
        <f>VLOOKUP(C120,'[1]Control programa E'!$B$13:$U$396,11,0)</f>
        <v>YOTOCO</v>
      </c>
      <c r="F120" s="44" t="str">
        <f>VLOOKUP(C120,'[1]Control programa E'!$B$13:$U$396,10,0)</f>
        <v>Área Sur</v>
      </c>
      <c r="G120" s="44" t="str">
        <f>VLOOKUP(C120,'[1]Control programa E'!$B$13:$U$396,20,0)</f>
        <v>VILLALOBOS: Andrea Villalobos</v>
      </c>
      <c r="H120" s="44" t="str">
        <f>VLOOKUP(C120,'[1]Control programa E'!$B$13:$U$396,15,0)</f>
        <v>CATALINA QUINTERO</v>
      </c>
      <c r="I120" s="149">
        <v>0.96385542168674698</v>
      </c>
      <c r="J120" s="149">
        <v>0.96385542168674698</v>
      </c>
      <c r="K120" s="148">
        <f t="shared" si="4"/>
        <v>0.96385542168674698</v>
      </c>
      <c r="L120" s="80"/>
      <c r="M120" s="81"/>
      <c r="N120" s="83">
        <f t="shared" si="6"/>
        <v>0</v>
      </c>
      <c r="O120" s="85">
        <f t="shared" si="5"/>
        <v>0</v>
      </c>
      <c r="P120" s="75">
        <f t="shared" si="7"/>
        <v>0</v>
      </c>
      <c r="Q120" s="79"/>
      <c r="R120" s="78"/>
      <c r="S120" s="74"/>
      <c r="T120" s="78"/>
      <c r="U120" s="77" t="str">
        <f>VLOOKUP(C120,'[1]Control programa E'!$B$13:$AS$396,44,0)</f>
        <v>JUAN MONTEALEGRE</v>
      </c>
      <c r="V120" s="82"/>
    </row>
    <row r="121" spans="2:22" hidden="1" x14ac:dyDescent="0.35">
      <c r="B121" s="73">
        <v>115</v>
      </c>
      <c r="C121" s="6">
        <v>167300</v>
      </c>
      <c r="D121" s="44" t="str">
        <f>VLOOKUP(C121,'[1]Control programa E'!$B$13:$U$396,8,0)</f>
        <v>PUERTO COLOMBIA</v>
      </c>
      <c r="E121" s="44" t="str">
        <f>VLOOKUP(C121,'[1]Control programa E'!$B$13:$U$396,11,0)</f>
        <v>PUERTO COLOMBIA</v>
      </c>
      <c r="F121" s="44" t="str">
        <f>VLOOKUP(C121,'[1]Control programa E'!$B$13:$U$396,10,0)</f>
        <v>Área Norte</v>
      </c>
      <c r="G121" s="44" t="str">
        <f>VLOOKUP(C121,'[1]Control programa E'!$B$13:$U$396,20,0)</f>
        <v>CREDISEGUROS DE LA COSTA - Luz Mary Salazar</v>
      </c>
      <c r="H121" s="44" t="str">
        <f>VLOOKUP(C121,'[1]Control programa E'!$B$13:$U$396,15,0)</f>
        <v>ANGELA BARANDICA</v>
      </c>
      <c r="I121" s="149">
        <v>0.92771084337349397</v>
      </c>
      <c r="J121" s="149">
        <v>1</v>
      </c>
      <c r="K121" s="148">
        <f t="shared" si="4"/>
        <v>0.96385542168674698</v>
      </c>
      <c r="L121" s="83"/>
      <c r="M121" s="84"/>
      <c r="N121" s="83">
        <f t="shared" si="6"/>
        <v>1</v>
      </c>
      <c r="O121" s="85">
        <f t="shared" si="5"/>
        <v>150000</v>
      </c>
      <c r="P121" s="75">
        <f t="shared" si="7"/>
        <v>150000</v>
      </c>
      <c r="Q121" s="76" t="s">
        <v>2734</v>
      </c>
      <c r="R121" s="74"/>
      <c r="S121" s="74"/>
      <c r="T121" s="74"/>
      <c r="U121" s="77" t="str">
        <f>VLOOKUP(C121,'[1]Control programa E'!$B$13:$AS$396,44,0)</f>
        <v>GUILLERMO SOLANO</v>
      </c>
      <c r="V121" s="77"/>
    </row>
    <row r="122" spans="2:22" hidden="1" x14ac:dyDescent="0.35">
      <c r="B122" s="78">
        <v>116</v>
      </c>
      <c r="C122" s="6">
        <v>170901</v>
      </c>
      <c r="D122" s="44" t="str">
        <f>VLOOKUP(C122,'[1]Control programa E'!$B$13:$U$396,8,0)</f>
        <v>PAZ DEL RIO</v>
      </c>
      <c r="E122" s="44" t="str">
        <f>VLOOKUP(C122,'[1]Control programa E'!$B$13:$U$396,11,0)</f>
        <v>SAN AGUSTIN</v>
      </c>
      <c r="F122" s="44" t="str">
        <f>VLOOKUP(C122,'[1]Control programa E'!$B$13:$U$396,10,0)</f>
        <v>Área Centro</v>
      </c>
      <c r="G122" s="44">
        <f>VLOOKUP(C122,'[1]Control programa E'!$B$13:$U$396,20,0)</f>
        <v>0</v>
      </c>
      <c r="H122" s="44" t="str">
        <f>VLOOKUP(C122,'[1]Control programa E'!$B$13:$U$396,15,0)</f>
        <v>JOHANA BOTERO</v>
      </c>
      <c r="I122" s="149">
        <v>0.92771084337349397</v>
      </c>
      <c r="J122" s="149">
        <v>1</v>
      </c>
      <c r="K122" s="148">
        <f t="shared" si="4"/>
        <v>0.96385542168674698</v>
      </c>
      <c r="L122" s="80"/>
      <c r="M122" s="81"/>
      <c r="N122" s="83">
        <f t="shared" si="6"/>
        <v>1</v>
      </c>
      <c r="O122" s="85">
        <f t="shared" si="5"/>
        <v>150000</v>
      </c>
      <c r="P122" s="75">
        <f t="shared" si="7"/>
        <v>150000</v>
      </c>
      <c r="Q122" s="76" t="s">
        <v>2734</v>
      </c>
      <c r="R122" s="78"/>
      <c r="S122" s="74"/>
      <c r="T122" s="78"/>
      <c r="U122" s="77" t="str">
        <f>VLOOKUP(C122,'[1]Control programa E'!$B$13:$AS$396,44,0)</f>
        <v>LAURA PERDOMO</v>
      </c>
      <c r="V122" s="82"/>
    </row>
    <row r="123" spans="2:22" hidden="1" x14ac:dyDescent="0.35">
      <c r="B123" s="73">
        <v>117</v>
      </c>
      <c r="C123" s="6">
        <v>110143</v>
      </c>
      <c r="D123" s="44" t="str">
        <f>VLOOKUP(C123,'[1]Control programa E'!$B$13:$U$396,8,0)</f>
        <v>PRIMAX EL PRADO</v>
      </c>
      <c r="E123" s="44" t="str">
        <f>VLOOKUP(C123,'[1]Control programa E'!$B$13:$U$396,11,0)</f>
        <v>CARTAGENA DE INDIAS</v>
      </c>
      <c r="F123" s="44" t="str">
        <f>VLOOKUP(C123,'[1]Control programa E'!$B$13:$U$396,10,0)</f>
        <v>Área Norte</v>
      </c>
      <c r="G123" s="44" t="str">
        <f>VLOOKUP(C123,'[1]Control programa E'!$B$13:$U$396,20,0)</f>
        <v>SEBASTIAN MORALES ISAZA</v>
      </c>
      <c r="H123" s="44" t="str">
        <f>VLOOKUP(C123,'[1]Control programa E'!$B$13:$U$396,15,0)</f>
        <v>MARTHA BARROS</v>
      </c>
      <c r="I123" s="149">
        <v>1</v>
      </c>
      <c r="J123" s="149">
        <v>0.92592592592592593</v>
      </c>
      <c r="K123" s="148">
        <f t="shared" si="4"/>
        <v>0.96296296296296302</v>
      </c>
      <c r="L123" s="83"/>
      <c r="M123" s="84"/>
      <c r="N123" s="83">
        <f t="shared" si="6"/>
        <v>1</v>
      </c>
      <c r="O123" s="85">
        <f t="shared" si="5"/>
        <v>150000</v>
      </c>
      <c r="P123" s="75">
        <f t="shared" si="7"/>
        <v>150000</v>
      </c>
      <c r="Q123" s="76" t="s">
        <v>2734</v>
      </c>
      <c r="R123" s="74"/>
      <c r="S123" s="74"/>
      <c r="T123" s="74"/>
      <c r="U123" s="77" t="str">
        <f>VLOOKUP(C123,'[1]Control programa E'!$B$13:$AS$396,44,0)</f>
        <v>KAREN COGOLLO</v>
      </c>
      <c r="V123" s="77"/>
    </row>
    <row r="124" spans="2:22" x14ac:dyDescent="0.35">
      <c r="B124" s="78">
        <v>118</v>
      </c>
      <c r="C124" s="4">
        <v>111980</v>
      </c>
      <c r="D124" s="44" t="str">
        <f>VLOOKUP(C124,'[1]Control programa E'!$B$13:$U$396,8,0)</f>
        <v>TRANSIPIALES</v>
      </c>
      <c r="E124" s="44" t="str">
        <f>VLOOKUP(C124,'[1]Control programa E'!$B$13:$U$396,11,0)</f>
        <v>SAN JUAN DE PASTO</v>
      </c>
      <c r="F124" s="44" t="str">
        <f>VLOOKUP(C124,'[1]Control programa E'!$B$13:$U$396,10,0)</f>
        <v>Área Sur</v>
      </c>
      <c r="G124" s="44" t="str">
        <f>VLOOKUP(C124,'[1]Control programa E'!$B$13:$U$396,20,0)</f>
        <v>Luis Fernando Gamez</v>
      </c>
      <c r="H124" s="44" t="str">
        <f>VLOOKUP(C124,'[1]Control programa E'!$B$13:$U$396,15,0)</f>
        <v xml:space="preserve">FABIO ANDRES ROJAS </v>
      </c>
      <c r="I124" s="147">
        <v>0.94936708860759489</v>
      </c>
      <c r="J124" s="147">
        <v>0.97468354430379744</v>
      </c>
      <c r="K124" s="148">
        <f t="shared" si="4"/>
        <v>0.96202531645569622</v>
      </c>
      <c r="L124" s="80"/>
      <c r="M124" s="81"/>
      <c r="N124" s="83">
        <f t="shared" si="6"/>
        <v>0</v>
      </c>
      <c r="O124" s="85">
        <f t="shared" si="5"/>
        <v>0</v>
      </c>
      <c r="P124" s="75">
        <f t="shared" si="7"/>
        <v>0</v>
      </c>
      <c r="Q124" s="79"/>
      <c r="R124" s="78"/>
      <c r="S124" s="74"/>
      <c r="T124" s="78"/>
      <c r="U124" s="77" t="str">
        <f>VLOOKUP(C124,'[1]Control programa E'!$B$13:$AS$396,44,0)</f>
        <v>MIGUEL RAMIREZ</v>
      </c>
      <c r="V124" s="82"/>
    </row>
    <row r="125" spans="2:22" hidden="1" x14ac:dyDescent="0.35">
      <c r="B125" s="73">
        <v>119</v>
      </c>
      <c r="C125" s="6">
        <v>168259</v>
      </c>
      <c r="D125" s="44" t="str">
        <f>VLOOKUP(C125,'[1]Control programa E'!$B$13:$U$396,8,0)</f>
        <v>AUTOBUSES DEL SUR</v>
      </c>
      <c r="E125" s="44" t="str">
        <f>VLOOKUP(C125,'[1]Control programa E'!$B$13:$U$396,11,0)</f>
        <v>SAN JUAN DE PASTO</v>
      </c>
      <c r="F125" s="44" t="str">
        <f>VLOOKUP(C125,'[1]Control programa E'!$B$13:$U$396,10,0)</f>
        <v>Área Sur</v>
      </c>
      <c r="G125" s="44" t="str">
        <f>VLOOKUP(C125,'[1]Control programa E'!$B$13:$U$396,20,0)</f>
        <v>Mónica Enriquez</v>
      </c>
      <c r="H125" s="44" t="str">
        <f>VLOOKUP(C125,'[1]Control programa E'!$B$13:$U$396,15,0)</f>
        <v xml:space="preserve">FABIO ANDRES ROJAS </v>
      </c>
      <c r="I125" s="149">
        <v>0.92307692307692313</v>
      </c>
      <c r="J125" s="149">
        <v>1</v>
      </c>
      <c r="K125" s="148">
        <f t="shared" si="4"/>
        <v>0.96153846153846156</v>
      </c>
      <c r="L125" s="83"/>
      <c r="M125" s="84"/>
      <c r="N125" s="83">
        <f t="shared" si="6"/>
        <v>1</v>
      </c>
      <c r="O125" s="85">
        <f t="shared" si="5"/>
        <v>150000</v>
      </c>
      <c r="P125" s="75">
        <f t="shared" si="7"/>
        <v>150000</v>
      </c>
      <c r="Q125" s="76" t="s">
        <v>2734</v>
      </c>
      <c r="R125" s="74"/>
      <c r="S125" s="74"/>
      <c r="T125" s="74"/>
      <c r="U125" s="77" t="str">
        <f>VLOOKUP(C125,'[1]Control programa E'!$B$13:$AS$396,44,0)</f>
        <v>MIGUEL RAMIREZ</v>
      </c>
      <c r="V125" s="77"/>
    </row>
    <row r="126" spans="2:22" hidden="1" x14ac:dyDescent="0.35">
      <c r="B126" s="78">
        <v>120</v>
      </c>
      <c r="C126" s="4">
        <v>166728</v>
      </c>
      <c r="D126" s="44" t="str">
        <f>VLOOKUP(C126,'[1]Control programa E'!$B$13:$U$396,8,0)</f>
        <v>ÉXITO SALENTO</v>
      </c>
      <c r="E126" s="44" t="str">
        <f>VLOOKUP(C126,'[1]Control programa E'!$B$13:$U$396,11,0)</f>
        <v>SALENTO</v>
      </c>
      <c r="F126" s="44" t="str">
        <f>VLOOKUP(C126,'[1]Control programa E'!$B$13:$U$396,10,0)</f>
        <v>Área Sur</v>
      </c>
      <c r="G126" s="44" t="str">
        <f>VLOOKUP(C126,'[1]Control programa E'!$B$13:$U$396,20,0)</f>
        <v>GRUPO ÉXITO: Alcides Serna</v>
      </c>
      <c r="H126" s="44" t="str">
        <f>VLOOKUP(C126,'[1]Control programa E'!$B$13:$U$396,15,0)</f>
        <v>MARIANA VELEZ</v>
      </c>
      <c r="I126" s="147">
        <v>1</v>
      </c>
      <c r="J126" s="147">
        <v>0.91860465116279066</v>
      </c>
      <c r="K126" s="148">
        <f t="shared" si="4"/>
        <v>0.95930232558139528</v>
      </c>
      <c r="L126" s="80"/>
      <c r="M126" s="81"/>
      <c r="N126" s="83">
        <f t="shared" si="6"/>
        <v>1</v>
      </c>
      <c r="O126" s="85">
        <f t="shared" si="5"/>
        <v>150000</v>
      </c>
      <c r="P126" s="75">
        <f t="shared" si="7"/>
        <v>150000</v>
      </c>
      <c r="Q126" s="76" t="s">
        <v>2734</v>
      </c>
      <c r="R126" s="78"/>
      <c r="S126" s="74"/>
      <c r="T126" s="78"/>
      <c r="U126" s="77" t="str">
        <f>VLOOKUP(C126,'[1]Control programa E'!$B$13:$AS$396,44,0)</f>
        <v>FERNANDO DUQUE</v>
      </c>
      <c r="V126" s="82"/>
    </row>
    <row r="127" spans="2:22" hidden="1" x14ac:dyDescent="0.35">
      <c r="B127" s="73">
        <v>121</v>
      </c>
      <c r="C127" s="6">
        <v>171026</v>
      </c>
      <c r="D127" s="44" t="str">
        <f>VLOOKUP(C127,'[1]Control programa E'!$B$13:$U$396,8,0)</f>
        <v>JARDÍN</v>
      </c>
      <c r="E127" s="44" t="str">
        <f>VLOOKUP(C127,'[1]Control programa E'!$B$13:$U$396,11,0)</f>
        <v>IBAGUE</v>
      </c>
      <c r="F127" s="44" t="str">
        <f>VLOOKUP(C127,'[1]Control programa E'!$B$13:$U$396,10,0)</f>
        <v>Área Centro</v>
      </c>
      <c r="G127" s="44" t="str">
        <f>VLOOKUP(C127,'[1]Control programa E'!$B$13:$U$396,20,0)</f>
        <v>COESCO: Julian Torrado</v>
      </c>
      <c r="H127" s="44" t="str">
        <f>VLOOKUP(C127,'[1]Control programa E'!$B$13:$U$396,15,0)</f>
        <v>ROBINSON GUZMÁN</v>
      </c>
      <c r="I127" s="149">
        <v>1</v>
      </c>
      <c r="J127" s="149">
        <v>0.91860465116279066</v>
      </c>
      <c r="K127" s="148">
        <f t="shared" si="4"/>
        <v>0.95930232558139528</v>
      </c>
      <c r="L127" s="83"/>
      <c r="M127" s="84"/>
      <c r="N127" s="83">
        <f t="shared" si="6"/>
        <v>1</v>
      </c>
      <c r="O127" s="85">
        <f t="shared" si="5"/>
        <v>150000</v>
      </c>
      <c r="P127" s="75">
        <f t="shared" si="7"/>
        <v>150000</v>
      </c>
      <c r="Q127" s="76" t="s">
        <v>2734</v>
      </c>
      <c r="R127" s="74"/>
      <c r="S127" s="74"/>
      <c r="T127" s="74"/>
      <c r="U127" s="77" t="str">
        <f>VLOOKUP(C127,'[1]Control programa E'!$B$13:$AS$396,44,0)</f>
        <v>FERNEY LOZANO</v>
      </c>
      <c r="V127" s="77"/>
    </row>
    <row r="128" spans="2:22" x14ac:dyDescent="0.35">
      <c r="B128" s="78">
        <v>122</v>
      </c>
      <c r="C128" s="4">
        <v>170940</v>
      </c>
      <c r="D128" s="44" t="str">
        <f>VLOOKUP(C128,'[1]Control programa E'!$B$13:$U$396,8,0)</f>
        <v>VIA AL MAR</v>
      </c>
      <c r="E128" s="44" t="str">
        <f>VLOOKUP(C128,'[1]Control programa E'!$B$13:$U$396,11,0)</f>
        <v>PUERTO COLOMBIA</v>
      </c>
      <c r="F128" s="44" t="str">
        <f>VLOOKUP(C128,'[1]Control programa E'!$B$13:$U$396,10,0)</f>
        <v>Área Norte</v>
      </c>
      <c r="G128" s="44">
        <f>VLOOKUP(C128,'[1]Control programa E'!$B$13:$U$396,20,0)</f>
        <v>0</v>
      </c>
      <c r="H128" s="44" t="str">
        <f>VLOOKUP(C128,'[1]Control programa E'!$B$13:$U$396,15,0)</f>
        <v>ANGELA BARANDICA</v>
      </c>
      <c r="I128" s="147">
        <v>0.94186046511627908</v>
      </c>
      <c r="J128" s="147">
        <v>0.97674418604651159</v>
      </c>
      <c r="K128" s="148">
        <f t="shared" si="4"/>
        <v>0.95930232558139528</v>
      </c>
      <c r="L128" s="80"/>
      <c r="M128" s="81"/>
      <c r="N128" s="83">
        <f t="shared" si="6"/>
        <v>0</v>
      </c>
      <c r="O128" s="85">
        <f t="shared" si="5"/>
        <v>0</v>
      </c>
      <c r="P128" s="75">
        <f t="shared" si="7"/>
        <v>0</v>
      </c>
      <c r="Q128" s="79"/>
      <c r="R128" s="78"/>
      <c r="S128" s="74"/>
      <c r="T128" s="78"/>
      <c r="U128" s="77" t="str">
        <f>VLOOKUP(C128,'[1]Control programa E'!$B$13:$AS$396,44,0)</f>
        <v>GUILLERMO SOLANO</v>
      </c>
      <c r="V128" s="82"/>
    </row>
    <row r="129" spans="2:22" x14ac:dyDescent="0.35">
      <c r="B129" s="73">
        <v>123</v>
      </c>
      <c r="C129" s="6">
        <v>167842</v>
      </c>
      <c r="D129" s="44" t="str">
        <f>VLOOKUP(C129,'[1]Control programa E'!$B$13:$U$396,8,0)</f>
        <v>ÉXITO COLINA</v>
      </c>
      <c r="E129" s="44" t="str">
        <f>VLOOKUP(C129,'[1]Control programa E'!$B$13:$U$396,11,0)</f>
        <v>BOGOTA D.C.</v>
      </c>
      <c r="F129" s="44" t="str">
        <f>VLOOKUP(C129,'[1]Control programa E'!$B$13:$U$396,10,0)</f>
        <v>Área Centro</v>
      </c>
      <c r="G129" s="44" t="str">
        <f>VLOOKUP(C129,'[1]Control programa E'!$B$13:$U$396,20,0)</f>
        <v>GRUPO ÉXITO: Alcides Serna</v>
      </c>
      <c r="H129" s="44" t="str">
        <f>VLOOKUP(C129,'[1]Control programa E'!$B$13:$U$396,15,0)</f>
        <v xml:space="preserve">JUAN PABLO PIÑEROS </v>
      </c>
      <c r="I129" s="149">
        <v>0.95348837209302328</v>
      </c>
      <c r="J129" s="149">
        <v>0.9642857142857143</v>
      </c>
      <c r="K129" s="148">
        <f t="shared" si="4"/>
        <v>0.95888704318936879</v>
      </c>
      <c r="L129" s="83"/>
      <c r="M129" s="84"/>
      <c r="N129" s="83">
        <f t="shared" si="6"/>
        <v>0</v>
      </c>
      <c r="O129" s="85">
        <f t="shared" si="5"/>
        <v>0</v>
      </c>
      <c r="P129" s="75">
        <f t="shared" si="7"/>
        <v>0</v>
      </c>
      <c r="Q129" s="76"/>
      <c r="R129" s="74"/>
      <c r="S129" s="74"/>
      <c r="T129" s="74"/>
      <c r="U129" s="77" t="str">
        <f>VLOOKUP(C129,'[1]Control programa E'!$B$13:$AS$396,44,0)</f>
        <v>NICOLAS SALAZAR</v>
      </c>
      <c r="V129" s="77"/>
    </row>
    <row r="130" spans="2:22" hidden="1" x14ac:dyDescent="0.35">
      <c r="B130" s="78">
        <v>124</v>
      </c>
      <c r="C130" s="4">
        <v>112284</v>
      </c>
      <c r="D130" s="44" t="str">
        <f>VLOOKUP(C130,'[1]Control programa E'!$B$13:$U$396,8,0)</f>
        <v>INPRO</v>
      </c>
      <c r="E130" s="44" t="str">
        <f>VLOOKUP(C130,'[1]Control programa E'!$B$13:$U$396,11,0)</f>
        <v>DUITAMA</v>
      </c>
      <c r="F130" s="44" t="str">
        <f>VLOOKUP(C130,'[1]Control programa E'!$B$13:$U$396,10,0)</f>
        <v>Área Centro</v>
      </c>
      <c r="G130" s="44" t="str">
        <f>VLOOKUP(C130,'[1]Control programa E'!$B$13:$U$396,20,0)</f>
        <v>Oscar Gonzalez</v>
      </c>
      <c r="H130" s="44" t="str">
        <f>VLOOKUP(C130,'[1]Control programa E'!$B$13:$U$396,15,0)</f>
        <v>YOLIMA MESA</v>
      </c>
      <c r="I130" s="147">
        <v>1</v>
      </c>
      <c r="J130" s="147">
        <v>0.91463414634146345</v>
      </c>
      <c r="K130" s="148">
        <f t="shared" si="4"/>
        <v>0.95731707317073167</v>
      </c>
      <c r="L130" s="80"/>
      <c r="M130" s="81"/>
      <c r="N130" s="83">
        <f t="shared" si="6"/>
        <v>1</v>
      </c>
      <c r="O130" s="85">
        <f t="shared" si="5"/>
        <v>150000</v>
      </c>
      <c r="P130" s="75">
        <f t="shared" si="7"/>
        <v>150000</v>
      </c>
      <c r="Q130" s="76" t="s">
        <v>2734</v>
      </c>
      <c r="R130" s="78"/>
      <c r="S130" s="74"/>
      <c r="T130" s="78"/>
      <c r="U130" s="77" t="str">
        <f>VLOOKUP(C130,'[1]Control programa E'!$B$13:$AS$396,44,0)</f>
        <v>RICARDO CHIPATECUA</v>
      </c>
      <c r="V130" s="82"/>
    </row>
    <row r="131" spans="2:22" x14ac:dyDescent="0.35">
      <c r="B131" s="73">
        <v>125</v>
      </c>
      <c r="C131" s="6">
        <v>112583</v>
      </c>
      <c r="D131" s="44" t="str">
        <f>VLOOKUP(C131,'[1]Control programa E'!$B$13:$U$396,8,0)</f>
        <v>GUAITARA</v>
      </c>
      <c r="E131" s="44" t="str">
        <f>VLOOKUP(C131,'[1]Control programa E'!$B$13:$U$396,11,0)</f>
        <v>SAN JUAN DE PASTO</v>
      </c>
      <c r="F131" s="44" t="str">
        <f>VLOOKUP(C131,'[1]Control programa E'!$B$13:$U$396,10,0)</f>
        <v>Área Sur</v>
      </c>
      <c r="G131" s="44" t="str">
        <f>VLOOKUP(C131,'[1]Control programa E'!$B$13:$U$396,20,0)</f>
        <v>Harold Guerrero</v>
      </c>
      <c r="H131" s="44" t="str">
        <f>VLOOKUP(C131,'[1]Control programa E'!$B$13:$U$396,15,0)</f>
        <v xml:space="preserve">FABIO ANDRES ROJAS </v>
      </c>
      <c r="I131" s="149">
        <v>0.97468354430379744</v>
      </c>
      <c r="J131" s="149">
        <v>0.93846153846153846</v>
      </c>
      <c r="K131" s="148">
        <f t="shared" si="4"/>
        <v>0.95657254138266801</v>
      </c>
      <c r="L131" s="83"/>
      <c r="M131" s="84"/>
      <c r="N131" s="83">
        <f t="shared" si="6"/>
        <v>0</v>
      </c>
      <c r="O131" s="85">
        <f t="shared" si="5"/>
        <v>0</v>
      </c>
      <c r="P131" s="75">
        <f t="shared" si="7"/>
        <v>0</v>
      </c>
      <c r="Q131" s="76"/>
      <c r="R131" s="74"/>
      <c r="S131" s="74"/>
      <c r="T131" s="74"/>
      <c r="U131" s="77" t="str">
        <f>VLOOKUP(C131,'[1]Control programa E'!$B$13:$AS$396,44,0)</f>
        <v>MIGUEL RAMIREZ</v>
      </c>
      <c r="V131" s="77"/>
    </row>
    <row r="132" spans="2:22" hidden="1" x14ac:dyDescent="0.35">
      <c r="B132" s="78">
        <v>126</v>
      </c>
      <c r="C132" s="4">
        <v>112605</v>
      </c>
      <c r="D132" s="44" t="str">
        <f>VLOOKUP(C132,'[1]Control programa E'!$B$13:$U$396,8,0)</f>
        <v>LA TEBAIDA</v>
      </c>
      <c r="E132" s="44" t="str">
        <f>VLOOKUP(C132,'[1]Control programa E'!$B$13:$U$396,11,0)</f>
        <v>LA TEBAIDA</v>
      </c>
      <c r="F132" s="44" t="str">
        <f>VLOOKUP(C132,'[1]Control programa E'!$B$13:$U$396,10,0)</f>
        <v>Área Sur</v>
      </c>
      <c r="G132" s="44" t="str">
        <f>VLOOKUP(C132,'[1]Control programa E'!$B$13:$U$396,20,0)</f>
        <v>Julieta Burgos</v>
      </c>
      <c r="H132" s="44" t="str">
        <f>VLOOKUP(C132,'[1]Control programa E'!$B$13:$U$396,15,0)</f>
        <v>MARIANA VELEZ</v>
      </c>
      <c r="I132" s="147">
        <v>1</v>
      </c>
      <c r="J132" s="147">
        <v>0.90909090909090906</v>
      </c>
      <c r="K132" s="148">
        <f t="shared" si="4"/>
        <v>0.95454545454545459</v>
      </c>
      <c r="L132" s="80"/>
      <c r="M132" s="81"/>
      <c r="N132" s="83">
        <f t="shared" si="6"/>
        <v>1</v>
      </c>
      <c r="O132" s="85">
        <f t="shared" si="5"/>
        <v>150000</v>
      </c>
      <c r="P132" s="75">
        <f t="shared" si="7"/>
        <v>150000</v>
      </c>
      <c r="Q132" s="76" t="s">
        <v>2734</v>
      </c>
      <c r="R132" s="78"/>
      <c r="S132" s="74"/>
      <c r="T132" s="78"/>
      <c r="U132" s="77" t="str">
        <f>VLOOKUP(C132,'[1]Control programa E'!$B$13:$AS$396,44,0)</f>
        <v>FERNANDO DUQUE</v>
      </c>
      <c r="V132" s="82"/>
    </row>
    <row r="133" spans="2:22" x14ac:dyDescent="0.35">
      <c r="B133" s="73">
        <v>127</v>
      </c>
      <c r="C133" s="4">
        <v>171047</v>
      </c>
      <c r="D133" s="44" t="str">
        <f>VLOOKUP(C133,'[1]Control programa E'!$B$13:$U$396,8,0)</f>
        <v>PRIMAX EL SANTUARIO</v>
      </c>
      <c r="E133" s="44" t="str">
        <f>VLOOKUP(C133,'[1]Control programa E'!$B$13:$U$396,11,0)</f>
        <v>SANTUARIO</v>
      </c>
      <c r="F133" s="44" t="str">
        <f>VLOOKUP(C133,'[1]Control programa E'!$B$13:$U$396,10,0)</f>
        <v>Área Norte</v>
      </c>
      <c r="G133" s="44" t="str">
        <f>VLOOKUP(C133,'[1]Control programa E'!$B$13:$U$396,20,0)</f>
        <v>VICENTE GOMEZ GOMEZ</v>
      </c>
      <c r="H133" s="44" t="str">
        <f>VLOOKUP(C133,'[1]Control programa E'!$B$13:$U$396,15,0)</f>
        <v>ALVARO GUTIERREZ</v>
      </c>
      <c r="I133" s="147">
        <v>0.98809523809523814</v>
      </c>
      <c r="J133" s="147">
        <v>0.92045454545454541</v>
      </c>
      <c r="K133" s="148">
        <f t="shared" si="4"/>
        <v>0.95427489177489178</v>
      </c>
      <c r="L133" s="83"/>
      <c r="M133" s="84"/>
      <c r="N133" s="83">
        <f t="shared" si="6"/>
        <v>0</v>
      </c>
      <c r="O133" s="85">
        <f t="shared" si="5"/>
        <v>0</v>
      </c>
      <c r="P133" s="75">
        <f t="shared" si="7"/>
        <v>0</v>
      </c>
      <c r="Q133" s="76"/>
      <c r="R133" s="74"/>
      <c r="S133" s="74"/>
      <c r="T133" s="74"/>
      <c r="U133" s="77" t="str">
        <f>VLOOKUP(C133,'[1]Control programa E'!$B$13:$AS$396,44,0)</f>
        <v>JOHNNATAN ALZATE</v>
      </c>
      <c r="V133" s="77"/>
    </row>
    <row r="134" spans="2:22" x14ac:dyDescent="0.35">
      <c r="B134" s="78">
        <v>128</v>
      </c>
      <c r="C134" s="6">
        <v>110440</v>
      </c>
      <c r="D134" s="44" t="str">
        <f>VLOOKUP(C134,'[1]Control programa E'!$B$13:$U$396,8,0)</f>
        <v>GUAYABAL</v>
      </c>
      <c r="E134" s="44" t="str">
        <f>VLOOKUP(C134,'[1]Control programa E'!$B$13:$U$396,11,0)</f>
        <v>MEDELLIN</v>
      </c>
      <c r="F134" s="44" t="str">
        <f>VLOOKUP(C134,'[1]Control programa E'!$B$13:$U$396,10,0)</f>
        <v>Área Norte</v>
      </c>
      <c r="G134" s="44" t="str">
        <f>VLOOKUP(C134,'[1]Control programa E'!$B$13:$U$396,20,0)</f>
        <v>COESCO: Alexander Trujillo</v>
      </c>
      <c r="H134" s="44" t="str">
        <f>VLOOKUP(C134,'[1]Control programa E'!$B$13:$U$396,15,0)</f>
        <v>ANDRES FELIPE PENNA</v>
      </c>
      <c r="I134" s="149">
        <v>0.95348837209302328</v>
      </c>
      <c r="J134" s="149">
        <v>0.95348837209302328</v>
      </c>
      <c r="K134" s="148">
        <f t="shared" si="4"/>
        <v>0.95348837209302328</v>
      </c>
      <c r="L134" s="80"/>
      <c r="M134" s="81"/>
      <c r="N134" s="83">
        <f t="shared" si="6"/>
        <v>0</v>
      </c>
      <c r="O134" s="85">
        <f t="shared" si="5"/>
        <v>0</v>
      </c>
      <c r="P134" s="75">
        <f t="shared" si="7"/>
        <v>0</v>
      </c>
      <c r="Q134" s="79"/>
      <c r="R134" s="78"/>
      <c r="S134" s="74"/>
      <c r="T134" s="78"/>
      <c r="U134" s="77" t="str">
        <f>VLOOKUP(C134,'[1]Control programa E'!$B$13:$AS$396,44,0)</f>
        <v>JOHNNATAN ALZATE</v>
      </c>
      <c r="V134" s="82"/>
    </row>
    <row r="135" spans="2:22" hidden="1" x14ac:dyDescent="0.35">
      <c r="B135" s="73">
        <v>129</v>
      </c>
      <c r="C135" s="4">
        <v>110520</v>
      </c>
      <c r="D135" s="44" t="str">
        <f>VLOOKUP(C135,'[1]Control programa E'!$B$13:$U$396,8,0)</f>
        <v>SAN LORENZO</v>
      </c>
      <c r="E135" s="44" t="str">
        <f>VLOOKUP(C135,'[1]Control programa E'!$B$13:$U$396,11,0)</f>
        <v>SUPIA</v>
      </c>
      <c r="F135" s="44" t="str">
        <f>VLOOKUP(C135,'[1]Control programa E'!$B$13:$U$396,10,0)</f>
        <v>Área Sur</v>
      </c>
      <c r="G135" s="44" t="str">
        <f>VLOOKUP(C135,'[1]Control programa E'!$B$13:$U$396,20,0)</f>
        <v>Bernardo Velasquez</v>
      </c>
      <c r="H135" s="44" t="str">
        <f>VLOOKUP(C135,'[1]Control programa E'!$B$13:$U$396,15,0)</f>
        <v>MARIANA VELEZ</v>
      </c>
      <c r="I135" s="147">
        <v>0.90697674418604646</v>
      </c>
      <c r="J135" s="147">
        <v>1</v>
      </c>
      <c r="K135" s="148">
        <f t="shared" ref="K135:K198" si="8">AVERAGE(I135:J135)</f>
        <v>0.95348837209302317</v>
      </c>
      <c r="L135" s="83"/>
      <c r="M135" s="84"/>
      <c r="N135" s="83">
        <f t="shared" si="6"/>
        <v>1</v>
      </c>
      <c r="O135" s="85">
        <f t="shared" ref="O135:O198" si="9">N135*$O$4</f>
        <v>150000</v>
      </c>
      <c r="P135" s="75">
        <f t="shared" si="7"/>
        <v>150000</v>
      </c>
      <c r="Q135" s="76" t="s">
        <v>2734</v>
      </c>
      <c r="R135" s="74"/>
      <c r="S135" s="74"/>
      <c r="T135" s="74"/>
      <c r="U135" s="77" t="str">
        <f>VLOOKUP(C135,'[1]Control programa E'!$B$13:$AS$396,44,0)</f>
        <v>FERNANDO DUQUE</v>
      </c>
      <c r="V135" s="77"/>
    </row>
    <row r="136" spans="2:22" hidden="1" x14ac:dyDescent="0.35">
      <c r="B136" s="78">
        <v>130</v>
      </c>
      <c r="C136" s="6">
        <v>166753</v>
      </c>
      <c r="D136" s="44" t="str">
        <f>VLOOKUP(C136,'[1]Control programa E'!$B$13:$U$396,8,0)</f>
        <v>QUEBRADANUEVA</v>
      </c>
      <c r="E136" s="44" t="str">
        <f>VLOOKUP(C136,'[1]Control programa E'!$B$13:$U$396,11,0)</f>
        <v>SEVILLA</v>
      </c>
      <c r="F136" s="44" t="str">
        <f>VLOOKUP(C136,'[1]Control programa E'!$B$13:$U$396,10,0)</f>
        <v>Área Sur</v>
      </c>
      <c r="G136" s="44" t="str">
        <f>VLOOKUP(C136,'[1]Control programa E'!$B$13:$U$396,20,0)</f>
        <v>Gilberto Mejía</v>
      </c>
      <c r="H136" s="44" t="str">
        <f>VLOOKUP(C136,'[1]Control programa E'!$B$13:$U$396,15,0)</f>
        <v>MARIANA VELEZ</v>
      </c>
      <c r="I136" s="149">
        <v>1</v>
      </c>
      <c r="J136" s="149">
        <v>0.90588235294117647</v>
      </c>
      <c r="K136" s="148">
        <f t="shared" si="8"/>
        <v>0.95294117647058818</v>
      </c>
      <c r="L136" s="80"/>
      <c r="M136" s="81"/>
      <c r="N136" s="83">
        <f t="shared" ref="N136:N199" si="10">COUNTIF(I136:J136,"&gt;=100%")</f>
        <v>1</v>
      </c>
      <c r="O136" s="85">
        <f t="shared" si="9"/>
        <v>150000</v>
      </c>
      <c r="P136" s="75">
        <f t="shared" ref="P136:P199" si="11">O136+M136</f>
        <v>150000</v>
      </c>
      <c r="Q136" s="76" t="s">
        <v>2734</v>
      </c>
      <c r="R136" s="78"/>
      <c r="S136" s="74"/>
      <c r="T136" s="78"/>
      <c r="U136" s="77" t="str">
        <f>VLOOKUP(C136,'[1]Control programa E'!$B$13:$AS$396,44,0)</f>
        <v>FERNANDO DUQUE</v>
      </c>
      <c r="V136" s="82"/>
    </row>
    <row r="137" spans="2:22" x14ac:dyDescent="0.35">
      <c r="B137" s="73">
        <v>131</v>
      </c>
      <c r="C137" s="4">
        <v>112309</v>
      </c>
      <c r="D137" s="44" t="str">
        <f>VLOOKUP(C137,'[1]Control programa E'!$B$13:$U$396,8,0)</f>
        <v>COOTRASTOL</v>
      </c>
      <c r="E137" s="44" t="str">
        <f>VLOOKUP(C137,'[1]Control programa E'!$B$13:$U$396,11,0)</f>
        <v>EL ESPINAL</v>
      </c>
      <c r="F137" s="44" t="str">
        <f>VLOOKUP(C137,'[1]Control programa E'!$B$13:$U$396,10,0)</f>
        <v>Área Centro</v>
      </c>
      <c r="G137" s="44" t="str">
        <f>VLOOKUP(C137,'[1]Control programa E'!$B$13:$U$396,20,0)</f>
        <v>Alex Erney Montealegre</v>
      </c>
      <c r="H137" s="44" t="str">
        <f>VLOOKUP(C137,'[1]Control programa E'!$B$13:$U$396,15,0)</f>
        <v>JOHANA BOTERO</v>
      </c>
      <c r="I137" s="147">
        <v>0.94047619047619047</v>
      </c>
      <c r="J137" s="147">
        <v>0.9642857142857143</v>
      </c>
      <c r="K137" s="148">
        <f t="shared" si="8"/>
        <v>0.95238095238095233</v>
      </c>
      <c r="L137" s="83"/>
      <c r="M137" s="84"/>
      <c r="N137" s="83">
        <f t="shared" si="10"/>
        <v>0</v>
      </c>
      <c r="O137" s="85">
        <f t="shared" si="9"/>
        <v>0</v>
      </c>
      <c r="P137" s="75">
        <f t="shared" si="11"/>
        <v>0</v>
      </c>
      <c r="Q137" s="76"/>
      <c r="R137" s="74"/>
      <c r="S137" s="74"/>
      <c r="T137" s="74"/>
      <c r="U137" s="77" t="str">
        <f>VLOOKUP(C137,'[1]Control programa E'!$B$13:$AS$396,44,0)</f>
        <v>LUIS CASTRO</v>
      </c>
      <c r="V137" s="77"/>
    </row>
    <row r="138" spans="2:22" hidden="1" x14ac:dyDescent="0.35">
      <c r="B138" s="78">
        <v>132</v>
      </c>
      <c r="C138" s="6">
        <v>165543</v>
      </c>
      <c r="D138" s="44" t="str">
        <f>VLOOKUP(C138,'[1]Control programa E'!$B$13:$U$396,8,0)</f>
        <v>RECARGAX</v>
      </c>
      <c r="E138" s="44" t="str">
        <f>VLOOKUP(C138,'[1]Control programa E'!$B$13:$U$396,11,0)</f>
        <v>YUMBO</v>
      </c>
      <c r="F138" s="44" t="str">
        <f>VLOOKUP(C138,'[1]Control programa E'!$B$13:$U$396,10,0)</f>
        <v>Área Sur</v>
      </c>
      <c r="G138" s="44" t="str">
        <f>VLOOKUP(C138,'[1]Control programa E'!$B$13:$U$396,20,0)</f>
        <v>TOTALGAS: Jairo Contreras</v>
      </c>
      <c r="H138" s="44" t="str">
        <f>VLOOKUP(C138,'[1]Control programa E'!$B$13:$U$396,15,0)</f>
        <v>FERNANDO HERNANDEZ</v>
      </c>
      <c r="I138" s="149">
        <v>1</v>
      </c>
      <c r="J138" s="149">
        <v>0.90361445783132532</v>
      </c>
      <c r="K138" s="148">
        <f t="shared" si="8"/>
        <v>0.95180722891566272</v>
      </c>
      <c r="L138" s="80"/>
      <c r="M138" s="81"/>
      <c r="N138" s="83">
        <f t="shared" si="10"/>
        <v>1</v>
      </c>
      <c r="O138" s="85">
        <f t="shared" si="9"/>
        <v>150000</v>
      </c>
      <c r="P138" s="75">
        <f t="shared" si="11"/>
        <v>150000</v>
      </c>
      <c r="Q138" s="76" t="s">
        <v>2734</v>
      </c>
      <c r="R138" s="78"/>
      <c r="S138" s="74"/>
      <c r="T138" s="78"/>
      <c r="U138" s="77" t="str">
        <f>VLOOKUP(C138,'[1]Control programa E'!$B$13:$AS$396,44,0)</f>
        <v>JOSE OROBIO</v>
      </c>
      <c r="V138" s="82"/>
    </row>
    <row r="139" spans="2:22" hidden="1" x14ac:dyDescent="0.35">
      <c r="B139" s="73">
        <v>133</v>
      </c>
      <c r="C139" s="4">
        <v>113832</v>
      </c>
      <c r="D139" s="44" t="str">
        <f>VLOOKUP(C139,'[1]Control programa E'!$B$13:$U$396,8,0)</f>
        <v>MANDIVA</v>
      </c>
      <c r="E139" s="44" t="str">
        <f>VLOOKUP(C139,'[1]Control programa E'!$B$13:$U$396,11,0)</f>
        <v>SANTANDER DE QUILICHAO</v>
      </c>
      <c r="F139" s="44" t="str">
        <f>VLOOKUP(C139,'[1]Control programa E'!$B$13:$U$396,10,0)</f>
        <v>Área Sur</v>
      </c>
      <c r="G139" s="44" t="str">
        <f>VLOOKUP(C139,'[1]Control programa E'!$B$13:$U$396,20,0)</f>
        <v>Magola Caicedo</v>
      </c>
      <c r="H139" s="44" t="str">
        <f>VLOOKUP(C139,'[1]Control programa E'!$B$13:$U$396,15,0)</f>
        <v>CATALINA QUINTERO</v>
      </c>
      <c r="I139" s="147">
        <v>0.90123456790123457</v>
      </c>
      <c r="J139" s="147">
        <v>1</v>
      </c>
      <c r="K139" s="148">
        <f t="shared" si="8"/>
        <v>0.95061728395061729</v>
      </c>
      <c r="L139" s="83"/>
      <c r="M139" s="84"/>
      <c r="N139" s="83">
        <f t="shared" si="10"/>
        <v>1</v>
      </c>
      <c r="O139" s="85">
        <f t="shared" si="9"/>
        <v>150000</v>
      </c>
      <c r="P139" s="75">
        <f t="shared" si="11"/>
        <v>150000</v>
      </c>
      <c r="Q139" s="76" t="s">
        <v>2734</v>
      </c>
      <c r="R139" s="74"/>
      <c r="S139" s="74"/>
      <c r="T139" s="74"/>
      <c r="U139" s="77" t="str">
        <f>VLOOKUP(C139,'[1]Control programa E'!$B$13:$AS$396,44,0)</f>
        <v>JUAN MONTEALEGRE</v>
      </c>
      <c r="V139" s="77"/>
    </row>
    <row r="140" spans="2:22" hidden="1" x14ac:dyDescent="0.35">
      <c r="B140" s="78">
        <v>134</v>
      </c>
      <c r="C140" s="6">
        <v>112626</v>
      </c>
      <c r="D140" s="44" t="str">
        <f>VLOOKUP(C140,'[1]Control programa E'!$B$13:$U$396,8,0)</f>
        <v>CODI-LA VIRGINIA</v>
      </c>
      <c r="E140" s="44" t="str">
        <f>VLOOKUP(C140,'[1]Control programa E'!$B$13:$U$396,11,0)</f>
        <v>LA VIRGINIA</v>
      </c>
      <c r="F140" s="44" t="str">
        <f>VLOOKUP(C140,'[1]Control programa E'!$B$13:$U$396,10,0)</f>
        <v>Área Sur</v>
      </c>
      <c r="G140" s="44" t="str">
        <f>VLOOKUP(C140,'[1]Control programa E'!$B$13:$U$396,20,0)</f>
        <v>Jaime Andres Benjumea</v>
      </c>
      <c r="H140" s="44" t="str">
        <f>VLOOKUP(C140,'[1]Control programa E'!$B$13:$U$396,15,0)</f>
        <v>ANDRES GARCIA</v>
      </c>
      <c r="I140" s="149">
        <v>1</v>
      </c>
      <c r="J140" s="149">
        <v>0.89873417721518989</v>
      </c>
      <c r="K140" s="148">
        <f t="shared" si="8"/>
        <v>0.94936708860759489</v>
      </c>
      <c r="L140" s="80"/>
      <c r="M140" s="81"/>
      <c r="N140" s="83">
        <f t="shared" si="10"/>
        <v>1</v>
      </c>
      <c r="O140" s="85">
        <f t="shared" si="9"/>
        <v>150000</v>
      </c>
      <c r="P140" s="75">
        <f t="shared" si="11"/>
        <v>150000</v>
      </c>
      <c r="Q140" s="76" t="s">
        <v>2734</v>
      </c>
      <c r="R140" s="78"/>
      <c r="S140" s="74"/>
      <c r="T140" s="78"/>
      <c r="U140" s="77" t="str">
        <f>VLOOKUP(C140,'[1]Control programa E'!$B$13:$AS$396,44,0)</f>
        <v>FERNANDO DUQUE</v>
      </c>
      <c r="V140" s="82"/>
    </row>
    <row r="141" spans="2:22" hidden="1" x14ac:dyDescent="0.35">
      <c r="B141" s="73">
        <v>135</v>
      </c>
      <c r="C141" s="4">
        <v>109915</v>
      </c>
      <c r="D141" s="44" t="str">
        <f>VLOOKUP(C141,'[1]Control programa E'!$B$13:$U$396,8,0)</f>
        <v>POBLADO</v>
      </c>
      <c r="E141" s="44" t="str">
        <f>VLOOKUP(C141,'[1]Control programa E'!$B$13:$U$396,11,0)</f>
        <v>MEDELLIN</v>
      </c>
      <c r="F141" s="44" t="str">
        <f>VLOOKUP(C141,'[1]Control programa E'!$B$13:$U$396,10,0)</f>
        <v>Área Norte</v>
      </c>
      <c r="G141" s="44" t="str">
        <f>VLOOKUP(C141,'[1]Control programa E'!$B$13:$U$396,20,0)</f>
        <v>COESCO: Alexander Trujillo</v>
      </c>
      <c r="H141" s="44" t="str">
        <f>VLOOKUP(C141,'[1]Control programa E'!$B$13:$U$396,15,0)</f>
        <v>ANDRES FELIPE PENNA</v>
      </c>
      <c r="I141" s="147">
        <v>1</v>
      </c>
      <c r="J141" s="147">
        <v>0.89772727272727271</v>
      </c>
      <c r="K141" s="148">
        <f t="shared" si="8"/>
        <v>0.94886363636363635</v>
      </c>
      <c r="L141" s="83"/>
      <c r="M141" s="84"/>
      <c r="N141" s="83">
        <f t="shared" si="10"/>
        <v>1</v>
      </c>
      <c r="O141" s="85">
        <f t="shared" si="9"/>
        <v>150000</v>
      </c>
      <c r="P141" s="75">
        <f t="shared" si="11"/>
        <v>150000</v>
      </c>
      <c r="Q141" s="76" t="s">
        <v>2734</v>
      </c>
      <c r="R141" s="74"/>
      <c r="S141" s="74"/>
      <c r="T141" s="74"/>
      <c r="U141" s="77" t="str">
        <f>VLOOKUP(C141,'[1]Control programa E'!$B$13:$AS$396,44,0)</f>
        <v>JOHNNATAN ALZATE</v>
      </c>
      <c r="V141" s="77"/>
    </row>
    <row r="142" spans="2:22" hidden="1" x14ac:dyDescent="0.35">
      <c r="B142" s="78">
        <v>136</v>
      </c>
      <c r="C142" s="6">
        <v>167760</v>
      </c>
      <c r="D142" s="44" t="str">
        <f>VLOOKUP(C142,'[1]Control programa E'!$B$13:$U$396,8,0)</f>
        <v>ÉXITO MONTENEGRO</v>
      </c>
      <c r="E142" s="44" t="str">
        <f>VLOOKUP(C142,'[1]Control programa E'!$B$13:$U$396,11,0)</f>
        <v>ARMENIA</v>
      </c>
      <c r="F142" s="44" t="str">
        <f>VLOOKUP(C142,'[1]Control programa E'!$B$13:$U$396,10,0)</f>
        <v>Área Sur</v>
      </c>
      <c r="G142" s="44" t="str">
        <f>VLOOKUP(C142,'[1]Control programa E'!$B$13:$U$396,20,0)</f>
        <v>GRUPO ÉXITO: Alcides Serna</v>
      </c>
      <c r="H142" s="44" t="str">
        <f>VLOOKUP(C142,'[1]Control programa E'!$B$13:$U$396,15,0)</f>
        <v>MARIANA VELEZ</v>
      </c>
      <c r="I142" s="149">
        <v>1</v>
      </c>
      <c r="J142" s="149">
        <v>0.89534883720930236</v>
      </c>
      <c r="K142" s="148">
        <f t="shared" si="8"/>
        <v>0.94767441860465118</v>
      </c>
      <c r="L142" s="80"/>
      <c r="M142" s="81"/>
      <c r="N142" s="83">
        <f t="shared" si="10"/>
        <v>1</v>
      </c>
      <c r="O142" s="85">
        <f t="shared" si="9"/>
        <v>150000</v>
      </c>
      <c r="P142" s="75">
        <f t="shared" si="11"/>
        <v>150000</v>
      </c>
      <c r="Q142" s="76" t="s">
        <v>2734</v>
      </c>
      <c r="R142" s="78"/>
      <c r="S142" s="74"/>
      <c r="T142" s="78"/>
      <c r="U142" s="77" t="str">
        <f>VLOOKUP(C142,'[1]Control programa E'!$B$13:$AS$396,44,0)</f>
        <v>FERNANDO DUQUE</v>
      </c>
      <c r="V142" s="82"/>
    </row>
    <row r="143" spans="2:22" hidden="1" x14ac:dyDescent="0.35">
      <c r="B143" s="73">
        <v>137</v>
      </c>
      <c r="C143" s="6">
        <v>167942</v>
      </c>
      <c r="D143" s="44" t="str">
        <f>VLOOKUP(C143,'[1]Control programa E'!$B$13:$U$396,8,0)</f>
        <v>AV SEXTA</v>
      </c>
      <c r="E143" s="44" t="str">
        <f>VLOOKUP(C143,'[1]Control programa E'!$B$13:$U$396,11,0)</f>
        <v>SANTIAGO DE CALI</v>
      </c>
      <c r="F143" s="44" t="str">
        <f>VLOOKUP(C143,'[1]Control programa E'!$B$13:$U$396,10,0)</f>
        <v>Área Sur</v>
      </c>
      <c r="G143" s="44" t="str">
        <f>VLOOKUP(C143,'[1]Control programa E'!$B$13:$U$396,20,0)</f>
        <v>REDH: Humberto Hernandez</v>
      </c>
      <c r="H143" s="44" t="str">
        <f>VLOOKUP(C143,'[1]Control programa E'!$B$13:$U$396,15,0)</f>
        <v>CATALINA QUINTERO</v>
      </c>
      <c r="I143" s="149">
        <v>0.89534883720930236</v>
      </c>
      <c r="J143" s="149">
        <v>1</v>
      </c>
      <c r="K143" s="148">
        <f t="shared" si="8"/>
        <v>0.94767441860465118</v>
      </c>
      <c r="L143" s="83"/>
      <c r="M143" s="84"/>
      <c r="N143" s="83">
        <f t="shared" si="10"/>
        <v>1</v>
      </c>
      <c r="O143" s="85">
        <f t="shared" si="9"/>
        <v>150000</v>
      </c>
      <c r="P143" s="75">
        <f t="shared" si="11"/>
        <v>150000</v>
      </c>
      <c r="Q143" s="76" t="s">
        <v>2734</v>
      </c>
      <c r="R143" s="74"/>
      <c r="S143" s="74"/>
      <c r="T143" s="74"/>
      <c r="U143" s="77" t="str">
        <f>VLOOKUP(C143,'[1]Control programa E'!$B$13:$AS$396,44,0)</f>
        <v>JOSE OROBIO</v>
      </c>
      <c r="V143" s="77"/>
    </row>
    <row r="144" spans="2:22" hidden="1" x14ac:dyDescent="0.35">
      <c r="B144" s="78">
        <v>138</v>
      </c>
      <c r="C144" s="4">
        <v>111955</v>
      </c>
      <c r="D144" s="44" t="str">
        <f>VLOOKUP(C144,'[1]Control programa E'!$B$13:$U$396,8,0)</f>
        <v>MALDONADO</v>
      </c>
      <c r="E144" s="44" t="str">
        <f>VLOOKUP(C144,'[1]Control programa E'!$B$13:$U$396,11,0)</f>
        <v>TUNJA</v>
      </c>
      <c r="F144" s="44" t="str">
        <f>VLOOKUP(C144,'[1]Control programa E'!$B$13:$U$396,10,0)</f>
        <v>Área Centro</v>
      </c>
      <c r="G144" s="44" t="str">
        <f>VLOOKUP(C144,'[1]Control programa E'!$B$13:$U$396,20,0)</f>
        <v>Cosuelo Vargas</v>
      </c>
      <c r="H144" s="44" t="str">
        <f>VLOOKUP(C144,'[1]Control programa E'!$B$13:$U$396,15,0)</f>
        <v>YOLIMA MESA</v>
      </c>
      <c r="I144" s="147">
        <v>0.8928571428571429</v>
      </c>
      <c r="J144" s="147">
        <v>1</v>
      </c>
      <c r="K144" s="148">
        <f t="shared" si="8"/>
        <v>0.9464285714285714</v>
      </c>
      <c r="L144" s="80"/>
      <c r="M144" s="81"/>
      <c r="N144" s="83">
        <f t="shared" si="10"/>
        <v>1</v>
      </c>
      <c r="O144" s="85">
        <f t="shared" si="9"/>
        <v>150000</v>
      </c>
      <c r="P144" s="75">
        <f t="shared" si="11"/>
        <v>150000</v>
      </c>
      <c r="Q144" s="76" t="s">
        <v>2734</v>
      </c>
      <c r="R144" s="78"/>
      <c r="S144" s="74"/>
      <c r="T144" s="78"/>
      <c r="U144" s="77" t="str">
        <f>VLOOKUP(C144,'[1]Control programa E'!$B$13:$AS$396,44,0)</f>
        <v>RICARDO CHIPATECUA</v>
      </c>
      <c r="V144" s="82"/>
    </row>
    <row r="145" spans="2:22" hidden="1" x14ac:dyDescent="0.35">
      <c r="B145" s="73">
        <v>139</v>
      </c>
      <c r="C145" s="6">
        <v>109693</v>
      </c>
      <c r="D145" s="44" t="str">
        <f>VLOOKUP(C145,'[1]Control programa E'!$B$13:$U$396,8,0)</f>
        <v>SAN BENITO</v>
      </c>
      <c r="E145" s="44" t="str">
        <f>VLOOKUP(C145,'[1]Control programa E'!$B$13:$U$396,11,0)</f>
        <v>SANTO TOMAS</v>
      </c>
      <c r="F145" s="44" t="str">
        <f>VLOOKUP(C145,'[1]Control programa E'!$B$13:$U$396,10,0)</f>
        <v>Área Norte</v>
      </c>
      <c r="G145" s="44" t="str">
        <f>VLOOKUP(C145,'[1]Control programa E'!$B$13:$U$396,20,0)</f>
        <v>COESCO: Alexander Trujillo</v>
      </c>
      <c r="H145" s="44" t="str">
        <f>VLOOKUP(C145,'[1]Control programa E'!$B$13:$U$396,15,0)</f>
        <v>ANGELA BARANDICA</v>
      </c>
      <c r="I145" s="149">
        <v>1</v>
      </c>
      <c r="J145" s="149">
        <v>0.89156626506024095</v>
      </c>
      <c r="K145" s="148">
        <f t="shared" si="8"/>
        <v>0.94578313253012047</v>
      </c>
      <c r="L145" s="83"/>
      <c r="M145" s="84"/>
      <c r="N145" s="83">
        <f t="shared" si="10"/>
        <v>1</v>
      </c>
      <c r="O145" s="85">
        <f t="shared" si="9"/>
        <v>150000</v>
      </c>
      <c r="P145" s="75">
        <f t="shared" si="11"/>
        <v>150000</v>
      </c>
      <c r="Q145" s="76" t="s">
        <v>2734</v>
      </c>
      <c r="R145" s="74"/>
      <c r="S145" s="74"/>
      <c r="T145" s="74"/>
      <c r="U145" s="77" t="str">
        <f>VLOOKUP(C145,'[1]Control programa E'!$B$13:$AS$396,44,0)</f>
        <v>GUILLERMO SOLANO</v>
      </c>
      <c r="V145" s="77"/>
    </row>
    <row r="146" spans="2:22" hidden="1" x14ac:dyDescent="0.35">
      <c r="B146" s="78">
        <v>140</v>
      </c>
      <c r="C146" s="6">
        <v>111643</v>
      </c>
      <c r="D146" s="44" t="str">
        <f>VLOOKUP(C146,'[1]Control programa E'!$B$13:$U$396,8,0)</f>
        <v>QUIRINAL</v>
      </c>
      <c r="E146" s="44" t="str">
        <f>VLOOKUP(C146,'[1]Control programa E'!$B$13:$U$396,11,0)</f>
        <v>NEIVA</v>
      </c>
      <c r="F146" s="44" t="str">
        <f>VLOOKUP(C146,'[1]Control programa E'!$B$13:$U$396,10,0)</f>
        <v>Área Sur</v>
      </c>
      <c r="G146" s="44" t="str">
        <f>VLOOKUP(C146,'[1]Control programa E'!$B$13:$U$396,20,0)</f>
        <v xml:space="preserve"> Henry Azuero, Enrique Azuero</v>
      </c>
      <c r="H146" s="44" t="str">
        <f>VLOOKUP(C146,'[1]Control programa E'!$B$13:$U$396,15,0)</f>
        <v>JOHANA BOTERO</v>
      </c>
      <c r="I146" s="149">
        <v>1</v>
      </c>
      <c r="J146" s="149">
        <v>0.88636363636363635</v>
      </c>
      <c r="K146" s="148">
        <f t="shared" si="8"/>
        <v>0.94318181818181812</v>
      </c>
      <c r="L146" s="80"/>
      <c r="M146" s="81"/>
      <c r="N146" s="83">
        <f t="shared" si="10"/>
        <v>1</v>
      </c>
      <c r="O146" s="85">
        <f t="shared" si="9"/>
        <v>150000</v>
      </c>
      <c r="P146" s="75">
        <f t="shared" si="11"/>
        <v>150000</v>
      </c>
      <c r="Q146" s="76" t="s">
        <v>2734</v>
      </c>
      <c r="R146" s="78"/>
      <c r="S146" s="74"/>
      <c r="T146" s="78"/>
      <c r="U146" s="77" t="str">
        <f>VLOOKUP(C146,'[1]Control programa E'!$B$13:$AS$396,44,0)</f>
        <v>LAURA PERDOMO</v>
      </c>
      <c r="V146" s="82"/>
    </row>
    <row r="147" spans="2:22" hidden="1" x14ac:dyDescent="0.35">
      <c r="B147" s="73">
        <v>141</v>
      </c>
      <c r="C147" s="6">
        <v>109701</v>
      </c>
      <c r="D147" s="44" t="str">
        <f>VLOOKUP(C147,'[1]Control programa E'!$B$13:$U$396,8,0)</f>
        <v>LAURELES</v>
      </c>
      <c r="E147" s="44" t="str">
        <f>VLOOKUP(C147,'[1]Control programa E'!$B$13:$U$396,11,0)</f>
        <v>MEDELLIN</v>
      </c>
      <c r="F147" s="44" t="str">
        <f>VLOOKUP(C147,'[1]Control programa E'!$B$13:$U$396,10,0)</f>
        <v>Área Norte</v>
      </c>
      <c r="G147" s="44" t="str">
        <f>VLOOKUP(C147,'[1]Control programa E'!$B$13:$U$396,20,0)</f>
        <v>ACEVEDO: Ariel Acevedo</v>
      </c>
      <c r="H147" s="44" t="str">
        <f>VLOOKUP(C147,'[1]Control programa E'!$B$13:$U$396,15,0)</f>
        <v>ALVARO GUTIERREZ</v>
      </c>
      <c r="I147" s="149">
        <v>1</v>
      </c>
      <c r="J147" s="149">
        <v>0.88372093023255816</v>
      </c>
      <c r="K147" s="148">
        <f t="shared" si="8"/>
        <v>0.94186046511627908</v>
      </c>
      <c r="L147" s="83"/>
      <c r="M147" s="84"/>
      <c r="N147" s="83">
        <f t="shared" si="10"/>
        <v>1</v>
      </c>
      <c r="O147" s="85">
        <f t="shared" si="9"/>
        <v>150000</v>
      </c>
      <c r="P147" s="75">
        <f t="shared" si="11"/>
        <v>150000</v>
      </c>
      <c r="Q147" s="76" t="s">
        <v>2734</v>
      </c>
      <c r="R147" s="74"/>
      <c r="S147" s="74"/>
      <c r="T147" s="74"/>
      <c r="U147" s="77" t="str">
        <f>VLOOKUP(C147,'[1]Control programa E'!$B$13:$AS$396,44,0)</f>
        <v>JOHNNATAN ALZATE</v>
      </c>
      <c r="V147" s="77"/>
    </row>
    <row r="148" spans="2:22" x14ac:dyDescent="0.35">
      <c r="B148" s="78">
        <v>142</v>
      </c>
      <c r="C148" s="4">
        <v>170827</v>
      </c>
      <c r="D148" s="44" t="str">
        <f>VLOOKUP(C148,'[1]Control programa E'!$B$13:$U$396,8,0)</f>
        <v>COOTRANSMAG</v>
      </c>
      <c r="E148" s="44" t="str">
        <f>VLOOKUP(C148,'[1]Control programa E'!$B$13:$U$396,11,0)</f>
        <v>SANTA MARTA</v>
      </c>
      <c r="F148" s="44" t="str">
        <f>VLOOKUP(C148,'[1]Control programa E'!$B$13:$U$396,10,0)</f>
        <v>Área Norte</v>
      </c>
      <c r="G148" s="44">
        <f>VLOOKUP(C148,'[1]Control programa E'!$B$13:$U$396,20,0)</f>
        <v>0</v>
      </c>
      <c r="H148" s="44" t="str">
        <f>VLOOKUP(C148,'[1]Control programa E'!$B$13:$U$396,15,0)</f>
        <v>ANGELA BARANDICA</v>
      </c>
      <c r="I148" s="147">
        <v>0.93023255813953487</v>
      </c>
      <c r="J148" s="147">
        <v>0.95348837209302328</v>
      </c>
      <c r="K148" s="148">
        <f t="shared" si="8"/>
        <v>0.94186046511627908</v>
      </c>
      <c r="L148" s="80"/>
      <c r="M148" s="81"/>
      <c r="N148" s="83">
        <f t="shared" si="10"/>
        <v>0</v>
      </c>
      <c r="O148" s="85">
        <f t="shared" si="9"/>
        <v>0</v>
      </c>
      <c r="P148" s="75">
        <f t="shared" si="11"/>
        <v>0</v>
      </c>
      <c r="Q148" s="79"/>
      <c r="R148" s="78"/>
      <c r="S148" s="74"/>
      <c r="T148" s="78"/>
      <c r="U148" s="77" t="str">
        <f>VLOOKUP(C148,'[1]Control programa E'!$B$13:$AS$396,44,0)</f>
        <v>GUILLERMO SOLANO</v>
      </c>
      <c r="V148" s="82"/>
    </row>
    <row r="149" spans="2:22" hidden="1" x14ac:dyDescent="0.35">
      <c r="B149" s="73">
        <v>143</v>
      </c>
      <c r="C149" s="4">
        <v>161806</v>
      </c>
      <c r="D149" s="44" t="str">
        <f>VLOOKUP(C149,'[1]Control programa E'!$B$13:$U$396,8,0)</f>
        <v>TOTAL GAS PALO BLANCO  (ZONA T)</v>
      </c>
      <c r="E149" s="44" t="str">
        <f>VLOOKUP(C149,'[1]Control programa E'!$B$13:$U$396,11,0)</f>
        <v>GUADALAJARA DE BUGA</v>
      </c>
      <c r="F149" s="44" t="str">
        <f>VLOOKUP(C149,'[1]Control programa E'!$B$13:$U$396,10,0)</f>
        <v>Área Sur</v>
      </c>
      <c r="G149" s="44" t="str">
        <f>VLOOKUP(C149,'[1]Control programa E'!$B$13:$U$396,20,0)</f>
        <v>TOTALGAS: Jairo Contreras</v>
      </c>
      <c r="H149" s="44" t="str">
        <f>VLOOKUP(C149,'[1]Control programa E'!$B$13:$U$396,15,0)</f>
        <v>FERNANDO HERNANDEZ</v>
      </c>
      <c r="I149" s="147">
        <v>1</v>
      </c>
      <c r="J149" s="147">
        <v>0.88235294117647056</v>
      </c>
      <c r="K149" s="148">
        <f t="shared" si="8"/>
        <v>0.94117647058823528</v>
      </c>
      <c r="L149" s="83"/>
      <c r="M149" s="84"/>
      <c r="N149" s="83">
        <f t="shared" si="10"/>
        <v>1</v>
      </c>
      <c r="O149" s="85">
        <f t="shared" si="9"/>
        <v>150000</v>
      </c>
      <c r="P149" s="75">
        <f t="shared" si="11"/>
        <v>150000</v>
      </c>
      <c r="Q149" s="76" t="s">
        <v>2734</v>
      </c>
      <c r="R149" s="74"/>
      <c r="S149" s="74"/>
      <c r="T149" s="74"/>
      <c r="U149" s="77" t="str">
        <f>VLOOKUP(C149,'[1]Control programa E'!$B$13:$AS$396,44,0)</f>
        <v>JOSE OROBIO</v>
      </c>
      <c r="V149" s="77"/>
    </row>
    <row r="150" spans="2:22" hidden="1" x14ac:dyDescent="0.35">
      <c r="B150" s="78">
        <v>144</v>
      </c>
      <c r="C150" s="4">
        <v>110126</v>
      </c>
      <c r="D150" s="44" t="str">
        <f>VLOOKUP(C150,'[1]Control programa E'!$B$13:$U$396,8,0)</f>
        <v>MEDIACANOA</v>
      </c>
      <c r="E150" s="44" t="str">
        <f>VLOOKUP(C150,'[1]Control programa E'!$B$13:$U$396,11,0)</f>
        <v>YOTOCO</v>
      </c>
      <c r="F150" s="44" t="str">
        <f>VLOOKUP(C150,'[1]Control programa E'!$B$13:$U$396,10,0)</f>
        <v>Área Sur</v>
      </c>
      <c r="G150" s="44" t="str">
        <f>VLOOKUP(C150,'[1]Control programa E'!$B$13:$U$396,20,0)</f>
        <v>TOTALGAS: Jairo Contreras</v>
      </c>
      <c r="H150" s="44" t="str">
        <f>VLOOKUP(C150,'[1]Control programa E'!$B$13:$U$396,15,0)</f>
        <v>FERNANDO HERNANDEZ</v>
      </c>
      <c r="I150" s="147">
        <v>0.88235294117647056</v>
      </c>
      <c r="J150" s="147">
        <v>1</v>
      </c>
      <c r="K150" s="148">
        <f t="shared" si="8"/>
        <v>0.94117647058823528</v>
      </c>
      <c r="L150" s="80"/>
      <c r="M150" s="81"/>
      <c r="N150" s="83">
        <f t="shared" si="10"/>
        <v>1</v>
      </c>
      <c r="O150" s="85">
        <f t="shared" si="9"/>
        <v>150000</v>
      </c>
      <c r="P150" s="75">
        <f t="shared" si="11"/>
        <v>150000</v>
      </c>
      <c r="Q150" s="76" t="s">
        <v>2734</v>
      </c>
      <c r="R150" s="78"/>
      <c r="S150" s="74"/>
      <c r="T150" s="78"/>
      <c r="U150" s="77" t="str">
        <f>VLOOKUP(C150,'[1]Control programa E'!$B$13:$AS$396,44,0)</f>
        <v>SANDRA JORDAN</v>
      </c>
      <c r="V150" s="82"/>
    </row>
    <row r="151" spans="2:22" x14ac:dyDescent="0.35">
      <c r="B151" s="73">
        <v>145</v>
      </c>
      <c r="C151" s="4">
        <v>110950</v>
      </c>
      <c r="D151" s="44" t="str">
        <f>VLOOKUP(C151,'[1]Control programa E'!$B$13:$U$396,8,0)</f>
        <v>EL COUNTRY</v>
      </c>
      <c r="E151" s="44" t="str">
        <f>VLOOKUP(C151,'[1]Control programa E'!$B$13:$U$396,11,0)</f>
        <v>BOGOTA D.C.</v>
      </c>
      <c r="F151" s="44" t="str">
        <f>VLOOKUP(C151,'[1]Control programa E'!$B$13:$U$396,10,0)</f>
        <v>Área Centro</v>
      </c>
      <c r="G151" s="44" t="str">
        <f>VLOOKUP(C151,'[1]Control programa E'!$B$13:$U$396,20,0)</f>
        <v>GANDUR: Gabriel Gandur</v>
      </c>
      <c r="H151" s="44" t="str">
        <f>VLOOKUP(C151,'[1]Control programa E'!$B$13:$U$396,15,0)</f>
        <v>CAROLINA CHAVEZ</v>
      </c>
      <c r="I151" s="147">
        <v>0.97674418604651159</v>
      </c>
      <c r="J151" s="147">
        <v>0.90476190476190477</v>
      </c>
      <c r="K151" s="148">
        <f t="shared" si="8"/>
        <v>0.94075304540420812</v>
      </c>
      <c r="L151" s="83"/>
      <c r="M151" s="84"/>
      <c r="N151" s="83">
        <f t="shared" si="10"/>
        <v>0</v>
      </c>
      <c r="O151" s="85">
        <f t="shared" si="9"/>
        <v>0</v>
      </c>
      <c r="P151" s="75">
        <f t="shared" si="11"/>
        <v>0</v>
      </c>
      <c r="Q151" s="76"/>
      <c r="R151" s="74"/>
      <c r="S151" s="74"/>
      <c r="T151" s="74"/>
      <c r="U151" s="77" t="str">
        <f>VLOOKUP(C151,'[1]Control programa E'!$B$13:$AS$396,44,0)</f>
        <v>RICARDO CHIPATECUA</v>
      </c>
      <c r="V151" s="77"/>
    </row>
    <row r="152" spans="2:22" hidden="1" x14ac:dyDescent="0.35">
      <c r="B152" s="78">
        <v>146</v>
      </c>
      <c r="C152" s="6">
        <v>112288</v>
      </c>
      <c r="D152" s="44" t="str">
        <f>VLOOKUP(C152,'[1]Control programa E'!$B$13:$U$396,8,0)</f>
        <v>SIDERAL</v>
      </c>
      <c r="E152" s="44" t="str">
        <f>VLOOKUP(C152,'[1]Control programa E'!$B$13:$U$396,11,0)</f>
        <v>PITALITO</v>
      </c>
      <c r="F152" s="44" t="str">
        <f>VLOOKUP(C152,'[1]Control programa E'!$B$13:$U$396,10,0)</f>
        <v>Área Sur</v>
      </c>
      <c r="G152" s="44" t="str">
        <f>VLOOKUP(C152,'[1]Control programa E'!$B$13:$U$396,20,0)</f>
        <v xml:space="preserve">Constanza Peña </v>
      </c>
      <c r="H152" s="44" t="str">
        <f>VLOOKUP(C152,'[1]Control programa E'!$B$13:$U$396,15,0)</f>
        <v>JOHANA BOTERO</v>
      </c>
      <c r="I152" s="149">
        <v>1</v>
      </c>
      <c r="J152" s="149">
        <v>0.88095238095238093</v>
      </c>
      <c r="K152" s="148">
        <f t="shared" si="8"/>
        <v>0.94047619047619047</v>
      </c>
      <c r="L152" s="80"/>
      <c r="M152" s="81"/>
      <c r="N152" s="83">
        <f t="shared" si="10"/>
        <v>1</v>
      </c>
      <c r="O152" s="85">
        <f t="shared" si="9"/>
        <v>150000</v>
      </c>
      <c r="P152" s="75">
        <f t="shared" si="11"/>
        <v>150000</v>
      </c>
      <c r="Q152" s="76" t="s">
        <v>2734</v>
      </c>
      <c r="R152" s="78"/>
      <c r="S152" s="74"/>
      <c r="T152" s="78"/>
      <c r="U152" s="77" t="str">
        <f>VLOOKUP(C152,'[1]Control programa E'!$B$13:$AS$396,44,0)</f>
        <v>LAURA PERDOMO</v>
      </c>
      <c r="V152" s="82"/>
    </row>
    <row r="153" spans="2:22" x14ac:dyDescent="0.35">
      <c r="B153" s="73">
        <v>147</v>
      </c>
      <c r="C153" s="6">
        <v>166957</v>
      </c>
      <c r="D153" s="44" t="str">
        <f>VLOOKUP(C153,'[1]Control programa E'!$B$13:$U$396,8,0)</f>
        <v>LOS OCARROS</v>
      </c>
      <c r="E153" s="44" t="str">
        <f>VLOOKUP(C153,'[1]Control programa E'!$B$13:$U$396,11,0)</f>
        <v>RESTREPO</v>
      </c>
      <c r="F153" s="44" t="str">
        <f>VLOOKUP(C153,'[1]Control programa E'!$B$13:$U$396,10,0)</f>
        <v>Área Centro</v>
      </c>
      <c r="G153" s="44" t="str">
        <f>VLOOKUP(C153,'[1]Control programa E'!$B$13:$U$396,20,0)</f>
        <v>REDH: Humberto Hernandez</v>
      </c>
      <c r="H153" s="44" t="str">
        <f>VLOOKUP(C153,'[1]Control programa E'!$B$13:$U$396,15,0)</f>
        <v>IVAN PINZON</v>
      </c>
      <c r="I153" s="149">
        <v>0.92771084337349397</v>
      </c>
      <c r="J153" s="149">
        <v>0.95180722891566261</v>
      </c>
      <c r="K153" s="148">
        <f t="shared" si="8"/>
        <v>0.93975903614457823</v>
      </c>
      <c r="L153" s="83"/>
      <c r="M153" s="84"/>
      <c r="N153" s="83">
        <f t="shared" si="10"/>
        <v>0</v>
      </c>
      <c r="O153" s="85">
        <f t="shared" si="9"/>
        <v>0</v>
      </c>
      <c r="P153" s="75">
        <f t="shared" si="11"/>
        <v>0</v>
      </c>
      <c r="Q153" s="76"/>
      <c r="R153" s="74"/>
      <c r="S153" s="74"/>
      <c r="T153" s="74"/>
      <c r="U153" s="77" t="str">
        <f>VLOOKUP(C153,'[1]Control programa E'!$B$13:$AS$396,44,0)</f>
        <v>WILSON MONTAÑA</v>
      </c>
      <c r="V153" s="77"/>
    </row>
    <row r="154" spans="2:22" hidden="1" x14ac:dyDescent="0.35">
      <c r="B154" s="78">
        <v>148</v>
      </c>
      <c r="C154" s="4">
        <v>166328</v>
      </c>
      <c r="D154" s="44" t="str">
        <f>VLOOKUP(C154,'[1]Control programa E'!$B$13:$U$396,8,0)</f>
        <v>LA CAMPANILLA</v>
      </c>
      <c r="E154" s="44" t="str">
        <f>VLOOKUP(C154,'[1]Control programa E'!$B$13:$U$396,11,0)</f>
        <v>YOPAL</v>
      </c>
      <c r="F154" s="44" t="str">
        <f>VLOOKUP(C154,'[1]Control programa E'!$B$13:$U$396,10,0)</f>
        <v>Área Centro</v>
      </c>
      <c r="G154" s="44" t="str">
        <f>VLOOKUP(C154,'[1]Control programa E'!$B$13:$U$396,20,0)</f>
        <v>Daniel Garcia</v>
      </c>
      <c r="H154" s="44" t="str">
        <f>VLOOKUP(C154,'[1]Control programa E'!$B$13:$U$396,15,0)</f>
        <v>IVAN PINZON</v>
      </c>
      <c r="I154" s="147">
        <v>0.87951807228915657</v>
      </c>
      <c r="J154" s="147">
        <v>1</v>
      </c>
      <c r="K154" s="148">
        <f t="shared" si="8"/>
        <v>0.93975903614457823</v>
      </c>
      <c r="L154" s="80"/>
      <c r="M154" s="81"/>
      <c r="N154" s="83">
        <f t="shared" si="10"/>
        <v>1</v>
      </c>
      <c r="O154" s="85">
        <f t="shared" si="9"/>
        <v>150000</v>
      </c>
      <c r="P154" s="75">
        <f t="shared" si="11"/>
        <v>150000</v>
      </c>
      <c r="Q154" s="76" t="s">
        <v>2734</v>
      </c>
      <c r="R154" s="78"/>
      <c r="S154" s="74"/>
      <c r="T154" s="78"/>
      <c r="U154" s="77" t="str">
        <f>VLOOKUP(C154,'[1]Control programa E'!$B$13:$AS$396,44,0)</f>
        <v>WILSON MONTAÑA</v>
      </c>
      <c r="V154" s="82"/>
    </row>
    <row r="155" spans="2:22" x14ac:dyDescent="0.35">
      <c r="B155" s="73">
        <v>149</v>
      </c>
      <c r="C155" s="6">
        <v>167845</v>
      </c>
      <c r="D155" s="44" t="str">
        <f>VLOOKUP(C155,'[1]Control programa E'!$B$13:$U$396,8,0)</f>
        <v>ÉXITO VILLAMAYOR</v>
      </c>
      <c r="E155" s="44" t="str">
        <f>VLOOKUP(C155,'[1]Control programa E'!$B$13:$U$396,11,0)</f>
        <v>BOGOTA D.C.</v>
      </c>
      <c r="F155" s="44" t="str">
        <f>VLOOKUP(C155,'[1]Control programa E'!$B$13:$U$396,10,0)</f>
        <v>Área Centro</v>
      </c>
      <c r="G155" s="44" t="str">
        <f>VLOOKUP(C155,'[1]Control programa E'!$B$13:$U$396,20,0)</f>
        <v>GRUPO ÉXITO: Alcides Serna</v>
      </c>
      <c r="H155" s="44" t="str">
        <f>VLOOKUP(C155,'[1]Control programa E'!$B$13:$U$396,15,0)</f>
        <v xml:space="preserve">JUAN PABLO PIÑEROS </v>
      </c>
      <c r="I155" s="149">
        <v>0.97468354430379744</v>
      </c>
      <c r="J155" s="149">
        <v>0.90361445783132532</v>
      </c>
      <c r="K155" s="148">
        <f t="shared" si="8"/>
        <v>0.93914900106756138</v>
      </c>
      <c r="L155" s="83"/>
      <c r="M155" s="84"/>
      <c r="N155" s="83">
        <f t="shared" si="10"/>
        <v>0</v>
      </c>
      <c r="O155" s="85">
        <f t="shared" si="9"/>
        <v>0</v>
      </c>
      <c r="P155" s="75">
        <f t="shared" si="11"/>
        <v>0</v>
      </c>
      <c r="Q155" s="76"/>
      <c r="R155" s="74"/>
      <c r="S155" s="74"/>
      <c r="T155" s="74"/>
      <c r="U155" s="77" t="str">
        <f>VLOOKUP(C155,'[1]Control programa E'!$B$13:$AS$396,44,0)</f>
        <v>MILENA INFANTE</v>
      </c>
      <c r="V155" s="77"/>
    </row>
    <row r="156" spans="2:22" hidden="1" x14ac:dyDescent="0.35">
      <c r="B156" s="78">
        <v>150</v>
      </c>
      <c r="C156" s="4">
        <v>110100</v>
      </c>
      <c r="D156" s="44" t="str">
        <f>VLOOKUP(C156,'[1]Control programa E'!$B$13:$U$396,8,0)</f>
        <v>SAN FRANCISCO</v>
      </c>
      <c r="E156" s="44" t="str">
        <f>VLOOKUP(C156,'[1]Control programa E'!$B$13:$U$396,11,0)</f>
        <v>SANTIAGO DE CALI</v>
      </c>
      <c r="F156" s="44" t="str">
        <f>VLOOKUP(C156,'[1]Control programa E'!$B$13:$U$396,10,0)</f>
        <v>Área Sur</v>
      </c>
      <c r="G156" s="44" t="str">
        <f>VLOOKUP(C156,'[1]Control programa E'!$B$13:$U$396,20,0)</f>
        <v>COMBUSCOL: Fernando Chávez</v>
      </c>
      <c r="H156" s="44" t="str">
        <f>VLOOKUP(C156,'[1]Control programa E'!$B$13:$U$396,15,0)</f>
        <v>CLAUDIA PINILLA</v>
      </c>
      <c r="I156" s="147">
        <v>1</v>
      </c>
      <c r="J156" s="147">
        <v>0.87654320987654322</v>
      </c>
      <c r="K156" s="148">
        <f t="shared" si="8"/>
        <v>0.93827160493827155</v>
      </c>
      <c r="L156" s="80"/>
      <c r="M156" s="81"/>
      <c r="N156" s="83">
        <f t="shared" si="10"/>
        <v>1</v>
      </c>
      <c r="O156" s="85">
        <f t="shared" si="9"/>
        <v>150000</v>
      </c>
      <c r="P156" s="75">
        <f t="shared" si="11"/>
        <v>150000</v>
      </c>
      <c r="Q156" s="76" t="s">
        <v>2734</v>
      </c>
      <c r="R156" s="78"/>
      <c r="S156" s="74"/>
      <c r="T156" s="78"/>
      <c r="U156" s="77" t="str">
        <f>VLOOKUP(C156,'[1]Control programa E'!$B$13:$AS$396,44,0)</f>
        <v>JOSE OROBIO</v>
      </c>
      <c r="V156" s="82"/>
    </row>
    <row r="157" spans="2:22" x14ac:dyDescent="0.35">
      <c r="B157" s="73">
        <v>151</v>
      </c>
      <c r="C157" s="4">
        <v>109863</v>
      </c>
      <c r="D157" s="44" t="str">
        <f>VLOOKUP(C157,'[1]Control programa E'!$B$13:$U$396,8,0)</f>
        <v>RIO PANCE</v>
      </c>
      <c r="E157" s="44" t="str">
        <f>VLOOKUP(C157,'[1]Control programa E'!$B$13:$U$396,11,0)</f>
        <v>SANTIAGO DE CALI</v>
      </c>
      <c r="F157" s="44" t="str">
        <f>VLOOKUP(C157,'[1]Control programa E'!$B$13:$U$396,10,0)</f>
        <v>Área Sur</v>
      </c>
      <c r="G157" s="44" t="str">
        <f>VLOOKUP(C157,'[1]Control programa E'!$B$13:$U$396,20,0)</f>
        <v>COMBUSCOL: Fernando Chávez</v>
      </c>
      <c r="H157" s="44" t="str">
        <f>VLOOKUP(C157,'[1]Control programa E'!$B$13:$U$396,15,0)</f>
        <v>CLAUDIA PINILLA</v>
      </c>
      <c r="I157" s="147">
        <v>0.93902439024390238</v>
      </c>
      <c r="J157" s="147">
        <v>0.93421052631578949</v>
      </c>
      <c r="K157" s="148">
        <f t="shared" si="8"/>
        <v>0.93661745827984588</v>
      </c>
      <c r="L157" s="83"/>
      <c r="M157" s="84"/>
      <c r="N157" s="83">
        <f t="shared" si="10"/>
        <v>0</v>
      </c>
      <c r="O157" s="85">
        <f t="shared" si="9"/>
        <v>0</v>
      </c>
      <c r="P157" s="75">
        <f t="shared" si="11"/>
        <v>0</v>
      </c>
      <c r="Q157" s="76"/>
      <c r="R157" s="74"/>
      <c r="S157" s="74"/>
      <c r="T157" s="74"/>
      <c r="U157" s="77" t="str">
        <f>VLOOKUP(C157,'[1]Control programa E'!$B$13:$AS$396,44,0)</f>
        <v>JOSE OROBIO</v>
      </c>
      <c r="V157" s="77"/>
    </row>
    <row r="158" spans="2:22" x14ac:dyDescent="0.35">
      <c r="B158" s="78">
        <v>152</v>
      </c>
      <c r="C158" s="6">
        <v>171357</v>
      </c>
      <c r="D158" s="44" t="str">
        <f>VLOOKUP(C158,'[1]Control programa E'!$B$13:$U$396,8,0)</f>
        <v>LA VIOLETA</v>
      </c>
      <c r="E158" s="44" t="str">
        <f>VLOOKUP(C158,'[1]Control programa E'!$B$13:$U$396,11,0)</f>
        <v>SESQULE</v>
      </c>
      <c r="F158" s="44" t="str">
        <f>VLOOKUP(C158,'[1]Control programa E'!$B$13:$U$396,10,0)</f>
        <v>Área Centro</v>
      </c>
      <c r="G158" s="44">
        <f>VLOOKUP(C158,'[1]Control programa E'!$B$13:$U$396,20,0)</f>
        <v>0</v>
      </c>
      <c r="H158" s="44" t="str">
        <f>VLOOKUP(C158,'[1]Control programa E'!$B$13:$U$396,15,0)</f>
        <v>YOLIMA MESA</v>
      </c>
      <c r="I158" s="149">
        <v>0.94805194805194803</v>
      </c>
      <c r="J158" s="149">
        <v>0.92405063291139244</v>
      </c>
      <c r="K158" s="148">
        <f t="shared" si="8"/>
        <v>0.93605129048167024</v>
      </c>
      <c r="L158" s="80"/>
      <c r="M158" s="81"/>
      <c r="N158" s="83">
        <f t="shared" si="10"/>
        <v>0</v>
      </c>
      <c r="O158" s="85">
        <f t="shared" si="9"/>
        <v>0</v>
      </c>
      <c r="P158" s="75">
        <f t="shared" si="11"/>
        <v>0</v>
      </c>
      <c r="Q158" s="79"/>
      <c r="R158" s="78"/>
      <c r="S158" s="74"/>
      <c r="T158" s="78"/>
      <c r="U158" s="77" t="str">
        <f>VLOOKUP(C158,'[1]Control programa E'!$B$13:$AS$396,44,0)</f>
        <v>MILENA INFANTE</v>
      </c>
      <c r="V158" s="82"/>
    </row>
    <row r="159" spans="2:22" x14ac:dyDescent="0.35">
      <c r="B159" s="73">
        <v>153</v>
      </c>
      <c r="C159" s="6">
        <v>110771</v>
      </c>
      <c r="D159" s="44" t="str">
        <f>VLOOKUP(C159,'[1]Control programa E'!$B$13:$U$396,8,0)</f>
        <v>PORTAL DEL SUR</v>
      </c>
      <c r="E159" s="44" t="str">
        <f>VLOOKUP(C159,'[1]Control programa E'!$B$13:$U$396,11,0)</f>
        <v>SANTIAGO DE CALI</v>
      </c>
      <c r="F159" s="44" t="str">
        <f>VLOOKUP(C159,'[1]Control programa E'!$B$13:$U$396,10,0)</f>
        <v>Área Sur</v>
      </c>
      <c r="G159" s="44" t="str">
        <f>VLOOKUP(C159,'[1]Control programa E'!$B$13:$U$396,20,0)</f>
        <v>GREEN SAS: Jose Vicente Enriquez</v>
      </c>
      <c r="H159" s="44" t="str">
        <f>VLOOKUP(C159,'[1]Control programa E'!$B$13:$U$396,15,0)</f>
        <v>CLAUDIA PINILLA</v>
      </c>
      <c r="I159" s="149">
        <v>0.90697674418604646</v>
      </c>
      <c r="J159" s="149">
        <v>0.96511627906976749</v>
      </c>
      <c r="K159" s="148">
        <f t="shared" si="8"/>
        <v>0.93604651162790697</v>
      </c>
      <c r="L159" s="83"/>
      <c r="M159" s="84"/>
      <c r="N159" s="83">
        <f t="shared" si="10"/>
        <v>0</v>
      </c>
      <c r="O159" s="85">
        <f t="shared" si="9"/>
        <v>0</v>
      </c>
      <c r="P159" s="75">
        <f t="shared" si="11"/>
        <v>0</v>
      </c>
      <c r="Q159" s="76"/>
      <c r="R159" s="74"/>
      <c r="S159" s="74"/>
      <c r="T159" s="74"/>
      <c r="U159" s="77" t="str">
        <f>VLOOKUP(C159,'[1]Control programa E'!$B$13:$AS$396,44,0)</f>
        <v>SANDRA JORDAN</v>
      </c>
      <c r="V159" s="77"/>
    </row>
    <row r="160" spans="2:22" x14ac:dyDescent="0.35">
      <c r="B160" s="78">
        <v>154</v>
      </c>
      <c r="C160" s="6">
        <v>112208</v>
      </c>
      <c r="D160" s="44" t="str">
        <f>VLOOKUP(C160,'[1]Control programa E'!$B$13:$U$396,8,0)</f>
        <v>SERVIACEITES DEL HUILA</v>
      </c>
      <c r="E160" s="44" t="str">
        <f>VLOOKUP(C160,'[1]Control programa E'!$B$13:$U$396,11,0)</f>
        <v>NEIVA</v>
      </c>
      <c r="F160" s="44" t="str">
        <f>VLOOKUP(C160,'[1]Control programa E'!$B$13:$U$396,10,0)</f>
        <v>Área Sur</v>
      </c>
      <c r="G160" s="44" t="str">
        <f>VLOOKUP(C160,'[1]Control programa E'!$B$13:$U$396,20,0)</f>
        <v>Cesar Amaya / Marco Eliecer</v>
      </c>
      <c r="H160" s="44" t="str">
        <f>VLOOKUP(C160,'[1]Control programa E'!$B$13:$U$396,15,0)</f>
        <v>JOHANA BOTERO</v>
      </c>
      <c r="I160" s="149">
        <v>0.9285714285714286</v>
      </c>
      <c r="J160" s="149">
        <v>0.94186046511627908</v>
      </c>
      <c r="K160" s="148">
        <f t="shared" si="8"/>
        <v>0.9352159468438539</v>
      </c>
      <c r="L160" s="80"/>
      <c r="M160" s="81"/>
      <c r="N160" s="83">
        <f t="shared" si="10"/>
        <v>0</v>
      </c>
      <c r="O160" s="85">
        <f t="shared" si="9"/>
        <v>0</v>
      </c>
      <c r="P160" s="75">
        <f t="shared" si="11"/>
        <v>0</v>
      </c>
      <c r="Q160" s="79"/>
      <c r="R160" s="78"/>
      <c r="S160" s="74"/>
      <c r="T160" s="78"/>
      <c r="U160" s="77" t="str">
        <f>VLOOKUP(C160,'[1]Control programa E'!$B$13:$AS$396,44,0)</f>
        <v>LAURA PERDOMO</v>
      </c>
      <c r="V160" s="82"/>
    </row>
    <row r="161" spans="2:22" x14ac:dyDescent="0.35">
      <c r="B161" s="73">
        <v>155</v>
      </c>
      <c r="C161" s="4">
        <v>167505</v>
      </c>
      <c r="D161" s="44" t="str">
        <f>VLOOKUP(C161,'[1]Control programa E'!$B$13:$U$396,8,0)</f>
        <v>SAN MARTIN</v>
      </c>
      <c r="E161" s="44" t="str">
        <f>VLOOKUP(C161,'[1]Control programa E'!$B$13:$U$396,11,0)</f>
        <v>GUADALAJARA DE BUGA</v>
      </c>
      <c r="F161" s="44" t="str">
        <f>VLOOKUP(C161,'[1]Control programa E'!$B$13:$U$396,10,0)</f>
        <v>Área Sur</v>
      </c>
      <c r="G161" s="44" t="str">
        <f>VLOOKUP(C161,'[1]Control programa E'!$B$13:$U$396,20,0)</f>
        <v>HL Combustibles: Jose Fernando Hoyos</v>
      </c>
      <c r="H161" s="44" t="str">
        <f>VLOOKUP(C161,'[1]Control programa E'!$B$13:$U$396,15,0)</f>
        <v>FERNANDO HERNANDEZ</v>
      </c>
      <c r="I161" s="147">
        <v>0.93975903614457834</v>
      </c>
      <c r="J161" s="147">
        <v>0.92941176470588238</v>
      </c>
      <c r="K161" s="148">
        <f t="shared" si="8"/>
        <v>0.93458540042523031</v>
      </c>
      <c r="L161" s="83"/>
      <c r="M161" s="84"/>
      <c r="N161" s="83">
        <f t="shared" si="10"/>
        <v>0</v>
      </c>
      <c r="O161" s="85">
        <f t="shared" si="9"/>
        <v>0</v>
      </c>
      <c r="P161" s="75">
        <f t="shared" si="11"/>
        <v>0</v>
      </c>
      <c r="Q161" s="76"/>
      <c r="R161" s="74"/>
      <c r="S161" s="74"/>
      <c r="T161" s="74"/>
      <c r="U161" s="77" t="str">
        <f>VLOOKUP(C161,'[1]Control programa E'!$B$13:$AS$396,44,0)</f>
        <v>SANDRA JORDAN</v>
      </c>
      <c r="V161" s="77"/>
    </row>
    <row r="162" spans="2:22" x14ac:dyDescent="0.35">
      <c r="B162" s="78">
        <v>156</v>
      </c>
      <c r="C162" s="6">
        <v>110495</v>
      </c>
      <c r="D162" s="44" t="str">
        <f>VLOOKUP(C162,'[1]Control programa E'!$B$13:$U$396,8,0)</f>
        <v>SAN JOSE DE PARE</v>
      </c>
      <c r="E162" s="44" t="str">
        <f>VLOOKUP(C162,'[1]Control programa E'!$B$13:$U$396,11,0)</f>
        <v>SAN JOSE DE PARE</v>
      </c>
      <c r="F162" s="44" t="str">
        <f>VLOOKUP(C162,'[1]Control programa E'!$B$13:$U$396,10,0)</f>
        <v>Área Centro</v>
      </c>
      <c r="G162" s="44" t="str">
        <f>VLOOKUP(C162,'[1]Control programa E'!$B$13:$U$396,20,0)</f>
        <v>Uriel Contreras</v>
      </c>
      <c r="H162" s="44" t="str">
        <f>VLOOKUP(C162,'[1]Control programa E'!$B$13:$U$396,15,0)</f>
        <v>YOLIMA MESA</v>
      </c>
      <c r="I162" s="149">
        <v>0.95180722891566261</v>
      </c>
      <c r="J162" s="149">
        <v>0.91666666666666663</v>
      </c>
      <c r="K162" s="148">
        <f t="shared" si="8"/>
        <v>0.93423694779116462</v>
      </c>
      <c r="L162" s="80"/>
      <c r="M162" s="81"/>
      <c r="N162" s="83">
        <f t="shared" si="10"/>
        <v>0</v>
      </c>
      <c r="O162" s="85">
        <f t="shared" si="9"/>
        <v>0</v>
      </c>
      <c r="P162" s="75">
        <f t="shared" si="11"/>
        <v>0</v>
      </c>
      <c r="Q162" s="79"/>
      <c r="R162" s="78"/>
      <c r="S162" s="74"/>
      <c r="T162" s="78"/>
      <c r="U162" s="77" t="str">
        <f>VLOOKUP(C162,'[1]Control programa E'!$B$13:$AS$396,44,0)</f>
        <v>RICARDO CHIPATECUA</v>
      </c>
      <c r="V162" s="82"/>
    </row>
    <row r="163" spans="2:22" hidden="1" x14ac:dyDescent="0.35">
      <c r="B163" s="73">
        <v>157</v>
      </c>
      <c r="C163" s="4">
        <v>166913</v>
      </c>
      <c r="D163" s="44" t="str">
        <f>VLOOKUP(C163,'[1]Control programa E'!$B$13:$U$396,8,0)</f>
        <v>EL CHAMON</v>
      </c>
      <c r="E163" s="44" t="str">
        <f>VLOOKUP(C163,'[1]Control programa E'!$B$13:$U$396,11,0)</f>
        <v>FLORENCIA</v>
      </c>
      <c r="F163" s="44" t="str">
        <f>VLOOKUP(C163,'[1]Control programa E'!$B$13:$U$396,10,0)</f>
        <v>Área Sur</v>
      </c>
      <c r="G163" s="44" t="str">
        <f>VLOOKUP(C163,'[1]Control programa E'!$B$13:$U$396,20,0)</f>
        <v>Fernando Rojas</v>
      </c>
      <c r="H163" s="44" t="str">
        <f>VLOOKUP(C163,'[1]Control programa E'!$B$13:$U$396,15,0)</f>
        <v>JOHANA BOTERO</v>
      </c>
      <c r="I163" s="147">
        <v>0.86746987951807231</v>
      </c>
      <c r="J163" s="147">
        <v>1</v>
      </c>
      <c r="K163" s="148">
        <f t="shared" si="8"/>
        <v>0.93373493975903621</v>
      </c>
      <c r="L163" s="83"/>
      <c r="M163" s="84"/>
      <c r="N163" s="83">
        <f t="shared" si="10"/>
        <v>1</v>
      </c>
      <c r="O163" s="85">
        <f t="shared" si="9"/>
        <v>150000</v>
      </c>
      <c r="P163" s="75">
        <f t="shared" si="11"/>
        <v>150000</v>
      </c>
      <c r="Q163" s="76" t="s">
        <v>2734</v>
      </c>
      <c r="R163" s="74"/>
      <c r="S163" s="74"/>
      <c r="T163" s="74"/>
      <c r="U163" s="77" t="str">
        <f>VLOOKUP(C163,'[1]Control programa E'!$B$13:$AS$396,44,0)</f>
        <v>LAURA PERDOMO</v>
      </c>
      <c r="V163" s="77"/>
    </row>
    <row r="164" spans="2:22" x14ac:dyDescent="0.35">
      <c r="B164" s="78">
        <v>158</v>
      </c>
      <c r="C164" s="4">
        <v>110263</v>
      </c>
      <c r="D164" s="44" t="str">
        <f>VLOOKUP(C164,'[1]Control programa E'!$B$13:$U$396,8,0)</f>
        <v>MACARENA</v>
      </c>
      <c r="E164" s="44" t="str">
        <f>VLOOKUP(C164,'[1]Control programa E'!$B$13:$U$396,11,0)</f>
        <v>BOGOTA D.C.</v>
      </c>
      <c r="F164" s="44" t="str">
        <f>VLOOKUP(C164,'[1]Control programa E'!$B$13:$U$396,10,0)</f>
        <v>Área Centro</v>
      </c>
      <c r="G164" s="44" t="str">
        <f>VLOOKUP(C164,'[1]Control programa E'!$B$13:$U$396,20,0)</f>
        <v>Rafael Sarmiento</v>
      </c>
      <c r="H164" s="44" t="str">
        <f>VLOOKUP(C164,'[1]Control programa E'!$B$13:$U$396,15,0)</f>
        <v>SEBASTIAN PARDO</v>
      </c>
      <c r="I164" s="147">
        <v>0.89333333333333331</v>
      </c>
      <c r="J164" s="147">
        <v>0.97402597402597402</v>
      </c>
      <c r="K164" s="148">
        <f t="shared" si="8"/>
        <v>0.93367965367965366</v>
      </c>
      <c r="L164" s="80"/>
      <c r="M164" s="81"/>
      <c r="N164" s="83">
        <f t="shared" si="10"/>
        <v>0</v>
      </c>
      <c r="O164" s="85">
        <f t="shared" si="9"/>
        <v>0</v>
      </c>
      <c r="P164" s="75">
        <f t="shared" si="11"/>
        <v>0</v>
      </c>
      <c r="Q164" s="79"/>
      <c r="R164" s="78"/>
      <c r="S164" s="74"/>
      <c r="T164" s="78"/>
      <c r="U164" s="77" t="str">
        <f>VLOOKUP(C164,'[1]Control programa E'!$B$13:$AS$396,44,0)</f>
        <v>RICARDO CHIPATECUA</v>
      </c>
      <c r="V164" s="82"/>
    </row>
    <row r="165" spans="2:22" hidden="1" x14ac:dyDescent="0.35">
      <c r="B165" s="73">
        <v>159</v>
      </c>
      <c r="C165" s="6">
        <v>165978</v>
      </c>
      <c r="D165" s="44" t="str">
        <f>VLOOKUP(C165,'[1]Control programa E'!$B$13:$U$396,8,0)</f>
        <v>PANORAMA CHACHAGUI</v>
      </c>
      <c r="E165" s="44" t="str">
        <f>VLOOKUP(C165,'[1]Control programa E'!$B$13:$U$396,11,0)</f>
        <v>CHACHAGUI</v>
      </c>
      <c r="F165" s="44" t="str">
        <f>VLOOKUP(C165,'[1]Control programa E'!$B$13:$U$396,10,0)</f>
        <v>Área Sur</v>
      </c>
      <c r="G165" s="44" t="str">
        <f>VLOOKUP(C165,'[1]Control programa E'!$B$13:$U$396,20,0)</f>
        <v>GREEN SAS: Mario Enriquez</v>
      </c>
      <c r="H165" s="44" t="str">
        <f>VLOOKUP(C165,'[1]Control programa E'!$B$13:$U$396,15,0)</f>
        <v xml:space="preserve">FABIO ANDRES ROJAS </v>
      </c>
      <c r="I165" s="149">
        <v>1</v>
      </c>
      <c r="J165" s="149">
        <v>0.8666666666666667</v>
      </c>
      <c r="K165" s="148">
        <f t="shared" si="8"/>
        <v>0.93333333333333335</v>
      </c>
      <c r="L165" s="83"/>
      <c r="M165" s="84"/>
      <c r="N165" s="83">
        <f t="shared" si="10"/>
        <v>1</v>
      </c>
      <c r="O165" s="85">
        <f t="shared" si="9"/>
        <v>150000</v>
      </c>
      <c r="P165" s="75">
        <f t="shared" si="11"/>
        <v>150000</v>
      </c>
      <c r="Q165" s="76" t="s">
        <v>2734</v>
      </c>
      <c r="R165" s="74"/>
      <c r="S165" s="74"/>
      <c r="T165" s="74"/>
      <c r="U165" s="77" t="str">
        <f>VLOOKUP(C165,'[1]Control programa E'!$B$13:$AS$396,44,0)</f>
        <v>MIGUEL RAMIREZ</v>
      </c>
      <c r="V165" s="77"/>
    </row>
    <row r="166" spans="2:22" x14ac:dyDescent="0.35">
      <c r="B166" s="78">
        <v>160</v>
      </c>
      <c r="C166" s="6">
        <v>167766</v>
      </c>
      <c r="D166" s="44" t="str">
        <f>VLOOKUP(C166,'[1]Control programa E'!$B$13:$U$396,8,0)</f>
        <v>BERDEZ</v>
      </c>
      <c r="E166" s="44" t="str">
        <f>VLOOKUP(C166,'[1]Control programa E'!$B$13:$U$396,11,0)</f>
        <v>PALERMO</v>
      </c>
      <c r="F166" s="44" t="str">
        <f>VLOOKUP(C166,'[1]Control programa E'!$B$13:$U$396,10,0)</f>
        <v>Área Sur</v>
      </c>
      <c r="G166" s="44" t="str">
        <f>VLOOKUP(C166,'[1]Control programa E'!$B$13:$U$396,20,0)</f>
        <v>Sofia Bermudez</v>
      </c>
      <c r="H166" s="44" t="str">
        <f>VLOOKUP(C166,'[1]Control programa E'!$B$13:$U$396,15,0)</f>
        <v>JOHANA BOTERO</v>
      </c>
      <c r="I166" s="149">
        <v>0.94318181818181823</v>
      </c>
      <c r="J166" s="149">
        <v>0.91860465116279066</v>
      </c>
      <c r="K166" s="148">
        <f t="shared" si="8"/>
        <v>0.93089323467230445</v>
      </c>
      <c r="L166" s="80"/>
      <c r="M166" s="81"/>
      <c r="N166" s="83">
        <f t="shared" si="10"/>
        <v>0</v>
      </c>
      <c r="O166" s="85">
        <f t="shared" si="9"/>
        <v>0</v>
      </c>
      <c r="P166" s="75">
        <f t="shared" si="11"/>
        <v>0</v>
      </c>
      <c r="Q166" s="79"/>
      <c r="R166" s="78"/>
      <c r="S166" s="74"/>
      <c r="T166" s="78"/>
      <c r="U166" s="77" t="str">
        <f>VLOOKUP(C166,'[1]Control programa E'!$B$13:$AS$396,44,0)</f>
        <v>LAURA PERDOMO</v>
      </c>
      <c r="V166" s="82"/>
    </row>
    <row r="167" spans="2:22" hidden="1" x14ac:dyDescent="0.35">
      <c r="B167" s="73">
        <v>161</v>
      </c>
      <c r="C167" s="6">
        <v>167843</v>
      </c>
      <c r="D167" s="44" t="str">
        <f>VLOOKUP(C167,'[1]Control programa E'!$B$13:$U$396,8,0)</f>
        <v>ÉXITO SAN PEDRO</v>
      </c>
      <c r="E167" s="44" t="str">
        <f>VLOOKUP(C167,'[1]Control programa E'!$B$13:$U$396,11,0)</f>
        <v>NEIVA</v>
      </c>
      <c r="F167" s="44" t="str">
        <f>VLOOKUP(C167,'[1]Control programa E'!$B$13:$U$396,10,0)</f>
        <v>Área Sur</v>
      </c>
      <c r="G167" s="44" t="str">
        <f>VLOOKUP(C167,'[1]Control programa E'!$B$13:$U$396,20,0)</f>
        <v>GRUPO ÉXITO: Alcides Serna</v>
      </c>
      <c r="H167" s="44" t="str">
        <f>VLOOKUP(C167,'[1]Control programa E'!$B$13:$U$396,15,0)</f>
        <v>JOHANA BOTERO</v>
      </c>
      <c r="I167" s="149">
        <v>1</v>
      </c>
      <c r="J167" s="149">
        <v>0.86046511627906974</v>
      </c>
      <c r="K167" s="148">
        <f t="shared" si="8"/>
        <v>0.93023255813953487</v>
      </c>
      <c r="L167" s="83"/>
      <c r="M167" s="84"/>
      <c r="N167" s="83">
        <f t="shared" si="10"/>
        <v>1</v>
      </c>
      <c r="O167" s="85">
        <f t="shared" si="9"/>
        <v>150000</v>
      </c>
      <c r="P167" s="75">
        <f t="shared" si="11"/>
        <v>150000</v>
      </c>
      <c r="Q167" s="76" t="s">
        <v>2734</v>
      </c>
      <c r="R167" s="74"/>
      <c r="S167" s="74"/>
      <c r="T167" s="74"/>
      <c r="U167" s="77" t="str">
        <f>VLOOKUP(C167,'[1]Control programa E'!$B$13:$AS$396,44,0)</f>
        <v>LAURA PERDOMO</v>
      </c>
      <c r="V167" s="77"/>
    </row>
    <row r="168" spans="2:22" hidden="1" x14ac:dyDescent="0.35">
      <c r="B168" s="78">
        <v>162</v>
      </c>
      <c r="C168" s="4">
        <v>168248</v>
      </c>
      <c r="D168" s="44" t="str">
        <f>VLOOKUP(C168,'[1]Control programa E'!$B$13:$U$396,8,0)</f>
        <v>AURES</v>
      </c>
      <c r="E168" s="44" t="str">
        <f>VLOOKUP(C168,'[1]Control programa E'!$B$13:$U$396,11,0)</f>
        <v>GUADALAJARA DE BUGA</v>
      </c>
      <c r="F168" s="44" t="str">
        <f>VLOOKUP(C168,'[1]Control programa E'!$B$13:$U$396,10,0)</f>
        <v>Área Sur</v>
      </c>
      <c r="G168" s="44" t="str">
        <f>VLOOKUP(C168,'[1]Control programa E'!$B$13:$U$396,20,0)</f>
        <v>COESCO: Francisco Diez</v>
      </c>
      <c r="H168" s="44" t="str">
        <f>VLOOKUP(C168,'[1]Control programa E'!$B$13:$U$396,15,0)</f>
        <v>CATALINA QUINTERO</v>
      </c>
      <c r="I168" s="147">
        <v>1</v>
      </c>
      <c r="J168" s="147">
        <v>0.85882352941176465</v>
      </c>
      <c r="K168" s="148">
        <f t="shared" si="8"/>
        <v>0.92941176470588238</v>
      </c>
      <c r="L168" s="80"/>
      <c r="M168" s="81"/>
      <c r="N168" s="83">
        <f t="shared" si="10"/>
        <v>1</v>
      </c>
      <c r="O168" s="85">
        <f t="shared" si="9"/>
        <v>150000</v>
      </c>
      <c r="P168" s="75">
        <f t="shared" si="11"/>
        <v>150000</v>
      </c>
      <c r="Q168" s="76" t="s">
        <v>2734</v>
      </c>
      <c r="R168" s="78"/>
      <c r="S168" s="74"/>
      <c r="T168" s="78"/>
      <c r="U168" s="77" t="str">
        <f>VLOOKUP(C168,'[1]Control programa E'!$B$13:$AS$396,44,0)</f>
        <v>SANDRA JORDAN</v>
      </c>
      <c r="V168" s="82"/>
    </row>
    <row r="169" spans="2:22" hidden="1" x14ac:dyDescent="0.35">
      <c r="B169" s="73">
        <v>163</v>
      </c>
      <c r="C169" s="4">
        <v>112520</v>
      </c>
      <c r="D169" s="44" t="str">
        <f>VLOOKUP(C169,'[1]Control programa E'!$B$13:$U$396,8,0)</f>
        <v>LOS CANEYES</v>
      </c>
      <c r="E169" s="44" t="str">
        <f>VLOOKUP(C169,'[1]Control programa E'!$B$13:$U$396,11,0)</f>
        <v>GIRON</v>
      </c>
      <c r="F169" s="44" t="str">
        <f>VLOOKUP(C169,'[1]Control programa E'!$B$13:$U$396,10,0)</f>
        <v>Área Norte</v>
      </c>
      <c r="G169" s="44" t="str">
        <f>VLOOKUP(C169,'[1]Control programa E'!$B$13:$U$396,20,0)</f>
        <v>Caneyes S H/ Ana Mllena Ulloa</v>
      </c>
      <c r="H169" s="44" t="str">
        <f>VLOOKUP(C169,'[1]Control programa E'!$B$13:$U$396,15,0)</f>
        <v>FABIAN TORRES</v>
      </c>
      <c r="I169" s="147">
        <v>0.8571428571428571</v>
      </c>
      <c r="J169" s="147">
        <v>1</v>
      </c>
      <c r="K169" s="148">
        <f t="shared" si="8"/>
        <v>0.9285714285714286</v>
      </c>
      <c r="L169" s="83"/>
      <c r="M169" s="84"/>
      <c r="N169" s="83">
        <f t="shared" si="10"/>
        <v>1</v>
      </c>
      <c r="O169" s="85">
        <f t="shared" si="9"/>
        <v>150000</v>
      </c>
      <c r="P169" s="75">
        <f t="shared" si="11"/>
        <v>150000</v>
      </c>
      <c r="Q169" s="76" t="s">
        <v>2734</v>
      </c>
      <c r="R169" s="74"/>
      <c r="S169" s="74"/>
      <c r="T169" s="74"/>
      <c r="U169" s="77" t="str">
        <f>VLOOKUP(C169,'[1]Control programa E'!$B$13:$AS$396,44,0)</f>
        <v>FERNEY LOZANO</v>
      </c>
      <c r="V169" s="77"/>
    </row>
    <row r="170" spans="2:22" hidden="1" x14ac:dyDescent="0.35">
      <c r="B170" s="78">
        <v>164</v>
      </c>
      <c r="C170" s="4">
        <v>112414</v>
      </c>
      <c r="D170" s="44" t="str">
        <f>VLOOKUP(C170,'[1]Control programa E'!$B$13:$U$396,8,0)</f>
        <v>LAGARTOS</v>
      </c>
      <c r="E170" s="44" t="str">
        <f>VLOOKUP(C170,'[1]Control programa E'!$B$13:$U$396,11,0)</f>
        <v>BOGOTA D.C.</v>
      </c>
      <c r="F170" s="44" t="str">
        <f>VLOOKUP(C170,'[1]Control programa E'!$B$13:$U$396,10,0)</f>
        <v>Área Centro</v>
      </c>
      <c r="G170" s="44" t="str">
        <f>VLOOKUP(C170,'[1]Control programa E'!$B$13:$U$396,20,0)</f>
        <v>Aristóbulo Cadena</v>
      </c>
      <c r="H170" s="44" t="str">
        <f>VLOOKUP(C170,'[1]Control programa E'!$B$13:$U$396,15,0)</f>
        <v>SEBASTIAN PARDO</v>
      </c>
      <c r="I170" s="147">
        <v>0.85227272727272729</v>
      </c>
      <c r="J170" s="147">
        <v>1</v>
      </c>
      <c r="K170" s="148">
        <f t="shared" si="8"/>
        <v>0.92613636363636365</v>
      </c>
      <c r="L170" s="80"/>
      <c r="M170" s="81"/>
      <c r="N170" s="83">
        <f t="shared" si="10"/>
        <v>1</v>
      </c>
      <c r="O170" s="85">
        <f t="shared" si="9"/>
        <v>150000</v>
      </c>
      <c r="P170" s="75">
        <f t="shared" si="11"/>
        <v>150000</v>
      </c>
      <c r="Q170" s="76" t="s">
        <v>2734</v>
      </c>
      <c r="R170" s="78"/>
      <c r="S170" s="74"/>
      <c r="T170" s="78"/>
      <c r="U170" s="77" t="str">
        <f>VLOOKUP(C170,'[1]Control programa E'!$B$13:$AS$396,44,0)</f>
        <v>FERNEY LOZANO</v>
      </c>
      <c r="V170" s="82"/>
    </row>
    <row r="171" spans="2:22" hidden="1" x14ac:dyDescent="0.35">
      <c r="B171" s="73">
        <v>165</v>
      </c>
      <c r="C171" s="4">
        <v>110165</v>
      </c>
      <c r="D171" s="44" t="str">
        <f>VLOOKUP(C171,'[1]Control programa E'!$B$13:$U$396,8,0)</f>
        <v>LAS MURALLAS</v>
      </c>
      <c r="E171" s="44" t="str">
        <f>VLOOKUP(C171,'[1]Control programa E'!$B$13:$U$396,11,0)</f>
        <v>CARTAGENA DE INDIAS</v>
      </c>
      <c r="F171" s="44" t="str">
        <f>VLOOKUP(C171,'[1]Control programa E'!$B$13:$U$396,10,0)</f>
        <v>Área Norte</v>
      </c>
      <c r="G171" s="44" t="str">
        <f>VLOOKUP(C171,'[1]Control programa E'!$B$13:$U$396,20,0)</f>
        <v>German Cadena</v>
      </c>
      <c r="H171" s="44" t="str">
        <f>VLOOKUP(C171,'[1]Control programa E'!$B$13:$U$396,15,0)</f>
        <v>MARTHA BARROS</v>
      </c>
      <c r="I171" s="147">
        <v>1</v>
      </c>
      <c r="J171" s="147">
        <v>0.85227272727272729</v>
      </c>
      <c r="K171" s="148">
        <f t="shared" si="8"/>
        <v>0.92613636363636365</v>
      </c>
      <c r="L171" s="83"/>
      <c r="M171" s="84"/>
      <c r="N171" s="83">
        <f t="shared" si="10"/>
        <v>1</v>
      </c>
      <c r="O171" s="85">
        <f t="shared" si="9"/>
        <v>150000</v>
      </c>
      <c r="P171" s="75">
        <f t="shared" si="11"/>
        <v>150000</v>
      </c>
      <c r="Q171" s="76" t="s">
        <v>2734</v>
      </c>
      <c r="R171" s="74"/>
      <c r="S171" s="74"/>
      <c r="T171" s="74"/>
      <c r="U171" s="77" t="str">
        <f>VLOOKUP(C171,'[1]Control programa E'!$B$13:$AS$396,44,0)</f>
        <v>KAREN COGOLLO</v>
      </c>
      <c r="V171" s="77"/>
    </row>
    <row r="172" spans="2:22" hidden="1" x14ac:dyDescent="0.35">
      <c r="B172" s="78">
        <v>166</v>
      </c>
      <c r="C172" s="4">
        <v>171327</v>
      </c>
      <c r="D172" s="44" t="str">
        <f>VLOOKUP(C172,'[1]Control programa E'!$B$13:$U$396,8,0)</f>
        <v>EDS PREMIUM LA PLAYA</v>
      </c>
      <c r="E172" s="44" t="str">
        <f>VLOOKUP(C172,'[1]Control programa E'!$B$13:$U$396,11,0)</f>
        <v>SAN JERONIMO</v>
      </c>
      <c r="F172" s="44" t="str">
        <f>VLOOKUP(C172,'[1]Control programa E'!$B$13:$U$396,10,0)</f>
        <v>Área Norte</v>
      </c>
      <c r="G172" s="44" t="str">
        <f>VLOOKUP(C172,'[1]Control programa E'!$B$13:$U$396,20,0)</f>
        <v>Elly Jazmin Zuluaga Salazar</v>
      </c>
      <c r="H172" s="44" t="str">
        <f>VLOOKUP(C172,'[1]Control programa E'!$B$13:$U$396,15,0)</f>
        <v>OLGA LUCIA RESTREPO</v>
      </c>
      <c r="I172" s="147">
        <v>1</v>
      </c>
      <c r="J172" s="147">
        <v>0.85227272727272729</v>
      </c>
      <c r="K172" s="148">
        <f t="shared" si="8"/>
        <v>0.92613636363636365</v>
      </c>
      <c r="L172" s="80"/>
      <c r="M172" s="81"/>
      <c r="N172" s="83">
        <f t="shared" si="10"/>
        <v>1</v>
      </c>
      <c r="O172" s="85">
        <f t="shared" si="9"/>
        <v>150000</v>
      </c>
      <c r="P172" s="75">
        <f t="shared" si="11"/>
        <v>150000</v>
      </c>
      <c r="Q172" s="76" t="s">
        <v>2734</v>
      </c>
      <c r="R172" s="78"/>
      <c r="S172" s="74"/>
      <c r="T172" s="78"/>
      <c r="U172" s="77" t="str">
        <f>VLOOKUP(C172,'[1]Control programa E'!$B$13:$AS$396,44,0)</f>
        <v>JOHNNATAN ALZATE</v>
      </c>
      <c r="V172" s="82"/>
    </row>
    <row r="173" spans="2:22" hidden="1" x14ac:dyDescent="0.35">
      <c r="B173" s="73">
        <v>167</v>
      </c>
      <c r="C173" s="6">
        <v>166727</v>
      </c>
      <c r="D173" s="44" t="str">
        <f>VLOOKUP(C173,'[1]Control programa E'!$B$13:$U$396,8,0)</f>
        <v>ÉXITO VARIANTE CALDAS</v>
      </c>
      <c r="E173" s="44" t="str">
        <f>VLOOKUP(C173,'[1]Control programa E'!$B$13:$U$396,11,0)</f>
        <v>LA ESTRELLA</v>
      </c>
      <c r="F173" s="44" t="str">
        <f>VLOOKUP(C173,'[1]Control programa E'!$B$13:$U$396,10,0)</f>
        <v>Área Norte</v>
      </c>
      <c r="G173" s="44" t="str">
        <f>VLOOKUP(C173,'[1]Control programa E'!$B$13:$U$396,20,0)</f>
        <v>GRUPO ÉXITO: Alcides Serna</v>
      </c>
      <c r="H173" s="44" t="str">
        <f>VLOOKUP(C173,'[1]Control programa E'!$B$13:$U$396,15,0)</f>
        <v>ALVARO GUTIERREZ</v>
      </c>
      <c r="I173" s="149">
        <v>0.85135135135135132</v>
      </c>
      <c r="J173" s="149">
        <v>1</v>
      </c>
      <c r="K173" s="148">
        <f t="shared" si="8"/>
        <v>0.92567567567567566</v>
      </c>
      <c r="L173" s="83"/>
      <c r="M173" s="84"/>
      <c r="N173" s="83">
        <f t="shared" si="10"/>
        <v>1</v>
      </c>
      <c r="O173" s="85">
        <f t="shared" si="9"/>
        <v>150000</v>
      </c>
      <c r="P173" s="75">
        <f t="shared" si="11"/>
        <v>150000</v>
      </c>
      <c r="Q173" s="76" t="s">
        <v>2734</v>
      </c>
      <c r="R173" s="74"/>
      <c r="S173" s="74"/>
      <c r="T173" s="74"/>
      <c r="U173" s="77" t="str">
        <f>VLOOKUP(C173,'[1]Control programa E'!$B$13:$AS$396,44,0)</f>
        <v>JOHNNATAN ALZATE</v>
      </c>
      <c r="V173" s="77"/>
    </row>
    <row r="174" spans="2:22" x14ac:dyDescent="0.35">
      <c r="B174" s="78">
        <v>168</v>
      </c>
      <c r="C174" s="6">
        <v>112149</v>
      </c>
      <c r="D174" s="44" t="str">
        <f>VLOOKUP(C174,'[1]Control programa E'!$B$13:$U$396,8,0)</f>
        <v>DAGAR</v>
      </c>
      <c r="E174" s="44" t="str">
        <f>VLOOKUP(C174,'[1]Control programa E'!$B$13:$U$396,11,0)</f>
        <v>BUCARAMANGA</v>
      </c>
      <c r="F174" s="44" t="str">
        <f>VLOOKUP(C174,'[1]Control programa E'!$B$13:$U$396,10,0)</f>
        <v>Área Norte</v>
      </c>
      <c r="G174" s="44" t="str">
        <f>VLOOKUP(C174,'[1]Control programa E'!$B$13:$U$396,20,0)</f>
        <v>Daniel García Hernández/Eliecer Garcia</v>
      </c>
      <c r="H174" s="44" t="str">
        <f>VLOOKUP(C174,'[1]Control programa E'!$B$13:$U$396,15,0)</f>
        <v>FABIAN TORRES</v>
      </c>
      <c r="I174" s="149">
        <v>0.97619047619047616</v>
      </c>
      <c r="J174" s="149">
        <v>0.875</v>
      </c>
      <c r="K174" s="148">
        <f t="shared" si="8"/>
        <v>0.92559523809523814</v>
      </c>
      <c r="L174" s="80"/>
      <c r="M174" s="81"/>
      <c r="N174" s="83">
        <f t="shared" si="10"/>
        <v>0</v>
      </c>
      <c r="O174" s="85">
        <f t="shared" si="9"/>
        <v>0</v>
      </c>
      <c r="P174" s="75">
        <f t="shared" si="11"/>
        <v>0</v>
      </c>
      <c r="Q174" s="79"/>
      <c r="R174" s="78"/>
      <c r="S174" s="74"/>
      <c r="T174" s="78"/>
      <c r="U174" s="77" t="str">
        <f>VLOOKUP(C174,'[1]Control programa E'!$B$13:$AS$396,44,0)</f>
        <v>FERNEY LOZANO</v>
      </c>
      <c r="V174" s="82"/>
    </row>
    <row r="175" spans="2:22" hidden="1" x14ac:dyDescent="0.35">
      <c r="B175" s="73">
        <v>169</v>
      </c>
      <c r="C175" s="6">
        <v>112051</v>
      </c>
      <c r="D175" s="44" t="str">
        <f>VLOOKUP(C175,'[1]Control programa E'!$B$13:$U$396,8,0)</f>
        <v>RECREO</v>
      </c>
      <c r="E175" s="44" t="str">
        <f>VLOOKUP(C175,'[1]Control programa E'!$B$13:$U$396,11,0)</f>
        <v>BARRANQUILLA</v>
      </c>
      <c r="F175" s="44" t="str">
        <f>VLOOKUP(C175,'[1]Control programa E'!$B$13:$U$396,10,0)</f>
        <v>Área Norte</v>
      </c>
      <c r="G175" s="44" t="str">
        <f>VLOOKUP(C175,'[1]Control programa E'!$B$13:$U$396,20,0)</f>
        <v xml:space="preserve">Heriberto Castro Gil / Juan Diego Castro (hijo) </v>
      </c>
      <c r="H175" s="44" t="str">
        <f>VLOOKUP(C175,'[1]Control programa E'!$B$13:$U$396,15,0)</f>
        <v>ANGELA BARANDICA</v>
      </c>
      <c r="I175" s="149">
        <v>1</v>
      </c>
      <c r="J175" s="149">
        <v>0.84883720930232553</v>
      </c>
      <c r="K175" s="148">
        <f t="shared" si="8"/>
        <v>0.92441860465116277</v>
      </c>
      <c r="L175" s="83"/>
      <c r="M175" s="84"/>
      <c r="N175" s="83">
        <f t="shared" si="10"/>
        <v>1</v>
      </c>
      <c r="O175" s="85">
        <f t="shared" si="9"/>
        <v>150000</v>
      </c>
      <c r="P175" s="75">
        <f t="shared" si="11"/>
        <v>150000</v>
      </c>
      <c r="Q175" s="76" t="s">
        <v>2734</v>
      </c>
      <c r="R175" s="74"/>
      <c r="S175" s="74"/>
      <c r="T175" s="74"/>
      <c r="U175" s="77" t="str">
        <f>VLOOKUP(C175,'[1]Control programa E'!$B$13:$AS$396,44,0)</f>
        <v>GUILLERMO SOLANO</v>
      </c>
      <c r="V175" s="77"/>
    </row>
    <row r="176" spans="2:22" hidden="1" x14ac:dyDescent="0.35">
      <c r="B176" s="78">
        <v>170</v>
      </c>
      <c r="C176" s="4">
        <v>170246</v>
      </c>
      <c r="D176" s="44" t="str">
        <f>VLOOKUP(C176,'[1]Control programa E'!$B$13:$U$396,8,0)</f>
        <v>CUATRO ESQUINAS (FS)</v>
      </c>
      <c r="E176" s="44" t="str">
        <f>VLOOKUP(C176,'[1]Control programa E'!$B$13:$U$396,11,0)</f>
        <v>RIONEGRO</v>
      </c>
      <c r="F176" s="44" t="str">
        <f>VLOOKUP(C176,'[1]Control programa E'!$B$13:$U$396,10,0)</f>
        <v>Área Norte</v>
      </c>
      <c r="G176" s="44" t="str">
        <f>VLOOKUP(C176,'[1]Control programa E'!$B$13:$U$396,20,0)</f>
        <v>Juan Guillermo Velez</v>
      </c>
      <c r="H176" s="44" t="str">
        <f>VLOOKUP(C176,'[1]Control programa E'!$B$13:$U$396,15,0)</f>
        <v>ALVARO GUTIERREZ</v>
      </c>
      <c r="I176" s="147">
        <v>0.84883720930232553</v>
      </c>
      <c r="J176" s="147">
        <v>1</v>
      </c>
      <c r="K176" s="148">
        <f t="shared" si="8"/>
        <v>0.92441860465116277</v>
      </c>
      <c r="L176" s="80"/>
      <c r="M176" s="81"/>
      <c r="N176" s="83">
        <f t="shared" si="10"/>
        <v>1</v>
      </c>
      <c r="O176" s="85">
        <f t="shared" si="9"/>
        <v>150000</v>
      </c>
      <c r="P176" s="75">
        <f t="shared" si="11"/>
        <v>150000</v>
      </c>
      <c r="Q176" s="76" t="s">
        <v>2734</v>
      </c>
      <c r="R176" s="78"/>
      <c r="S176" s="74"/>
      <c r="T176" s="78"/>
      <c r="U176" s="77" t="str">
        <f>VLOOKUP(C176,'[1]Control programa E'!$B$13:$AS$396,44,0)</f>
        <v>NORMAN CORDOBA</v>
      </c>
      <c r="V176" s="82"/>
    </row>
    <row r="177" spans="2:22" x14ac:dyDescent="0.35">
      <c r="B177" s="73">
        <v>171</v>
      </c>
      <c r="C177" s="6">
        <v>162217</v>
      </c>
      <c r="D177" s="44" t="str">
        <f>VLOOKUP(C177,'[1]Control programa E'!$B$13:$U$396,8,0)</f>
        <v>TRANSLEBRIJA</v>
      </c>
      <c r="E177" s="44" t="str">
        <f>VLOOKUP(C177,'[1]Control programa E'!$B$13:$U$396,11,0)</f>
        <v>LEBRIJA</v>
      </c>
      <c r="F177" s="44" t="str">
        <f>VLOOKUP(C177,'[1]Control programa E'!$B$13:$U$396,10,0)</f>
        <v>Área Norte</v>
      </c>
      <c r="G177" s="44" t="str">
        <f>VLOOKUP(C177,'[1]Control programa E'!$B$13:$U$396,20,0)</f>
        <v>Transportes Lebrija Ltda / Nestor Prada</v>
      </c>
      <c r="H177" s="44" t="str">
        <f>VLOOKUP(C177,'[1]Control programa E'!$B$13:$U$396,15,0)</f>
        <v>FABIAN TORRES</v>
      </c>
      <c r="I177" s="149">
        <v>0.8928571428571429</v>
      </c>
      <c r="J177" s="149">
        <v>0.95454545454545459</v>
      </c>
      <c r="K177" s="148">
        <f t="shared" si="8"/>
        <v>0.92370129870129869</v>
      </c>
      <c r="L177" s="83"/>
      <c r="M177" s="84"/>
      <c r="N177" s="83">
        <f t="shared" si="10"/>
        <v>0</v>
      </c>
      <c r="O177" s="85">
        <f t="shared" si="9"/>
        <v>0</v>
      </c>
      <c r="P177" s="75">
        <f t="shared" si="11"/>
        <v>0</v>
      </c>
      <c r="Q177" s="76"/>
      <c r="R177" s="74"/>
      <c r="S177" s="74"/>
      <c r="T177" s="74"/>
      <c r="U177" s="77" t="str">
        <f>VLOOKUP(C177,'[1]Control programa E'!$B$13:$AS$396,44,0)</f>
        <v>FERNEY LOZANO</v>
      </c>
      <c r="V177" s="77"/>
    </row>
    <row r="178" spans="2:22" x14ac:dyDescent="0.35">
      <c r="B178" s="78">
        <v>172</v>
      </c>
      <c r="C178" s="4">
        <v>170663</v>
      </c>
      <c r="D178" s="44" t="str">
        <f>VLOOKUP(C178,'[1]Control programa E'!$B$13:$U$396,8,0)</f>
        <v>ESPÍRITU SANTO</v>
      </c>
      <c r="E178" s="44" t="str">
        <f>VLOOKUP(C178,'[1]Control programa E'!$B$13:$U$396,11,0)</f>
        <v>BOGOTA D.C.</v>
      </c>
      <c r="F178" s="44" t="str">
        <f>VLOOKUP(C178,'[1]Control programa E'!$B$13:$U$396,10,0)</f>
        <v>Área Centro</v>
      </c>
      <c r="G178" s="44" t="str">
        <f>VLOOKUP(C178,'[1]Control programa E'!$B$13:$U$396,20,0)</f>
        <v>COESCO: Julian Torrado</v>
      </c>
      <c r="H178" s="44" t="str">
        <f>VLOOKUP(C178,'[1]Control programa E'!$B$13:$U$396,15,0)</f>
        <v>SEBASTIAN PARDO</v>
      </c>
      <c r="I178" s="147">
        <v>0.92771084337349397</v>
      </c>
      <c r="J178" s="147">
        <v>0.91764705882352937</v>
      </c>
      <c r="K178" s="148">
        <f t="shared" si="8"/>
        <v>0.92267895109851161</v>
      </c>
      <c r="L178" s="80"/>
      <c r="M178" s="81"/>
      <c r="N178" s="83">
        <f t="shared" si="10"/>
        <v>0</v>
      </c>
      <c r="O178" s="85">
        <f t="shared" si="9"/>
        <v>0</v>
      </c>
      <c r="P178" s="75">
        <f t="shared" si="11"/>
        <v>0</v>
      </c>
      <c r="Q178" s="79"/>
      <c r="R178" s="78"/>
      <c r="S178" s="74"/>
      <c r="T178" s="78"/>
      <c r="U178" s="77" t="str">
        <f>VLOOKUP(C178,'[1]Control programa E'!$B$13:$AS$396,44,0)</f>
        <v>FERNEY LOZANO</v>
      </c>
      <c r="V178" s="82"/>
    </row>
    <row r="179" spans="2:22" hidden="1" x14ac:dyDescent="0.35">
      <c r="B179" s="73">
        <v>173</v>
      </c>
      <c r="C179" s="6">
        <v>110381</v>
      </c>
      <c r="D179" s="44" t="str">
        <f>VLOOKUP(C179,'[1]Control programa E'!$B$13:$U$396,8,0)</f>
        <v>EL LIDO</v>
      </c>
      <c r="E179" s="44" t="str">
        <f>VLOOKUP(C179,'[1]Control programa E'!$B$13:$U$396,11,0)</f>
        <v>SANTIAGO DE CALI</v>
      </c>
      <c r="F179" s="44" t="str">
        <f>VLOOKUP(C179,'[1]Control programa E'!$B$13:$U$396,10,0)</f>
        <v>Área Sur</v>
      </c>
      <c r="G179" s="44" t="str">
        <f>VLOOKUP(C179,'[1]Control programa E'!$B$13:$U$396,20,0)</f>
        <v>COESCO: Francisco Diez</v>
      </c>
      <c r="H179" s="44" t="str">
        <f>VLOOKUP(C179,'[1]Control programa E'!$B$13:$U$396,15,0)</f>
        <v>CLAUDIA PINILLA</v>
      </c>
      <c r="I179" s="149">
        <v>0.84523809523809523</v>
      </c>
      <c r="J179" s="149">
        <v>1</v>
      </c>
      <c r="K179" s="148">
        <f t="shared" si="8"/>
        <v>0.92261904761904767</v>
      </c>
      <c r="L179" s="83"/>
      <c r="M179" s="84"/>
      <c r="N179" s="83">
        <f t="shared" si="10"/>
        <v>1</v>
      </c>
      <c r="O179" s="85">
        <f t="shared" si="9"/>
        <v>150000</v>
      </c>
      <c r="P179" s="75">
        <f t="shared" si="11"/>
        <v>150000</v>
      </c>
      <c r="Q179" s="76" t="s">
        <v>2734</v>
      </c>
      <c r="R179" s="74"/>
      <c r="S179" s="74"/>
      <c r="T179" s="74"/>
      <c r="U179" s="77" t="str">
        <f>VLOOKUP(C179,'[1]Control programa E'!$B$13:$AS$396,44,0)</f>
        <v>SANDRA JORDAN</v>
      </c>
      <c r="V179" s="77"/>
    </row>
    <row r="180" spans="2:22" hidden="1" x14ac:dyDescent="0.35">
      <c r="B180" s="78">
        <v>174</v>
      </c>
      <c r="C180" s="6">
        <v>170941</v>
      </c>
      <c r="D180" s="44" t="str">
        <f>VLOOKUP(C180,'[1]Control programa E'!$B$13:$U$396,8,0)</f>
        <v>TRUCHA</v>
      </c>
      <c r="E180" s="44" t="str">
        <f>VLOOKUP(C180,'[1]Control programa E'!$B$13:$U$396,11,0)</f>
        <v>SANTA MARTA</v>
      </c>
      <c r="F180" s="44" t="str">
        <f>VLOOKUP(C180,'[1]Control programa E'!$B$13:$U$396,10,0)</f>
        <v>Área Norte</v>
      </c>
      <c r="G180" s="44" t="str">
        <f>VLOOKUP(C180,'[1]Control programa E'!$B$13:$U$396,20,0)</f>
        <v xml:space="preserve">MERCEDES TROUT </v>
      </c>
      <c r="H180" s="44" t="str">
        <f>VLOOKUP(C180,'[1]Control programa E'!$B$13:$U$396,15,0)</f>
        <v>ANGELA BARANDICA</v>
      </c>
      <c r="I180" s="149">
        <v>1</v>
      </c>
      <c r="J180" s="149">
        <v>0.8441558441558441</v>
      </c>
      <c r="K180" s="148">
        <f t="shared" si="8"/>
        <v>0.92207792207792205</v>
      </c>
      <c r="L180" s="80"/>
      <c r="M180" s="81"/>
      <c r="N180" s="83">
        <f t="shared" si="10"/>
        <v>1</v>
      </c>
      <c r="O180" s="85">
        <f t="shared" si="9"/>
        <v>150000</v>
      </c>
      <c r="P180" s="75">
        <f t="shared" si="11"/>
        <v>150000</v>
      </c>
      <c r="Q180" s="76" t="s">
        <v>2734</v>
      </c>
      <c r="R180" s="78"/>
      <c r="S180" s="74"/>
      <c r="T180" s="78"/>
      <c r="U180" s="77" t="str">
        <f>VLOOKUP(C180,'[1]Control programa E'!$B$13:$AS$396,44,0)</f>
        <v>GUILLERMO SOLANO</v>
      </c>
      <c r="V180" s="82"/>
    </row>
    <row r="181" spans="2:22" x14ac:dyDescent="0.35">
      <c r="B181" s="73">
        <v>175</v>
      </c>
      <c r="C181" s="6">
        <v>162558</v>
      </c>
      <c r="D181" s="44" t="str">
        <f>VLOOKUP(C181,'[1]Control programa E'!$B$13:$U$396,8,0)</f>
        <v>ARRAYANES</v>
      </c>
      <c r="E181" s="44" t="str">
        <f>VLOOKUP(C181,'[1]Control programa E'!$B$13:$U$396,11,0)</f>
        <v>PEREIRA</v>
      </c>
      <c r="F181" s="44" t="str">
        <f>VLOOKUP(C181,'[1]Control programa E'!$B$13:$U$396,10,0)</f>
        <v>Área Sur</v>
      </c>
      <c r="G181" s="44" t="str">
        <f>VLOOKUP(C181,'[1]Control programa E'!$B$13:$U$396,20,0)</f>
        <v>REDH: Humberto Hernandez</v>
      </c>
      <c r="H181" s="44" t="str">
        <f>VLOOKUP(C181,'[1]Control programa E'!$B$13:$U$396,15,0)</f>
        <v>MARIANA VELEZ</v>
      </c>
      <c r="I181" s="149">
        <v>0.92941176470588238</v>
      </c>
      <c r="J181" s="149">
        <v>0.90588235294117647</v>
      </c>
      <c r="K181" s="148">
        <f t="shared" si="8"/>
        <v>0.91764705882352948</v>
      </c>
      <c r="L181" s="83"/>
      <c r="M181" s="84"/>
      <c r="N181" s="83">
        <f t="shared" si="10"/>
        <v>0</v>
      </c>
      <c r="O181" s="85">
        <f t="shared" si="9"/>
        <v>0</v>
      </c>
      <c r="P181" s="75">
        <f t="shared" si="11"/>
        <v>0</v>
      </c>
      <c r="Q181" s="76"/>
      <c r="R181" s="74"/>
      <c r="S181" s="74"/>
      <c r="T181" s="74"/>
      <c r="U181" s="77" t="str">
        <f>VLOOKUP(C181,'[1]Control programa E'!$B$13:$AS$396,44,0)</f>
        <v>FERNANDO DUQUE</v>
      </c>
      <c r="V181" s="77"/>
    </row>
    <row r="182" spans="2:22" hidden="1" x14ac:dyDescent="0.35">
      <c r="B182" s="78">
        <v>176</v>
      </c>
      <c r="C182" s="4">
        <v>110287</v>
      </c>
      <c r="D182" s="44" t="str">
        <f>VLOOKUP(C182,'[1]Control programa E'!$B$13:$U$396,8,0)</f>
        <v>MOBIL OCCIDENTE</v>
      </c>
      <c r="E182" s="44" t="str">
        <f>VLOOKUP(C182,'[1]Control programa E'!$B$13:$U$396,11,0)</f>
        <v>BOGOTA D.C.</v>
      </c>
      <c r="F182" s="44" t="str">
        <f>VLOOKUP(C182,'[1]Control programa E'!$B$13:$U$396,10,0)</f>
        <v>Área Centro</v>
      </c>
      <c r="G182" s="44" t="str">
        <f>VLOOKUP(C182,'[1]Control programa E'!$B$13:$U$396,20,0)</f>
        <v>COMBUSCOL: Fernando Chávez</v>
      </c>
      <c r="H182" s="44" t="str">
        <f>VLOOKUP(C182,'[1]Control programa E'!$B$13:$U$396,15,0)</f>
        <v>SEBASTIAN PARDO</v>
      </c>
      <c r="I182" s="147">
        <v>0.83333333333333337</v>
      </c>
      <c r="J182" s="147">
        <v>1</v>
      </c>
      <c r="K182" s="148">
        <f t="shared" si="8"/>
        <v>0.91666666666666674</v>
      </c>
      <c r="L182" s="80"/>
      <c r="M182" s="81"/>
      <c r="N182" s="83">
        <f t="shared" si="10"/>
        <v>1</v>
      </c>
      <c r="O182" s="85">
        <f t="shared" si="9"/>
        <v>150000</v>
      </c>
      <c r="P182" s="75">
        <f t="shared" si="11"/>
        <v>150000</v>
      </c>
      <c r="Q182" s="76" t="s">
        <v>2734</v>
      </c>
      <c r="R182" s="78"/>
      <c r="S182" s="74"/>
      <c r="T182" s="78"/>
      <c r="U182" s="77" t="str">
        <f>VLOOKUP(C182,'[1]Control programa E'!$B$13:$AS$396,44,0)</f>
        <v>FERNEY LOZANO</v>
      </c>
      <c r="V182" s="82"/>
    </row>
    <row r="183" spans="2:22" hidden="1" x14ac:dyDescent="0.35">
      <c r="B183" s="73">
        <v>177</v>
      </c>
      <c r="C183" s="6">
        <v>112148</v>
      </c>
      <c r="D183" s="44" t="str">
        <f>VLOOKUP(C183,'[1]Control programa E'!$B$13:$U$396,8,0)</f>
        <v>LA NORTE</v>
      </c>
      <c r="E183" s="44" t="str">
        <f>VLOOKUP(C183,'[1]Control programa E'!$B$13:$U$396,11,0)</f>
        <v>BUCARAMANGA</v>
      </c>
      <c r="F183" s="44" t="str">
        <f>VLOOKUP(C183,'[1]Control programa E'!$B$13:$U$396,10,0)</f>
        <v>Área Norte</v>
      </c>
      <c r="G183" s="44" t="str">
        <f>VLOOKUP(C183,'[1]Control programa E'!$B$13:$U$396,20,0)</f>
        <v>COESCO: Alexander Trujillo</v>
      </c>
      <c r="H183" s="44" t="str">
        <f>VLOOKUP(C183,'[1]Control programa E'!$B$13:$U$396,15,0)</f>
        <v>FABIAN TORRES</v>
      </c>
      <c r="I183" s="149">
        <v>0.83333333333333337</v>
      </c>
      <c r="J183" s="149">
        <v>1</v>
      </c>
      <c r="K183" s="148">
        <f t="shared" si="8"/>
        <v>0.91666666666666674</v>
      </c>
      <c r="L183" s="83"/>
      <c r="M183" s="84"/>
      <c r="N183" s="83">
        <f t="shared" si="10"/>
        <v>1</v>
      </c>
      <c r="O183" s="85">
        <f t="shared" si="9"/>
        <v>150000</v>
      </c>
      <c r="P183" s="75">
        <f t="shared" si="11"/>
        <v>150000</v>
      </c>
      <c r="Q183" s="76" t="s">
        <v>2734</v>
      </c>
      <c r="R183" s="74"/>
      <c r="S183" s="74"/>
      <c r="T183" s="74"/>
      <c r="U183" s="77" t="str">
        <f>VLOOKUP(C183,'[1]Control programa E'!$B$13:$AS$396,44,0)</f>
        <v>FERNEY LOZANO</v>
      </c>
      <c r="V183" s="77"/>
    </row>
    <row r="184" spans="2:22" hidden="1" x14ac:dyDescent="0.35">
      <c r="B184" s="78">
        <v>178</v>
      </c>
      <c r="C184" s="6">
        <v>110160</v>
      </c>
      <c r="D184" s="44" t="str">
        <f>VLOOKUP(C184,'[1]Control programa E'!$B$13:$U$396,8,0)</f>
        <v>EL PUENTE</v>
      </c>
      <c r="E184" s="44" t="str">
        <f>VLOOKUP(C184,'[1]Control programa E'!$B$13:$U$396,11,0)</f>
        <v>MONTERIA</v>
      </c>
      <c r="F184" s="44" t="str">
        <f>VLOOKUP(C184,'[1]Control programa E'!$B$13:$U$396,10,0)</f>
        <v>Área Norte</v>
      </c>
      <c r="G184" s="44" t="str">
        <f>VLOOKUP(C184,'[1]Control programa E'!$B$13:$U$396,20,0)</f>
        <v>Carlos A Patiño</v>
      </c>
      <c r="H184" s="44" t="str">
        <f>VLOOKUP(C184,'[1]Control programa E'!$B$13:$U$396,15,0)</f>
        <v>VICTOR PATERNINA</v>
      </c>
      <c r="I184" s="149">
        <v>0.83132530120481929</v>
      </c>
      <c r="J184" s="149">
        <v>1</v>
      </c>
      <c r="K184" s="148">
        <f t="shared" si="8"/>
        <v>0.9156626506024097</v>
      </c>
      <c r="L184" s="80"/>
      <c r="M184" s="81"/>
      <c r="N184" s="83">
        <f t="shared" si="10"/>
        <v>1</v>
      </c>
      <c r="O184" s="85">
        <f t="shared" si="9"/>
        <v>150000</v>
      </c>
      <c r="P184" s="75">
        <f t="shared" si="11"/>
        <v>150000</v>
      </c>
      <c r="Q184" s="76" t="s">
        <v>2734</v>
      </c>
      <c r="R184" s="78"/>
      <c r="S184" s="74"/>
      <c r="T184" s="78"/>
      <c r="U184" s="77" t="str">
        <f>VLOOKUP(C184,'[1]Control programa E'!$B$13:$AS$396,44,0)</f>
        <v>KAREN COGOLLO</v>
      </c>
      <c r="V184" s="82"/>
    </row>
    <row r="185" spans="2:22" hidden="1" x14ac:dyDescent="0.35">
      <c r="B185" s="73">
        <v>179</v>
      </c>
      <c r="C185" s="6">
        <v>168111</v>
      </c>
      <c r="D185" s="44" t="str">
        <f>VLOOKUP(C185,'[1]Control programa E'!$B$13:$U$396,8,0)</f>
        <v>CAMPESTRE</v>
      </c>
      <c r="E185" s="44" t="str">
        <f>VLOOKUP(C185,'[1]Control programa E'!$B$13:$U$396,11,0)</f>
        <v>IBAGUE</v>
      </c>
      <c r="F185" s="44" t="str">
        <f>VLOOKUP(C185,'[1]Control programa E'!$B$13:$U$396,10,0)</f>
        <v>Área Centro</v>
      </c>
      <c r="G185" s="44" t="str">
        <f>VLOOKUP(C185,'[1]Control programa E'!$B$13:$U$396,20,0)</f>
        <v>REDH: Humberto Hernandez</v>
      </c>
      <c r="H185" s="44" t="str">
        <f>VLOOKUP(C185,'[1]Control programa E'!$B$13:$U$396,15,0)</f>
        <v>ROBINSON GUZMÁN</v>
      </c>
      <c r="I185" s="149">
        <v>1</v>
      </c>
      <c r="J185" s="149">
        <v>0.83132530120481929</v>
      </c>
      <c r="K185" s="148">
        <f t="shared" si="8"/>
        <v>0.9156626506024097</v>
      </c>
      <c r="L185" s="83"/>
      <c r="M185" s="84"/>
      <c r="N185" s="83">
        <f t="shared" si="10"/>
        <v>1</v>
      </c>
      <c r="O185" s="85">
        <f t="shared" si="9"/>
        <v>150000</v>
      </c>
      <c r="P185" s="75">
        <f t="shared" si="11"/>
        <v>150000</v>
      </c>
      <c r="Q185" s="76" t="s">
        <v>2734</v>
      </c>
      <c r="R185" s="74"/>
      <c r="S185" s="74"/>
      <c r="T185" s="74"/>
      <c r="U185" s="77" t="str">
        <f>VLOOKUP(C185,'[1]Control programa E'!$B$13:$AS$396,44,0)</f>
        <v>MIGUEL RAMIREZ</v>
      </c>
      <c r="V185" s="77"/>
    </row>
    <row r="186" spans="2:22" x14ac:dyDescent="0.35">
      <c r="B186" s="78">
        <v>180</v>
      </c>
      <c r="C186" s="4">
        <v>110847</v>
      </c>
      <c r="D186" s="44" t="str">
        <f>VLOOKUP(C186,'[1]Control programa E'!$B$13:$U$396,8,0)</f>
        <v xml:space="preserve">FARALLONES- CARRERA 15 </v>
      </c>
      <c r="E186" s="44" t="str">
        <f>VLOOKUP(C186,'[1]Control programa E'!$B$13:$U$396,11,0)</f>
        <v>SANTIAGO DE CALI</v>
      </c>
      <c r="F186" s="44" t="str">
        <f>VLOOKUP(C186,'[1]Control programa E'!$B$13:$U$396,10,0)</f>
        <v>Área Sur</v>
      </c>
      <c r="G186" s="44">
        <f>VLOOKUP(C186,'[1]Control programa E'!$B$13:$U$396,20,0)</f>
        <v>0</v>
      </c>
      <c r="H186" s="44" t="str">
        <f>VLOOKUP(C186,'[1]Control programa E'!$B$13:$U$396,15,0)</f>
        <v>CLAUDIA PINILLA</v>
      </c>
      <c r="I186" s="147">
        <v>0.90123456790123457</v>
      </c>
      <c r="J186" s="147">
        <v>0.92941176470588238</v>
      </c>
      <c r="K186" s="148">
        <f t="shared" si="8"/>
        <v>0.91532316630355848</v>
      </c>
      <c r="L186" s="80"/>
      <c r="M186" s="81"/>
      <c r="N186" s="83">
        <f t="shared" si="10"/>
        <v>0</v>
      </c>
      <c r="O186" s="85">
        <f t="shared" si="9"/>
        <v>0</v>
      </c>
      <c r="P186" s="75">
        <f t="shared" si="11"/>
        <v>0</v>
      </c>
      <c r="Q186" s="79"/>
      <c r="R186" s="78"/>
      <c r="S186" s="74"/>
      <c r="T186" s="78"/>
      <c r="U186" s="77" t="str">
        <f>VLOOKUP(C186,'[1]Control programa E'!$B$13:$AS$396,44,0)</f>
        <v>SANDRA JORDAN</v>
      </c>
      <c r="V186" s="82"/>
    </row>
    <row r="187" spans="2:22" x14ac:dyDescent="0.35">
      <c r="B187" s="73">
        <v>181</v>
      </c>
      <c r="C187" s="4">
        <v>112306</v>
      </c>
      <c r="D187" s="44" t="str">
        <f>VLOOKUP(C187,'[1]Control programa E'!$B$13:$U$396,8,0)</f>
        <v>BOLIVAR</v>
      </c>
      <c r="E187" s="44" t="str">
        <f>VLOOKUP(C187,'[1]Control programa E'!$B$13:$U$396,11,0)</f>
        <v>IBAGUE</v>
      </c>
      <c r="F187" s="44" t="str">
        <f>VLOOKUP(C187,'[1]Control programa E'!$B$13:$U$396,10,0)</f>
        <v>Área Centro</v>
      </c>
      <c r="G187" s="44" t="str">
        <f>VLOOKUP(C187,'[1]Control programa E'!$B$13:$U$396,20,0)</f>
        <v xml:space="preserve"> Miguel Alvarado</v>
      </c>
      <c r="H187" s="44" t="str">
        <f>VLOOKUP(C187,'[1]Control programa E'!$B$13:$U$396,15,0)</f>
        <v>ROBINSON GUZMÁN</v>
      </c>
      <c r="I187" s="147">
        <v>0.90123456790123457</v>
      </c>
      <c r="J187" s="147">
        <v>0.92592592592592593</v>
      </c>
      <c r="K187" s="148">
        <f t="shared" si="8"/>
        <v>0.91358024691358031</v>
      </c>
      <c r="L187" s="83"/>
      <c r="M187" s="84"/>
      <c r="N187" s="83">
        <f t="shared" si="10"/>
        <v>0</v>
      </c>
      <c r="O187" s="85">
        <f t="shared" si="9"/>
        <v>0</v>
      </c>
      <c r="P187" s="75">
        <f t="shared" si="11"/>
        <v>0</v>
      </c>
      <c r="Q187" s="76"/>
      <c r="R187" s="74"/>
      <c r="S187" s="74"/>
      <c r="T187" s="74"/>
      <c r="U187" s="77" t="str">
        <f>VLOOKUP(C187,'[1]Control programa E'!$B$13:$AS$396,44,0)</f>
        <v>MIGUEL RAMIREZ</v>
      </c>
      <c r="V187" s="77"/>
    </row>
    <row r="188" spans="2:22" x14ac:dyDescent="0.35">
      <c r="B188" s="78">
        <v>182</v>
      </c>
      <c r="C188" s="4">
        <v>111729</v>
      </c>
      <c r="D188" s="44" t="str">
        <f>VLOOKUP(C188,'[1]Control programa E'!$B$13:$U$396,8,0)</f>
        <v>JUANAMBU</v>
      </c>
      <c r="E188" s="44" t="str">
        <f>VLOOKUP(C188,'[1]Control programa E'!$B$13:$U$396,11,0)</f>
        <v>SAN JUAN DE PASTO</v>
      </c>
      <c r="F188" s="44" t="str">
        <f>VLOOKUP(C188,'[1]Control programa E'!$B$13:$U$396,10,0)</f>
        <v>Área Sur</v>
      </c>
      <c r="G188" s="44" t="str">
        <f>VLOOKUP(C188,'[1]Control programa E'!$B$13:$U$396,20,0)</f>
        <v>GREEN SAS: Mario Enriquez</v>
      </c>
      <c r="H188" s="44" t="str">
        <f>VLOOKUP(C188,'[1]Control programa E'!$B$13:$U$396,15,0)</f>
        <v xml:space="preserve">FABIO ANDRES ROJAS </v>
      </c>
      <c r="I188" s="147">
        <v>0.91666666666666663</v>
      </c>
      <c r="J188" s="147">
        <v>0.90540540540540537</v>
      </c>
      <c r="K188" s="148">
        <f t="shared" si="8"/>
        <v>0.911036036036036</v>
      </c>
      <c r="L188" s="80"/>
      <c r="M188" s="81"/>
      <c r="N188" s="83">
        <f t="shared" si="10"/>
        <v>0</v>
      </c>
      <c r="O188" s="85">
        <f t="shared" si="9"/>
        <v>0</v>
      </c>
      <c r="P188" s="75">
        <f t="shared" si="11"/>
        <v>0</v>
      </c>
      <c r="Q188" s="79"/>
      <c r="R188" s="78"/>
      <c r="S188" s="74"/>
      <c r="T188" s="78"/>
      <c r="U188" s="77" t="str">
        <f>VLOOKUP(C188,'[1]Control programa E'!$B$13:$AS$396,44,0)</f>
        <v>MIGUEL RAMIREZ</v>
      </c>
      <c r="V188" s="82"/>
    </row>
    <row r="189" spans="2:22" hidden="1" x14ac:dyDescent="0.35">
      <c r="B189" s="73">
        <v>183</v>
      </c>
      <c r="C189" s="4">
        <v>170734</v>
      </c>
      <c r="D189" s="44" t="str">
        <f>VLOOKUP(C189,'[1]Control programa E'!$B$13:$U$396,8,0)</f>
        <v>ZENCAR SANTANDER DE QUILICHAO</v>
      </c>
      <c r="E189" s="44" t="str">
        <f>VLOOKUP(C189,'[1]Control programa E'!$B$13:$U$396,11,0)</f>
        <v>SANTANDER DE QUILICHAO</v>
      </c>
      <c r="F189" s="44" t="str">
        <f>VLOOKUP(C189,'[1]Control programa E'!$B$13:$U$396,10,0)</f>
        <v>Área Sur</v>
      </c>
      <c r="G189" s="44" t="str">
        <f>VLOOKUP(C189,'[1]Control programa E'!$B$13:$U$396,20,0)</f>
        <v>REDH: Humberto Hernandez</v>
      </c>
      <c r="H189" s="44" t="str">
        <f>VLOOKUP(C189,'[1]Control programa E'!$B$13:$U$396,15,0)</f>
        <v>CATALINA QUINTERO</v>
      </c>
      <c r="I189" s="147">
        <v>0.81927710843373491</v>
      </c>
      <c r="J189" s="147">
        <v>1</v>
      </c>
      <c r="K189" s="148">
        <f t="shared" si="8"/>
        <v>0.90963855421686746</v>
      </c>
      <c r="L189" s="83"/>
      <c r="M189" s="84"/>
      <c r="N189" s="83">
        <f t="shared" si="10"/>
        <v>1</v>
      </c>
      <c r="O189" s="85">
        <f t="shared" si="9"/>
        <v>150000</v>
      </c>
      <c r="P189" s="75">
        <f t="shared" si="11"/>
        <v>150000</v>
      </c>
      <c r="Q189" s="76" t="s">
        <v>2734</v>
      </c>
      <c r="R189" s="74"/>
      <c r="S189" s="74"/>
      <c r="T189" s="74"/>
      <c r="U189" s="77" t="str">
        <f>VLOOKUP(C189,'[1]Control programa E'!$B$13:$AS$396,44,0)</f>
        <v>JUAN MONTEALEGRE</v>
      </c>
      <c r="V189" s="77"/>
    </row>
    <row r="190" spans="2:22" x14ac:dyDescent="0.35">
      <c r="B190" s="78">
        <v>184</v>
      </c>
      <c r="C190" s="4">
        <v>166781</v>
      </c>
      <c r="D190" s="44" t="str">
        <f>VLOOKUP(C190,'[1]Control programa E'!$B$13:$U$396,8,0)</f>
        <v>BELLA SUIZA</v>
      </c>
      <c r="E190" s="44" t="str">
        <f>VLOOKUP(C190,'[1]Control programa E'!$B$13:$U$396,11,0)</f>
        <v>BOGOTA D.C.</v>
      </c>
      <c r="F190" s="44" t="str">
        <f>VLOOKUP(C190,'[1]Control programa E'!$B$13:$U$396,10,0)</f>
        <v>Área Centro</v>
      </c>
      <c r="G190" s="44" t="str">
        <f>VLOOKUP(C190,'[1]Control programa E'!$B$13:$U$396,20,0)</f>
        <v>Alberto Maya Durán</v>
      </c>
      <c r="H190" s="44" t="str">
        <f>VLOOKUP(C190,'[1]Control programa E'!$B$13:$U$396,15,0)</f>
        <v xml:space="preserve">JUAN PABLO PIÑEROS </v>
      </c>
      <c r="I190" s="147">
        <v>0.87804878048780488</v>
      </c>
      <c r="J190" s="147">
        <v>0.94047619047619047</v>
      </c>
      <c r="K190" s="148">
        <f t="shared" si="8"/>
        <v>0.90926248548199773</v>
      </c>
      <c r="L190" s="80"/>
      <c r="M190" s="81"/>
      <c r="N190" s="83">
        <f t="shared" si="10"/>
        <v>0</v>
      </c>
      <c r="O190" s="85">
        <f t="shared" si="9"/>
        <v>0</v>
      </c>
      <c r="P190" s="75">
        <f t="shared" si="11"/>
        <v>0</v>
      </c>
      <c r="Q190" s="79"/>
      <c r="R190" s="78"/>
      <c r="S190" s="74"/>
      <c r="T190" s="78"/>
      <c r="U190" s="77" t="str">
        <f>VLOOKUP(C190,'[1]Control programa E'!$B$13:$AS$396,44,0)</f>
        <v>NICOLAS SALAZAR</v>
      </c>
      <c r="V190" s="82"/>
    </row>
    <row r="191" spans="2:22" x14ac:dyDescent="0.35">
      <c r="B191" s="73">
        <v>185</v>
      </c>
      <c r="C191" s="6">
        <v>110406</v>
      </c>
      <c r="D191" s="44" t="str">
        <f>VLOOKUP(C191,'[1]Control programa E'!$B$13:$U$396,8,0)</f>
        <v>COTTOLENGO</v>
      </c>
      <c r="E191" s="44" t="str">
        <f>VLOOKUP(C191,'[1]Control programa E'!$B$13:$U$396,11,0)</f>
        <v>JAMUNDI</v>
      </c>
      <c r="F191" s="44" t="str">
        <f>VLOOKUP(C191,'[1]Control programa E'!$B$13:$U$396,10,0)</f>
        <v>Área Sur</v>
      </c>
      <c r="G191" s="44" t="str">
        <f>VLOOKUP(C191,'[1]Control programa E'!$B$13:$U$396,20,0)</f>
        <v>Gilberto Mejía</v>
      </c>
      <c r="H191" s="44" t="str">
        <f>VLOOKUP(C191,'[1]Control programa E'!$B$13:$U$396,15,0)</f>
        <v>CLAUDIA PINILLA</v>
      </c>
      <c r="I191" s="149">
        <v>0.93181818181818177</v>
      </c>
      <c r="J191" s="149">
        <v>0.88372093023255816</v>
      </c>
      <c r="K191" s="148">
        <f t="shared" si="8"/>
        <v>0.90776955602537002</v>
      </c>
      <c r="L191" s="83"/>
      <c r="M191" s="84"/>
      <c r="N191" s="83">
        <f t="shared" si="10"/>
        <v>0</v>
      </c>
      <c r="O191" s="85">
        <f t="shared" si="9"/>
        <v>0</v>
      </c>
      <c r="P191" s="75">
        <f t="shared" si="11"/>
        <v>0</v>
      </c>
      <c r="Q191" s="76"/>
      <c r="R191" s="74"/>
      <c r="S191" s="74"/>
      <c r="T191" s="74"/>
      <c r="U191" s="77" t="str">
        <f>VLOOKUP(C191,'[1]Control programa E'!$B$13:$AS$396,44,0)</f>
        <v>JUAN MONTEALEGRE</v>
      </c>
      <c r="V191" s="77"/>
    </row>
    <row r="192" spans="2:22" hidden="1" x14ac:dyDescent="0.35">
      <c r="B192" s="78">
        <v>186</v>
      </c>
      <c r="C192" s="6">
        <v>110710</v>
      </c>
      <c r="D192" s="44" t="str">
        <f>VLOOKUP(C192,'[1]Control programa E'!$B$13:$U$396,8,0)</f>
        <v>PASO DE LA BARCA</v>
      </c>
      <c r="E192" s="44" t="str">
        <f>VLOOKUP(C192,'[1]Control programa E'!$B$13:$U$396,11,0)</f>
        <v>NEIVA</v>
      </c>
      <c r="F192" s="44" t="str">
        <f>VLOOKUP(C192,'[1]Control programa E'!$B$13:$U$396,10,0)</f>
        <v>Área Sur</v>
      </c>
      <c r="G192" s="44" t="str">
        <f>VLOOKUP(C192,'[1]Control programa E'!$B$13:$U$396,20,0)</f>
        <v>COESCO: Francisco Diez</v>
      </c>
      <c r="H192" s="44" t="str">
        <f>VLOOKUP(C192,'[1]Control programa E'!$B$13:$U$396,15,0)</f>
        <v>JOHANA BOTERO</v>
      </c>
      <c r="I192" s="149">
        <v>1</v>
      </c>
      <c r="J192" s="149">
        <v>0.81395348837209303</v>
      </c>
      <c r="K192" s="148">
        <f t="shared" si="8"/>
        <v>0.90697674418604657</v>
      </c>
      <c r="L192" s="80"/>
      <c r="M192" s="81"/>
      <c r="N192" s="83">
        <f t="shared" si="10"/>
        <v>1</v>
      </c>
      <c r="O192" s="85">
        <f t="shared" si="9"/>
        <v>150000</v>
      </c>
      <c r="P192" s="75">
        <f t="shared" si="11"/>
        <v>150000</v>
      </c>
      <c r="Q192" s="76" t="s">
        <v>2734</v>
      </c>
      <c r="R192" s="78"/>
      <c r="S192" s="74"/>
      <c r="T192" s="78"/>
      <c r="U192" s="77" t="str">
        <f>VLOOKUP(C192,'[1]Control programa E'!$B$13:$AS$396,44,0)</f>
        <v>LAURA PERDOMO</v>
      </c>
      <c r="V192" s="82"/>
    </row>
    <row r="193" spans="2:22" x14ac:dyDescent="0.35">
      <c r="B193" s="73">
        <v>187</v>
      </c>
      <c r="C193" s="6">
        <v>170573</v>
      </c>
      <c r="D193" s="44" t="str">
        <f>VLOOKUP(C193,'[1]Control programa E'!$B$13:$U$396,8,0)</f>
        <v>BRISAS DEL LAGO</v>
      </c>
      <c r="E193" s="44" t="str">
        <f>VLOOKUP(C193,'[1]Control programa E'!$B$13:$U$396,11,0)</f>
        <v>JAMUNDI</v>
      </c>
      <c r="F193" s="44" t="str">
        <f>VLOOKUP(C193,'[1]Control programa E'!$B$13:$U$396,10,0)</f>
        <v>Área Sur</v>
      </c>
      <c r="G193" s="44" t="str">
        <f>VLOOKUP(C193,'[1]Control programa E'!$B$13:$U$396,20,0)</f>
        <v>COESCO: Francisco Diez</v>
      </c>
      <c r="H193" s="44" t="str">
        <f>VLOOKUP(C193,'[1]Control programa E'!$B$13:$U$396,15,0)</f>
        <v>CLAUDIA PINILLA</v>
      </c>
      <c r="I193" s="149">
        <v>0.97530864197530864</v>
      </c>
      <c r="J193" s="149">
        <v>0.83529411764705885</v>
      </c>
      <c r="K193" s="148">
        <f t="shared" si="8"/>
        <v>0.90530137981118375</v>
      </c>
      <c r="L193" s="83"/>
      <c r="M193" s="84"/>
      <c r="N193" s="83">
        <f t="shared" si="10"/>
        <v>0</v>
      </c>
      <c r="O193" s="85">
        <f t="shared" si="9"/>
        <v>0</v>
      </c>
      <c r="P193" s="75">
        <f t="shared" si="11"/>
        <v>0</v>
      </c>
      <c r="Q193" s="76"/>
      <c r="R193" s="74"/>
      <c r="S193" s="74"/>
      <c r="T193" s="74"/>
      <c r="U193" s="77" t="str">
        <f>VLOOKUP(C193,'[1]Control programa E'!$B$13:$AS$396,44,0)</f>
        <v>JUAN MONTEALEGRE</v>
      </c>
      <c r="V193" s="77"/>
    </row>
    <row r="194" spans="2:22" x14ac:dyDescent="0.35">
      <c r="B194" s="78">
        <v>188</v>
      </c>
      <c r="C194" s="6">
        <v>171326</v>
      </c>
      <c r="D194" s="44" t="str">
        <f>VLOOKUP(C194,'[1]Control programa E'!$B$13:$U$396,8,0)</f>
        <v>EDS PREMIUM LA SEBASTIANA</v>
      </c>
      <c r="E194" s="44" t="str">
        <f>VLOOKUP(C194,'[1]Control programa E'!$B$13:$U$396,11,0)</f>
        <v>ENVIGADO</v>
      </c>
      <c r="F194" s="44" t="str">
        <f>VLOOKUP(C194,'[1]Control programa E'!$B$13:$U$396,10,0)</f>
        <v>Área Norte</v>
      </c>
      <c r="G194" s="44" t="str">
        <f>VLOOKUP(C194,'[1]Control programa E'!$B$13:$U$396,20,0)</f>
        <v>Elly Jazmin Zuluaga Salazar</v>
      </c>
      <c r="H194" s="44" t="str">
        <f>VLOOKUP(C194,'[1]Control programa E'!$B$13:$U$396,15,0)</f>
        <v>OLGA LUCIA RESTREPO</v>
      </c>
      <c r="I194" s="149">
        <v>0.93181818181818177</v>
      </c>
      <c r="J194" s="149">
        <v>0.87654320987654322</v>
      </c>
      <c r="K194" s="148">
        <f t="shared" si="8"/>
        <v>0.90418069584736249</v>
      </c>
      <c r="L194" s="80"/>
      <c r="M194" s="81"/>
      <c r="N194" s="83">
        <f t="shared" si="10"/>
        <v>0</v>
      </c>
      <c r="O194" s="85">
        <f t="shared" si="9"/>
        <v>0</v>
      </c>
      <c r="P194" s="75">
        <f t="shared" si="11"/>
        <v>0</v>
      </c>
      <c r="Q194" s="79"/>
      <c r="R194" s="78"/>
      <c r="S194" s="74"/>
      <c r="T194" s="78"/>
      <c r="U194" s="77" t="str">
        <f>VLOOKUP(C194,'[1]Control programa E'!$B$13:$AS$396,44,0)</f>
        <v>JOHNNATAN ALZATE</v>
      </c>
      <c r="V194" s="82"/>
    </row>
    <row r="195" spans="2:22" x14ac:dyDescent="0.35">
      <c r="B195" s="73">
        <v>189</v>
      </c>
      <c r="C195" s="4">
        <v>168008</v>
      </c>
      <c r="D195" s="44" t="str">
        <f>VLOOKUP(C195,'[1]Control programa E'!$B$13:$U$396,8,0)</f>
        <v>SANTA ANNA SUR</v>
      </c>
      <c r="E195" s="44" t="str">
        <f>VLOOKUP(C195,'[1]Control programa E'!$B$13:$U$396,11,0)</f>
        <v>BOGOTA D.C.</v>
      </c>
      <c r="F195" s="44" t="str">
        <f>VLOOKUP(C195,'[1]Control programa E'!$B$13:$U$396,10,0)</f>
        <v>Área Centro</v>
      </c>
      <c r="G195" s="44" t="str">
        <f>VLOOKUP(C195,'[1]Control programa E'!$B$13:$U$396,20,0)</f>
        <v>Eliana Rubio</v>
      </c>
      <c r="H195" s="44" t="str">
        <f>VLOOKUP(C195,'[1]Control programa E'!$B$13:$U$396,15,0)</f>
        <v xml:space="preserve">PAOLA MARTÍNEZ </v>
      </c>
      <c r="I195" s="147">
        <v>0.95238095238095233</v>
      </c>
      <c r="J195" s="147">
        <v>0.85185185185185186</v>
      </c>
      <c r="K195" s="148">
        <f t="shared" si="8"/>
        <v>0.90211640211640209</v>
      </c>
      <c r="L195" s="83"/>
      <c r="M195" s="84"/>
      <c r="N195" s="83">
        <f t="shared" si="10"/>
        <v>0</v>
      </c>
      <c r="O195" s="85">
        <f t="shared" si="9"/>
        <v>0</v>
      </c>
      <c r="P195" s="75">
        <f t="shared" si="11"/>
        <v>0</v>
      </c>
      <c r="Q195" s="76"/>
      <c r="R195" s="74"/>
      <c r="S195" s="74"/>
      <c r="T195" s="74"/>
      <c r="U195" s="77" t="str">
        <f>VLOOKUP(C195,'[1]Control programa E'!$B$13:$AS$396,44,0)</f>
        <v>RICARDO CHIPATECUA</v>
      </c>
      <c r="V195" s="77"/>
    </row>
    <row r="196" spans="2:22" x14ac:dyDescent="0.35">
      <c r="B196" s="78">
        <v>190</v>
      </c>
      <c r="C196" s="6">
        <v>109802</v>
      </c>
      <c r="D196" s="44" t="str">
        <f>VLOOKUP(C196,'[1]Control programa E'!$B$13:$U$396,8,0)</f>
        <v>CARIBE</v>
      </c>
      <c r="E196" s="44" t="str">
        <f>VLOOKUP(C196,'[1]Control programa E'!$B$13:$U$396,11,0)</f>
        <v>MEDELLIN</v>
      </c>
      <c r="F196" s="44" t="str">
        <f>VLOOKUP(C196,'[1]Control programa E'!$B$13:$U$396,10,0)</f>
        <v>Área Norte</v>
      </c>
      <c r="G196" s="44" t="str">
        <f>VLOOKUP(C196,'[1]Control programa E'!$B$13:$U$396,20,0)</f>
        <v>GRUPO ESTACIONES: Maria Victoria Jaramillo</v>
      </c>
      <c r="H196" s="44" t="str">
        <f>VLOOKUP(C196,'[1]Control programa E'!$B$13:$U$396,15,0)</f>
        <v>ALVARO GUTIERREZ</v>
      </c>
      <c r="I196" s="149">
        <v>0.84615384615384615</v>
      </c>
      <c r="J196" s="149">
        <v>0.95238095238095233</v>
      </c>
      <c r="K196" s="148">
        <f t="shared" si="8"/>
        <v>0.89926739926739918</v>
      </c>
      <c r="L196" s="80"/>
      <c r="M196" s="81"/>
      <c r="N196" s="83">
        <f t="shared" si="10"/>
        <v>0</v>
      </c>
      <c r="O196" s="85">
        <f t="shared" si="9"/>
        <v>0</v>
      </c>
      <c r="P196" s="75">
        <f t="shared" si="11"/>
        <v>0</v>
      </c>
      <c r="Q196" s="79"/>
      <c r="R196" s="78"/>
      <c r="S196" s="74"/>
      <c r="T196" s="78"/>
      <c r="U196" s="77" t="str">
        <f>VLOOKUP(C196,'[1]Control programa E'!$B$13:$AS$396,44,0)</f>
        <v>JOHNNATAN ALZATE</v>
      </c>
      <c r="V196" s="82"/>
    </row>
    <row r="197" spans="2:22" hidden="1" x14ac:dyDescent="0.35">
      <c r="B197" s="73">
        <v>191</v>
      </c>
      <c r="C197" s="6">
        <v>167157</v>
      </c>
      <c r="D197" s="44" t="str">
        <f>VLOOKUP(C197,'[1]Control programa E'!$B$13:$U$396,8,0)</f>
        <v>SERVICENTRO MENGA</v>
      </c>
      <c r="E197" s="44" t="str">
        <f>VLOOKUP(C197,'[1]Control programa E'!$B$13:$U$396,11,0)</f>
        <v>YUMBO</v>
      </c>
      <c r="F197" s="44" t="str">
        <f>VLOOKUP(C197,'[1]Control programa E'!$B$13:$U$396,10,0)</f>
        <v>Área Sur</v>
      </c>
      <c r="G197" s="44" t="str">
        <f>VLOOKUP(C197,'[1]Control programa E'!$B$13:$U$396,20,0)</f>
        <v>Jose Fernando Cabal</v>
      </c>
      <c r="H197" s="44" t="str">
        <f>VLOOKUP(C197,'[1]Control programa E'!$B$13:$U$396,15,0)</f>
        <v>CLAUDIA PINILLA</v>
      </c>
      <c r="I197" s="149">
        <v>0.79545454545454541</v>
      </c>
      <c r="J197" s="149">
        <v>1</v>
      </c>
      <c r="K197" s="148">
        <f t="shared" si="8"/>
        <v>0.89772727272727271</v>
      </c>
      <c r="L197" s="83"/>
      <c r="M197" s="84"/>
      <c r="N197" s="83">
        <f t="shared" si="10"/>
        <v>1</v>
      </c>
      <c r="O197" s="85">
        <f t="shared" si="9"/>
        <v>150000</v>
      </c>
      <c r="P197" s="75">
        <f t="shared" si="11"/>
        <v>150000</v>
      </c>
      <c r="Q197" s="76" t="s">
        <v>2734</v>
      </c>
      <c r="R197" s="74"/>
      <c r="S197" s="74"/>
      <c r="T197" s="74"/>
      <c r="U197" s="77" t="str">
        <f>VLOOKUP(C197,'[1]Control programa E'!$B$13:$AS$396,44,0)</f>
        <v>JOSE OROBIO</v>
      </c>
      <c r="V197" s="77"/>
    </row>
    <row r="198" spans="2:22" hidden="1" x14ac:dyDescent="0.35">
      <c r="B198" s="78">
        <v>192</v>
      </c>
      <c r="C198" s="6">
        <v>111777</v>
      </c>
      <c r="D198" s="44" t="str">
        <f>VLOOKUP(C198,'[1]Control programa E'!$B$13:$U$396,8,0)</f>
        <v>ESTACION DE SERVICIO VALLE</v>
      </c>
      <c r="E198" s="44" t="str">
        <f>VLOOKUP(C198,'[1]Control programa E'!$B$13:$U$396,11,0)</f>
        <v>TULUA</v>
      </c>
      <c r="F198" s="44" t="str">
        <f>VLOOKUP(C198,'[1]Control programa E'!$B$13:$U$396,10,0)</f>
        <v>Área Sur</v>
      </c>
      <c r="G198" s="44" t="str">
        <f>VLOOKUP(C198,'[1]Control programa E'!$B$13:$U$396,20,0)</f>
        <v>Luz Adriana Galvez</v>
      </c>
      <c r="H198" s="44" t="str">
        <f>VLOOKUP(C198,'[1]Control programa E'!$B$13:$U$396,15,0)</f>
        <v>ANDRES GARCIA</v>
      </c>
      <c r="I198" s="149">
        <v>1</v>
      </c>
      <c r="J198" s="149">
        <v>0.79545454545454541</v>
      </c>
      <c r="K198" s="148">
        <f t="shared" si="8"/>
        <v>0.89772727272727271</v>
      </c>
      <c r="L198" s="80"/>
      <c r="M198" s="81"/>
      <c r="N198" s="83">
        <f t="shared" si="10"/>
        <v>1</v>
      </c>
      <c r="O198" s="85">
        <f t="shared" si="9"/>
        <v>150000</v>
      </c>
      <c r="P198" s="75">
        <f t="shared" si="11"/>
        <v>150000</v>
      </c>
      <c r="Q198" s="76" t="s">
        <v>2734</v>
      </c>
      <c r="R198" s="78"/>
      <c r="S198" s="74"/>
      <c r="T198" s="78"/>
      <c r="U198" s="77" t="str">
        <f>VLOOKUP(C198,'[1]Control programa E'!$B$13:$AS$396,44,0)</f>
        <v>JOSE OROBIO</v>
      </c>
      <c r="V198" s="82"/>
    </row>
    <row r="199" spans="2:22" hidden="1" x14ac:dyDescent="0.35">
      <c r="B199" s="73">
        <v>193</v>
      </c>
      <c r="C199" s="4">
        <v>110522</v>
      </c>
      <c r="D199" s="44" t="str">
        <f>VLOOKUP(C199,'[1]Control programa E'!$B$13:$U$396,8,0)</f>
        <v>ORIENTE</v>
      </c>
      <c r="E199" s="44" t="str">
        <f>VLOOKUP(C199,'[1]Control programa E'!$B$13:$U$396,11,0)</f>
        <v>VILLAVICENCIO</v>
      </c>
      <c r="F199" s="44" t="str">
        <f>VLOOKUP(C199,'[1]Control programa E'!$B$13:$U$396,10,0)</f>
        <v>Área Centro</v>
      </c>
      <c r="G199" s="44" t="str">
        <f>VLOOKUP(C199,'[1]Control programa E'!$B$13:$U$396,20,0)</f>
        <v>REDH: Humberto Hernandez</v>
      </c>
      <c r="H199" s="44" t="str">
        <f>VLOOKUP(C199,'[1]Control programa E'!$B$13:$U$396,15,0)</f>
        <v>IVAN PINZON</v>
      </c>
      <c r="I199" s="147">
        <v>0.79518072289156627</v>
      </c>
      <c r="J199" s="147">
        <v>1</v>
      </c>
      <c r="K199" s="148">
        <f t="shared" ref="K199:K262" si="12">AVERAGE(I199:J199)</f>
        <v>0.89759036144578319</v>
      </c>
      <c r="L199" s="83"/>
      <c r="M199" s="84"/>
      <c r="N199" s="83">
        <f t="shared" si="10"/>
        <v>1</v>
      </c>
      <c r="O199" s="85">
        <f t="shared" ref="O199:O262" si="13">N199*$O$4</f>
        <v>150000</v>
      </c>
      <c r="P199" s="75">
        <f t="shared" si="11"/>
        <v>150000</v>
      </c>
      <c r="Q199" s="76" t="s">
        <v>2734</v>
      </c>
      <c r="R199" s="74"/>
      <c r="S199" s="74"/>
      <c r="T199" s="74"/>
      <c r="U199" s="77" t="str">
        <f>VLOOKUP(C199,'[1]Control programa E'!$B$13:$AS$396,44,0)</f>
        <v>WILSON MONTAÑA</v>
      </c>
      <c r="V199" s="77"/>
    </row>
    <row r="200" spans="2:22" hidden="1" x14ac:dyDescent="0.35">
      <c r="B200" s="78">
        <v>194</v>
      </c>
      <c r="C200" s="6">
        <v>111739</v>
      </c>
      <c r="D200" s="44" t="str">
        <f>VLOOKUP(C200,'[1]Control programa E'!$B$13:$U$396,8,0)</f>
        <v>ROYAL</v>
      </c>
      <c r="E200" s="44" t="str">
        <f>VLOOKUP(C200,'[1]Control programa E'!$B$13:$U$396,11,0)</f>
        <v>IBAGUE</v>
      </c>
      <c r="F200" s="44" t="str">
        <f>VLOOKUP(C200,'[1]Control programa E'!$B$13:$U$396,10,0)</f>
        <v>Área Centro</v>
      </c>
      <c r="G200" s="44" t="str">
        <f>VLOOKUP(C200,'[1]Control programa E'!$B$13:$U$396,20,0)</f>
        <v>REDH: Humberto Hernandez</v>
      </c>
      <c r="H200" s="44" t="str">
        <f>VLOOKUP(C200,'[1]Control programa E'!$B$13:$U$396,15,0)</f>
        <v>ROBINSON GUZMÁN</v>
      </c>
      <c r="I200" s="149">
        <v>0.78823529411764703</v>
      </c>
      <c r="J200" s="149">
        <v>1</v>
      </c>
      <c r="K200" s="148">
        <f t="shared" si="12"/>
        <v>0.89411764705882346</v>
      </c>
      <c r="L200" s="80"/>
      <c r="M200" s="81"/>
      <c r="N200" s="83">
        <f t="shared" ref="N200:N263" si="14">COUNTIF(I200:J200,"&gt;=100%")</f>
        <v>1</v>
      </c>
      <c r="O200" s="85">
        <f t="shared" si="13"/>
        <v>150000</v>
      </c>
      <c r="P200" s="75">
        <f t="shared" ref="P200:P263" si="15">O200+M200</f>
        <v>150000</v>
      </c>
      <c r="Q200" s="76" t="s">
        <v>2734</v>
      </c>
      <c r="R200" s="78"/>
      <c r="S200" s="74"/>
      <c r="T200" s="78"/>
      <c r="U200" s="77" t="str">
        <f>VLOOKUP(C200,'[1]Control programa E'!$B$13:$AS$396,44,0)</f>
        <v>FERNEY LOZANO</v>
      </c>
      <c r="V200" s="82"/>
    </row>
    <row r="201" spans="2:22" x14ac:dyDescent="0.35">
      <c r="B201" s="73">
        <v>195</v>
      </c>
      <c r="C201" s="6">
        <v>164481</v>
      </c>
      <c r="D201" s="44" t="str">
        <f>VLOOKUP(C201,'[1]Control programa E'!$B$13:$U$396,8,0)</f>
        <v>LA SUPER 13</v>
      </c>
      <c r="E201" s="44" t="str">
        <f>VLOOKUP(C201,'[1]Control programa E'!$B$13:$U$396,11,0)</f>
        <v>CARTAGO</v>
      </c>
      <c r="F201" s="44" t="str">
        <f>VLOOKUP(C201,'[1]Control programa E'!$B$13:$U$396,10,0)</f>
        <v>Área Sur</v>
      </c>
      <c r="G201" s="44" t="str">
        <f>VLOOKUP(C201,'[1]Control programa E'!$B$13:$U$396,20,0)</f>
        <v>Natalia Quintero</v>
      </c>
      <c r="H201" s="44" t="str">
        <f>VLOOKUP(C201,'[1]Control programa E'!$B$13:$U$396,15,0)</f>
        <v>ANDRES GARCIA</v>
      </c>
      <c r="I201" s="149">
        <v>0.88311688311688308</v>
      </c>
      <c r="J201" s="149">
        <v>0.90243902439024393</v>
      </c>
      <c r="K201" s="148">
        <f t="shared" si="12"/>
        <v>0.8927779537535635</v>
      </c>
      <c r="L201" s="83"/>
      <c r="M201" s="84"/>
      <c r="N201" s="83">
        <f t="shared" si="14"/>
        <v>0</v>
      </c>
      <c r="O201" s="85">
        <f t="shared" si="13"/>
        <v>0</v>
      </c>
      <c r="P201" s="75">
        <f t="shared" si="15"/>
        <v>0</v>
      </c>
      <c r="Q201" s="76"/>
      <c r="R201" s="74"/>
      <c r="S201" s="74"/>
      <c r="T201" s="74"/>
      <c r="U201" s="77" t="str">
        <f>VLOOKUP(C201,'[1]Control programa E'!$B$13:$AS$396,44,0)</f>
        <v>FERNANDO DUQUE</v>
      </c>
      <c r="V201" s="77"/>
    </row>
    <row r="202" spans="2:22" x14ac:dyDescent="0.35">
      <c r="B202" s="78">
        <v>196</v>
      </c>
      <c r="C202" s="4">
        <v>112010</v>
      </c>
      <c r="D202" s="44" t="str">
        <f>VLOOKUP(C202,'[1]Control programa E'!$B$13:$U$396,8,0)</f>
        <v>MASILURES</v>
      </c>
      <c r="E202" s="44" t="str">
        <f>VLOOKUP(C202,'[1]Control programa E'!$B$13:$U$396,11,0)</f>
        <v>UBATE</v>
      </c>
      <c r="F202" s="44" t="str">
        <f>VLOOKUP(C202,'[1]Control programa E'!$B$13:$U$396,10,0)</f>
        <v>Área Centro</v>
      </c>
      <c r="G202" s="44" t="str">
        <f>VLOOKUP(C202,'[1]Control programa E'!$B$13:$U$396,20,0)</f>
        <v>Gustavo Espitia</v>
      </c>
      <c r="H202" s="44" t="str">
        <f>VLOOKUP(C202,'[1]Control programa E'!$B$13:$U$396,15,0)</f>
        <v>YOLIMA MESA</v>
      </c>
      <c r="I202" s="147">
        <v>0.92771084337349397</v>
      </c>
      <c r="J202" s="147">
        <v>0.85542168674698793</v>
      </c>
      <c r="K202" s="148">
        <f t="shared" si="12"/>
        <v>0.89156626506024095</v>
      </c>
      <c r="L202" s="80"/>
      <c r="M202" s="81"/>
      <c r="N202" s="83">
        <f t="shared" si="14"/>
        <v>0</v>
      </c>
      <c r="O202" s="85">
        <f t="shared" si="13"/>
        <v>0</v>
      </c>
      <c r="P202" s="75">
        <f t="shared" si="15"/>
        <v>0</v>
      </c>
      <c r="Q202" s="79"/>
      <c r="R202" s="78"/>
      <c r="S202" s="74"/>
      <c r="T202" s="78"/>
      <c r="U202" s="77" t="str">
        <f>VLOOKUP(C202,'[1]Control programa E'!$B$13:$AS$396,44,0)</f>
        <v>RICARDO CHIPATECUA</v>
      </c>
      <c r="V202" s="82"/>
    </row>
    <row r="203" spans="2:22" x14ac:dyDescent="0.35">
      <c r="B203" s="73">
        <v>197</v>
      </c>
      <c r="C203" s="4">
        <v>170948</v>
      </c>
      <c r="D203" s="44" t="str">
        <f>VLOOKUP(C203,'[1]Control programa E'!$B$13:$U$396,8,0)</f>
        <v>CARVAJAL</v>
      </c>
      <c r="E203" s="44" t="str">
        <f>VLOOKUP(C203,'[1]Control programa E'!$B$13:$U$396,11,0)</f>
        <v>BOGOTA D.C.</v>
      </c>
      <c r="F203" s="44" t="str">
        <f>VLOOKUP(C203,'[1]Control programa E'!$B$13:$U$396,10,0)</f>
        <v>Área Centro</v>
      </c>
      <c r="G203" s="44" t="str">
        <f>VLOOKUP(C203,'[1]Control programa E'!$B$13:$U$396,20,0)</f>
        <v>Jose Libardo Balaguera Daza</v>
      </c>
      <c r="H203" s="44" t="str">
        <f>VLOOKUP(C203,'[1]Control programa E'!$B$13:$U$396,15,0)</f>
        <v xml:space="preserve">JUAN PABLO PIÑEROS </v>
      </c>
      <c r="I203" s="147">
        <v>0.89873417721518989</v>
      </c>
      <c r="J203" s="147">
        <v>0.88235294117647056</v>
      </c>
      <c r="K203" s="148">
        <f t="shared" si="12"/>
        <v>0.89054355919583017</v>
      </c>
      <c r="L203" s="83"/>
      <c r="M203" s="84"/>
      <c r="N203" s="83">
        <f t="shared" si="14"/>
        <v>0</v>
      </c>
      <c r="O203" s="85">
        <f t="shared" si="13"/>
        <v>0</v>
      </c>
      <c r="P203" s="75">
        <f t="shared" si="15"/>
        <v>0</v>
      </c>
      <c r="Q203" s="76"/>
      <c r="R203" s="74"/>
      <c r="S203" s="74"/>
      <c r="T203" s="74"/>
      <c r="U203" s="77" t="str">
        <f>VLOOKUP(C203,'[1]Control programa E'!$B$13:$AS$396,44,0)</f>
        <v>FERNEY LOZANO</v>
      </c>
      <c r="V203" s="77"/>
    </row>
    <row r="204" spans="2:22" x14ac:dyDescent="0.35">
      <c r="B204" s="78">
        <v>198</v>
      </c>
      <c r="C204" s="4">
        <v>164473</v>
      </c>
      <c r="D204" s="44" t="str">
        <f>VLOOKUP(C204,'[1]Control programa E'!$B$13:$U$396,8,0)</f>
        <v>ACOPI</v>
      </c>
      <c r="E204" s="44" t="str">
        <f>VLOOKUP(C204,'[1]Control programa E'!$B$13:$U$396,11,0)</f>
        <v>YUMBO</v>
      </c>
      <c r="F204" s="44" t="str">
        <f>VLOOKUP(C204,'[1]Control programa E'!$B$13:$U$396,10,0)</f>
        <v>Área Sur</v>
      </c>
      <c r="G204" s="44" t="str">
        <f>VLOOKUP(C204,'[1]Control programa E'!$B$13:$U$396,20,0)</f>
        <v>VILLALOBOS: Oscar Rojas</v>
      </c>
      <c r="H204" s="44" t="str">
        <f>VLOOKUP(C204,'[1]Control programa E'!$B$13:$U$396,15,0)</f>
        <v>CATALINA QUINTERO</v>
      </c>
      <c r="I204" s="147">
        <v>0.85227272727272729</v>
      </c>
      <c r="J204" s="147">
        <v>0.9285714285714286</v>
      </c>
      <c r="K204" s="148">
        <f t="shared" si="12"/>
        <v>0.89042207792207795</v>
      </c>
      <c r="L204" s="80"/>
      <c r="M204" s="81"/>
      <c r="N204" s="83">
        <f t="shared" si="14"/>
        <v>0</v>
      </c>
      <c r="O204" s="85">
        <f t="shared" si="13"/>
        <v>0</v>
      </c>
      <c r="P204" s="75">
        <f t="shared" si="15"/>
        <v>0</v>
      </c>
      <c r="Q204" s="79"/>
      <c r="R204" s="78"/>
      <c r="S204" s="74"/>
      <c r="T204" s="78"/>
      <c r="U204" s="77" t="str">
        <f>VLOOKUP(C204,'[1]Control programa E'!$B$13:$AS$396,44,0)</f>
        <v>JUAN MONTEALEGRE</v>
      </c>
      <c r="V204" s="82"/>
    </row>
    <row r="205" spans="2:22" x14ac:dyDescent="0.35">
      <c r="B205" s="73">
        <v>199</v>
      </c>
      <c r="C205" s="6">
        <v>112292</v>
      </c>
      <c r="D205" s="44" t="str">
        <f>VLOOKUP(C205,'[1]Control programa E'!$B$13:$U$396,8,0)</f>
        <v>EDS PRIMAX GUAMAL</v>
      </c>
      <c r="E205" s="44" t="str">
        <f>VLOOKUP(C205,'[1]Control programa E'!$B$13:$U$396,11,0)</f>
        <v>GUAMAL</v>
      </c>
      <c r="F205" s="44" t="str">
        <f>VLOOKUP(C205,'[1]Control programa E'!$B$13:$U$396,10,0)</f>
        <v>Área Centro</v>
      </c>
      <c r="G205" s="44" t="str">
        <f>VLOOKUP(C205,'[1]Control programa E'!$B$13:$U$396,20,0)</f>
        <v>REDH: Humberto Hernandez</v>
      </c>
      <c r="H205" s="44" t="str">
        <f>VLOOKUP(C205,'[1]Control programa E'!$B$13:$U$396,15,0)</f>
        <v>IVAN PINZON</v>
      </c>
      <c r="I205" s="149">
        <v>0.96511627906976749</v>
      </c>
      <c r="J205" s="149">
        <v>0.80263157894736847</v>
      </c>
      <c r="K205" s="148">
        <f t="shared" si="12"/>
        <v>0.88387392900856798</v>
      </c>
      <c r="L205" s="83"/>
      <c r="M205" s="84"/>
      <c r="N205" s="83">
        <f t="shared" si="14"/>
        <v>0</v>
      </c>
      <c r="O205" s="85">
        <f t="shared" si="13"/>
        <v>0</v>
      </c>
      <c r="P205" s="75">
        <f t="shared" si="15"/>
        <v>0</v>
      </c>
      <c r="Q205" s="76"/>
      <c r="R205" s="74"/>
      <c r="S205" s="74"/>
      <c r="T205" s="74"/>
      <c r="U205" s="77" t="str">
        <f>VLOOKUP(C205,'[1]Control programa E'!$B$13:$AS$396,44,0)</f>
        <v>WILSON MONTAÑA</v>
      </c>
      <c r="V205" s="77"/>
    </row>
    <row r="206" spans="2:22" x14ac:dyDescent="0.35">
      <c r="B206" s="78">
        <v>200</v>
      </c>
      <c r="C206" s="6">
        <v>169638</v>
      </c>
      <c r="D206" s="44" t="str">
        <f>VLOOKUP(C206,'[1]Control programa E'!$B$13:$U$396,8,0)</f>
        <v>LLANOGRANDE - SOATA</v>
      </c>
      <c r="E206" s="44" t="str">
        <f>VLOOKUP(C206,'[1]Control programa E'!$B$13:$U$396,11,0)</f>
        <v>SOATA</v>
      </c>
      <c r="F206" s="44" t="str">
        <f>VLOOKUP(C206,'[1]Control programa E'!$B$13:$U$396,10,0)</f>
        <v>Área Centro</v>
      </c>
      <c r="G206" s="44" t="str">
        <f>VLOOKUP(C206,'[1]Control programa E'!$B$13:$U$396,20,0)</f>
        <v xml:space="preserve">Ramiro Merchan </v>
      </c>
      <c r="H206" s="44" t="str">
        <f>VLOOKUP(C206,'[1]Control programa E'!$B$13:$U$396,15,0)</f>
        <v>YOLIMA MESA</v>
      </c>
      <c r="I206" s="149">
        <v>0.86046511627906974</v>
      </c>
      <c r="J206" s="149">
        <v>0.90697674418604646</v>
      </c>
      <c r="K206" s="148">
        <f t="shared" si="12"/>
        <v>0.88372093023255816</v>
      </c>
      <c r="L206" s="80"/>
      <c r="M206" s="81"/>
      <c r="N206" s="83">
        <f t="shared" si="14"/>
        <v>0</v>
      </c>
      <c r="O206" s="85">
        <f t="shared" si="13"/>
        <v>0</v>
      </c>
      <c r="P206" s="75">
        <f t="shared" si="15"/>
        <v>0</v>
      </c>
      <c r="Q206" s="79"/>
      <c r="R206" s="78"/>
      <c r="S206" s="74"/>
      <c r="T206" s="78"/>
      <c r="U206" s="77" t="str">
        <f>VLOOKUP(C206,'[1]Control programa E'!$B$13:$AS$396,44,0)</f>
        <v>RICARDO CHIPATECUA</v>
      </c>
      <c r="V206" s="82"/>
    </row>
    <row r="207" spans="2:22" hidden="1" x14ac:dyDescent="0.35">
      <c r="B207" s="73">
        <v>201</v>
      </c>
      <c r="C207" s="6">
        <v>170474</v>
      </c>
      <c r="D207" s="44" t="str">
        <f>VLOOKUP(C207,'[1]Control programa E'!$B$13:$U$396,8,0)</f>
        <v>CANAGUARITO</v>
      </c>
      <c r="E207" s="44" t="str">
        <f>VLOOKUP(C207,'[1]Control programa E'!$B$13:$U$396,11,0)</f>
        <v>GRANADA</v>
      </c>
      <c r="F207" s="44" t="str">
        <f>VLOOKUP(C207,'[1]Control programa E'!$B$13:$U$396,10,0)</f>
        <v>Área Centro</v>
      </c>
      <c r="G207" s="44" t="str">
        <f>VLOOKUP(C207,'[1]Control programa E'!$B$13:$U$396,20,0)</f>
        <v>REINEL GAITAM</v>
      </c>
      <c r="H207" s="44" t="str">
        <f>VLOOKUP(C207,'[1]Control programa E'!$B$13:$U$396,15,0)</f>
        <v>IVAN PINZON</v>
      </c>
      <c r="I207" s="149">
        <v>1</v>
      </c>
      <c r="J207" s="149">
        <v>0.76543209876543206</v>
      </c>
      <c r="K207" s="148">
        <f t="shared" si="12"/>
        <v>0.88271604938271597</v>
      </c>
      <c r="L207" s="83"/>
      <c r="M207" s="84"/>
      <c r="N207" s="83">
        <f t="shared" si="14"/>
        <v>1</v>
      </c>
      <c r="O207" s="85">
        <f t="shared" si="13"/>
        <v>150000</v>
      </c>
      <c r="P207" s="75">
        <f t="shared" si="15"/>
        <v>150000</v>
      </c>
      <c r="Q207" s="76" t="s">
        <v>2734</v>
      </c>
      <c r="R207" s="74"/>
      <c r="S207" s="74"/>
      <c r="T207" s="74"/>
      <c r="U207" s="77" t="str">
        <f>VLOOKUP(C207,'[1]Control programa E'!$B$13:$AS$396,44,0)</f>
        <v>WILSON MONTAÑA</v>
      </c>
      <c r="V207" s="77"/>
    </row>
    <row r="208" spans="2:22" x14ac:dyDescent="0.35">
      <c r="B208" s="78">
        <v>202</v>
      </c>
      <c r="C208" s="4">
        <v>163868</v>
      </c>
      <c r="D208" s="44" t="str">
        <f>VLOOKUP(C208,'[1]Control programa E'!$B$13:$U$396,8,0)</f>
        <v>LOS ALPES</v>
      </c>
      <c r="E208" s="44" t="str">
        <f>VLOOKUP(C208,'[1]Control programa E'!$B$13:$U$396,11,0)</f>
        <v>ANDALUCIA</v>
      </c>
      <c r="F208" s="44" t="str">
        <f>VLOOKUP(C208,'[1]Control programa E'!$B$13:$U$396,10,0)</f>
        <v>Área Sur</v>
      </c>
      <c r="G208" s="44" t="str">
        <f>VLOOKUP(C208,'[1]Control programa E'!$B$13:$U$396,20,0)</f>
        <v>Federico Rojas - Fernando Zaa</v>
      </c>
      <c r="H208" s="44" t="str">
        <f>VLOOKUP(C208,'[1]Control programa E'!$B$13:$U$396,15,0)</f>
        <v>CATALINA QUINTERO</v>
      </c>
      <c r="I208" s="150" t="s">
        <v>534</v>
      </c>
      <c r="J208" s="147">
        <v>0.88157894736842102</v>
      </c>
      <c r="K208" s="148">
        <f t="shared" si="12"/>
        <v>0.88157894736842102</v>
      </c>
      <c r="L208" s="80"/>
      <c r="M208" s="81"/>
      <c r="N208" s="83">
        <f t="shared" si="14"/>
        <v>0</v>
      </c>
      <c r="O208" s="85">
        <f t="shared" si="13"/>
        <v>0</v>
      </c>
      <c r="P208" s="75">
        <f t="shared" si="15"/>
        <v>0</v>
      </c>
      <c r="Q208" s="79"/>
      <c r="R208" s="78"/>
      <c r="S208" s="74"/>
      <c r="T208" s="78"/>
      <c r="U208" s="77" t="str">
        <f>VLOOKUP(C208,'[1]Control programa E'!$B$13:$AS$396,44,0)</f>
        <v>SANDRA JORDAN</v>
      </c>
      <c r="V208" s="82"/>
    </row>
    <row r="209" spans="2:22" hidden="1" x14ac:dyDescent="0.35">
      <c r="B209" s="73">
        <v>203</v>
      </c>
      <c r="C209" s="6">
        <v>159542</v>
      </c>
      <c r="D209" s="44" t="str">
        <f>VLOOKUP(C209,'[1]Control programa E'!$B$13:$U$396,8,0)</f>
        <v>LOS MANGOS</v>
      </c>
      <c r="E209" s="44" t="str">
        <f>VLOOKUP(C209,'[1]Control programa E'!$B$13:$U$396,11,0)</f>
        <v>MEDELLIN</v>
      </c>
      <c r="F209" s="44" t="str">
        <f>VLOOKUP(C209,'[1]Control programa E'!$B$13:$U$396,10,0)</f>
        <v>Área Norte</v>
      </c>
      <c r="G209" s="44" t="str">
        <f>VLOOKUP(C209,'[1]Control programa E'!$B$13:$U$396,20,0)</f>
        <v>GRUPO ESTACIONES: Juan Gonzalo Velez</v>
      </c>
      <c r="H209" s="44" t="str">
        <f>VLOOKUP(C209,'[1]Control programa E'!$B$13:$U$396,15,0)</f>
        <v>ALVARO GUTIERREZ</v>
      </c>
      <c r="I209" s="149">
        <v>1</v>
      </c>
      <c r="J209" s="149">
        <v>0.76136363636363635</v>
      </c>
      <c r="K209" s="148">
        <f t="shared" si="12"/>
        <v>0.88068181818181812</v>
      </c>
      <c r="L209" s="83"/>
      <c r="M209" s="84"/>
      <c r="N209" s="83">
        <f t="shared" si="14"/>
        <v>1</v>
      </c>
      <c r="O209" s="85">
        <f t="shared" si="13"/>
        <v>150000</v>
      </c>
      <c r="P209" s="75">
        <f t="shared" si="15"/>
        <v>150000</v>
      </c>
      <c r="Q209" s="76" t="s">
        <v>2734</v>
      </c>
      <c r="R209" s="74"/>
      <c r="S209" s="74"/>
      <c r="T209" s="74"/>
      <c r="U209" s="77" t="str">
        <f>VLOOKUP(C209,'[1]Control programa E'!$B$13:$AS$396,44,0)</f>
        <v>JOHNNATAN ALZATE</v>
      </c>
      <c r="V209" s="77"/>
    </row>
    <row r="210" spans="2:22" x14ac:dyDescent="0.35">
      <c r="C210" s="4">
        <v>110288</v>
      </c>
      <c r="D210" s="44" t="str">
        <f>VLOOKUP(C210,'[1]Control programa E'!$B$13:$U$396,8,0)</f>
        <v>BELEN</v>
      </c>
      <c r="E210" s="44" t="str">
        <f>VLOOKUP(C210,'[1]Control programa E'!$B$13:$U$396,11,0)</f>
        <v>MEDELLIN</v>
      </c>
      <c r="F210" s="44" t="str">
        <f>VLOOKUP(C210,'[1]Control programa E'!$B$13:$U$396,10,0)</f>
        <v>Área Norte</v>
      </c>
      <c r="G210" s="44">
        <f>VLOOKUP(C210,'[1]Control programa E'!$B$13:$U$396,20,0)</f>
        <v>0</v>
      </c>
      <c r="H210" s="44" t="str">
        <f>VLOOKUP(C210,'[1]Control programa E'!$B$13:$U$396,15,0)</f>
        <v>OLGA LUCIA RESTREPO</v>
      </c>
      <c r="I210" s="147">
        <v>0.83750000000000002</v>
      </c>
      <c r="J210" s="147">
        <v>0.92307692307692313</v>
      </c>
      <c r="K210" s="148">
        <f t="shared" si="12"/>
        <v>0.88028846153846163</v>
      </c>
      <c r="M210" s="66"/>
      <c r="N210" s="83">
        <f t="shared" si="14"/>
        <v>0</v>
      </c>
      <c r="O210" s="85">
        <f t="shared" si="13"/>
        <v>0</v>
      </c>
      <c r="P210" s="75">
        <f t="shared" si="15"/>
        <v>0</v>
      </c>
      <c r="U210" s="77" t="str">
        <f>VLOOKUP(C210,'[1]Control programa E'!$B$13:$AS$396,44,0)</f>
        <v>JOHNNATAN ALZATE</v>
      </c>
    </row>
    <row r="211" spans="2:22" hidden="1" x14ac:dyDescent="0.35">
      <c r="C211" s="4">
        <v>163796</v>
      </c>
      <c r="D211" s="44" t="str">
        <f>VLOOKUP(C211,'[1]Control programa E'!$B$13:$U$396,8,0)</f>
        <v>GLORIETA 2</v>
      </c>
      <c r="E211" s="44" t="str">
        <f>VLOOKUP(C211,'[1]Control programa E'!$B$13:$U$396,11,0)</f>
        <v>GUADALAJARA DE BUGA</v>
      </c>
      <c r="F211" s="44" t="str">
        <f>VLOOKUP(C211,'[1]Control programa E'!$B$13:$U$396,10,0)</f>
        <v>Área Sur</v>
      </c>
      <c r="G211" s="44" t="str">
        <f>VLOOKUP(C211,'[1]Control programa E'!$B$13:$U$396,20,0)</f>
        <v>VILLALOBOS: Andrea Villalobos</v>
      </c>
      <c r="H211" s="44" t="str">
        <f>VLOOKUP(C211,'[1]Control programa E'!$B$13:$U$396,15,0)</f>
        <v>CATALINA QUINTERO</v>
      </c>
      <c r="I211" s="147">
        <v>1</v>
      </c>
      <c r="J211" s="147">
        <v>0.75903614457831325</v>
      </c>
      <c r="K211" s="148">
        <f t="shared" si="12"/>
        <v>0.87951807228915668</v>
      </c>
      <c r="N211" s="83">
        <f t="shared" si="14"/>
        <v>1</v>
      </c>
      <c r="O211" s="85">
        <f t="shared" si="13"/>
        <v>150000</v>
      </c>
      <c r="P211" s="75">
        <f t="shared" si="15"/>
        <v>150000</v>
      </c>
      <c r="Q211" s="76" t="s">
        <v>2734</v>
      </c>
      <c r="U211" s="77" t="str">
        <f>VLOOKUP(C211,'[1]Control programa E'!$B$13:$AS$396,44,0)</f>
        <v>JUAN MONTEALEGRE</v>
      </c>
    </row>
    <row r="212" spans="2:22" x14ac:dyDescent="0.35">
      <c r="C212" s="6">
        <v>109917</v>
      </c>
      <c r="D212" s="44" t="str">
        <f>VLOOKUP(C212,'[1]Control programa E'!$B$13:$U$396,8,0)</f>
        <v>MALL AUTOS</v>
      </c>
      <c r="E212" s="44" t="str">
        <f>VLOOKUP(C212,'[1]Control programa E'!$B$13:$U$396,11,0)</f>
        <v>MEDELLIN</v>
      </c>
      <c r="F212" s="44" t="str">
        <f>VLOOKUP(C212,'[1]Control programa E'!$B$13:$U$396,10,0)</f>
        <v>Área Norte</v>
      </c>
      <c r="G212" s="44" t="str">
        <f>VLOOKUP(C212,'[1]Control programa E'!$B$13:$U$396,20,0)</f>
        <v>Cesar Velez</v>
      </c>
      <c r="H212" s="44" t="str">
        <f>VLOOKUP(C212,'[1]Control programa E'!$B$13:$U$396,15,0)</f>
        <v>OLGA LUCIA RESTREPO</v>
      </c>
      <c r="I212" s="149">
        <v>0.86046511627906974</v>
      </c>
      <c r="J212" s="149">
        <v>0.89772727272727271</v>
      </c>
      <c r="K212" s="148">
        <f t="shared" si="12"/>
        <v>0.87909619450317122</v>
      </c>
      <c r="N212" s="83">
        <f t="shared" si="14"/>
        <v>0</v>
      </c>
      <c r="O212" s="85">
        <f t="shared" si="13"/>
        <v>0</v>
      </c>
      <c r="P212" s="75">
        <f t="shared" si="15"/>
        <v>0</v>
      </c>
      <c r="U212" s="77" t="str">
        <f>VLOOKUP(C212,'[1]Control programa E'!$B$13:$AS$396,44,0)</f>
        <v>NORMAN CORDOBA</v>
      </c>
    </row>
    <row r="213" spans="2:22" x14ac:dyDescent="0.35">
      <c r="C213" s="4">
        <v>109981</v>
      </c>
      <c r="D213" s="44" t="str">
        <f>VLOOKUP(C213,'[1]Control programa E'!$B$13:$U$396,8,0)</f>
        <v>MOBIL 1 - BOGOTA</v>
      </c>
      <c r="E213" s="44" t="str">
        <f>VLOOKUP(C213,'[1]Control programa E'!$B$13:$U$396,11,0)</f>
        <v>BOGOTA D.C.</v>
      </c>
      <c r="F213" s="44" t="str">
        <f>VLOOKUP(C213,'[1]Control programa E'!$B$13:$U$396,10,0)</f>
        <v>Área Centro</v>
      </c>
      <c r="G213" s="44" t="str">
        <f>VLOOKUP(C213,'[1]Control programa E'!$B$13:$U$396,20,0)</f>
        <v xml:space="preserve">Rodrigo Jaramillo </v>
      </c>
      <c r="H213" s="44" t="str">
        <f>VLOOKUP(C213,'[1]Control programa E'!$B$13:$U$396,15,0)</f>
        <v xml:space="preserve">JUAN PABLO PIÑEROS </v>
      </c>
      <c r="I213" s="147">
        <v>0.84146341463414631</v>
      </c>
      <c r="J213" s="147">
        <v>0.91666666666666663</v>
      </c>
      <c r="K213" s="148">
        <f t="shared" si="12"/>
        <v>0.87906504065040647</v>
      </c>
      <c r="N213" s="83">
        <f t="shared" si="14"/>
        <v>0</v>
      </c>
      <c r="O213" s="85">
        <f t="shared" si="13"/>
        <v>0</v>
      </c>
      <c r="P213" s="75">
        <f t="shared" si="15"/>
        <v>0</v>
      </c>
      <c r="U213" s="77" t="str">
        <f>VLOOKUP(C213,'[1]Control programa E'!$B$13:$AS$396,44,0)</f>
        <v>NICOLAS SALAZAR</v>
      </c>
    </row>
    <row r="214" spans="2:22" hidden="1" x14ac:dyDescent="0.35">
      <c r="C214" s="4">
        <v>166912</v>
      </c>
      <c r="D214" s="44" t="str">
        <f>VLOOKUP(C214,'[1]Control programa E'!$B$13:$U$396,8,0)</f>
        <v>LA VICTORIA</v>
      </c>
      <c r="E214" s="44" t="str">
        <f>VLOOKUP(C214,'[1]Control programa E'!$B$13:$U$396,11,0)</f>
        <v>FLORENCIA</v>
      </c>
      <c r="F214" s="44" t="str">
        <f>VLOOKUP(C214,'[1]Control programa E'!$B$13:$U$396,10,0)</f>
        <v>Área Sur</v>
      </c>
      <c r="G214" s="44" t="str">
        <f>VLOOKUP(C214,'[1]Control programa E'!$B$13:$U$396,20,0)</f>
        <v>COESCO: Francisco Diez</v>
      </c>
      <c r="H214" s="44" t="str">
        <f>VLOOKUP(C214,'[1]Control programa E'!$B$13:$U$396,15,0)</f>
        <v>JOHANA BOTERO</v>
      </c>
      <c r="I214" s="147">
        <v>1</v>
      </c>
      <c r="J214" s="147">
        <v>0.7558139534883721</v>
      </c>
      <c r="K214" s="148">
        <f t="shared" si="12"/>
        <v>0.87790697674418605</v>
      </c>
      <c r="N214" s="83">
        <f t="shared" si="14"/>
        <v>1</v>
      </c>
      <c r="O214" s="85">
        <f t="shared" si="13"/>
        <v>150000</v>
      </c>
      <c r="P214" s="75">
        <f t="shared" si="15"/>
        <v>150000</v>
      </c>
      <c r="Q214" s="76" t="s">
        <v>2734</v>
      </c>
      <c r="U214" s="77" t="str">
        <f>VLOOKUP(C214,'[1]Control programa E'!$B$13:$AS$396,44,0)</f>
        <v>LAURA PERDOMO</v>
      </c>
    </row>
    <row r="215" spans="2:22" x14ac:dyDescent="0.35">
      <c r="C215" s="6">
        <v>110298</v>
      </c>
      <c r="D215" s="44" t="str">
        <f>VLOOKUP(C215,'[1]Control programa E'!$B$13:$U$396,8,0)</f>
        <v>PASOANCHO</v>
      </c>
      <c r="E215" s="44" t="str">
        <f>VLOOKUP(C215,'[1]Control programa E'!$B$13:$U$396,11,0)</f>
        <v>SANTIAGO DE CALI</v>
      </c>
      <c r="F215" s="44" t="str">
        <f>VLOOKUP(C215,'[1]Control programa E'!$B$13:$U$396,10,0)</f>
        <v>Área Sur</v>
      </c>
      <c r="G215" s="44" t="str">
        <f>VLOOKUP(C215,'[1]Control programa E'!$B$13:$U$396,20,0)</f>
        <v>GREEN SAS: Jose Vicente Enriquez</v>
      </c>
      <c r="H215" s="44" t="str">
        <f>VLOOKUP(C215,'[1]Control programa E'!$B$13:$U$396,15,0)</f>
        <v>CLAUDIA PINILLA</v>
      </c>
      <c r="I215" s="149">
        <v>0.82558139534883723</v>
      </c>
      <c r="J215" s="149">
        <v>0.93023255813953487</v>
      </c>
      <c r="K215" s="148">
        <f t="shared" si="12"/>
        <v>0.87790697674418605</v>
      </c>
      <c r="N215" s="83">
        <f t="shared" si="14"/>
        <v>0</v>
      </c>
      <c r="O215" s="85">
        <f t="shared" si="13"/>
        <v>0</v>
      </c>
      <c r="P215" s="75">
        <f t="shared" si="15"/>
        <v>0</v>
      </c>
      <c r="U215" s="77" t="str">
        <f>VLOOKUP(C215,'[1]Control programa E'!$B$13:$AS$396,44,0)</f>
        <v>SANDRA JORDAN</v>
      </c>
    </row>
    <row r="216" spans="2:22" hidden="1" x14ac:dyDescent="0.35">
      <c r="C216" s="4">
        <v>160937</v>
      </c>
      <c r="D216" s="44" t="str">
        <f>VLOOKUP(C216,'[1]Control programa E'!$B$13:$U$396,8,0)</f>
        <v>PANAMERICANA - IBAGUE</v>
      </c>
      <c r="E216" s="44" t="str">
        <f>VLOOKUP(C216,'[1]Control programa E'!$B$13:$U$396,11,0)</f>
        <v>IBAGUE</v>
      </c>
      <c r="F216" s="44" t="str">
        <f>VLOOKUP(C216,'[1]Control programa E'!$B$13:$U$396,10,0)</f>
        <v>Área Centro</v>
      </c>
      <c r="G216" s="44" t="str">
        <f>VLOOKUP(C216,'[1]Control programa E'!$B$13:$U$396,20,0)</f>
        <v>Jaime Bryant</v>
      </c>
      <c r="H216" s="44" t="str">
        <f>VLOOKUP(C216,'[1]Control programa E'!$B$13:$U$396,15,0)</f>
        <v>ROBINSON GUZMÁN</v>
      </c>
      <c r="I216" s="147">
        <v>0.75294117647058822</v>
      </c>
      <c r="J216" s="147">
        <v>1</v>
      </c>
      <c r="K216" s="148">
        <f t="shared" si="12"/>
        <v>0.87647058823529411</v>
      </c>
      <c r="N216" s="83">
        <f t="shared" si="14"/>
        <v>1</v>
      </c>
      <c r="O216" s="85">
        <f t="shared" si="13"/>
        <v>150000</v>
      </c>
      <c r="P216" s="75">
        <f t="shared" si="15"/>
        <v>150000</v>
      </c>
      <c r="Q216" s="76" t="s">
        <v>2734</v>
      </c>
      <c r="U216" s="77" t="str">
        <f>VLOOKUP(C216,'[1]Control programa E'!$B$13:$AS$396,44,0)</f>
        <v>FERNEY LOZANO</v>
      </c>
    </row>
    <row r="217" spans="2:22" x14ac:dyDescent="0.35">
      <c r="C217" s="4">
        <v>110341</v>
      </c>
      <c r="D217" s="44" t="str">
        <f>VLOOKUP(C217,'[1]Control programa E'!$B$13:$U$396,8,0)</f>
        <v>CALISUR</v>
      </c>
      <c r="E217" s="44" t="str">
        <f>VLOOKUP(C217,'[1]Control programa E'!$B$13:$U$396,11,0)</f>
        <v>SANTIAGO DE CALI</v>
      </c>
      <c r="F217" s="44" t="str">
        <f>VLOOKUP(C217,'[1]Control programa E'!$B$13:$U$396,10,0)</f>
        <v>Área Sur</v>
      </c>
      <c r="G217" s="44" t="str">
        <f>VLOOKUP(C217,'[1]Control programa E'!$B$13:$U$396,20,0)</f>
        <v>VILLALOBOS: Oscar Rojas</v>
      </c>
      <c r="H217" s="44" t="str">
        <f>VLOOKUP(C217,'[1]Control programa E'!$B$13:$U$396,15,0)</f>
        <v>CATALINA QUINTERO</v>
      </c>
      <c r="I217" s="147">
        <v>0.86904761904761907</v>
      </c>
      <c r="J217" s="147">
        <v>0.88372093023255816</v>
      </c>
      <c r="K217" s="148">
        <f t="shared" si="12"/>
        <v>0.87638427464008861</v>
      </c>
      <c r="N217" s="83">
        <f t="shared" si="14"/>
        <v>0</v>
      </c>
      <c r="O217" s="85">
        <f t="shared" si="13"/>
        <v>0</v>
      </c>
      <c r="P217" s="75">
        <f t="shared" si="15"/>
        <v>0</v>
      </c>
      <c r="U217" s="77" t="str">
        <f>VLOOKUP(C217,'[1]Control programa E'!$B$13:$AS$396,44,0)</f>
        <v>JUAN MONTEALEGRE</v>
      </c>
    </row>
    <row r="218" spans="2:22" x14ac:dyDescent="0.35">
      <c r="C218" s="4">
        <v>168265</v>
      </c>
      <c r="D218" s="44" t="str">
        <f>VLOOKUP(C218,'[1]Control programa E'!$B$13:$U$396,8,0)</f>
        <v>EL ALTICO</v>
      </c>
      <c r="E218" s="44" t="str">
        <f>VLOOKUP(C218,'[1]Control programa E'!$B$13:$U$396,11,0)</f>
        <v>LA ESTRELLA</v>
      </c>
      <c r="F218" s="44" t="str">
        <f>VLOOKUP(C218,'[1]Control programa E'!$B$13:$U$396,10,0)</f>
        <v>Área Norte</v>
      </c>
      <c r="G218" s="44" t="str">
        <f>VLOOKUP(C218,'[1]Control programa E'!$B$13:$U$396,20,0)</f>
        <v>Mauricio Montoya</v>
      </c>
      <c r="H218" s="44" t="str">
        <f>VLOOKUP(C218,'[1]Control programa E'!$B$13:$U$396,15,0)</f>
        <v>ALVARO GUTIERREZ</v>
      </c>
      <c r="I218" s="147">
        <v>0.9452054794520548</v>
      </c>
      <c r="J218" s="147">
        <v>0.80681818181818177</v>
      </c>
      <c r="K218" s="148">
        <f t="shared" si="12"/>
        <v>0.87601183063511834</v>
      </c>
      <c r="N218" s="83">
        <f t="shared" si="14"/>
        <v>0</v>
      </c>
      <c r="O218" s="85">
        <f t="shared" si="13"/>
        <v>0</v>
      </c>
      <c r="P218" s="75">
        <f t="shared" si="15"/>
        <v>0</v>
      </c>
      <c r="U218" s="77" t="str">
        <f>VLOOKUP(C218,'[1]Control programa E'!$B$13:$AS$396,44,0)</f>
        <v>JOHNNATAN ALZATE</v>
      </c>
    </row>
    <row r="219" spans="2:22" x14ac:dyDescent="0.35">
      <c r="C219" s="6">
        <v>110398</v>
      </c>
      <c r="D219" s="44" t="str">
        <f>VLOOKUP(C219,'[1]Control programa E'!$B$13:$U$396,8,0)</f>
        <v>LA VIÑA</v>
      </c>
      <c r="E219" s="44" t="str">
        <f>VLOOKUP(C219,'[1]Control programa E'!$B$13:$U$396,11,0)</f>
        <v>BUGA</v>
      </c>
      <c r="F219" s="44" t="str">
        <f>VLOOKUP(C219,'[1]Control programa E'!$B$13:$U$396,10,0)</f>
        <v>Área Sur</v>
      </c>
      <c r="G219" s="44" t="str">
        <f>VLOOKUP(C219,'[1]Control programa E'!$B$13:$U$396,20,0)</f>
        <v>Alberto BetancourtH</v>
      </c>
      <c r="H219" s="44" t="str">
        <f>VLOOKUP(C219,'[1]Control programa E'!$B$13:$U$396,15,0)</f>
        <v>FERNANDO HERNANDEZ</v>
      </c>
      <c r="I219" s="149">
        <v>0.82954545454545459</v>
      </c>
      <c r="J219" s="149">
        <v>0.92105263157894735</v>
      </c>
      <c r="K219" s="148">
        <f t="shared" si="12"/>
        <v>0.87529904306220097</v>
      </c>
      <c r="N219" s="83">
        <f t="shared" si="14"/>
        <v>0</v>
      </c>
      <c r="O219" s="85">
        <f t="shared" si="13"/>
        <v>0</v>
      </c>
      <c r="P219" s="75">
        <f t="shared" si="15"/>
        <v>0</v>
      </c>
      <c r="U219" s="77" t="str">
        <f>VLOOKUP(C219,'[1]Control programa E'!$B$13:$AS$396,44,0)</f>
        <v>JUAN MONTEALEGRE</v>
      </c>
    </row>
    <row r="220" spans="2:22" x14ac:dyDescent="0.35">
      <c r="C220" s="4">
        <v>146083</v>
      </c>
      <c r="D220" s="44" t="str">
        <f>VLOOKUP(C220,'[1]Control programa E'!$B$13:$U$396,8,0)</f>
        <v>LA 70 MEDELLIN</v>
      </c>
      <c r="E220" s="44" t="str">
        <f>VLOOKUP(C220,'[1]Control programa E'!$B$13:$U$396,11,0)</f>
        <v>MEDELLIN</v>
      </c>
      <c r="F220" s="44" t="str">
        <f>VLOOKUP(C220,'[1]Control programa E'!$B$13:$U$396,10,0)</f>
        <v>Área Norte</v>
      </c>
      <c r="G220" s="44" t="str">
        <f>VLOOKUP(C220,'[1]Control programa E'!$B$13:$U$396,20,0)</f>
        <v xml:space="preserve">Hector Julio Gaviria - Erika Gaviria </v>
      </c>
      <c r="H220" s="44" t="str">
        <f>VLOOKUP(C220,'[1]Control programa E'!$B$13:$U$396,15,0)</f>
        <v>ANDRES FELIPE PENNA</v>
      </c>
      <c r="I220" s="147">
        <v>0.91860465116279066</v>
      </c>
      <c r="J220" s="147">
        <v>0.82954545454545459</v>
      </c>
      <c r="K220" s="148">
        <f t="shared" si="12"/>
        <v>0.87407505285412257</v>
      </c>
      <c r="N220" s="83">
        <f t="shared" si="14"/>
        <v>0</v>
      </c>
      <c r="O220" s="85">
        <f t="shared" si="13"/>
        <v>0</v>
      </c>
      <c r="P220" s="75">
        <f t="shared" si="15"/>
        <v>0</v>
      </c>
      <c r="U220" s="77" t="str">
        <f>VLOOKUP(C220,'[1]Control programa E'!$B$13:$AS$396,44,0)</f>
        <v>NORMAN CORDOBA</v>
      </c>
    </row>
    <row r="221" spans="2:22" x14ac:dyDescent="0.35">
      <c r="C221" s="4">
        <v>111738</v>
      </c>
      <c r="D221" s="44" t="str">
        <f>VLOOKUP(C221,'[1]Control programa E'!$B$13:$U$396,8,0)</f>
        <v>LA ISABELA</v>
      </c>
      <c r="E221" s="44" t="str">
        <f>VLOOKUP(C221,'[1]Control programa E'!$B$13:$U$396,11,0)</f>
        <v>BUCARAMANGA</v>
      </c>
      <c r="F221" s="44" t="str">
        <f>VLOOKUP(C221,'[1]Control programa E'!$B$13:$U$396,10,0)</f>
        <v>Área Norte</v>
      </c>
      <c r="G221" s="44" t="str">
        <f>VLOOKUP(C221,'[1]Control programa E'!$B$13:$U$396,20,0)</f>
        <v>COESCO: Alexander Trujillo</v>
      </c>
      <c r="H221" s="44" t="str">
        <f>VLOOKUP(C221,'[1]Control programa E'!$B$13:$U$396,15,0)</f>
        <v>FABIAN TORRES</v>
      </c>
      <c r="I221" s="147">
        <v>0.95454545454545459</v>
      </c>
      <c r="J221" s="147">
        <v>0.79069767441860461</v>
      </c>
      <c r="K221" s="148">
        <f t="shared" si="12"/>
        <v>0.87262156448202965</v>
      </c>
      <c r="N221" s="83">
        <f t="shared" si="14"/>
        <v>0</v>
      </c>
      <c r="O221" s="85">
        <f t="shared" si="13"/>
        <v>0</v>
      </c>
      <c r="P221" s="75">
        <f t="shared" si="15"/>
        <v>0</v>
      </c>
      <c r="U221" s="77" t="str">
        <f>VLOOKUP(C221,'[1]Control programa E'!$B$13:$AS$396,44,0)</f>
        <v>FERNEY LOZANO</v>
      </c>
    </row>
    <row r="222" spans="2:22" x14ac:dyDescent="0.35">
      <c r="C222" s="6">
        <v>170347</v>
      </c>
      <c r="D222" s="44" t="str">
        <f>VLOOKUP(C222,'[1]Control programa E'!$B$13:$U$396,8,0)</f>
        <v>SAN RAFAEL</v>
      </c>
      <c r="E222" s="44" t="str">
        <f>VLOOKUP(C222,'[1]Control programa E'!$B$13:$U$396,11,0)</f>
        <v>DAGUA</v>
      </c>
      <c r="F222" s="44" t="str">
        <f>VLOOKUP(C222,'[1]Control programa E'!$B$13:$U$396,10,0)</f>
        <v>Área Sur</v>
      </c>
      <c r="G222" s="44" t="str">
        <f>VLOOKUP(C222,'[1]Control programa E'!$B$13:$U$396,20,0)</f>
        <v>Nicolas Villota</v>
      </c>
      <c r="H222" s="44" t="str">
        <f>VLOOKUP(C222,'[1]Control programa E'!$B$13:$U$396,15,0)</f>
        <v>FERNANDO HERNANDEZ</v>
      </c>
      <c r="I222" s="149">
        <v>0.82352941176470584</v>
      </c>
      <c r="J222" s="149">
        <v>0.92</v>
      </c>
      <c r="K222" s="148">
        <f t="shared" si="12"/>
        <v>0.871764705882353</v>
      </c>
      <c r="N222" s="83">
        <f t="shared" si="14"/>
        <v>0</v>
      </c>
      <c r="O222" s="85">
        <f t="shared" si="13"/>
        <v>0</v>
      </c>
      <c r="P222" s="75">
        <f t="shared" si="15"/>
        <v>0</v>
      </c>
      <c r="U222" s="77" t="str">
        <f>VLOOKUP(C222,'[1]Control programa E'!$B$13:$AS$396,44,0)</f>
        <v>JUAN MONTEALEGRE</v>
      </c>
    </row>
    <row r="223" spans="2:22" x14ac:dyDescent="0.35">
      <c r="C223" s="6">
        <v>110004</v>
      </c>
      <c r="D223" s="44" t="str">
        <f>VLOOKUP(C223,'[1]Control programa E'!$B$13:$U$396,8,0)</f>
        <v>LAS PALMAS</v>
      </c>
      <c r="E223" s="44" t="str">
        <f>VLOOKUP(C223,'[1]Control programa E'!$B$13:$U$396,11,0)</f>
        <v>MADRID</v>
      </c>
      <c r="F223" s="44" t="str">
        <f>VLOOKUP(C223,'[1]Control programa E'!$B$13:$U$396,10,0)</f>
        <v>Área Centro</v>
      </c>
      <c r="G223" s="44" t="str">
        <f>VLOOKUP(C223,'[1]Control programa E'!$B$13:$U$396,20,0)</f>
        <v>REDH: Humberto Hernandez</v>
      </c>
      <c r="H223" s="44" t="str">
        <f>VLOOKUP(C223,'[1]Control programa E'!$B$13:$U$396,15,0)</f>
        <v>CAROLINA CHAVEZ</v>
      </c>
      <c r="I223" s="149">
        <v>0.89156626506024095</v>
      </c>
      <c r="J223" s="149">
        <v>0.85185185185185186</v>
      </c>
      <c r="K223" s="148">
        <f t="shared" si="12"/>
        <v>0.8717090584560464</v>
      </c>
      <c r="N223" s="83">
        <f t="shared" si="14"/>
        <v>0</v>
      </c>
      <c r="O223" s="85">
        <f t="shared" si="13"/>
        <v>0</v>
      </c>
      <c r="P223" s="75">
        <f t="shared" si="15"/>
        <v>0</v>
      </c>
      <c r="U223" s="77" t="str">
        <f>VLOOKUP(C223,'[1]Control programa E'!$B$13:$AS$396,44,0)</f>
        <v>LUIS CASTRO</v>
      </c>
    </row>
    <row r="224" spans="2:22" x14ac:dyDescent="0.35">
      <c r="C224" s="4">
        <v>166177</v>
      </c>
      <c r="D224" s="44" t="str">
        <f>VLOOKUP(C224,'[1]Control programa E'!$B$13:$U$396,8,0)</f>
        <v>LA PETROLERA DE ORIENTE</v>
      </c>
      <c r="E224" s="44" t="str">
        <f>VLOOKUP(C224,'[1]Control programa E'!$B$13:$U$396,11,0)</f>
        <v>YOPAL</v>
      </c>
      <c r="F224" s="44" t="str">
        <f>VLOOKUP(C224,'[1]Control programa E'!$B$13:$U$396,10,0)</f>
        <v>Área Centro</v>
      </c>
      <c r="G224" s="44" t="str">
        <f>VLOOKUP(C224,'[1]Control programa E'!$B$13:$U$396,20,0)</f>
        <v>Combustibles Unigas SAS</v>
      </c>
      <c r="H224" s="44" t="str">
        <f>VLOOKUP(C224,'[1]Control programa E'!$B$13:$U$396,15,0)</f>
        <v>IVAN PINZON</v>
      </c>
      <c r="I224" s="147">
        <v>0.81176470588235294</v>
      </c>
      <c r="J224" s="147">
        <v>0.92941176470588238</v>
      </c>
      <c r="K224" s="148">
        <f t="shared" si="12"/>
        <v>0.87058823529411766</v>
      </c>
      <c r="N224" s="83">
        <f t="shared" si="14"/>
        <v>0</v>
      </c>
      <c r="O224" s="85">
        <f t="shared" si="13"/>
        <v>0</v>
      </c>
      <c r="P224" s="75">
        <f t="shared" si="15"/>
        <v>0</v>
      </c>
      <c r="U224" s="77" t="str">
        <f>VLOOKUP(C224,'[1]Control programa E'!$B$13:$AS$396,44,0)</f>
        <v>WILSON MONTAÑA</v>
      </c>
    </row>
    <row r="225" spans="3:21" hidden="1" x14ac:dyDescent="0.35">
      <c r="C225" s="6">
        <v>170422</v>
      </c>
      <c r="D225" s="44" t="str">
        <f>VLOOKUP(C225,'[1]Control programa E'!$B$13:$U$396,8,0)</f>
        <v>LA MARÍA</v>
      </c>
      <c r="E225" s="44" t="str">
        <f>VLOOKUP(C225,'[1]Control programa E'!$B$13:$U$396,11,0)</f>
        <v>YOTOCO</v>
      </c>
      <c r="F225" s="44" t="str">
        <f>VLOOKUP(C225,'[1]Control programa E'!$B$13:$U$396,10,0)</f>
        <v>Área Sur</v>
      </c>
      <c r="G225" s="44" t="str">
        <f>VLOOKUP(C225,'[1]Control programa E'!$B$13:$U$396,20,0)</f>
        <v>CARLOS TRUJILLO</v>
      </c>
      <c r="H225" s="44" t="str">
        <f>VLOOKUP(C225,'[1]Control programa E'!$B$13:$U$396,15,0)</f>
        <v>FERNANDO HERNANDEZ</v>
      </c>
      <c r="I225" s="151">
        <v>0.74117647058823533</v>
      </c>
      <c r="J225" s="149">
        <v>1</v>
      </c>
      <c r="K225" s="148">
        <f t="shared" si="12"/>
        <v>0.87058823529411766</v>
      </c>
      <c r="N225" s="83">
        <f t="shared" si="14"/>
        <v>1</v>
      </c>
      <c r="O225" s="85">
        <f t="shared" si="13"/>
        <v>150000</v>
      </c>
      <c r="P225" s="75">
        <f t="shared" si="15"/>
        <v>150000</v>
      </c>
      <c r="Q225" s="76" t="s">
        <v>2734</v>
      </c>
      <c r="U225" s="77" t="str">
        <f>VLOOKUP(C225,'[1]Control programa E'!$B$13:$AS$396,44,0)</f>
        <v>SANDRA JORDAN</v>
      </c>
    </row>
    <row r="226" spans="3:21" x14ac:dyDescent="0.35">
      <c r="C226" s="4">
        <v>110851</v>
      </c>
      <c r="D226" s="44" t="str">
        <f>VLOOKUP(C226,'[1]Control programa E'!$B$13:$U$396,8,0)</f>
        <v>EL AMPARO</v>
      </c>
      <c r="E226" s="44" t="str">
        <f>VLOOKUP(C226,'[1]Control programa E'!$B$13:$U$396,11,0)</f>
        <v>CARTAGENA DE INDIAS</v>
      </c>
      <c r="F226" s="44" t="str">
        <f>VLOOKUP(C226,'[1]Control programa E'!$B$13:$U$396,10,0)</f>
        <v>Área Norte</v>
      </c>
      <c r="G226" s="44" t="str">
        <f>VLOOKUP(C226,'[1]Control programa E'!$B$13:$U$396,20,0)</f>
        <v>COESCO</v>
      </c>
      <c r="H226" s="44" t="str">
        <f>VLOOKUP(C226,'[1]Control programa E'!$B$13:$U$396,15,0)</f>
        <v>MARTHA BARROS</v>
      </c>
      <c r="I226" s="147">
        <v>0.97674418604651159</v>
      </c>
      <c r="J226" s="147">
        <v>0.76190476190476186</v>
      </c>
      <c r="K226" s="148">
        <f t="shared" si="12"/>
        <v>0.86932447397563672</v>
      </c>
      <c r="N226" s="83">
        <f t="shared" si="14"/>
        <v>0</v>
      </c>
      <c r="O226" s="85">
        <f t="shared" si="13"/>
        <v>0</v>
      </c>
      <c r="P226" s="75">
        <f t="shared" si="15"/>
        <v>0</v>
      </c>
      <c r="U226" s="77" t="str">
        <f>VLOOKUP(C226,'[1]Control programa E'!$B$13:$AS$396,44,0)</f>
        <v>KAREN COGOLLO</v>
      </c>
    </row>
    <row r="227" spans="3:21" x14ac:dyDescent="0.35">
      <c r="C227" s="4">
        <v>110428</v>
      </c>
      <c r="D227" s="44" t="str">
        <f>VLOOKUP(C227,'[1]Control programa E'!$B$13:$U$396,8,0)</f>
        <v>SANTA MARIA - ITAGUI</v>
      </c>
      <c r="E227" s="44" t="str">
        <f>VLOOKUP(C227,'[1]Control programa E'!$B$13:$U$396,11,0)</f>
        <v>ITAGUI</v>
      </c>
      <c r="F227" s="44" t="str">
        <f>VLOOKUP(C227,'[1]Control programa E'!$B$13:$U$396,10,0)</f>
        <v>Área Norte</v>
      </c>
      <c r="G227" s="44" t="str">
        <f>VLOOKUP(C227,'[1]Control programa E'!$B$13:$U$396,20,0)</f>
        <v>Albeiro Serna</v>
      </c>
      <c r="H227" s="44" t="str">
        <f>VLOOKUP(C227,'[1]Control programa E'!$B$13:$U$396,15,0)</f>
        <v>ANDRES FELIPE PENNA</v>
      </c>
      <c r="I227" s="147">
        <v>0.85882352941176465</v>
      </c>
      <c r="J227" s="147">
        <v>0.87951807228915657</v>
      </c>
      <c r="K227" s="148">
        <f t="shared" si="12"/>
        <v>0.86917080085046061</v>
      </c>
      <c r="N227" s="83">
        <f t="shared" si="14"/>
        <v>0</v>
      </c>
      <c r="O227" s="85">
        <f t="shared" si="13"/>
        <v>0</v>
      </c>
      <c r="P227" s="75">
        <f t="shared" si="15"/>
        <v>0</v>
      </c>
      <c r="U227" s="77" t="str">
        <f>VLOOKUP(C227,'[1]Control programa E'!$B$13:$AS$396,44,0)</f>
        <v>JOHNNATAN ALZATE</v>
      </c>
    </row>
    <row r="228" spans="3:21" x14ac:dyDescent="0.35">
      <c r="C228" s="4">
        <v>110001</v>
      </c>
      <c r="D228" s="44" t="str">
        <f>VLOOKUP(C228,'[1]Control programa E'!$B$13:$U$396,8,0)</f>
        <v>KL</v>
      </c>
      <c r="E228" s="44" t="str">
        <f>VLOOKUP(C228,'[1]Control programa E'!$B$13:$U$396,11,0)</f>
        <v>BOGOTA D.C.</v>
      </c>
      <c r="F228" s="44" t="str">
        <f>VLOOKUP(C228,'[1]Control programa E'!$B$13:$U$396,10,0)</f>
        <v>Área Centro</v>
      </c>
      <c r="G228" s="44" t="str">
        <f>VLOOKUP(C228,'[1]Control programa E'!$B$13:$U$396,20,0)</f>
        <v>REDH: Humberto Hernandez</v>
      </c>
      <c r="H228" s="44" t="str">
        <f>VLOOKUP(C228,'[1]Control programa E'!$B$13:$U$396,15,0)</f>
        <v>CAROLINA CHAVEZ</v>
      </c>
      <c r="I228" s="147">
        <v>0.78409090909090906</v>
      </c>
      <c r="J228" s="147">
        <v>0.95348837209302328</v>
      </c>
      <c r="K228" s="148">
        <f t="shared" si="12"/>
        <v>0.86878964059196617</v>
      </c>
      <c r="N228" s="83">
        <f t="shared" si="14"/>
        <v>0</v>
      </c>
      <c r="O228" s="85">
        <f t="shared" si="13"/>
        <v>0</v>
      </c>
      <c r="P228" s="75">
        <f t="shared" si="15"/>
        <v>0</v>
      </c>
      <c r="U228" s="77" t="str">
        <f>VLOOKUP(C228,'[1]Control programa E'!$B$13:$AS$396,44,0)</f>
        <v>NICOLAS SALAZAR</v>
      </c>
    </row>
    <row r="229" spans="3:21" x14ac:dyDescent="0.35">
      <c r="C229" s="4">
        <v>170025</v>
      </c>
      <c r="D229" s="44" t="str">
        <f>VLOOKUP(C229,'[1]Control programa E'!$B$13:$U$396,8,0)</f>
        <v>SAN MIGUEL</v>
      </c>
      <c r="E229" s="44" t="str">
        <f>VLOOKUP(C229,'[1]Control programa E'!$B$13:$U$396,11,0)</f>
        <v>COGUA</v>
      </c>
      <c r="F229" s="44" t="str">
        <f>VLOOKUP(C229,'[1]Control programa E'!$B$13:$U$396,10,0)</f>
        <v>Área Centro</v>
      </c>
      <c r="G229" s="44" t="str">
        <f>VLOOKUP(C229,'[1]Control programa E'!$B$13:$U$396,20,0)</f>
        <v>COESCO: Julian Torrado</v>
      </c>
      <c r="H229" s="44" t="str">
        <f>VLOOKUP(C229,'[1]Control programa E'!$B$13:$U$396,15,0)</f>
        <v>SEBASTIAN PARDO</v>
      </c>
      <c r="I229" s="147">
        <v>0.90123456790123457</v>
      </c>
      <c r="J229" s="147">
        <v>0.83561643835616439</v>
      </c>
      <c r="K229" s="148">
        <f t="shared" si="12"/>
        <v>0.86842550312869948</v>
      </c>
      <c r="N229" s="83">
        <f t="shared" si="14"/>
        <v>0</v>
      </c>
      <c r="O229" s="85">
        <f t="shared" si="13"/>
        <v>0</v>
      </c>
      <c r="P229" s="75">
        <f t="shared" si="15"/>
        <v>0</v>
      </c>
      <c r="U229" s="77" t="str">
        <f>VLOOKUP(C229,'[1]Control programa E'!$B$13:$AS$396,44,0)</f>
        <v>LUIS CASTRO</v>
      </c>
    </row>
    <row r="230" spans="3:21" x14ac:dyDescent="0.35">
      <c r="C230" s="4">
        <v>109995</v>
      </c>
      <c r="D230" s="44" t="str">
        <f>VLOOKUP(C230,'[1]Control programa E'!$B$13:$U$396,8,0)</f>
        <v>SANTA MARIA</v>
      </c>
      <c r="E230" s="44" t="str">
        <f>VLOOKUP(C230,'[1]Control programa E'!$B$13:$U$396,11,0)</f>
        <v>BOGOTA D.C.</v>
      </c>
      <c r="F230" s="44" t="str">
        <f>VLOOKUP(C230,'[1]Control programa E'!$B$13:$U$396,10,0)</f>
        <v>Área Centro</v>
      </c>
      <c r="G230" s="44" t="str">
        <f>VLOOKUP(C230,'[1]Control programa E'!$B$13:$U$396,20,0)</f>
        <v>REDH: Humberto Hernandez</v>
      </c>
      <c r="H230" s="44" t="str">
        <f>VLOOKUP(C230,'[1]Control programa E'!$B$13:$U$396,15,0)</f>
        <v>CAROLINA CHAVEZ</v>
      </c>
      <c r="I230" s="147">
        <v>0.87951807228915657</v>
      </c>
      <c r="J230" s="147">
        <v>0.85542168674698793</v>
      </c>
      <c r="K230" s="148">
        <f t="shared" si="12"/>
        <v>0.8674698795180722</v>
      </c>
      <c r="N230" s="83">
        <f t="shared" si="14"/>
        <v>0</v>
      </c>
      <c r="O230" s="85">
        <f t="shared" si="13"/>
        <v>0</v>
      </c>
      <c r="P230" s="75">
        <f t="shared" si="15"/>
        <v>0</v>
      </c>
      <c r="U230" s="77" t="str">
        <f>VLOOKUP(C230,'[1]Control programa E'!$B$13:$AS$396,44,0)</f>
        <v>LUIS CASTRO</v>
      </c>
    </row>
    <row r="231" spans="3:21" hidden="1" x14ac:dyDescent="0.35">
      <c r="C231" s="4">
        <v>157111</v>
      </c>
      <c r="D231" s="44" t="str">
        <f>VLOOKUP(C231,'[1]Control programa E'!$B$13:$U$396,8,0)</f>
        <v>ESSO BUENAVENTURA 134</v>
      </c>
      <c r="E231" s="44" t="str">
        <f>VLOOKUP(C231,'[1]Control programa E'!$B$13:$U$396,11,0)</f>
        <v>BUENAVENTURA</v>
      </c>
      <c r="F231" s="44" t="str">
        <f>VLOOKUP(C231,'[1]Control programa E'!$B$13:$U$396,10,0)</f>
        <v>Área Sur</v>
      </c>
      <c r="G231" s="44" t="str">
        <f>VLOOKUP(C231,'[1]Control programa E'!$B$13:$U$396,20,0)</f>
        <v>Javier Minota - Vicky Pacheco</v>
      </c>
      <c r="H231" s="44" t="str">
        <f>VLOOKUP(C231,'[1]Control programa E'!$B$13:$U$396,15,0)</f>
        <v>FERNANDO HERNANDEZ</v>
      </c>
      <c r="I231" s="147">
        <v>1</v>
      </c>
      <c r="J231" s="152">
        <v>0.73333333333333328</v>
      </c>
      <c r="K231" s="148">
        <f t="shared" si="12"/>
        <v>0.8666666666666667</v>
      </c>
      <c r="N231" s="83">
        <f t="shared" si="14"/>
        <v>1</v>
      </c>
      <c r="O231" s="85">
        <f t="shared" si="13"/>
        <v>150000</v>
      </c>
      <c r="P231" s="75">
        <f t="shared" si="15"/>
        <v>150000</v>
      </c>
      <c r="Q231" s="76" t="s">
        <v>2734</v>
      </c>
      <c r="U231" s="77" t="str">
        <f>VLOOKUP(C231,'[1]Control programa E'!$B$13:$AS$396,44,0)</f>
        <v>JOSE OROBIO</v>
      </c>
    </row>
    <row r="232" spans="3:21" x14ac:dyDescent="0.35">
      <c r="C232" s="4">
        <v>170416</v>
      </c>
      <c r="D232" s="44" t="str">
        <f>VLOOKUP(C232,'[1]Control programa E'!$B$13:$U$396,8,0)</f>
        <v>ESTACION DE SERVICIO AUTO SUR</v>
      </c>
      <c r="E232" s="44" t="str">
        <f>VLOOKUP(C232,'[1]Control programa E'!$B$13:$U$396,11,0)</f>
        <v>BOGOTA D.C.</v>
      </c>
      <c r="F232" s="44" t="str">
        <f>VLOOKUP(C232,'[1]Control programa E'!$B$13:$U$396,10,0)</f>
        <v>Área Centro</v>
      </c>
      <c r="G232" s="44" t="str">
        <f>VLOOKUP(C232,'[1]Control programa E'!$B$13:$U$396,20,0)</f>
        <v>K-SAVAL Energy SAS</v>
      </c>
      <c r="H232" s="44" t="str">
        <f>VLOOKUP(C232,'[1]Control programa E'!$B$13:$U$396,15,0)</f>
        <v xml:space="preserve">PAOLA MARTÍNEZ </v>
      </c>
      <c r="I232" s="147">
        <v>0.79268292682926833</v>
      </c>
      <c r="J232" s="147">
        <v>0.94047619047619047</v>
      </c>
      <c r="K232" s="148">
        <f t="shared" si="12"/>
        <v>0.8665795586527294</v>
      </c>
      <c r="N232" s="83">
        <f t="shared" si="14"/>
        <v>0</v>
      </c>
      <c r="O232" s="85">
        <f t="shared" si="13"/>
        <v>0</v>
      </c>
      <c r="P232" s="75">
        <f t="shared" si="15"/>
        <v>0</v>
      </c>
      <c r="U232" s="77" t="str">
        <f>VLOOKUP(C232,'[1]Control programa E'!$B$13:$AS$396,44,0)</f>
        <v>MIGUEL RAMIREZ</v>
      </c>
    </row>
    <row r="233" spans="3:21" hidden="1" x14ac:dyDescent="0.35">
      <c r="C233" s="6">
        <v>112346</v>
      </c>
      <c r="D233" s="44" t="str">
        <f>VLOOKUP(C233,'[1]Control programa E'!$B$13:$U$396,8,0)</f>
        <v>LA ESTRELLA</v>
      </c>
      <c r="E233" s="44" t="str">
        <f>VLOOKUP(C233,'[1]Control programa E'!$B$13:$U$396,11,0)</f>
        <v>VILLAVICENCIO</v>
      </c>
      <c r="F233" s="44" t="str">
        <f>VLOOKUP(C233,'[1]Control programa E'!$B$13:$U$396,10,0)</f>
        <v>Área Centro</v>
      </c>
      <c r="G233" s="44" t="str">
        <f>VLOOKUP(C233,'[1]Control programa E'!$B$13:$U$396,20,0)</f>
        <v>REDH: Humberto Hernandez</v>
      </c>
      <c r="H233" s="44" t="str">
        <f>VLOOKUP(C233,'[1]Control programa E'!$B$13:$U$396,15,0)</f>
        <v>IVAN PINZON</v>
      </c>
      <c r="I233" s="149">
        <v>1</v>
      </c>
      <c r="J233" s="151">
        <v>0.73255813953488369</v>
      </c>
      <c r="K233" s="148">
        <f t="shared" si="12"/>
        <v>0.86627906976744184</v>
      </c>
      <c r="N233" s="83">
        <f t="shared" si="14"/>
        <v>1</v>
      </c>
      <c r="O233" s="85">
        <f t="shared" si="13"/>
        <v>150000</v>
      </c>
      <c r="P233" s="75">
        <f t="shared" si="15"/>
        <v>150000</v>
      </c>
      <c r="Q233" s="76" t="s">
        <v>2734</v>
      </c>
      <c r="U233" s="77" t="str">
        <f>VLOOKUP(C233,'[1]Control programa E'!$B$13:$AS$396,44,0)</f>
        <v>WILSON MONTAÑA</v>
      </c>
    </row>
    <row r="234" spans="3:21" x14ac:dyDescent="0.35">
      <c r="C234" s="6">
        <v>167844</v>
      </c>
      <c r="D234" s="44" t="str">
        <f>VLOOKUP(C234,'[1]Control programa E'!$B$13:$U$396,8,0)</f>
        <v>ÉXITO NORTE</v>
      </c>
      <c r="E234" s="44" t="str">
        <f>VLOOKUP(C234,'[1]Control programa E'!$B$13:$U$396,11,0)</f>
        <v>BOGOTA D.C.</v>
      </c>
      <c r="F234" s="44" t="str">
        <f>VLOOKUP(C234,'[1]Control programa E'!$B$13:$U$396,10,0)</f>
        <v>Área Centro</v>
      </c>
      <c r="G234" s="44" t="str">
        <f>VLOOKUP(C234,'[1]Control programa E'!$B$13:$U$396,20,0)</f>
        <v>GRUPO ÉXITO: Alcides Serna</v>
      </c>
      <c r="H234" s="44" t="str">
        <f>VLOOKUP(C234,'[1]Control programa E'!$B$13:$U$396,15,0)</f>
        <v xml:space="preserve">JUAN PABLO PIÑEROS </v>
      </c>
      <c r="I234" s="149">
        <v>0.98837209302325579</v>
      </c>
      <c r="J234" s="151">
        <v>0.7441860465116279</v>
      </c>
      <c r="K234" s="148">
        <f t="shared" si="12"/>
        <v>0.86627906976744184</v>
      </c>
      <c r="N234" s="83">
        <f t="shared" si="14"/>
        <v>0</v>
      </c>
      <c r="O234" s="85">
        <f t="shared" si="13"/>
        <v>0</v>
      </c>
      <c r="P234" s="75">
        <f t="shared" si="15"/>
        <v>0</v>
      </c>
      <c r="U234" s="77" t="str">
        <f>VLOOKUP(C234,'[1]Control programa E'!$B$13:$AS$396,44,0)</f>
        <v>NICOLAS SALAZAR</v>
      </c>
    </row>
    <row r="235" spans="3:21" x14ac:dyDescent="0.35">
      <c r="C235" s="4">
        <v>110366</v>
      </c>
      <c r="D235" s="44" t="str">
        <f>VLOOKUP(C235,'[1]Control programa E'!$B$13:$U$396,8,0)</f>
        <v>BELALCAZAR</v>
      </c>
      <c r="E235" s="44" t="str">
        <f>VLOOKUP(C235,'[1]Control programa E'!$B$13:$U$396,11,0)</f>
        <v>SANTIAGO DE CALI</v>
      </c>
      <c r="F235" s="44" t="str">
        <f>VLOOKUP(C235,'[1]Control programa E'!$B$13:$U$396,10,0)</f>
        <v>Área Sur</v>
      </c>
      <c r="G235" s="44" t="str">
        <f>VLOOKUP(C235,'[1]Control programa E'!$B$13:$U$396,20,0)</f>
        <v>VILLALOBOS: Oscar Rojas</v>
      </c>
      <c r="H235" s="44" t="str">
        <f>VLOOKUP(C235,'[1]Control programa E'!$B$13:$U$396,15,0)</f>
        <v>CATALINA QUINTERO</v>
      </c>
      <c r="I235" s="147">
        <v>0.84615384615384615</v>
      </c>
      <c r="J235" s="147">
        <v>0.88157894736842102</v>
      </c>
      <c r="K235" s="148">
        <f t="shared" si="12"/>
        <v>0.86386639676113353</v>
      </c>
      <c r="N235" s="83">
        <f t="shared" si="14"/>
        <v>0</v>
      </c>
      <c r="O235" s="85">
        <f t="shared" si="13"/>
        <v>0</v>
      </c>
      <c r="P235" s="75">
        <f t="shared" si="15"/>
        <v>0</v>
      </c>
      <c r="U235" s="77" t="str">
        <f>VLOOKUP(C235,'[1]Control programa E'!$B$13:$AS$396,44,0)</f>
        <v>JUAN MONTEALEGRE</v>
      </c>
    </row>
    <row r="236" spans="3:21" x14ac:dyDescent="0.35">
      <c r="C236" s="4">
        <v>111795</v>
      </c>
      <c r="D236" s="44" t="str">
        <f>VLOOKUP(C236,'[1]Control programa E'!$B$13:$U$396,8,0)</f>
        <v>HERMOLUX</v>
      </c>
      <c r="E236" s="44" t="str">
        <f>VLOOKUP(C236,'[1]Control programa E'!$B$13:$U$396,11,0)</f>
        <v>CAJICA</v>
      </c>
      <c r="F236" s="44" t="str">
        <f>VLOOKUP(C236,'[1]Control programa E'!$B$13:$U$396,10,0)</f>
        <v>Área Centro</v>
      </c>
      <c r="G236" s="44" t="str">
        <f>VLOOKUP(C236,'[1]Control programa E'!$B$13:$U$396,20,0)</f>
        <v>Jaime Herrera / Andrea Herrera</v>
      </c>
      <c r="H236" s="44" t="str">
        <f>VLOOKUP(C236,'[1]Control programa E'!$B$13:$U$396,15,0)</f>
        <v xml:space="preserve">JUAN PABLO PIÑEROS </v>
      </c>
      <c r="I236" s="147">
        <v>0.80681818181818177</v>
      </c>
      <c r="J236" s="147">
        <v>0.91860465116279066</v>
      </c>
      <c r="K236" s="148">
        <f t="shared" si="12"/>
        <v>0.86271141649048622</v>
      </c>
      <c r="N236" s="83">
        <f t="shared" si="14"/>
        <v>0</v>
      </c>
      <c r="O236" s="85">
        <f t="shared" si="13"/>
        <v>0</v>
      </c>
      <c r="P236" s="75">
        <f t="shared" si="15"/>
        <v>0</v>
      </c>
      <c r="U236" s="77" t="str">
        <f>VLOOKUP(C236,'[1]Control programa E'!$B$13:$AS$396,44,0)</f>
        <v>NICOLAS SALAZAR</v>
      </c>
    </row>
    <row r="237" spans="3:21" hidden="1" x14ac:dyDescent="0.35">
      <c r="C237" s="6">
        <v>111732</v>
      </c>
      <c r="D237" s="44" t="str">
        <f>VLOOKUP(C237,'[1]Control programa E'!$B$13:$U$396,8,0)</f>
        <v>TERMINAL AMERICANO</v>
      </c>
      <c r="E237" s="44" t="str">
        <f>VLOOKUP(C237,'[1]Control programa E'!$B$13:$U$396,11,0)</f>
        <v>SAN JUAN DE PASTO</v>
      </c>
      <c r="F237" s="44" t="str">
        <f>VLOOKUP(C237,'[1]Control programa E'!$B$13:$U$396,10,0)</f>
        <v>Área Sur</v>
      </c>
      <c r="G237" s="44" t="str">
        <f>VLOOKUP(C237,'[1]Control programa E'!$B$13:$U$396,20,0)</f>
        <v>GREEN SAS: Mario Enriquez</v>
      </c>
      <c r="H237" s="44" t="str">
        <f>VLOOKUP(C237,'[1]Control programa E'!$B$13:$U$396,15,0)</f>
        <v xml:space="preserve">FABIO ANDRES ROJAS </v>
      </c>
      <c r="I237" s="151">
        <v>0.72368421052631582</v>
      </c>
      <c r="J237" s="149">
        <v>1</v>
      </c>
      <c r="K237" s="148">
        <f t="shared" si="12"/>
        <v>0.86184210526315796</v>
      </c>
      <c r="N237" s="83">
        <f t="shared" si="14"/>
        <v>1</v>
      </c>
      <c r="O237" s="85">
        <f t="shared" si="13"/>
        <v>150000</v>
      </c>
      <c r="P237" s="75">
        <f t="shared" si="15"/>
        <v>150000</v>
      </c>
      <c r="Q237" s="76" t="s">
        <v>2734</v>
      </c>
      <c r="U237" s="77" t="str">
        <f>VLOOKUP(C237,'[1]Control programa E'!$B$13:$AS$396,44,0)</f>
        <v>MIGUEL RAMIREZ</v>
      </c>
    </row>
    <row r="238" spans="3:21" x14ac:dyDescent="0.35">
      <c r="C238" s="6">
        <v>167168</v>
      </c>
      <c r="D238" s="44" t="str">
        <f>VLOOKUP(C238,'[1]Control programa E'!$B$13:$U$396,8,0)</f>
        <v>COMBUSTIBLES COTA</v>
      </c>
      <c r="E238" s="44" t="str">
        <f>VLOOKUP(C238,'[1]Control programa E'!$B$13:$U$396,11,0)</f>
        <v>COTA</v>
      </c>
      <c r="F238" s="44" t="str">
        <f>VLOOKUP(C238,'[1]Control programa E'!$B$13:$U$396,10,0)</f>
        <v>Área Centro</v>
      </c>
      <c r="G238" s="44" t="str">
        <f>VLOOKUP(C238,'[1]Control programa E'!$B$13:$U$396,20,0)</f>
        <v>Combustibles Unigas SAS / Herman Castro, Mauricio Castro/ Hernán Camargo</v>
      </c>
      <c r="H238" s="44" t="str">
        <f>VLOOKUP(C238,'[1]Control programa E'!$B$13:$U$396,15,0)</f>
        <v>CAROLINA CHAVEZ</v>
      </c>
      <c r="I238" s="149">
        <v>0.86585365853658536</v>
      </c>
      <c r="J238" s="149">
        <v>0.8571428571428571</v>
      </c>
      <c r="K238" s="148">
        <f t="shared" si="12"/>
        <v>0.86149825783972123</v>
      </c>
      <c r="N238" s="83">
        <f t="shared" si="14"/>
        <v>0</v>
      </c>
      <c r="O238" s="85">
        <f t="shared" si="13"/>
        <v>0</v>
      </c>
      <c r="P238" s="75">
        <f t="shared" si="15"/>
        <v>0</v>
      </c>
      <c r="U238" s="77" t="str">
        <f>VLOOKUP(C238,'[1]Control programa E'!$B$13:$AS$396,44,0)</f>
        <v>MILENA INFANTE</v>
      </c>
    </row>
    <row r="239" spans="3:21" x14ac:dyDescent="0.35">
      <c r="C239" s="4">
        <v>171202</v>
      </c>
      <c r="D239" s="44" t="str">
        <f>VLOOKUP(C239,'[1]Control programa E'!$B$13:$U$396,8,0)</f>
        <v>TABOR 2</v>
      </c>
      <c r="E239" s="44" t="str">
        <f>VLOOKUP(C239,'[1]Control programa E'!$B$13:$U$396,11,0)</f>
        <v>IBAGUE</v>
      </c>
      <c r="F239" s="44" t="str">
        <f>VLOOKUP(C239,'[1]Control programa E'!$B$13:$U$396,10,0)</f>
        <v>Área Centro</v>
      </c>
      <c r="G239" s="44" t="str">
        <f>VLOOKUP(C239,'[1]Control programa E'!$B$13:$U$396,20,0)</f>
        <v>COESCO: Julian Torrado</v>
      </c>
      <c r="H239" s="44" t="str">
        <f>VLOOKUP(C239,'[1]Control programa E'!$B$13:$U$396,15,0)</f>
        <v>ROBINSON GUZMÁN</v>
      </c>
      <c r="I239" s="147">
        <v>0.96296296296296291</v>
      </c>
      <c r="J239" s="147">
        <v>0.76</v>
      </c>
      <c r="K239" s="148">
        <f t="shared" si="12"/>
        <v>0.86148148148148151</v>
      </c>
      <c r="N239" s="83">
        <f t="shared" si="14"/>
        <v>0</v>
      </c>
      <c r="O239" s="85">
        <f t="shared" si="13"/>
        <v>0</v>
      </c>
      <c r="P239" s="75">
        <f t="shared" si="15"/>
        <v>0</v>
      </c>
      <c r="U239" s="77" t="str">
        <f>VLOOKUP(C239,'[1]Control programa E'!$B$13:$AS$396,44,0)</f>
        <v>FERNEY LOZANO</v>
      </c>
    </row>
    <row r="240" spans="3:21" hidden="1" x14ac:dyDescent="0.35">
      <c r="C240" s="4">
        <v>170730</v>
      </c>
      <c r="D240" s="44" t="str">
        <f>VLOOKUP(C240,'[1]Control programa E'!$B$13:$U$396,8,0)</f>
        <v>EL PIRE</v>
      </c>
      <c r="E240" s="44" t="str">
        <f>VLOOKUP(C240,'[1]Control programa E'!$B$13:$U$396,11,0)</f>
        <v>SOACHA</v>
      </c>
      <c r="F240" s="44" t="str">
        <f>VLOOKUP(C240,'[1]Control programa E'!$B$13:$U$396,10,0)</f>
        <v>Área Centro</v>
      </c>
      <c r="G240" s="44" t="str">
        <f>VLOOKUP(C240,'[1]Control programa E'!$B$13:$U$396,20,0)</f>
        <v>Andrea Burgos</v>
      </c>
      <c r="H240" s="44" t="str">
        <f>VLOOKUP(C240,'[1]Control programa E'!$B$13:$U$396,15,0)</f>
        <v xml:space="preserve">PAOLA MARTÍNEZ </v>
      </c>
      <c r="I240" s="147">
        <v>1</v>
      </c>
      <c r="J240" s="152">
        <v>0.72093023255813948</v>
      </c>
      <c r="K240" s="148">
        <f t="shared" si="12"/>
        <v>0.86046511627906974</v>
      </c>
      <c r="N240" s="83">
        <f t="shared" si="14"/>
        <v>1</v>
      </c>
      <c r="O240" s="85">
        <f t="shared" si="13"/>
        <v>150000</v>
      </c>
      <c r="P240" s="75">
        <f t="shared" si="15"/>
        <v>150000</v>
      </c>
      <c r="Q240" s="76" t="s">
        <v>2734</v>
      </c>
      <c r="U240" s="77" t="str">
        <f>VLOOKUP(C240,'[1]Control programa E'!$B$13:$AS$396,44,0)</f>
        <v>FERNEY LOZANO</v>
      </c>
    </row>
    <row r="241" spans="3:21" x14ac:dyDescent="0.35">
      <c r="C241" s="6">
        <v>112203</v>
      </c>
      <c r="D241" s="44" t="str">
        <f>VLOOKUP(C241,'[1]Control programa E'!$B$13:$U$396,8,0)</f>
        <v>ORO NEGRO</v>
      </c>
      <c r="E241" s="44" t="str">
        <f>VLOOKUP(C241,'[1]Control programa E'!$B$13:$U$396,11,0)</f>
        <v>CASTILLA LA NUEVA</v>
      </c>
      <c r="F241" s="44" t="str">
        <f>VLOOKUP(C241,'[1]Control programa E'!$B$13:$U$396,10,0)</f>
        <v>Área Centro</v>
      </c>
      <c r="G241" s="44" t="str">
        <f>VLOOKUP(C241,'[1]Control programa E'!$B$13:$U$396,20,0)</f>
        <v>REDH: Humberto Hernandez</v>
      </c>
      <c r="H241" s="44" t="str">
        <f>VLOOKUP(C241,'[1]Control programa E'!$B$13:$U$396,15,0)</f>
        <v>IVAN PINZON</v>
      </c>
      <c r="I241" s="149">
        <v>0.90361445783132532</v>
      </c>
      <c r="J241" s="149">
        <v>0.81333333333333335</v>
      </c>
      <c r="K241" s="148">
        <f t="shared" si="12"/>
        <v>0.85847389558232934</v>
      </c>
      <c r="N241" s="83">
        <f t="shared" si="14"/>
        <v>0</v>
      </c>
      <c r="O241" s="85">
        <f t="shared" si="13"/>
        <v>0</v>
      </c>
      <c r="P241" s="75">
        <f t="shared" si="15"/>
        <v>0</v>
      </c>
      <c r="U241" s="77" t="str">
        <f>VLOOKUP(C241,'[1]Control programa E'!$B$13:$AS$396,44,0)</f>
        <v>WILSON MONTAÑA</v>
      </c>
    </row>
    <row r="242" spans="3:21" hidden="1" x14ac:dyDescent="0.35">
      <c r="C242" s="4">
        <v>170536</v>
      </c>
      <c r="D242" s="44" t="str">
        <f>VLOOKUP(C242,'[1]Control programa E'!$B$13:$U$396,8,0)</f>
        <v>El PROGRESO</v>
      </c>
      <c r="E242" s="44" t="str">
        <f>VLOOKUP(C242,'[1]Control programa E'!$B$13:$U$396,11,0)</f>
        <v>COPEY</v>
      </c>
      <c r="F242" s="44" t="str">
        <f>VLOOKUP(C242,'[1]Control programa E'!$B$13:$U$396,10,0)</f>
        <v>Área Norte</v>
      </c>
      <c r="G242" s="44" t="str">
        <f>VLOOKUP(C242,'[1]Control programa E'!$B$13:$U$396,20,0)</f>
        <v>Dimas Restrepo</v>
      </c>
      <c r="H242" s="44" t="str">
        <f>VLOOKUP(C242,'[1]Control programa E'!$B$13:$U$396,15,0)</f>
        <v>MARTHA BARROS</v>
      </c>
      <c r="I242" s="152">
        <v>0.71604938271604934</v>
      </c>
      <c r="J242" s="147">
        <v>1</v>
      </c>
      <c r="K242" s="148">
        <f t="shared" si="12"/>
        <v>0.85802469135802473</v>
      </c>
      <c r="N242" s="83">
        <f t="shared" si="14"/>
        <v>1</v>
      </c>
      <c r="O242" s="85">
        <f t="shared" si="13"/>
        <v>150000</v>
      </c>
      <c r="P242" s="75">
        <f t="shared" si="15"/>
        <v>150000</v>
      </c>
      <c r="Q242" s="76" t="s">
        <v>2734</v>
      </c>
      <c r="U242" s="77" t="str">
        <f>VLOOKUP(C242,'[1]Control programa E'!$B$13:$AS$396,44,0)</f>
        <v>GUILLERMO SOLANO</v>
      </c>
    </row>
    <row r="243" spans="3:21" x14ac:dyDescent="0.35">
      <c r="C243" s="6">
        <v>162383</v>
      </c>
      <c r="D243" s="44" t="str">
        <f>VLOOKUP(C243,'[1]Control programa E'!$B$13:$U$396,8,0)</f>
        <v xml:space="preserve">MIRADOR </v>
      </c>
      <c r="E243" s="44" t="str">
        <f>VLOOKUP(C243,'[1]Control programa E'!$B$13:$U$396,11,0)</f>
        <v>DOSQUEBRADAS</v>
      </c>
      <c r="F243" s="44" t="str">
        <f>VLOOKUP(C243,'[1]Control programa E'!$B$13:$U$396,10,0)</f>
        <v>Área Sur</v>
      </c>
      <c r="G243" s="44" t="str">
        <f>VLOOKUP(C243,'[1]Control programa E'!$B$13:$U$396,20,0)</f>
        <v>REDH: Humberto Hernandez</v>
      </c>
      <c r="H243" s="44" t="str">
        <f>VLOOKUP(C243,'[1]Control programa E'!$B$13:$U$396,15,0)</f>
        <v>MARIANA VELEZ</v>
      </c>
      <c r="I243" s="149">
        <v>0.89156626506024095</v>
      </c>
      <c r="J243" s="149">
        <v>0.82352941176470584</v>
      </c>
      <c r="K243" s="148">
        <f t="shared" si="12"/>
        <v>0.8575478384124734</v>
      </c>
      <c r="N243" s="83">
        <f t="shared" si="14"/>
        <v>0</v>
      </c>
      <c r="O243" s="85">
        <f t="shared" si="13"/>
        <v>0</v>
      </c>
      <c r="P243" s="75">
        <f t="shared" si="15"/>
        <v>0</v>
      </c>
      <c r="U243" s="77" t="str">
        <f>VLOOKUP(C243,'[1]Control programa E'!$B$13:$AS$396,44,0)</f>
        <v>FERNANDO DUQUE</v>
      </c>
    </row>
    <row r="244" spans="3:21" x14ac:dyDescent="0.35">
      <c r="C244" s="6">
        <v>110430</v>
      </c>
      <c r="D244" s="44" t="str">
        <f>VLOOKUP(C244,'[1]Control programa E'!$B$13:$U$396,8,0)</f>
        <v>TOLU</v>
      </c>
      <c r="E244" s="44" t="str">
        <f>VLOOKUP(C244,'[1]Control programa E'!$B$13:$U$396,11,0)</f>
        <v>COPACABANA</v>
      </c>
      <c r="F244" s="44" t="str">
        <f>VLOOKUP(C244,'[1]Control programa E'!$B$13:$U$396,10,0)</f>
        <v>Área Norte</v>
      </c>
      <c r="G244" s="44" t="str">
        <f>VLOOKUP(C244,'[1]Control programa E'!$B$13:$U$396,20,0)</f>
        <v>Jhon Jairo Duque</v>
      </c>
      <c r="H244" s="44" t="str">
        <f>VLOOKUP(C244,'[1]Control programa E'!$B$13:$U$396,15,0)</f>
        <v>OLGA LUCIA RESTREPO</v>
      </c>
      <c r="I244" s="149">
        <v>0.96511627906976749</v>
      </c>
      <c r="J244" s="151">
        <v>0.74358974358974361</v>
      </c>
      <c r="K244" s="148">
        <f t="shared" si="12"/>
        <v>0.8543530113297555</v>
      </c>
      <c r="N244" s="83">
        <f t="shared" si="14"/>
        <v>0</v>
      </c>
      <c r="O244" s="85">
        <f t="shared" si="13"/>
        <v>0</v>
      </c>
      <c r="P244" s="75">
        <f t="shared" si="15"/>
        <v>0</v>
      </c>
      <c r="U244" s="77" t="str">
        <f>VLOOKUP(C244,'[1]Control programa E'!$B$13:$AS$396,44,0)</f>
        <v>NORMAN CORDOBA</v>
      </c>
    </row>
    <row r="245" spans="3:21" x14ac:dyDescent="0.35">
      <c r="C245" s="4">
        <v>110103</v>
      </c>
      <c r="D245" s="44" t="str">
        <f>VLOOKUP(C245,'[1]Control programa E'!$B$13:$U$396,8,0)</f>
        <v>AMÉRICAS</v>
      </c>
      <c r="E245" s="44" t="str">
        <f>VLOOKUP(C245,'[1]Control programa E'!$B$13:$U$396,11,0)</f>
        <v>MEDELLIN</v>
      </c>
      <c r="F245" s="44" t="str">
        <f>VLOOKUP(C245,'[1]Control programa E'!$B$13:$U$396,10,0)</f>
        <v>Área Norte</v>
      </c>
      <c r="G245" s="44" t="str">
        <f>VLOOKUP(C245,'[1]Control programa E'!$B$13:$U$396,20,0)</f>
        <v>Guillermo Trujillo</v>
      </c>
      <c r="H245" s="44" t="str">
        <f>VLOOKUP(C245,'[1]Control programa E'!$B$13:$U$396,15,0)</f>
        <v>OLGA LUCIA RESTREPO</v>
      </c>
      <c r="I245" s="147">
        <v>0.76136363636363635</v>
      </c>
      <c r="J245" s="147">
        <v>0.94186046511627908</v>
      </c>
      <c r="K245" s="148">
        <f t="shared" si="12"/>
        <v>0.85161205073995772</v>
      </c>
      <c r="N245" s="83">
        <f t="shared" si="14"/>
        <v>0</v>
      </c>
      <c r="O245" s="85">
        <f t="shared" si="13"/>
        <v>0</v>
      </c>
      <c r="P245" s="75">
        <f t="shared" si="15"/>
        <v>0</v>
      </c>
      <c r="U245" s="77" t="str">
        <f>VLOOKUP(C245,'[1]Control programa E'!$B$13:$AS$396,44,0)</f>
        <v>NORMAN CORDOBA</v>
      </c>
    </row>
    <row r="246" spans="3:21" x14ac:dyDescent="0.35">
      <c r="C246" s="6">
        <v>110594</v>
      </c>
      <c r="D246" s="44" t="str">
        <f>VLOOKUP(C246,'[1]Control programa E'!$B$13:$U$396,8,0)</f>
        <v>VILLEGAS</v>
      </c>
      <c r="E246" s="44" t="str">
        <f>VLOOKUP(C246,'[1]Control programa E'!$B$13:$U$396,11,0)</f>
        <v>CARTAGO</v>
      </c>
      <c r="F246" s="44" t="str">
        <f>VLOOKUP(C246,'[1]Control programa E'!$B$13:$U$396,10,0)</f>
        <v>Área Sur</v>
      </c>
      <c r="G246" s="44" t="str">
        <f>VLOOKUP(C246,'[1]Control programa E'!$B$13:$U$396,20,0)</f>
        <v>JF GONZALEZ LONDOÑO SAS</v>
      </c>
      <c r="H246" s="44" t="str">
        <f>VLOOKUP(C246,'[1]Control programa E'!$B$13:$U$396,15,0)</f>
        <v>ANDRES GARCIA</v>
      </c>
      <c r="I246" s="149">
        <v>0.82352941176470584</v>
      </c>
      <c r="J246" s="149">
        <v>0.87058823529411766</v>
      </c>
      <c r="K246" s="148">
        <f t="shared" si="12"/>
        <v>0.84705882352941175</v>
      </c>
      <c r="N246" s="83">
        <f t="shared" si="14"/>
        <v>0</v>
      </c>
      <c r="O246" s="85">
        <f t="shared" si="13"/>
        <v>0</v>
      </c>
      <c r="P246" s="75">
        <f t="shared" si="15"/>
        <v>0</v>
      </c>
      <c r="U246" s="77" t="str">
        <f>VLOOKUP(C246,'[1]Control programa E'!$B$13:$AS$396,44,0)</f>
        <v>FERNANDO DUQUE</v>
      </c>
    </row>
    <row r="247" spans="3:21" x14ac:dyDescent="0.35">
      <c r="C247" s="6">
        <v>171203</v>
      </c>
      <c r="D247" s="44" t="str">
        <f>VLOOKUP(C247,'[1]Control programa E'!$B$13:$U$396,8,0)</f>
        <v>PARALELA 118</v>
      </c>
      <c r="E247" s="44" t="str">
        <f>VLOOKUP(C247,'[1]Control programa E'!$B$13:$U$396,11,0)</f>
        <v>BOGOTA D.C.</v>
      </c>
      <c r="F247" s="44" t="str">
        <f>VLOOKUP(C247,'[1]Control programa E'!$B$13:$U$396,10,0)</f>
        <v>Área Centro</v>
      </c>
      <c r="G247" s="44" t="str">
        <f>VLOOKUP(C247,'[1]Control programa E'!$B$13:$U$396,20,0)</f>
        <v>COESCO: Julian Torrado</v>
      </c>
      <c r="H247" s="44" t="str">
        <f>VLOOKUP(C247,'[1]Control programa E'!$B$13:$U$396,15,0)</f>
        <v xml:space="preserve">JUAN PABLO PIÑEROS </v>
      </c>
      <c r="I247" s="149">
        <v>0.78409090909090906</v>
      </c>
      <c r="J247" s="149">
        <v>0.90909090909090906</v>
      </c>
      <c r="K247" s="148">
        <f t="shared" si="12"/>
        <v>0.84659090909090906</v>
      </c>
      <c r="N247" s="83">
        <f t="shared" si="14"/>
        <v>0</v>
      </c>
      <c r="O247" s="85">
        <f t="shared" si="13"/>
        <v>0</v>
      </c>
      <c r="P247" s="75">
        <f t="shared" si="15"/>
        <v>0</v>
      </c>
      <c r="U247" s="77" t="str">
        <f>VLOOKUP(C247,'[1]Control programa E'!$B$13:$AS$396,44,0)</f>
        <v>NICOLAS SALAZAR</v>
      </c>
    </row>
    <row r="248" spans="3:21" x14ac:dyDescent="0.35">
      <c r="C248" s="4">
        <v>111225</v>
      </c>
      <c r="D248" s="44" t="str">
        <f>VLOOKUP(C248,'[1]Control programa E'!$B$13:$U$396,8,0)</f>
        <v>AUTOPISTA MED</v>
      </c>
      <c r="E248" s="44" t="str">
        <f>VLOOKUP(C248,'[1]Control programa E'!$B$13:$U$396,11,0)</f>
        <v>BELLO</v>
      </c>
      <c r="F248" s="44" t="str">
        <f>VLOOKUP(C248,'[1]Control programa E'!$B$13:$U$396,10,0)</f>
        <v>Área Norte</v>
      </c>
      <c r="G248" s="44" t="str">
        <f>VLOOKUP(C248,'[1]Control programa E'!$B$13:$U$396,20,0)</f>
        <v>Alejandro Toro</v>
      </c>
      <c r="H248" s="44" t="str">
        <f>VLOOKUP(C248,'[1]Control programa E'!$B$13:$U$396,15,0)</f>
        <v>OLGA LUCIA RESTREPO</v>
      </c>
      <c r="I248" s="147">
        <v>0.89743589743589747</v>
      </c>
      <c r="J248" s="147">
        <v>0.79545454545454541</v>
      </c>
      <c r="K248" s="148">
        <f t="shared" si="12"/>
        <v>0.84644522144522139</v>
      </c>
      <c r="N248" s="83">
        <f t="shared" si="14"/>
        <v>0</v>
      </c>
      <c r="O248" s="85">
        <f t="shared" si="13"/>
        <v>0</v>
      </c>
      <c r="P248" s="75">
        <f t="shared" si="15"/>
        <v>0</v>
      </c>
      <c r="U248" s="77" t="str">
        <f>VLOOKUP(C248,'[1]Control programa E'!$B$13:$AS$396,44,0)</f>
        <v>NORMAN CORDOBA</v>
      </c>
    </row>
    <row r="249" spans="3:21" x14ac:dyDescent="0.35">
      <c r="C249" s="4">
        <v>112602</v>
      </c>
      <c r="D249" s="44" t="str">
        <f>VLOOKUP(C249,'[1]Control programa E'!$B$13:$U$396,8,0)</f>
        <v>PEREIRA</v>
      </c>
      <c r="E249" s="44" t="str">
        <f>VLOOKUP(C249,'[1]Control programa E'!$B$13:$U$396,11,0)</f>
        <v>PEREIRA</v>
      </c>
      <c r="F249" s="44" t="str">
        <f>VLOOKUP(C249,'[1]Control programa E'!$B$13:$U$396,10,0)</f>
        <v>Área Sur</v>
      </c>
      <c r="G249" s="44" t="str">
        <f>VLOOKUP(C249,'[1]Control programa E'!$B$13:$U$396,20,0)</f>
        <v>Maria Isabel Calle</v>
      </c>
      <c r="H249" s="44" t="str">
        <f>VLOOKUP(C249,'[1]Control programa E'!$B$13:$U$396,15,0)</f>
        <v>MARIANA VELEZ</v>
      </c>
      <c r="I249" s="147">
        <v>0.88372093023255816</v>
      </c>
      <c r="J249" s="147">
        <v>0.80681818181818177</v>
      </c>
      <c r="K249" s="148">
        <f t="shared" si="12"/>
        <v>0.84526955602537002</v>
      </c>
      <c r="N249" s="83">
        <f t="shared" si="14"/>
        <v>0</v>
      </c>
      <c r="O249" s="85">
        <f t="shared" si="13"/>
        <v>0</v>
      </c>
      <c r="P249" s="75">
        <f t="shared" si="15"/>
        <v>0</v>
      </c>
      <c r="U249" s="77" t="str">
        <f>VLOOKUP(C249,'[1]Control programa E'!$B$13:$AS$396,44,0)</f>
        <v>FERNANDO DUQUE</v>
      </c>
    </row>
    <row r="250" spans="3:21" x14ac:dyDescent="0.35">
      <c r="C250" s="6">
        <v>112593</v>
      </c>
      <c r="D250" s="44" t="str">
        <f>VLOOKUP(C250,'[1]Control programa E'!$B$13:$U$396,8,0)</f>
        <v>COOTRANSCART</v>
      </c>
      <c r="E250" s="44" t="str">
        <f>VLOOKUP(C250,'[1]Control programa E'!$B$13:$U$396,11,0)</f>
        <v>CARTAGO</v>
      </c>
      <c r="F250" s="44" t="str">
        <f>VLOOKUP(C250,'[1]Control programa E'!$B$13:$U$396,10,0)</f>
        <v>Área Sur</v>
      </c>
      <c r="G250" s="44" t="str">
        <f>VLOOKUP(C250,'[1]Control programa E'!$B$13:$U$396,20,0)</f>
        <v>Gilberto Mejía</v>
      </c>
      <c r="H250" s="44" t="str">
        <f>VLOOKUP(C250,'[1]Control programa E'!$B$13:$U$396,15,0)</f>
        <v>MARIANA VELEZ</v>
      </c>
      <c r="I250" s="149">
        <v>0.85882352941176465</v>
      </c>
      <c r="J250" s="149">
        <v>0.82954545454545459</v>
      </c>
      <c r="K250" s="148">
        <f t="shared" si="12"/>
        <v>0.84418449197860967</v>
      </c>
      <c r="N250" s="83">
        <f t="shared" si="14"/>
        <v>0</v>
      </c>
      <c r="O250" s="85">
        <f t="shared" si="13"/>
        <v>0</v>
      </c>
      <c r="P250" s="75">
        <f t="shared" si="15"/>
        <v>0</v>
      </c>
      <c r="U250" s="77" t="str">
        <f>VLOOKUP(C250,'[1]Control programa E'!$B$13:$AS$396,44,0)</f>
        <v>FERNANDO DUQUE</v>
      </c>
    </row>
    <row r="251" spans="3:21" x14ac:dyDescent="0.35">
      <c r="C251" s="4">
        <v>109908</v>
      </c>
      <c r="D251" s="44" t="str">
        <f>VLOOKUP(C251,'[1]Control programa E'!$B$13:$U$396,8,0)</f>
        <v>LAS PALMAS (CALI)</v>
      </c>
      <c r="E251" s="44" t="str">
        <f>VLOOKUP(C251,'[1]Control programa E'!$B$13:$U$396,11,0)</f>
        <v>SANTIAGO DE CALI</v>
      </c>
      <c r="F251" s="44" t="str">
        <f>VLOOKUP(C251,'[1]Control programa E'!$B$13:$U$396,10,0)</f>
        <v>Área Sur</v>
      </c>
      <c r="G251" s="44" t="str">
        <f>VLOOKUP(C251,'[1]Control programa E'!$B$13:$U$396,20,0)</f>
        <v>REDH: Humberto Hernandez</v>
      </c>
      <c r="H251" s="44" t="str">
        <f>VLOOKUP(C251,'[1]Control programa E'!$B$13:$U$396,15,0)</f>
        <v>CATALINA QUINTERO</v>
      </c>
      <c r="I251" s="147">
        <v>0.85</v>
      </c>
      <c r="J251" s="147">
        <v>0.83750000000000002</v>
      </c>
      <c r="K251" s="148">
        <f t="shared" si="12"/>
        <v>0.84375</v>
      </c>
      <c r="N251" s="83">
        <f t="shared" si="14"/>
        <v>0</v>
      </c>
      <c r="O251" s="85">
        <f t="shared" si="13"/>
        <v>0</v>
      </c>
      <c r="P251" s="75">
        <f t="shared" si="15"/>
        <v>0</v>
      </c>
      <c r="U251" s="77" t="str">
        <f>VLOOKUP(C251,'[1]Control programa E'!$B$13:$AS$396,44,0)</f>
        <v>JOSE OROBIO</v>
      </c>
    </row>
    <row r="252" spans="3:21" hidden="1" x14ac:dyDescent="0.35">
      <c r="C252" s="4">
        <v>161752</v>
      </c>
      <c r="D252" s="44" t="str">
        <f>VLOOKUP(C252,'[1]Control programa E'!$B$13:$U$396,8,0)</f>
        <v>EL VOLANTE</v>
      </c>
      <c r="E252" s="44" t="str">
        <f>VLOOKUP(C252,'[1]Control programa E'!$B$13:$U$396,11,0)</f>
        <v>MONTERIA</v>
      </c>
      <c r="F252" s="44" t="str">
        <f>VLOOKUP(C252,'[1]Control programa E'!$B$13:$U$396,10,0)</f>
        <v>Área Norte</v>
      </c>
      <c r="G252" s="44" t="str">
        <f>VLOOKUP(C252,'[1]Control programa E'!$B$13:$U$396,20,0)</f>
        <v>Mario Agresott</v>
      </c>
      <c r="H252" s="44" t="str">
        <f>VLOOKUP(C252,'[1]Control programa E'!$B$13:$U$396,15,0)</f>
        <v>VICTOR PATERNINA</v>
      </c>
      <c r="I252" s="147">
        <v>1</v>
      </c>
      <c r="J252" s="152">
        <v>0.68604651162790697</v>
      </c>
      <c r="K252" s="148">
        <f t="shared" si="12"/>
        <v>0.84302325581395343</v>
      </c>
      <c r="N252" s="83">
        <f t="shared" si="14"/>
        <v>1</v>
      </c>
      <c r="O252" s="85">
        <f t="shared" si="13"/>
        <v>150000</v>
      </c>
      <c r="P252" s="75">
        <f t="shared" si="15"/>
        <v>150000</v>
      </c>
      <c r="Q252" s="76" t="s">
        <v>2734</v>
      </c>
      <c r="U252" s="77" t="str">
        <f>VLOOKUP(C252,'[1]Control programa E'!$B$13:$AS$396,44,0)</f>
        <v>KAREN COGOLLO</v>
      </c>
    </row>
    <row r="253" spans="3:21" x14ac:dyDescent="0.35">
      <c r="C253" s="4">
        <v>110342</v>
      </c>
      <c r="D253" s="44" t="str">
        <f>VLOOKUP(C253,'[1]Control programa E'!$B$13:$U$396,8,0)</f>
        <v>CHUSACA No 1</v>
      </c>
      <c r="E253" s="44" t="str">
        <f>VLOOKUP(C253,'[1]Control programa E'!$B$13:$U$396,11,0)</f>
        <v>SIBATE</v>
      </c>
      <c r="F253" s="44" t="str">
        <f>VLOOKUP(C253,'[1]Control programa E'!$B$13:$U$396,10,0)</f>
        <v>Área Centro</v>
      </c>
      <c r="G253" s="44" t="str">
        <f>VLOOKUP(C253,'[1]Control programa E'!$B$13:$U$396,20,0)</f>
        <v>COESCO: Julian Torrado</v>
      </c>
      <c r="H253" s="44" t="str">
        <f>VLOOKUP(C253,'[1]Control programa E'!$B$13:$U$396,15,0)</f>
        <v xml:space="preserve">PAOLA MARTÍNEZ </v>
      </c>
      <c r="I253" s="147">
        <v>0.90697674418604646</v>
      </c>
      <c r="J253" s="147">
        <v>0.77906976744186052</v>
      </c>
      <c r="K253" s="148">
        <f t="shared" si="12"/>
        <v>0.84302325581395343</v>
      </c>
      <c r="N253" s="83">
        <f t="shared" si="14"/>
        <v>0</v>
      </c>
      <c r="O253" s="85">
        <f t="shared" si="13"/>
        <v>0</v>
      </c>
      <c r="P253" s="75">
        <f t="shared" si="15"/>
        <v>0</v>
      </c>
      <c r="U253" s="77" t="str">
        <f>VLOOKUP(C253,'[1]Control programa E'!$B$13:$AS$396,44,0)</f>
        <v>MILENA INFANTE</v>
      </c>
    </row>
    <row r="254" spans="3:21" x14ac:dyDescent="0.35">
      <c r="C254" s="4">
        <v>168904</v>
      </c>
      <c r="D254" s="44" t="str">
        <f>VLOOKUP(C254,'[1]Control programa E'!$B$13:$U$396,8,0)</f>
        <v>RETORNO</v>
      </c>
      <c r="E254" s="44" t="str">
        <f>VLOOKUP(C254,'[1]Control programa E'!$B$13:$U$396,11,0)</f>
        <v>BUENAVENTURA</v>
      </c>
      <c r="F254" s="44" t="str">
        <f>VLOOKUP(C254,'[1]Control programa E'!$B$13:$U$396,10,0)</f>
        <v>Área Sur</v>
      </c>
      <c r="G254" s="44" t="str">
        <f>VLOOKUP(C254,'[1]Control programa E'!$B$13:$U$396,20,0)</f>
        <v>COESCO: Francisco Diez</v>
      </c>
      <c r="H254" s="44" t="str">
        <f>VLOOKUP(C254,'[1]Control programa E'!$B$13:$U$396,15,0)</f>
        <v>FERNANDO HERNANDEZ</v>
      </c>
      <c r="I254" s="147">
        <v>0.87341772151898733</v>
      </c>
      <c r="J254" s="147">
        <v>0.81176470588235294</v>
      </c>
      <c r="K254" s="148">
        <f t="shared" si="12"/>
        <v>0.84259121370067014</v>
      </c>
      <c r="N254" s="83">
        <f t="shared" si="14"/>
        <v>0</v>
      </c>
      <c r="O254" s="85">
        <f t="shared" si="13"/>
        <v>0</v>
      </c>
      <c r="P254" s="75">
        <f t="shared" si="15"/>
        <v>0</v>
      </c>
      <c r="U254" s="77" t="str">
        <f>VLOOKUP(C254,'[1]Control programa E'!$B$13:$AS$396,44,0)</f>
        <v>JOSE OROBIO</v>
      </c>
    </row>
    <row r="255" spans="3:21" x14ac:dyDescent="0.35">
      <c r="C255" s="6">
        <v>171229</v>
      </c>
      <c r="D255" s="44" t="str">
        <f>VLOOKUP(C255,'[1]Control programa E'!$B$13:$U$396,8,0)</f>
        <v>LA PRIMERA</v>
      </c>
      <c r="E255" s="44" t="str">
        <f>VLOOKUP(C255,'[1]Control programa E'!$B$13:$U$396,11,0)</f>
        <v>VILLAPINZON</v>
      </c>
      <c r="F255" s="44" t="str">
        <f>VLOOKUP(C255,'[1]Control programa E'!$B$13:$U$396,10,0)</f>
        <v>Área Centro</v>
      </c>
      <c r="G255" s="44" t="str">
        <f>VLOOKUP(C255,'[1]Control programa E'!$B$13:$U$396,20,0)</f>
        <v>Ramiro José Fernandez Lopez</v>
      </c>
      <c r="H255" s="44" t="str">
        <f>VLOOKUP(C255,'[1]Control programa E'!$B$13:$U$396,15,0)</f>
        <v>YOLIMA MESA</v>
      </c>
      <c r="I255" s="149">
        <v>0.97468354430379744</v>
      </c>
      <c r="J255" s="151">
        <v>0.70886075949367089</v>
      </c>
      <c r="K255" s="148">
        <f t="shared" si="12"/>
        <v>0.84177215189873422</v>
      </c>
      <c r="N255" s="83">
        <f t="shared" si="14"/>
        <v>0</v>
      </c>
      <c r="O255" s="85">
        <f t="shared" si="13"/>
        <v>0</v>
      </c>
      <c r="P255" s="75">
        <f t="shared" si="15"/>
        <v>0</v>
      </c>
      <c r="U255" s="77" t="str">
        <f>VLOOKUP(C255,'[1]Control programa E'!$B$13:$AS$396,44,0)</f>
        <v>MILENA INFANTE</v>
      </c>
    </row>
    <row r="256" spans="3:21" hidden="1" x14ac:dyDescent="0.35">
      <c r="C256" s="4">
        <v>167142</v>
      </c>
      <c r="D256" s="44" t="str">
        <f>VLOOKUP(C256,'[1]Control programa E'!$B$13:$U$396,8,0)</f>
        <v>OASIS DE COCO</v>
      </c>
      <c r="E256" s="44" t="str">
        <f>VLOOKUP(C256,'[1]Control programa E'!$B$13:$U$396,11,0)</f>
        <v>BUENAVENTURA</v>
      </c>
      <c r="F256" s="44" t="str">
        <f>VLOOKUP(C256,'[1]Control programa E'!$B$13:$U$396,10,0)</f>
        <v>Área Sur</v>
      </c>
      <c r="G256" s="44" t="str">
        <f>VLOOKUP(C256,'[1]Control programa E'!$B$13:$U$396,20,0)</f>
        <v>Rodrigo Mina</v>
      </c>
      <c r="H256" s="44" t="str">
        <f>VLOOKUP(C256,'[1]Control programa E'!$B$13:$U$396,15,0)</f>
        <v>FERNANDO HERNANDEZ</v>
      </c>
      <c r="I256" s="147">
        <v>1</v>
      </c>
      <c r="J256" s="152">
        <v>0.68181818181818177</v>
      </c>
      <c r="K256" s="148">
        <f t="shared" si="12"/>
        <v>0.84090909090909083</v>
      </c>
      <c r="N256" s="83">
        <f t="shared" si="14"/>
        <v>1</v>
      </c>
      <c r="O256" s="85">
        <f t="shared" si="13"/>
        <v>150000</v>
      </c>
      <c r="P256" s="75">
        <f t="shared" si="15"/>
        <v>150000</v>
      </c>
      <c r="Q256" s="76" t="s">
        <v>2734</v>
      </c>
      <c r="U256" s="77" t="str">
        <f>VLOOKUP(C256,'[1]Control programa E'!$B$13:$AS$396,44,0)</f>
        <v>JOSE OROBIO</v>
      </c>
    </row>
    <row r="257" spans="3:21" x14ac:dyDescent="0.35">
      <c r="C257" s="4">
        <v>167007</v>
      </c>
      <c r="D257" s="44" t="str">
        <f>VLOOKUP(C257,'[1]Control programa E'!$B$13:$U$396,8,0)</f>
        <v>VALY</v>
      </c>
      <c r="E257" s="44" t="str">
        <f>VLOOKUP(C257,'[1]Control programa E'!$B$13:$U$396,11,0)</f>
        <v>VILLAPINZON</v>
      </c>
      <c r="F257" s="44" t="str">
        <f>VLOOKUP(C257,'[1]Control programa E'!$B$13:$U$396,10,0)</f>
        <v>Área Centro</v>
      </c>
      <c r="G257" s="44" t="str">
        <f>VLOOKUP(C257,'[1]Control programa E'!$B$13:$U$396,20,0)</f>
        <v>REDH: Humberto Hernandez</v>
      </c>
      <c r="H257" s="44" t="str">
        <f>VLOOKUP(C257,'[1]Control programa E'!$B$13:$U$396,15,0)</f>
        <v>YOLIMA MESA</v>
      </c>
      <c r="I257" s="147">
        <v>0.84810126582278478</v>
      </c>
      <c r="J257" s="147">
        <v>0.83132530120481929</v>
      </c>
      <c r="K257" s="148">
        <f t="shared" si="12"/>
        <v>0.83971328351380203</v>
      </c>
      <c r="N257" s="83">
        <f t="shared" si="14"/>
        <v>0</v>
      </c>
      <c r="O257" s="85">
        <f t="shared" si="13"/>
        <v>0</v>
      </c>
      <c r="P257" s="75">
        <f t="shared" si="15"/>
        <v>0</v>
      </c>
      <c r="U257" s="77" t="str">
        <f>VLOOKUP(C257,'[1]Control programa E'!$B$13:$AS$396,44,0)</f>
        <v>MILENA INFANTE</v>
      </c>
    </row>
    <row r="258" spans="3:21" x14ac:dyDescent="0.35">
      <c r="C258" s="6">
        <v>112388</v>
      </c>
      <c r="D258" s="44" t="str">
        <f>VLOOKUP(C258,'[1]Control programa E'!$B$13:$U$396,8,0)</f>
        <v>REINA</v>
      </c>
      <c r="E258" s="44" t="str">
        <f>VLOOKUP(C258,'[1]Control programa E'!$B$13:$U$396,11,0)</f>
        <v>CHIQUINQUIRA</v>
      </c>
      <c r="F258" s="44" t="str">
        <f>VLOOKUP(C258,'[1]Control programa E'!$B$13:$U$396,10,0)</f>
        <v>Área Centro</v>
      </c>
      <c r="G258" s="44" t="str">
        <f>VLOOKUP(C258,'[1]Control programa E'!$B$13:$U$396,20,0)</f>
        <v>Combustibles Unigas SAS</v>
      </c>
      <c r="H258" s="44" t="str">
        <f>VLOOKUP(C258,'[1]Control programa E'!$B$13:$U$396,15,0)</f>
        <v>YOLIMA MESA</v>
      </c>
      <c r="I258" s="149">
        <v>0.86301369863013699</v>
      </c>
      <c r="J258" s="149">
        <v>0.81395348837209303</v>
      </c>
      <c r="K258" s="148">
        <f t="shared" si="12"/>
        <v>0.83848359350111501</v>
      </c>
      <c r="N258" s="83">
        <f t="shared" si="14"/>
        <v>0</v>
      </c>
      <c r="O258" s="85">
        <f t="shared" si="13"/>
        <v>0</v>
      </c>
      <c r="P258" s="75">
        <f t="shared" si="15"/>
        <v>0</v>
      </c>
      <c r="U258" s="77" t="str">
        <f>VLOOKUP(C258,'[1]Control programa E'!$B$13:$AS$396,44,0)</f>
        <v>MILENA INFANTE</v>
      </c>
    </row>
    <row r="259" spans="3:21" x14ac:dyDescent="0.35">
      <c r="C259" s="6">
        <v>168005</v>
      </c>
      <c r="D259" s="44" t="str">
        <f>VLOOKUP(C259,'[1]Control programa E'!$B$13:$U$396,8,0)</f>
        <v>RIVARCA YOPAL</v>
      </c>
      <c r="E259" s="44" t="str">
        <f>VLOOKUP(C259,'[1]Control programa E'!$B$13:$U$396,11,0)</f>
        <v>YOPAL</v>
      </c>
      <c r="F259" s="44" t="str">
        <f>VLOOKUP(C259,'[1]Control programa E'!$B$13:$U$396,10,0)</f>
        <v>Área Centro</v>
      </c>
      <c r="G259" s="44" t="str">
        <f>VLOOKUP(C259,'[1]Control programa E'!$B$13:$U$396,20,0)</f>
        <v>Julio Riveros</v>
      </c>
      <c r="H259" s="44" t="str">
        <f>VLOOKUP(C259,'[1]Control programa E'!$B$13:$U$396,15,0)</f>
        <v>IVAN PINZON</v>
      </c>
      <c r="I259" s="149">
        <v>0.95294117647058818</v>
      </c>
      <c r="J259" s="151">
        <v>0.71830985915492962</v>
      </c>
      <c r="K259" s="148">
        <f t="shared" si="12"/>
        <v>0.83562551781275896</v>
      </c>
      <c r="N259" s="83">
        <f t="shared" si="14"/>
        <v>0</v>
      </c>
      <c r="O259" s="85">
        <f t="shared" si="13"/>
        <v>0</v>
      </c>
      <c r="P259" s="75">
        <f t="shared" si="15"/>
        <v>0</v>
      </c>
      <c r="U259" s="77" t="str">
        <f>VLOOKUP(C259,'[1]Control programa E'!$B$13:$AS$396,44,0)</f>
        <v>WILSON MONTAÑA</v>
      </c>
    </row>
    <row r="260" spans="3:21" x14ac:dyDescent="0.35">
      <c r="C260" s="4">
        <v>170927</v>
      </c>
      <c r="D260" s="44" t="str">
        <f>VLOOKUP(C260,'[1]Control programa E'!$B$13:$U$396,8,0)</f>
        <v>EL ALCAZAR</v>
      </c>
      <c r="E260" s="44" t="str">
        <f>VLOOKUP(C260,'[1]Control programa E'!$B$13:$U$396,11,0)</f>
        <v>CAJICA</v>
      </c>
      <c r="F260" s="44" t="str">
        <f>VLOOKUP(C260,'[1]Control programa E'!$B$13:$U$396,10,0)</f>
        <v>Área Centro</v>
      </c>
      <c r="G260" s="44" t="str">
        <f>VLOOKUP(C260,'[1]Control programa E'!$B$13:$U$396,20,0)</f>
        <v>COESCO: Julian Torrado</v>
      </c>
      <c r="H260" s="44" t="str">
        <f>VLOOKUP(C260,'[1]Control programa E'!$B$13:$U$396,15,0)</f>
        <v xml:space="preserve">JUAN PABLO PIÑEROS </v>
      </c>
      <c r="I260" s="147">
        <v>0.84883720930232553</v>
      </c>
      <c r="J260" s="147">
        <v>0.8214285714285714</v>
      </c>
      <c r="K260" s="148">
        <f t="shared" si="12"/>
        <v>0.83513289036544847</v>
      </c>
      <c r="N260" s="83">
        <f t="shared" si="14"/>
        <v>0</v>
      </c>
      <c r="O260" s="85">
        <f t="shared" si="13"/>
        <v>0</v>
      </c>
      <c r="P260" s="75">
        <f t="shared" si="15"/>
        <v>0</v>
      </c>
      <c r="U260" s="77" t="str">
        <f>VLOOKUP(C260,'[1]Control programa E'!$B$13:$AS$396,44,0)</f>
        <v>NICOLAS SALAZAR</v>
      </c>
    </row>
    <row r="261" spans="3:21" x14ac:dyDescent="0.35">
      <c r="C261" s="6">
        <v>111530</v>
      </c>
      <c r="D261" s="44" t="str">
        <f>VLOOKUP(C261,'[1]Control programa E'!$B$13:$U$396,8,0)</f>
        <v>LA GLORIETA -LAS MERCEDES</v>
      </c>
      <c r="E261" s="44" t="str">
        <f>VLOOKUP(C261,'[1]Control programa E'!$B$13:$U$396,11,0)</f>
        <v>TUNJA</v>
      </c>
      <c r="F261" s="44" t="str">
        <f>VLOOKUP(C261,'[1]Control programa E'!$B$13:$U$396,10,0)</f>
        <v>Área Centro</v>
      </c>
      <c r="G261" s="44" t="str">
        <f>VLOOKUP(C261,'[1]Control programa E'!$B$13:$U$396,20,0)</f>
        <v>Luz Bello</v>
      </c>
      <c r="H261" s="44" t="str">
        <f>VLOOKUP(C261,'[1]Control programa E'!$B$13:$U$396,15,0)</f>
        <v>YOLIMA MESA</v>
      </c>
      <c r="I261" s="149">
        <v>0.86363636363636365</v>
      </c>
      <c r="J261" s="149">
        <v>0.79487179487179482</v>
      </c>
      <c r="K261" s="148">
        <f t="shared" si="12"/>
        <v>0.82925407925407923</v>
      </c>
      <c r="N261" s="83">
        <f t="shared" si="14"/>
        <v>0</v>
      </c>
      <c r="O261" s="85">
        <f t="shared" si="13"/>
        <v>0</v>
      </c>
      <c r="P261" s="75">
        <f t="shared" si="15"/>
        <v>0</v>
      </c>
      <c r="U261" s="77" t="str">
        <f>VLOOKUP(C261,'[1]Control programa E'!$B$13:$AS$396,44,0)</f>
        <v>MILENA INFANTE</v>
      </c>
    </row>
    <row r="262" spans="3:21" x14ac:dyDescent="0.35">
      <c r="C262" s="6">
        <v>111827</v>
      </c>
      <c r="D262" s="44" t="str">
        <f>VLOOKUP(C262,'[1]Control programa E'!$B$13:$U$396,8,0)</f>
        <v>LA MILAGROSA - COPACABANA</v>
      </c>
      <c r="E262" s="44" t="str">
        <f>VLOOKUP(C262,'[1]Control programa E'!$B$13:$U$396,11,0)</f>
        <v>COPACABANA</v>
      </c>
      <c r="F262" s="44" t="str">
        <f>VLOOKUP(C262,'[1]Control programa E'!$B$13:$U$396,10,0)</f>
        <v>Área Norte</v>
      </c>
      <c r="G262" s="44" t="str">
        <f>VLOOKUP(C262,'[1]Control programa E'!$B$13:$U$396,20,0)</f>
        <v>Yuliana Montoya</v>
      </c>
      <c r="H262" s="44" t="str">
        <f>VLOOKUP(C262,'[1]Control programa E'!$B$13:$U$396,15,0)</f>
        <v>ANDRES FELIPE PENNA</v>
      </c>
      <c r="I262" s="149">
        <v>0.95454545454545459</v>
      </c>
      <c r="J262" s="151">
        <v>0.69230769230769229</v>
      </c>
      <c r="K262" s="148">
        <f t="shared" si="12"/>
        <v>0.82342657342657344</v>
      </c>
      <c r="N262" s="83">
        <f t="shared" si="14"/>
        <v>0</v>
      </c>
      <c r="O262" s="85">
        <f t="shared" si="13"/>
        <v>0</v>
      </c>
      <c r="P262" s="75">
        <f t="shared" si="15"/>
        <v>0</v>
      </c>
      <c r="U262" s="77" t="str">
        <f>VLOOKUP(C262,'[1]Control programa E'!$B$13:$AS$396,44,0)</f>
        <v>NORMAN CORDOBA</v>
      </c>
    </row>
    <row r="263" spans="3:21" x14ac:dyDescent="0.35">
      <c r="C263" s="6">
        <v>111698</v>
      </c>
      <c r="D263" s="44" t="str">
        <f>VLOOKUP(C263,'[1]Control programa E'!$B$13:$U$396,8,0)</f>
        <v>GUADALUPE</v>
      </c>
      <c r="E263" s="44" t="str">
        <f>VLOOKUP(C263,'[1]Control programa E'!$B$13:$U$396,11,0)</f>
        <v>SANTIAGO DE CALI</v>
      </c>
      <c r="F263" s="44" t="str">
        <f>VLOOKUP(C263,'[1]Control programa E'!$B$13:$U$396,10,0)</f>
        <v>Área Sur</v>
      </c>
      <c r="G263" s="44" t="str">
        <f>VLOOKUP(C263,'[1]Control programa E'!$B$13:$U$396,20,0)</f>
        <v>Libardo Alfaro</v>
      </c>
      <c r="H263" s="44" t="str">
        <f>VLOOKUP(C263,'[1]Control programa E'!$B$13:$U$396,15,0)</f>
        <v>CLAUDIA PINILLA</v>
      </c>
      <c r="I263" s="149">
        <v>0.82954545454545459</v>
      </c>
      <c r="J263" s="149">
        <v>0.80681818181818177</v>
      </c>
      <c r="K263" s="148">
        <f t="shared" ref="K263:K326" si="16">AVERAGE(I263:J263)</f>
        <v>0.81818181818181812</v>
      </c>
      <c r="N263" s="83">
        <f t="shared" si="14"/>
        <v>0</v>
      </c>
      <c r="O263" s="85">
        <f t="shared" ref="O263:O326" si="17">N263*$O$4</f>
        <v>0</v>
      </c>
      <c r="P263" s="75">
        <f t="shared" si="15"/>
        <v>0</v>
      </c>
      <c r="U263" s="77" t="str">
        <f>VLOOKUP(C263,'[1]Control programa E'!$B$13:$AS$396,44,0)</f>
        <v>SANDRA JORDAN</v>
      </c>
    </row>
    <row r="264" spans="3:21" hidden="1" x14ac:dyDescent="0.35">
      <c r="C264" s="6">
        <v>110488</v>
      </c>
      <c r="D264" s="44" t="str">
        <f>VLOOKUP(C264,'[1]Control programa E'!$B$13:$U$396,8,0)</f>
        <v>CAVASA</v>
      </c>
      <c r="E264" s="44" t="str">
        <f>VLOOKUP(C264,'[1]Control programa E'!$B$13:$U$396,11,0)</f>
        <v>CANDELARIA</v>
      </c>
      <c r="F264" s="44" t="str">
        <f>VLOOKUP(C264,'[1]Control programa E'!$B$13:$U$396,10,0)</f>
        <v>Área Sur</v>
      </c>
      <c r="G264" s="44" t="str">
        <f>VLOOKUP(C264,'[1]Control programa E'!$B$13:$U$396,20,0)</f>
        <v>José Solano</v>
      </c>
      <c r="H264" s="44" t="str">
        <f>VLOOKUP(C264,'[1]Control programa E'!$B$13:$U$396,15,0)</f>
        <v>CATALINA QUINTERO</v>
      </c>
      <c r="I264" s="149">
        <v>1</v>
      </c>
      <c r="J264" s="151">
        <v>0.63636363636363635</v>
      </c>
      <c r="K264" s="148">
        <f t="shared" si="16"/>
        <v>0.81818181818181812</v>
      </c>
      <c r="N264" s="83">
        <f t="shared" ref="N264:N327" si="18">COUNTIF(I264:J264,"&gt;=100%")</f>
        <v>1</v>
      </c>
      <c r="O264" s="85">
        <f t="shared" si="17"/>
        <v>150000</v>
      </c>
      <c r="P264" s="75">
        <f t="shared" ref="P264:P327" si="19">O264+M264</f>
        <v>150000</v>
      </c>
      <c r="Q264" s="76" t="s">
        <v>2734</v>
      </c>
      <c r="U264" s="77" t="str">
        <f>VLOOKUP(C264,'[1]Control programa E'!$B$13:$AS$396,44,0)</f>
        <v>JOSE OROBIO</v>
      </c>
    </row>
    <row r="265" spans="3:21" hidden="1" x14ac:dyDescent="0.35">
      <c r="C265" s="6">
        <v>109703</v>
      </c>
      <c r="D265" s="44" t="str">
        <f>VLOOKUP(C265,'[1]Control programa E'!$B$13:$U$396,8,0)</f>
        <v>LAS AVENIDAS</v>
      </c>
      <c r="E265" s="44" t="str">
        <f>VLOOKUP(C265,'[1]Control programa E'!$B$13:$U$396,11,0)</f>
        <v>SAN JUAN DE PASTO</v>
      </c>
      <c r="F265" s="44" t="str">
        <f>VLOOKUP(C265,'[1]Control programa E'!$B$13:$U$396,10,0)</f>
        <v>Área Sur</v>
      </c>
      <c r="G265" s="44" t="str">
        <f>VLOOKUP(C265,'[1]Control programa E'!$B$13:$U$396,20,0)</f>
        <v xml:space="preserve">Antonio Marroquin </v>
      </c>
      <c r="H265" s="44" t="str">
        <f>VLOOKUP(C265,'[1]Control programa E'!$B$13:$U$396,15,0)</f>
        <v xml:space="preserve">FABIO ANDRES ROJAS </v>
      </c>
      <c r="I265" s="151">
        <v>0.63529411764705879</v>
      </c>
      <c r="J265" s="149">
        <v>1</v>
      </c>
      <c r="K265" s="148">
        <f t="shared" si="16"/>
        <v>0.81764705882352939</v>
      </c>
      <c r="N265" s="83">
        <f t="shared" si="18"/>
        <v>1</v>
      </c>
      <c r="O265" s="85">
        <f t="shared" si="17"/>
        <v>150000</v>
      </c>
      <c r="P265" s="75">
        <f t="shared" si="19"/>
        <v>150000</v>
      </c>
      <c r="Q265" s="76" t="s">
        <v>2734</v>
      </c>
      <c r="U265" s="77" t="str">
        <f>VLOOKUP(C265,'[1]Control programa E'!$B$13:$AS$396,44,0)</f>
        <v>MIGUEL RAMIREZ</v>
      </c>
    </row>
    <row r="266" spans="3:21" x14ac:dyDescent="0.35">
      <c r="C266" s="4">
        <v>112330</v>
      </c>
      <c r="D266" s="44" t="str">
        <f>VLOOKUP(C266,'[1]Control programa E'!$B$13:$U$396,8,0)</f>
        <v>COOTRANSGAR</v>
      </c>
      <c r="E266" s="44" t="str">
        <f>VLOOKUP(C266,'[1]Control programa E'!$B$13:$U$396,11,0)</f>
        <v>GARZON</v>
      </c>
      <c r="F266" s="44" t="str">
        <f>VLOOKUP(C266,'[1]Control programa E'!$B$13:$U$396,10,0)</f>
        <v>Área Sur</v>
      </c>
      <c r="G266" s="44" t="str">
        <f>VLOOKUP(C266,'[1]Control programa E'!$B$13:$U$396,20,0)</f>
        <v>Fabian Rodriguez</v>
      </c>
      <c r="H266" s="44" t="str">
        <f>VLOOKUP(C266,'[1]Control programa E'!$B$13:$U$396,15,0)</f>
        <v>JOHANA BOTERO</v>
      </c>
      <c r="I266" s="152">
        <v>0.69444444444444442</v>
      </c>
      <c r="J266" s="147">
        <v>0.93902439024390238</v>
      </c>
      <c r="K266" s="148">
        <f t="shared" si="16"/>
        <v>0.8167344173441734</v>
      </c>
      <c r="N266" s="83">
        <f t="shared" si="18"/>
        <v>0</v>
      </c>
      <c r="O266" s="85">
        <f t="shared" si="17"/>
        <v>0</v>
      </c>
      <c r="P266" s="75">
        <f t="shared" si="19"/>
        <v>0</v>
      </c>
      <c r="U266" s="77" t="str">
        <f>VLOOKUP(C266,'[1]Control programa E'!$B$13:$AS$396,44,0)</f>
        <v>LAURA PERDOMO</v>
      </c>
    </row>
    <row r="267" spans="3:21" hidden="1" x14ac:dyDescent="0.35">
      <c r="C267" s="6">
        <v>110774</v>
      </c>
      <c r="D267" s="44" t="str">
        <f>VLOOKUP(C267,'[1]Control programa E'!$B$13:$U$396,8,0)</f>
        <v>RIO ACACIITAS</v>
      </c>
      <c r="E267" s="44" t="str">
        <f>VLOOKUP(C267,'[1]Control programa E'!$B$13:$U$396,11,0)</f>
        <v>ACACIAS</v>
      </c>
      <c r="F267" s="44" t="str">
        <f>VLOOKUP(C267,'[1]Control programa E'!$B$13:$U$396,10,0)</f>
        <v>Área Centro</v>
      </c>
      <c r="G267" s="44" t="str">
        <f>VLOOKUP(C267,'[1]Control programa E'!$B$13:$U$396,20,0)</f>
        <v>REDH: Humberto Hernandez</v>
      </c>
      <c r="H267" s="44" t="str">
        <f>VLOOKUP(C267,'[1]Control programa E'!$B$13:$U$396,15,0)</f>
        <v>IVAN PINZON</v>
      </c>
      <c r="I267" s="151">
        <v>0.63013698630136983</v>
      </c>
      <c r="J267" s="149">
        <v>1</v>
      </c>
      <c r="K267" s="148">
        <f t="shared" si="16"/>
        <v>0.81506849315068486</v>
      </c>
      <c r="N267" s="83">
        <f t="shared" si="18"/>
        <v>1</v>
      </c>
      <c r="O267" s="85">
        <f t="shared" si="17"/>
        <v>150000</v>
      </c>
      <c r="P267" s="75">
        <f t="shared" si="19"/>
        <v>150000</v>
      </c>
      <c r="Q267" s="76" t="s">
        <v>2734</v>
      </c>
      <c r="U267" s="77" t="str">
        <f>VLOOKUP(C267,'[1]Control programa E'!$B$13:$AS$396,44,0)</f>
        <v>WILSON MONTAÑA</v>
      </c>
    </row>
    <row r="268" spans="3:21" x14ac:dyDescent="0.35">
      <c r="C268" s="6">
        <v>168429</v>
      </c>
      <c r="D268" s="44" t="str">
        <f>VLOOKUP(C268,'[1]Control programa E'!$B$13:$U$396,8,0)</f>
        <v>ÉXITO EL CARMEN</v>
      </c>
      <c r="E268" s="44" t="str">
        <f>VLOOKUP(C268,'[1]Control programa E'!$B$13:$U$396,11,0)</f>
        <v>EL CARMEN DE VIBORAL</v>
      </c>
      <c r="F268" s="44" t="str">
        <f>VLOOKUP(C268,'[1]Control programa E'!$B$13:$U$396,10,0)</f>
        <v>Área Norte</v>
      </c>
      <c r="G268" s="44" t="str">
        <f>VLOOKUP(C268,'[1]Control programa E'!$B$13:$U$396,20,0)</f>
        <v>GRUPO ÉXITO: Alcides Serna</v>
      </c>
      <c r="H268" s="44" t="str">
        <f>VLOOKUP(C268,'[1]Control programa E'!$B$13:$U$396,15,0)</f>
        <v>ALVARO GUTIERREZ</v>
      </c>
      <c r="I268" s="149">
        <v>0.96511627906976749</v>
      </c>
      <c r="J268" s="151">
        <v>0.66279069767441856</v>
      </c>
      <c r="K268" s="148">
        <f t="shared" si="16"/>
        <v>0.81395348837209303</v>
      </c>
      <c r="N268" s="83">
        <f t="shared" si="18"/>
        <v>0</v>
      </c>
      <c r="O268" s="85">
        <f t="shared" si="17"/>
        <v>0</v>
      </c>
      <c r="P268" s="75">
        <f t="shared" si="19"/>
        <v>0</v>
      </c>
      <c r="U268" s="77" t="str">
        <f>VLOOKUP(C268,'[1]Control programa E'!$B$13:$AS$396,44,0)</f>
        <v>JOHNNATAN ALZATE</v>
      </c>
    </row>
    <row r="269" spans="3:21" x14ac:dyDescent="0.35">
      <c r="C269" s="4">
        <v>110924</v>
      </c>
      <c r="D269" s="44" t="str">
        <f>VLOOKUP(C269,'[1]Control programa E'!$B$13:$U$396,8,0)</f>
        <v>SANCHEZ</v>
      </c>
      <c r="E269" s="44" t="str">
        <f>VLOOKUP(C269,'[1]Control programa E'!$B$13:$U$396,11,0)</f>
        <v>SOACHA</v>
      </c>
      <c r="F269" s="44" t="str">
        <f>VLOOKUP(C269,'[1]Control programa E'!$B$13:$U$396,10,0)</f>
        <v>Área Centro</v>
      </c>
      <c r="G269" s="44" t="str">
        <f>VLOOKUP(C269,'[1]Control programa E'!$B$13:$U$396,20,0)</f>
        <v>Esperanza Sanchez / Jairo Galarza</v>
      </c>
      <c r="H269" s="44" t="str">
        <f>VLOOKUP(C269,'[1]Control programa E'!$B$13:$U$396,15,0)</f>
        <v xml:space="preserve">PAOLA MARTÍNEZ </v>
      </c>
      <c r="I269" s="152">
        <v>0.74698795180722888</v>
      </c>
      <c r="J269" s="147">
        <v>0.87654320987654322</v>
      </c>
      <c r="K269" s="148">
        <f t="shared" si="16"/>
        <v>0.81176558084188599</v>
      </c>
      <c r="N269" s="83">
        <f t="shared" si="18"/>
        <v>0</v>
      </c>
      <c r="O269" s="85">
        <f t="shared" si="17"/>
        <v>0</v>
      </c>
      <c r="P269" s="75">
        <f t="shared" si="19"/>
        <v>0</v>
      </c>
      <c r="U269" s="77" t="str">
        <f>VLOOKUP(C269,'[1]Control programa E'!$B$13:$AS$396,44,0)</f>
        <v>MILENA INFANTE</v>
      </c>
    </row>
    <row r="270" spans="3:21" hidden="1" x14ac:dyDescent="0.35">
      <c r="C270" s="6">
        <v>109774</v>
      </c>
      <c r="D270" s="44" t="str">
        <f>VLOOKUP(C270,'[1]Control programa E'!$B$13:$U$396,8,0)</f>
        <v>MAMONAL</v>
      </c>
      <c r="E270" s="44" t="str">
        <f>VLOOKUP(C270,'[1]Control programa E'!$B$13:$U$396,11,0)</f>
        <v>CARTAGENA DE INDIAS</v>
      </c>
      <c r="F270" s="44" t="str">
        <f>VLOOKUP(C270,'[1]Control programa E'!$B$13:$U$396,10,0)</f>
        <v>Área Norte</v>
      </c>
      <c r="G270" s="44" t="str">
        <f>VLOOKUP(C270,'[1]Control programa E'!$B$13:$U$396,20,0)</f>
        <v>C.I. OIL CHEMICAL S.A: Diogenes Vallejo</v>
      </c>
      <c r="H270" s="44" t="str">
        <f>VLOOKUP(C270,'[1]Control programa E'!$B$13:$U$396,15,0)</f>
        <v>MARTHA BARROS</v>
      </c>
      <c r="I270" s="149">
        <v>1</v>
      </c>
      <c r="J270" s="151">
        <v>0.62352941176470589</v>
      </c>
      <c r="K270" s="148">
        <f t="shared" si="16"/>
        <v>0.81176470588235294</v>
      </c>
      <c r="N270" s="83">
        <f t="shared" si="18"/>
        <v>1</v>
      </c>
      <c r="O270" s="85">
        <f t="shared" si="17"/>
        <v>150000</v>
      </c>
      <c r="P270" s="75">
        <f t="shared" si="19"/>
        <v>150000</v>
      </c>
      <c r="Q270" s="76" t="s">
        <v>2734</v>
      </c>
      <c r="U270" s="77" t="str">
        <f>VLOOKUP(C270,'[1]Control programa E'!$B$13:$AS$396,44,0)</f>
        <v>KAREN COGOLLO</v>
      </c>
    </row>
    <row r="271" spans="3:21" hidden="1" x14ac:dyDescent="0.35">
      <c r="C271" s="4">
        <v>110630</v>
      </c>
      <c r="D271" s="44" t="str">
        <f>VLOOKUP(C271,'[1]Control programa E'!$B$13:$U$396,8,0)</f>
        <v>ROBLEDO</v>
      </c>
      <c r="E271" s="44" t="str">
        <f>VLOOKUP(C271,'[1]Control programa E'!$B$13:$U$396,11,0)</f>
        <v>MEDELLIN</v>
      </c>
      <c r="F271" s="44" t="str">
        <f>VLOOKUP(C271,'[1]Control programa E'!$B$13:$U$396,10,0)</f>
        <v>Área Norte</v>
      </c>
      <c r="G271" s="44" t="str">
        <f>VLOOKUP(C271,'[1]Control programa E'!$B$13:$U$396,20,0)</f>
        <v>COESCO: Alexander Trujillo</v>
      </c>
      <c r="H271" s="44" t="str">
        <f>VLOOKUP(C271,'[1]Control programa E'!$B$13:$U$396,15,0)</f>
        <v>OLGA LUCIA RESTREPO</v>
      </c>
      <c r="I271" s="147">
        <v>1</v>
      </c>
      <c r="J271" s="152">
        <v>0.61363636363636365</v>
      </c>
      <c r="K271" s="148">
        <f t="shared" si="16"/>
        <v>0.80681818181818188</v>
      </c>
      <c r="N271" s="83">
        <f t="shared" si="18"/>
        <v>1</v>
      </c>
      <c r="O271" s="85">
        <f t="shared" si="17"/>
        <v>150000</v>
      </c>
      <c r="P271" s="75">
        <f t="shared" si="19"/>
        <v>150000</v>
      </c>
      <c r="Q271" s="76" t="s">
        <v>2734</v>
      </c>
      <c r="U271" s="77" t="str">
        <f>VLOOKUP(C271,'[1]Control programa E'!$B$13:$AS$396,44,0)</f>
        <v>NORMAN CORDOBA</v>
      </c>
    </row>
    <row r="272" spans="3:21" x14ac:dyDescent="0.35">
      <c r="C272" s="4">
        <v>171349</v>
      </c>
      <c r="D272" s="44" t="str">
        <f>VLOOKUP(C272,'[1]Control programa E'!$B$13:$U$396,8,0)</f>
        <v>SAN JORGE</v>
      </c>
      <c r="E272" s="44" t="str">
        <f>VLOOKUP(C272,'[1]Control programa E'!$B$13:$U$396,11,0)</f>
        <v>GIRON</v>
      </c>
      <c r="F272" s="44" t="str">
        <f>VLOOKUP(C272,'[1]Control programa E'!$B$13:$U$396,10,0)</f>
        <v>Área Norte</v>
      </c>
      <c r="G272" s="44">
        <f>VLOOKUP(C272,'[1]Control programa E'!$B$13:$U$396,20,0)</f>
        <v>0</v>
      </c>
      <c r="H272" s="44" t="str">
        <f>VLOOKUP(C272,'[1]Control programa E'!$B$13:$U$396,15,0)</f>
        <v>FABIAN TORRES</v>
      </c>
      <c r="I272" s="152">
        <v>0.68181818181818177</v>
      </c>
      <c r="J272" s="147">
        <v>0.93023255813953487</v>
      </c>
      <c r="K272" s="148">
        <f t="shared" si="16"/>
        <v>0.80602536997885832</v>
      </c>
      <c r="N272" s="83">
        <f t="shared" si="18"/>
        <v>0</v>
      </c>
      <c r="O272" s="85">
        <f t="shared" si="17"/>
        <v>0</v>
      </c>
      <c r="P272" s="75">
        <f t="shared" si="19"/>
        <v>0</v>
      </c>
      <c r="U272" s="77" t="str">
        <f>VLOOKUP(C272,'[1]Control programa E'!$B$13:$AS$396,44,0)</f>
        <v>FERNEY LOZANO</v>
      </c>
    </row>
    <row r="273" spans="3:21" hidden="1" x14ac:dyDescent="0.35">
      <c r="C273" s="4">
        <v>111784</v>
      </c>
      <c r="D273" s="44" t="str">
        <f>VLOOKUP(C273,'[1]Control programa E'!$B$13:$U$396,8,0)</f>
        <v>TRONCAL</v>
      </c>
      <c r="E273" s="44" t="str">
        <f>VLOOKUP(C273,'[1]Control programa E'!$B$13:$U$396,11,0)</f>
        <v>SANTIAGO DE CALI</v>
      </c>
      <c r="F273" s="44" t="str">
        <f>VLOOKUP(C273,'[1]Control programa E'!$B$13:$U$396,10,0)</f>
        <v>Área Sur</v>
      </c>
      <c r="G273" s="44" t="str">
        <f>VLOOKUP(C273,'[1]Control programa E'!$B$13:$U$396,20,0)</f>
        <v xml:space="preserve">Luis Dario Arbelaez </v>
      </c>
      <c r="H273" s="44" t="str">
        <f>VLOOKUP(C273,'[1]Control programa E'!$B$13:$U$396,15,0)</f>
        <v>CLAUDIA PINILLA</v>
      </c>
      <c r="I273" s="147">
        <v>1</v>
      </c>
      <c r="J273" s="152">
        <v>0.61176470588235299</v>
      </c>
      <c r="K273" s="148">
        <f t="shared" si="16"/>
        <v>0.80588235294117649</v>
      </c>
      <c r="N273" s="83">
        <f t="shared" si="18"/>
        <v>1</v>
      </c>
      <c r="O273" s="85">
        <f t="shared" si="17"/>
        <v>150000</v>
      </c>
      <c r="P273" s="75">
        <f t="shared" si="19"/>
        <v>150000</v>
      </c>
      <c r="Q273" s="76" t="s">
        <v>2734</v>
      </c>
      <c r="U273" s="77" t="str">
        <f>VLOOKUP(C273,'[1]Control programa E'!$B$13:$AS$396,44,0)</f>
        <v>JUAN MONTEALEGRE</v>
      </c>
    </row>
    <row r="274" spans="3:21" hidden="1" x14ac:dyDescent="0.35">
      <c r="C274" s="4">
        <v>111968</v>
      </c>
      <c r="D274" s="44" t="str">
        <f>VLOOKUP(C274,'[1]Control programa E'!$B$13:$U$396,8,0)</f>
        <v>LA GRAMA</v>
      </c>
      <c r="E274" s="44" t="str">
        <f>VLOOKUP(C274,'[1]Control programa E'!$B$13:$U$396,11,0)</f>
        <v>VILLAVICENCIO</v>
      </c>
      <c r="F274" s="44" t="str">
        <f>VLOOKUP(C274,'[1]Control programa E'!$B$13:$U$396,10,0)</f>
        <v>Área Centro</v>
      </c>
      <c r="G274" s="44" t="str">
        <f>VLOOKUP(C274,'[1]Control programa E'!$B$13:$U$396,20,0)</f>
        <v>REDH: Humberto Hernandez</v>
      </c>
      <c r="H274" s="44" t="str">
        <f>VLOOKUP(C274,'[1]Control programa E'!$B$13:$U$396,15,0)</f>
        <v>IVAN PINZON</v>
      </c>
      <c r="I274" s="147">
        <v>1</v>
      </c>
      <c r="J274" s="152">
        <v>0.6071428571428571</v>
      </c>
      <c r="K274" s="148">
        <f t="shared" si="16"/>
        <v>0.8035714285714286</v>
      </c>
      <c r="N274" s="83">
        <f t="shared" si="18"/>
        <v>1</v>
      </c>
      <c r="O274" s="85">
        <f t="shared" si="17"/>
        <v>150000</v>
      </c>
      <c r="P274" s="75">
        <f t="shared" si="19"/>
        <v>150000</v>
      </c>
      <c r="Q274" s="76" t="s">
        <v>2734</v>
      </c>
      <c r="U274" s="77" t="str">
        <f>VLOOKUP(C274,'[1]Control programa E'!$B$13:$AS$396,44,0)</f>
        <v>WILSON MONTAÑA</v>
      </c>
    </row>
    <row r="275" spans="3:21" x14ac:dyDescent="0.35">
      <c r="C275" s="6">
        <v>168156</v>
      </c>
      <c r="D275" s="44" t="str">
        <f>VLOOKUP(C275,'[1]Control programa E'!$B$13:$U$396,8,0)</f>
        <v>SANTO DOMINGO</v>
      </c>
      <c r="E275" s="44" t="str">
        <f>VLOOKUP(C275,'[1]Control programa E'!$B$13:$U$396,11,0)</f>
        <v>MOSQUERA</v>
      </c>
      <c r="F275" s="44" t="str">
        <f>VLOOKUP(C275,'[1]Control programa E'!$B$13:$U$396,10,0)</f>
        <v>Área Centro</v>
      </c>
      <c r="G275" s="44" t="str">
        <f>VLOOKUP(C275,'[1]Control programa E'!$B$13:$U$396,20,0)</f>
        <v>Luis Guillermo Amortegui</v>
      </c>
      <c r="H275" s="44" t="str">
        <f>VLOOKUP(C275,'[1]Control programa E'!$B$13:$U$396,15,0)</f>
        <v>SEBASTIAN PARDO</v>
      </c>
      <c r="I275" s="149">
        <v>0.87804878048780488</v>
      </c>
      <c r="J275" s="151">
        <v>0.72619047619047616</v>
      </c>
      <c r="K275" s="148">
        <f t="shared" si="16"/>
        <v>0.80211962833914052</v>
      </c>
      <c r="N275" s="83">
        <f t="shared" si="18"/>
        <v>0</v>
      </c>
      <c r="O275" s="85">
        <f t="shared" si="17"/>
        <v>0</v>
      </c>
      <c r="P275" s="75">
        <f t="shared" si="19"/>
        <v>0</v>
      </c>
      <c r="U275" s="77" t="str">
        <f>VLOOKUP(C275,'[1]Control programa E'!$B$13:$AS$396,44,0)</f>
        <v>MILENA INFANTE</v>
      </c>
    </row>
    <row r="276" spans="3:21" x14ac:dyDescent="0.35">
      <c r="C276" s="4">
        <v>109826</v>
      </c>
      <c r="D276" s="44" t="str">
        <f>VLOOKUP(C276,'[1]Control programa E'!$B$13:$U$396,8,0)</f>
        <v>AVDA QUITO</v>
      </c>
      <c r="E276" s="44" t="str">
        <f>VLOOKUP(C276,'[1]Control programa E'!$B$13:$U$396,11,0)</f>
        <v>BOGOTA D.C.</v>
      </c>
      <c r="F276" s="44" t="str">
        <f>VLOOKUP(C276,'[1]Control programa E'!$B$13:$U$396,10,0)</f>
        <v>Área Centro</v>
      </c>
      <c r="G276" s="44" t="str">
        <f>VLOOKUP(C276,'[1]Control programa E'!$B$13:$U$396,20,0)</f>
        <v>REDH: Humberto Hernandez</v>
      </c>
      <c r="H276" s="44" t="str">
        <f>VLOOKUP(C276,'[1]Control programa E'!$B$13:$U$396,15,0)</f>
        <v>CAROLINA CHAVEZ</v>
      </c>
      <c r="I276" s="152">
        <v>0.66279069767441856</v>
      </c>
      <c r="J276" s="147">
        <v>0.94047619047619047</v>
      </c>
      <c r="K276" s="148">
        <f t="shared" si="16"/>
        <v>0.80163344407530457</v>
      </c>
      <c r="N276" s="83">
        <f t="shared" si="18"/>
        <v>0</v>
      </c>
      <c r="O276" s="85">
        <f t="shared" si="17"/>
        <v>0</v>
      </c>
      <c r="P276" s="75">
        <f t="shared" si="19"/>
        <v>0</v>
      </c>
      <c r="U276" s="77" t="str">
        <f>VLOOKUP(C276,'[1]Control programa E'!$B$13:$AS$396,44,0)</f>
        <v>NICOLAS SALAZAR</v>
      </c>
    </row>
    <row r="277" spans="3:21" hidden="1" x14ac:dyDescent="0.35">
      <c r="C277" s="6">
        <v>110338</v>
      </c>
      <c r="D277" s="44" t="str">
        <f>VLOOKUP(C277,'[1]Control programa E'!$B$13:$U$396,8,0)</f>
        <v>AV DE LAS AMERICAS</v>
      </c>
      <c r="E277" s="44" t="str">
        <f>VLOOKUP(C277,'[1]Control programa E'!$B$13:$U$396,11,0)</f>
        <v>SANTIAGO DE CALI</v>
      </c>
      <c r="F277" s="44" t="str">
        <f>VLOOKUP(C277,'[1]Control programa E'!$B$13:$U$396,10,0)</f>
        <v>Área Sur</v>
      </c>
      <c r="G277" s="44" t="str">
        <f>VLOOKUP(C277,'[1]Control programa E'!$B$13:$U$396,20,0)</f>
        <v>VILLALOBOS: Oscar Rojas</v>
      </c>
      <c r="H277" s="44" t="str">
        <f>VLOOKUP(C277,'[1]Control programa E'!$B$13:$U$396,15,0)</f>
        <v>CATALINA QUINTERO</v>
      </c>
      <c r="I277" s="149">
        <v>1</v>
      </c>
      <c r="J277" s="151">
        <v>0.60227272727272729</v>
      </c>
      <c r="K277" s="148">
        <f t="shared" si="16"/>
        <v>0.80113636363636365</v>
      </c>
      <c r="N277" s="83">
        <f t="shared" si="18"/>
        <v>1</v>
      </c>
      <c r="O277" s="85">
        <f t="shared" si="17"/>
        <v>150000</v>
      </c>
      <c r="P277" s="75">
        <f t="shared" si="19"/>
        <v>150000</v>
      </c>
      <c r="Q277" s="76" t="s">
        <v>2734</v>
      </c>
      <c r="U277" s="77" t="str">
        <f>VLOOKUP(C277,'[1]Control programa E'!$B$13:$AS$396,44,0)</f>
        <v>JUAN MONTEALEGRE</v>
      </c>
    </row>
    <row r="278" spans="3:21" hidden="1" x14ac:dyDescent="0.35">
      <c r="C278" s="4">
        <v>111817</v>
      </c>
      <c r="D278" s="44" t="str">
        <f>VLOOKUP(C278,'[1]Control programa E'!$B$13:$U$396,8,0)</f>
        <v>SINU</v>
      </c>
      <c r="E278" s="44" t="str">
        <f>VLOOKUP(C278,'[1]Control programa E'!$B$13:$U$396,11,0)</f>
        <v>MONTERIA</v>
      </c>
      <c r="F278" s="44" t="str">
        <f>VLOOKUP(C278,'[1]Control programa E'!$B$13:$U$396,10,0)</f>
        <v>Área Norte</v>
      </c>
      <c r="G278" s="44" t="str">
        <f>VLOOKUP(C278,'[1]Control programa E'!$B$13:$U$396,20,0)</f>
        <v>HL Combustibles: Jose Fernando Hoyos</v>
      </c>
      <c r="H278" s="44" t="str">
        <f>VLOOKUP(C278,'[1]Control programa E'!$B$13:$U$396,15,0)</f>
        <v>VICTOR PATERNINA</v>
      </c>
      <c r="I278" s="152">
        <v>0.60227272727272729</v>
      </c>
      <c r="J278" s="147">
        <v>1</v>
      </c>
      <c r="K278" s="148">
        <f t="shared" si="16"/>
        <v>0.80113636363636365</v>
      </c>
      <c r="N278" s="83">
        <f t="shared" si="18"/>
        <v>1</v>
      </c>
      <c r="O278" s="85">
        <f t="shared" si="17"/>
        <v>150000</v>
      </c>
      <c r="P278" s="75">
        <f t="shared" si="19"/>
        <v>150000</v>
      </c>
      <c r="Q278" s="76" t="s">
        <v>2734</v>
      </c>
      <c r="U278" s="77" t="str">
        <f>VLOOKUP(C278,'[1]Control programa E'!$B$13:$AS$396,44,0)</f>
        <v>KAREN COGOLLO</v>
      </c>
    </row>
    <row r="279" spans="3:21" hidden="1" x14ac:dyDescent="0.35">
      <c r="C279" s="4">
        <v>167237</v>
      </c>
      <c r="D279" s="44" t="str">
        <f>VLOOKUP(C279,'[1]Control programa E'!$B$13:$U$396,8,0)</f>
        <v>MALTA</v>
      </c>
      <c r="E279" s="44" t="str">
        <f>VLOOKUP(C279,'[1]Control programa E'!$B$13:$U$396,11,0)</f>
        <v>MOSQUERA</v>
      </c>
      <c r="F279" s="44" t="str">
        <f>VLOOKUP(C279,'[1]Control programa E'!$B$13:$U$396,10,0)</f>
        <v>Área Centro</v>
      </c>
      <c r="G279" s="44" t="str">
        <f>VLOOKUP(C279,'[1]Control programa E'!$B$13:$U$396,20,0)</f>
        <v>Luis Guillermo Amortegui</v>
      </c>
      <c r="H279" s="44" t="str">
        <f>VLOOKUP(C279,'[1]Control programa E'!$B$13:$U$396,15,0)</f>
        <v>SEBASTIAN PARDO</v>
      </c>
      <c r="I279" s="153">
        <v>0.6</v>
      </c>
      <c r="J279" s="147">
        <v>1</v>
      </c>
      <c r="K279" s="148">
        <f t="shared" si="16"/>
        <v>0.8</v>
      </c>
      <c r="N279" s="83">
        <f t="shared" si="18"/>
        <v>1</v>
      </c>
      <c r="O279" s="85">
        <f t="shared" si="17"/>
        <v>150000</v>
      </c>
      <c r="P279" s="75">
        <f t="shared" si="19"/>
        <v>150000</v>
      </c>
      <c r="Q279" s="76" t="s">
        <v>2734</v>
      </c>
      <c r="U279" s="77" t="str">
        <f>VLOOKUP(C279,'[1]Control programa E'!$B$13:$AS$396,44,0)</f>
        <v>MILENA INFANTE</v>
      </c>
    </row>
    <row r="280" spans="3:21" x14ac:dyDescent="0.35">
      <c r="C280" s="6">
        <v>111689</v>
      </c>
      <c r="D280" s="44" t="str">
        <f>VLOOKUP(C280,'[1]Control programa E'!$B$13:$U$396,8,0)</f>
        <v>LA ANDINA</v>
      </c>
      <c r="E280" s="44" t="str">
        <f>VLOOKUP(C280,'[1]Control programa E'!$B$13:$U$396,11,0)</f>
        <v>LA UNION</v>
      </c>
      <c r="F280" s="44" t="str">
        <f>VLOOKUP(C280,'[1]Control programa E'!$B$13:$U$396,10,0)</f>
        <v>Área Sur</v>
      </c>
      <c r="G280" s="44" t="str">
        <f>VLOOKUP(C280,'[1]Control programa E'!$B$13:$U$396,20,0)</f>
        <v>Carlos A Tamayo</v>
      </c>
      <c r="H280" s="44" t="str">
        <f>VLOOKUP(C280,'[1]Control programa E'!$B$13:$U$396,15,0)</f>
        <v>ANDRES GARCIA</v>
      </c>
      <c r="I280" s="149">
        <v>0.76623376623376627</v>
      </c>
      <c r="J280" s="149">
        <v>0.83116883116883122</v>
      </c>
      <c r="K280" s="148">
        <f t="shared" si="16"/>
        <v>0.79870129870129869</v>
      </c>
      <c r="N280" s="83">
        <f t="shared" si="18"/>
        <v>0</v>
      </c>
      <c r="O280" s="85">
        <f t="shared" si="17"/>
        <v>0</v>
      </c>
      <c r="P280" s="75">
        <f t="shared" si="19"/>
        <v>0</v>
      </c>
      <c r="U280" s="77" t="str">
        <f>VLOOKUP(C280,'[1]Control programa E'!$B$13:$AS$396,44,0)</f>
        <v>FERNANDO DUQUE</v>
      </c>
    </row>
    <row r="281" spans="3:21" x14ac:dyDescent="0.35">
      <c r="C281" s="6">
        <v>109951</v>
      </c>
      <c r="D281" s="44" t="str">
        <f>VLOOKUP(C281,'[1]Control programa E'!$B$13:$U$396,8,0)</f>
        <v>CENTENARIO</v>
      </c>
      <c r="E281" s="44" t="str">
        <f>VLOOKUP(C281,'[1]Control programa E'!$B$13:$U$396,11,0)</f>
        <v>BOGOTA D.C.</v>
      </c>
      <c r="F281" s="44" t="str">
        <f>VLOOKUP(C281,'[1]Control programa E'!$B$13:$U$396,10,0)</f>
        <v>Área Centro</v>
      </c>
      <c r="G281" s="44" t="str">
        <f>VLOOKUP(C281,'[1]Control programa E'!$B$13:$U$396,20,0)</f>
        <v>Nancy Balaguera/ Hiovanny Balaguera</v>
      </c>
      <c r="H281" s="44" t="str">
        <f>VLOOKUP(C281,'[1]Control programa E'!$B$13:$U$396,15,0)</f>
        <v xml:space="preserve">JUAN PABLO PIÑEROS </v>
      </c>
      <c r="I281" s="149">
        <v>0.81538461538461537</v>
      </c>
      <c r="J281" s="149">
        <v>0.78048780487804881</v>
      </c>
      <c r="K281" s="148">
        <f t="shared" si="16"/>
        <v>0.79793621013133209</v>
      </c>
      <c r="N281" s="83">
        <f t="shared" si="18"/>
        <v>0</v>
      </c>
      <c r="O281" s="85">
        <f t="shared" si="17"/>
        <v>0</v>
      </c>
      <c r="P281" s="75">
        <f t="shared" si="19"/>
        <v>0</v>
      </c>
      <c r="U281" s="77" t="str">
        <f>VLOOKUP(C281,'[1]Control programa E'!$B$13:$AS$396,44,0)</f>
        <v>FERNEY LOZANO</v>
      </c>
    </row>
    <row r="282" spans="3:21" x14ac:dyDescent="0.35">
      <c r="C282" s="4">
        <v>110296</v>
      </c>
      <c r="D282" s="44" t="str">
        <f>VLOOKUP(C282,'[1]Control programa E'!$B$13:$U$396,8,0)</f>
        <v>LA 70 CALI</v>
      </c>
      <c r="E282" s="44" t="str">
        <f>VLOOKUP(C282,'[1]Control programa E'!$B$13:$U$396,11,0)</f>
        <v>SANTIAGO DE CALI</v>
      </c>
      <c r="F282" s="44" t="str">
        <f>VLOOKUP(C282,'[1]Control programa E'!$B$13:$U$396,10,0)</f>
        <v>Área Sur</v>
      </c>
      <c r="G282" s="44" t="str">
        <f>VLOOKUP(C282,'[1]Control programa E'!$B$13:$U$396,20,0)</f>
        <v>GREEN SAS: Jose Vicente Enriquez</v>
      </c>
      <c r="H282" s="44" t="str">
        <f>VLOOKUP(C282,'[1]Control programa E'!$B$13:$U$396,15,0)</f>
        <v>CLAUDIA PINILLA</v>
      </c>
      <c r="I282" s="147">
        <v>0.80722891566265065</v>
      </c>
      <c r="J282" s="147">
        <v>0.78823529411764703</v>
      </c>
      <c r="K282" s="148">
        <f t="shared" si="16"/>
        <v>0.7977321048901489</v>
      </c>
      <c r="N282" s="83">
        <f t="shared" si="18"/>
        <v>0</v>
      </c>
      <c r="O282" s="85">
        <f t="shared" si="17"/>
        <v>0</v>
      </c>
      <c r="P282" s="75">
        <f t="shared" si="19"/>
        <v>0</v>
      </c>
      <c r="U282" s="77" t="str">
        <f>VLOOKUP(C282,'[1]Control programa E'!$B$13:$AS$396,44,0)</f>
        <v>SANDRA JORDAN</v>
      </c>
    </row>
    <row r="283" spans="3:21" x14ac:dyDescent="0.35">
      <c r="C283" s="6">
        <v>110580</v>
      </c>
      <c r="D283" s="44" t="str">
        <f>VLOOKUP(C283,'[1]Control programa E'!$B$13:$U$396,8,0)</f>
        <v>SAN JORGE JAMUNDI</v>
      </c>
      <c r="E283" s="44" t="str">
        <f>VLOOKUP(C283,'[1]Control programa E'!$B$13:$U$396,11,0)</f>
        <v>JAMUNDI</v>
      </c>
      <c r="F283" s="44" t="str">
        <f>VLOOKUP(C283,'[1]Control programa E'!$B$13:$U$396,10,0)</f>
        <v>Área Sur</v>
      </c>
      <c r="G283" s="44" t="str">
        <f>VLOOKUP(C283,'[1]Control programa E'!$B$13:$U$396,20,0)</f>
        <v>Harold Rivera</v>
      </c>
      <c r="H283" s="44" t="str">
        <f>VLOOKUP(C283,'[1]Control programa E'!$B$13:$U$396,15,0)</f>
        <v>CLAUDIA PINILLA</v>
      </c>
      <c r="I283" s="149">
        <v>0.91860465116279066</v>
      </c>
      <c r="J283" s="151">
        <v>0.67441860465116277</v>
      </c>
      <c r="K283" s="148">
        <f t="shared" si="16"/>
        <v>0.79651162790697672</v>
      </c>
      <c r="N283" s="83">
        <f t="shared" si="18"/>
        <v>0</v>
      </c>
      <c r="O283" s="85">
        <f t="shared" si="17"/>
        <v>0</v>
      </c>
      <c r="P283" s="75">
        <f t="shared" si="19"/>
        <v>0</v>
      </c>
      <c r="U283" s="77" t="str">
        <f>VLOOKUP(C283,'[1]Control programa E'!$B$13:$AS$396,44,0)</f>
        <v>JUAN MONTEALEGRE</v>
      </c>
    </row>
    <row r="284" spans="3:21" x14ac:dyDescent="0.35">
      <c r="C284" s="4">
        <v>110246</v>
      </c>
      <c r="D284" s="44" t="str">
        <f>VLOOKUP(C284,'[1]Control programa E'!$B$13:$U$396,8,0)</f>
        <v>AUTOPISTA LA CARO</v>
      </c>
      <c r="E284" s="44" t="str">
        <f>VLOOKUP(C284,'[1]Control programa E'!$B$13:$U$396,11,0)</f>
        <v>CHIA</v>
      </c>
      <c r="F284" s="44" t="str">
        <f>VLOOKUP(C284,'[1]Control programa E'!$B$13:$U$396,10,0)</f>
        <v>Área Centro</v>
      </c>
      <c r="G284" s="44" t="str">
        <f>VLOOKUP(C284,'[1]Control programa E'!$B$13:$U$396,20,0)</f>
        <v>Martin Barbosa / Rumbos</v>
      </c>
      <c r="H284" s="44" t="str">
        <f>VLOOKUP(C284,'[1]Control programa E'!$B$13:$U$396,15,0)</f>
        <v xml:space="preserve">JUAN PABLO PIÑEROS </v>
      </c>
      <c r="I284" s="147">
        <v>0.76190476190476186</v>
      </c>
      <c r="J284" s="147">
        <v>0.82558139534883723</v>
      </c>
      <c r="K284" s="148">
        <f t="shared" si="16"/>
        <v>0.7937430786267996</v>
      </c>
      <c r="N284" s="83">
        <f t="shared" si="18"/>
        <v>0</v>
      </c>
      <c r="O284" s="85">
        <f t="shared" si="17"/>
        <v>0</v>
      </c>
      <c r="P284" s="75">
        <f t="shared" si="19"/>
        <v>0</v>
      </c>
      <c r="U284" s="77" t="str">
        <f>VLOOKUP(C284,'[1]Control programa E'!$B$13:$AS$396,44,0)</f>
        <v>NICOLAS SALAZAR</v>
      </c>
    </row>
    <row r="285" spans="3:21" x14ac:dyDescent="0.35">
      <c r="C285" s="6">
        <v>167775</v>
      </c>
      <c r="D285" s="44" t="str">
        <f>VLOOKUP(C285,'[1]Control programa E'!$B$13:$U$396,8,0)</f>
        <v>EL OASIS II</v>
      </c>
      <c r="E285" s="44" t="str">
        <f>VLOOKUP(C285,'[1]Control programa E'!$B$13:$U$396,11,0)</f>
        <v>BUENAVENTURA</v>
      </c>
      <c r="F285" s="44" t="str">
        <f>VLOOKUP(C285,'[1]Control programa E'!$B$13:$U$396,10,0)</f>
        <v>Área Sur</v>
      </c>
      <c r="G285" s="44" t="str">
        <f>VLOOKUP(C285,'[1]Control programa E'!$B$13:$U$396,20,0)</f>
        <v>Rodrigo Mina</v>
      </c>
      <c r="H285" s="44" t="str">
        <f>VLOOKUP(C285,'[1]Control programa E'!$B$13:$U$396,15,0)</f>
        <v>FERNANDO HERNANDEZ</v>
      </c>
      <c r="I285" s="151">
        <v>0.70370370370370372</v>
      </c>
      <c r="J285" s="149">
        <v>0.87654320987654322</v>
      </c>
      <c r="K285" s="148">
        <f t="shared" si="16"/>
        <v>0.79012345679012341</v>
      </c>
      <c r="N285" s="83">
        <f t="shared" si="18"/>
        <v>0</v>
      </c>
      <c r="O285" s="85">
        <f t="shared" si="17"/>
        <v>0</v>
      </c>
      <c r="P285" s="75">
        <f t="shared" si="19"/>
        <v>0</v>
      </c>
      <c r="U285" s="77" t="str">
        <f>VLOOKUP(C285,'[1]Control programa E'!$B$13:$AS$396,44,0)</f>
        <v>JOSE OROBIO</v>
      </c>
    </row>
    <row r="286" spans="3:21" x14ac:dyDescent="0.35">
      <c r="C286" s="6">
        <v>111191</v>
      </c>
      <c r="D286" s="44" t="str">
        <f>VLOOKUP(C286,'[1]Control programa E'!$B$13:$U$396,8,0)</f>
        <v>EL PLACER</v>
      </c>
      <c r="E286" s="44" t="str">
        <f>VLOOKUP(C286,'[1]Control programa E'!$B$13:$U$396,11,0)</f>
        <v>YACUANQUER</v>
      </c>
      <c r="F286" s="44" t="str">
        <f>VLOOKUP(C286,'[1]Control programa E'!$B$13:$U$396,10,0)</f>
        <v>Área Sur</v>
      </c>
      <c r="G286" s="44" t="str">
        <f>VLOOKUP(C286,'[1]Control programa E'!$B$13:$U$396,20,0)</f>
        <v>Dumar Guerrero</v>
      </c>
      <c r="H286" s="44" t="str">
        <f>VLOOKUP(C286,'[1]Control programa E'!$B$13:$U$396,15,0)</f>
        <v xml:space="preserve">FABIO ANDRES ROJAS </v>
      </c>
      <c r="I286" s="149">
        <v>0.84</v>
      </c>
      <c r="J286" s="151">
        <v>0.73972602739726023</v>
      </c>
      <c r="K286" s="148">
        <f t="shared" si="16"/>
        <v>0.7898630136986301</v>
      </c>
      <c r="N286" s="83">
        <f t="shared" si="18"/>
        <v>0</v>
      </c>
      <c r="O286" s="85">
        <f t="shared" si="17"/>
        <v>0</v>
      </c>
      <c r="P286" s="75">
        <f t="shared" si="19"/>
        <v>0</v>
      </c>
      <c r="U286" s="77" t="str">
        <f>VLOOKUP(C286,'[1]Control programa E'!$B$13:$AS$396,44,0)</f>
        <v>MIGUEL RAMIREZ</v>
      </c>
    </row>
    <row r="287" spans="3:21" x14ac:dyDescent="0.35">
      <c r="C287" s="6">
        <v>167185</v>
      </c>
      <c r="D287" s="44" t="str">
        <f>VLOOKUP(C287,'[1]Control programa E'!$B$13:$U$396,8,0)</f>
        <v>LAS ABEJAS</v>
      </c>
      <c r="E287" s="44" t="str">
        <f>VLOOKUP(C287,'[1]Control programa E'!$B$13:$U$396,11,0)</f>
        <v>ANAPOIMA</v>
      </c>
      <c r="F287" s="44" t="str">
        <f>VLOOKUP(C287,'[1]Control programa E'!$B$13:$U$396,10,0)</f>
        <v>Área Centro</v>
      </c>
      <c r="G287" s="44" t="str">
        <f>VLOOKUP(C287,'[1]Control programa E'!$B$13:$U$396,20,0)</f>
        <v>Guillermo Montilla (Dealer), Alberto Cárdenas (Operador)</v>
      </c>
      <c r="H287" s="44" t="str">
        <f>VLOOKUP(C287,'[1]Control programa E'!$B$13:$U$396,15,0)</f>
        <v xml:space="preserve">PAOLA MARTÍNEZ </v>
      </c>
      <c r="I287" s="151">
        <v>0.66279069767441856</v>
      </c>
      <c r="J287" s="149">
        <v>0.91463414634146345</v>
      </c>
      <c r="K287" s="148">
        <f t="shared" si="16"/>
        <v>0.78871242200794101</v>
      </c>
      <c r="N287" s="83">
        <f t="shared" si="18"/>
        <v>0</v>
      </c>
      <c r="O287" s="85">
        <f t="shared" si="17"/>
        <v>0</v>
      </c>
      <c r="P287" s="75">
        <f t="shared" si="19"/>
        <v>0</v>
      </c>
      <c r="U287" s="77" t="str">
        <f>VLOOKUP(C287,'[1]Control programa E'!$B$13:$AS$396,44,0)</f>
        <v>LUIS CASTRO</v>
      </c>
    </row>
    <row r="288" spans="3:21" x14ac:dyDescent="0.35">
      <c r="C288" s="6">
        <v>111735</v>
      </c>
      <c r="D288" s="44" t="str">
        <f>VLOOKUP(C288,'[1]Control programa E'!$B$13:$U$396,8,0)</f>
        <v>BOLIVAR - JAMUNDI</v>
      </c>
      <c r="E288" s="44" t="str">
        <f>VLOOKUP(C288,'[1]Control programa E'!$B$13:$U$396,11,0)</f>
        <v>JAMUNDI</v>
      </c>
      <c r="F288" s="44" t="str">
        <f>VLOOKUP(C288,'[1]Control programa E'!$B$13:$U$396,10,0)</f>
        <v>Área Sur</v>
      </c>
      <c r="G288" s="44" t="str">
        <f>VLOOKUP(C288,'[1]Control programa E'!$B$13:$U$396,20,0)</f>
        <v>Harold Rivera</v>
      </c>
      <c r="H288" s="44" t="str">
        <f>VLOOKUP(C288,'[1]Control programa E'!$B$13:$U$396,15,0)</f>
        <v>CLAUDIA PINILLA</v>
      </c>
      <c r="I288" s="151">
        <v>0.72093023255813948</v>
      </c>
      <c r="J288" s="149">
        <v>0.85227272727272729</v>
      </c>
      <c r="K288" s="148">
        <f t="shared" si="16"/>
        <v>0.78660147991543339</v>
      </c>
      <c r="N288" s="83">
        <f t="shared" si="18"/>
        <v>0</v>
      </c>
      <c r="O288" s="85">
        <f t="shared" si="17"/>
        <v>0</v>
      </c>
      <c r="P288" s="75">
        <f t="shared" si="19"/>
        <v>0</v>
      </c>
      <c r="U288" s="77" t="str">
        <f>VLOOKUP(C288,'[1]Control programa E'!$B$13:$AS$396,44,0)</f>
        <v>JUAN MONTEALEGRE</v>
      </c>
    </row>
    <row r="289" spans="3:21" x14ac:dyDescent="0.35">
      <c r="C289" s="6">
        <v>170644</v>
      </c>
      <c r="D289" s="44" t="str">
        <f>VLOOKUP(C289,'[1]Control programa E'!$B$13:$U$396,8,0)</f>
        <v>EMMANUEL</v>
      </c>
      <c r="E289" s="44" t="str">
        <f>VLOOKUP(C289,'[1]Control programa E'!$B$13:$U$396,11,0)</f>
        <v>BOGOTA D.C.</v>
      </c>
      <c r="F289" s="44" t="str">
        <f>VLOOKUP(C289,'[1]Control programa E'!$B$13:$U$396,10,0)</f>
        <v>Área Centro</v>
      </c>
      <c r="G289" s="44" t="str">
        <f>VLOOKUP(C289,'[1]Control programa E'!$B$13:$U$396,20,0)</f>
        <v>COESCO: Julian Torrado</v>
      </c>
      <c r="H289" s="44" t="str">
        <f>VLOOKUP(C289,'[1]Control programa E'!$B$13:$U$396,15,0)</f>
        <v xml:space="preserve">PAOLA MARTÍNEZ </v>
      </c>
      <c r="I289" s="149">
        <v>0.8</v>
      </c>
      <c r="J289" s="149">
        <v>0.77108433734939763</v>
      </c>
      <c r="K289" s="148">
        <f t="shared" si="16"/>
        <v>0.78554216867469884</v>
      </c>
      <c r="N289" s="83">
        <f t="shared" si="18"/>
        <v>0</v>
      </c>
      <c r="O289" s="85">
        <f t="shared" si="17"/>
        <v>0</v>
      </c>
      <c r="P289" s="75">
        <f t="shared" si="19"/>
        <v>0</v>
      </c>
      <c r="U289" s="77" t="str">
        <f>VLOOKUP(C289,'[1]Control programa E'!$B$13:$AS$396,44,0)</f>
        <v>MILENA INFANTE</v>
      </c>
    </row>
    <row r="290" spans="3:21" x14ac:dyDescent="0.35">
      <c r="C290" s="6">
        <v>110423</v>
      </c>
      <c r="D290" s="44" t="str">
        <f>VLOOKUP(C290,'[1]Control programa E'!$B$13:$U$396,8,0)</f>
        <v>ALMENDROS</v>
      </c>
      <c r="E290" s="44" t="str">
        <f>VLOOKUP(C290,'[1]Control programa E'!$B$13:$U$396,11,0)</f>
        <v>MEDELLIN</v>
      </c>
      <c r="F290" s="44" t="str">
        <f>VLOOKUP(C290,'[1]Control programa E'!$B$13:$U$396,10,0)</f>
        <v>Área Norte</v>
      </c>
      <c r="G290" s="44" t="str">
        <f>VLOOKUP(C290,'[1]Control programa E'!$B$13:$U$396,20,0)</f>
        <v>Juan Perez Gil</v>
      </c>
      <c r="H290" s="44" t="str">
        <f>VLOOKUP(C290,'[1]Control programa E'!$B$13:$U$396,15,0)</f>
        <v>ALVARO GUTIERREZ</v>
      </c>
      <c r="I290" s="149">
        <v>0.80952380952380953</v>
      </c>
      <c r="J290" s="149">
        <v>0.76136363636363635</v>
      </c>
      <c r="K290" s="148">
        <f t="shared" si="16"/>
        <v>0.785443722943723</v>
      </c>
      <c r="N290" s="83">
        <f t="shared" si="18"/>
        <v>0</v>
      </c>
      <c r="O290" s="85">
        <f t="shared" si="17"/>
        <v>0</v>
      </c>
      <c r="P290" s="75">
        <f t="shared" si="19"/>
        <v>0</v>
      </c>
      <c r="U290" s="77" t="str">
        <f>VLOOKUP(C290,'[1]Control programa E'!$B$13:$AS$396,44,0)</f>
        <v>NORMAN CORDOBA</v>
      </c>
    </row>
    <row r="291" spans="3:21" x14ac:dyDescent="0.35">
      <c r="C291" s="6">
        <v>171072</v>
      </c>
      <c r="D291" s="44" t="str">
        <f>VLOOKUP(C291,'[1]Control programa E'!$B$13:$U$396,8,0)</f>
        <v>SAN REMO</v>
      </c>
      <c r="E291" s="44" t="str">
        <f>VLOOKUP(C291,'[1]Control programa E'!$B$13:$U$396,11,0)</f>
        <v>BOGOTA D.C.</v>
      </c>
      <c r="F291" s="44" t="str">
        <f>VLOOKUP(C291,'[1]Control programa E'!$B$13:$U$396,10,0)</f>
        <v>Área Centro</v>
      </c>
      <c r="G291" s="44" t="str">
        <f>VLOOKUP(C291,'[1]Control programa E'!$B$13:$U$396,20,0)</f>
        <v>YANETH BEJARANO</v>
      </c>
      <c r="H291" s="44" t="str">
        <f>VLOOKUP(C291,'[1]Control programa E'!$B$13:$U$396,15,0)</f>
        <v xml:space="preserve">JUAN PABLO PIÑEROS </v>
      </c>
      <c r="I291" s="154" t="s">
        <v>534</v>
      </c>
      <c r="J291" s="149">
        <v>0.78409090909090906</v>
      </c>
      <c r="K291" s="148">
        <f t="shared" si="16"/>
        <v>0.78409090909090906</v>
      </c>
      <c r="N291" s="83">
        <f t="shared" si="18"/>
        <v>0</v>
      </c>
      <c r="O291" s="85">
        <f t="shared" si="17"/>
        <v>0</v>
      </c>
      <c r="P291" s="75">
        <f t="shared" si="19"/>
        <v>0</v>
      </c>
      <c r="U291" s="77" t="str">
        <f>VLOOKUP(C291,'[1]Control programa E'!$B$13:$AS$396,44,0)</f>
        <v>LUIS CASTRO</v>
      </c>
    </row>
    <row r="292" spans="3:21" x14ac:dyDescent="0.35">
      <c r="C292" s="6">
        <v>110109</v>
      </c>
      <c r="D292" s="44" t="str">
        <f>VLOOKUP(C292,'[1]Control programa E'!$B$13:$U$396,8,0)</f>
        <v>CALLE 170</v>
      </c>
      <c r="E292" s="44" t="str">
        <f>VLOOKUP(C292,'[1]Control programa E'!$B$13:$U$396,11,0)</f>
        <v>BOGOTA D.C.</v>
      </c>
      <c r="F292" s="44" t="str">
        <f>VLOOKUP(C292,'[1]Control programa E'!$B$13:$U$396,10,0)</f>
        <v>Área Centro</v>
      </c>
      <c r="G292" s="44" t="str">
        <f>VLOOKUP(C292,'[1]Control programa E'!$B$13:$U$396,20,0)</f>
        <v>Adriana Concha</v>
      </c>
      <c r="H292" s="44" t="str">
        <f>VLOOKUP(C292,'[1]Control programa E'!$B$13:$U$396,15,0)</f>
        <v xml:space="preserve">JUAN PABLO PIÑEROS </v>
      </c>
      <c r="I292" s="151">
        <v>0.65116279069767447</v>
      </c>
      <c r="J292" s="149">
        <v>0.91666666666666663</v>
      </c>
      <c r="K292" s="148">
        <f t="shared" si="16"/>
        <v>0.7839147286821706</v>
      </c>
      <c r="N292" s="83">
        <f t="shared" si="18"/>
        <v>0</v>
      </c>
      <c r="O292" s="85">
        <f t="shared" si="17"/>
        <v>0</v>
      </c>
      <c r="P292" s="75">
        <f t="shared" si="19"/>
        <v>0</v>
      </c>
      <c r="U292" s="77" t="str">
        <f>VLOOKUP(C292,'[1]Control programa E'!$B$13:$AS$396,44,0)</f>
        <v>NICOLAS SALAZAR</v>
      </c>
    </row>
    <row r="293" spans="3:21" x14ac:dyDescent="0.35">
      <c r="C293" s="4">
        <v>161383</v>
      </c>
      <c r="D293" s="44" t="str">
        <f>VLOOKUP(C293,'[1]Control programa E'!$B$13:$U$396,8,0)</f>
        <v>SAN JORGE LA APARTADA</v>
      </c>
      <c r="E293" s="44" t="str">
        <f>VLOOKUP(C293,'[1]Control programa E'!$B$13:$U$396,11,0)</f>
        <v>LA APARTADA (FRONTERA)</v>
      </c>
      <c r="F293" s="44" t="str">
        <f>VLOOKUP(C293,'[1]Control programa E'!$B$13:$U$396,10,0)</f>
        <v>Área Norte</v>
      </c>
      <c r="G293" s="44" t="str">
        <f>VLOOKUP(C293,'[1]Control programa E'!$B$13:$U$396,20,0)</f>
        <v>Octavio Lopera</v>
      </c>
      <c r="H293" s="44" t="str">
        <f>VLOOKUP(C293,'[1]Control programa E'!$B$13:$U$396,15,0)</f>
        <v>VICTOR PATERNINA</v>
      </c>
      <c r="I293" s="152">
        <v>0.61363636363636365</v>
      </c>
      <c r="J293" s="147">
        <v>0.95348837209302328</v>
      </c>
      <c r="K293" s="148">
        <f t="shared" si="16"/>
        <v>0.78356236786469347</v>
      </c>
      <c r="N293" s="83">
        <f t="shared" si="18"/>
        <v>0</v>
      </c>
      <c r="O293" s="85">
        <f t="shared" si="17"/>
        <v>0</v>
      </c>
      <c r="P293" s="75">
        <f t="shared" si="19"/>
        <v>0</v>
      </c>
      <c r="U293" s="77" t="str">
        <f>VLOOKUP(C293,'[1]Control programa E'!$B$13:$AS$396,44,0)</f>
        <v>KAREN COGOLLO</v>
      </c>
    </row>
    <row r="294" spans="3:21" x14ac:dyDescent="0.35">
      <c r="C294" s="4">
        <v>109699</v>
      </c>
      <c r="D294" s="44" t="str">
        <f>VLOOKUP(C294,'[1]Control programa E'!$B$13:$U$396,8,0)</f>
        <v>ESSO ENVIGADO</v>
      </c>
      <c r="E294" s="44" t="str">
        <f>VLOOKUP(C294,'[1]Control programa E'!$B$13:$U$396,11,0)</f>
        <v>ENVIGADO</v>
      </c>
      <c r="F294" s="44" t="str">
        <f>VLOOKUP(C294,'[1]Control programa E'!$B$13:$U$396,10,0)</f>
        <v>Área Norte</v>
      </c>
      <c r="G294" s="44" t="str">
        <f>VLOOKUP(C294,'[1]Control programa E'!$B$13:$U$396,20,0)</f>
        <v>ACEVEDO: Cesar Acevedo</v>
      </c>
      <c r="H294" s="44" t="str">
        <f>VLOOKUP(C294,'[1]Control programa E'!$B$13:$U$396,15,0)</f>
        <v>ALVARO GUTIERREZ</v>
      </c>
      <c r="I294" s="152">
        <v>0.69230769230769229</v>
      </c>
      <c r="J294" s="147">
        <v>0.87209302325581395</v>
      </c>
      <c r="K294" s="148">
        <f t="shared" si="16"/>
        <v>0.78220035778175312</v>
      </c>
      <c r="N294" s="83">
        <f t="shared" si="18"/>
        <v>0</v>
      </c>
      <c r="O294" s="85">
        <f t="shared" si="17"/>
        <v>0</v>
      </c>
      <c r="P294" s="75">
        <f t="shared" si="19"/>
        <v>0</v>
      </c>
      <c r="U294" s="77" t="str">
        <f>VLOOKUP(C294,'[1]Control programa E'!$B$13:$AS$396,44,0)</f>
        <v>NORMAN CORDOBA</v>
      </c>
    </row>
    <row r="295" spans="3:21" hidden="1" x14ac:dyDescent="0.35">
      <c r="C295" s="4">
        <v>170950</v>
      </c>
      <c r="D295" s="44" t="str">
        <f>VLOOKUP(C295,'[1]Control programa E'!$B$13:$U$396,8,0)</f>
        <v>GUALANDAY</v>
      </c>
      <c r="E295" s="44" t="str">
        <f>VLOOKUP(C295,'[1]Control programa E'!$B$13:$U$396,11,0)</f>
        <v>COELLO</v>
      </c>
      <c r="F295" s="44" t="str">
        <f>VLOOKUP(C295,'[1]Control programa E'!$B$13:$U$396,10,0)</f>
        <v>Área Centro</v>
      </c>
      <c r="G295" s="44" t="str">
        <f>VLOOKUP(C295,'[1]Control programa E'!$B$13:$U$396,20,0)</f>
        <v>Mauricio Camacho</v>
      </c>
      <c r="H295" s="44" t="str">
        <f>VLOOKUP(C295,'[1]Control programa E'!$B$13:$U$396,15,0)</f>
        <v>ROBINSON GUZMÁN</v>
      </c>
      <c r="I295" s="153">
        <v>0.55681818181818177</v>
      </c>
      <c r="J295" s="147">
        <v>1</v>
      </c>
      <c r="K295" s="148">
        <f t="shared" si="16"/>
        <v>0.77840909090909083</v>
      </c>
      <c r="N295" s="83">
        <f t="shared" si="18"/>
        <v>1</v>
      </c>
      <c r="O295" s="85">
        <f t="shared" si="17"/>
        <v>150000</v>
      </c>
      <c r="P295" s="75">
        <f t="shared" si="19"/>
        <v>150000</v>
      </c>
      <c r="Q295" s="76" t="s">
        <v>2734</v>
      </c>
      <c r="U295" s="77" t="str">
        <f>VLOOKUP(C295,'[1]Control programa E'!$B$13:$AS$396,44,0)</f>
        <v>MIGUEL RAMIREZ</v>
      </c>
    </row>
    <row r="296" spans="3:21" hidden="1" x14ac:dyDescent="0.35">
      <c r="C296" s="6">
        <v>109953</v>
      </c>
      <c r="D296" s="44" t="str">
        <f>VLOOKUP(C296,'[1]Control programa E'!$B$13:$U$396,8,0)</f>
        <v>COLORES</v>
      </c>
      <c r="E296" s="44" t="str">
        <f>VLOOKUP(C296,'[1]Control programa E'!$B$13:$U$396,11,0)</f>
        <v>MEDELLIN</v>
      </c>
      <c r="F296" s="44" t="str">
        <f>VLOOKUP(C296,'[1]Control programa E'!$B$13:$U$396,10,0)</f>
        <v>Área Norte</v>
      </c>
      <c r="G296" s="44" t="str">
        <f>VLOOKUP(C296,'[1]Control programa E'!$B$13:$U$396,20,0)</f>
        <v>Jose Elias Rivera</v>
      </c>
      <c r="H296" s="44" t="str">
        <f>VLOOKUP(C296,'[1]Control programa E'!$B$13:$U$396,15,0)</f>
        <v>OLGA LUCIA RESTREPO</v>
      </c>
      <c r="I296" s="149">
        <v>1</v>
      </c>
      <c r="J296" s="155">
        <v>0.55681818181818177</v>
      </c>
      <c r="K296" s="148">
        <f t="shared" si="16"/>
        <v>0.77840909090909083</v>
      </c>
      <c r="N296" s="83">
        <f t="shared" si="18"/>
        <v>1</v>
      </c>
      <c r="O296" s="85">
        <f t="shared" si="17"/>
        <v>150000</v>
      </c>
      <c r="P296" s="75">
        <f t="shared" si="19"/>
        <v>150000</v>
      </c>
      <c r="Q296" s="76" t="s">
        <v>2734</v>
      </c>
      <c r="U296" s="77" t="str">
        <f>VLOOKUP(C296,'[1]Control programa E'!$B$13:$AS$396,44,0)</f>
        <v>JOHNNATAN ALZATE</v>
      </c>
    </row>
    <row r="297" spans="3:21" x14ac:dyDescent="0.35">
      <c r="C297" s="4">
        <v>110025</v>
      </c>
      <c r="D297" s="44" t="str">
        <f>VLOOKUP(C297,'[1]Control programa E'!$B$13:$U$396,8,0)</f>
        <v>LUBRITODO</v>
      </c>
      <c r="E297" s="44" t="str">
        <f>VLOOKUP(C297,'[1]Control programa E'!$B$13:$U$396,11,0)</f>
        <v>MEDELLIN</v>
      </c>
      <c r="F297" s="44" t="str">
        <f>VLOOKUP(C297,'[1]Control programa E'!$B$13:$U$396,10,0)</f>
        <v>Área Norte</v>
      </c>
      <c r="G297" s="44" t="str">
        <f>VLOOKUP(C297,'[1]Control programa E'!$B$13:$U$396,20,0)</f>
        <v>Diego Ramírez</v>
      </c>
      <c r="H297" s="44" t="str">
        <f>VLOOKUP(C297,'[1]Control programa E'!$B$13:$U$396,15,0)</f>
        <v>OLGA LUCIA RESTREPO</v>
      </c>
      <c r="I297" s="147">
        <v>0.75</v>
      </c>
      <c r="J297" s="147">
        <v>0.80681818181818177</v>
      </c>
      <c r="K297" s="148">
        <f t="shared" si="16"/>
        <v>0.77840909090909083</v>
      </c>
      <c r="N297" s="83">
        <f t="shared" si="18"/>
        <v>0</v>
      </c>
      <c r="O297" s="85">
        <f t="shared" si="17"/>
        <v>0</v>
      </c>
      <c r="P297" s="75">
        <f t="shared" si="19"/>
        <v>0</v>
      </c>
      <c r="U297" s="77" t="str">
        <f>VLOOKUP(C297,'[1]Control programa E'!$B$13:$AS$396,44,0)</f>
        <v>NORMAN CORDOBA</v>
      </c>
    </row>
    <row r="298" spans="3:21" x14ac:dyDescent="0.35">
      <c r="C298" s="6">
        <v>167587</v>
      </c>
      <c r="D298" s="44" t="str">
        <f>VLOOKUP(C298,'[1]Control programa E'!$B$13:$U$396,8,0)</f>
        <v>LA AURORA</v>
      </c>
      <c r="E298" s="44" t="str">
        <f>VLOOKUP(C298,'[1]Control programa E'!$B$13:$U$396,11,0)</f>
        <v>GACHANCIPA</v>
      </c>
      <c r="F298" s="44" t="str">
        <f>VLOOKUP(C298,'[1]Control programa E'!$B$13:$U$396,10,0)</f>
        <v>Área Centro</v>
      </c>
      <c r="G298" s="44" t="str">
        <f>VLOOKUP(C298,'[1]Control programa E'!$B$13:$U$396,20,0)</f>
        <v>REDH: Humberto Hernandez</v>
      </c>
      <c r="H298" s="44" t="str">
        <f>VLOOKUP(C298,'[1]Control programa E'!$B$13:$U$396,15,0)</f>
        <v>CAROLINA CHAVEZ</v>
      </c>
      <c r="I298" s="151">
        <v>0.67105263157894735</v>
      </c>
      <c r="J298" s="149">
        <v>0.88372093023255816</v>
      </c>
      <c r="K298" s="148">
        <f t="shared" si="16"/>
        <v>0.77738678090575275</v>
      </c>
      <c r="N298" s="83">
        <f t="shared" si="18"/>
        <v>0</v>
      </c>
      <c r="O298" s="85">
        <f t="shared" si="17"/>
        <v>0</v>
      </c>
      <c r="P298" s="75">
        <f t="shared" si="19"/>
        <v>0</v>
      </c>
      <c r="U298" s="77" t="str">
        <f>VLOOKUP(C298,'[1]Control programa E'!$B$13:$AS$396,44,0)</f>
        <v>LUIS CASTRO</v>
      </c>
    </row>
    <row r="299" spans="3:21" x14ac:dyDescent="0.35">
      <c r="C299" s="4">
        <v>110549</v>
      </c>
      <c r="D299" s="44" t="str">
        <f>VLOOKUP(C299,'[1]Control programa E'!$B$13:$U$396,8,0)</f>
        <v>INDUSTRIALES</v>
      </c>
      <c r="E299" s="44" t="str">
        <f>VLOOKUP(C299,'[1]Control programa E'!$B$13:$U$396,11,0)</f>
        <v>MEDELLIN</v>
      </c>
      <c r="F299" s="44" t="str">
        <f>VLOOKUP(C299,'[1]Control programa E'!$B$13:$U$396,10,0)</f>
        <v>Área Norte</v>
      </c>
      <c r="G299" s="44" t="str">
        <f>VLOOKUP(C299,'[1]Control programa E'!$B$13:$U$396,20,0)</f>
        <v>FAMILIA JARAMILLO: Juan Diego Jaramillo</v>
      </c>
      <c r="H299" s="44" t="str">
        <f>VLOOKUP(C299,'[1]Control programa E'!$B$13:$U$396,15,0)</f>
        <v>ALVARO GUTIERREZ</v>
      </c>
      <c r="I299" s="152">
        <v>0.73863636363636365</v>
      </c>
      <c r="J299" s="147">
        <v>0.80681818181818177</v>
      </c>
      <c r="K299" s="148">
        <f t="shared" si="16"/>
        <v>0.77272727272727271</v>
      </c>
      <c r="N299" s="83">
        <f t="shared" si="18"/>
        <v>0</v>
      </c>
      <c r="O299" s="85">
        <f t="shared" si="17"/>
        <v>0</v>
      </c>
      <c r="P299" s="75">
        <f t="shared" si="19"/>
        <v>0</v>
      </c>
      <c r="U299" s="77" t="str">
        <f>VLOOKUP(C299,'[1]Control programa E'!$B$13:$AS$396,44,0)</f>
        <v>NORMAN CORDOBA</v>
      </c>
    </row>
    <row r="300" spans="3:21" x14ac:dyDescent="0.35">
      <c r="C300" s="4">
        <v>168666</v>
      </c>
      <c r="D300" s="44" t="str">
        <f>VLOOKUP(C300,'[1]Control programa E'!$B$13:$U$396,8,0)</f>
        <v>CMAR SAN FRANCISCO</v>
      </c>
      <c r="E300" s="44" t="str">
        <f>VLOOKUP(C300,'[1]Control programa E'!$B$13:$U$396,11,0)</f>
        <v>CHIA</v>
      </c>
      <c r="F300" s="44" t="str">
        <f>VLOOKUP(C300,'[1]Control programa E'!$B$13:$U$396,10,0)</f>
        <v>Área Centro</v>
      </c>
      <c r="G300" s="44" t="str">
        <f>VLOOKUP(C300,'[1]Control programa E'!$B$13:$U$396,20,0)</f>
        <v>REDH: Humberto Hernandez</v>
      </c>
      <c r="H300" s="44" t="str">
        <f>VLOOKUP(C300,'[1]Control programa E'!$B$13:$U$396,15,0)</f>
        <v>CAROLINA CHAVEZ</v>
      </c>
      <c r="I300" s="152">
        <v>0.61445783132530118</v>
      </c>
      <c r="J300" s="147">
        <v>0.92941176470588238</v>
      </c>
      <c r="K300" s="148">
        <f t="shared" si="16"/>
        <v>0.77193479801559173</v>
      </c>
      <c r="N300" s="83">
        <f t="shared" si="18"/>
        <v>0</v>
      </c>
      <c r="O300" s="85">
        <f t="shared" si="17"/>
        <v>0</v>
      </c>
      <c r="P300" s="75">
        <f t="shared" si="19"/>
        <v>0</v>
      </c>
      <c r="U300" s="77" t="str">
        <f>VLOOKUP(C300,'[1]Control programa E'!$B$13:$AS$396,44,0)</f>
        <v>LUIS CASTRO</v>
      </c>
    </row>
    <row r="301" spans="3:21" x14ac:dyDescent="0.35">
      <c r="C301" s="6">
        <v>111026</v>
      </c>
      <c r="D301" s="44" t="str">
        <f>VLOOKUP(C301,'[1]Control programa E'!$B$13:$U$396,8,0)</f>
        <v>COMBUSTIBLES GALAXIA S.A.</v>
      </c>
      <c r="E301" s="44" t="str">
        <f>VLOOKUP(C301,'[1]Control programa E'!$B$13:$U$396,11,0)</f>
        <v>RIONEGRO</v>
      </c>
      <c r="F301" s="44" t="str">
        <f>VLOOKUP(C301,'[1]Control programa E'!$B$13:$U$396,10,0)</f>
        <v>Área Norte</v>
      </c>
      <c r="G301" s="44" t="str">
        <f>VLOOKUP(C301,'[1]Control programa E'!$B$13:$U$396,20,0)</f>
        <v>COESCO: Alexander Trujillo</v>
      </c>
      <c r="H301" s="44" t="str">
        <f>VLOOKUP(C301,'[1]Control programa E'!$B$13:$U$396,15,0)</f>
        <v>ANDRES FELIPE PENNA</v>
      </c>
      <c r="I301" s="155">
        <v>0.57692307692307687</v>
      </c>
      <c r="J301" s="149">
        <v>0.96511627906976749</v>
      </c>
      <c r="K301" s="148">
        <f t="shared" si="16"/>
        <v>0.77101967799642224</v>
      </c>
      <c r="N301" s="83">
        <f t="shared" si="18"/>
        <v>0</v>
      </c>
      <c r="O301" s="85">
        <f t="shared" si="17"/>
        <v>0</v>
      </c>
      <c r="P301" s="75">
        <f t="shared" si="19"/>
        <v>0</v>
      </c>
      <c r="U301" s="77" t="str">
        <f>VLOOKUP(C301,'[1]Control programa E'!$B$13:$AS$396,44,0)</f>
        <v>JOHNNATAN ALZATE</v>
      </c>
    </row>
    <row r="302" spans="3:21" x14ac:dyDescent="0.35">
      <c r="C302" s="4">
        <v>112274</v>
      </c>
      <c r="D302" s="44" t="str">
        <f>VLOOKUP(C302,'[1]Control programa E'!$B$13:$U$396,8,0)</f>
        <v>POLO</v>
      </c>
      <c r="E302" s="44" t="str">
        <f>VLOOKUP(C302,'[1]Control programa E'!$B$13:$U$396,11,0)</f>
        <v>BOGOTA D.C.</v>
      </c>
      <c r="F302" s="44" t="str">
        <f>VLOOKUP(C302,'[1]Control programa E'!$B$13:$U$396,10,0)</f>
        <v>Área Centro</v>
      </c>
      <c r="G302" s="44" t="str">
        <f>VLOOKUP(C302,'[1]Control programa E'!$B$13:$U$396,20,0)</f>
        <v>REDH: Humberto Hernandez</v>
      </c>
      <c r="H302" s="44" t="str">
        <f>VLOOKUP(C302,'[1]Control programa E'!$B$13:$U$396,15,0)</f>
        <v>CAROLINA CHAVEZ</v>
      </c>
      <c r="I302" s="147">
        <v>0.86904761904761907</v>
      </c>
      <c r="J302" s="152">
        <v>0.67045454545454541</v>
      </c>
      <c r="K302" s="148">
        <f t="shared" si="16"/>
        <v>0.76975108225108224</v>
      </c>
      <c r="N302" s="83">
        <f t="shared" si="18"/>
        <v>0</v>
      </c>
      <c r="O302" s="85">
        <f t="shared" si="17"/>
        <v>0</v>
      </c>
      <c r="P302" s="75">
        <f t="shared" si="19"/>
        <v>0</v>
      </c>
      <c r="U302" s="77" t="str">
        <f>VLOOKUP(C302,'[1]Control programa E'!$B$13:$AS$396,44,0)</f>
        <v>NICOLAS SALAZAR</v>
      </c>
    </row>
    <row r="303" spans="3:21" x14ac:dyDescent="0.35">
      <c r="C303" s="6">
        <v>111998</v>
      </c>
      <c r="D303" s="44" t="str">
        <f>VLOOKUP(C303,'[1]Control programa E'!$B$13:$U$396,8,0)</f>
        <v>COTRANDER</v>
      </c>
      <c r="E303" s="44" t="str">
        <f>VLOOKUP(C303,'[1]Control programa E'!$B$13:$U$396,11,0)</f>
        <v>FLORIDABLANCA</v>
      </c>
      <c r="F303" s="44" t="str">
        <f>VLOOKUP(C303,'[1]Control programa E'!$B$13:$U$396,10,0)</f>
        <v>Área Norte</v>
      </c>
      <c r="G303" s="44" t="str">
        <f>VLOOKUP(C303,'[1]Control programa E'!$B$13:$U$396,20,0)</f>
        <v>Cotrander Ltda / Nelson *</v>
      </c>
      <c r="H303" s="44" t="str">
        <f>VLOOKUP(C303,'[1]Control programa E'!$B$13:$U$396,15,0)</f>
        <v>FABIAN TORRES</v>
      </c>
      <c r="I303" s="151">
        <v>0.74117647058823533</v>
      </c>
      <c r="J303" s="149">
        <v>0.7831325301204819</v>
      </c>
      <c r="K303" s="148">
        <f t="shared" si="16"/>
        <v>0.76215450035435861</v>
      </c>
      <c r="N303" s="83">
        <f t="shared" si="18"/>
        <v>0</v>
      </c>
      <c r="O303" s="85">
        <f t="shared" si="17"/>
        <v>0</v>
      </c>
      <c r="P303" s="75">
        <f t="shared" si="19"/>
        <v>0</v>
      </c>
      <c r="U303" s="77" t="str">
        <f>VLOOKUP(C303,'[1]Control programa E'!$B$13:$AS$396,44,0)</f>
        <v>FERNEY LOZANO</v>
      </c>
    </row>
    <row r="304" spans="3:21" x14ac:dyDescent="0.35">
      <c r="C304" s="6">
        <v>109747</v>
      </c>
      <c r="D304" s="44" t="str">
        <f>VLOOKUP(C304,'[1]Control programa E'!$B$13:$U$396,8,0)</f>
        <v>ESTADIO</v>
      </c>
      <c r="E304" s="44" t="str">
        <f>VLOOKUP(C304,'[1]Control programa E'!$B$13:$U$396,11,0)</f>
        <v>MEDELLIN</v>
      </c>
      <c r="F304" s="44" t="str">
        <f>VLOOKUP(C304,'[1]Control programa E'!$B$13:$U$396,10,0)</f>
        <v>Área Norte</v>
      </c>
      <c r="G304" s="44" t="str">
        <f>VLOOKUP(C304,'[1]Control programa E'!$B$13:$U$396,20,0)</f>
        <v>ACEVEDO: Ariel Acevedo</v>
      </c>
      <c r="H304" s="44" t="str">
        <f>VLOOKUP(C304,'[1]Control programa E'!$B$13:$U$396,15,0)</f>
        <v>ALVARO GUTIERREZ</v>
      </c>
      <c r="I304" s="149">
        <v>0.79545454545454541</v>
      </c>
      <c r="J304" s="151">
        <v>0.72727272727272729</v>
      </c>
      <c r="K304" s="148">
        <f t="shared" si="16"/>
        <v>0.76136363636363635</v>
      </c>
      <c r="N304" s="83">
        <f t="shared" si="18"/>
        <v>0</v>
      </c>
      <c r="O304" s="85">
        <f t="shared" si="17"/>
        <v>0</v>
      </c>
      <c r="P304" s="75">
        <f t="shared" si="19"/>
        <v>0</v>
      </c>
      <c r="U304" s="77" t="str">
        <f>VLOOKUP(C304,'[1]Control programa E'!$B$13:$AS$396,44,0)</f>
        <v>JOHNNATAN ALZATE</v>
      </c>
    </row>
    <row r="305" spans="3:21" x14ac:dyDescent="0.35">
      <c r="C305" s="4">
        <v>154677</v>
      </c>
      <c r="D305" s="44" t="str">
        <f>VLOOKUP(C305,'[1]Control programa E'!$B$13:$U$396,8,0)</f>
        <v>LLANOGRANDE - RIONEGRO</v>
      </c>
      <c r="E305" s="44" t="str">
        <f>VLOOKUP(C305,'[1]Control programa E'!$B$13:$U$396,11,0)</f>
        <v>RIONEGRO</v>
      </c>
      <c r="F305" s="44" t="str">
        <f>VLOOKUP(C305,'[1]Control programa E'!$B$13:$U$396,10,0)</f>
        <v>Área Norte</v>
      </c>
      <c r="G305" s="44" t="str">
        <f>VLOOKUP(C305,'[1]Control programa E'!$B$13:$U$396,20,0)</f>
        <v>ACEVEDO: Cesar Acevedo</v>
      </c>
      <c r="H305" s="44" t="str">
        <f>VLOOKUP(C305,'[1]Control programa E'!$B$13:$U$396,15,0)</f>
        <v>ALVARO GUTIERREZ</v>
      </c>
      <c r="I305" s="152">
        <v>0.69767441860465118</v>
      </c>
      <c r="J305" s="147">
        <v>0.81395348837209303</v>
      </c>
      <c r="K305" s="148">
        <f t="shared" si="16"/>
        <v>0.7558139534883721</v>
      </c>
      <c r="N305" s="83">
        <f t="shared" si="18"/>
        <v>0</v>
      </c>
      <c r="O305" s="85">
        <f t="shared" si="17"/>
        <v>0</v>
      </c>
      <c r="P305" s="75">
        <f t="shared" si="19"/>
        <v>0</v>
      </c>
      <c r="U305" s="77" t="str">
        <f>VLOOKUP(C305,'[1]Control programa E'!$B$13:$AS$396,44,0)</f>
        <v>NORMAN CORDOBA</v>
      </c>
    </row>
    <row r="306" spans="3:21" hidden="1" x14ac:dyDescent="0.35">
      <c r="C306" s="4">
        <v>110397</v>
      </c>
      <c r="D306" s="44" t="str">
        <f>VLOOKUP(C306,'[1]Control programa E'!$B$13:$U$396,8,0)</f>
        <v>SURAUTOPISTA</v>
      </c>
      <c r="E306" s="44" t="str">
        <f>VLOOKUP(C306,'[1]Control programa E'!$B$13:$U$396,11,0)</f>
        <v>SANTIAGO DE CALI</v>
      </c>
      <c r="F306" s="44" t="str">
        <f>VLOOKUP(C306,'[1]Control programa E'!$B$13:$U$396,10,0)</f>
        <v>Área Sur</v>
      </c>
      <c r="G306" s="44" t="str">
        <f>VLOOKUP(C306,'[1]Control programa E'!$B$13:$U$396,20,0)</f>
        <v>Maria Teresa Perez</v>
      </c>
      <c r="H306" s="44" t="str">
        <f>VLOOKUP(C306,'[1]Control programa E'!$B$13:$U$396,15,0)</f>
        <v>CLAUDIA PINILLA</v>
      </c>
      <c r="I306" s="147">
        <v>1</v>
      </c>
      <c r="J306" s="153">
        <v>0.51136363636363635</v>
      </c>
      <c r="K306" s="148">
        <f t="shared" si="16"/>
        <v>0.75568181818181812</v>
      </c>
      <c r="N306" s="83">
        <f t="shared" si="18"/>
        <v>1</v>
      </c>
      <c r="O306" s="85">
        <f t="shared" si="17"/>
        <v>150000</v>
      </c>
      <c r="P306" s="75">
        <f t="shared" si="19"/>
        <v>150000</v>
      </c>
      <c r="Q306" s="76" t="s">
        <v>2734</v>
      </c>
      <c r="U306" s="77" t="str">
        <f>VLOOKUP(C306,'[1]Control programa E'!$B$13:$AS$396,44,0)</f>
        <v>JUAN MONTEALEGRE</v>
      </c>
    </row>
    <row r="307" spans="3:21" x14ac:dyDescent="0.35">
      <c r="C307" s="6">
        <v>167116</v>
      </c>
      <c r="D307" s="44" t="str">
        <f>VLOOKUP(C307,'[1]Control programa E'!$B$13:$U$396,8,0)</f>
        <v>ÉXITO EL RETIRO</v>
      </c>
      <c r="E307" s="44" t="str">
        <f>VLOOKUP(C307,'[1]Control programa E'!$B$13:$U$396,11,0)</f>
        <v>EL RETIRO</v>
      </c>
      <c r="F307" s="44" t="str">
        <f>VLOOKUP(C307,'[1]Control programa E'!$B$13:$U$396,10,0)</f>
        <v>Área Norte</v>
      </c>
      <c r="G307" s="44" t="str">
        <f>VLOOKUP(C307,'[1]Control programa E'!$B$13:$U$396,20,0)</f>
        <v>GRUPO ÉXITO: Alcides Serna</v>
      </c>
      <c r="H307" s="44" t="str">
        <f>VLOOKUP(C307,'[1]Control programa E'!$B$13:$U$396,15,0)</f>
        <v>ALVARO GUTIERREZ</v>
      </c>
      <c r="I307" s="149">
        <v>0.81707317073170727</v>
      </c>
      <c r="J307" s="151">
        <v>0.68181818181818177</v>
      </c>
      <c r="K307" s="148">
        <f t="shared" si="16"/>
        <v>0.74944567627494452</v>
      </c>
      <c r="N307" s="83">
        <f t="shared" si="18"/>
        <v>0</v>
      </c>
      <c r="O307" s="85">
        <f t="shared" si="17"/>
        <v>0</v>
      </c>
      <c r="P307" s="75">
        <f t="shared" si="19"/>
        <v>0</v>
      </c>
      <c r="U307" s="77" t="str">
        <f>VLOOKUP(C307,'[1]Control programa E'!$B$13:$AS$396,44,0)</f>
        <v>NORMAN CORDOBA</v>
      </c>
    </row>
    <row r="308" spans="3:21" hidden="1" x14ac:dyDescent="0.35">
      <c r="C308" s="6">
        <v>166731</v>
      </c>
      <c r="D308" s="44" t="str">
        <f>VLOOKUP(C308,'[1]Control programa E'!$B$13:$U$396,8,0)</f>
        <v>ÉXITO RAMBLAS</v>
      </c>
      <c r="E308" s="44" t="str">
        <f>VLOOKUP(C308,'[1]Control programa E'!$B$13:$U$396,11,0)</f>
        <v>CARTAGENA DE INDIAS</v>
      </c>
      <c r="F308" s="44" t="str">
        <f>VLOOKUP(C308,'[1]Control programa E'!$B$13:$U$396,10,0)</f>
        <v>Área Norte</v>
      </c>
      <c r="G308" s="44" t="str">
        <f>VLOOKUP(C308,'[1]Control programa E'!$B$13:$U$396,20,0)</f>
        <v>GRUPO ÉXITO: Alcides Serna</v>
      </c>
      <c r="H308" s="44" t="str">
        <f>VLOOKUP(C308,'[1]Control programa E'!$B$13:$U$396,15,0)</f>
        <v>MARTHA BARROS</v>
      </c>
      <c r="I308" s="149">
        <v>1</v>
      </c>
      <c r="J308" s="155">
        <v>0.48863636363636365</v>
      </c>
      <c r="K308" s="148">
        <f t="shared" si="16"/>
        <v>0.74431818181818188</v>
      </c>
      <c r="N308" s="83">
        <f t="shared" si="18"/>
        <v>1</v>
      </c>
      <c r="O308" s="85">
        <f t="shared" si="17"/>
        <v>150000</v>
      </c>
      <c r="P308" s="75">
        <f t="shared" si="19"/>
        <v>150000</v>
      </c>
      <c r="Q308" s="76" t="s">
        <v>2734</v>
      </c>
      <c r="U308" s="77" t="str">
        <f>VLOOKUP(C308,'[1]Control programa E'!$B$13:$AS$396,44,0)</f>
        <v>KAREN COGOLLO</v>
      </c>
    </row>
    <row r="309" spans="3:21" x14ac:dyDescent="0.35">
      <c r="C309" s="6">
        <v>170947</v>
      </c>
      <c r="D309" s="44" t="str">
        <f>VLOOKUP(C309,'[1]Control programa E'!$B$13:$U$396,8,0)</f>
        <v xml:space="preserve">TIBITÓ </v>
      </c>
      <c r="E309" s="44" t="str">
        <f>VLOOKUP(C309,'[1]Control programa E'!$B$13:$U$396,11,0)</f>
        <v>TOCANCIPA</v>
      </c>
      <c r="F309" s="44" t="str">
        <f>VLOOKUP(C309,'[1]Control programa E'!$B$13:$U$396,10,0)</f>
        <v>Área Centro</v>
      </c>
      <c r="G309" s="44" t="str">
        <f>VLOOKUP(C309,'[1]Control programa E'!$B$13:$U$396,20,0)</f>
        <v>REDH: Humberto Hernandez</v>
      </c>
      <c r="H309" s="44" t="str">
        <f>VLOOKUP(C309,'[1]Control programa E'!$B$13:$U$396,15,0)</f>
        <v>CAROLINA CHAVEZ</v>
      </c>
      <c r="I309" s="149">
        <v>0.84810126582278478</v>
      </c>
      <c r="J309" s="151">
        <v>0.63855421686746983</v>
      </c>
      <c r="K309" s="148">
        <f t="shared" si="16"/>
        <v>0.74332774134512736</v>
      </c>
      <c r="N309" s="83">
        <f t="shared" si="18"/>
        <v>0</v>
      </c>
      <c r="O309" s="85">
        <f t="shared" si="17"/>
        <v>0</v>
      </c>
      <c r="P309" s="75">
        <f t="shared" si="19"/>
        <v>0</v>
      </c>
      <c r="U309" s="77" t="str">
        <f>VLOOKUP(C309,'[1]Control programa E'!$B$13:$AS$396,44,0)</f>
        <v>NICOLAS SALAZAR</v>
      </c>
    </row>
    <row r="310" spans="3:21" x14ac:dyDescent="0.35">
      <c r="C310" s="6">
        <v>170735</v>
      </c>
      <c r="D310" s="44" t="str">
        <f>VLOOKUP(C310,'[1]Control programa E'!$B$13:$U$396,8,0)</f>
        <v>TRIANGULO ARENALES</v>
      </c>
      <c r="E310" s="44" t="str">
        <f>VLOOKUP(C310,'[1]Control programa E'!$B$13:$U$396,11,0)</f>
        <v>ARMENIA</v>
      </c>
      <c r="F310" s="44" t="str">
        <f>VLOOKUP(C310,'[1]Control programa E'!$B$13:$U$396,10,0)</f>
        <v>Área Sur</v>
      </c>
      <c r="G310" s="44" t="str">
        <f>VLOOKUP(C310,'[1]Control programa E'!$B$13:$U$396,20,0)</f>
        <v>REDH: Humberto Hernandez</v>
      </c>
      <c r="H310" s="44" t="str">
        <f>VLOOKUP(C310,'[1]Control programa E'!$B$13:$U$396,15,0)</f>
        <v>MARIANA VELEZ</v>
      </c>
      <c r="I310" s="151">
        <v>0.69411764705882351</v>
      </c>
      <c r="J310" s="149">
        <v>0.78823529411764703</v>
      </c>
      <c r="K310" s="148">
        <f t="shared" si="16"/>
        <v>0.74117647058823533</v>
      </c>
      <c r="N310" s="83">
        <f t="shared" si="18"/>
        <v>0</v>
      </c>
      <c r="O310" s="85">
        <f t="shared" si="17"/>
        <v>0</v>
      </c>
      <c r="P310" s="75">
        <f t="shared" si="19"/>
        <v>0</v>
      </c>
      <c r="U310" s="77" t="str">
        <f>VLOOKUP(C310,'[1]Control programa E'!$B$13:$AS$396,44,0)</f>
        <v>FERNANDO DUQUE</v>
      </c>
    </row>
    <row r="311" spans="3:21" x14ac:dyDescent="0.35">
      <c r="C311" s="4">
        <v>164456</v>
      </c>
      <c r="D311" s="44" t="str">
        <f>VLOOKUP(C311,'[1]Control programa E'!$B$13:$U$396,8,0)</f>
        <v>ESSO PUERTO BELLO</v>
      </c>
      <c r="E311" s="44" t="str">
        <f>VLOOKUP(C311,'[1]Control programa E'!$B$13:$U$396,11,0)</f>
        <v>BELLO</v>
      </c>
      <c r="F311" s="44" t="str">
        <f>VLOOKUP(C311,'[1]Control programa E'!$B$13:$U$396,10,0)</f>
        <v>Área Norte</v>
      </c>
      <c r="G311" s="44">
        <f>VLOOKUP(C311,'[1]Control programa E'!$B$13:$U$396,20,0)</f>
        <v>0</v>
      </c>
      <c r="H311" s="44" t="str">
        <f>VLOOKUP(C311,'[1]Control programa E'!$B$13:$U$396,15,0)</f>
        <v>ANDRES FELIPE PENNA</v>
      </c>
      <c r="I311" s="152">
        <v>0.73255813953488369</v>
      </c>
      <c r="J311" s="152">
        <v>0.74358974358974361</v>
      </c>
      <c r="K311" s="148">
        <f t="shared" si="16"/>
        <v>0.73807394156231365</v>
      </c>
      <c r="N311" s="83">
        <f t="shared" si="18"/>
        <v>0</v>
      </c>
      <c r="O311" s="85">
        <f t="shared" si="17"/>
        <v>0</v>
      </c>
      <c r="P311" s="75">
        <f t="shared" si="19"/>
        <v>0</v>
      </c>
      <c r="U311" s="77" t="str">
        <f>VLOOKUP(C311,'[1]Control programa E'!$B$13:$AS$396,44,0)</f>
        <v>NORMAN CORDOBA</v>
      </c>
    </row>
    <row r="312" spans="3:21" x14ac:dyDescent="0.35">
      <c r="C312" s="6">
        <v>109936</v>
      </c>
      <c r="D312" s="44" t="str">
        <f>VLOOKUP(C312,'[1]Control programa E'!$B$13:$U$396,8,0)</f>
        <v>LA FLORESTA</v>
      </c>
      <c r="E312" s="44" t="str">
        <f>VLOOKUP(C312,'[1]Control programa E'!$B$13:$U$396,11,0)</f>
        <v>BOGOTA D.C.</v>
      </c>
      <c r="F312" s="44" t="str">
        <f>VLOOKUP(C312,'[1]Control programa E'!$B$13:$U$396,10,0)</f>
        <v>Área Centro</v>
      </c>
      <c r="G312" s="44" t="str">
        <f>VLOOKUP(C312,'[1]Control programa E'!$B$13:$U$396,20,0)</f>
        <v>REDH: Humberto Hernandez</v>
      </c>
      <c r="H312" s="44" t="str">
        <f>VLOOKUP(C312,'[1]Control programa E'!$B$13:$U$396,15,0)</f>
        <v>CAROLINA CHAVEZ</v>
      </c>
      <c r="I312" s="151">
        <v>0.70454545454545459</v>
      </c>
      <c r="J312" s="149">
        <v>0.76829268292682928</v>
      </c>
      <c r="K312" s="148">
        <f t="shared" si="16"/>
        <v>0.73641906873614194</v>
      </c>
      <c r="N312" s="83">
        <f t="shared" si="18"/>
        <v>0</v>
      </c>
      <c r="O312" s="85">
        <f t="shared" si="17"/>
        <v>0</v>
      </c>
      <c r="P312" s="75">
        <f t="shared" si="19"/>
        <v>0</v>
      </c>
      <c r="U312" s="77" t="str">
        <f>VLOOKUP(C312,'[1]Control programa E'!$B$13:$AS$396,44,0)</f>
        <v>NICOLAS SALAZAR</v>
      </c>
    </row>
    <row r="313" spans="3:21" hidden="1" x14ac:dyDescent="0.35">
      <c r="C313" s="6">
        <v>171201</v>
      </c>
      <c r="D313" s="44" t="str">
        <f>VLOOKUP(C313,'[1]Control programa E'!$B$13:$U$396,8,0)</f>
        <v>TABOR 1</v>
      </c>
      <c r="E313" s="44" t="str">
        <f>VLOOKUP(C313,'[1]Control programa E'!$B$13:$U$396,11,0)</f>
        <v>IBAGUE</v>
      </c>
      <c r="F313" s="44" t="str">
        <f>VLOOKUP(C313,'[1]Control programa E'!$B$13:$U$396,10,0)</f>
        <v>Área Centro</v>
      </c>
      <c r="G313" s="44" t="str">
        <f>VLOOKUP(C313,'[1]Control programa E'!$B$13:$U$396,20,0)</f>
        <v>COESCO: Julian Torrado</v>
      </c>
      <c r="H313" s="44" t="str">
        <f>VLOOKUP(C313,'[1]Control programa E'!$B$13:$U$396,15,0)</f>
        <v>ROBINSON GUZMÁN</v>
      </c>
      <c r="I313" s="155">
        <v>0.46590909090909088</v>
      </c>
      <c r="J313" s="149">
        <v>1</v>
      </c>
      <c r="K313" s="148">
        <f t="shared" si="16"/>
        <v>0.73295454545454541</v>
      </c>
      <c r="N313" s="83">
        <f t="shared" si="18"/>
        <v>1</v>
      </c>
      <c r="O313" s="85">
        <f t="shared" si="17"/>
        <v>150000</v>
      </c>
      <c r="P313" s="75">
        <f t="shared" si="19"/>
        <v>150000</v>
      </c>
      <c r="Q313" s="76" t="s">
        <v>2734</v>
      </c>
      <c r="U313" s="77" t="str">
        <f>VLOOKUP(C313,'[1]Control programa E'!$B$13:$AS$396,44,0)</f>
        <v>FERNEY LOZANO</v>
      </c>
    </row>
    <row r="314" spans="3:21" x14ac:dyDescent="0.35">
      <c r="C314" s="4">
        <v>167840</v>
      </c>
      <c r="D314" s="44" t="str">
        <f>VLOOKUP(C314,'[1]Control programa E'!$B$13:$U$396,8,0)</f>
        <v>ÉXITO FONTIBON</v>
      </c>
      <c r="E314" s="44" t="str">
        <f>VLOOKUP(C314,'[1]Control programa E'!$B$13:$U$396,11,0)</f>
        <v>BOGOTA D.C.</v>
      </c>
      <c r="F314" s="44" t="str">
        <f>VLOOKUP(C314,'[1]Control programa E'!$B$13:$U$396,10,0)</f>
        <v>Área Centro</v>
      </c>
      <c r="G314" s="44" t="str">
        <f>VLOOKUP(C314,'[1]Control programa E'!$B$13:$U$396,20,0)</f>
        <v>GRUPO ÉXITO: Alcides Serna</v>
      </c>
      <c r="H314" s="44" t="str">
        <f>VLOOKUP(C314,'[1]Control programa E'!$B$13:$U$396,15,0)</f>
        <v xml:space="preserve">JUAN PABLO PIÑEROS </v>
      </c>
      <c r="I314" s="152">
        <v>0.61445783132530118</v>
      </c>
      <c r="J314" s="147">
        <v>0.84337349397590367</v>
      </c>
      <c r="K314" s="148">
        <f t="shared" si="16"/>
        <v>0.72891566265060237</v>
      </c>
      <c r="N314" s="83">
        <f t="shared" si="18"/>
        <v>0</v>
      </c>
      <c r="O314" s="85">
        <f t="shared" si="17"/>
        <v>0</v>
      </c>
      <c r="P314" s="75">
        <f t="shared" si="19"/>
        <v>0</v>
      </c>
      <c r="U314" s="77" t="str">
        <f>VLOOKUP(C314,'[1]Control programa E'!$B$13:$AS$396,44,0)</f>
        <v>MILENA INFANTE</v>
      </c>
    </row>
    <row r="315" spans="3:21" x14ac:dyDescent="0.35">
      <c r="C315" s="6">
        <v>111712</v>
      </c>
      <c r="D315" s="44" t="str">
        <f>VLOOKUP(C315,'[1]Control programa E'!$B$13:$U$396,8,0)</f>
        <v>CIRCUNVALAR</v>
      </c>
      <c r="E315" s="44" t="str">
        <f>VLOOKUP(C315,'[1]Control programa E'!$B$13:$U$396,11,0)</f>
        <v>SOLEDAD</v>
      </c>
      <c r="F315" s="44" t="str">
        <f>VLOOKUP(C315,'[1]Control programa E'!$B$13:$U$396,10,0)</f>
        <v>Área Norte</v>
      </c>
      <c r="G315" s="44" t="str">
        <f>VLOOKUP(C315,'[1]Control programa E'!$B$13:$U$396,20,0)</f>
        <v>Enrique Roca Donado/ Enrique Roca Mendez ( hijo)</v>
      </c>
      <c r="H315" s="44" t="str">
        <f>VLOOKUP(C315,'[1]Control programa E'!$B$13:$U$396,15,0)</f>
        <v>ANGELA BARANDICA</v>
      </c>
      <c r="I315" s="155">
        <v>0.50588235294117645</v>
      </c>
      <c r="J315" s="149">
        <v>0.9452054794520548</v>
      </c>
      <c r="K315" s="148">
        <f t="shared" si="16"/>
        <v>0.72554391619661562</v>
      </c>
      <c r="N315" s="83">
        <f t="shared" si="18"/>
        <v>0</v>
      </c>
      <c r="O315" s="85">
        <f t="shared" si="17"/>
        <v>0</v>
      </c>
      <c r="P315" s="75">
        <f t="shared" si="19"/>
        <v>0</v>
      </c>
      <c r="U315" s="77" t="str">
        <f>VLOOKUP(C315,'[1]Control programa E'!$B$13:$AS$396,44,0)</f>
        <v>GUILLERMO SOLANO</v>
      </c>
    </row>
    <row r="316" spans="3:21" x14ac:dyDescent="0.35">
      <c r="C316" s="4">
        <v>111971</v>
      </c>
      <c r="D316" s="44" t="str">
        <f>VLOOKUP(C316,'[1]Control programa E'!$B$13:$U$396,8,0)</f>
        <v>CORALES</v>
      </c>
      <c r="E316" s="44" t="str">
        <f>VLOOKUP(C316,'[1]Control programa E'!$B$13:$U$396,11,0)</f>
        <v>PEREIRA</v>
      </c>
      <c r="F316" s="44" t="str">
        <f>VLOOKUP(C316,'[1]Control programa E'!$B$13:$U$396,10,0)</f>
        <v>Área Sur</v>
      </c>
      <c r="G316" s="44" t="str">
        <f>VLOOKUP(C316,'[1]Control programa E'!$B$13:$U$396,20,0)</f>
        <v>Maria Isabel Calle</v>
      </c>
      <c r="H316" s="44" t="str">
        <f>VLOOKUP(C316,'[1]Control programa E'!$B$13:$U$396,15,0)</f>
        <v>MARIANA VELEZ</v>
      </c>
      <c r="I316" s="153">
        <v>0.59090909090909094</v>
      </c>
      <c r="J316" s="147">
        <v>0.85882352941176465</v>
      </c>
      <c r="K316" s="148">
        <f t="shared" si="16"/>
        <v>0.7248663101604278</v>
      </c>
      <c r="N316" s="83">
        <f t="shared" si="18"/>
        <v>0</v>
      </c>
      <c r="O316" s="85">
        <f t="shared" si="17"/>
        <v>0</v>
      </c>
      <c r="P316" s="75">
        <f t="shared" si="19"/>
        <v>0</v>
      </c>
      <c r="U316" s="77" t="str">
        <f>VLOOKUP(C316,'[1]Control programa E'!$B$13:$AS$396,44,0)</f>
        <v>FERNANDO DUQUE</v>
      </c>
    </row>
    <row r="317" spans="3:21" x14ac:dyDescent="0.35">
      <c r="C317" s="6">
        <v>167837</v>
      </c>
      <c r="D317" s="44" t="str">
        <f>VLOOKUP(C317,'[1]Control programa E'!$B$13:$U$396,8,0)</f>
        <v>ÉXITO CEDI VEGAS</v>
      </c>
      <c r="E317" s="44" t="str">
        <f>VLOOKUP(C317,'[1]Control programa E'!$B$13:$U$396,11,0)</f>
        <v>MEDELLIN</v>
      </c>
      <c r="F317" s="44" t="str">
        <f>VLOOKUP(C317,'[1]Control programa E'!$B$13:$U$396,10,0)</f>
        <v>Área Norte</v>
      </c>
      <c r="G317" s="44" t="str">
        <f>VLOOKUP(C317,'[1]Control programa E'!$B$13:$U$396,20,0)</f>
        <v>GRUPO ÉXITO: Alcides Serna</v>
      </c>
      <c r="H317" s="44" t="str">
        <f>VLOOKUP(C317,'[1]Control programa E'!$B$13:$U$396,15,0)</f>
        <v>ALVARO GUTIERREZ</v>
      </c>
      <c r="I317" s="149">
        <v>0.77647058823529413</v>
      </c>
      <c r="J317" s="151">
        <v>0.6705882352941176</v>
      </c>
      <c r="K317" s="148">
        <f t="shared" si="16"/>
        <v>0.72352941176470587</v>
      </c>
      <c r="N317" s="83">
        <f t="shared" si="18"/>
        <v>0</v>
      </c>
      <c r="O317" s="85">
        <f t="shared" si="17"/>
        <v>0</v>
      </c>
      <c r="P317" s="75">
        <f t="shared" si="19"/>
        <v>0</v>
      </c>
      <c r="U317" s="77" t="str">
        <f>VLOOKUP(C317,'[1]Control programa E'!$B$13:$AS$396,44,0)</f>
        <v>NORMAN CORDOBA</v>
      </c>
    </row>
    <row r="318" spans="3:21" x14ac:dyDescent="0.35">
      <c r="C318" s="6">
        <v>167838</v>
      </c>
      <c r="D318" s="44" t="str">
        <f>VLOOKUP(C318,'[1]Control programa E'!$B$13:$U$396,8,0)</f>
        <v>ÉXITO BELLO</v>
      </c>
      <c r="E318" s="44" t="str">
        <f>VLOOKUP(C318,'[1]Control programa E'!$B$13:$U$396,11,0)</f>
        <v>BELLO</v>
      </c>
      <c r="F318" s="44" t="str">
        <f>VLOOKUP(C318,'[1]Control programa E'!$B$13:$U$396,10,0)</f>
        <v>Área Norte</v>
      </c>
      <c r="G318" s="44" t="str">
        <f>VLOOKUP(C318,'[1]Control programa E'!$B$13:$U$396,20,0)</f>
        <v>GRUPO ÉXITO: Alcides Serna</v>
      </c>
      <c r="H318" s="44" t="str">
        <f>VLOOKUP(C318,'[1]Control programa E'!$B$13:$U$396,15,0)</f>
        <v>ANDRES FELIPE PENNA</v>
      </c>
      <c r="I318" s="149">
        <v>0.83333333333333337</v>
      </c>
      <c r="J318" s="151">
        <v>0.61363636363636365</v>
      </c>
      <c r="K318" s="148">
        <f t="shared" si="16"/>
        <v>0.72348484848484851</v>
      </c>
      <c r="N318" s="83">
        <f t="shared" si="18"/>
        <v>0</v>
      </c>
      <c r="O318" s="85">
        <f t="shared" si="17"/>
        <v>0</v>
      </c>
      <c r="P318" s="75">
        <f t="shared" si="19"/>
        <v>0</v>
      </c>
      <c r="U318" s="77" t="str">
        <f>VLOOKUP(C318,'[1]Control programa E'!$B$13:$AS$396,44,0)</f>
        <v>NORMAN CORDOBA</v>
      </c>
    </row>
    <row r="319" spans="3:21" x14ac:dyDescent="0.35">
      <c r="C319" s="6">
        <v>109777</v>
      </c>
      <c r="D319" s="44" t="str">
        <f>VLOOKUP(C319,'[1]Control programa E'!$B$13:$U$396,8,0)</f>
        <v>NORUEGA</v>
      </c>
      <c r="E319" s="44" t="str">
        <f>VLOOKUP(C319,'[1]Control programa E'!$B$13:$U$396,11,0)</f>
        <v>SANTIAGO DE CALI</v>
      </c>
      <c r="F319" s="44" t="str">
        <f>VLOOKUP(C319,'[1]Control programa E'!$B$13:$U$396,10,0)</f>
        <v>Área Sur</v>
      </c>
      <c r="G319" s="44" t="str">
        <f>VLOOKUP(C319,'[1]Control programa E'!$B$13:$U$396,20,0)</f>
        <v>GREEN SAS: Jose Vicente Enriquez</v>
      </c>
      <c r="H319" s="44" t="str">
        <f>VLOOKUP(C319,'[1]Control programa E'!$B$13:$U$396,15,0)</f>
        <v>CLAUDIA PINILLA</v>
      </c>
      <c r="I319" s="151">
        <v>0.71590909090909094</v>
      </c>
      <c r="J319" s="151">
        <v>0.72727272727272729</v>
      </c>
      <c r="K319" s="148">
        <f t="shared" si="16"/>
        <v>0.72159090909090917</v>
      </c>
      <c r="N319" s="83">
        <f t="shared" si="18"/>
        <v>0</v>
      </c>
      <c r="O319" s="85">
        <f t="shared" si="17"/>
        <v>0</v>
      </c>
      <c r="P319" s="75">
        <f t="shared" si="19"/>
        <v>0</v>
      </c>
      <c r="U319" s="77" t="str">
        <f>VLOOKUP(C319,'[1]Control programa E'!$B$13:$AS$396,44,0)</f>
        <v>SANDRA JORDAN</v>
      </c>
    </row>
    <row r="320" spans="3:21" x14ac:dyDescent="0.35">
      <c r="C320" s="4">
        <v>110806</v>
      </c>
      <c r="D320" s="44" t="str">
        <f>VLOOKUP(C320,'[1]Control programa E'!$B$13:$U$396,8,0)</f>
        <v>DELICIAS</v>
      </c>
      <c r="E320" s="44" t="str">
        <f>VLOOKUP(C320,'[1]Control programa E'!$B$13:$U$396,11,0)</f>
        <v>BOGOTA D.C.</v>
      </c>
      <c r="F320" s="44" t="str">
        <f>VLOOKUP(C320,'[1]Control programa E'!$B$13:$U$396,10,0)</f>
        <v>Área Centro</v>
      </c>
      <c r="G320" s="44" t="str">
        <f>VLOOKUP(C320,'[1]Control programa E'!$B$13:$U$396,20,0)</f>
        <v>Vicente Lopez/ Alfonso López</v>
      </c>
      <c r="H320" s="44" t="str">
        <f>VLOOKUP(C320,'[1]Control programa E'!$B$13:$U$396,15,0)</f>
        <v xml:space="preserve">PAOLA MARTÍNEZ </v>
      </c>
      <c r="I320" s="147">
        <v>0.80281690140845074</v>
      </c>
      <c r="J320" s="152">
        <v>0.63529411764705879</v>
      </c>
      <c r="K320" s="148">
        <f t="shared" si="16"/>
        <v>0.71905550952775477</v>
      </c>
      <c r="N320" s="83">
        <f t="shared" si="18"/>
        <v>0</v>
      </c>
      <c r="O320" s="85">
        <f t="shared" si="17"/>
        <v>0</v>
      </c>
      <c r="P320" s="75">
        <f t="shared" si="19"/>
        <v>0</v>
      </c>
      <c r="U320" s="77" t="str">
        <f>VLOOKUP(C320,'[1]Control programa E'!$B$13:$AS$396,44,0)</f>
        <v>FERNEY LOZANO</v>
      </c>
    </row>
    <row r="321" spans="3:21" x14ac:dyDescent="0.35">
      <c r="C321" s="4">
        <v>110294</v>
      </c>
      <c r="D321" s="44" t="str">
        <f>VLOOKUP(C321,'[1]Control programa E'!$B$13:$U$396,8,0)</f>
        <v>LA TEXANA</v>
      </c>
      <c r="E321" s="44" t="str">
        <f>VLOOKUP(C321,'[1]Control programa E'!$B$13:$U$396,11,0)</f>
        <v>BOGOTA D.C.</v>
      </c>
      <c r="F321" s="44" t="str">
        <f>VLOOKUP(C321,'[1]Control programa E'!$B$13:$U$396,10,0)</f>
        <v>Área Centro</v>
      </c>
      <c r="G321" s="44" t="str">
        <f>VLOOKUP(C321,'[1]Control programa E'!$B$13:$U$396,20,0)</f>
        <v>Combustibles Unigas SAS / Herman Castro, Mauricio Castro/ Hernán Camargo</v>
      </c>
      <c r="H321" s="44" t="str">
        <f>VLOOKUP(C321,'[1]Control programa E'!$B$13:$U$396,15,0)</f>
        <v>CAROLINA CHAVEZ</v>
      </c>
      <c r="I321" s="147">
        <v>0.7558139534883721</v>
      </c>
      <c r="J321" s="152">
        <v>0.66666666666666663</v>
      </c>
      <c r="K321" s="148">
        <f t="shared" si="16"/>
        <v>0.71124031007751931</v>
      </c>
      <c r="N321" s="83">
        <f t="shared" si="18"/>
        <v>0</v>
      </c>
      <c r="O321" s="85">
        <f t="shared" si="17"/>
        <v>0</v>
      </c>
      <c r="P321" s="75">
        <f t="shared" si="19"/>
        <v>0</v>
      </c>
      <c r="U321" s="77" t="str">
        <f>VLOOKUP(C321,'[1]Control programa E'!$B$13:$AS$396,44,0)</f>
        <v>MILENA INFANTE</v>
      </c>
    </row>
    <row r="322" spans="3:21" x14ac:dyDescent="0.35">
      <c r="C322" s="4">
        <v>109873</v>
      </c>
      <c r="D322" s="44" t="str">
        <f>VLOOKUP(C322,'[1]Control programa E'!$B$13:$U$396,8,0)</f>
        <v>UCOLBUS / SEVETER</v>
      </c>
      <c r="E322" s="44" t="str">
        <f>VLOOKUP(C322,'[1]Control programa E'!$B$13:$U$396,11,0)</f>
        <v>BOGOTA D.C.</v>
      </c>
      <c r="F322" s="44" t="str">
        <f>VLOOKUP(C322,'[1]Control programa E'!$B$13:$U$396,10,0)</f>
        <v>Área Centro</v>
      </c>
      <c r="G322" s="44" t="str">
        <f>VLOOKUP(C322,'[1]Control programa E'!$B$13:$U$396,20,0)</f>
        <v>Ramiro Rivera/ Mariela de Rivera</v>
      </c>
      <c r="H322" s="44" t="str">
        <f>VLOOKUP(C322,'[1]Control programa E'!$B$13:$U$396,15,0)</f>
        <v xml:space="preserve">PAOLA MARTÍNEZ </v>
      </c>
      <c r="I322" s="152">
        <v>0.70930232558139539</v>
      </c>
      <c r="J322" s="152">
        <v>0.70930232558139539</v>
      </c>
      <c r="K322" s="148">
        <f t="shared" si="16"/>
        <v>0.70930232558139539</v>
      </c>
      <c r="N322" s="83">
        <f t="shared" si="18"/>
        <v>0</v>
      </c>
      <c r="O322" s="85">
        <f t="shared" si="17"/>
        <v>0</v>
      </c>
      <c r="P322" s="75">
        <f t="shared" si="19"/>
        <v>0</v>
      </c>
      <c r="U322" s="77" t="str">
        <f>VLOOKUP(C322,'[1]Control programa E'!$B$13:$AS$396,44,0)</f>
        <v>LUIS CASTRO</v>
      </c>
    </row>
    <row r="323" spans="3:21" x14ac:dyDescent="0.35">
      <c r="C323" s="6">
        <v>111771</v>
      </c>
      <c r="D323" s="44" t="str">
        <f>VLOOKUP(C323,'[1]Control programa E'!$B$13:$U$396,8,0)</f>
        <v>SOACHA</v>
      </c>
      <c r="E323" s="44" t="str">
        <f>VLOOKUP(C323,'[1]Control programa E'!$B$13:$U$396,11,0)</f>
        <v>BOGOTA D.C.</v>
      </c>
      <c r="F323" s="44" t="str">
        <f>VLOOKUP(C323,'[1]Control programa E'!$B$13:$U$396,10,0)</f>
        <v>Área Centro</v>
      </c>
      <c r="G323" s="44" t="str">
        <f>VLOOKUP(C323,'[1]Control programa E'!$B$13:$U$396,20,0)</f>
        <v>MARCO TULIO CANTOR /JOSEFINA CANTOR</v>
      </c>
      <c r="H323" s="44" t="str">
        <f>VLOOKUP(C323,'[1]Control programa E'!$B$13:$U$396,15,0)</f>
        <v xml:space="preserve">PAOLA MARTÍNEZ </v>
      </c>
      <c r="I323" s="151">
        <v>0.69411764705882351</v>
      </c>
      <c r="J323" s="151">
        <v>0.71764705882352942</v>
      </c>
      <c r="K323" s="148">
        <f t="shared" si="16"/>
        <v>0.70588235294117641</v>
      </c>
      <c r="N323" s="83">
        <f t="shared" si="18"/>
        <v>0</v>
      </c>
      <c r="O323" s="85">
        <f t="shared" si="17"/>
        <v>0</v>
      </c>
      <c r="P323" s="75">
        <f t="shared" si="19"/>
        <v>0</v>
      </c>
      <c r="U323" s="77" t="str">
        <f>VLOOKUP(C323,'[1]Control programa E'!$B$13:$AS$396,44,0)</f>
        <v>LUIS CASTRO</v>
      </c>
    </row>
    <row r="324" spans="3:21" x14ac:dyDescent="0.35">
      <c r="C324" s="4">
        <v>171064</v>
      </c>
      <c r="D324" s="44" t="str">
        <f>VLOOKUP(C324,'[1]Control programa E'!$B$13:$U$396,8,0)</f>
        <v>IBIRICO</v>
      </c>
      <c r="E324" s="44" t="str">
        <f>VLOOKUP(C324,'[1]Control programa E'!$B$13:$U$396,11,0)</f>
        <v>LA JAGUA DE IBIRÍCO</v>
      </c>
      <c r="F324" s="44" t="str">
        <f>VLOOKUP(C324,'[1]Control programa E'!$B$13:$U$396,10,0)</f>
        <v>Área Norte</v>
      </c>
      <c r="G324" s="44">
        <f>VLOOKUP(C324,'[1]Control programa E'!$B$13:$U$396,20,0)</f>
        <v>0</v>
      </c>
      <c r="H324" s="44" t="str">
        <f>VLOOKUP(C324,'[1]Control programa E'!$B$13:$U$396,15,0)</f>
        <v>MARTHA BARROS</v>
      </c>
      <c r="I324" s="152">
        <v>0.71232876712328763</v>
      </c>
      <c r="J324" s="152">
        <v>0.69863013698630139</v>
      </c>
      <c r="K324" s="148">
        <f t="shared" si="16"/>
        <v>0.70547945205479445</v>
      </c>
      <c r="N324" s="83">
        <f t="shared" si="18"/>
        <v>0</v>
      </c>
      <c r="O324" s="85">
        <f t="shared" si="17"/>
        <v>0</v>
      </c>
      <c r="P324" s="75">
        <f t="shared" si="19"/>
        <v>0</v>
      </c>
      <c r="U324" s="77" t="str">
        <f>VLOOKUP(C324,'[1]Control programa E'!$B$13:$AS$396,44,0)</f>
        <v>GUILLERMO SOLANO</v>
      </c>
    </row>
    <row r="325" spans="3:21" x14ac:dyDescent="0.35">
      <c r="C325" s="4">
        <v>111990</v>
      </c>
      <c r="D325" s="44" t="str">
        <f>VLOOKUP(C325,'[1]Control programa E'!$B$13:$U$396,8,0)</f>
        <v>EL TESORO</v>
      </c>
      <c r="E325" s="44" t="str">
        <f>VLOOKUP(C325,'[1]Control programa E'!$B$13:$U$396,11,0)</f>
        <v>BOGOTA D.C.</v>
      </c>
      <c r="F325" s="44" t="str">
        <f>VLOOKUP(C325,'[1]Control programa E'!$B$13:$U$396,10,0)</f>
        <v>Área Centro</v>
      </c>
      <c r="G325" s="44" t="str">
        <f>VLOOKUP(C325,'[1]Control programa E'!$B$13:$U$396,20,0)</f>
        <v>Rodrigo Jimenez/Ana Maria Monsalve</v>
      </c>
      <c r="H325" s="44" t="str">
        <f>VLOOKUP(C325,'[1]Control programa E'!$B$13:$U$396,15,0)</f>
        <v xml:space="preserve">JUAN PABLO PIÑEROS </v>
      </c>
      <c r="I325" s="147">
        <v>0.85333333333333339</v>
      </c>
      <c r="J325" s="153">
        <v>0.55555555555555558</v>
      </c>
      <c r="K325" s="148">
        <f t="shared" si="16"/>
        <v>0.70444444444444443</v>
      </c>
      <c r="N325" s="83">
        <f t="shared" si="18"/>
        <v>0</v>
      </c>
      <c r="O325" s="85">
        <f t="shared" si="17"/>
        <v>0</v>
      </c>
      <c r="P325" s="75">
        <f t="shared" si="19"/>
        <v>0</v>
      </c>
      <c r="U325" s="77" t="str">
        <f>VLOOKUP(C325,'[1]Control programa E'!$B$13:$AS$396,44,0)</f>
        <v>LUIS CASTRO</v>
      </c>
    </row>
    <row r="326" spans="3:21" x14ac:dyDescent="0.35">
      <c r="C326" s="6">
        <v>110942</v>
      </c>
      <c r="D326" s="44" t="str">
        <f>VLOOKUP(C326,'[1]Control programa E'!$B$13:$U$396,8,0)</f>
        <v>ESTAMBUL</v>
      </c>
      <c r="E326" s="44" t="str">
        <f>VLOOKUP(C326,'[1]Control programa E'!$B$13:$U$396,11,0)</f>
        <v>GUADALAJARA DE BUGA</v>
      </c>
      <c r="F326" s="44" t="str">
        <f>VLOOKUP(C326,'[1]Control programa E'!$B$13:$U$396,10,0)</f>
        <v>Área Sur</v>
      </c>
      <c r="G326" s="44" t="str">
        <f>VLOOKUP(C326,'[1]Control programa E'!$B$13:$U$396,20,0)</f>
        <v>VILLALOBOS: Andrea Villalobos (Lubryco)</v>
      </c>
      <c r="H326" s="44" t="str">
        <f>VLOOKUP(C326,'[1]Control programa E'!$B$13:$U$396,15,0)</f>
        <v>CATALINA QUINTERO</v>
      </c>
      <c r="I326" s="151">
        <v>0.61363636363636365</v>
      </c>
      <c r="J326" s="149">
        <v>0.78409090909090906</v>
      </c>
      <c r="K326" s="148">
        <f t="shared" si="16"/>
        <v>0.69886363636363635</v>
      </c>
      <c r="N326" s="83">
        <f t="shared" si="18"/>
        <v>0</v>
      </c>
      <c r="O326" s="85">
        <f t="shared" si="17"/>
        <v>0</v>
      </c>
      <c r="P326" s="75">
        <f t="shared" si="19"/>
        <v>0</v>
      </c>
      <c r="U326" s="77" t="str">
        <f>VLOOKUP(C326,'[1]Control programa E'!$B$13:$AS$396,44,0)</f>
        <v>JUAN MONTEALEGRE</v>
      </c>
    </row>
    <row r="327" spans="3:21" x14ac:dyDescent="0.35">
      <c r="C327" s="4">
        <v>112392</v>
      </c>
      <c r="D327" s="44" t="str">
        <f>VLOOKUP(C327,'[1]Control programa E'!$B$13:$U$396,8,0)</f>
        <v xml:space="preserve">TERMINAL </v>
      </c>
      <c r="E327" s="44" t="str">
        <f>VLOOKUP(C327,'[1]Control programa E'!$B$13:$U$396,11,0)</f>
        <v>SOGAMOSO</v>
      </c>
      <c r="F327" s="44" t="str">
        <f>VLOOKUP(C327,'[1]Control programa E'!$B$13:$U$396,10,0)</f>
        <v>Área Centro</v>
      </c>
      <c r="G327" s="44" t="str">
        <f>VLOOKUP(C327,'[1]Control programa E'!$B$13:$U$396,20,0)</f>
        <v>DICOSOL: Alvaro Javier Gonzalez</v>
      </c>
      <c r="H327" s="44" t="str">
        <f>VLOOKUP(C327,'[1]Control programa E'!$B$13:$U$396,15,0)</f>
        <v>YOLIMA MESA</v>
      </c>
      <c r="I327" s="152">
        <v>0.70886075949367089</v>
      </c>
      <c r="J327" s="152">
        <v>0.68674698795180722</v>
      </c>
      <c r="K327" s="148">
        <f t="shared" ref="K327:K390" si="20">AVERAGE(I327:J327)</f>
        <v>0.697803873722739</v>
      </c>
      <c r="N327" s="83">
        <f t="shared" si="18"/>
        <v>0</v>
      </c>
      <c r="O327" s="85">
        <f t="shared" ref="O327:O373" si="21">N327*$O$4</f>
        <v>0</v>
      </c>
      <c r="P327" s="75">
        <f t="shared" si="19"/>
        <v>0</v>
      </c>
      <c r="U327" s="77" t="str">
        <f>VLOOKUP(C327,'[1]Control programa E'!$B$13:$AS$396,44,0)</f>
        <v>RICARDO CHIPATECUA</v>
      </c>
    </row>
    <row r="328" spans="3:21" x14ac:dyDescent="0.35">
      <c r="C328" s="4">
        <v>170341</v>
      </c>
      <c r="D328" s="44" t="str">
        <f>VLOOKUP(C328,'[1]Control programa E'!$B$13:$U$396,8,0)</f>
        <v>LA PALETILLA</v>
      </c>
      <c r="E328" s="44" t="str">
        <f>VLOOKUP(C328,'[1]Control programa E'!$B$13:$U$396,11,0)</f>
        <v>BECERRIL</v>
      </c>
      <c r="F328" s="44" t="str">
        <f>VLOOKUP(C328,'[1]Control programa E'!$B$13:$U$396,10,0)</f>
        <v>Área Norte</v>
      </c>
      <c r="G328" s="44" t="str">
        <f>VLOOKUP(C328,'[1]Control programa E'!$B$13:$U$396,20,0)</f>
        <v>Edgar Ardila</v>
      </c>
      <c r="H328" s="44" t="str">
        <f>VLOOKUP(C328,'[1]Control programa E'!$B$13:$U$396,15,0)</f>
        <v>MARTHA BARROS</v>
      </c>
      <c r="I328" s="153">
        <v>0.50617283950617287</v>
      </c>
      <c r="J328" s="147">
        <v>0.88607594936708856</v>
      </c>
      <c r="K328" s="148">
        <f t="shared" si="20"/>
        <v>0.69612439443663066</v>
      </c>
      <c r="N328" s="83">
        <f t="shared" ref="N328:N373" si="22">COUNTIF(I328:J328,"&gt;=100%")</f>
        <v>0</v>
      </c>
      <c r="O328" s="85">
        <f t="shared" si="21"/>
        <v>0</v>
      </c>
      <c r="P328" s="75">
        <f t="shared" ref="P328:P373" si="23">O328+M328</f>
        <v>0</v>
      </c>
      <c r="U328" s="77" t="str">
        <f>VLOOKUP(C328,'[1]Control programa E'!$B$13:$AS$396,44,0)</f>
        <v>GUILLERMO SOLANO</v>
      </c>
    </row>
    <row r="329" spans="3:21" x14ac:dyDescent="0.35">
      <c r="C329" s="6">
        <v>110020</v>
      </c>
      <c r="D329" s="44" t="str">
        <f>VLOOKUP(C329,'[1]Control programa E'!$B$13:$U$396,8,0)</f>
        <v>PROCARBON - PARAISO</v>
      </c>
      <c r="E329" s="44" t="str">
        <f>VLOOKUP(C329,'[1]Control programa E'!$B$13:$U$396,11,0)</f>
        <v>COGUA</v>
      </c>
      <c r="F329" s="44" t="str">
        <f>VLOOKUP(C329,'[1]Control programa E'!$B$13:$U$396,10,0)</f>
        <v>Área Centro</v>
      </c>
      <c r="G329" s="44" t="str">
        <f>VLOOKUP(C329,'[1]Control programa E'!$B$13:$U$396,20,0)</f>
        <v>Jose Maria León</v>
      </c>
      <c r="H329" s="44" t="str">
        <f>VLOOKUP(C329,'[1]Control programa E'!$B$13:$U$396,15,0)</f>
        <v>YOLIMA MESA</v>
      </c>
      <c r="I329" s="149">
        <v>0.83098591549295775</v>
      </c>
      <c r="J329" s="155">
        <v>0.55813953488372092</v>
      </c>
      <c r="K329" s="148">
        <f t="shared" si="20"/>
        <v>0.69456272518833928</v>
      </c>
      <c r="N329" s="83">
        <f t="shared" si="22"/>
        <v>0</v>
      </c>
      <c r="O329" s="85">
        <f t="shared" si="21"/>
        <v>0</v>
      </c>
      <c r="P329" s="75">
        <f t="shared" si="23"/>
        <v>0</v>
      </c>
      <c r="U329" s="77" t="str">
        <f>VLOOKUP(C329,'[1]Control programa E'!$B$13:$AS$396,44,0)</f>
        <v>RICARDO CHIPATECUA</v>
      </c>
    </row>
    <row r="330" spans="3:21" x14ac:dyDescent="0.35">
      <c r="C330" s="4">
        <v>110568</v>
      </c>
      <c r="D330" s="44" t="str">
        <f>VLOOKUP(C330,'[1]Control programa E'!$B$13:$U$396,8,0)</f>
        <v>GUIPA</v>
      </c>
      <c r="E330" s="44" t="str">
        <f>VLOOKUP(C330,'[1]Control programa E'!$B$13:$U$396,11,0)</f>
        <v>CAMPOALEGRE</v>
      </c>
      <c r="F330" s="44" t="str">
        <f>VLOOKUP(C330,'[1]Control programa E'!$B$13:$U$396,10,0)</f>
        <v>Área Sur</v>
      </c>
      <c r="G330" s="44" t="str">
        <f>VLOOKUP(C330,'[1]Control programa E'!$B$13:$U$396,20,0)</f>
        <v>Hernando Bermeo / Yamile Bermeo</v>
      </c>
      <c r="H330" s="44" t="str">
        <f>VLOOKUP(C330,'[1]Control programa E'!$B$13:$U$396,15,0)</f>
        <v>JOHANA BOTERO</v>
      </c>
      <c r="I330" s="147">
        <v>0.83132530120481929</v>
      </c>
      <c r="J330" s="153">
        <v>0.55294117647058827</v>
      </c>
      <c r="K330" s="148">
        <f t="shared" si="20"/>
        <v>0.69213323883770372</v>
      </c>
      <c r="N330" s="83">
        <f t="shared" si="22"/>
        <v>0</v>
      </c>
      <c r="O330" s="85">
        <f t="shared" si="21"/>
        <v>0</v>
      </c>
      <c r="P330" s="75">
        <f t="shared" si="23"/>
        <v>0</v>
      </c>
      <c r="U330" s="77" t="str">
        <f>VLOOKUP(C330,'[1]Control programa E'!$B$13:$AS$396,44,0)</f>
        <v>LAURA PERDOMO</v>
      </c>
    </row>
    <row r="331" spans="3:21" x14ac:dyDescent="0.35">
      <c r="C331" s="6">
        <v>110159</v>
      </c>
      <c r="D331" s="44" t="str">
        <f>VLOOKUP(C331,'[1]Control programa E'!$B$13:$U$396,8,0)</f>
        <v>NUEVA DIANA</v>
      </c>
      <c r="E331" s="44" t="str">
        <f>VLOOKUP(C331,'[1]Control programa E'!$B$13:$U$396,11,0)</f>
        <v>SOPO</v>
      </c>
      <c r="F331" s="44" t="str">
        <f>VLOOKUP(C331,'[1]Control programa E'!$B$13:$U$396,10,0)</f>
        <v>Área Centro</v>
      </c>
      <c r="G331" s="44" t="str">
        <f>VLOOKUP(C331,'[1]Control programa E'!$B$13:$U$396,20,0)</f>
        <v>Combustibles Unigas SAS / Herman Castro, Mauricio Castro/ Hernán Camargo</v>
      </c>
      <c r="H331" s="44" t="str">
        <f>VLOOKUP(C331,'[1]Control programa E'!$B$13:$U$396,15,0)</f>
        <v>CAROLINA CHAVEZ</v>
      </c>
      <c r="I331" s="149">
        <v>0.87209302325581395</v>
      </c>
      <c r="J331" s="155">
        <v>0.51136363636363635</v>
      </c>
      <c r="K331" s="148">
        <f t="shared" si="20"/>
        <v>0.69172832980972521</v>
      </c>
      <c r="N331" s="83">
        <f t="shared" si="22"/>
        <v>0</v>
      </c>
      <c r="O331" s="85">
        <f t="shared" si="21"/>
        <v>0</v>
      </c>
      <c r="P331" s="75">
        <f t="shared" si="23"/>
        <v>0</v>
      </c>
      <c r="U331" s="77" t="str">
        <f>VLOOKUP(C331,'[1]Control programa E'!$B$13:$AS$396,44,0)</f>
        <v>MILENA INFANTE</v>
      </c>
    </row>
    <row r="332" spans="3:21" x14ac:dyDescent="0.35">
      <c r="C332" s="6">
        <v>170521</v>
      </c>
      <c r="D332" s="44" t="str">
        <f>VLOOKUP(C332,'[1]Control programa E'!$B$13:$U$396,8,0)</f>
        <v>SANTA ROSA</v>
      </c>
      <c r="E332" s="44" t="str">
        <f>VLOOKUP(C332,'[1]Control programa E'!$B$13:$U$396,11,0)</f>
        <v>BOGOTA D.C.</v>
      </c>
      <c r="F332" s="44" t="str">
        <f>VLOOKUP(C332,'[1]Control programa E'!$B$13:$U$396,10,0)</f>
        <v>Área Centro</v>
      </c>
      <c r="G332" s="44" t="str">
        <f>VLOOKUP(C332,'[1]Control programa E'!$B$13:$U$396,20,0)</f>
        <v>COESCO: Julian Torrado</v>
      </c>
      <c r="H332" s="44" t="str">
        <f>VLOOKUP(C332,'[1]Control programa E'!$B$13:$U$396,15,0)</f>
        <v>SEBASTIAN PARDO</v>
      </c>
      <c r="I332" s="151">
        <v>0.6588235294117647</v>
      </c>
      <c r="J332" s="151">
        <v>0.72289156626506024</v>
      </c>
      <c r="K332" s="148">
        <f t="shared" si="20"/>
        <v>0.69085754783841247</v>
      </c>
      <c r="N332" s="83">
        <f t="shared" si="22"/>
        <v>0</v>
      </c>
      <c r="O332" s="85">
        <f t="shared" si="21"/>
        <v>0</v>
      </c>
      <c r="P332" s="75">
        <f t="shared" si="23"/>
        <v>0</v>
      </c>
      <c r="U332" s="77" t="str">
        <f>VLOOKUP(C332,'[1]Control programa E'!$B$13:$AS$396,44,0)</f>
        <v>MIGUEL RAMIREZ</v>
      </c>
    </row>
    <row r="333" spans="3:21" x14ac:dyDescent="0.35">
      <c r="C333" s="6">
        <v>110436</v>
      </c>
      <c r="D333" s="44" t="str">
        <f>VLOOKUP(C333,'[1]Control programa E'!$B$13:$U$396,8,0)</f>
        <v>MIRAFLORES</v>
      </c>
      <c r="E333" s="44" t="str">
        <f>VLOOKUP(C333,'[1]Control programa E'!$B$13:$U$396,11,0)</f>
        <v>MEDELLIN</v>
      </c>
      <c r="F333" s="44" t="str">
        <f>VLOOKUP(C333,'[1]Control programa E'!$B$13:$U$396,10,0)</f>
        <v>Área Norte</v>
      </c>
      <c r="G333" s="44" t="str">
        <f>VLOOKUP(C333,'[1]Control programa E'!$B$13:$U$396,20,0)</f>
        <v>Ricardo Freyde</v>
      </c>
      <c r="H333" s="44" t="str">
        <f>VLOOKUP(C333,'[1]Control programa E'!$B$13:$U$396,15,0)</f>
        <v>OLGA LUCIA RESTREPO</v>
      </c>
      <c r="I333" s="151">
        <v>0.65909090909090906</v>
      </c>
      <c r="J333" s="151">
        <v>0.72093023255813948</v>
      </c>
      <c r="K333" s="148">
        <f t="shared" si="20"/>
        <v>0.69001057082452433</v>
      </c>
      <c r="N333" s="83">
        <f t="shared" si="22"/>
        <v>0</v>
      </c>
      <c r="O333" s="85">
        <f t="shared" si="21"/>
        <v>0</v>
      </c>
      <c r="P333" s="75">
        <f t="shared" si="23"/>
        <v>0</v>
      </c>
      <c r="U333" s="77" t="str">
        <f>VLOOKUP(C333,'[1]Control programa E'!$B$13:$AS$396,44,0)</f>
        <v>NORMAN CORDOBA</v>
      </c>
    </row>
    <row r="334" spans="3:21" x14ac:dyDescent="0.35">
      <c r="C334" s="4">
        <v>112323</v>
      </c>
      <c r="D334" s="44" t="str">
        <f>VLOOKUP(C334,'[1]Control programa E'!$B$13:$U$396,8,0)</f>
        <v>ESSO FACA</v>
      </c>
      <c r="E334" s="44" t="str">
        <f>VLOOKUP(C334,'[1]Control programa E'!$B$13:$U$396,11,0)</f>
        <v>FACATATIVA</v>
      </c>
      <c r="F334" s="44" t="str">
        <f>VLOOKUP(C334,'[1]Control programa E'!$B$13:$U$396,10,0)</f>
        <v>Área Centro</v>
      </c>
      <c r="G334" s="44" t="str">
        <f>VLOOKUP(C334,'[1]Control programa E'!$B$13:$U$396,20,0)</f>
        <v>Adriana Concha</v>
      </c>
      <c r="H334" s="44" t="str">
        <f>VLOOKUP(C334,'[1]Control programa E'!$B$13:$U$396,15,0)</f>
        <v xml:space="preserve">JUAN PABLO PIÑEROS </v>
      </c>
      <c r="I334" s="153">
        <v>0.56818181818181823</v>
      </c>
      <c r="J334" s="147">
        <v>0.80952380952380953</v>
      </c>
      <c r="K334" s="148">
        <f t="shared" si="20"/>
        <v>0.68885281385281383</v>
      </c>
      <c r="N334" s="83">
        <f t="shared" si="22"/>
        <v>0</v>
      </c>
      <c r="O334" s="85">
        <f t="shared" si="21"/>
        <v>0</v>
      </c>
      <c r="P334" s="75">
        <f t="shared" si="23"/>
        <v>0</v>
      </c>
      <c r="U334" s="77" t="str">
        <f>VLOOKUP(C334,'[1]Control programa E'!$B$13:$AS$396,44,0)</f>
        <v>LUIS CASTRO</v>
      </c>
    </row>
    <row r="335" spans="3:21" hidden="1" x14ac:dyDescent="0.35">
      <c r="C335" s="6">
        <v>111926</v>
      </c>
      <c r="D335" s="44" t="str">
        <f>VLOOKUP(C335,'[1]Control programa E'!$B$13:$U$396,8,0)</f>
        <v>PRADERA</v>
      </c>
      <c r="E335" s="44" t="str">
        <f>VLOOKUP(C335,'[1]Control programa E'!$B$13:$U$396,11,0)</f>
        <v>BARRANQUILLA</v>
      </c>
      <c r="F335" s="44" t="str">
        <f>VLOOKUP(C335,'[1]Control programa E'!$B$13:$U$396,10,0)</f>
        <v>Área Norte</v>
      </c>
      <c r="G335" s="44" t="str">
        <f>VLOOKUP(C335,'[1]Control programa E'!$B$13:$U$396,20,0)</f>
        <v>Alvaro Pava Toscano</v>
      </c>
      <c r="H335" s="44" t="str">
        <f>VLOOKUP(C335,'[1]Control programa E'!$B$13:$U$396,15,0)</f>
        <v>ANGELA BARANDICA</v>
      </c>
      <c r="I335" s="149">
        <v>1</v>
      </c>
      <c r="J335" s="155">
        <v>0.375</v>
      </c>
      <c r="K335" s="148">
        <f t="shared" si="20"/>
        <v>0.6875</v>
      </c>
      <c r="N335" s="83">
        <f t="shared" si="22"/>
        <v>1</v>
      </c>
      <c r="O335" s="85">
        <f t="shared" si="21"/>
        <v>150000</v>
      </c>
      <c r="P335" s="75">
        <f t="shared" si="23"/>
        <v>150000</v>
      </c>
      <c r="Q335" s="76" t="s">
        <v>2734</v>
      </c>
      <c r="U335" s="77" t="str">
        <f>VLOOKUP(C335,'[1]Control programa E'!$B$13:$AS$396,44,0)</f>
        <v>GUILLERMO SOLANO</v>
      </c>
    </row>
    <row r="336" spans="3:21" x14ac:dyDescent="0.35">
      <c r="C336" s="4">
        <v>110588</v>
      </c>
      <c r="D336" s="44" t="str">
        <f>VLOOKUP(C336,'[1]Control programa E'!$B$13:$U$396,8,0)</f>
        <v>ESSO PROCARBON (ZIPA)</v>
      </c>
      <c r="E336" s="44" t="str">
        <f>VLOOKUP(C336,'[1]Control programa E'!$B$13:$U$396,11,0)</f>
        <v>ZIPAQUIRA</v>
      </c>
      <c r="F336" s="44" t="str">
        <f>VLOOKUP(C336,'[1]Control programa E'!$B$13:$U$396,10,0)</f>
        <v>Área Centro</v>
      </c>
      <c r="G336" s="44" t="str">
        <f>VLOOKUP(C336,'[1]Control programa E'!$B$13:$U$396,20,0)</f>
        <v>Jose Maria León</v>
      </c>
      <c r="H336" s="44" t="str">
        <f>VLOOKUP(C336,'[1]Control programa E'!$B$13:$U$396,15,0)</f>
        <v>YOLIMA MESA</v>
      </c>
      <c r="I336" s="153">
        <v>0.55294117647058827</v>
      </c>
      <c r="J336" s="147">
        <v>0.81927710843373491</v>
      </c>
      <c r="K336" s="148">
        <f t="shared" si="20"/>
        <v>0.68610914245216159</v>
      </c>
      <c r="N336" s="83">
        <f t="shared" si="22"/>
        <v>0</v>
      </c>
      <c r="O336" s="85">
        <f t="shared" si="21"/>
        <v>0</v>
      </c>
      <c r="P336" s="75">
        <f t="shared" si="23"/>
        <v>0</v>
      </c>
      <c r="U336" s="77" t="str">
        <f>VLOOKUP(C336,'[1]Control programa E'!$B$13:$AS$396,44,0)</f>
        <v>RICARDO CHIPATECUA</v>
      </c>
    </row>
    <row r="337" spans="3:21" x14ac:dyDescent="0.35">
      <c r="C337" s="4">
        <v>171328</v>
      </c>
      <c r="D337" s="44" t="str">
        <f>VLOOKUP(C337,'[1]Control programa E'!$B$13:$U$396,8,0)</f>
        <v>EDS PREMIUM LA MARIA</v>
      </c>
      <c r="E337" s="44" t="str">
        <f>VLOOKUP(C337,'[1]Control programa E'!$B$13:$U$396,11,0)</f>
        <v>SANTUARIO</v>
      </c>
      <c r="F337" s="44" t="str">
        <f>VLOOKUP(C337,'[1]Control programa E'!$B$13:$U$396,10,0)</f>
        <v>Área Norte</v>
      </c>
      <c r="G337" s="44" t="str">
        <f>VLOOKUP(C337,'[1]Control programa E'!$B$13:$U$396,20,0)</f>
        <v>Elly Jazmin Zuluaga Salazar</v>
      </c>
      <c r="H337" s="44" t="str">
        <f>VLOOKUP(C337,'[1]Control programa E'!$B$13:$U$396,15,0)</f>
        <v>OLGA LUCIA RESTREPO</v>
      </c>
      <c r="I337" s="152">
        <v>0.66666666666666663</v>
      </c>
      <c r="J337" s="152">
        <v>0.70370370370370372</v>
      </c>
      <c r="K337" s="148">
        <f t="shared" si="20"/>
        <v>0.68518518518518512</v>
      </c>
      <c r="N337" s="83">
        <f t="shared" si="22"/>
        <v>0</v>
      </c>
      <c r="O337" s="85">
        <f t="shared" si="21"/>
        <v>0</v>
      </c>
      <c r="P337" s="75">
        <f t="shared" si="23"/>
        <v>0</v>
      </c>
      <c r="U337" s="77" t="str">
        <f>VLOOKUP(C337,'[1]Control programa E'!$B$13:$AS$396,44,0)</f>
        <v>NORMAN CORDOBA</v>
      </c>
    </row>
    <row r="338" spans="3:21" x14ac:dyDescent="0.35">
      <c r="C338" s="6">
        <v>171069</v>
      </c>
      <c r="D338" s="44" t="str">
        <f>VLOOKUP(C338,'[1]Control programa E'!$B$13:$U$396,8,0)</f>
        <v>CALLE 80</v>
      </c>
      <c r="E338" s="44" t="str">
        <f>VLOOKUP(C338,'[1]Control programa E'!$B$13:$U$396,11,0)</f>
        <v>BOGOTA D.C.</v>
      </c>
      <c r="F338" s="44" t="str">
        <f>VLOOKUP(C338,'[1]Control programa E'!$B$13:$U$396,10,0)</f>
        <v>Área Centro</v>
      </c>
      <c r="G338" s="44" t="str">
        <f>VLOOKUP(C338,'[1]Control programa E'!$B$13:$U$396,20,0)</f>
        <v>Tito Ernesto Martínez / Alejandro Martínez </v>
      </c>
      <c r="H338" s="44" t="str">
        <f>VLOOKUP(C338,'[1]Control programa E'!$B$13:$U$396,15,0)</f>
        <v xml:space="preserve">JUAN PABLO PIÑEROS </v>
      </c>
      <c r="I338" s="149">
        <v>0.82499999999999996</v>
      </c>
      <c r="J338" s="155">
        <v>0.53947368421052633</v>
      </c>
      <c r="K338" s="148">
        <f t="shared" si="20"/>
        <v>0.68223684210526314</v>
      </c>
      <c r="N338" s="83">
        <f t="shared" si="22"/>
        <v>0</v>
      </c>
      <c r="O338" s="85">
        <f t="shared" si="21"/>
        <v>0</v>
      </c>
      <c r="P338" s="75">
        <f t="shared" si="23"/>
        <v>0</v>
      </c>
      <c r="U338" s="77" t="str">
        <f>VLOOKUP(C338,'[1]Control programa E'!$B$13:$AS$396,44,0)</f>
        <v>NICOLAS SALAZAR</v>
      </c>
    </row>
    <row r="339" spans="3:21" x14ac:dyDescent="0.35">
      <c r="C339" s="6">
        <v>170978</v>
      </c>
      <c r="D339" s="44" t="str">
        <f>VLOOKUP(C339,'[1]Control programa E'!$B$13:$U$396,8,0)</f>
        <v>LOS ANGELES (CHIA)</v>
      </c>
      <c r="E339" s="44" t="str">
        <f>VLOOKUP(C339,'[1]Control programa E'!$B$13:$U$396,11,0)</f>
        <v>CHIA</v>
      </c>
      <c r="F339" s="44" t="str">
        <f>VLOOKUP(C339,'[1]Control programa E'!$B$13:$U$396,10,0)</f>
        <v>Área Centro</v>
      </c>
      <c r="G339" s="44" t="str">
        <f>VLOOKUP(C339,'[1]Control programa E'!$B$13:$U$396,20,0)</f>
        <v>COESCO: Julian Torrado</v>
      </c>
      <c r="H339" s="44" t="str">
        <f>VLOOKUP(C339,'[1]Control programa E'!$B$13:$U$396,15,0)</f>
        <v xml:space="preserve">JUAN PABLO PIÑEROS </v>
      </c>
      <c r="I339" s="151">
        <v>0.73809523809523814</v>
      </c>
      <c r="J339" s="151">
        <v>0.625</v>
      </c>
      <c r="K339" s="148">
        <f t="shared" si="20"/>
        <v>0.68154761904761907</v>
      </c>
      <c r="N339" s="83">
        <f t="shared" si="22"/>
        <v>0</v>
      </c>
      <c r="O339" s="85">
        <f t="shared" si="21"/>
        <v>0</v>
      </c>
      <c r="P339" s="75">
        <f t="shared" si="23"/>
        <v>0</v>
      </c>
      <c r="U339" s="77" t="str">
        <f>VLOOKUP(C339,'[1]Control programa E'!$B$13:$AS$396,44,0)</f>
        <v>LUIS CASTRO</v>
      </c>
    </row>
    <row r="340" spans="3:21" x14ac:dyDescent="0.35">
      <c r="C340" s="4">
        <v>170977</v>
      </c>
      <c r="D340" s="44" t="str">
        <f>VLOOKUP(C340,'[1]Control programa E'!$B$13:$U$396,8,0)</f>
        <v>COSTA LINE</v>
      </c>
      <c r="E340" s="44" t="str">
        <f>VLOOKUP(C340,'[1]Control programa E'!$B$13:$U$396,11,0)</f>
        <v>VALLEDUPAR</v>
      </c>
      <c r="F340" s="44" t="str">
        <f>VLOOKUP(C340,'[1]Control programa E'!$B$13:$U$396,10,0)</f>
        <v>Área Norte</v>
      </c>
      <c r="G340" s="44" t="str">
        <f>VLOOKUP(C340,'[1]Control programa E'!$B$13:$U$396,20,0)</f>
        <v>Jaime Alberto Hernandez Daza</v>
      </c>
      <c r="H340" s="44" t="str">
        <f>VLOOKUP(C340,'[1]Control programa E'!$B$13:$U$396,15,0)</f>
        <v>MARTHA BARROS</v>
      </c>
      <c r="I340" s="153">
        <v>0.45333333333333331</v>
      </c>
      <c r="J340" s="147">
        <v>0.90410958904109584</v>
      </c>
      <c r="K340" s="148">
        <f t="shared" si="20"/>
        <v>0.67872146118721455</v>
      </c>
      <c r="N340" s="83">
        <f t="shared" si="22"/>
        <v>0</v>
      </c>
      <c r="O340" s="85">
        <f t="shared" si="21"/>
        <v>0</v>
      </c>
      <c r="P340" s="75">
        <f t="shared" si="23"/>
        <v>0</v>
      </c>
      <c r="U340" s="77" t="str">
        <f>VLOOKUP(C340,'[1]Control programa E'!$B$13:$AS$396,44,0)</f>
        <v>GUILLERMO SOLANO</v>
      </c>
    </row>
    <row r="341" spans="3:21" x14ac:dyDescent="0.35">
      <c r="C341" s="4">
        <v>110660</v>
      </c>
      <c r="D341" s="44" t="str">
        <f>VLOOKUP(C341,'[1]Control programa E'!$B$13:$U$396,8,0)</f>
        <v>INVERSIONES CRIVASI - EL BOSQUE</v>
      </c>
      <c r="E341" s="44" t="str">
        <f>VLOOKUP(C341,'[1]Control programa E'!$B$13:$U$396,11,0)</f>
        <v>MEDELLIN</v>
      </c>
      <c r="F341" s="44" t="str">
        <f>VLOOKUP(C341,'[1]Control programa E'!$B$13:$U$396,10,0)</f>
        <v>Área Norte</v>
      </c>
      <c r="G341" s="44" t="str">
        <f>VLOOKUP(C341,'[1]Control programa E'!$B$13:$U$396,20,0)</f>
        <v>Tatiana Ramirez</v>
      </c>
      <c r="H341" s="44" t="str">
        <f>VLOOKUP(C341,'[1]Control programa E'!$B$13:$U$396,15,0)</f>
        <v>OLGA LUCIA RESTREPO</v>
      </c>
      <c r="I341" s="153">
        <v>0.58974358974358976</v>
      </c>
      <c r="J341" s="147">
        <v>0.76744186046511631</v>
      </c>
      <c r="K341" s="148">
        <f t="shared" si="20"/>
        <v>0.67859272510435309</v>
      </c>
      <c r="N341" s="83">
        <f t="shared" si="22"/>
        <v>0</v>
      </c>
      <c r="O341" s="85">
        <f t="shared" si="21"/>
        <v>0</v>
      </c>
      <c r="P341" s="75">
        <f t="shared" si="23"/>
        <v>0</v>
      </c>
      <c r="U341" s="77" t="str">
        <f>VLOOKUP(C341,'[1]Control programa E'!$B$13:$AS$396,44,0)</f>
        <v>JOHNNATAN ALZATE</v>
      </c>
    </row>
    <row r="342" spans="3:21" x14ac:dyDescent="0.35">
      <c r="C342" s="6">
        <v>171418</v>
      </c>
      <c r="D342" s="44" t="str">
        <f>VLOOKUP(C342,'[1]Control programa E'!$B$13:$U$396,8,0)</f>
        <v>BRISAS DEL EDEN</v>
      </c>
      <c r="E342" s="44" t="str">
        <f>VLOOKUP(C342,'[1]Control programa E'!$B$13:$U$396,11,0)</f>
        <v>ZAPATOCA</v>
      </c>
      <c r="F342" s="44" t="str">
        <f>VLOOKUP(C342,'[1]Control programa E'!$B$13:$U$396,10,0)</f>
        <v>Área Norte</v>
      </c>
      <c r="G342" s="44" t="str">
        <f>VLOOKUP(C342,'[1]Control programa E'!$B$13:$U$396,20,0)</f>
        <v>Marybel Diaz Vasquez</v>
      </c>
      <c r="H342" s="44" t="str">
        <f>VLOOKUP(C342,'[1]Control programa E'!$B$13:$U$396,15,0)</f>
        <v>FABIAN TORRES</v>
      </c>
      <c r="I342" s="151">
        <v>0.60465116279069764</v>
      </c>
      <c r="J342" s="149">
        <v>0.75</v>
      </c>
      <c r="K342" s="148">
        <f t="shared" si="20"/>
        <v>0.67732558139534882</v>
      </c>
      <c r="N342" s="83">
        <f t="shared" si="22"/>
        <v>0</v>
      </c>
      <c r="O342" s="85">
        <f t="shared" si="21"/>
        <v>0</v>
      </c>
      <c r="P342" s="75">
        <f t="shared" si="23"/>
        <v>0</v>
      </c>
      <c r="U342" s="77" t="str">
        <f>VLOOKUP(C342,'[1]Control programa E'!$B$13:$AS$396,44,0)</f>
        <v>FERNEY LOZANO</v>
      </c>
    </row>
    <row r="343" spans="3:21" x14ac:dyDescent="0.35">
      <c r="C343" s="4">
        <v>162267</v>
      </c>
      <c r="D343" s="44" t="str">
        <f>VLOOKUP(C343,'[1]Control programa E'!$B$13:$U$396,8,0)</f>
        <v>COLIBRI</v>
      </c>
      <c r="E343" s="44" t="str">
        <f>VLOOKUP(C343,'[1]Control programa E'!$B$13:$U$396,11,0)</f>
        <v>MEDELLIN</v>
      </c>
      <c r="F343" s="44" t="str">
        <f>VLOOKUP(C343,'[1]Control programa E'!$B$13:$U$396,10,0)</f>
        <v>Área Norte</v>
      </c>
      <c r="G343" s="44" t="str">
        <f>VLOOKUP(C343,'[1]Control programa E'!$B$13:$U$396,20,0)</f>
        <v>David Parra</v>
      </c>
      <c r="H343" s="44" t="str">
        <f>VLOOKUP(C343,'[1]Control programa E'!$B$13:$U$396,15,0)</f>
        <v>OLGA LUCIA RESTREPO</v>
      </c>
      <c r="I343" s="152">
        <v>0.69767441860465118</v>
      </c>
      <c r="J343" s="152">
        <v>0.63157894736842102</v>
      </c>
      <c r="K343" s="148">
        <f t="shared" si="20"/>
        <v>0.66462668298653615</v>
      </c>
      <c r="N343" s="83">
        <f t="shared" si="22"/>
        <v>0</v>
      </c>
      <c r="O343" s="85">
        <f t="shared" si="21"/>
        <v>0</v>
      </c>
      <c r="P343" s="75">
        <f t="shared" si="23"/>
        <v>0</v>
      </c>
      <c r="U343" s="77" t="str">
        <f>VLOOKUP(C343,'[1]Control programa E'!$B$13:$AS$396,44,0)</f>
        <v>JOHNNATAN ALZATE</v>
      </c>
    </row>
    <row r="344" spans="3:21" x14ac:dyDescent="0.35">
      <c r="C344" s="6">
        <v>110168</v>
      </c>
      <c r="D344" s="44" t="str">
        <f>VLOOKUP(C344,'[1]Control programa E'!$B$13:$U$396,8,0)</f>
        <v>SAN JUDAS</v>
      </c>
      <c r="E344" s="44" t="str">
        <f>VLOOKUP(C344,'[1]Control programa E'!$B$13:$U$396,11,0)</f>
        <v>CARTAGENA DE INDIAS</v>
      </c>
      <c r="F344" s="44" t="str">
        <f>VLOOKUP(C344,'[1]Control programa E'!$B$13:$U$396,10,0)</f>
        <v>Área Norte</v>
      </c>
      <c r="G344" s="44" t="str">
        <f>VLOOKUP(C344,'[1]Control programa E'!$B$13:$U$396,20,0)</f>
        <v>Carlos Quiroz</v>
      </c>
      <c r="H344" s="44" t="str">
        <f>VLOOKUP(C344,'[1]Control programa E'!$B$13:$U$396,15,0)</f>
        <v>MARTHA BARROS</v>
      </c>
      <c r="I344" s="151">
        <v>0.60227272727272729</v>
      </c>
      <c r="J344" s="151">
        <v>0.71794871794871795</v>
      </c>
      <c r="K344" s="148">
        <f t="shared" si="20"/>
        <v>0.66011072261072257</v>
      </c>
      <c r="N344" s="83">
        <f t="shared" si="22"/>
        <v>0</v>
      </c>
      <c r="O344" s="85">
        <f t="shared" si="21"/>
        <v>0</v>
      </c>
      <c r="P344" s="75">
        <f t="shared" si="23"/>
        <v>0</v>
      </c>
      <c r="U344" s="77" t="str">
        <f>VLOOKUP(C344,'[1]Control programa E'!$B$13:$AS$396,44,0)</f>
        <v>KAREN COGOLLO</v>
      </c>
    </row>
    <row r="345" spans="3:21" x14ac:dyDescent="0.35">
      <c r="C345" s="4">
        <v>109700</v>
      </c>
      <c r="D345" s="44" t="str">
        <f>VLOOKUP(C345,'[1]Control programa E'!$B$13:$U$396,8,0)</f>
        <v>CAMPO VALDÉS</v>
      </c>
      <c r="E345" s="44" t="str">
        <f>VLOOKUP(C345,'[1]Control programa E'!$B$13:$U$396,11,0)</f>
        <v>MEDELLIN</v>
      </c>
      <c r="F345" s="44" t="str">
        <f>VLOOKUP(C345,'[1]Control programa E'!$B$13:$U$396,10,0)</f>
        <v>Área Norte</v>
      </c>
      <c r="G345" s="44" t="str">
        <f>VLOOKUP(C345,'[1]Control programa E'!$B$13:$U$396,20,0)</f>
        <v>ACEVEDO: Ariel Acevedo</v>
      </c>
      <c r="H345" s="44" t="str">
        <f>VLOOKUP(C345,'[1]Control programa E'!$B$13:$U$396,15,0)</f>
        <v>ALVARO GUTIERREZ</v>
      </c>
      <c r="I345" s="152">
        <v>0.72727272727272729</v>
      </c>
      <c r="J345" s="153">
        <v>0.59090909090909094</v>
      </c>
      <c r="K345" s="148">
        <f t="shared" si="20"/>
        <v>0.65909090909090917</v>
      </c>
      <c r="N345" s="83">
        <f t="shared" si="22"/>
        <v>0</v>
      </c>
      <c r="O345" s="85">
        <f t="shared" si="21"/>
        <v>0</v>
      </c>
      <c r="P345" s="75">
        <f t="shared" si="23"/>
        <v>0</v>
      </c>
      <c r="U345" s="77" t="str">
        <f>VLOOKUP(C345,'[1]Control programa E'!$B$13:$AS$396,44,0)</f>
        <v>NORMAN CORDOBA</v>
      </c>
    </row>
    <row r="346" spans="3:21" x14ac:dyDescent="0.35">
      <c r="C346" s="4">
        <v>110157</v>
      </c>
      <c r="D346" s="44" t="str">
        <f>VLOOKUP(C346,'[1]Control programa E'!$B$13:$U$396,8,0)</f>
        <v>JUNIN</v>
      </c>
      <c r="E346" s="44" t="str">
        <f>VLOOKUP(C346,'[1]Control programa E'!$B$13:$U$396,11,0)</f>
        <v>CARTAGENA DE INDIAS</v>
      </c>
      <c r="F346" s="44" t="str">
        <f>VLOOKUP(C346,'[1]Control programa E'!$B$13:$U$396,10,0)</f>
        <v>Área Norte</v>
      </c>
      <c r="G346" s="44" t="str">
        <f>VLOOKUP(C346,'[1]Control programa E'!$B$13:$U$396,20,0)</f>
        <v>Jaime Duran</v>
      </c>
      <c r="H346" s="44" t="str">
        <f>VLOOKUP(C346,'[1]Control programa E'!$B$13:$U$396,15,0)</f>
        <v>MARTHA BARROS</v>
      </c>
      <c r="I346" s="153">
        <v>0.46987951807228917</v>
      </c>
      <c r="J346" s="147">
        <v>0.84705882352941175</v>
      </c>
      <c r="K346" s="148">
        <f t="shared" si="20"/>
        <v>0.65846917080085043</v>
      </c>
      <c r="N346" s="83">
        <f t="shared" si="22"/>
        <v>0</v>
      </c>
      <c r="O346" s="85">
        <f t="shared" si="21"/>
        <v>0</v>
      </c>
      <c r="P346" s="75">
        <f t="shared" si="23"/>
        <v>0</v>
      </c>
      <c r="U346" s="77" t="str">
        <f>VLOOKUP(C346,'[1]Control programa E'!$B$13:$AS$396,44,0)</f>
        <v>KAREN COGOLLO</v>
      </c>
    </row>
    <row r="347" spans="3:21" x14ac:dyDescent="0.35">
      <c r="C347" s="6">
        <v>162276</v>
      </c>
      <c r="D347" s="44" t="str">
        <f>VLOOKUP(C347,'[1]Control programa E'!$B$13:$U$396,8,0)</f>
        <v>LA 80</v>
      </c>
      <c r="E347" s="44" t="str">
        <f>VLOOKUP(C347,'[1]Control programa E'!$B$13:$U$396,11,0)</f>
        <v>MEDELLIN</v>
      </c>
      <c r="F347" s="44" t="str">
        <f>VLOOKUP(C347,'[1]Control programa E'!$B$13:$U$396,10,0)</f>
        <v>Área Norte</v>
      </c>
      <c r="G347" s="44" t="str">
        <f>VLOOKUP(C347,'[1]Control programa E'!$B$13:$U$396,20,0)</f>
        <v>Marta Lía Gonzalez - Carlos Arango</v>
      </c>
      <c r="H347" s="44" t="str">
        <f>VLOOKUP(C347,'[1]Control programa E'!$B$13:$U$396,15,0)</f>
        <v>ALVARO GUTIERREZ</v>
      </c>
      <c r="I347" s="151">
        <v>0.625</v>
      </c>
      <c r="J347" s="151">
        <v>0.67045454545454541</v>
      </c>
      <c r="K347" s="148">
        <f t="shared" si="20"/>
        <v>0.64772727272727271</v>
      </c>
      <c r="N347" s="83">
        <f t="shared" si="22"/>
        <v>0</v>
      </c>
      <c r="O347" s="85">
        <f t="shared" si="21"/>
        <v>0</v>
      </c>
      <c r="P347" s="75">
        <f t="shared" si="23"/>
        <v>0</v>
      </c>
      <c r="U347" s="77" t="str">
        <f>VLOOKUP(C347,'[1]Control programa E'!$B$13:$AS$396,44,0)</f>
        <v>NORMAN CORDOBA</v>
      </c>
    </row>
    <row r="348" spans="3:21" x14ac:dyDescent="0.35">
      <c r="C348" s="4">
        <v>111438</v>
      </c>
      <c r="D348" s="44" t="str">
        <f>VLOOKUP(C348,'[1]Control programa E'!$B$13:$U$396,8,0)</f>
        <v>EL PEAJE</v>
      </c>
      <c r="E348" s="44" t="str">
        <f>VLOOKUP(C348,'[1]Control programa E'!$B$13:$U$396,11,0)</f>
        <v>CHIA</v>
      </c>
      <c r="F348" s="44" t="str">
        <f>VLOOKUP(C348,'[1]Control programa E'!$B$13:$U$396,10,0)</f>
        <v>Área Centro</v>
      </c>
      <c r="G348" s="44" t="str">
        <f>VLOOKUP(C348,'[1]Control programa E'!$B$13:$U$396,20,0)</f>
        <v>REDH: Humberto Hernandez</v>
      </c>
      <c r="H348" s="44" t="str">
        <f>VLOOKUP(C348,'[1]Control programa E'!$B$13:$U$396,15,0)</f>
        <v>CAROLINA CHAVEZ</v>
      </c>
      <c r="I348" s="153">
        <v>0.59302325581395354</v>
      </c>
      <c r="J348" s="152">
        <v>0.69736842105263153</v>
      </c>
      <c r="K348" s="148">
        <f t="shared" si="20"/>
        <v>0.64519583843329253</v>
      </c>
      <c r="N348" s="83">
        <f t="shared" si="22"/>
        <v>0</v>
      </c>
      <c r="O348" s="85">
        <f t="shared" si="21"/>
        <v>0</v>
      </c>
      <c r="P348" s="75">
        <f t="shared" si="23"/>
        <v>0</v>
      </c>
      <c r="U348" s="77" t="str">
        <f>VLOOKUP(C348,'[1]Control programa E'!$B$13:$AS$396,44,0)</f>
        <v>NICOLAS SALAZAR</v>
      </c>
    </row>
    <row r="349" spans="3:21" hidden="1" x14ac:dyDescent="0.35">
      <c r="C349" s="6">
        <v>109894</v>
      </c>
      <c r="D349" s="44" t="str">
        <f>VLOOKUP(C349,'[1]Control programa E'!$B$13:$U$396,8,0)</f>
        <v>ESSO EL PRADO</v>
      </c>
      <c r="E349" s="44" t="str">
        <f>VLOOKUP(C349,'[1]Control programa E'!$B$13:$U$396,11,0)</f>
        <v>BARRANQUILLA</v>
      </c>
      <c r="F349" s="44" t="str">
        <f>VLOOKUP(C349,'[1]Control programa E'!$B$13:$U$396,10,0)</f>
        <v>Área Norte</v>
      </c>
      <c r="G349" s="44" t="str">
        <f>VLOOKUP(C349,'[1]Control programa E'!$B$13:$U$396,20,0)</f>
        <v>MULTIFONDOS SAIEH &amp; CIA S.EN C. - (Roberto Saieh)</v>
      </c>
      <c r="H349" s="44" t="str">
        <f>VLOOKUP(C349,'[1]Control programa E'!$B$13:$U$396,15,0)</f>
        <v>ANGELA BARANDICA</v>
      </c>
      <c r="I349" s="149">
        <v>1</v>
      </c>
      <c r="J349" s="155">
        <v>0.28205128205128205</v>
      </c>
      <c r="K349" s="148">
        <f t="shared" si="20"/>
        <v>0.64102564102564097</v>
      </c>
      <c r="N349" s="83">
        <f t="shared" si="22"/>
        <v>1</v>
      </c>
      <c r="O349" s="85">
        <f t="shared" si="21"/>
        <v>150000</v>
      </c>
      <c r="P349" s="75">
        <f t="shared" si="23"/>
        <v>150000</v>
      </c>
      <c r="Q349" s="76" t="s">
        <v>2734</v>
      </c>
      <c r="U349" s="77" t="str">
        <f>VLOOKUP(C349,'[1]Control programa E'!$B$13:$AS$396,44,0)</f>
        <v>GUILLERMO SOLANO</v>
      </c>
    </row>
    <row r="350" spans="3:21" x14ac:dyDescent="0.35">
      <c r="C350" s="6">
        <v>167201</v>
      </c>
      <c r="D350" s="44" t="str">
        <f>VLOOKUP(C350,'[1]Control programa E'!$B$13:$U$396,8,0)</f>
        <v>EL PUENTE - LA APARTADA</v>
      </c>
      <c r="E350" s="44" t="str">
        <f>VLOOKUP(C350,'[1]Control programa E'!$B$13:$U$396,11,0)</f>
        <v>LA APARTADA (FRONTERA)</v>
      </c>
      <c r="F350" s="44" t="str">
        <f>VLOOKUP(C350,'[1]Control programa E'!$B$13:$U$396,10,0)</f>
        <v>Área Norte</v>
      </c>
      <c r="G350" s="44" t="str">
        <f>VLOOKUP(C350,'[1]Control programa E'!$B$13:$U$396,20,0)</f>
        <v>Adriana Margarita Perez / Contacto: Juan Julio Perez</v>
      </c>
      <c r="H350" s="44" t="str">
        <f>VLOOKUP(C350,'[1]Control programa E'!$B$13:$U$396,15,0)</f>
        <v>VICTOR PATERNINA</v>
      </c>
      <c r="I350" s="155">
        <v>0.39759036144578314</v>
      </c>
      <c r="J350" s="149">
        <v>0.87951807228915657</v>
      </c>
      <c r="K350" s="148">
        <f t="shared" si="20"/>
        <v>0.63855421686746983</v>
      </c>
      <c r="N350" s="83">
        <f t="shared" si="22"/>
        <v>0</v>
      </c>
      <c r="O350" s="85">
        <f t="shared" si="21"/>
        <v>0</v>
      </c>
      <c r="P350" s="75">
        <f t="shared" si="23"/>
        <v>0</v>
      </c>
      <c r="U350" s="77" t="str">
        <f>VLOOKUP(C350,'[1]Control programa E'!$B$13:$AS$396,44,0)</f>
        <v>KAREN COGOLLO</v>
      </c>
    </row>
    <row r="351" spans="3:21" x14ac:dyDescent="0.35">
      <c r="C351" s="6">
        <v>111748</v>
      </c>
      <c r="D351" s="44" t="str">
        <f>VLOOKUP(C351,'[1]Control programa E'!$B$13:$U$396,8,0)</f>
        <v>AVENIDA</v>
      </c>
      <c r="E351" s="44" t="str">
        <f>VLOOKUP(C351,'[1]Control programa E'!$B$13:$U$396,11,0)</f>
        <v>DUITAMA</v>
      </c>
      <c r="F351" s="44" t="str">
        <f>VLOOKUP(C351,'[1]Control programa E'!$B$13:$U$396,10,0)</f>
        <v>Área Centro</v>
      </c>
      <c r="G351" s="44" t="str">
        <f>VLOOKUP(C351,'[1]Control programa E'!$B$13:$U$396,20,0)</f>
        <v>DICOSOL: Alvaro Javier Gonzalez</v>
      </c>
      <c r="H351" s="44" t="str">
        <f>VLOOKUP(C351,'[1]Control programa E'!$B$13:$U$396,15,0)</f>
        <v>YOLIMA MESA</v>
      </c>
      <c r="I351" s="149">
        <v>0.81927710843373491</v>
      </c>
      <c r="J351" s="155">
        <v>0.45333333333333331</v>
      </c>
      <c r="K351" s="148">
        <f t="shared" si="20"/>
        <v>0.63630522088353414</v>
      </c>
      <c r="N351" s="83">
        <f t="shared" si="22"/>
        <v>0</v>
      </c>
      <c r="O351" s="85">
        <f t="shared" si="21"/>
        <v>0</v>
      </c>
      <c r="P351" s="75">
        <f t="shared" si="23"/>
        <v>0</v>
      </c>
      <c r="U351" s="77" t="str">
        <f>VLOOKUP(C351,'[1]Control programa E'!$B$13:$AS$396,44,0)</f>
        <v>RICARDO CHIPATECUA</v>
      </c>
    </row>
    <row r="352" spans="3:21" x14ac:dyDescent="0.35">
      <c r="C352" s="6">
        <v>166714</v>
      </c>
      <c r="D352" s="44" t="str">
        <f>VLOOKUP(C352,'[1]Control programa E'!$B$13:$U$396,8,0)</f>
        <v>VILLARICA</v>
      </c>
      <c r="E352" s="44" t="str">
        <f>VLOOKUP(C352,'[1]Control programa E'!$B$13:$U$396,11,0)</f>
        <v>VILLA RICA</v>
      </c>
      <c r="F352" s="44" t="str">
        <f>VLOOKUP(C352,'[1]Control programa E'!$B$13:$U$396,10,0)</f>
        <v>Área Sur</v>
      </c>
      <c r="G352" s="44" t="str">
        <f>VLOOKUP(C352,'[1]Control programa E'!$B$13:$U$396,20,0)</f>
        <v>GREEN SAS: Jose Vicente Enriquez</v>
      </c>
      <c r="H352" s="44" t="str">
        <f>VLOOKUP(C352,'[1]Control programa E'!$B$13:$U$396,15,0)</f>
        <v>CLAUDIA PINILLA</v>
      </c>
      <c r="I352" s="149">
        <v>0.76712328767123283</v>
      </c>
      <c r="J352" s="155">
        <v>0.49397590361445781</v>
      </c>
      <c r="K352" s="148">
        <f t="shared" si="20"/>
        <v>0.6305495956428453</v>
      </c>
      <c r="N352" s="83">
        <f t="shared" si="22"/>
        <v>0</v>
      </c>
      <c r="O352" s="85">
        <f t="shared" si="21"/>
        <v>0</v>
      </c>
      <c r="P352" s="75">
        <f t="shared" si="23"/>
        <v>0</v>
      </c>
      <c r="U352" s="77" t="str">
        <f>VLOOKUP(C352,'[1]Control programa E'!$B$13:$AS$396,44,0)</f>
        <v>JUAN MONTEALEGRE</v>
      </c>
    </row>
    <row r="353" spans="3:21" hidden="1" x14ac:dyDescent="0.35">
      <c r="C353" s="6">
        <v>169528</v>
      </c>
      <c r="D353" s="44" t="str">
        <f>VLOOKUP(C353,'[1]Control programa E'!$B$13:$U$396,8,0)</f>
        <v>SANTA CRUZ</v>
      </c>
      <c r="E353" s="44" t="str">
        <f>VLOOKUP(C353,'[1]Control programa E'!$B$13:$U$396,11,0)</f>
        <v>SANTA MARTA</v>
      </c>
      <c r="F353" s="44" t="str">
        <f>VLOOKUP(C353,'[1]Control programa E'!$B$13:$U$396,10,0)</f>
        <v>Área Norte</v>
      </c>
      <c r="G353" s="44" t="str">
        <f>VLOOKUP(C353,'[1]Control programa E'!$B$13:$U$396,20,0)</f>
        <v>Armando Antonio Donado Zuñiga</v>
      </c>
      <c r="H353" s="44" t="str">
        <f>VLOOKUP(C353,'[1]Control programa E'!$B$13:$U$396,15,0)</f>
        <v>ANGELA BARANDICA</v>
      </c>
      <c r="I353" s="155">
        <v>0.25882352941176473</v>
      </c>
      <c r="J353" s="149">
        <v>1</v>
      </c>
      <c r="K353" s="148">
        <f t="shared" si="20"/>
        <v>0.62941176470588234</v>
      </c>
      <c r="N353" s="83">
        <f t="shared" si="22"/>
        <v>1</v>
      </c>
      <c r="O353" s="85">
        <f t="shared" si="21"/>
        <v>150000</v>
      </c>
      <c r="P353" s="75">
        <f t="shared" si="23"/>
        <v>150000</v>
      </c>
      <c r="Q353" s="76" t="s">
        <v>2734</v>
      </c>
      <c r="U353" s="77" t="str">
        <f>VLOOKUP(C353,'[1]Control programa E'!$B$13:$AS$396,44,0)</f>
        <v>GUILLERMO SOLANO</v>
      </c>
    </row>
    <row r="354" spans="3:21" x14ac:dyDescent="0.35">
      <c r="C354" s="6">
        <v>167423</v>
      </c>
      <c r="D354" s="44" t="str">
        <f>VLOOKUP(C354,'[1]Control programa E'!$B$13:$U$396,8,0)</f>
        <v>ÉXITO LA SIERRA</v>
      </c>
      <c r="E354" s="44" t="str">
        <f>VLOOKUP(C354,'[1]Control programa E'!$B$13:$U$396,11,0)</f>
        <v>COPACABANA</v>
      </c>
      <c r="F354" s="44" t="str">
        <f>VLOOKUP(C354,'[1]Control programa E'!$B$13:$U$396,10,0)</f>
        <v>Área Norte</v>
      </c>
      <c r="G354" s="44" t="str">
        <f>VLOOKUP(C354,'[1]Control programa E'!$B$13:$U$396,20,0)</f>
        <v>GRUPO ÉXITO: Alcides Serna</v>
      </c>
      <c r="H354" s="44" t="str">
        <f>VLOOKUP(C354,'[1]Control programa E'!$B$13:$U$396,15,0)</f>
        <v>ANDRES FELIPE PENNA</v>
      </c>
      <c r="I354" s="151">
        <v>0.73255813953488369</v>
      </c>
      <c r="J354" s="155">
        <v>0.52272727272727271</v>
      </c>
      <c r="K354" s="148">
        <f t="shared" si="20"/>
        <v>0.6276427061310782</v>
      </c>
      <c r="N354" s="83">
        <f t="shared" si="22"/>
        <v>0</v>
      </c>
      <c r="O354" s="85">
        <f t="shared" si="21"/>
        <v>0</v>
      </c>
      <c r="P354" s="75">
        <f t="shared" si="23"/>
        <v>0</v>
      </c>
      <c r="U354" s="77" t="str">
        <f>VLOOKUP(C354,'[1]Control programa E'!$B$13:$AS$396,44,0)</f>
        <v>NORMAN CORDOBA</v>
      </c>
    </row>
    <row r="355" spans="3:21" x14ac:dyDescent="0.35">
      <c r="C355" s="6">
        <v>157742</v>
      </c>
      <c r="D355" s="44" t="str">
        <f>VLOOKUP(C355,'[1]Control programa E'!$B$13:$U$396,8,0)</f>
        <v>EL CARMEN (Cartago)</v>
      </c>
      <c r="E355" s="44" t="str">
        <f>VLOOKUP(C355,'[1]Control programa E'!$B$13:$U$396,11,0)</f>
        <v>CARTAGO</v>
      </c>
      <c r="F355" s="44" t="str">
        <f>VLOOKUP(C355,'[1]Control programa E'!$B$13:$U$396,10,0)</f>
        <v>Área Sur</v>
      </c>
      <c r="G355" s="44" t="str">
        <f>VLOOKUP(C355,'[1]Control programa E'!$B$13:$U$396,20,0)</f>
        <v>Lina / Carla Villa</v>
      </c>
      <c r="H355" s="44" t="str">
        <f>VLOOKUP(C355,'[1]Control programa E'!$B$13:$U$396,15,0)</f>
        <v>ANDRES GARCIA</v>
      </c>
      <c r="I355" s="155">
        <v>0.42307692307692307</v>
      </c>
      <c r="J355" s="149">
        <v>0.82954545454545459</v>
      </c>
      <c r="K355" s="148">
        <f t="shared" si="20"/>
        <v>0.62631118881118886</v>
      </c>
      <c r="N355" s="83">
        <f t="shared" si="22"/>
        <v>0</v>
      </c>
      <c r="O355" s="85">
        <f t="shared" si="21"/>
        <v>0</v>
      </c>
      <c r="P355" s="75">
        <f t="shared" si="23"/>
        <v>0</v>
      </c>
      <c r="U355" s="77" t="str">
        <f>VLOOKUP(C355,'[1]Control programa E'!$B$13:$AS$396,44,0)</f>
        <v>FERNANDO DUQUE</v>
      </c>
    </row>
    <row r="356" spans="3:21" x14ac:dyDescent="0.35">
      <c r="C356" s="4">
        <v>110036</v>
      </c>
      <c r="D356" s="44" t="str">
        <f>VLOOKUP(C356,'[1]Control programa E'!$B$13:$U$396,8,0)</f>
        <v>CARRERA 15</v>
      </c>
      <c r="E356" s="44" t="str">
        <f>VLOOKUP(C356,'[1]Control programa E'!$B$13:$U$396,11,0)</f>
        <v>BOGOTA D.C.</v>
      </c>
      <c r="F356" s="44" t="str">
        <f>VLOOKUP(C356,'[1]Control programa E'!$B$13:$U$396,10,0)</f>
        <v>Área Centro</v>
      </c>
      <c r="G356" s="44" t="str">
        <f>VLOOKUP(C356,'[1]Control programa E'!$B$13:$U$396,20,0)</f>
        <v>REDH: Humberto Hernandez</v>
      </c>
      <c r="H356" s="44" t="str">
        <f>VLOOKUP(C356,'[1]Control programa E'!$B$13:$U$396,15,0)</f>
        <v>CAROLINA CHAVEZ</v>
      </c>
      <c r="I356" s="152">
        <v>0.69767441860465118</v>
      </c>
      <c r="J356" s="153">
        <v>0.54651162790697672</v>
      </c>
      <c r="K356" s="148">
        <f t="shared" si="20"/>
        <v>0.62209302325581395</v>
      </c>
      <c r="N356" s="83">
        <f t="shared" si="22"/>
        <v>0</v>
      </c>
      <c r="O356" s="85">
        <f t="shared" si="21"/>
        <v>0</v>
      </c>
      <c r="P356" s="75">
        <f t="shared" si="23"/>
        <v>0</v>
      </c>
      <c r="U356" s="77" t="str">
        <f>VLOOKUP(C356,'[1]Control programa E'!$B$13:$AS$396,44,0)</f>
        <v>NICOLAS SALAZAR</v>
      </c>
    </row>
    <row r="357" spans="3:21" x14ac:dyDescent="0.35">
      <c r="C357" s="6">
        <v>159228</v>
      </c>
      <c r="D357" s="44" t="str">
        <f>VLOOKUP(C357,'[1]Control programa E'!$B$13:$U$396,8,0)</f>
        <v>MADEROS</v>
      </c>
      <c r="E357" s="44" t="str">
        <f>VLOOKUP(C357,'[1]Control programa E'!$B$13:$U$396,11,0)</f>
        <v>BELLO</v>
      </c>
      <c r="F357" s="44" t="str">
        <f>VLOOKUP(C357,'[1]Control programa E'!$B$13:$U$396,10,0)</f>
        <v>Área Norte</v>
      </c>
      <c r="G357" s="44" t="str">
        <f>VLOOKUP(C357,'[1]Control programa E'!$B$13:$U$396,20,0)</f>
        <v>Sergio Ramirez</v>
      </c>
      <c r="H357" s="44" t="str">
        <f>VLOOKUP(C357,'[1]Control programa E'!$B$13:$U$396,15,0)</f>
        <v>OLGA LUCIA RESTREPO</v>
      </c>
      <c r="I357" s="155">
        <v>0.48863636363636365</v>
      </c>
      <c r="J357" s="149">
        <v>0.75</v>
      </c>
      <c r="K357" s="148">
        <f t="shared" si="20"/>
        <v>0.61931818181818188</v>
      </c>
      <c r="N357" s="83">
        <f t="shared" si="22"/>
        <v>0</v>
      </c>
      <c r="O357" s="85">
        <f t="shared" si="21"/>
        <v>0</v>
      </c>
      <c r="P357" s="75">
        <f t="shared" si="23"/>
        <v>0</v>
      </c>
      <c r="U357" s="77" t="str">
        <f>VLOOKUP(C357,'[1]Control programa E'!$B$13:$AS$396,44,0)</f>
        <v>JOHNNATAN ALZATE</v>
      </c>
    </row>
    <row r="358" spans="3:21" x14ac:dyDescent="0.35">
      <c r="C358" s="4">
        <v>110744</v>
      </c>
      <c r="D358" s="44" t="str">
        <f>VLOOKUP(C358,'[1]Control programa E'!$B$13:$U$396,8,0)</f>
        <v>TRES ESQUINAS-BUSES ARMENIA</v>
      </c>
      <c r="E358" s="44" t="str">
        <f>VLOOKUP(C358,'[1]Control programa E'!$B$13:$U$396,11,0)</f>
        <v>ARMENIA</v>
      </c>
      <c r="F358" s="44" t="str">
        <f>VLOOKUP(C358,'[1]Control programa E'!$B$13:$U$396,10,0)</f>
        <v>Área Sur</v>
      </c>
      <c r="G358" s="44" t="str">
        <f>VLOOKUP(C358,'[1]Control programa E'!$B$13:$U$396,20,0)</f>
        <v xml:space="preserve">Omar Aristizabal </v>
      </c>
      <c r="H358" s="44" t="str">
        <f>VLOOKUP(C358,'[1]Control programa E'!$B$13:$U$396,15,0)</f>
        <v>MARIANA VELEZ</v>
      </c>
      <c r="I358" s="153">
        <v>0.49411764705882355</v>
      </c>
      <c r="J358" s="152">
        <v>0.74117647058823533</v>
      </c>
      <c r="K358" s="148">
        <f t="shared" si="20"/>
        <v>0.61764705882352944</v>
      </c>
      <c r="N358" s="83">
        <f t="shared" si="22"/>
        <v>0</v>
      </c>
      <c r="O358" s="85">
        <f t="shared" si="21"/>
        <v>0</v>
      </c>
      <c r="P358" s="75">
        <f t="shared" si="23"/>
        <v>0</v>
      </c>
      <c r="U358" s="77" t="str">
        <f>VLOOKUP(C358,'[1]Control programa E'!$B$13:$AS$396,44,0)</f>
        <v>FERNANDO DUQUE</v>
      </c>
    </row>
    <row r="359" spans="3:21" x14ac:dyDescent="0.35">
      <c r="C359" s="6">
        <v>167805</v>
      </c>
      <c r="D359" s="44" t="str">
        <f>VLOOKUP(C359,'[1]Control programa E'!$B$13:$U$396,8,0)</f>
        <v>ORION</v>
      </c>
      <c r="E359" s="44" t="str">
        <f>VLOOKUP(C359,'[1]Control programa E'!$B$13:$U$396,11,0)</f>
        <v>BOGOTA D.C.</v>
      </c>
      <c r="F359" s="44" t="str">
        <f>VLOOKUP(C359,'[1]Control programa E'!$B$13:$U$396,10,0)</f>
        <v>Área Centro</v>
      </c>
      <c r="G359" s="44" t="str">
        <f>VLOOKUP(C359,'[1]Control programa E'!$B$13:$U$396,20,0)</f>
        <v>REDH: Humberto Hernandez</v>
      </c>
      <c r="H359" s="44" t="str">
        <f>VLOOKUP(C359,'[1]Control programa E'!$B$13:$U$396,15,0)</f>
        <v xml:space="preserve">JUAN PABLO PIÑEROS </v>
      </c>
      <c r="I359" s="151">
        <v>0.70930232558139539</v>
      </c>
      <c r="J359" s="155">
        <v>0.52325581395348841</v>
      </c>
      <c r="K359" s="148">
        <f t="shared" si="20"/>
        <v>0.61627906976744184</v>
      </c>
      <c r="N359" s="83">
        <f t="shared" si="22"/>
        <v>0</v>
      </c>
      <c r="O359" s="85">
        <f t="shared" si="21"/>
        <v>0</v>
      </c>
      <c r="P359" s="75">
        <f t="shared" si="23"/>
        <v>0</v>
      </c>
      <c r="U359" s="77" t="str">
        <f>VLOOKUP(C359,'[1]Control programa E'!$B$13:$AS$396,44,0)</f>
        <v>LUIS CASTRO</v>
      </c>
    </row>
    <row r="360" spans="3:21" x14ac:dyDescent="0.35">
      <c r="C360" s="4">
        <v>168083</v>
      </c>
      <c r="D360" s="44" t="str">
        <f>VLOOKUP(C360,'[1]Control programa E'!$B$13:$U$396,8,0)</f>
        <v>SANTA ANA CAMBULOS</v>
      </c>
      <c r="E360" s="44" t="str">
        <f>VLOOKUP(C360,'[1]Control programa E'!$B$13:$U$396,11,0)</f>
        <v>CARTAGO</v>
      </c>
      <c r="F360" s="44" t="str">
        <f>VLOOKUP(C360,'[1]Control programa E'!$B$13:$U$396,10,0)</f>
        <v>Área Sur</v>
      </c>
      <c r="G360" s="44" t="str">
        <f>VLOOKUP(C360,'[1]Control programa E'!$B$13:$U$396,20,0)</f>
        <v>Gilberto Mejía</v>
      </c>
      <c r="H360" s="44" t="str">
        <f>VLOOKUP(C360,'[1]Control programa E'!$B$13:$U$396,15,0)</f>
        <v>MARIANA VELEZ</v>
      </c>
      <c r="I360" s="147">
        <v>0.80681818181818177</v>
      </c>
      <c r="J360" s="153">
        <v>0.42307692307692307</v>
      </c>
      <c r="K360" s="148">
        <f t="shared" si="20"/>
        <v>0.61494755244755239</v>
      </c>
      <c r="N360" s="83">
        <f t="shared" si="22"/>
        <v>0</v>
      </c>
      <c r="O360" s="85">
        <f t="shared" si="21"/>
        <v>0</v>
      </c>
      <c r="P360" s="75">
        <f t="shared" si="23"/>
        <v>0</v>
      </c>
      <c r="U360" s="77" t="str">
        <f>VLOOKUP(C360,'[1]Control programa E'!$B$13:$AS$396,44,0)</f>
        <v>FERNANDO DUQUE</v>
      </c>
    </row>
    <row r="361" spans="3:21" x14ac:dyDescent="0.35">
      <c r="C361" s="6">
        <v>110084</v>
      </c>
      <c r="D361" s="44" t="str">
        <f>VLOOKUP(C361,'[1]Control programa E'!$B$13:$U$396,8,0)</f>
        <v>TERCER PUENTE</v>
      </c>
      <c r="E361" s="44" t="str">
        <f>VLOOKUP(C361,'[1]Control programa E'!$B$13:$U$396,11,0)</f>
        <v>BOGOTA D.C.</v>
      </c>
      <c r="F361" s="44" t="str">
        <f>VLOOKUP(C361,'[1]Control programa E'!$B$13:$U$396,10,0)</f>
        <v>Área Centro</v>
      </c>
      <c r="G361" s="44" t="str">
        <f>VLOOKUP(C361,'[1]Control programa E'!$B$13:$U$396,20,0)</f>
        <v>Nemer Saad/Luis George Saad</v>
      </c>
      <c r="H361" s="44" t="str">
        <f>VLOOKUP(C361,'[1]Control programa E'!$B$13:$U$396,15,0)</f>
        <v xml:space="preserve">JUAN PABLO PIÑEROS </v>
      </c>
      <c r="I361" s="155">
        <v>0.43023255813953487</v>
      </c>
      <c r="J361" s="149">
        <v>0.77906976744186052</v>
      </c>
      <c r="K361" s="148">
        <f t="shared" si="20"/>
        <v>0.60465116279069764</v>
      </c>
      <c r="N361" s="83">
        <f t="shared" si="22"/>
        <v>0</v>
      </c>
      <c r="O361" s="85">
        <f t="shared" si="21"/>
        <v>0</v>
      </c>
      <c r="P361" s="75">
        <f t="shared" si="23"/>
        <v>0</v>
      </c>
      <c r="U361" s="77" t="str">
        <f>VLOOKUP(C361,'[1]Control programa E'!$B$13:$AS$396,44,0)</f>
        <v>NICOLAS SALAZAR</v>
      </c>
    </row>
    <row r="362" spans="3:21" x14ac:dyDescent="0.35">
      <c r="C362" s="4">
        <v>168267</v>
      </c>
      <c r="D362" s="44" t="str">
        <f>VLOOKUP(C362,'[1]Control programa E'!$B$13:$U$396,8,0)</f>
        <v>SAN FRANCISCO DE ASIS II</v>
      </c>
      <c r="E362" s="44" t="str">
        <f>VLOOKUP(C362,'[1]Control programa E'!$B$13:$U$396,11,0)</f>
        <v>ZARAGOZA</v>
      </c>
      <c r="F362" s="44" t="str">
        <f>VLOOKUP(C362,'[1]Control programa E'!$B$13:$U$396,10,0)</f>
        <v>Área Sur</v>
      </c>
      <c r="G362" s="44" t="str">
        <f>VLOOKUP(C362,'[1]Control programa E'!$B$13:$U$396,20,0)</f>
        <v>Inversiones PCC SAS</v>
      </c>
      <c r="H362" s="44" t="str">
        <f>VLOOKUP(C362,'[1]Control programa E'!$B$13:$U$396,15,0)</f>
        <v>ANDRES GARCIA</v>
      </c>
      <c r="I362" s="152">
        <v>0.61904761904761907</v>
      </c>
      <c r="J362" s="153">
        <v>0.58333333333333337</v>
      </c>
      <c r="K362" s="148">
        <f t="shared" si="20"/>
        <v>0.60119047619047628</v>
      </c>
      <c r="N362" s="83">
        <f t="shared" si="22"/>
        <v>0</v>
      </c>
      <c r="O362" s="85">
        <f t="shared" si="21"/>
        <v>0</v>
      </c>
      <c r="P362" s="75">
        <f t="shared" si="23"/>
        <v>0</v>
      </c>
      <c r="U362" s="77" t="str">
        <f>VLOOKUP(C362,'[1]Control programa E'!$B$13:$AS$396,44,0)</f>
        <v>FERNANDO DUQUE</v>
      </c>
    </row>
    <row r="363" spans="3:21" hidden="1" x14ac:dyDescent="0.35">
      <c r="C363" s="6">
        <v>112052</v>
      </c>
      <c r="D363" s="44" t="str">
        <f>VLOOKUP(C363,'[1]Control programa E'!$B$13:$U$396,8,0)</f>
        <v>EL EDEN</v>
      </c>
      <c r="E363" s="44" t="str">
        <f>VLOOKUP(C363,'[1]Control programa E'!$B$13:$U$396,11,0)</f>
        <v>MONTERIA</v>
      </c>
      <c r="F363" s="44" t="str">
        <f>VLOOKUP(C363,'[1]Control programa E'!$B$13:$U$396,10,0)</f>
        <v>Área Norte</v>
      </c>
      <c r="G363" s="44" t="str">
        <f>VLOOKUP(C363,'[1]Control programa E'!$B$13:$U$396,20,0)</f>
        <v>Antonio Patiño</v>
      </c>
      <c r="H363" s="44" t="str">
        <f>VLOOKUP(C363,'[1]Control programa E'!$B$13:$U$396,15,0)</f>
        <v>VICTOR PATERNINA</v>
      </c>
      <c r="I363" s="149">
        <v>1</v>
      </c>
      <c r="J363" s="155">
        <v>0.1951219512195122</v>
      </c>
      <c r="K363" s="148">
        <f t="shared" si="20"/>
        <v>0.59756097560975607</v>
      </c>
      <c r="N363" s="83">
        <f t="shared" si="22"/>
        <v>1</v>
      </c>
      <c r="O363" s="85">
        <f t="shared" si="21"/>
        <v>150000</v>
      </c>
      <c r="P363" s="75">
        <f t="shared" si="23"/>
        <v>150000</v>
      </c>
      <c r="Q363" s="76" t="s">
        <v>2734</v>
      </c>
      <c r="U363" s="77" t="str">
        <f>VLOOKUP(C363,'[1]Control programa E'!$B$13:$AS$396,44,0)</f>
        <v>KAREN COGOLLO</v>
      </c>
    </row>
    <row r="364" spans="3:21" x14ac:dyDescent="0.35">
      <c r="C364" s="4">
        <v>167030</v>
      </c>
      <c r="D364" s="44" t="str">
        <f>VLOOKUP(C364,'[1]Control programa E'!$B$13:$U$396,8,0)</f>
        <v>LA EUROPA</v>
      </c>
      <c r="E364" s="44" t="str">
        <f>VLOOKUP(C364,'[1]Control programa E'!$B$13:$U$396,11,0)</f>
        <v>BOGOTA D.C.</v>
      </c>
      <c r="F364" s="44" t="str">
        <f>VLOOKUP(C364,'[1]Control programa E'!$B$13:$U$396,10,0)</f>
        <v>Área Centro</v>
      </c>
      <c r="G364" s="44" t="str">
        <f>VLOOKUP(C364,'[1]Control programa E'!$B$13:$U$396,20,0)</f>
        <v>Javier Martinez</v>
      </c>
      <c r="H364" s="44" t="str">
        <f>VLOOKUP(C364,'[1]Control programa E'!$B$13:$U$396,15,0)</f>
        <v xml:space="preserve">JUAN PABLO PIÑEROS </v>
      </c>
      <c r="I364" s="152">
        <v>0.64935064935064934</v>
      </c>
      <c r="J364" s="153">
        <v>0.51898734177215189</v>
      </c>
      <c r="K364" s="148">
        <f t="shared" si="20"/>
        <v>0.58416899556140067</v>
      </c>
      <c r="N364" s="83">
        <f t="shared" si="22"/>
        <v>0</v>
      </c>
      <c r="O364" s="85">
        <f t="shared" si="21"/>
        <v>0</v>
      </c>
      <c r="P364" s="75">
        <f t="shared" si="23"/>
        <v>0</v>
      </c>
      <c r="U364" s="77" t="str">
        <f>VLOOKUP(C364,'[1]Control programa E'!$B$13:$AS$396,44,0)</f>
        <v>LUIS CASTRO</v>
      </c>
    </row>
    <row r="365" spans="3:21" x14ac:dyDescent="0.35">
      <c r="C365" s="6">
        <v>109762</v>
      </c>
      <c r="D365" s="44" t="str">
        <f>VLOOKUP(C365,'[1]Control programa E'!$B$13:$U$396,8,0)</f>
        <v>NUBIA</v>
      </c>
      <c r="E365" s="44" t="str">
        <f>VLOOKUP(C365,'[1]Control programa E'!$B$13:$U$396,11,0)</f>
        <v>CANDELARIA</v>
      </c>
      <c r="F365" s="44" t="str">
        <f>VLOOKUP(C365,'[1]Control programa E'!$B$13:$U$396,10,0)</f>
        <v>Área Sur</v>
      </c>
      <c r="G365" s="44" t="str">
        <f>VLOOKUP(C365,'[1]Control programa E'!$B$13:$U$396,20,0)</f>
        <v>Fernando Libreros</v>
      </c>
      <c r="H365" s="44" t="str">
        <f>VLOOKUP(C365,'[1]Control programa E'!$B$13:$U$396,15,0)</f>
        <v>CATALINA QUINTERO</v>
      </c>
      <c r="I365" s="155">
        <v>0.59523809523809523</v>
      </c>
      <c r="J365" s="155">
        <v>0.5714285714285714</v>
      </c>
      <c r="K365" s="148">
        <f t="shared" si="20"/>
        <v>0.58333333333333326</v>
      </c>
      <c r="N365" s="83">
        <f t="shared" si="22"/>
        <v>0</v>
      </c>
      <c r="O365" s="85">
        <f t="shared" si="21"/>
        <v>0</v>
      </c>
      <c r="P365" s="75">
        <f t="shared" si="23"/>
        <v>0</v>
      </c>
      <c r="U365" s="77" t="str">
        <f>VLOOKUP(C365,'[1]Control programa E'!$B$13:$AS$396,44,0)</f>
        <v>JOSE OROBIO</v>
      </c>
    </row>
    <row r="366" spans="3:21" x14ac:dyDescent="0.35">
      <c r="C366" s="4">
        <v>162251</v>
      </c>
      <c r="D366" s="44" t="str">
        <f>VLOOKUP(C366,'[1]Control programa E'!$B$13:$U$396,8,0)</f>
        <v>COCOROLLO</v>
      </c>
      <c r="E366" s="44" t="str">
        <f>VLOOKUP(C366,'[1]Control programa E'!$B$13:$U$396,11,0)</f>
        <v>GIRARDOTA</v>
      </c>
      <c r="F366" s="44" t="str">
        <f>VLOOKUP(C366,'[1]Control programa E'!$B$13:$U$396,10,0)</f>
        <v>Área Norte</v>
      </c>
      <c r="G366" s="44" t="str">
        <f>VLOOKUP(C366,'[1]Control programa E'!$B$13:$U$396,20,0)</f>
        <v>Mauricio Montoya</v>
      </c>
      <c r="H366" s="44" t="str">
        <f>VLOOKUP(C366,'[1]Control programa E'!$B$13:$U$396,15,0)</f>
        <v>ALVARO GUTIERREZ</v>
      </c>
      <c r="I366" s="153">
        <v>0.45454545454545453</v>
      </c>
      <c r="J366" s="152">
        <v>0.65909090909090906</v>
      </c>
      <c r="K366" s="148">
        <f t="shared" si="20"/>
        <v>0.55681818181818177</v>
      </c>
      <c r="N366" s="83">
        <f t="shared" si="22"/>
        <v>0</v>
      </c>
      <c r="O366" s="85">
        <f t="shared" si="21"/>
        <v>0</v>
      </c>
      <c r="P366" s="75">
        <f t="shared" si="23"/>
        <v>0</v>
      </c>
      <c r="U366" s="77" t="str">
        <f>VLOOKUP(C366,'[1]Control programa E'!$B$13:$AS$396,44,0)</f>
        <v>NORMAN CORDOBA</v>
      </c>
    </row>
    <row r="367" spans="3:21" x14ac:dyDescent="0.35">
      <c r="C367" s="4">
        <v>112060</v>
      </c>
      <c r="D367" s="44" t="str">
        <f>VLOOKUP(C367,'[1]Control programa E'!$B$13:$U$396,8,0)</f>
        <v>CARACAS</v>
      </c>
      <c r="E367" s="44" t="str">
        <f>VLOOKUP(C367,'[1]Control programa E'!$B$13:$U$396,11,0)</f>
        <v>BARRANQUILLA</v>
      </c>
      <c r="F367" s="44" t="str">
        <f>VLOOKUP(C367,'[1]Control programa E'!$B$13:$U$396,10,0)</f>
        <v>Área Norte</v>
      </c>
      <c r="G367" s="44" t="str">
        <f>VLOOKUP(C367,'[1]Control programa E'!$B$13:$U$396,20,0)</f>
        <v>ROMIL DE COLOMBIA SAS - Julio César Sierra</v>
      </c>
      <c r="H367" s="44" t="str">
        <f>VLOOKUP(C367,'[1]Control programa E'!$B$13:$U$396,15,0)</f>
        <v>ANGELA BARANDICA</v>
      </c>
      <c r="I367" s="153">
        <v>0.48863636363636365</v>
      </c>
      <c r="J367" s="152">
        <v>0.61363636363636365</v>
      </c>
      <c r="K367" s="148">
        <f t="shared" si="20"/>
        <v>0.55113636363636365</v>
      </c>
      <c r="N367" s="83">
        <f t="shared" si="22"/>
        <v>0</v>
      </c>
      <c r="O367" s="85">
        <f t="shared" si="21"/>
        <v>0</v>
      </c>
      <c r="P367" s="75">
        <f t="shared" si="23"/>
        <v>0</v>
      </c>
      <c r="U367" s="77" t="str">
        <f>VLOOKUP(C367,'[1]Control programa E'!$B$13:$AS$396,44,0)</f>
        <v>GUILLERMO SOLANO</v>
      </c>
    </row>
    <row r="368" spans="3:21" x14ac:dyDescent="0.35">
      <c r="C368" s="4">
        <v>109836</v>
      </c>
      <c r="D368" s="44" t="str">
        <f>VLOOKUP(C368,'[1]Control programa E'!$B$13:$U$396,8,0)</f>
        <v>BUSES BLANCOS</v>
      </c>
      <c r="E368" s="44" t="str">
        <f>VLOOKUP(C368,'[1]Control programa E'!$B$13:$U$396,11,0)</f>
        <v>BOGOTA D.C.</v>
      </c>
      <c r="F368" s="44" t="str">
        <f>VLOOKUP(C368,'[1]Control programa E'!$B$13:$U$396,10,0)</f>
        <v>Área Centro</v>
      </c>
      <c r="G368" s="44" t="str">
        <f>VLOOKUP(C368,'[1]Control programa E'!$B$13:$U$396,20,0)</f>
        <v>Vicente Lopez/ Alfonso López</v>
      </c>
      <c r="H368" s="44" t="str">
        <f>VLOOKUP(C368,'[1]Control programa E'!$B$13:$U$396,15,0)</f>
        <v xml:space="preserve">PAOLA MARTÍNEZ </v>
      </c>
      <c r="I368" s="153">
        <v>0.58823529411764708</v>
      </c>
      <c r="J368" s="153">
        <v>0.45783132530120479</v>
      </c>
      <c r="K368" s="148">
        <f t="shared" si="20"/>
        <v>0.52303330970942596</v>
      </c>
      <c r="N368" s="83">
        <f t="shared" si="22"/>
        <v>0</v>
      </c>
      <c r="O368" s="85">
        <f t="shared" si="21"/>
        <v>0</v>
      </c>
      <c r="P368" s="75">
        <f t="shared" si="23"/>
        <v>0</v>
      </c>
      <c r="U368" s="77" t="str">
        <f>VLOOKUP(C368,'[1]Control programa E'!$B$13:$AS$396,44,0)</f>
        <v>FERNEY LOZANO</v>
      </c>
    </row>
    <row r="369" spans="3:21" x14ac:dyDescent="0.35">
      <c r="C369" s="4">
        <v>109698</v>
      </c>
      <c r="D369" s="44" t="str">
        <f>VLOOKUP(C369,'[1]Control programa E'!$B$13:$U$396,8,0)</f>
        <v>AVDA SUBA</v>
      </c>
      <c r="E369" s="44" t="str">
        <f>VLOOKUP(C369,'[1]Control programa E'!$B$13:$U$396,11,0)</f>
        <v>BOGOTA D.C.</v>
      </c>
      <c r="F369" s="44" t="str">
        <f>VLOOKUP(C369,'[1]Control programa E'!$B$13:$U$396,10,0)</f>
        <v>Área Centro</v>
      </c>
      <c r="G369" s="44" t="str">
        <f>VLOOKUP(C369,'[1]Control programa E'!$B$13:$U$396,20,0)</f>
        <v>REDH: Humberto Hernandez</v>
      </c>
      <c r="H369" s="44" t="str">
        <f>VLOOKUP(C369,'[1]Control programa E'!$B$13:$U$396,15,0)</f>
        <v>CAROLINA CHAVEZ</v>
      </c>
      <c r="I369" s="153">
        <v>0.48837209302325579</v>
      </c>
      <c r="J369" s="153">
        <v>0.55000000000000004</v>
      </c>
      <c r="K369" s="148">
        <f t="shared" si="20"/>
        <v>0.51918604651162792</v>
      </c>
      <c r="N369" s="83">
        <f t="shared" si="22"/>
        <v>0</v>
      </c>
      <c r="O369" s="85">
        <f t="shared" si="21"/>
        <v>0</v>
      </c>
      <c r="P369" s="75">
        <f t="shared" si="23"/>
        <v>0</v>
      </c>
      <c r="U369" s="77" t="str">
        <f>VLOOKUP(C369,'[1]Control programa E'!$B$13:$AS$396,44,0)</f>
        <v>NICOLAS SALAZAR</v>
      </c>
    </row>
    <row r="370" spans="3:21" x14ac:dyDescent="0.35">
      <c r="C370" s="6">
        <v>171181</v>
      </c>
      <c r="D370" s="44" t="str">
        <f>VLOOKUP(C370,'[1]Control programa E'!$B$13:$U$396,8,0)</f>
        <v>GALERIAS  53</v>
      </c>
      <c r="E370" s="44" t="str">
        <f>VLOOKUP(C370,'[1]Control programa E'!$B$13:$U$396,11,0)</f>
        <v>BOGOTA D.C.</v>
      </c>
      <c r="F370" s="44" t="str">
        <f>VLOOKUP(C370,'[1]Control programa E'!$B$13:$U$396,10,0)</f>
        <v>Área Centro</v>
      </c>
      <c r="G370" s="44" t="str">
        <f>VLOOKUP(C370,'[1]Control programa E'!$B$13:$U$396,20,0)</f>
        <v>REDH: Humberto Hernandez</v>
      </c>
      <c r="H370" s="44" t="str">
        <f>VLOOKUP(C370,'[1]Control programa E'!$B$13:$U$396,15,0)</f>
        <v>CAROLINA CHAVEZ</v>
      </c>
      <c r="I370" s="155">
        <v>0.44318181818181818</v>
      </c>
      <c r="J370" s="155">
        <v>0.56818181818181823</v>
      </c>
      <c r="K370" s="148">
        <f t="shared" si="20"/>
        <v>0.50568181818181823</v>
      </c>
      <c r="N370" s="83">
        <f t="shared" si="22"/>
        <v>0</v>
      </c>
      <c r="O370" s="85">
        <f t="shared" si="21"/>
        <v>0</v>
      </c>
      <c r="P370" s="75">
        <f t="shared" si="23"/>
        <v>0</v>
      </c>
      <c r="U370" s="77" t="str">
        <f>VLOOKUP(C370,'[1]Control programa E'!$B$13:$AS$396,44,0)</f>
        <v>NICOLAS SALAZAR</v>
      </c>
    </row>
    <row r="371" spans="3:21" x14ac:dyDescent="0.35">
      <c r="C371" s="4">
        <v>109988</v>
      </c>
      <c r="D371" s="44" t="str">
        <f>VLOOKUP(C371,'[1]Control programa E'!$B$13:$U$396,8,0)</f>
        <v>CORDOBA</v>
      </c>
      <c r="E371" s="44" t="str">
        <f>VLOOKUP(C371,'[1]Control programa E'!$B$13:$U$396,11,0)</f>
        <v>BOGOTA D.C.</v>
      </c>
      <c r="F371" s="44" t="str">
        <f>VLOOKUP(C371,'[1]Control programa E'!$B$13:$U$396,10,0)</f>
        <v>Área Centro</v>
      </c>
      <c r="G371" s="44" t="str">
        <f>VLOOKUP(C371,'[1]Control programa E'!$B$13:$U$396,20,0)</f>
        <v>REDH: Humberto Hernandez</v>
      </c>
      <c r="H371" s="44" t="str">
        <f>VLOOKUP(C371,'[1]Control programa E'!$B$13:$U$396,15,0)</f>
        <v>CAROLINA CHAVEZ</v>
      </c>
      <c r="I371" s="152">
        <v>0.66265060240963858</v>
      </c>
      <c r="J371" s="153">
        <v>0.28235294117647058</v>
      </c>
      <c r="K371" s="148">
        <f t="shared" si="20"/>
        <v>0.47250177179305458</v>
      </c>
      <c r="N371" s="83">
        <f t="shared" si="22"/>
        <v>0</v>
      </c>
      <c r="O371" s="85">
        <f t="shared" si="21"/>
        <v>0</v>
      </c>
      <c r="P371" s="75">
        <f t="shared" si="23"/>
        <v>0</v>
      </c>
      <c r="U371" s="77" t="str">
        <f>VLOOKUP(C371,'[1]Control programa E'!$B$13:$AS$396,44,0)</f>
        <v>NICOLAS SALAZAR</v>
      </c>
    </row>
    <row r="372" spans="3:21" x14ac:dyDescent="0.35">
      <c r="C372" s="6">
        <v>110755</v>
      </c>
      <c r="D372" s="44" t="str">
        <f>VLOOKUP(C372,'[1]Control programa E'!$B$13:$U$396,8,0)</f>
        <v>LOS CERROS</v>
      </c>
      <c r="E372" s="44" t="str">
        <f>VLOOKUP(C372,'[1]Control programa E'!$B$13:$U$396,11,0)</f>
        <v>SANTIAGO DE CALI</v>
      </c>
      <c r="F372" s="44" t="str">
        <f>VLOOKUP(C372,'[1]Control programa E'!$B$13:$U$396,10,0)</f>
        <v>Área Sur</v>
      </c>
      <c r="G372" s="44" t="str">
        <f>VLOOKUP(C372,'[1]Control programa E'!$B$13:$U$396,20,0)</f>
        <v>PROVESERVICIOS S.A.</v>
      </c>
      <c r="H372" s="44" t="str">
        <f>VLOOKUP(C372,'[1]Control programa E'!$B$13:$U$396,15,0)</f>
        <v>CLAUDIA PINILLA</v>
      </c>
      <c r="I372" s="151">
        <v>0.64473684210526316</v>
      </c>
      <c r="J372" s="155">
        <v>0.25641025641025639</v>
      </c>
      <c r="K372" s="148">
        <f t="shared" si="20"/>
        <v>0.45057354925775978</v>
      </c>
      <c r="N372" s="83">
        <f t="shared" si="22"/>
        <v>0</v>
      </c>
      <c r="O372" s="85">
        <f t="shared" si="21"/>
        <v>0</v>
      </c>
      <c r="P372" s="75">
        <f t="shared" si="23"/>
        <v>0</v>
      </c>
      <c r="U372" s="77" t="str">
        <f>VLOOKUP(C372,'[1]Control programa E'!$B$13:$AS$396,44,0)</f>
        <v>JOSE OROBIO</v>
      </c>
    </row>
    <row r="373" spans="3:21" x14ac:dyDescent="0.35">
      <c r="C373" s="4">
        <v>110437</v>
      </c>
      <c r="D373" s="44" t="str">
        <f>VLOOKUP(C373,'[1]Control programa E'!$B$13:$U$396,8,0)</f>
        <v>PRIMAX DEL SUR</v>
      </c>
      <c r="E373" s="44" t="str">
        <f>VLOOKUP(C373,'[1]Control programa E'!$B$13:$U$396,11,0)</f>
        <v>ITAGUI</v>
      </c>
      <c r="F373" s="44" t="str">
        <f>VLOOKUP(C373,'[1]Control programa E'!$B$13:$U$396,10,0)</f>
        <v>Área Norte</v>
      </c>
      <c r="G373" s="44" t="str">
        <f>VLOOKUP(C373,'[1]Control programa E'!$B$13:$U$396,20,0)</f>
        <v>Diego Ramírez</v>
      </c>
      <c r="H373" s="44" t="str">
        <f>VLOOKUP(C373,'[1]Control programa E'!$B$13:$U$396,15,0)</f>
        <v>OLGA LUCIA RESTREPO</v>
      </c>
      <c r="I373" s="153">
        <v>0.39772727272727271</v>
      </c>
      <c r="J373" s="153">
        <v>0.34615384615384615</v>
      </c>
      <c r="K373" s="148">
        <f t="shared" si="20"/>
        <v>0.37194055944055943</v>
      </c>
      <c r="N373" s="83">
        <f t="shared" si="22"/>
        <v>0</v>
      </c>
      <c r="O373" s="85">
        <f t="shared" si="21"/>
        <v>0</v>
      </c>
      <c r="P373" s="75">
        <f t="shared" si="23"/>
        <v>0</v>
      </c>
      <c r="U373" s="77" t="str">
        <f>VLOOKUP(C373,'[1]Control programa E'!$B$13:$AS$396,44,0)</f>
        <v>NORMAN CORDOBA</v>
      </c>
    </row>
    <row r="374" spans="3:21" ht="15.5" hidden="1" thickBot="1" x14ac:dyDescent="0.4">
      <c r="C374" s="6">
        <v>110088</v>
      </c>
      <c r="D374" s="44" t="str">
        <f>VLOOKUP(C374,'[1]Control programa E'!$B$13:$U$396,8,0)</f>
        <v>CONTINENTAL</v>
      </c>
      <c r="E374" s="44" t="str">
        <f>VLOOKUP(C374,'[1]Control programa E'!$B$13:$U$396,11,0)</f>
        <v>BOGOTA D.C.</v>
      </c>
      <c r="F374" s="44" t="str">
        <f>VLOOKUP(C374,'[1]Control programa E'!$B$13:$U$396,10,0)</f>
        <v>Área Centro</v>
      </c>
      <c r="G374" s="44" t="str">
        <f>VLOOKUP(C374,'[1]Control programa E'!$B$13:$U$396,20,0)</f>
        <v>Jahir García</v>
      </c>
      <c r="H374" s="44" t="str">
        <f>VLOOKUP(C374,'[1]Control programa E'!$B$13:$U$396,15,0)</f>
        <v>SEBASTIAN PARDO</v>
      </c>
      <c r="I374" s="156">
        <v>0.37804878048780488</v>
      </c>
      <c r="J374" s="156">
        <v>0.32142857142857145</v>
      </c>
      <c r="K374" s="148">
        <f t="shared" si="20"/>
        <v>0.34973867595818819</v>
      </c>
      <c r="M374" s="66">
        <f>SUM(M7:M373)</f>
        <v>13600000</v>
      </c>
      <c r="N374" s="66"/>
      <c r="O374" s="66">
        <f t="shared" ref="O374:P374" si="24">SUM(O7:O373)</f>
        <v>37800000</v>
      </c>
      <c r="P374" s="66">
        <f t="shared" si="24"/>
        <v>51400000</v>
      </c>
    </row>
  </sheetData>
  <autoFilter ref="B6:AD374" xr:uid="{D017A77B-5921-4636-9024-6E92158B31CF}">
    <filterColumn colId="12">
      <filters>
        <filter val="0"/>
      </filters>
    </filterColumn>
  </autoFilter>
  <mergeCells count="5">
    <mergeCell ref="B2:E2"/>
    <mergeCell ref="V2:W2"/>
    <mergeCell ref="L5:M5"/>
    <mergeCell ref="N5:O5"/>
    <mergeCell ref="P5:P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371"/>
  <sheetViews>
    <sheetView showGridLines="0" zoomScale="90" zoomScaleNormal="90" workbookViewId="0">
      <pane xSplit="4" ySplit="3" topLeftCell="E4" activePane="bottomRight" state="frozen"/>
      <selection pane="topRight" activeCell="E1" sqref="E1"/>
      <selection pane="bottomLeft" activeCell="A4" sqref="A4"/>
      <selection pane="bottomRight" activeCell="C4" sqref="C4:K371"/>
    </sheetView>
  </sheetViews>
  <sheetFormatPr defaultColWidth="10.58203125" defaultRowHeight="12.5" x14ac:dyDescent="0.35"/>
  <cols>
    <col min="1" max="1" width="3.58203125" style="11" customWidth="1"/>
    <col min="2" max="2" width="6.33203125" style="11" customWidth="1"/>
    <col min="3" max="3" width="10.25" style="11" customWidth="1"/>
    <col min="4" max="4" width="16.08203125" style="50" customWidth="1"/>
    <col min="5" max="5" width="12.33203125" style="11" customWidth="1"/>
    <col min="6" max="6" width="10" style="11" bestFit="1" customWidth="1"/>
    <col min="7" max="7" width="26.33203125" style="11" customWidth="1"/>
    <col min="8" max="8" width="19.33203125" style="11" bestFit="1" customWidth="1"/>
    <col min="9" max="11" width="15.58203125" style="106" customWidth="1"/>
    <col min="12" max="12" width="19.33203125" style="11" customWidth="1"/>
    <col min="13" max="16384" width="10.58203125" style="11"/>
  </cols>
  <sheetData>
    <row r="1" spans="2:12" x14ac:dyDescent="0.35">
      <c r="I1" s="11"/>
      <c r="J1" s="11"/>
      <c r="K1" s="11"/>
    </row>
    <row r="2" spans="2:12" ht="24.75" customHeight="1" x14ac:dyDescent="0.35">
      <c r="I2" s="11"/>
      <c r="J2" s="11"/>
      <c r="K2" s="11"/>
    </row>
    <row r="3" spans="2:12" s="12" customFormat="1" ht="25" customHeight="1" x14ac:dyDescent="0.35">
      <c r="B3" s="40" t="s">
        <v>762</v>
      </c>
      <c r="C3" s="40" t="s">
        <v>763</v>
      </c>
      <c r="D3" s="40" t="s">
        <v>764</v>
      </c>
      <c r="E3" s="40" t="s">
        <v>765</v>
      </c>
      <c r="F3" s="40" t="s">
        <v>766</v>
      </c>
      <c r="G3" s="40" t="s">
        <v>767</v>
      </c>
      <c r="H3" s="40" t="s">
        <v>544</v>
      </c>
      <c r="I3" s="1" t="s">
        <v>1254</v>
      </c>
      <c r="J3" s="1" t="s">
        <v>885</v>
      </c>
      <c r="K3" s="42" t="s">
        <v>7</v>
      </c>
      <c r="L3" s="40" t="s">
        <v>856</v>
      </c>
    </row>
    <row r="4" spans="2:12" ht="13.5" x14ac:dyDescent="0.35">
      <c r="B4" s="43">
        <v>1</v>
      </c>
      <c r="C4" s="4">
        <v>113684</v>
      </c>
      <c r="D4" s="44" t="str">
        <f>VLOOKUP(C4,'[1]Control programa E'!$B$13:$U$396,8,0)</f>
        <v>AGUACATALA</v>
      </c>
      <c r="E4" s="44" t="str">
        <f>VLOOKUP(C4,'[1]Control programa E'!$B$13:$U$396,11,0)</f>
        <v>MEDELLIN</v>
      </c>
      <c r="F4" s="44" t="str">
        <f>VLOOKUP(C4,'[1]Control programa E'!$B$13:$U$396,10,0)</f>
        <v>Área Norte</v>
      </c>
      <c r="G4" s="44" t="str">
        <f>VLOOKUP(C4,'[1]Control programa E'!$B$13:$U$396,20,0)</f>
        <v>GRUPO ESTACIONES: Andrés Mejía</v>
      </c>
      <c r="H4" s="44" t="str">
        <f>VLOOKUP(C4,'[1]Control programa E'!$B$13:$U$396,15,0)</f>
        <v>ALVARO GUTIERREZ</v>
      </c>
      <c r="I4" s="111">
        <v>1</v>
      </c>
      <c r="J4" s="111">
        <v>1</v>
      </c>
      <c r="K4" s="110">
        <f t="shared" ref="K4:K67" si="0">AVERAGE(I4:J4)</f>
        <v>1</v>
      </c>
      <c r="L4" s="44" t="str">
        <f>VLOOKUP(C4,'[1]Control programa E'!$B$13:$AS$396,44,0)</f>
        <v>JOHNNATAN ALZATE</v>
      </c>
    </row>
    <row r="5" spans="2:12" ht="13.5" x14ac:dyDescent="0.35">
      <c r="B5" s="45">
        <v>2</v>
      </c>
      <c r="C5" s="6">
        <v>170081</v>
      </c>
      <c r="D5" s="44" t="str">
        <f>VLOOKUP(C5,'[1]Control programa E'!$B$13:$U$396,8,0)</f>
        <v>ESTACION DE SERVICIO VILLANOVA</v>
      </c>
      <c r="E5" s="44" t="str">
        <f>VLOOKUP(C5,'[1]Control programa E'!$B$13:$U$396,11,0)</f>
        <v>MONTERIA</v>
      </c>
      <c r="F5" s="44" t="str">
        <f>VLOOKUP(C5,'[1]Control programa E'!$B$13:$U$396,10,0)</f>
        <v>Área Norte</v>
      </c>
      <c r="G5" s="44" t="str">
        <f>VLOOKUP(C5,'[1]Control programa E'!$B$13:$U$396,20,0)</f>
        <v>Felipe Olmos</v>
      </c>
      <c r="H5" s="44" t="str">
        <f>VLOOKUP(C5,'[1]Control programa E'!$B$13:$U$396,15,0)</f>
        <v>VICTOR PATERNINA</v>
      </c>
      <c r="I5" s="112">
        <v>1</v>
      </c>
      <c r="J5" s="112">
        <v>1</v>
      </c>
      <c r="K5" s="110">
        <f t="shared" si="0"/>
        <v>1</v>
      </c>
      <c r="L5" s="44" t="str">
        <f>VLOOKUP(C5,'[1]Control programa E'!$B$13:$AS$396,44,0)</f>
        <v>KAREN COGOLLO</v>
      </c>
    </row>
    <row r="6" spans="2:12" ht="13.5" x14ac:dyDescent="0.35">
      <c r="B6" s="43">
        <v>3</v>
      </c>
      <c r="C6" s="4">
        <v>112545</v>
      </c>
      <c r="D6" s="44" t="str">
        <f>VLOOKUP(C6,'[1]Control programa E'!$B$13:$U$396,8,0)</f>
        <v>BELLAVISTA</v>
      </c>
      <c r="E6" s="44" t="str">
        <f>VLOOKUP(C6,'[1]Control programa E'!$B$13:$U$396,11,0)</f>
        <v>SAN ANTONIO DEL TEQUENDAMA</v>
      </c>
      <c r="F6" s="44" t="str">
        <f>VLOOKUP(C6,'[1]Control programa E'!$B$13:$U$396,10,0)</f>
        <v>Área Centro</v>
      </c>
      <c r="G6" s="44" t="str">
        <f>VLOOKUP(C6,'[1]Control programa E'!$B$13:$U$396,20,0)</f>
        <v>REDH: Humberto Hernandez</v>
      </c>
      <c r="H6" s="44" t="str">
        <f>VLOOKUP(C6,'[1]Control programa E'!$B$13:$U$396,15,0)</f>
        <v xml:space="preserve">PAOLA MARTÍNEZ </v>
      </c>
      <c r="I6" s="111">
        <v>1</v>
      </c>
      <c r="J6" s="111">
        <v>1</v>
      </c>
      <c r="K6" s="110">
        <f t="shared" si="0"/>
        <v>1</v>
      </c>
      <c r="L6" s="44" t="str">
        <f>VLOOKUP(C6,'[1]Control programa E'!$B$13:$AS$396,44,0)</f>
        <v>MIGUEL RAMIREZ</v>
      </c>
    </row>
    <row r="7" spans="2:12" ht="13.5" x14ac:dyDescent="0.35">
      <c r="B7" s="45">
        <v>4</v>
      </c>
      <c r="C7" s="6">
        <v>112038</v>
      </c>
      <c r="D7" s="44" t="str">
        <f>VLOOKUP(C7,'[1]Control programa E'!$B$13:$U$396,8,0)</f>
        <v>ONCE</v>
      </c>
      <c r="E7" s="44" t="str">
        <f>VLOOKUP(C7,'[1]Control programa E'!$B$13:$U$396,11,0)</f>
        <v>SANTA MARTA</v>
      </c>
      <c r="F7" s="44" t="str">
        <f>VLOOKUP(C7,'[1]Control programa E'!$B$13:$U$396,10,0)</f>
        <v>Área Norte</v>
      </c>
      <c r="G7" s="44" t="str">
        <f>VLOOKUP(C7,'[1]Control programa E'!$B$13:$U$396,20,0)</f>
        <v>COESCO: Alexander Trujillo</v>
      </c>
      <c r="H7" s="44" t="str">
        <f>VLOOKUP(C7,'[1]Control programa E'!$B$13:$U$396,15,0)</f>
        <v>ANGELA BARANDICA</v>
      </c>
      <c r="I7" s="112">
        <v>1</v>
      </c>
      <c r="J7" s="112">
        <v>1</v>
      </c>
      <c r="K7" s="110">
        <f t="shared" si="0"/>
        <v>1</v>
      </c>
      <c r="L7" s="44" t="str">
        <f>VLOOKUP(C7,'[1]Control programa E'!$B$13:$AS$396,44,0)</f>
        <v>GUILLERMO SOLANO</v>
      </c>
    </row>
    <row r="8" spans="2:12" ht="13.5" x14ac:dyDescent="0.35">
      <c r="B8" s="43">
        <v>5</v>
      </c>
      <c r="C8" s="4">
        <v>111992</v>
      </c>
      <c r="D8" s="44" t="str">
        <f>VLOOKUP(C8,'[1]Control programa E'!$B$13:$U$396,8,0)</f>
        <v>SERVISUR PASTO</v>
      </c>
      <c r="E8" s="44" t="str">
        <f>VLOOKUP(C8,'[1]Control programa E'!$B$13:$U$396,11,0)</f>
        <v>SAN JUAN DE PASTO</v>
      </c>
      <c r="F8" s="44" t="str">
        <f>VLOOKUP(C8,'[1]Control programa E'!$B$13:$U$396,10,0)</f>
        <v>Área Sur</v>
      </c>
      <c r="G8" s="44" t="str">
        <f>VLOOKUP(C8,'[1]Control programa E'!$B$13:$U$396,20,0)</f>
        <v>Maria Elena y Alonso Villacis</v>
      </c>
      <c r="H8" s="44" t="str">
        <f>VLOOKUP(C8,'[1]Control programa E'!$B$13:$U$396,15,0)</f>
        <v xml:space="preserve">FABIO ANDRES ROJAS </v>
      </c>
      <c r="I8" s="111">
        <v>1</v>
      </c>
      <c r="J8" s="111">
        <v>1</v>
      </c>
      <c r="K8" s="110">
        <f t="shared" si="0"/>
        <v>1</v>
      </c>
      <c r="L8" s="44" t="str">
        <f>VLOOKUP(C8,'[1]Control programa E'!$B$13:$AS$396,44,0)</f>
        <v>MIGUEL RAMIREZ</v>
      </c>
    </row>
    <row r="9" spans="2:12" ht="13.5" x14ac:dyDescent="0.35">
      <c r="B9" s="45">
        <v>6</v>
      </c>
      <c r="C9" s="6">
        <v>146923</v>
      </c>
      <c r="D9" s="44" t="str">
        <f>VLOOKUP(C9,'[1]Control programa E'!$B$13:$U$396,8,0)</f>
        <v>DONDE ISIDRO</v>
      </c>
      <c r="E9" s="44" t="str">
        <f>VLOOKUP(C9,'[1]Control programa E'!$B$13:$U$396,11,0)</f>
        <v>GUEPSA</v>
      </c>
      <c r="F9" s="44" t="str">
        <f>VLOOKUP(C9,'[1]Control programa E'!$B$13:$U$396,10,0)</f>
        <v>Área Centro</v>
      </c>
      <c r="G9" s="44" t="str">
        <f>VLOOKUP(C9,'[1]Control programa E'!$B$13:$U$396,20,0)</f>
        <v>Uriel Contreras</v>
      </c>
      <c r="H9" s="44" t="str">
        <f>VLOOKUP(C9,'[1]Control programa E'!$B$13:$U$396,15,0)</f>
        <v>YOLIMA MESA</v>
      </c>
      <c r="I9" s="112">
        <v>1</v>
      </c>
      <c r="J9" s="112">
        <v>1</v>
      </c>
      <c r="K9" s="110">
        <f t="shared" si="0"/>
        <v>1</v>
      </c>
      <c r="L9" s="44" t="str">
        <f>VLOOKUP(C9,'[1]Control programa E'!$B$13:$AS$396,44,0)</f>
        <v>RICARDO CHIPATECUA</v>
      </c>
    </row>
    <row r="10" spans="2:12" ht="13.5" x14ac:dyDescent="0.35">
      <c r="B10" s="43">
        <v>7</v>
      </c>
      <c r="C10" s="4">
        <v>110374</v>
      </c>
      <c r="D10" s="44" t="str">
        <f>VLOOKUP(C10,'[1]Control programa E'!$B$13:$U$396,8,0)</f>
        <v>CAPRI</v>
      </c>
      <c r="E10" s="44" t="str">
        <f>VLOOKUP(C10,'[1]Control programa E'!$B$13:$U$396,11,0)</f>
        <v>SANTIAGO DE CALI</v>
      </c>
      <c r="F10" s="44" t="str">
        <f>VLOOKUP(C10,'[1]Control programa E'!$B$13:$U$396,10,0)</f>
        <v>Área Sur</v>
      </c>
      <c r="G10" s="44" t="str">
        <f>VLOOKUP(C10,'[1]Control programa E'!$B$13:$U$396,20,0)</f>
        <v>Guillermo Franco</v>
      </c>
      <c r="H10" s="44" t="str">
        <f>VLOOKUP(C10,'[1]Control programa E'!$B$13:$U$396,15,0)</f>
        <v>CLAUDIA PINILLA</v>
      </c>
      <c r="I10" s="111">
        <v>1</v>
      </c>
      <c r="J10" s="111">
        <v>1</v>
      </c>
      <c r="K10" s="110">
        <f t="shared" si="0"/>
        <v>1</v>
      </c>
      <c r="L10" s="44" t="str">
        <f>VLOOKUP(C10,'[1]Control programa E'!$B$13:$AS$396,44,0)</f>
        <v>JUAN MONTEALEGRE</v>
      </c>
    </row>
    <row r="11" spans="2:12" ht="13.5" x14ac:dyDescent="0.35">
      <c r="B11" s="45">
        <v>8</v>
      </c>
      <c r="C11" s="6">
        <v>146169</v>
      </c>
      <c r="D11" s="44" t="str">
        <f>VLOOKUP(C11,'[1]Control programa E'!$B$13:$U$396,8,0)</f>
        <v>SANTAMARIA DE LOS ANGELES</v>
      </c>
      <c r="E11" s="44" t="str">
        <f>VLOOKUP(C11,'[1]Control programa E'!$B$13:$U$396,11,0)</f>
        <v>MEDELLIN</v>
      </c>
      <c r="F11" s="44" t="str">
        <f>VLOOKUP(C11,'[1]Control programa E'!$B$13:$U$396,10,0)</f>
        <v>Área Norte</v>
      </c>
      <c r="G11" s="44" t="str">
        <f>VLOOKUP(C11,'[1]Control programa E'!$B$13:$U$396,20,0)</f>
        <v>GRUPO ESTACIONES: Andrés Mejía</v>
      </c>
      <c r="H11" s="44" t="str">
        <f>VLOOKUP(C11,'[1]Control programa E'!$B$13:$U$396,15,0)</f>
        <v>ALVARO GUTIERREZ</v>
      </c>
      <c r="I11" s="112">
        <v>1</v>
      </c>
      <c r="J11" s="112">
        <v>1</v>
      </c>
      <c r="K11" s="110">
        <f t="shared" si="0"/>
        <v>1</v>
      </c>
      <c r="L11" s="44" t="str">
        <f>VLOOKUP(C11,'[1]Control programa E'!$B$13:$AS$396,44,0)</f>
        <v>JOHNNATAN ALZATE</v>
      </c>
    </row>
    <row r="12" spans="2:12" ht="13.5" x14ac:dyDescent="0.35">
      <c r="B12" s="43">
        <v>9</v>
      </c>
      <c r="C12" s="4">
        <v>168607</v>
      </c>
      <c r="D12" s="44" t="str">
        <f>VLOOKUP(C12,'[1]Control programa E'!$B$13:$U$396,8,0)</f>
        <v>MONTEARROYO</v>
      </c>
      <c r="E12" s="44" t="str">
        <f>VLOOKUP(C12,'[1]Control programa E'!$B$13:$U$396,11,0)</f>
        <v>BARBOSA</v>
      </c>
      <c r="F12" s="44" t="str">
        <f>VLOOKUP(C12,'[1]Control programa E'!$B$13:$U$396,10,0)</f>
        <v>Área Centro</v>
      </c>
      <c r="G12" s="44" t="str">
        <f>VLOOKUP(C12,'[1]Control programa E'!$B$13:$U$396,20,0)</f>
        <v>Combustibles Unigas SAS</v>
      </c>
      <c r="H12" s="44" t="str">
        <f>VLOOKUP(C12,'[1]Control programa E'!$B$13:$U$396,15,0)</f>
        <v>YOLIMA MESA</v>
      </c>
      <c r="I12" s="111">
        <v>1</v>
      </c>
      <c r="J12" s="111">
        <v>1</v>
      </c>
      <c r="K12" s="110">
        <f t="shared" si="0"/>
        <v>1</v>
      </c>
      <c r="L12" s="44" t="str">
        <f>VLOOKUP(C12,'[1]Control programa E'!$B$13:$AS$396,44,0)</f>
        <v>MILENA INFANTE</v>
      </c>
    </row>
    <row r="13" spans="2:12" ht="13.5" x14ac:dyDescent="0.35">
      <c r="B13" s="45">
        <v>10</v>
      </c>
      <c r="C13" s="6">
        <v>110474</v>
      </c>
      <c r="D13" s="44" t="str">
        <f>VLOOKUP(C13,'[1]Control programa E'!$B$13:$U$396,8,0)</f>
        <v>DIAMANTE</v>
      </c>
      <c r="E13" s="44" t="str">
        <f>VLOOKUP(C13,'[1]Control programa E'!$B$13:$U$396,11,0)</f>
        <v>MOSQUERA</v>
      </c>
      <c r="F13" s="44" t="str">
        <f>VLOOKUP(C13,'[1]Control programa E'!$B$13:$U$396,10,0)</f>
        <v>Área Centro</v>
      </c>
      <c r="G13" s="44" t="str">
        <f>VLOOKUP(C13,'[1]Control programa E'!$B$13:$U$396,20,0)</f>
        <v>COMBUSCOL: Fernando Chávez</v>
      </c>
      <c r="H13" s="44" t="str">
        <f>VLOOKUP(C13,'[1]Control programa E'!$B$13:$U$396,15,0)</f>
        <v>SEBASTIAN PARDO</v>
      </c>
      <c r="I13" s="112">
        <v>1</v>
      </c>
      <c r="J13" s="112">
        <v>1</v>
      </c>
      <c r="K13" s="110">
        <f t="shared" si="0"/>
        <v>1</v>
      </c>
      <c r="L13" s="44" t="str">
        <f>VLOOKUP(C13,'[1]Control programa E'!$B$13:$AS$396,44,0)</f>
        <v>MILENA INFANTE</v>
      </c>
    </row>
    <row r="14" spans="2:12" ht="13.5" x14ac:dyDescent="0.35">
      <c r="B14" s="43">
        <v>11</v>
      </c>
      <c r="C14" s="4">
        <v>166073</v>
      </c>
      <c r="D14" s="44" t="str">
        <f>VLOOKUP(C14,'[1]Control programa E'!$B$13:$U$396,8,0)</f>
        <v>LA 41</v>
      </c>
      <c r="E14" s="44" t="str">
        <f>VLOOKUP(C14,'[1]Control programa E'!$B$13:$U$396,11,0)</f>
        <v>MONTERIA</v>
      </c>
      <c r="F14" s="44" t="str">
        <f>VLOOKUP(C14,'[1]Control programa E'!$B$13:$U$396,10,0)</f>
        <v>Área Norte</v>
      </c>
      <c r="G14" s="44" t="str">
        <f>VLOOKUP(C14,'[1]Control programa E'!$B$13:$U$396,20,0)</f>
        <v>Felipe Olmos</v>
      </c>
      <c r="H14" s="44" t="str">
        <f>VLOOKUP(C14,'[1]Control programa E'!$B$13:$U$396,15,0)</f>
        <v>VICTOR PATERNINA</v>
      </c>
      <c r="I14" s="111">
        <v>1</v>
      </c>
      <c r="J14" s="111">
        <v>1</v>
      </c>
      <c r="K14" s="110">
        <f t="shared" si="0"/>
        <v>1</v>
      </c>
      <c r="L14" s="44" t="str">
        <f>VLOOKUP(C14,'[1]Control programa E'!$B$13:$AS$396,44,0)</f>
        <v>KAREN COGOLLO</v>
      </c>
    </row>
    <row r="15" spans="2:12" ht="13.5" x14ac:dyDescent="0.35">
      <c r="B15" s="45">
        <v>12</v>
      </c>
      <c r="C15" s="4">
        <v>162693</v>
      </c>
      <c r="D15" s="44" t="str">
        <f>VLOOKUP(C15,'[1]Control programa E'!$B$13:$U$396,8,0)</f>
        <v>LA VIRGEN(Camova)</v>
      </c>
      <c r="E15" s="44" t="str">
        <f>VLOOKUP(C15,'[1]Control programa E'!$B$13:$U$396,11,0)</f>
        <v>BUCARAMANGA</v>
      </c>
      <c r="F15" s="44" t="str">
        <f>VLOOKUP(C15,'[1]Control programa E'!$B$13:$U$396,10,0)</f>
        <v>Área Norte</v>
      </c>
      <c r="G15" s="44" t="str">
        <f>VLOOKUP(C15,'[1]Control programa E'!$B$13:$U$396,20,0)</f>
        <v>Camova/ Camilo Sarmiento</v>
      </c>
      <c r="H15" s="44" t="str">
        <f>VLOOKUP(C15,'[1]Control programa E'!$B$13:$U$396,15,0)</f>
        <v>FABIAN TORRES</v>
      </c>
      <c r="I15" s="111">
        <v>1</v>
      </c>
      <c r="J15" s="111">
        <v>1</v>
      </c>
      <c r="K15" s="110">
        <f t="shared" si="0"/>
        <v>1</v>
      </c>
      <c r="L15" s="44" t="str">
        <f>VLOOKUP(C15,'[1]Control programa E'!$B$13:$AS$396,44,0)</f>
        <v>FERNEY LOZANO</v>
      </c>
    </row>
    <row r="16" spans="2:12" ht="13.5" x14ac:dyDescent="0.35">
      <c r="B16" s="43">
        <v>13</v>
      </c>
      <c r="C16" s="6">
        <v>167118</v>
      </c>
      <c r="D16" s="44" t="str">
        <f>VLOOKUP(C16,'[1]Control programa E'!$B$13:$U$396,8,0)</f>
        <v>CRUCERO DEL OESTE</v>
      </c>
      <c r="E16" s="44" t="str">
        <f>VLOOKUP(C16,'[1]Control programa E'!$B$13:$U$396,11,0)</f>
        <v xml:space="preserve">RIONEGRO </v>
      </c>
      <c r="F16" s="44" t="str">
        <f>VLOOKUP(C16,'[1]Control programa E'!$B$13:$U$396,10,0)</f>
        <v>Área Norte</v>
      </c>
      <c r="G16" s="44" t="str">
        <f>VLOOKUP(C16,'[1]Control programa E'!$B$13:$U$396,20,0)</f>
        <v>Juan Diego Cordoba</v>
      </c>
      <c r="H16" s="44" t="str">
        <f>VLOOKUP(C16,'[1]Control programa E'!$B$13:$U$396,15,0)</f>
        <v>ALVARO GUTIERREZ</v>
      </c>
      <c r="I16" s="112">
        <v>1</v>
      </c>
      <c r="J16" s="112">
        <v>1</v>
      </c>
      <c r="K16" s="110">
        <f t="shared" si="0"/>
        <v>1</v>
      </c>
      <c r="L16" s="44" t="str">
        <f>VLOOKUP(C16,'[1]Control programa E'!$B$13:$AS$396,44,0)</f>
        <v>JOHNNATAN ALZATE</v>
      </c>
    </row>
    <row r="17" spans="2:12" ht="13.5" x14ac:dyDescent="0.35">
      <c r="B17" s="45">
        <v>14</v>
      </c>
      <c r="C17" s="4">
        <v>170891</v>
      </c>
      <c r="D17" s="44" t="str">
        <f>VLOOKUP(C17,'[1]Control programa E'!$B$13:$U$396,8,0)</f>
        <v>LA PISTA</v>
      </c>
      <c r="E17" s="44" t="str">
        <f>VLOOKUP(C17,'[1]Control programa E'!$B$13:$U$396,11,0)</f>
        <v>NATAGAIMA</v>
      </c>
      <c r="F17" s="44" t="str">
        <f>VLOOKUP(C17,'[1]Control programa E'!$B$13:$U$396,10,0)</f>
        <v>Área Centro</v>
      </c>
      <c r="G17" s="44" t="str">
        <f>VLOOKUP(C17,'[1]Control programa E'!$B$13:$U$396,20,0)</f>
        <v>COESCO: Julian Torrado</v>
      </c>
      <c r="H17" s="44" t="str">
        <f>VLOOKUP(C17,'[1]Control programa E'!$B$13:$U$396,15,0)</f>
        <v>JOHANA BOTERO</v>
      </c>
      <c r="I17" s="111">
        <v>1</v>
      </c>
      <c r="J17" s="111">
        <v>1</v>
      </c>
      <c r="K17" s="110">
        <f t="shared" si="0"/>
        <v>1</v>
      </c>
      <c r="L17" s="44" t="str">
        <f>VLOOKUP(C17,'[1]Control programa E'!$B$13:$AS$396,44,0)</f>
        <v>MIGUEL RAMIREZ</v>
      </c>
    </row>
    <row r="18" spans="2:12" ht="13.5" x14ac:dyDescent="0.35">
      <c r="B18" s="43">
        <v>15</v>
      </c>
      <c r="C18" s="6">
        <v>166732</v>
      </c>
      <c r="D18" s="44" t="str">
        <f>VLOOKUP(C18,'[1]Control programa E'!$B$13:$U$396,8,0)</f>
        <v>ÉXITO EL CORRAL</v>
      </c>
      <c r="E18" s="44" t="str">
        <f>VLOOKUP(C18,'[1]Control programa E'!$B$13:$U$396,11,0)</f>
        <v>SINCELEJO</v>
      </c>
      <c r="F18" s="44" t="str">
        <f>VLOOKUP(C18,'[1]Control programa E'!$B$13:$U$396,10,0)</f>
        <v>Área Norte</v>
      </c>
      <c r="G18" s="44" t="str">
        <f>VLOOKUP(C18,'[1]Control programa E'!$B$13:$U$396,20,0)</f>
        <v>GRUPO ÉXITO: Alcides Serna</v>
      </c>
      <c r="H18" s="44" t="str">
        <f>VLOOKUP(C18,'[1]Control programa E'!$B$13:$U$396,15,0)</f>
        <v>VICTOR PATERNINA</v>
      </c>
      <c r="I18" s="112">
        <v>1</v>
      </c>
      <c r="J18" s="112">
        <v>1</v>
      </c>
      <c r="K18" s="110">
        <f t="shared" si="0"/>
        <v>1</v>
      </c>
      <c r="L18" s="44" t="str">
        <f>VLOOKUP(C18,'[1]Control programa E'!$B$13:$AS$396,44,0)</f>
        <v>KAREN COGOLLO</v>
      </c>
    </row>
    <row r="19" spans="2:12" ht="13.5" x14ac:dyDescent="0.35">
      <c r="B19" s="45">
        <v>16</v>
      </c>
      <c r="C19" s="4">
        <v>112204</v>
      </c>
      <c r="D19" s="44" t="str">
        <f>VLOOKUP(C19,'[1]Control programa E'!$B$13:$U$396,8,0)</f>
        <v>LIBERTADOR</v>
      </c>
      <c r="E19" s="44" t="str">
        <f>VLOOKUP(C19,'[1]Control programa E'!$B$13:$U$396,11,0)</f>
        <v>ZIPAQUIRA</v>
      </c>
      <c r="F19" s="44" t="str">
        <f>VLOOKUP(C19,'[1]Control programa E'!$B$13:$U$396,10,0)</f>
        <v>Área Centro</v>
      </c>
      <c r="G19" s="44" t="str">
        <f>VLOOKUP(C19,'[1]Control programa E'!$B$13:$U$396,20,0)</f>
        <v>Carlos Pinzon</v>
      </c>
      <c r="H19" s="44" t="str">
        <f>VLOOKUP(C19,'[1]Control programa E'!$B$13:$U$396,15,0)</f>
        <v>YOLIMA MESA</v>
      </c>
      <c r="I19" s="111">
        <v>1</v>
      </c>
      <c r="J19" s="111">
        <v>1</v>
      </c>
      <c r="K19" s="110">
        <f t="shared" si="0"/>
        <v>1</v>
      </c>
      <c r="L19" s="44" t="str">
        <f>VLOOKUP(C19,'[1]Control programa E'!$B$13:$AS$396,44,0)</f>
        <v>LUIS CASTRO</v>
      </c>
    </row>
    <row r="20" spans="2:12" ht="13.5" x14ac:dyDescent="0.35">
      <c r="B20" s="43">
        <v>17</v>
      </c>
      <c r="C20" s="6">
        <v>112096</v>
      </c>
      <c r="D20" s="44" t="str">
        <f>VLOOKUP(C20,'[1]Control programa E'!$B$13:$U$396,8,0)</f>
        <v>LOS MUISCAS</v>
      </c>
      <c r="E20" s="44" t="str">
        <f>VLOOKUP(C20,'[1]Control programa E'!$B$13:$U$396,11,0)</f>
        <v>TUNJA</v>
      </c>
      <c r="F20" s="44" t="str">
        <f>VLOOKUP(C20,'[1]Control programa E'!$B$13:$U$396,10,0)</f>
        <v>Área Centro</v>
      </c>
      <c r="G20" s="44" t="str">
        <f>VLOOKUP(C20,'[1]Control programa E'!$B$13:$U$396,20,0)</f>
        <v>MARIA OFELIA JIMENEZ CIPAMOCHA</v>
      </c>
      <c r="H20" s="44" t="str">
        <f>VLOOKUP(C20,'[1]Control programa E'!$B$13:$U$396,15,0)</f>
        <v>YOLIMA MESA</v>
      </c>
      <c r="I20" s="112">
        <v>1</v>
      </c>
      <c r="J20" s="112">
        <v>1</v>
      </c>
      <c r="K20" s="110">
        <f t="shared" si="0"/>
        <v>1</v>
      </c>
      <c r="L20" s="44" t="str">
        <f>VLOOKUP(C20,'[1]Control programa E'!$B$13:$AS$396,44,0)</f>
        <v>RICARDO CHIPATECUA</v>
      </c>
    </row>
    <row r="21" spans="2:12" ht="13.5" x14ac:dyDescent="0.35">
      <c r="B21" s="45">
        <v>18</v>
      </c>
      <c r="C21" s="4">
        <v>146027</v>
      </c>
      <c r="D21" s="44" t="str">
        <f>VLOOKUP(C21,'[1]Control programa E'!$B$13:$U$396,8,0)</f>
        <v>AVENIDA BOLIVAR</v>
      </c>
      <c r="E21" s="44" t="str">
        <f>VLOOKUP(C21,'[1]Control programa E'!$B$13:$U$396,11,0)</f>
        <v>ARMENIA</v>
      </c>
      <c r="F21" s="44" t="str">
        <f>VLOOKUP(C21,'[1]Control programa E'!$B$13:$U$396,10,0)</f>
        <v>Área Sur</v>
      </c>
      <c r="G21" s="44" t="str">
        <f>VLOOKUP(C21,'[1]Control programa E'!$B$13:$U$396,20,0)</f>
        <v>COESCO: Francisco Diez</v>
      </c>
      <c r="H21" s="44" t="str">
        <f>VLOOKUP(C21,'[1]Control programa E'!$B$13:$U$396,15,0)</f>
        <v>MARIANA VELEZ</v>
      </c>
      <c r="I21" s="111">
        <v>1</v>
      </c>
      <c r="J21" s="111">
        <v>1</v>
      </c>
      <c r="K21" s="110">
        <f t="shared" si="0"/>
        <v>1</v>
      </c>
      <c r="L21" s="44" t="str">
        <f>VLOOKUP(C21,'[1]Control programa E'!$B$13:$AS$396,44,0)</f>
        <v>FERNANDO DUQUE</v>
      </c>
    </row>
    <row r="22" spans="2:12" ht="13.5" x14ac:dyDescent="0.35">
      <c r="B22" s="43">
        <v>19</v>
      </c>
      <c r="C22" s="4">
        <v>167121</v>
      </c>
      <c r="D22" s="44" t="str">
        <f>VLOOKUP(C22,'[1]Control programa E'!$B$13:$U$396,8,0)</f>
        <v>BELEN 2</v>
      </c>
      <c r="E22" s="44" t="str">
        <f>VLOOKUP(C22,'[1]Control programa E'!$B$13:$U$396,11,0)</f>
        <v>BELEN</v>
      </c>
      <c r="F22" s="44" t="str">
        <f>VLOOKUP(C22,'[1]Control programa E'!$B$13:$U$396,10,0)</f>
        <v>Área Centro</v>
      </c>
      <c r="G22" s="44" t="str">
        <f>VLOOKUP(C22,'[1]Control programa E'!$B$13:$U$396,20,0)</f>
        <v>Mario Amaya</v>
      </c>
      <c r="H22" s="44" t="str">
        <f>VLOOKUP(C22,'[1]Control programa E'!$B$13:$U$396,15,0)</f>
        <v>YOLIMA MESA</v>
      </c>
      <c r="I22" s="111">
        <v>1</v>
      </c>
      <c r="J22" s="111">
        <v>1</v>
      </c>
      <c r="K22" s="110">
        <f t="shared" si="0"/>
        <v>1</v>
      </c>
      <c r="L22" s="44" t="str">
        <f>VLOOKUP(C22,'[1]Control programa E'!$B$13:$AS$396,44,0)</f>
        <v>RICARDO CHIPATECUA</v>
      </c>
    </row>
    <row r="23" spans="2:12" ht="13.5" x14ac:dyDescent="0.35">
      <c r="B23" s="45">
        <v>20</v>
      </c>
      <c r="C23" s="6">
        <v>112403</v>
      </c>
      <c r="D23" s="44" t="str">
        <f>VLOOKUP(C23,'[1]Control programa E'!$B$13:$U$396,8,0)</f>
        <v>GRAN VIA</v>
      </c>
      <c r="E23" s="44" t="str">
        <f>VLOOKUP(C23,'[1]Control programa E'!$B$13:$U$396,11,0)</f>
        <v>TENA</v>
      </c>
      <c r="F23" s="44" t="str">
        <f>VLOOKUP(C23,'[1]Control programa E'!$B$13:$U$396,10,0)</f>
        <v>Área Centro</v>
      </c>
      <c r="G23" s="44" t="str">
        <f>VLOOKUP(C23,'[1]Control programa E'!$B$13:$U$396,20,0)</f>
        <v>Gustavo Camelo</v>
      </c>
      <c r="H23" s="44" t="str">
        <f>VLOOKUP(C23,'[1]Control programa E'!$B$13:$U$396,15,0)</f>
        <v xml:space="preserve">PAOLA MARTÍNEZ </v>
      </c>
      <c r="I23" s="112">
        <v>1</v>
      </c>
      <c r="J23" s="112">
        <v>1</v>
      </c>
      <c r="K23" s="110">
        <f t="shared" si="0"/>
        <v>1</v>
      </c>
      <c r="L23" s="44" t="str">
        <f>VLOOKUP(C23,'[1]Control programa E'!$B$13:$AS$396,44,0)</f>
        <v>MIGUEL RAMIREZ</v>
      </c>
    </row>
    <row r="24" spans="2:12" ht="13.5" x14ac:dyDescent="0.35">
      <c r="B24" s="43">
        <v>21</v>
      </c>
      <c r="C24" s="6">
        <v>166729</v>
      </c>
      <c r="D24" s="44" t="str">
        <f>VLOOKUP(C24,'[1]Control programa E'!$B$13:$U$396,8,0)</f>
        <v>ÉXITO ZOFÍA</v>
      </c>
      <c r="E24" s="44" t="str">
        <f>VLOOKUP(C24,'[1]Control programa E'!$B$13:$U$396,11,0)</f>
        <v>GALAPA</v>
      </c>
      <c r="F24" s="44" t="str">
        <f>VLOOKUP(C24,'[1]Control programa E'!$B$13:$U$396,10,0)</f>
        <v>Área Norte</v>
      </c>
      <c r="G24" s="44" t="str">
        <f>VLOOKUP(C24,'[1]Control programa E'!$B$13:$U$396,20,0)</f>
        <v>GRUPO ÉXITO: Alcides Serna</v>
      </c>
      <c r="H24" s="44" t="str">
        <f>VLOOKUP(C24,'[1]Control programa E'!$B$13:$U$396,15,0)</f>
        <v>ANGELA BARANDICA</v>
      </c>
      <c r="I24" s="112">
        <v>1</v>
      </c>
      <c r="J24" s="112">
        <v>1</v>
      </c>
      <c r="K24" s="110">
        <f t="shared" si="0"/>
        <v>1</v>
      </c>
      <c r="L24" s="44" t="str">
        <f>VLOOKUP(C24,'[1]Control programa E'!$B$13:$AS$396,44,0)</f>
        <v>GUILLERMO SOLANO</v>
      </c>
    </row>
    <row r="25" spans="2:12" ht="13.5" x14ac:dyDescent="0.35">
      <c r="B25" s="45">
        <v>22</v>
      </c>
      <c r="C25" s="4">
        <v>111347</v>
      </c>
      <c r="D25" s="44" t="str">
        <f>VLOOKUP(C25,'[1]Control programa E'!$B$13:$U$396,8,0)</f>
        <v>SERVISUR 1 CALLE 19 - Central</v>
      </c>
      <c r="E25" s="44" t="str">
        <f>VLOOKUP(C25,'[1]Control programa E'!$B$13:$U$396,11,0)</f>
        <v>IPIALES</v>
      </c>
      <c r="F25" s="44" t="str">
        <f>VLOOKUP(C25,'[1]Control programa E'!$B$13:$U$396,10,0)</f>
        <v>Área Sur</v>
      </c>
      <c r="G25" s="44" t="str">
        <f>VLOOKUP(C25,'[1]Control programa E'!$B$13:$U$396,20,0)</f>
        <v>Maria Elena y Alonso Villacis</v>
      </c>
      <c r="H25" s="44" t="str">
        <f>VLOOKUP(C25,'[1]Control programa E'!$B$13:$U$396,15,0)</f>
        <v xml:space="preserve">FABIO ANDRES ROJAS </v>
      </c>
      <c r="I25" s="111">
        <v>1</v>
      </c>
      <c r="J25" s="111">
        <v>1</v>
      </c>
      <c r="K25" s="110">
        <f t="shared" si="0"/>
        <v>1</v>
      </c>
      <c r="L25" s="44" t="str">
        <f>VLOOKUP(C25,'[1]Control programa E'!$B$13:$AS$396,44,0)</f>
        <v>MIGUEL RAMIREZ</v>
      </c>
    </row>
    <row r="26" spans="2:12" ht="13.5" x14ac:dyDescent="0.35">
      <c r="B26" s="43">
        <v>23</v>
      </c>
      <c r="C26" s="6">
        <v>110941</v>
      </c>
      <c r="D26" s="44" t="str">
        <f>VLOOKUP(C26,'[1]Control programa E'!$B$13:$U$396,8,0)</f>
        <v>SAN PEDRO</v>
      </c>
      <c r="E26" s="44" t="str">
        <f>VLOOKUP(C26,'[1]Control programa E'!$B$13:$U$396,11,0)</f>
        <v>SAN PEDRO</v>
      </c>
      <c r="F26" s="44" t="str">
        <f>VLOOKUP(C26,'[1]Control programa E'!$B$13:$U$396,10,0)</f>
        <v>Área Sur</v>
      </c>
      <c r="G26" s="44" t="str">
        <f>VLOOKUP(C26,'[1]Control programa E'!$B$13:$U$396,20,0)</f>
        <v>VILLALOBOS: Andrea Villalobos (Lubryco)</v>
      </c>
      <c r="H26" s="44" t="str">
        <f>VLOOKUP(C26,'[1]Control programa E'!$B$13:$U$396,15,0)</f>
        <v>CATALINA QUINTERO</v>
      </c>
      <c r="I26" s="112">
        <v>1</v>
      </c>
      <c r="J26" s="112">
        <v>1</v>
      </c>
      <c r="K26" s="110">
        <f t="shared" si="0"/>
        <v>1</v>
      </c>
      <c r="L26" s="44" t="str">
        <f>VLOOKUP(C26,'[1]Control programa E'!$B$13:$AS$396,44,0)</f>
        <v>JUAN MONTEALEGRE</v>
      </c>
    </row>
    <row r="27" spans="2:12" ht="13.5" x14ac:dyDescent="0.35">
      <c r="B27" s="45">
        <v>24</v>
      </c>
      <c r="C27" s="4">
        <v>167848</v>
      </c>
      <c r="D27" s="44" t="str">
        <f>VLOOKUP(C27,'[1]Control programa E'!$B$13:$U$396,8,0)</f>
        <v>ÉXITO MAGANGUE</v>
      </c>
      <c r="E27" s="44" t="str">
        <f>VLOOKUP(C27,'[1]Control programa E'!$B$13:$U$396,11,0)</f>
        <v>MAGANGUE</v>
      </c>
      <c r="F27" s="44" t="str">
        <f>VLOOKUP(C27,'[1]Control programa E'!$B$13:$U$396,10,0)</f>
        <v>Área Norte</v>
      </c>
      <c r="G27" s="44" t="str">
        <f>VLOOKUP(C27,'[1]Control programa E'!$B$13:$U$396,20,0)</f>
        <v>GRUPO ÉXITO: Alcides Serna</v>
      </c>
      <c r="H27" s="44" t="str">
        <f>VLOOKUP(C27,'[1]Control programa E'!$B$13:$U$396,15,0)</f>
        <v>MARTHA BARROS</v>
      </c>
      <c r="I27" s="111">
        <v>1</v>
      </c>
      <c r="J27" s="111">
        <v>1</v>
      </c>
      <c r="K27" s="110">
        <f t="shared" si="0"/>
        <v>1</v>
      </c>
      <c r="L27" s="44" t="str">
        <f>VLOOKUP(C27,'[1]Control programa E'!$B$13:$AS$396,44,0)</f>
        <v>KAREN COGOLLO</v>
      </c>
    </row>
    <row r="28" spans="2:12" ht="13.5" x14ac:dyDescent="0.35">
      <c r="B28" s="43">
        <v>25</v>
      </c>
      <c r="C28" s="4">
        <v>112150</v>
      </c>
      <c r="D28" s="44" t="str">
        <f>VLOOKUP(C28,'[1]Control programa E'!$B$13:$U$396,8,0)</f>
        <v>CANAGUARO</v>
      </c>
      <c r="E28" s="44" t="str">
        <f>VLOOKUP(C28,'[1]Control programa E'!$B$13:$U$396,11,0)</f>
        <v>ACACIAS</v>
      </c>
      <c r="F28" s="44" t="str">
        <f>VLOOKUP(C28,'[1]Control programa E'!$B$13:$U$396,10,0)</f>
        <v>Área Centro</v>
      </c>
      <c r="G28" s="44" t="str">
        <f>VLOOKUP(C28,'[1]Control programa E'!$B$13:$U$396,20,0)</f>
        <v>Omar Ramos</v>
      </c>
      <c r="H28" s="44" t="str">
        <f>VLOOKUP(C28,'[1]Control programa E'!$B$13:$U$396,15,0)</f>
        <v>IVAN PINZON</v>
      </c>
      <c r="I28" s="111">
        <v>1</v>
      </c>
      <c r="J28" s="111">
        <v>1</v>
      </c>
      <c r="K28" s="110">
        <f t="shared" si="0"/>
        <v>1</v>
      </c>
      <c r="L28" s="44" t="str">
        <f>VLOOKUP(C28,'[1]Control programa E'!$B$13:$AS$396,44,0)</f>
        <v>WILSON MONTAÑA</v>
      </c>
    </row>
    <row r="29" spans="2:12" ht="13.5" x14ac:dyDescent="0.35">
      <c r="B29" s="45">
        <v>26</v>
      </c>
      <c r="C29" s="4">
        <v>112546</v>
      </c>
      <c r="D29" s="44" t="str">
        <f>VLOOKUP(C29,'[1]Control programa E'!$B$13:$U$396,8,0)</f>
        <v>EL COLEGIO</v>
      </c>
      <c r="E29" s="44" t="str">
        <f>VLOOKUP(C29,'[1]Control programa E'!$B$13:$U$396,11,0)</f>
        <v>EL COLEGIO</v>
      </c>
      <c r="F29" s="44" t="str">
        <f>VLOOKUP(C29,'[1]Control programa E'!$B$13:$U$396,10,0)</f>
        <v>Área Centro</v>
      </c>
      <c r="G29" s="44" t="str">
        <f>VLOOKUP(C29,'[1]Control programa E'!$B$13:$U$396,20,0)</f>
        <v>REDH: Humberto Hernandez</v>
      </c>
      <c r="H29" s="44" t="str">
        <f>VLOOKUP(C29,'[1]Control programa E'!$B$13:$U$396,15,0)</f>
        <v xml:space="preserve">PAOLA MARTÍNEZ </v>
      </c>
      <c r="I29" s="111">
        <v>1</v>
      </c>
      <c r="J29" s="111">
        <v>1</v>
      </c>
      <c r="K29" s="110">
        <f t="shared" si="0"/>
        <v>1</v>
      </c>
      <c r="L29" s="44" t="str">
        <f>VLOOKUP(C29,'[1]Control programa E'!$B$13:$AS$396,44,0)</f>
        <v>MIGUEL RAMIREZ</v>
      </c>
    </row>
    <row r="30" spans="2:12" ht="13.5" x14ac:dyDescent="0.35">
      <c r="B30" s="43">
        <v>27</v>
      </c>
      <c r="C30" s="6">
        <v>167839</v>
      </c>
      <c r="D30" s="44" t="str">
        <f>VLOOKUP(C30,'[1]Control programa E'!$B$13:$U$396,8,0)</f>
        <v>ÉXITO CALLE 80</v>
      </c>
      <c r="E30" s="44" t="str">
        <f>VLOOKUP(C30,'[1]Control programa E'!$B$13:$U$396,11,0)</f>
        <v>BOGOTA D.C.</v>
      </c>
      <c r="F30" s="44" t="str">
        <f>VLOOKUP(C30,'[1]Control programa E'!$B$13:$U$396,10,0)</f>
        <v>Área Centro</v>
      </c>
      <c r="G30" s="44" t="str">
        <f>VLOOKUP(C30,'[1]Control programa E'!$B$13:$U$396,20,0)</f>
        <v>GRUPO ÉXITO: Alcides Serna</v>
      </c>
      <c r="H30" s="44" t="str">
        <f>VLOOKUP(C30,'[1]Control programa E'!$B$13:$U$396,15,0)</f>
        <v xml:space="preserve">JUAN PABLO PIÑEROS </v>
      </c>
      <c r="I30" s="112">
        <v>1</v>
      </c>
      <c r="J30" s="112">
        <v>1</v>
      </c>
      <c r="K30" s="110">
        <f t="shared" si="0"/>
        <v>1</v>
      </c>
      <c r="L30" s="44" t="str">
        <f>VLOOKUP(C30,'[1]Control programa E'!$B$13:$AS$396,44,0)</f>
        <v>LUIS CASTRO</v>
      </c>
    </row>
    <row r="31" spans="2:12" ht="13.5" x14ac:dyDescent="0.35">
      <c r="B31" s="45">
        <v>28</v>
      </c>
      <c r="C31" s="6">
        <v>170428</v>
      </c>
      <c r="D31" s="44" t="str">
        <f>VLOOKUP(C31,'[1]Control programa E'!$B$13:$U$396,8,0)</f>
        <v>CLARETH</v>
      </c>
      <c r="E31" s="44" t="str">
        <f>VLOOKUP(C31,'[1]Control programa E'!$B$13:$U$396,11,0)</f>
        <v>MEDELLIN</v>
      </c>
      <c r="F31" s="44" t="str">
        <f>VLOOKUP(C31,'[1]Control programa E'!$B$13:$U$396,10,0)</f>
        <v>Área Norte</v>
      </c>
      <c r="G31" s="44" t="str">
        <f>VLOOKUP(C31,'[1]Control programa E'!$B$13:$U$396,20,0)</f>
        <v>JOSE FERNANDO HOYOS</v>
      </c>
      <c r="H31" s="44" t="str">
        <f>VLOOKUP(C31,'[1]Control programa E'!$B$13:$U$396,15,0)</f>
        <v>ANDRES FELIPE PENNA</v>
      </c>
      <c r="I31" s="112">
        <v>1</v>
      </c>
      <c r="J31" s="112">
        <v>1</v>
      </c>
      <c r="K31" s="110">
        <f t="shared" si="0"/>
        <v>1</v>
      </c>
      <c r="L31" s="44" t="str">
        <f>VLOOKUP(C31,'[1]Control programa E'!$B$13:$AS$396,44,0)</f>
        <v>JOHNNATAN ALZATE</v>
      </c>
    </row>
    <row r="32" spans="2:12" ht="13.5" x14ac:dyDescent="0.35">
      <c r="B32" s="43">
        <v>29</v>
      </c>
      <c r="C32" s="4">
        <v>111823</v>
      </c>
      <c r="D32" s="44" t="str">
        <f>VLOOKUP(C32,'[1]Control programa E'!$B$13:$U$396,8,0)</f>
        <v>EL TRIUNFO</v>
      </c>
      <c r="E32" s="44" t="str">
        <f>VLOOKUP(C32,'[1]Control programa E'!$B$13:$U$396,11,0)</f>
        <v>TUNJA</v>
      </c>
      <c r="F32" s="44" t="str">
        <f>VLOOKUP(C32,'[1]Control programa E'!$B$13:$U$396,10,0)</f>
        <v>Área Centro</v>
      </c>
      <c r="G32" s="44" t="str">
        <f>VLOOKUP(C32,'[1]Control programa E'!$B$13:$U$396,20,0)</f>
        <v>Oliverio Gonzalez</v>
      </c>
      <c r="H32" s="44" t="str">
        <f>VLOOKUP(C32,'[1]Control programa E'!$B$13:$U$396,15,0)</f>
        <v>YOLIMA MESA</v>
      </c>
      <c r="I32" s="111">
        <v>1</v>
      </c>
      <c r="J32" s="111">
        <v>1</v>
      </c>
      <c r="K32" s="110">
        <f t="shared" si="0"/>
        <v>1</v>
      </c>
      <c r="L32" s="44" t="str">
        <f>VLOOKUP(C32,'[1]Control programa E'!$B$13:$AS$396,44,0)</f>
        <v>RICARDO CHIPATECUA</v>
      </c>
    </row>
    <row r="33" spans="2:12" ht="13.5" x14ac:dyDescent="0.35">
      <c r="B33" s="45">
        <v>30</v>
      </c>
      <c r="C33" s="6">
        <v>157284</v>
      </c>
      <c r="D33" s="44" t="str">
        <f>VLOOKUP(C33,'[1]Control programa E'!$B$13:$U$396,8,0)</f>
        <v>ACAPULCO</v>
      </c>
      <c r="E33" s="44" t="str">
        <f>VLOOKUP(C33,'[1]Control programa E'!$B$13:$U$396,11,0)</f>
        <v>BARBOSA</v>
      </c>
      <c r="F33" s="44" t="str">
        <f>VLOOKUP(C33,'[1]Control programa E'!$B$13:$U$396,10,0)</f>
        <v>Área Centro</v>
      </c>
      <c r="G33" s="44" t="str">
        <f>VLOOKUP(C33,'[1]Control programa E'!$B$13:$U$396,20,0)</f>
        <v>GONZALEZ TORRES ARIOLFO ASDRUBAL</v>
      </c>
      <c r="H33" s="44" t="str">
        <f>VLOOKUP(C33,'[1]Control programa E'!$B$13:$U$396,15,0)</f>
        <v>YOLIMA MESA</v>
      </c>
      <c r="I33" s="112">
        <v>1</v>
      </c>
      <c r="J33" s="112">
        <v>1</v>
      </c>
      <c r="K33" s="110">
        <f t="shared" si="0"/>
        <v>1</v>
      </c>
      <c r="L33" s="44" t="str">
        <f>VLOOKUP(C33,'[1]Control programa E'!$B$13:$AS$396,44,0)</f>
        <v>MILENA INFANTE</v>
      </c>
    </row>
    <row r="34" spans="2:12" ht="13.5" x14ac:dyDescent="0.35">
      <c r="B34" s="43">
        <v>31</v>
      </c>
      <c r="C34" s="4">
        <v>110521</v>
      </c>
      <c r="D34" s="44" t="str">
        <f>VLOOKUP(C34,'[1]Control programa E'!$B$13:$U$396,8,0)</f>
        <v>GUATIQUIA</v>
      </c>
      <c r="E34" s="44" t="str">
        <f>VLOOKUP(C34,'[1]Control programa E'!$B$13:$U$396,11,0)</f>
        <v>VILLAVICENCIO</v>
      </c>
      <c r="F34" s="44" t="str">
        <f>VLOOKUP(C34,'[1]Control programa E'!$B$13:$U$396,10,0)</f>
        <v>Área Centro</v>
      </c>
      <c r="G34" s="44" t="str">
        <f>VLOOKUP(C34,'[1]Control programa E'!$B$13:$U$396,20,0)</f>
        <v>REDH: Humberto Hernandez</v>
      </c>
      <c r="H34" s="44" t="str">
        <f>VLOOKUP(C34,'[1]Control programa E'!$B$13:$U$396,15,0)</f>
        <v>IVAN PINZON</v>
      </c>
      <c r="I34" s="111">
        <v>1</v>
      </c>
      <c r="J34" s="111">
        <v>1</v>
      </c>
      <c r="K34" s="110">
        <f t="shared" si="0"/>
        <v>1</v>
      </c>
      <c r="L34" s="44" t="str">
        <f>VLOOKUP(C34,'[1]Control programa E'!$B$13:$AS$396,44,0)</f>
        <v>WILSON MONTAÑA</v>
      </c>
    </row>
    <row r="35" spans="2:12" ht="13.5" x14ac:dyDescent="0.35">
      <c r="B35" s="45">
        <v>32</v>
      </c>
      <c r="C35" s="6">
        <v>166733</v>
      </c>
      <c r="D35" s="44" t="str">
        <f>VLOOKUP(C35,'[1]Control programa E'!$B$13:$U$396,8,0)</f>
        <v>ÉXITO LA SELVA</v>
      </c>
      <c r="E35" s="44" t="str">
        <f>VLOOKUP(C35,'[1]Control programa E'!$B$13:$U$396,11,0)</f>
        <v>SINCELEJO</v>
      </c>
      <c r="F35" s="44" t="str">
        <f>VLOOKUP(C35,'[1]Control programa E'!$B$13:$U$396,10,0)</f>
        <v>Área Norte</v>
      </c>
      <c r="G35" s="44" t="str">
        <f>VLOOKUP(C35,'[1]Control programa E'!$B$13:$U$396,20,0)</f>
        <v>GRUPO ÉXITO: Alcides Serna</v>
      </c>
      <c r="H35" s="44" t="str">
        <f>VLOOKUP(C35,'[1]Control programa E'!$B$13:$U$396,15,0)</f>
        <v>VICTOR PATERNINA</v>
      </c>
      <c r="I35" s="112">
        <v>1</v>
      </c>
      <c r="J35" s="112">
        <v>1</v>
      </c>
      <c r="K35" s="110">
        <f t="shared" si="0"/>
        <v>1</v>
      </c>
      <c r="L35" s="44" t="str">
        <f>VLOOKUP(C35,'[1]Control programa E'!$B$13:$AS$396,44,0)</f>
        <v>KAREN COGOLLO</v>
      </c>
    </row>
    <row r="36" spans="2:12" ht="13.5" x14ac:dyDescent="0.35">
      <c r="B36" s="43">
        <v>33</v>
      </c>
      <c r="C36" s="4">
        <v>166720</v>
      </c>
      <c r="D36" s="44" t="str">
        <f>VLOOKUP(C36,'[1]Control programa E'!$B$13:$U$396,8,0)</f>
        <v>TERMINAL LOGÍSTICO</v>
      </c>
      <c r="E36" s="44" t="str">
        <f>VLOOKUP(C36,'[1]Control programa E'!$B$13:$U$396,11,0)</f>
        <v>YUMBO</v>
      </c>
      <c r="F36" s="44" t="str">
        <f>VLOOKUP(C36,'[1]Control programa E'!$B$13:$U$396,10,0)</f>
        <v>Área Sur</v>
      </c>
      <c r="G36" s="44" t="str">
        <f>VLOOKUP(C36,'[1]Control programa E'!$B$13:$U$396,20,0)</f>
        <v>VILLALOBOS: Oscar Rojas</v>
      </c>
      <c r="H36" s="44" t="str">
        <f>VLOOKUP(C36,'[1]Control programa E'!$B$13:$U$396,15,0)</f>
        <v>CATALINA QUINTERO</v>
      </c>
      <c r="I36" s="111">
        <v>1</v>
      </c>
      <c r="J36" s="111">
        <v>1</v>
      </c>
      <c r="K36" s="110">
        <f t="shared" si="0"/>
        <v>1</v>
      </c>
      <c r="L36" s="44" t="str">
        <f>VLOOKUP(C36,'[1]Control programa E'!$B$13:$AS$396,44,0)</f>
        <v>JUAN MONTEALEGRE</v>
      </c>
    </row>
    <row r="37" spans="2:12" ht="13.5" x14ac:dyDescent="0.35">
      <c r="B37" s="45">
        <v>34</v>
      </c>
      <c r="C37" s="6">
        <v>110075</v>
      </c>
      <c r="D37" s="44" t="str">
        <f>VLOOKUP(C37,'[1]Control programa E'!$B$13:$U$396,8,0)</f>
        <v>PALMITAS</v>
      </c>
      <c r="E37" s="44" t="str">
        <f>VLOOKUP(C37,'[1]Control programa E'!$B$13:$U$396,11,0)</f>
        <v>BARRANQUILLA</v>
      </c>
      <c r="F37" s="44" t="str">
        <f>VLOOKUP(C37,'[1]Control programa E'!$B$13:$U$396,10,0)</f>
        <v>Área Norte</v>
      </c>
      <c r="G37" s="44" t="str">
        <f>VLOOKUP(C37,'[1]Control programa E'!$B$13:$U$396,20,0)</f>
        <v>José Pava Toscano</v>
      </c>
      <c r="H37" s="44" t="str">
        <f>VLOOKUP(C37,'[1]Control programa E'!$B$13:$U$396,15,0)</f>
        <v>ANGELA BARANDICA</v>
      </c>
      <c r="I37" s="112">
        <v>1</v>
      </c>
      <c r="J37" s="112">
        <v>1</v>
      </c>
      <c r="K37" s="110">
        <f t="shared" si="0"/>
        <v>1</v>
      </c>
      <c r="L37" s="44" t="str">
        <f>VLOOKUP(C37,'[1]Control programa E'!$B$13:$AS$396,44,0)</f>
        <v>GUILLERMO SOLANO</v>
      </c>
    </row>
    <row r="38" spans="2:12" ht="13.5" x14ac:dyDescent="0.35">
      <c r="B38" s="43">
        <v>35</v>
      </c>
      <c r="C38" s="4">
        <v>109893</v>
      </c>
      <c r="D38" s="44" t="str">
        <f>VLOOKUP(C38,'[1]Control programa E'!$B$13:$U$396,8,0)</f>
        <v>BOSTON</v>
      </c>
      <c r="E38" s="44" t="str">
        <f>VLOOKUP(C38,'[1]Control programa E'!$B$13:$U$396,11,0)</f>
        <v>BARRANQUILLA</v>
      </c>
      <c r="F38" s="44" t="str">
        <f>VLOOKUP(C38,'[1]Control programa E'!$B$13:$U$396,10,0)</f>
        <v>Área Norte</v>
      </c>
      <c r="G38" s="44" t="str">
        <f>VLOOKUP(C38,'[1]Control programa E'!$B$13:$U$396,20,0)</f>
        <v>COESCO: Alexander Trujillo</v>
      </c>
      <c r="H38" s="44" t="str">
        <f>VLOOKUP(C38,'[1]Control programa E'!$B$13:$U$396,15,0)</f>
        <v>ANGELA BARANDICA</v>
      </c>
      <c r="I38" s="111">
        <v>1</v>
      </c>
      <c r="J38" s="111">
        <v>1</v>
      </c>
      <c r="K38" s="110">
        <f t="shared" si="0"/>
        <v>1</v>
      </c>
      <c r="L38" s="44" t="str">
        <f>VLOOKUP(C38,'[1]Control programa E'!$B$13:$AS$396,44,0)</f>
        <v>GUILLERMO SOLANO</v>
      </c>
    </row>
    <row r="39" spans="2:12" ht="13.5" x14ac:dyDescent="0.35">
      <c r="B39" s="45">
        <v>36</v>
      </c>
      <c r="C39" s="4">
        <v>111751</v>
      </c>
      <c r="D39" s="44" t="str">
        <f>VLOOKUP(C39,'[1]Control programa E'!$B$13:$U$396,8,0)</f>
        <v>TERMINAL GIRARDOT</v>
      </c>
      <c r="E39" s="44" t="str">
        <f>VLOOKUP(C39,'[1]Control programa E'!$B$13:$U$396,11,0)</f>
        <v>GIRARDOT</v>
      </c>
      <c r="F39" s="44" t="str">
        <f>VLOOKUP(C39,'[1]Control programa E'!$B$13:$U$396,10,0)</f>
        <v>Área Centro</v>
      </c>
      <c r="G39" s="44" t="str">
        <f>VLOOKUP(C39,'[1]Control programa E'!$B$13:$U$396,20,0)</f>
        <v>Ruben Dario Sandoval</v>
      </c>
      <c r="H39" s="44" t="str">
        <f>VLOOKUP(C39,'[1]Control programa E'!$B$13:$U$396,15,0)</f>
        <v>ROBINSON GUZMÁN</v>
      </c>
      <c r="I39" s="111">
        <v>1</v>
      </c>
      <c r="J39" s="111">
        <v>1</v>
      </c>
      <c r="K39" s="110">
        <f t="shared" si="0"/>
        <v>1</v>
      </c>
      <c r="L39" s="44" t="str">
        <f>VLOOKUP(C39,'[1]Control programa E'!$B$13:$AS$396,44,0)</f>
        <v>LUIS CASTRO</v>
      </c>
    </row>
    <row r="40" spans="2:12" ht="13.5" x14ac:dyDescent="0.35">
      <c r="B40" s="43">
        <v>37</v>
      </c>
      <c r="C40" s="6">
        <v>111922</v>
      </c>
      <c r="D40" s="44" t="str">
        <f>VLOOKUP(C40,'[1]Control programa E'!$B$13:$U$396,8,0)</f>
        <v>FATIMA</v>
      </c>
      <c r="E40" s="44" t="str">
        <f>VLOOKUP(C40,'[1]Control programa E'!$B$13:$U$396,11,0)</f>
        <v>MONTERIA</v>
      </c>
      <c r="F40" s="44" t="str">
        <f>VLOOKUP(C40,'[1]Control programa E'!$B$13:$U$396,10,0)</f>
        <v>Área Norte</v>
      </c>
      <c r="G40" s="44" t="str">
        <f>VLOOKUP(C40,'[1]Control programa E'!$B$13:$U$396,20,0)</f>
        <v>Consuelo Pardo</v>
      </c>
      <c r="H40" s="44" t="str">
        <f>VLOOKUP(C40,'[1]Control programa E'!$B$13:$U$396,15,0)</f>
        <v>VICTOR PATERNINA</v>
      </c>
      <c r="I40" s="112">
        <v>1</v>
      </c>
      <c r="J40" s="112">
        <v>1</v>
      </c>
      <c r="K40" s="110">
        <f t="shared" si="0"/>
        <v>1</v>
      </c>
      <c r="L40" s="44" t="str">
        <f>VLOOKUP(C40,'[1]Control programa E'!$B$13:$AS$396,44,0)</f>
        <v>KAREN COGOLLO</v>
      </c>
    </row>
    <row r="41" spans="2:12" ht="13.5" x14ac:dyDescent="0.35">
      <c r="B41" s="45">
        <v>38</v>
      </c>
      <c r="C41" s="4">
        <v>166960</v>
      </c>
      <c r="D41" s="44" t="str">
        <f>VLOOKUP(C41,'[1]Control programa E'!$B$13:$U$396,8,0)</f>
        <v>VEREDA DE TORRES</v>
      </c>
      <c r="E41" s="44" t="str">
        <f>VLOOKUP(C41,'[1]Control programa E'!$B$13:$U$396,11,0)</f>
        <v>POPAYAN</v>
      </c>
      <c r="F41" s="44" t="str">
        <f>VLOOKUP(C41,'[1]Control programa E'!$B$13:$U$396,10,0)</f>
        <v>Área Sur</v>
      </c>
      <c r="G41" s="44" t="str">
        <f>VLOOKUP(C41,'[1]Control programa E'!$B$13:$U$396,20,0)</f>
        <v>James Guerrero</v>
      </c>
      <c r="H41" s="44" t="str">
        <f>VLOOKUP(C41,'[1]Control programa E'!$B$13:$U$396,15,0)</f>
        <v>CATALINA QUINTERO</v>
      </c>
      <c r="I41" s="111">
        <v>1</v>
      </c>
      <c r="J41" s="111">
        <v>1</v>
      </c>
      <c r="K41" s="110">
        <f t="shared" si="0"/>
        <v>1</v>
      </c>
      <c r="L41" s="44" t="str">
        <f>VLOOKUP(C41,'[1]Control programa E'!$B$13:$AS$396,44,0)</f>
        <v>JOSE OROBIO</v>
      </c>
    </row>
    <row r="42" spans="2:12" ht="13.5" x14ac:dyDescent="0.35">
      <c r="B42" s="43">
        <v>39</v>
      </c>
      <c r="C42" s="6">
        <v>111163</v>
      </c>
      <c r="D42" s="44" t="str">
        <f>VLOOKUP(C42,'[1]Control programa E'!$B$13:$U$396,8,0)</f>
        <v>DISCOTRASAM</v>
      </c>
      <c r="E42" s="44" t="str">
        <f>VLOOKUP(C42,'[1]Control programa E'!$B$13:$U$396,11,0)</f>
        <v>SAN MARTIN</v>
      </c>
      <c r="F42" s="44" t="str">
        <f>VLOOKUP(C42,'[1]Control programa E'!$B$13:$U$396,10,0)</f>
        <v>Área Centro</v>
      </c>
      <c r="G42" s="44" t="str">
        <f>VLOOKUP(C42,'[1]Control programa E'!$B$13:$U$396,20,0)</f>
        <v>Daniel Guarin</v>
      </c>
      <c r="H42" s="44" t="str">
        <f>VLOOKUP(C42,'[1]Control programa E'!$B$13:$U$396,15,0)</f>
        <v>IVAN PINZON</v>
      </c>
      <c r="I42" s="112">
        <v>1</v>
      </c>
      <c r="J42" s="112">
        <v>1</v>
      </c>
      <c r="K42" s="110">
        <f t="shared" si="0"/>
        <v>1</v>
      </c>
      <c r="L42" s="44" t="str">
        <f>VLOOKUP(C42,'[1]Control programa E'!$B$13:$AS$396,44,0)</f>
        <v>WILSON MONTAÑA</v>
      </c>
    </row>
    <row r="43" spans="2:12" ht="13.5" x14ac:dyDescent="0.35">
      <c r="B43" s="45">
        <v>40</v>
      </c>
      <c r="C43" s="6">
        <v>166730</v>
      </c>
      <c r="D43" s="44" t="str">
        <f>VLOOKUP(C43,'[1]Control programa E'!$B$13:$U$396,8,0)</f>
        <v>ÉXITO FUNZA</v>
      </c>
      <c r="E43" s="44" t="str">
        <f>VLOOKUP(C43,'[1]Control programa E'!$B$13:$U$396,11,0)</f>
        <v>FUNZA</v>
      </c>
      <c r="F43" s="44" t="str">
        <f>VLOOKUP(C43,'[1]Control programa E'!$B$13:$U$396,10,0)</f>
        <v>Área Centro</v>
      </c>
      <c r="G43" s="44" t="str">
        <f>VLOOKUP(C43,'[1]Control programa E'!$B$13:$U$396,20,0)</f>
        <v>GRUPO ÉXITO: Alcides Serna</v>
      </c>
      <c r="H43" s="44" t="str">
        <f>VLOOKUP(C43,'[1]Control programa E'!$B$13:$U$396,15,0)</f>
        <v xml:space="preserve">JUAN PABLO PIÑEROS </v>
      </c>
      <c r="I43" s="112">
        <v>1</v>
      </c>
      <c r="J43" s="112">
        <v>1</v>
      </c>
      <c r="K43" s="110">
        <f t="shared" si="0"/>
        <v>1</v>
      </c>
      <c r="L43" s="44" t="str">
        <f>VLOOKUP(C43,'[1]Control programa E'!$B$13:$AS$396,44,0)</f>
        <v>FERNEY LOZANO</v>
      </c>
    </row>
    <row r="44" spans="2:12" ht="13.5" x14ac:dyDescent="0.35">
      <c r="B44" s="43">
        <v>41</v>
      </c>
      <c r="C44" s="6">
        <v>110943</v>
      </c>
      <c r="D44" s="44" t="str">
        <f>VLOOKUP(C44,'[1]Control programa E'!$B$13:$U$396,8,0)</f>
        <v>EL PEDREGAL</v>
      </c>
      <c r="E44" s="44" t="str">
        <f>VLOOKUP(C44,'[1]Control programa E'!$B$13:$U$396,11,0)</f>
        <v>TULUA</v>
      </c>
      <c r="F44" s="44" t="str">
        <f>VLOOKUP(C44,'[1]Control programa E'!$B$13:$U$396,10,0)</f>
        <v>Área Sur</v>
      </c>
      <c r="G44" s="44" t="str">
        <f>VLOOKUP(C44,'[1]Control programa E'!$B$13:$U$396,20,0)</f>
        <v>VILLALOBOS: Andrea Villalobos (Lubryco)</v>
      </c>
      <c r="H44" s="44" t="str">
        <f>VLOOKUP(C44,'[1]Control programa E'!$B$13:$U$396,15,0)</f>
        <v>CATALINA QUINTERO</v>
      </c>
      <c r="I44" s="112">
        <v>1</v>
      </c>
      <c r="J44" s="112">
        <v>1</v>
      </c>
      <c r="K44" s="110">
        <f t="shared" si="0"/>
        <v>1</v>
      </c>
      <c r="L44" s="44" t="str">
        <f>VLOOKUP(C44,'[1]Control programa E'!$B$13:$AS$396,44,0)</f>
        <v>JUAN MONTEALEGRE</v>
      </c>
    </row>
    <row r="45" spans="2:12" ht="13.5" x14ac:dyDescent="0.35">
      <c r="B45" s="45">
        <v>42</v>
      </c>
      <c r="C45" s="6">
        <v>157966</v>
      </c>
      <c r="D45" s="44" t="str">
        <f>VLOOKUP(C45,'[1]Control programa E'!$B$13:$U$396,8,0)</f>
        <v>PUENTE PUMAREJO</v>
      </c>
      <c r="E45" s="44" t="str">
        <f>VLOOKUP(C45,'[1]Control programa E'!$B$13:$U$396,11,0)</f>
        <v>BARRANQUILLA</v>
      </c>
      <c r="F45" s="44" t="str">
        <f>VLOOKUP(C45,'[1]Control programa E'!$B$13:$U$396,10,0)</f>
        <v>Área Norte</v>
      </c>
      <c r="G45" s="44" t="str">
        <f>VLOOKUP(C45,'[1]Control programa E'!$B$13:$U$396,20,0)</f>
        <v>COESCO: Alexander Trujillo</v>
      </c>
      <c r="H45" s="44" t="str">
        <f>VLOOKUP(C45,'[1]Control programa E'!$B$13:$U$396,15,0)</f>
        <v>ANGELA BARANDICA</v>
      </c>
      <c r="I45" s="112">
        <v>1</v>
      </c>
      <c r="J45" s="112">
        <v>1</v>
      </c>
      <c r="K45" s="110">
        <f t="shared" si="0"/>
        <v>1</v>
      </c>
      <c r="L45" s="44" t="str">
        <f>VLOOKUP(C45,'[1]Control programa E'!$B$13:$AS$396,44,0)</f>
        <v>GUILLERMO SOLANO</v>
      </c>
    </row>
    <row r="46" spans="2:12" ht="13.5" x14ac:dyDescent="0.35">
      <c r="B46" s="43">
        <v>43</v>
      </c>
      <c r="C46" s="4">
        <v>112604</v>
      </c>
      <c r="D46" s="44" t="str">
        <f>VLOOKUP(C46,'[1]Control programa E'!$B$13:$U$396,8,0)</f>
        <v>FAROL</v>
      </c>
      <c r="E46" s="44" t="str">
        <f>VLOOKUP(C46,'[1]Control programa E'!$B$13:$U$396,11,0)</f>
        <v>POPAYAN</v>
      </c>
      <c r="F46" s="44" t="str">
        <f>VLOOKUP(C46,'[1]Control programa E'!$B$13:$U$396,10,0)</f>
        <v>Área Sur</v>
      </c>
      <c r="G46" s="44" t="str">
        <f>VLOOKUP(C46,'[1]Control programa E'!$B$13:$U$396,20,0)</f>
        <v>Moises Chilito - Mabel Solarte</v>
      </c>
      <c r="H46" s="44" t="str">
        <f>VLOOKUP(C46,'[1]Control programa E'!$B$13:$U$396,15,0)</f>
        <v>CATALINA QUINTERO</v>
      </c>
      <c r="I46" s="111">
        <v>1</v>
      </c>
      <c r="J46" s="111">
        <v>1</v>
      </c>
      <c r="K46" s="110">
        <f t="shared" si="0"/>
        <v>1</v>
      </c>
      <c r="L46" s="44" t="str">
        <f>VLOOKUP(C46,'[1]Control programa E'!$B$13:$AS$396,44,0)</f>
        <v>JOSE OROBIO</v>
      </c>
    </row>
    <row r="47" spans="2:12" ht="13.5" x14ac:dyDescent="0.35">
      <c r="B47" s="45">
        <v>44</v>
      </c>
      <c r="C47" s="6">
        <v>170055</v>
      </c>
      <c r="D47" s="44" t="str">
        <f>VLOOKUP(C47,'[1]Control programa E'!$B$13:$U$396,8,0)</f>
        <v>ESTACION DE SERVICIO PASO NIVEL</v>
      </c>
      <c r="E47" s="44" t="str">
        <f>VLOOKUP(C47,'[1]Control programa E'!$B$13:$U$396,11,0)</f>
        <v>SANTA MARTA</v>
      </c>
      <c r="F47" s="44" t="str">
        <f>VLOOKUP(C47,'[1]Control programa E'!$B$13:$U$396,10,0)</f>
        <v>Área Norte</v>
      </c>
      <c r="G47" s="44" t="str">
        <f>VLOOKUP(C47,'[1]Control programa E'!$B$13:$U$396,20,0)</f>
        <v>ARMANDO DONADO</v>
      </c>
      <c r="H47" s="44" t="str">
        <f>VLOOKUP(C47,'[1]Control programa E'!$B$13:$U$396,15,0)</f>
        <v>ANGELA BARANDICA</v>
      </c>
      <c r="I47" s="112">
        <v>1</v>
      </c>
      <c r="J47" s="112">
        <v>1</v>
      </c>
      <c r="K47" s="110">
        <f t="shared" si="0"/>
        <v>1</v>
      </c>
      <c r="L47" s="44" t="str">
        <f>VLOOKUP(C47,'[1]Control programa E'!$B$13:$AS$396,44,0)</f>
        <v>GUILLERMO SOLANO</v>
      </c>
    </row>
    <row r="48" spans="2:12" ht="13.5" x14ac:dyDescent="0.35">
      <c r="B48" s="43">
        <v>45</v>
      </c>
      <c r="C48" s="6">
        <v>170903</v>
      </c>
      <c r="D48" s="44" t="str">
        <f>VLOOKUP(C48,'[1]Control programa E'!$B$13:$U$396,8,0)</f>
        <v>MARTINICA</v>
      </c>
      <c r="E48" s="44" t="str">
        <f>VLOOKUP(C48,'[1]Control programa E'!$B$13:$U$396,11,0)</f>
        <v>IBAGUE</v>
      </c>
      <c r="F48" s="44" t="str">
        <f>VLOOKUP(C48,'[1]Control programa E'!$B$13:$U$396,10,0)</f>
        <v>Área Centro</v>
      </c>
      <c r="G48" s="44" t="str">
        <f>VLOOKUP(C48,'[1]Control programa E'!$B$13:$U$396,20,0)</f>
        <v>COESCO: Julian Torrado</v>
      </c>
      <c r="H48" s="44" t="str">
        <f>VLOOKUP(C48,'[1]Control programa E'!$B$13:$U$396,15,0)</f>
        <v>ROBINSON GUZMÁN</v>
      </c>
      <c r="I48" s="112">
        <v>1</v>
      </c>
      <c r="J48" s="112">
        <v>1</v>
      </c>
      <c r="K48" s="110">
        <f t="shared" si="0"/>
        <v>1</v>
      </c>
      <c r="L48" s="44" t="str">
        <f>VLOOKUP(C48,'[1]Control programa E'!$B$13:$AS$396,44,0)</f>
        <v>FERNEY LOZANO</v>
      </c>
    </row>
    <row r="49" spans="2:12" ht="13.5" x14ac:dyDescent="0.35">
      <c r="B49" s="45">
        <v>46</v>
      </c>
      <c r="C49" s="4">
        <v>170783</v>
      </c>
      <c r="D49" s="44" t="str">
        <f>VLOOKUP(C49,'[1]Control programa E'!$B$13:$U$396,8,0)</f>
        <v>TERMINAL DEL SUR</v>
      </c>
      <c r="E49" s="44" t="str">
        <f>VLOOKUP(C49,'[1]Control programa E'!$B$13:$U$396,11,0)</f>
        <v>BOGOTA D.C.</v>
      </c>
      <c r="F49" s="44" t="str">
        <f>VLOOKUP(C49,'[1]Control programa E'!$B$13:$U$396,10,0)</f>
        <v>Área Centro</v>
      </c>
      <c r="G49" s="44" t="str">
        <f>VLOOKUP(C49,'[1]Control programa E'!$B$13:$U$396,20,0)</f>
        <v>COESCO: Julian Torrado</v>
      </c>
      <c r="H49" s="44" t="str">
        <f>VLOOKUP(C49,'[1]Control programa E'!$B$13:$U$396,15,0)</f>
        <v xml:space="preserve">PAOLA MARTÍNEZ </v>
      </c>
      <c r="I49" s="111">
        <v>1</v>
      </c>
      <c r="J49" s="111">
        <v>1</v>
      </c>
      <c r="K49" s="110">
        <f t="shared" si="0"/>
        <v>1</v>
      </c>
      <c r="L49" s="44" t="str">
        <f>VLOOKUP(C49,'[1]Control programa E'!$B$13:$AS$396,44,0)</f>
        <v>FERNEY LOZANO</v>
      </c>
    </row>
    <row r="50" spans="2:12" ht="13.5" x14ac:dyDescent="0.35">
      <c r="B50" s="43">
        <v>47</v>
      </c>
      <c r="C50" s="4">
        <v>166842</v>
      </c>
      <c r="D50" s="44" t="str">
        <f>VLOOKUP(C50,'[1]Control programa E'!$B$13:$U$396,8,0)</f>
        <v>CRISTALES</v>
      </c>
      <c r="E50" s="44" t="str">
        <f>VLOOKUP(C50,'[1]Control programa E'!$B$13:$U$396,11,0)</f>
        <v>RESTREPO</v>
      </c>
      <c r="F50" s="44" t="str">
        <f>VLOOKUP(C50,'[1]Control programa E'!$B$13:$U$396,10,0)</f>
        <v>Área Centro</v>
      </c>
      <c r="G50" s="44" t="str">
        <f>VLOOKUP(C50,'[1]Control programa E'!$B$13:$U$396,20,0)</f>
        <v>REDH: Humberto Hernandez</v>
      </c>
      <c r="H50" s="44" t="str">
        <f>VLOOKUP(C50,'[1]Control programa E'!$B$13:$U$396,15,0)</f>
        <v>IVAN PINZON</v>
      </c>
      <c r="I50" s="111">
        <v>1</v>
      </c>
      <c r="J50" s="111">
        <v>1</v>
      </c>
      <c r="K50" s="110">
        <f t="shared" si="0"/>
        <v>1</v>
      </c>
      <c r="L50" s="44" t="str">
        <f>VLOOKUP(C50,'[1]Control programa E'!$B$13:$AS$396,44,0)</f>
        <v>WILSON MONTAÑA</v>
      </c>
    </row>
    <row r="51" spans="2:12" ht="13.5" x14ac:dyDescent="0.35">
      <c r="B51" s="45">
        <v>48</v>
      </c>
      <c r="C51" s="6">
        <v>170610</v>
      </c>
      <c r="D51" s="44" t="str">
        <f>VLOOKUP(C51,'[1]Control programa E'!$B$13:$U$396,8,0)</f>
        <v>LUIS CARLOS GALAN</v>
      </c>
      <c r="E51" s="44" t="str">
        <f>VLOOKUP(C51,'[1]Control programa E'!$B$13:$U$396,11,0)</f>
        <v>SINCELEJO</v>
      </c>
      <c r="F51" s="44" t="str">
        <f>VLOOKUP(C51,'[1]Control programa E'!$B$13:$U$396,10,0)</f>
        <v>Área Norte</v>
      </c>
      <c r="G51" s="44" t="str">
        <f>VLOOKUP(C51,'[1]Control programa E'!$B$13:$U$396,20,0)</f>
        <v>Jose Dario Moreno</v>
      </c>
      <c r="H51" s="44" t="str">
        <f>VLOOKUP(C51,'[1]Control programa E'!$B$13:$U$396,15,0)</f>
        <v>VICTOR PATERNINA</v>
      </c>
      <c r="I51" s="112">
        <v>1</v>
      </c>
      <c r="J51" s="112">
        <v>1</v>
      </c>
      <c r="K51" s="110">
        <f t="shared" si="0"/>
        <v>1</v>
      </c>
      <c r="L51" s="44" t="str">
        <f>VLOOKUP(C51,'[1]Control programa E'!$B$13:$AS$396,44,0)</f>
        <v>KAREN COGOLLO</v>
      </c>
    </row>
    <row r="52" spans="2:12" ht="13.5" x14ac:dyDescent="0.35">
      <c r="B52" s="43">
        <v>49</v>
      </c>
      <c r="C52" s="4">
        <v>170788</v>
      </c>
      <c r="D52" s="44" t="str">
        <f>VLOOKUP(C52,'[1]Control programa E'!$B$13:$U$396,8,0)</f>
        <v>COESCO EL BOSQUE</v>
      </c>
      <c r="E52" s="44" t="str">
        <f>VLOOKUP(C52,'[1]Control programa E'!$B$13:$U$396,11,0)</f>
        <v>CARTAGENA</v>
      </c>
      <c r="F52" s="44" t="str">
        <f>VLOOKUP(C52,'[1]Control programa E'!$B$13:$U$396,10,0)</f>
        <v>Área Norte</v>
      </c>
      <c r="G52" s="44" t="str">
        <f>VLOOKUP(C52,'[1]Control programa E'!$B$13:$U$396,20,0)</f>
        <v>COESCO: Alexander Trujillo</v>
      </c>
      <c r="H52" s="44" t="str">
        <f>VLOOKUP(C52,'[1]Control programa E'!$B$13:$U$396,15,0)</f>
        <v>MARTHA BARROS</v>
      </c>
      <c r="I52" s="111">
        <v>1</v>
      </c>
      <c r="J52" s="111">
        <v>1</v>
      </c>
      <c r="K52" s="110">
        <f t="shared" si="0"/>
        <v>1</v>
      </c>
      <c r="L52" s="44" t="str">
        <f>VLOOKUP(C52,'[1]Control programa E'!$B$13:$AS$396,44,0)</f>
        <v>KAREN COGOLLO</v>
      </c>
    </row>
    <row r="53" spans="2:12" ht="13.5" x14ac:dyDescent="0.35">
      <c r="B53" s="45">
        <v>50</v>
      </c>
      <c r="C53" s="6">
        <v>154439</v>
      </c>
      <c r="D53" s="44" t="str">
        <f>VLOOKUP(C53,'[1]Control programa E'!$B$13:$U$396,8,0)</f>
        <v>ALJIBE</v>
      </c>
      <c r="E53" s="44" t="str">
        <f>VLOOKUP(C53,'[1]Control programa E'!$B$13:$U$396,11,0)</f>
        <v>POPAYAN</v>
      </c>
      <c r="F53" s="44" t="str">
        <f>VLOOKUP(C53,'[1]Control programa E'!$B$13:$U$396,10,0)</f>
        <v>Área Sur</v>
      </c>
      <c r="G53" s="44" t="str">
        <f>VLOOKUP(C53,'[1]Control programa E'!$B$13:$U$396,20,0)</f>
        <v>Rodrigo Jaramillo</v>
      </c>
      <c r="H53" s="44" t="str">
        <f>VLOOKUP(C53,'[1]Control programa E'!$B$13:$U$396,15,0)</f>
        <v>CATALINA QUINTERO</v>
      </c>
      <c r="I53" s="112">
        <v>1</v>
      </c>
      <c r="J53" s="112">
        <v>1</v>
      </c>
      <c r="K53" s="110">
        <f t="shared" si="0"/>
        <v>1</v>
      </c>
      <c r="L53" s="44" t="str">
        <f>VLOOKUP(C53,'[1]Control programa E'!$B$13:$AS$396,44,0)</f>
        <v>JOSE OROBIO</v>
      </c>
    </row>
    <row r="54" spans="2:12" ht="13.5" x14ac:dyDescent="0.35">
      <c r="B54" s="43">
        <v>51</v>
      </c>
      <c r="C54" s="6">
        <v>110723</v>
      </c>
      <c r="D54" s="44" t="str">
        <f>VLOOKUP(C54,'[1]Control programa E'!$B$13:$U$396,8,0)</f>
        <v>CAQUEZA</v>
      </c>
      <c r="E54" s="44" t="str">
        <f>VLOOKUP(C54,'[1]Control programa E'!$B$13:$U$396,11,0)</f>
        <v>CAQUEZA</v>
      </c>
      <c r="F54" s="44" t="str">
        <f>VLOOKUP(C54,'[1]Control programa E'!$B$13:$U$396,10,0)</f>
        <v>Área Centro</v>
      </c>
      <c r="G54" s="44" t="str">
        <f>VLOOKUP(C54,'[1]Control programa E'!$B$13:$U$396,20,0)</f>
        <v>REDH: Humberto Hernandez</v>
      </c>
      <c r="H54" s="44" t="str">
        <f>VLOOKUP(C54,'[1]Control programa E'!$B$13:$U$396,15,0)</f>
        <v>IVAN PINZON</v>
      </c>
      <c r="I54" s="112">
        <v>1</v>
      </c>
      <c r="J54" s="112">
        <v>1</v>
      </c>
      <c r="K54" s="110">
        <f t="shared" si="0"/>
        <v>1</v>
      </c>
      <c r="L54" s="44" t="str">
        <f>VLOOKUP(C54,'[1]Control programa E'!$B$13:$AS$396,44,0)</f>
        <v>WILSON MONTAÑA</v>
      </c>
    </row>
    <row r="55" spans="2:12" ht="13.5" x14ac:dyDescent="0.35">
      <c r="B55" s="45">
        <v>52</v>
      </c>
      <c r="C55" s="6">
        <v>110835</v>
      </c>
      <c r="D55" s="44" t="str">
        <f>VLOOKUP(C55,'[1]Control programa E'!$B$13:$U$396,8,0)</f>
        <v>EL FARO</v>
      </c>
      <c r="E55" s="44" t="str">
        <f>VLOOKUP(C55,'[1]Control programa E'!$B$13:$U$396,11,0)</f>
        <v>MONTERIA</v>
      </c>
      <c r="F55" s="44" t="str">
        <f>VLOOKUP(C55,'[1]Control programa E'!$B$13:$U$396,10,0)</f>
        <v>Área Norte</v>
      </c>
      <c r="G55" s="44" t="str">
        <f>VLOOKUP(C55,'[1]Control programa E'!$B$13:$U$396,20,0)</f>
        <v>Ramiro Otero</v>
      </c>
      <c r="H55" s="44" t="str">
        <f>VLOOKUP(C55,'[1]Control programa E'!$B$13:$U$396,15,0)</f>
        <v>VICTOR PATERNINA</v>
      </c>
      <c r="I55" s="112">
        <v>1</v>
      </c>
      <c r="J55" s="112">
        <v>1</v>
      </c>
      <c r="K55" s="110">
        <f t="shared" si="0"/>
        <v>1</v>
      </c>
      <c r="L55" s="44" t="str">
        <f>VLOOKUP(C55,'[1]Control programa E'!$B$13:$AS$396,44,0)</f>
        <v>KAREN COGOLLO</v>
      </c>
    </row>
    <row r="56" spans="2:12" ht="13.5" x14ac:dyDescent="0.35">
      <c r="B56" s="43">
        <v>53</v>
      </c>
      <c r="C56" s="4">
        <v>170424</v>
      </c>
      <c r="D56" s="44" t="str">
        <f>VLOOKUP(C56,'[1]Control programa E'!$B$13:$U$396,8,0)</f>
        <v>SANTA MARIA DEL MAR</v>
      </c>
      <c r="E56" s="44" t="str">
        <f>VLOOKUP(C56,'[1]Control programa E'!$B$13:$U$396,11,0)</f>
        <v>SAN CARLOS</v>
      </c>
      <c r="F56" s="44" t="str">
        <f>VLOOKUP(C56,'[1]Control programa E'!$B$13:$U$396,10,0)</f>
        <v>Área Norte</v>
      </c>
      <c r="G56" s="44" t="str">
        <f>VLOOKUP(C56,'[1]Control programa E'!$B$13:$U$396,20,0)</f>
        <v xml:space="preserve"> Sra. Jeny Espitia Mafioly</v>
      </c>
      <c r="H56" s="44" t="str">
        <f>VLOOKUP(C56,'[1]Control programa E'!$B$13:$U$396,15,0)</f>
        <v>VICTOR PATERNINA</v>
      </c>
      <c r="I56" s="111">
        <v>1</v>
      </c>
      <c r="J56" s="111">
        <v>1</v>
      </c>
      <c r="K56" s="110">
        <f t="shared" si="0"/>
        <v>1</v>
      </c>
      <c r="L56" s="44" t="str">
        <f>VLOOKUP(C56,'[1]Control programa E'!$B$13:$AS$396,44,0)</f>
        <v>KAREN COGOLLO</v>
      </c>
    </row>
    <row r="57" spans="2:12" ht="13.5" x14ac:dyDescent="0.35">
      <c r="B57" s="45">
        <v>54</v>
      </c>
      <c r="C57" s="6">
        <v>171094</v>
      </c>
      <c r="D57" s="44" t="str">
        <f>VLOOKUP(C57,'[1]Control programa E'!$B$13:$U$396,8,0)</f>
        <v>EL PUERTO</v>
      </c>
      <c r="E57" s="44" t="str">
        <f>VLOOKUP(C57,'[1]Control programa E'!$B$13:$U$396,11,0)</f>
        <v>GUATAVITA</v>
      </c>
      <c r="F57" s="44" t="str">
        <f>VLOOKUP(C57,'[1]Control programa E'!$B$13:$U$396,10,0)</f>
        <v>Área Centro</v>
      </c>
      <c r="G57" s="44" t="str">
        <f>VLOOKUP(C57,'[1]Control programa E'!$B$13:$U$396,20,0)</f>
        <v>Pedro Latiff</v>
      </c>
      <c r="H57" s="44" t="str">
        <f>VLOOKUP(C57,'[1]Control programa E'!$B$13:$U$396,15,0)</f>
        <v>YOLIMA MESA</v>
      </c>
      <c r="I57" s="112">
        <v>1</v>
      </c>
      <c r="J57" s="112">
        <v>1</v>
      </c>
      <c r="K57" s="110">
        <f t="shared" si="0"/>
        <v>1</v>
      </c>
      <c r="L57" s="44" t="str">
        <f>VLOOKUP(C57,'[1]Control programa E'!$B$13:$AS$396,44,0)</f>
        <v>LUIS CASTRO</v>
      </c>
    </row>
    <row r="58" spans="2:12" ht="13.5" x14ac:dyDescent="0.35">
      <c r="B58" s="43">
        <v>55</v>
      </c>
      <c r="C58" s="4">
        <v>111746</v>
      </c>
      <c r="D58" s="44" t="str">
        <f>VLOOKUP(C58,'[1]Control programa E'!$B$13:$U$396,8,0)</f>
        <v>TERMINAL TULUA</v>
      </c>
      <c r="E58" s="44" t="str">
        <f>VLOOKUP(C58,'[1]Control programa E'!$B$13:$U$396,11,0)</f>
        <v>TULUA</v>
      </c>
      <c r="F58" s="44" t="str">
        <f>VLOOKUP(C58,'[1]Control programa E'!$B$13:$U$396,10,0)</f>
        <v>Área Sur</v>
      </c>
      <c r="G58" s="44" t="str">
        <f>VLOOKUP(C58,'[1]Control programa E'!$B$13:$U$396,20,0)</f>
        <v>REDH: Humberto Hernandez</v>
      </c>
      <c r="H58" s="44" t="str">
        <f>VLOOKUP(C58,'[1]Control programa E'!$B$13:$U$396,15,0)</f>
        <v>ANDRES GARCIA</v>
      </c>
      <c r="I58" s="111">
        <v>1</v>
      </c>
      <c r="J58" s="111">
        <v>1</v>
      </c>
      <c r="K58" s="110">
        <f t="shared" si="0"/>
        <v>1</v>
      </c>
      <c r="L58" s="44" t="str">
        <f>VLOOKUP(C58,'[1]Control programa E'!$B$13:$AS$396,44,0)</f>
        <v>SANDRA JORDAN</v>
      </c>
    </row>
    <row r="59" spans="2:12" ht="13.5" x14ac:dyDescent="0.35">
      <c r="B59" s="45">
        <v>56</v>
      </c>
      <c r="C59" s="4">
        <v>110395</v>
      </c>
      <c r="D59" s="44" t="str">
        <f>VLOOKUP(C59,'[1]Control programa E'!$B$13:$U$396,8,0)</f>
        <v>YUMBO</v>
      </c>
      <c r="E59" s="44" t="str">
        <f>VLOOKUP(C59,'[1]Control programa E'!$B$13:$U$396,11,0)</f>
        <v>YUMBO</v>
      </c>
      <c r="F59" s="44" t="str">
        <f>VLOOKUP(C59,'[1]Control programa E'!$B$13:$U$396,10,0)</f>
        <v>Área Sur</v>
      </c>
      <c r="G59" s="44" t="str">
        <f>VLOOKUP(C59,'[1]Control programa E'!$B$13:$U$396,20,0)</f>
        <v>Luis Eduardo Quiroga</v>
      </c>
      <c r="H59" s="44" t="str">
        <f>VLOOKUP(C59,'[1]Control programa E'!$B$13:$U$396,15,0)</f>
        <v>CLAUDIA PINILLA</v>
      </c>
      <c r="I59" s="111">
        <v>1</v>
      </c>
      <c r="J59" s="111">
        <v>1</v>
      </c>
      <c r="K59" s="110">
        <f t="shared" si="0"/>
        <v>1</v>
      </c>
      <c r="L59" s="44" t="str">
        <f>VLOOKUP(C59,'[1]Control programa E'!$B$13:$AS$396,44,0)</f>
        <v>JOSE OROBIO</v>
      </c>
    </row>
    <row r="60" spans="2:12" ht="13.5" x14ac:dyDescent="0.35">
      <c r="B60" s="43">
        <v>57</v>
      </c>
      <c r="C60" s="4">
        <v>110804</v>
      </c>
      <c r="D60" s="44" t="str">
        <f>VLOOKUP(C60,'[1]Control programa E'!$B$13:$U$396,8,0)</f>
        <v>PEÑALISA</v>
      </c>
      <c r="E60" s="44" t="str">
        <f>VLOOKUP(C60,'[1]Control programa E'!$B$13:$U$396,11,0)</f>
        <v>RICAURTE</v>
      </c>
      <c r="F60" s="44" t="str">
        <f>VLOOKUP(C60,'[1]Control programa E'!$B$13:$U$396,10,0)</f>
        <v>Área Centro</v>
      </c>
      <c r="G60" s="44" t="str">
        <f>VLOOKUP(C60,'[1]Control programa E'!$B$13:$U$396,20,0)</f>
        <v>REDH: Humberto Hernandez</v>
      </c>
      <c r="H60" s="44" t="str">
        <f>VLOOKUP(C60,'[1]Control programa E'!$B$13:$U$396,15,0)</f>
        <v>ROBINSON GUZMÁN</v>
      </c>
      <c r="I60" s="111">
        <v>1</v>
      </c>
      <c r="J60" s="111">
        <v>1</v>
      </c>
      <c r="K60" s="110">
        <f t="shared" si="0"/>
        <v>1</v>
      </c>
      <c r="L60" s="44" t="str">
        <f>VLOOKUP(C60,'[1]Control programa E'!$B$13:$AS$396,44,0)</f>
        <v>LAURA PERDOMO</v>
      </c>
    </row>
    <row r="61" spans="2:12" ht="13.5" x14ac:dyDescent="0.35">
      <c r="B61" s="45">
        <v>58</v>
      </c>
      <c r="C61" s="4">
        <v>111348</v>
      </c>
      <c r="D61" s="44" t="str">
        <f>VLOOKUP(C61,'[1]Control programa E'!$B$13:$U$396,8,0)</f>
        <v>SERVISUR RUMICHACA</v>
      </c>
      <c r="E61" s="44" t="str">
        <f>VLOOKUP(C61,'[1]Control programa E'!$B$13:$U$396,11,0)</f>
        <v>IPIALES</v>
      </c>
      <c r="F61" s="44" t="str">
        <f>VLOOKUP(C61,'[1]Control programa E'!$B$13:$U$396,10,0)</f>
        <v>Área Sur</v>
      </c>
      <c r="G61" s="44" t="str">
        <f>VLOOKUP(C61,'[1]Control programa E'!$B$13:$U$396,20,0)</f>
        <v>Maria Elena y Alonso Villacis</v>
      </c>
      <c r="H61" s="44" t="str">
        <f>VLOOKUP(C61,'[1]Control programa E'!$B$13:$U$396,15,0)</f>
        <v xml:space="preserve">FABIO ANDRES ROJAS </v>
      </c>
      <c r="I61" s="111">
        <v>1</v>
      </c>
      <c r="J61" s="111">
        <v>1</v>
      </c>
      <c r="K61" s="110">
        <f t="shared" si="0"/>
        <v>1</v>
      </c>
      <c r="L61" s="44" t="str">
        <f>VLOOKUP(C61,'[1]Control programa E'!$B$13:$AS$396,44,0)</f>
        <v>MIGUEL RAMIREZ</v>
      </c>
    </row>
    <row r="62" spans="2:12" ht="13.5" x14ac:dyDescent="0.35">
      <c r="B62" s="43">
        <v>59</v>
      </c>
      <c r="C62" s="4">
        <v>111349</v>
      </c>
      <c r="D62" s="44" t="str">
        <f>VLOOKUP(C62,'[1]Control programa E'!$B$13:$U$396,8,0)</f>
        <v>SERVISUR VIA AEROPUERTO</v>
      </c>
      <c r="E62" s="44" t="str">
        <f>VLOOKUP(C62,'[1]Control programa E'!$B$13:$U$396,11,0)</f>
        <v>IPIALES</v>
      </c>
      <c r="F62" s="44" t="str">
        <f>VLOOKUP(C62,'[1]Control programa E'!$B$13:$U$396,10,0)</f>
        <v>Área Sur</v>
      </c>
      <c r="G62" s="44" t="str">
        <f>VLOOKUP(C62,'[1]Control programa E'!$B$13:$U$396,20,0)</f>
        <v>Maria Elena y Alonso Villacis</v>
      </c>
      <c r="H62" s="44" t="str">
        <f>VLOOKUP(C62,'[1]Control programa E'!$B$13:$U$396,15,0)</f>
        <v xml:space="preserve">FABIO ANDRES ROJAS </v>
      </c>
      <c r="I62" s="111">
        <v>1</v>
      </c>
      <c r="J62" s="111">
        <v>1</v>
      </c>
      <c r="K62" s="110">
        <f t="shared" si="0"/>
        <v>1</v>
      </c>
      <c r="L62" s="44" t="str">
        <f>VLOOKUP(C62,'[1]Control programa E'!$B$13:$AS$396,44,0)</f>
        <v>MIGUEL RAMIREZ</v>
      </c>
    </row>
    <row r="63" spans="2:12" ht="13.5" x14ac:dyDescent="0.35">
      <c r="B63" s="45">
        <v>60</v>
      </c>
      <c r="C63" s="4">
        <v>109764</v>
      </c>
      <c r="D63" s="44" t="str">
        <f>VLOOKUP(C63,'[1]Control programa E'!$B$13:$U$396,8,0)</f>
        <v>PLAZA AUTOPISTA</v>
      </c>
      <c r="E63" s="44" t="str">
        <f>VLOOKUP(C63,'[1]Control programa E'!$B$13:$U$396,11,0)</f>
        <v>YUMBO</v>
      </c>
      <c r="F63" s="44" t="str">
        <f>VLOOKUP(C63,'[1]Control programa E'!$B$13:$U$396,10,0)</f>
        <v>Área Sur</v>
      </c>
      <c r="G63" s="44" t="str">
        <f>VLOOKUP(C63,'[1]Control programa E'!$B$13:$U$396,20,0)</f>
        <v>GREEN SAS: Jose Vicente Enriquez</v>
      </c>
      <c r="H63" s="44" t="str">
        <f>VLOOKUP(C63,'[1]Control programa E'!$B$13:$U$396,15,0)</f>
        <v>CLAUDIA PINILLA</v>
      </c>
      <c r="I63" s="111">
        <v>1</v>
      </c>
      <c r="J63" s="111">
        <v>1</v>
      </c>
      <c r="K63" s="110">
        <f t="shared" si="0"/>
        <v>1</v>
      </c>
      <c r="L63" s="44" t="str">
        <f>VLOOKUP(C63,'[1]Control programa E'!$B$13:$AS$396,44,0)</f>
        <v>SANDRA JORDAN</v>
      </c>
    </row>
    <row r="64" spans="2:12" ht="13.5" x14ac:dyDescent="0.35">
      <c r="B64" s="43">
        <v>61</v>
      </c>
      <c r="C64" s="4">
        <v>110753</v>
      </c>
      <c r="D64" s="44" t="str">
        <f>VLOOKUP(C64,'[1]Control programa E'!$B$13:$U$396,8,0)</f>
        <v>LA CABAÑA</v>
      </c>
      <c r="E64" s="44" t="str">
        <f>VLOOKUP(C64,'[1]Control programa E'!$B$13:$U$396,11,0)</f>
        <v xml:space="preserve">LA UNION </v>
      </c>
      <c r="F64" s="44" t="str">
        <f>VLOOKUP(C64,'[1]Control programa E'!$B$13:$U$396,10,0)</f>
        <v>Área Sur</v>
      </c>
      <c r="G64" s="44" t="str">
        <f>VLOOKUP(C64,'[1]Control programa E'!$B$13:$U$396,20,0)</f>
        <v>Vilma Martinez</v>
      </c>
      <c r="H64" s="44" t="str">
        <f>VLOOKUP(C64,'[1]Control programa E'!$B$13:$U$396,15,0)</f>
        <v xml:space="preserve">FABIO ANDRES ROJAS </v>
      </c>
      <c r="I64" s="111">
        <v>1</v>
      </c>
      <c r="J64" s="111">
        <v>1</v>
      </c>
      <c r="K64" s="110">
        <f t="shared" si="0"/>
        <v>1</v>
      </c>
      <c r="L64" s="44" t="str">
        <f>VLOOKUP(C64,'[1]Control programa E'!$B$13:$AS$396,44,0)</f>
        <v>MIGUEL RAMIREZ</v>
      </c>
    </row>
    <row r="65" spans="2:12" ht="13.5" x14ac:dyDescent="0.35">
      <c r="B65" s="45">
        <v>62</v>
      </c>
      <c r="C65" s="6">
        <v>167019</v>
      </c>
      <c r="D65" s="44" t="str">
        <f>VLOOKUP(C65,'[1]Control programa E'!$B$13:$U$396,8,0)</f>
        <v>MILENIUM EL CARMEN</v>
      </c>
      <c r="E65" s="44" t="str">
        <f>VLOOKUP(C65,'[1]Control programa E'!$B$13:$U$396,11,0)</f>
        <v>GARZON</v>
      </c>
      <c r="F65" s="44" t="str">
        <f>VLOOKUP(C65,'[1]Control programa E'!$B$13:$U$396,10,0)</f>
        <v>Área Centro</v>
      </c>
      <c r="G65" s="44" t="str">
        <f>VLOOKUP(C65,'[1]Control programa E'!$B$13:$U$396,20,0)</f>
        <v xml:space="preserve"> Miguel Alvarado</v>
      </c>
      <c r="H65" s="44" t="str">
        <f>VLOOKUP(C65,'[1]Control programa E'!$B$13:$U$396,15,0)</f>
        <v>JOHANA BOTERO</v>
      </c>
      <c r="I65" s="112">
        <v>1</v>
      </c>
      <c r="J65" s="112">
        <v>1</v>
      </c>
      <c r="K65" s="110">
        <f t="shared" si="0"/>
        <v>1</v>
      </c>
      <c r="L65" s="44" t="str">
        <f>VLOOKUP(C65,'[1]Control programa E'!$B$13:$AS$396,44,0)</f>
        <v>LAURA PERDOMO</v>
      </c>
    </row>
    <row r="66" spans="2:12" ht="13.5" x14ac:dyDescent="0.35">
      <c r="B66" s="43">
        <v>63</v>
      </c>
      <c r="C66" s="6">
        <v>167520</v>
      </c>
      <c r="D66" s="44" t="str">
        <f>VLOOKUP(C66,'[1]Control programa E'!$B$13:$U$396,8,0)</f>
        <v>LA BUCARAMANGA</v>
      </c>
      <c r="E66" s="44" t="str">
        <f>VLOOKUP(C66,'[1]Control programa E'!$B$13:$U$396,11,0)</f>
        <v>SINCELEJO</v>
      </c>
      <c r="F66" s="44" t="str">
        <f>VLOOKUP(C66,'[1]Control programa E'!$B$13:$U$396,10,0)</f>
        <v>Área Norte</v>
      </c>
      <c r="G66" s="44" t="str">
        <f>VLOOKUP(C66,'[1]Control programa E'!$B$13:$U$396,20,0)</f>
        <v>Estaciones Aliadas S.A.S. - Jose Dario Moreno</v>
      </c>
      <c r="H66" s="44" t="str">
        <f>VLOOKUP(C66,'[1]Control programa E'!$B$13:$U$396,15,0)</f>
        <v>VICTOR PATERNINA</v>
      </c>
      <c r="I66" s="112">
        <v>0.98795180722891562</v>
      </c>
      <c r="J66" s="112">
        <v>1</v>
      </c>
      <c r="K66" s="110">
        <f t="shared" si="0"/>
        <v>0.99397590361445776</v>
      </c>
      <c r="L66" s="44" t="str">
        <f>VLOOKUP(C66,'[1]Control programa E'!$B$13:$AS$396,44,0)</f>
        <v>KAREN COGOLLO</v>
      </c>
    </row>
    <row r="67" spans="2:12" ht="13.5" x14ac:dyDescent="0.35">
      <c r="B67" s="45">
        <v>64</v>
      </c>
      <c r="C67" s="4">
        <v>110412</v>
      </c>
      <c r="D67" s="44" t="str">
        <f>VLOOKUP(C67,'[1]Control programa E'!$B$13:$U$396,8,0)</f>
        <v>GLORIETA (SAMECO)</v>
      </c>
      <c r="E67" s="44" t="str">
        <f>VLOOKUP(C67,'[1]Control programa E'!$B$13:$U$396,11,0)</f>
        <v>YUMBO</v>
      </c>
      <c r="F67" s="44" t="str">
        <f>VLOOKUP(C67,'[1]Control programa E'!$B$13:$U$396,10,0)</f>
        <v>Área Sur</v>
      </c>
      <c r="G67" s="44" t="str">
        <f>VLOOKUP(C67,'[1]Control programa E'!$B$13:$U$396,20,0)</f>
        <v>Alice Blum</v>
      </c>
      <c r="H67" s="44" t="str">
        <f>VLOOKUP(C67,'[1]Control programa E'!$B$13:$U$396,15,0)</f>
        <v>FERNANDO HERNANDEZ</v>
      </c>
      <c r="I67" s="111">
        <v>0.98795180722891562</v>
      </c>
      <c r="J67" s="111">
        <v>1</v>
      </c>
      <c r="K67" s="110">
        <f t="shared" si="0"/>
        <v>0.99397590361445776</v>
      </c>
      <c r="L67" s="44" t="str">
        <f>VLOOKUP(C67,'[1]Control programa E'!$B$13:$AS$396,44,0)</f>
        <v>JUAN MONTEALEGRE</v>
      </c>
    </row>
    <row r="68" spans="2:12" ht="13.5" x14ac:dyDescent="0.35">
      <c r="B68" s="43">
        <v>65</v>
      </c>
      <c r="C68" s="4">
        <v>112285</v>
      </c>
      <c r="D68" s="44" t="str">
        <f>VLOOKUP(C68,'[1]Control programa E'!$B$13:$U$396,8,0)</f>
        <v>CUNDUY</v>
      </c>
      <c r="E68" s="44" t="str">
        <f>VLOOKUP(C68,'[1]Control programa E'!$B$13:$U$396,11,0)</f>
        <v>FLORENCIA</v>
      </c>
      <c r="F68" s="44" t="str">
        <f>VLOOKUP(C68,'[1]Control programa E'!$B$13:$U$396,10,0)</f>
        <v>Área Sur</v>
      </c>
      <c r="G68" s="44" t="str">
        <f>VLOOKUP(C68,'[1]Control programa E'!$B$13:$U$396,20,0)</f>
        <v>Pedro María Gonzalez / Eduard González</v>
      </c>
      <c r="H68" s="44" t="str">
        <f>VLOOKUP(C68,'[1]Control programa E'!$B$13:$U$396,15,0)</f>
        <v>JOHANA BOTERO</v>
      </c>
      <c r="I68" s="111">
        <v>0.97727272727272729</v>
      </c>
      <c r="J68" s="111">
        <v>1</v>
      </c>
      <c r="K68" s="110">
        <f t="shared" ref="K68:K131" si="1">AVERAGE(I68:J68)</f>
        <v>0.98863636363636365</v>
      </c>
      <c r="L68" s="44" t="str">
        <f>VLOOKUP(C68,'[1]Control programa E'!$B$13:$AS$396,44,0)</f>
        <v>LAURA PERDOMO</v>
      </c>
    </row>
    <row r="69" spans="2:12" ht="13.5" x14ac:dyDescent="0.35">
      <c r="B69" s="45">
        <v>66</v>
      </c>
      <c r="C69" s="6">
        <v>110074</v>
      </c>
      <c r="D69" s="44" t="str">
        <f>VLOOKUP(C69,'[1]Control programa E'!$B$13:$U$396,8,0)</f>
        <v>SABANALARGA</v>
      </c>
      <c r="E69" s="44" t="str">
        <f>VLOOKUP(C69,'[1]Control programa E'!$B$13:$U$396,11,0)</f>
        <v>SABANALARGA</v>
      </c>
      <c r="F69" s="44" t="str">
        <f>VLOOKUP(C69,'[1]Control programa E'!$B$13:$U$396,10,0)</f>
        <v>Área Norte</v>
      </c>
      <c r="G69" s="44" t="str">
        <f>VLOOKUP(C69,'[1]Control programa E'!$B$13:$U$396,20,0)</f>
        <v>COESCO: Alexander Trujillo</v>
      </c>
      <c r="H69" s="44" t="str">
        <f>VLOOKUP(C69,'[1]Control programa E'!$B$13:$U$396,15,0)</f>
        <v>ANGELA BARANDICA</v>
      </c>
      <c r="I69" s="112">
        <v>1</v>
      </c>
      <c r="J69" s="112">
        <v>0.97674418604651159</v>
      </c>
      <c r="K69" s="110">
        <f t="shared" si="1"/>
        <v>0.98837209302325579</v>
      </c>
      <c r="L69" s="44" t="str">
        <f>VLOOKUP(C69,'[1]Control programa E'!$B$13:$AS$396,44,0)</f>
        <v>GUILLERMO SOLANO</v>
      </c>
    </row>
    <row r="70" spans="2:12" ht="13.5" x14ac:dyDescent="0.35">
      <c r="B70" s="43">
        <v>67</v>
      </c>
      <c r="C70" s="4">
        <v>165711</v>
      </c>
      <c r="D70" s="44" t="str">
        <f>VLOOKUP(C70,'[1]Control programa E'!$B$13:$U$396,8,0)</f>
        <v>EL DIVINO NINO</v>
      </c>
      <c r="E70" s="44" t="str">
        <f>VLOOKUP(C70,'[1]Control programa E'!$B$13:$U$396,11,0)</f>
        <v>TULUA</v>
      </c>
      <c r="F70" s="44" t="str">
        <f>VLOOKUP(C70,'[1]Control programa E'!$B$13:$U$396,10,0)</f>
        <v>Área Sur</v>
      </c>
      <c r="G70" s="44" t="str">
        <f>VLOOKUP(C70,'[1]Control programa E'!$B$13:$U$396,20,0)</f>
        <v>Jorge Grueso</v>
      </c>
      <c r="H70" s="44" t="str">
        <f>VLOOKUP(C70,'[1]Control programa E'!$B$13:$U$396,15,0)</f>
        <v>ANDRES GARCIA</v>
      </c>
      <c r="I70" s="111">
        <v>1</v>
      </c>
      <c r="J70" s="111">
        <v>0.97674418604651159</v>
      </c>
      <c r="K70" s="110">
        <f t="shared" si="1"/>
        <v>0.98837209302325579</v>
      </c>
      <c r="L70" s="44" t="str">
        <f>VLOOKUP(C70,'[1]Control programa E'!$B$13:$AS$396,44,0)</f>
        <v>SANDRA JORDAN</v>
      </c>
    </row>
    <row r="71" spans="2:12" ht="13.5" x14ac:dyDescent="0.35">
      <c r="B71" s="45">
        <v>68</v>
      </c>
      <c r="C71" s="6">
        <v>167246</v>
      </c>
      <c r="D71" s="44" t="str">
        <f>VLOOKUP(C71,'[1]Control programa E'!$B$13:$U$396,8,0)</f>
        <v>LIMONAR</v>
      </c>
      <c r="E71" s="44" t="str">
        <f>VLOOKUP(C71,'[1]Control programa E'!$B$13:$U$396,11,0)</f>
        <v>GUAYABETAL</v>
      </c>
      <c r="F71" s="44" t="str">
        <f>VLOOKUP(C71,'[1]Control programa E'!$B$13:$U$396,10,0)</f>
        <v>Área Centro</v>
      </c>
      <c r="G71" s="44" t="str">
        <f>VLOOKUP(C71,'[1]Control programa E'!$B$13:$U$396,20,0)</f>
        <v>REDH: Humberto Hernandez</v>
      </c>
      <c r="H71" s="44" t="str">
        <f>VLOOKUP(C71,'[1]Control programa E'!$B$13:$U$396,15,0)</f>
        <v>IVAN PINZON</v>
      </c>
      <c r="I71" s="112">
        <v>1</v>
      </c>
      <c r="J71" s="112">
        <v>0.97590361445783136</v>
      </c>
      <c r="K71" s="110">
        <f t="shared" si="1"/>
        <v>0.98795180722891573</v>
      </c>
      <c r="L71" s="44" t="str">
        <f>VLOOKUP(C71,'[1]Control programa E'!$B$13:$AS$396,44,0)</f>
        <v>WILSON MONTAÑA</v>
      </c>
    </row>
    <row r="72" spans="2:12" ht="13.5" x14ac:dyDescent="0.35">
      <c r="B72" s="43">
        <v>69</v>
      </c>
      <c r="C72" s="4">
        <v>144439</v>
      </c>
      <c r="D72" s="44" t="str">
        <f>VLOOKUP(C72,'[1]Control programa E'!$B$13:$U$396,8,0)</f>
        <v>LA PAILA</v>
      </c>
      <c r="E72" s="44" t="str">
        <f>VLOOKUP(C72,'[1]Control programa E'!$B$13:$U$396,11,0)</f>
        <v>ZARZAL</v>
      </c>
      <c r="F72" s="44" t="str">
        <f>VLOOKUP(C72,'[1]Control programa E'!$B$13:$U$396,10,0)</f>
        <v>Área Sur</v>
      </c>
      <c r="G72" s="44" t="str">
        <f>VLOOKUP(C72,'[1]Control programa E'!$B$13:$U$396,20,0)</f>
        <v>Carlos Villa Marin</v>
      </c>
      <c r="H72" s="44" t="str">
        <f>VLOOKUP(C72,'[1]Control programa E'!$B$13:$U$396,15,0)</f>
        <v>ANDRES GARCIA</v>
      </c>
      <c r="I72" s="111">
        <v>1</v>
      </c>
      <c r="J72" s="111">
        <v>0.97590361445783136</v>
      </c>
      <c r="K72" s="110">
        <f t="shared" si="1"/>
        <v>0.98795180722891573</v>
      </c>
      <c r="L72" s="44" t="str">
        <f>VLOOKUP(C72,'[1]Control programa E'!$B$13:$AS$396,44,0)</f>
        <v>FERNANDO DUQUE</v>
      </c>
    </row>
    <row r="73" spans="2:12" ht="13.5" x14ac:dyDescent="0.35">
      <c r="B73" s="45">
        <v>70</v>
      </c>
      <c r="C73" s="4">
        <v>112616</v>
      </c>
      <c r="D73" s="44" t="str">
        <f>VLOOKUP(C73,'[1]Control programa E'!$B$13:$U$396,8,0)</f>
        <v>LA MARINA</v>
      </c>
      <c r="E73" s="44" t="str">
        <f>VLOOKUP(C73,'[1]Control programa E'!$B$13:$U$396,11,0)</f>
        <v>SANTUARIO</v>
      </c>
      <c r="F73" s="44" t="str">
        <f>VLOOKUP(C73,'[1]Control programa E'!$B$13:$U$396,10,0)</f>
        <v>Área Sur</v>
      </c>
      <c r="G73" s="44" t="str">
        <f>VLOOKUP(C73,'[1]Control programa E'!$B$13:$U$396,20,0)</f>
        <v>Gilberto Mejía</v>
      </c>
      <c r="H73" s="44" t="str">
        <f>VLOOKUP(C73,'[1]Control programa E'!$B$13:$U$396,15,0)</f>
        <v>MARIANA VELEZ</v>
      </c>
      <c r="I73" s="111">
        <v>0.97590361445783136</v>
      </c>
      <c r="J73" s="111">
        <v>1</v>
      </c>
      <c r="K73" s="110">
        <f t="shared" si="1"/>
        <v>0.98795180722891573</v>
      </c>
      <c r="L73" s="44" t="str">
        <f>VLOOKUP(C73,'[1]Control programa E'!$B$13:$AS$396,44,0)</f>
        <v>FERNANDO DUQUE</v>
      </c>
    </row>
    <row r="74" spans="2:12" ht="13.5" x14ac:dyDescent="0.35">
      <c r="B74" s="43">
        <v>71</v>
      </c>
      <c r="C74" s="6">
        <v>110013</v>
      </c>
      <c r="D74" s="44" t="str">
        <f>VLOOKUP(C74,'[1]Control programa E'!$B$13:$U$396,8,0)</f>
        <v>ALAMOS</v>
      </c>
      <c r="E74" s="44" t="str">
        <f>VLOOKUP(C74,'[1]Control programa E'!$B$13:$U$396,11,0)</f>
        <v>MEDELLIN</v>
      </c>
      <c r="F74" s="44" t="str">
        <f>VLOOKUP(C74,'[1]Control programa E'!$B$13:$U$396,10,0)</f>
        <v>Área Norte</v>
      </c>
      <c r="G74" s="44" t="str">
        <f>VLOOKUP(C74,'[1]Control programa E'!$B$13:$U$396,20,0)</f>
        <v xml:space="preserve">GRUPO ESTACIONES: Taxi Individual / Grupo Estaciones </v>
      </c>
      <c r="H74" s="44" t="str">
        <f>VLOOKUP(C74,'[1]Control programa E'!$B$13:$U$396,15,0)</f>
        <v>ALVARO GUTIERREZ</v>
      </c>
      <c r="I74" s="112">
        <v>1</v>
      </c>
      <c r="J74" s="112">
        <v>0.97560975609756095</v>
      </c>
      <c r="K74" s="110">
        <f t="shared" si="1"/>
        <v>0.98780487804878048</v>
      </c>
      <c r="L74" s="44" t="str">
        <f>VLOOKUP(C74,'[1]Control programa E'!$B$13:$AS$396,44,0)</f>
        <v>JOHNNATAN ALZATE</v>
      </c>
    </row>
    <row r="75" spans="2:12" ht="13.5" x14ac:dyDescent="0.35">
      <c r="B75" s="45">
        <v>72</v>
      </c>
      <c r="C75" s="4">
        <v>111056</v>
      </c>
      <c r="D75" s="44" t="str">
        <f>VLOOKUP(C75,'[1]Control programa E'!$B$13:$U$396,8,0)</f>
        <v>SERVIBERNA</v>
      </c>
      <c r="E75" s="44" t="str">
        <f>VLOOKUP(C75,'[1]Control programa E'!$B$13:$U$396,11,0)</f>
        <v>PALMIRA</v>
      </c>
      <c r="F75" s="44" t="str">
        <f>VLOOKUP(C75,'[1]Control programa E'!$B$13:$U$396,10,0)</f>
        <v>Área Sur</v>
      </c>
      <c r="G75" s="44" t="str">
        <f>VLOOKUP(C75,'[1]Control programa E'!$B$13:$U$396,20,0)</f>
        <v>Carlos Castellanos</v>
      </c>
      <c r="H75" s="44" t="str">
        <f>VLOOKUP(C75,'[1]Control programa E'!$B$13:$U$396,15,0)</f>
        <v>FERNANDO HERNANDEZ</v>
      </c>
      <c r="I75" s="111">
        <v>1</v>
      </c>
      <c r="J75" s="111">
        <v>0.97530864197530864</v>
      </c>
      <c r="K75" s="110">
        <f t="shared" si="1"/>
        <v>0.98765432098765427</v>
      </c>
      <c r="L75" s="44" t="str">
        <f>VLOOKUP(C75,'[1]Control programa E'!$B$13:$AS$396,44,0)</f>
        <v>SANDRA JORDAN</v>
      </c>
    </row>
    <row r="76" spans="2:12" ht="13.5" x14ac:dyDescent="0.35">
      <c r="B76" s="43">
        <v>73</v>
      </c>
      <c r="C76" s="4">
        <v>167223</v>
      </c>
      <c r="D76" s="44" t="str">
        <f>VLOOKUP(C76,'[1]Control programa E'!$B$13:$U$396,8,0)</f>
        <v>LA HERMOSA</v>
      </c>
      <c r="E76" s="44" t="str">
        <f>VLOOKUP(C76,'[1]Control programa E'!$B$13:$U$396,11,0)</f>
        <v>SANTA ROSA DE CABAL</v>
      </c>
      <c r="F76" s="44" t="str">
        <f>VLOOKUP(C76,'[1]Control programa E'!$B$13:$U$396,10,0)</f>
        <v>Área Sur</v>
      </c>
      <c r="G76" s="44" t="str">
        <f>VLOOKUP(C76,'[1]Control programa E'!$B$13:$U$396,20,0)</f>
        <v>Gilberto Mejía</v>
      </c>
      <c r="H76" s="44" t="str">
        <f>VLOOKUP(C76,'[1]Control programa E'!$B$13:$U$396,15,0)</f>
        <v>MARIANA VELEZ</v>
      </c>
      <c r="I76" s="111">
        <v>1</v>
      </c>
      <c r="J76" s="111">
        <v>0.97530864197530864</v>
      </c>
      <c r="K76" s="110">
        <f t="shared" si="1"/>
        <v>0.98765432098765427</v>
      </c>
      <c r="L76" s="44" t="str">
        <f>VLOOKUP(C76,'[1]Control programa E'!$B$13:$AS$396,44,0)</f>
        <v>FERNANDO DUQUE</v>
      </c>
    </row>
    <row r="77" spans="2:12" ht="13.5" x14ac:dyDescent="0.35">
      <c r="B77" s="45">
        <v>74</v>
      </c>
      <c r="C77" s="4">
        <v>170984</v>
      </c>
      <c r="D77" s="44" t="str">
        <f>VLOOKUP(C77,'[1]Control programa E'!$B$13:$U$396,8,0)</f>
        <v>LA GLORIETA - CHOCONTÁ</v>
      </c>
      <c r="E77" s="44" t="str">
        <f>VLOOKUP(C77,'[1]Control programa E'!$B$13:$U$396,11,0)</f>
        <v>CHOCONTA</v>
      </c>
      <c r="F77" s="44" t="str">
        <f>VLOOKUP(C77,'[1]Control programa E'!$B$13:$U$396,10,0)</f>
        <v>Área Centro</v>
      </c>
      <c r="G77" s="44" t="str">
        <f>VLOOKUP(C77,'[1]Control programa E'!$B$13:$U$396,20,0)</f>
        <v>Claudia Bayona</v>
      </c>
      <c r="H77" s="44" t="str">
        <f>VLOOKUP(C77,'[1]Control programa E'!$B$13:$U$396,15,0)</f>
        <v>YOLIMA MESA</v>
      </c>
      <c r="I77" s="111">
        <v>0.97468354430379744</v>
      </c>
      <c r="J77" s="111">
        <v>1</v>
      </c>
      <c r="K77" s="110">
        <f t="shared" si="1"/>
        <v>0.98734177215189867</v>
      </c>
      <c r="L77" s="44" t="str">
        <f>VLOOKUP(C77,'[1]Control programa E'!$B$13:$AS$396,44,0)</f>
        <v>MILENA INFANTE</v>
      </c>
    </row>
    <row r="78" spans="2:12" ht="13.5" x14ac:dyDescent="0.35">
      <c r="B78" s="43">
        <v>75</v>
      </c>
      <c r="C78" s="4">
        <v>170729</v>
      </c>
      <c r="D78" s="44" t="str">
        <f>VLOOKUP(C78,'[1]Control programa E'!$B$13:$U$396,8,0)</f>
        <v>COOTRANSVALLE</v>
      </c>
      <c r="E78" s="44" t="str">
        <f>VLOOKUP(C78,'[1]Control programa E'!$B$13:$U$396,11,0)</f>
        <v>SAMACA</v>
      </c>
      <c r="F78" s="44" t="str">
        <f>VLOOKUP(C78,'[1]Control programa E'!$B$13:$U$396,10,0)</f>
        <v>Área Centro</v>
      </c>
      <c r="G78" s="44" t="str">
        <f>VLOOKUP(C78,'[1]Control programa E'!$B$13:$U$396,20,0)</f>
        <v>Hector Martínez</v>
      </c>
      <c r="H78" s="44" t="str">
        <f>VLOOKUP(C78,'[1]Control programa E'!$B$13:$U$396,15,0)</f>
        <v>YOLIMA MESA</v>
      </c>
      <c r="I78" s="111">
        <v>1</v>
      </c>
      <c r="J78" s="111">
        <v>0.97333333333333338</v>
      </c>
      <c r="K78" s="110">
        <f t="shared" si="1"/>
        <v>0.98666666666666669</v>
      </c>
      <c r="L78" s="44" t="str">
        <f>VLOOKUP(C78,'[1]Control programa E'!$B$13:$AS$396,44,0)</f>
        <v>RICARDO CHIPATECUA</v>
      </c>
    </row>
    <row r="79" spans="2:12" ht="13.5" x14ac:dyDescent="0.35">
      <c r="B79" s="45">
        <v>76</v>
      </c>
      <c r="C79" s="4">
        <v>111101</v>
      </c>
      <c r="D79" s="44" t="str">
        <f>VLOOKUP(C79,'[1]Control programa E'!$B$13:$U$396,8,0)</f>
        <v>MATAMUNDO</v>
      </c>
      <c r="E79" s="44" t="str">
        <f>VLOOKUP(C79,'[1]Control programa E'!$B$13:$U$396,11,0)</f>
        <v>NEIVA</v>
      </c>
      <c r="F79" s="44" t="str">
        <f>VLOOKUP(C79,'[1]Control programa E'!$B$13:$U$396,10,0)</f>
        <v>Área Sur</v>
      </c>
      <c r="G79" s="44" t="str">
        <f>VLOOKUP(C79,'[1]Control programa E'!$B$13:$U$396,20,0)</f>
        <v>COESCO: Francisco Diez</v>
      </c>
      <c r="H79" s="44" t="str">
        <f>VLOOKUP(C79,'[1]Control programa E'!$B$13:$U$396,15,0)</f>
        <v>JOHANA BOTERO</v>
      </c>
      <c r="I79" s="111">
        <v>0.96511627906976749</v>
      </c>
      <c r="J79" s="111">
        <v>1</v>
      </c>
      <c r="K79" s="110">
        <f t="shared" si="1"/>
        <v>0.98255813953488369</v>
      </c>
      <c r="L79" s="44" t="str">
        <f>VLOOKUP(C79,'[1]Control programa E'!$B$13:$AS$396,44,0)</f>
        <v>LAURA PERDOMO</v>
      </c>
    </row>
    <row r="80" spans="2:12" ht="13.5" x14ac:dyDescent="0.35">
      <c r="B80" s="43">
        <v>77</v>
      </c>
      <c r="C80" s="6">
        <v>170938</v>
      </c>
      <c r="D80" s="44" t="str">
        <f>VLOOKUP(C80,'[1]Control programa E'!$B$13:$U$396,8,0)</f>
        <v>ALCARAVAN YOPAL</v>
      </c>
      <c r="E80" s="44" t="str">
        <f>VLOOKUP(C80,'[1]Control programa E'!$B$13:$U$396,11,0)</f>
        <v>YOPAL</v>
      </c>
      <c r="F80" s="44" t="str">
        <f>VLOOKUP(C80,'[1]Control programa E'!$B$13:$U$396,10,0)</f>
        <v>Área Centro</v>
      </c>
      <c r="G80" s="44" t="str">
        <f>VLOOKUP(C80,'[1]Control programa E'!$B$13:$U$396,20,0)</f>
        <v>COESCO: Julian Torrado</v>
      </c>
      <c r="H80" s="44" t="str">
        <f>VLOOKUP(C80,'[1]Control programa E'!$B$13:$U$396,15,0)</f>
        <v>IVAN PINZON</v>
      </c>
      <c r="I80" s="112">
        <v>0.96511627906976749</v>
      </c>
      <c r="J80" s="112">
        <v>1</v>
      </c>
      <c r="K80" s="110">
        <f t="shared" si="1"/>
        <v>0.98255813953488369</v>
      </c>
      <c r="L80" s="44" t="str">
        <f>VLOOKUP(C80,'[1]Control programa E'!$B$13:$AS$396,44,0)</f>
        <v>WILSON MONTAÑA</v>
      </c>
    </row>
    <row r="81" spans="2:12" ht="13.5" x14ac:dyDescent="0.35">
      <c r="B81" s="45">
        <v>78</v>
      </c>
      <c r="C81" s="4">
        <v>145348</v>
      </c>
      <c r="D81" s="44" t="str">
        <f>VLOOKUP(C81,'[1]Control programa E'!$B$13:$U$396,8,0)</f>
        <v>LOS PUENTES</v>
      </c>
      <c r="E81" s="44" t="str">
        <f>VLOOKUP(C81,'[1]Control programa E'!$B$13:$U$396,11,0)</f>
        <v>SALDAÑA</v>
      </c>
      <c r="F81" s="44" t="str">
        <f>VLOOKUP(C81,'[1]Control programa E'!$B$13:$U$396,10,0)</f>
        <v>Área Centro</v>
      </c>
      <c r="G81" s="44" t="str">
        <f>VLOOKUP(C81,'[1]Control programa E'!$B$13:$U$396,20,0)</f>
        <v>Monica Rosa Cuellar B</v>
      </c>
      <c r="H81" s="44" t="str">
        <f>VLOOKUP(C81,'[1]Control programa E'!$B$13:$U$396,15,0)</f>
        <v>JOHANA BOTERO</v>
      </c>
      <c r="I81" s="111">
        <v>1</v>
      </c>
      <c r="J81" s="111">
        <v>0.9642857142857143</v>
      </c>
      <c r="K81" s="110">
        <f t="shared" si="1"/>
        <v>0.98214285714285721</v>
      </c>
      <c r="L81" s="44" t="str">
        <f>VLOOKUP(C81,'[1]Control programa E'!$B$13:$AS$396,44,0)</f>
        <v>FERNEY LOZANO</v>
      </c>
    </row>
    <row r="82" spans="2:12" ht="13.5" x14ac:dyDescent="0.35">
      <c r="B82" s="43">
        <v>79</v>
      </c>
      <c r="C82" s="4">
        <v>109820</v>
      </c>
      <c r="D82" s="44" t="str">
        <f>VLOOKUP(C82,'[1]Control programa E'!$B$13:$U$396,8,0)</f>
        <v>SAN PEDRO / INVERSIONES MATIZ</v>
      </c>
      <c r="E82" s="44" t="str">
        <f>VLOOKUP(C82,'[1]Control programa E'!$B$13:$U$396,11,0)</f>
        <v>FUNZA</v>
      </c>
      <c r="F82" s="44" t="str">
        <f>VLOOKUP(C82,'[1]Control programa E'!$B$13:$U$396,10,0)</f>
        <v>Área Centro</v>
      </c>
      <c r="G82" s="44" t="str">
        <f>VLOOKUP(C82,'[1]Control programa E'!$B$13:$U$396,20,0)</f>
        <v>Aristobulo Matiz</v>
      </c>
      <c r="H82" s="44" t="str">
        <f>VLOOKUP(C82,'[1]Control programa E'!$B$13:$U$396,15,0)</f>
        <v>SEBASTIAN PARDO</v>
      </c>
      <c r="I82" s="111">
        <v>0.96341463414634143</v>
      </c>
      <c r="J82" s="111">
        <v>1</v>
      </c>
      <c r="K82" s="110">
        <f t="shared" si="1"/>
        <v>0.98170731707317072</v>
      </c>
      <c r="L82" s="44" t="str">
        <f>VLOOKUP(C82,'[1]Control programa E'!$B$13:$AS$396,44,0)</f>
        <v>RICARDO CHIPATECUA</v>
      </c>
    </row>
    <row r="83" spans="2:12" ht="13.5" x14ac:dyDescent="0.35">
      <c r="B83" s="45">
        <v>80</v>
      </c>
      <c r="C83" s="6">
        <v>112046</v>
      </c>
      <c r="D83" s="44" t="str">
        <f>VLOOKUP(C83,'[1]Control programa E'!$B$13:$U$396,8,0)</f>
        <v>ALTO PRADO</v>
      </c>
      <c r="E83" s="44" t="str">
        <f>VLOOKUP(C83,'[1]Control programa E'!$B$13:$U$396,11,0)</f>
        <v>BARRANQUILLA</v>
      </c>
      <c r="F83" s="44" t="str">
        <f>VLOOKUP(C83,'[1]Control programa E'!$B$13:$U$396,10,0)</f>
        <v>Área Norte</v>
      </c>
      <c r="G83" s="44" t="str">
        <f>VLOOKUP(C83,'[1]Control programa E'!$B$13:$U$396,20,0)</f>
        <v>COESCO: Alexander Trujillo</v>
      </c>
      <c r="H83" s="44" t="str">
        <f>VLOOKUP(C83,'[1]Control programa E'!$B$13:$U$396,15,0)</f>
        <v>ANGELA BARANDICA</v>
      </c>
      <c r="I83" s="112">
        <v>0.95454545454545459</v>
      </c>
      <c r="J83" s="112">
        <v>1</v>
      </c>
      <c r="K83" s="110">
        <f t="shared" si="1"/>
        <v>0.97727272727272729</v>
      </c>
      <c r="L83" s="44" t="str">
        <f>VLOOKUP(C83,'[1]Control programa E'!$B$13:$AS$396,44,0)</f>
        <v>GUILLERMO SOLANO</v>
      </c>
    </row>
    <row r="84" spans="2:12" ht="13.5" x14ac:dyDescent="0.35">
      <c r="B84" s="43">
        <v>81</v>
      </c>
      <c r="C84" s="6">
        <v>110665</v>
      </c>
      <c r="D84" s="44" t="str">
        <f>VLOOKUP(C84,'[1]Control programa E'!$B$13:$U$396,8,0)</f>
        <v>LUALCOR</v>
      </c>
      <c r="E84" s="44" t="str">
        <f>VLOOKUP(C84,'[1]Control programa E'!$B$13:$U$396,11,0)</f>
        <v>NEIVA</v>
      </c>
      <c r="F84" s="44" t="str">
        <f>VLOOKUP(C84,'[1]Control programa E'!$B$13:$U$396,10,0)</f>
        <v>Área Sur</v>
      </c>
      <c r="G84" s="44" t="str">
        <f>VLOOKUP(C84,'[1]Control programa E'!$B$13:$U$396,20,0)</f>
        <v>COESCO: Francisco Diez</v>
      </c>
      <c r="H84" s="44" t="str">
        <f>VLOOKUP(C84,'[1]Control programa E'!$B$13:$U$396,15,0)</f>
        <v>JOHANA BOTERO</v>
      </c>
      <c r="I84" s="112">
        <v>1</v>
      </c>
      <c r="J84" s="112">
        <v>0.95454545454545459</v>
      </c>
      <c r="K84" s="110">
        <f t="shared" si="1"/>
        <v>0.97727272727272729</v>
      </c>
      <c r="L84" s="44" t="str">
        <f>VLOOKUP(C84,'[1]Control programa E'!$B$13:$AS$396,44,0)</f>
        <v>LAURA PERDOMO</v>
      </c>
    </row>
    <row r="85" spans="2:12" ht="13.5" x14ac:dyDescent="0.35">
      <c r="B85" s="45">
        <v>82</v>
      </c>
      <c r="C85" s="4">
        <v>158275</v>
      </c>
      <c r="D85" s="44" t="str">
        <f>VLOOKUP(C85,'[1]Control programa E'!$B$13:$U$396,8,0)</f>
        <v>NUTIBARA</v>
      </c>
      <c r="E85" s="44" t="str">
        <f>VLOOKUP(C85,'[1]Control programa E'!$B$13:$U$396,11,0)</f>
        <v>MEDELLIN</v>
      </c>
      <c r="F85" s="44" t="str">
        <f>VLOOKUP(C85,'[1]Control programa E'!$B$13:$U$396,10,0)</f>
        <v>Área Norte</v>
      </c>
      <c r="G85" s="44" t="str">
        <f>VLOOKUP(C85,'[1]Control programa E'!$B$13:$U$396,20,0)</f>
        <v>GRUPO ESTACIONES: Clemencia Jaramillo, Luis Carlos Mejía</v>
      </c>
      <c r="H85" s="44" t="str">
        <f>VLOOKUP(C85,'[1]Control programa E'!$B$13:$U$396,15,0)</f>
        <v>ALVARO GUTIERREZ</v>
      </c>
      <c r="I85" s="111">
        <v>1</v>
      </c>
      <c r="J85" s="111">
        <v>0.95348837209302328</v>
      </c>
      <c r="K85" s="110">
        <f t="shared" si="1"/>
        <v>0.97674418604651159</v>
      </c>
      <c r="L85" s="44" t="str">
        <f>VLOOKUP(C85,'[1]Control programa E'!$B$13:$AS$396,44,0)</f>
        <v>JOHNNATAN ALZATE</v>
      </c>
    </row>
    <row r="86" spans="2:12" ht="13.5" x14ac:dyDescent="0.35">
      <c r="B86" s="43">
        <v>83</v>
      </c>
      <c r="C86" s="4">
        <v>112019</v>
      </c>
      <c r="D86" s="44" t="str">
        <f>VLOOKUP(C86,'[1]Control programa E'!$B$13:$U$396,8,0)</f>
        <v>SAN ANTONIO</v>
      </c>
      <c r="E86" s="44" t="str">
        <f>VLOOKUP(C86,'[1]Control programa E'!$B$13:$U$396,11,0)</f>
        <v>CHIQUINQUIRA</v>
      </c>
      <c r="F86" s="44" t="str">
        <f>VLOOKUP(C86,'[1]Control programa E'!$B$13:$U$396,10,0)</f>
        <v>Área Centro</v>
      </c>
      <c r="G86" s="44" t="str">
        <f>VLOOKUP(C86,'[1]Control programa E'!$B$13:$U$396,20,0)</f>
        <v>Rafael Angulo</v>
      </c>
      <c r="H86" s="44" t="str">
        <f>VLOOKUP(C86,'[1]Control programa E'!$B$13:$U$396,15,0)</f>
        <v>YOLIMA MESA</v>
      </c>
      <c r="I86" s="111">
        <v>0.95348837209302328</v>
      </c>
      <c r="J86" s="111">
        <v>1</v>
      </c>
      <c r="K86" s="110">
        <f t="shared" si="1"/>
        <v>0.97674418604651159</v>
      </c>
      <c r="L86" s="44" t="str">
        <f>VLOOKUP(C86,'[1]Control programa E'!$B$13:$AS$396,44,0)</f>
        <v>MILENA INFANTE</v>
      </c>
    </row>
    <row r="87" spans="2:12" ht="13.5" x14ac:dyDescent="0.35">
      <c r="B87" s="45">
        <v>84</v>
      </c>
      <c r="C87" s="4">
        <v>170202</v>
      </c>
      <c r="D87" s="44" t="str">
        <f>VLOOKUP(C87,'[1]Control programa E'!$B$13:$U$396,8,0)</f>
        <v>SALGAR PTO COL</v>
      </c>
      <c r="E87" s="44" t="str">
        <f>VLOOKUP(C87,'[1]Control programa E'!$B$13:$U$396,11,0)</f>
        <v>PUERTO COLOMBIA</v>
      </c>
      <c r="F87" s="44" t="str">
        <f>VLOOKUP(C87,'[1]Control programa E'!$B$13:$U$396,10,0)</f>
        <v>Área Norte</v>
      </c>
      <c r="G87" s="44" t="str">
        <f>VLOOKUP(C87,'[1]Control programa E'!$B$13:$U$396,20,0)</f>
        <v>CREDISEGUROS DE LA COSTA - Luz Mary Salazar</v>
      </c>
      <c r="H87" s="44" t="str">
        <f>VLOOKUP(C87,'[1]Control programa E'!$B$13:$U$396,15,0)</f>
        <v>ANGELA BARANDICA</v>
      </c>
      <c r="I87" s="111">
        <v>0.95348837209302328</v>
      </c>
      <c r="J87" s="111">
        <v>1</v>
      </c>
      <c r="K87" s="110">
        <f t="shared" si="1"/>
        <v>0.97674418604651159</v>
      </c>
      <c r="L87" s="44" t="str">
        <f>VLOOKUP(C87,'[1]Control programa E'!$B$13:$AS$396,44,0)</f>
        <v>GUILLERMO SOLANO</v>
      </c>
    </row>
    <row r="88" spans="2:12" ht="13.5" x14ac:dyDescent="0.35">
      <c r="B88" s="43">
        <v>85</v>
      </c>
      <c r="C88" s="6">
        <v>109736</v>
      </c>
      <c r="D88" s="44" t="str">
        <f>VLOOKUP(C88,'[1]Control programa E'!$B$13:$U$396,8,0)</f>
        <v>AVENIDA DEL RIO</v>
      </c>
      <c r="E88" s="44" t="str">
        <f>VLOOKUP(C88,'[1]Control programa E'!$B$13:$U$396,11,0)</f>
        <v>MEDELLIN</v>
      </c>
      <c r="F88" s="44" t="str">
        <f>VLOOKUP(C88,'[1]Control programa E'!$B$13:$U$396,10,0)</f>
        <v>Área Norte</v>
      </c>
      <c r="G88" s="44" t="str">
        <f>VLOOKUP(C88,'[1]Control programa E'!$B$13:$U$396,20,0)</f>
        <v>COESCO: Alexander Trujillo</v>
      </c>
      <c r="H88" s="44" t="str">
        <f>VLOOKUP(C88,'[1]Control programa E'!$B$13:$U$396,15,0)</f>
        <v>ANDRES FELIPE PENNA</v>
      </c>
      <c r="I88" s="112">
        <v>1</v>
      </c>
      <c r="J88" s="112">
        <v>0.95348837209302328</v>
      </c>
      <c r="K88" s="110">
        <f t="shared" si="1"/>
        <v>0.97674418604651159</v>
      </c>
      <c r="L88" s="44" t="str">
        <f>VLOOKUP(C88,'[1]Control programa E'!$B$13:$AS$396,44,0)</f>
        <v>NORMAN CORDOBA</v>
      </c>
    </row>
    <row r="89" spans="2:12" ht="13.5" x14ac:dyDescent="0.35">
      <c r="B89" s="45">
        <v>86</v>
      </c>
      <c r="C89" s="4">
        <v>110987</v>
      </c>
      <c r="D89" s="44" t="str">
        <f>VLOOKUP(C89,'[1]Control programa E'!$B$13:$U$396,8,0)</f>
        <v>PANORAMA</v>
      </c>
      <c r="E89" s="44" t="str">
        <f>VLOOKUP(C89,'[1]Control programa E'!$B$13:$U$396,11,0)</f>
        <v>YUMBO</v>
      </c>
      <c r="F89" s="44" t="str">
        <f>VLOOKUP(C89,'[1]Control programa E'!$B$13:$U$396,10,0)</f>
        <v>Área Sur</v>
      </c>
      <c r="G89" s="44" t="str">
        <f>VLOOKUP(C89,'[1]Control programa E'!$B$13:$U$396,20,0)</f>
        <v>GREEN SAS: Jose Vicente Enriquez</v>
      </c>
      <c r="H89" s="44" t="str">
        <f>VLOOKUP(C89,'[1]Control programa E'!$B$13:$U$396,15,0)</f>
        <v>CLAUDIA PINILLA</v>
      </c>
      <c r="I89" s="111">
        <v>1</v>
      </c>
      <c r="J89" s="111">
        <v>0.95348837209302328</v>
      </c>
      <c r="K89" s="110">
        <f t="shared" si="1"/>
        <v>0.97674418604651159</v>
      </c>
      <c r="L89" s="44" t="str">
        <f>VLOOKUP(C89,'[1]Control programa E'!$B$13:$AS$396,44,0)</f>
        <v>SANDRA JORDAN</v>
      </c>
    </row>
    <row r="90" spans="2:12" ht="13.5" x14ac:dyDescent="0.35">
      <c r="B90" s="43">
        <v>87</v>
      </c>
      <c r="C90" s="4">
        <v>171049</v>
      </c>
      <c r="D90" s="44" t="str">
        <f>VLOOKUP(C90,'[1]Control programa E'!$B$13:$U$396,8,0)</f>
        <v>DOÑA ALANA</v>
      </c>
      <c r="E90" s="44" t="str">
        <f>VLOOKUP(C90,'[1]Control programa E'!$B$13:$U$396,11,0)</f>
        <v>SAHAGUN</v>
      </c>
      <c r="F90" s="44" t="str">
        <f>VLOOKUP(C90,'[1]Control programa E'!$B$13:$U$396,10,0)</f>
        <v>Área Norte</v>
      </c>
      <c r="G90" s="44">
        <f>VLOOKUP(C90,'[1]Control programa E'!$B$13:$U$396,20,0)</f>
        <v>0</v>
      </c>
      <c r="H90" s="44" t="str">
        <f>VLOOKUP(C90,'[1]Control programa E'!$B$13:$U$396,15,0)</f>
        <v>VICTOR PATERNINA</v>
      </c>
      <c r="I90" s="111">
        <v>1</v>
      </c>
      <c r="J90" s="111">
        <v>0.95348837209302328</v>
      </c>
      <c r="K90" s="110">
        <f t="shared" si="1"/>
        <v>0.97674418604651159</v>
      </c>
      <c r="L90" s="44" t="str">
        <f>VLOOKUP(C90,'[1]Control programa E'!$B$13:$AS$396,44,0)</f>
        <v>KAREN COGOLLO</v>
      </c>
    </row>
    <row r="91" spans="2:12" ht="13.5" x14ac:dyDescent="0.35">
      <c r="B91" s="45">
        <v>88</v>
      </c>
      <c r="C91" s="6">
        <v>164088</v>
      </c>
      <c r="D91" s="44" t="str">
        <f>VLOOKUP(C91,'[1]Control programa E'!$B$13:$U$396,8,0)</f>
        <v>SERVISANTANDER</v>
      </c>
      <c r="E91" s="44" t="str">
        <f>VLOOKUP(C91,'[1]Control programa E'!$B$13:$U$396,11,0)</f>
        <v>BUCARAMANGA</v>
      </c>
      <c r="F91" s="44" t="str">
        <f>VLOOKUP(C91,'[1]Control programa E'!$B$13:$U$396,10,0)</f>
        <v>Área Norte</v>
      </c>
      <c r="G91" s="44" t="str">
        <f>VLOOKUP(C91,'[1]Control programa E'!$B$13:$U$396,20,0)</f>
        <v>Segundo Abril B</v>
      </c>
      <c r="H91" s="44" t="str">
        <f>VLOOKUP(C91,'[1]Control programa E'!$B$13:$U$396,15,0)</f>
        <v>FABIAN TORRES</v>
      </c>
      <c r="I91" s="112">
        <v>1</v>
      </c>
      <c r="J91" s="112">
        <v>0.95294117647058818</v>
      </c>
      <c r="K91" s="110">
        <f t="shared" si="1"/>
        <v>0.97647058823529409</v>
      </c>
      <c r="L91" s="44" t="str">
        <f>VLOOKUP(C91,'[1]Control programa E'!$B$13:$AS$396,44,0)</f>
        <v>FERNEY LOZANO</v>
      </c>
    </row>
    <row r="92" spans="2:12" ht="13.5" x14ac:dyDescent="0.35">
      <c r="B92" s="43">
        <v>89</v>
      </c>
      <c r="C92" s="4">
        <v>110625</v>
      </c>
      <c r="D92" s="44" t="str">
        <f>VLOOKUP(C92,'[1]Control programa E'!$B$13:$U$396,8,0)</f>
        <v>BELEN 1</v>
      </c>
      <c r="E92" s="44" t="str">
        <f>VLOOKUP(C92,'[1]Control programa E'!$B$13:$U$396,11,0)</f>
        <v>BELEN</v>
      </c>
      <c r="F92" s="44" t="str">
        <f>VLOOKUP(C92,'[1]Control programa E'!$B$13:$U$396,10,0)</f>
        <v>Área Centro</v>
      </c>
      <c r="G92" s="44" t="str">
        <f>VLOOKUP(C92,'[1]Control programa E'!$B$13:$U$396,20,0)</f>
        <v>Mario Amaya</v>
      </c>
      <c r="H92" s="44" t="str">
        <f>VLOOKUP(C92,'[1]Control programa E'!$B$13:$U$396,15,0)</f>
        <v>YOLIMA MESA</v>
      </c>
      <c r="I92" s="111">
        <v>1</v>
      </c>
      <c r="J92" s="111">
        <v>0.95294117647058818</v>
      </c>
      <c r="K92" s="110">
        <f t="shared" si="1"/>
        <v>0.97647058823529409</v>
      </c>
      <c r="L92" s="44" t="str">
        <f>VLOOKUP(C92,'[1]Control programa E'!$B$13:$AS$396,44,0)</f>
        <v>RICARDO CHIPATECUA</v>
      </c>
    </row>
    <row r="93" spans="2:12" ht="13.5" x14ac:dyDescent="0.35">
      <c r="B93" s="45">
        <v>90</v>
      </c>
      <c r="C93" s="6">
        <v>110367</v>
      </c>
      <c r="D93" s="44" t="str">
        <f>VLOOKUP(C93,'[1]Control programa E'!$B$13:$U$396,8,0)</f>
        <v>CERON (DICOPAL)</v>
      </c>
      <c r="E93" s="44" t="str">
        <f>VLOOKUP(C93,'[1]Control programa E'!$B$13:$U$396,11,0)</f>
        <v>PALMIRA</v>
      </c>
      <c r="F93" s="44" t="str">
        <f>VLOOKUP(C93,'[1]Control programa E'!$B$13:$U$396,10,0)</f>
        <v>Área Sur</v>
      </c>
      <c r="G93" s="44" t="str">
        <f>VLOOKUP(C93,'[1]Control programa E'!$B$13:$U$396,20,0)</f>
        <v>Neftaly Cerón</v>
      </c>
      <c r="H93" s="44" t="str">
        <f>VLOOKUP(C93,'[1]Control programa E'!$B$13:$U$396,15,0)</f>
        <v>FERNANDO HERNANDEZ</v>
      </c>
      <c r="I93" s="112">
        <v>0.95294117647058818</v>
      </c>
      <c r="J93" s="112">
        <v>1</v>
      </c>
      <c r="K93" s="110">
        <f t="shared" si="1"/>
        <v>0.97647058823529409</v>
      </c>
      <c r="L93" s="44" t="str">
        <f>VLOOKUP(C93,'[1]Control programa E'!$B$13:$AS$396,44,0)</f>
        <v>SANDRA JORDAN</v>
      </c>
    </row>
    <row r="94" spans="2:12" ht="13.5" x14ac:dyDescent="0.35">
      <c r="B94" s="43">
        <v>91</v>
      </c>
      <c r="C94" s="4">
        <v>111064</v>
      </c>
      <c r="D94" s="44" t="str">
        <f>VLOOKUP(C94,'[1]Control programa E'!$B$13:$U$396,8,0)</f>
        <v>PUERTA DEL SOL</v>
      </c>
      <c r="E94" s="44" t="str">
        <f>VLOOKUP(C94,'[1]Control programa E'!$B$13:$U$396,11,0)</f>
        <v>LA MESA</v>
      </c>
      <c r="F94" s="44" t="str">
        <f>VLOOKUP(C94,'[1]Control programa E'!$B$13:$U$396,10,0)</f>
        <v>Área Centro</v>
      </c>
      <c r="G94" s="44" t="str">
        <f>VLOOKUP(C94,'[1]Control programa E'!$B$13:$U$396,20,0)</f>
        <v>REDH: Humberto Hernandez</v>
      </c>
      <c r="H94" s="44" t="str">
        <f>VLOOKUP(C94,'[1]Control programa E'!$B$13:$U$396,15,0)</f>
        <v xml:space="preserve">PAOLA MARTÍNEZ </v>
      </c>
      <c r="I94" s="111">
        <v>0.95180722891566261</v>
      </c>
      <c r="J94" s="111">
        <v>1</v>
      </c>
      <c r="K94" s="110">
        <f t="shared" si="1"/>
        <v>0.97590361445783125</v>
      </c>
      <c r="L94" s="44" t="str">
        <f>VLOOKUP(C94,'[1]Control programa E'!$B$13:$AS$396,44,0)</f>
        <v>MIGUEL RAMIREZ</v>
      </c>
    </row>
    <row r="95" spans="2:12" ht="13.5" x14ac:dyDescent="0.35">
      <c r="B95" s="45">
        <v>92</v>
      </c>
      <c r="C95" s="6">
        <v>167841</v>
      </c>
      <c r="D95" s="44" t="str">
        <f>VLOOKUP(C95,'[1]Control programa E'!$B$13:$U$396,8,0)</f>
        <v>ÉXITO SUBA</v>
      </c>
      <c r="E95" s="44" t="str">
        <f>VLOOKUP(C95,'[1]Control programa E'!$B$13:$U$396,11,0)</f>
        <v>BOGOTA D.C.</v>
      </c>
      <c r="F95" s="44" t="str">
        <f>VLOOKUP(C95,'[1]Control programa E'!$B$13:$U$396,10,0)</f>
        <v>Área Centro</v>
      </c>
      <c r="G95" s="44" t="str">
        <f>VLOOKUP(C95,'[1]Control programa E'!$B$13:$U$396,20,0)</f>
        <v>GRUPO ÉXITO: Alcides Serna</v>
      </c>
      <c r="H95" s="44" t="str">
        <f>VLOOKUP(C95,'[1]Control programa E'!$B$13:$U$396,15,0)</f>
        <v xml:space="preserve">JUAN PABLO PIÑEROS </v>
      </c>
      <c r="I95" s="112">
        <v>1</v>
      </c>
      <c r="J95" s="112">
        <v>0.95061728395061729</v>
      </c>
      <c r="K95" s="110">
        <f t="shared" si="1"/>
        <v>0.97530864197530864</v>
      </c>
      <c r="L95" s="44" t="str">
        <f>VLOOKUP(C95,'[1]Control programa E'!$B$13:$AS$396,44,0)</f>
        <v>NICOLAS SALAZAR</v>
      </c>
    </row>
    <row r="96" spans="2:12" ht="13.5" x14ac:dyDescent="0.35">
      <c r="B96" s="43">
        <v>93</v>
      </c>
      <c r="C96" s="6">
        <v>144185</v>
      </c>
      <c r="D96" s="44" t="str">
        <f>VLOOKUP(C96,'[1]Control programa E'!$B$13:$U$396,8,0)</f>
        <v>ARAGUATOS</v>
      </c>
      <c r="E96" s="44" t="str">
        <f>VLOOKUP(C96,'[1]Control programa E'!$B$13:$U$396,11,0)</f>
        <v>ACACIAS</v>
      </c>
      <c r="F96" s="44" t="str">
        <f>VLOOKUP(C96,'[1]Control programa E'!$B$13:$U$396,10,0)</f>
        <v>Área Centro</v>
      </c>
      <c r="G96" s="44" t="str">
        <f>VLOOKUP(C96,'[1]Control programa E'!$B$13:$U$396,20,0)</f>
        <v>REDH: Humberto Hernandez</v>
      </c>
      <c r="H96" s="44" t="str">
        <f>VLOOKUP(C96,'[1]Control programa E'!$B$13:$U$396,15,0)</f>
        <v>IVAN PINZON</v>
      </c>
      <c r="I96" s="112">
        <v>1</v>
      </c>
      <c r="J96" s="112">
        <v>0.95061728395061729</v>
      </c>
      <c r="K96" s="110">
        <f t="shared" si="1"/>
        <v>0.97530864197530864</v>
      </c>
      <c r="L96" s="44" t="str">
        <f>VLOOKUP(C96,'[1]Control programa E'!$B$13:$AS$396,44,0)</f>
        <v>WILSON MONTAÑA</v>
      </c>
    </row>
    <row r="97" spans="2:12" ht="13.5" x14ac:dyDescent="0.35">
      <c r="B97" s="45">
        <v>94</v>
      </c>
      <c r="C97" s="6">
        <v>113608</v>
      </c>
      <c r="D97" s="44" t="str">
        <f>VLOOKUP(C97,'[1]Control programa E'!$B$13:$U$396,8,0)</f>
        <v>AUTOCENTRO POPAYAN</v>
      </c>
      <c r="E97" s="44" t="str">
        <f>VLOOKUP(C97,'[1]Control programa E'!$B$13:$U$396,11,0)</f>
        <v>POPAYAN</v>
      </c>
      <c r="F97" s="44" t="str">
        <f>VLOOKUP(C97,'[1]Control programa E'!$B$13:$U$396,10,0)</f>
        <v>Área Sur</v>
      </c>
      <c r="G97" s="44" t="str">
        <f>VLOOKUP(C97,'[1]Control programa E'!$B$13:$U$396,20,0)</f>
        <v>Maria Julia Molina</v>
      </c>
      <c r="H97" s="44" t="str">
        <f>VLOOKUP(C97,'[1]Control programa E'!$B$13:$U$396,15,0)</f>
        <v>CATALINA QUINTERO</v>
      </c>
      <c r="I97" s="112">
        <v>1</v>
      </c>
      <c r="J97" s="112">
        <v>0.95061728395061729</v>
      </c>
      <c r="K97" s="110">
        <f t="shared" si="1"/>
        <v>0.97530864197530864</v>
      </c>
      <c r="L97" s="44" t="str">
        <f>VLOOKUP(C97,'[1]Control programa E'!$B$13:$AS$396,44,0)</f>
        <v>JOSE OROBIO</v>
      </c>
    </row>
    <row r="98" spans="2:12" ht="13.5" x14ac:dyDescent="0.35">
      <c r="B98" s="43">
        <v>95</v>
      </c>
      <c r="C98" s="4">
        <v>168670</v>
      </c>
      <c r="D98" s="44" t="str">
        <f>VLOOKUP(C98,'[1]Control programa E'!$B$13:$U$396,8,0)</f>
        <v>GUACAMAYAS</v>
      </c>
      <c r="E98" s="44" t="str">
        <f>VLOOKUP(C98,'[1]Control programa E'!$B$13:$U$396,11,0)</f>
        <v>FLORENCIA</v>
      </c>
      <c r="F98" s="44" t="str">
        <f>VLOOKUP(C98,'[1]Control programa E'!$B$13:$U$396,10,0)</f>
        <v>Área Sur</v>
      </c>
      <c r="G98" s="44" t="str">
        <f>VLOOKUP(C98,'[1]Control programa E'!$B$13:$U$396,20,0)</f>
        <v>Yeni Diaz</v>
      </c>
      <c r="H98" s="44" t="str">
        <f>VLOOKUP(C98,'[1]Control programa E'!$B$13:$U$396,15,0)</f>
        <v>JOHANA BOTERO</v>
      </c>
      <c r="I98" s="111">
        <v>0.97530864197530864</v>
      </c>
      <c r="J98" s="111">
        <v>0.97468354430379744</v>
      </c>
      <c r="K98" s="110">
        <f t="shared" si="1"/>
        <v>0.97499609313955304</v>
      </c>
      <c r="L98" s="44" t="str">
        <f>VLOOKUP(C98,'[1]Control programa E'!$B$13:$AS$396,44,0)</f>
        <v>LAURA PERDOMO</v>
      </c>
    </row>
    <row r="99" spans="2:12" ht="13.5" x14ac:dyDescent="0.35">
      <c r="B99" s="45">
        <v>96</v>
      </c>
      <c r="C99" s="6">
        <v>169758</v>
      </c>
      <c r="D99" s="44" t="str">
        <f>VLOOKUP(C99,'[1]Control programa E'!$B$13:$U$396,8,0)</f>
        <v>LA FLORIDA VILLAMARIA</v>
      </c>
      <c r="E99" s="44" t="str">
        <f>VLOOKUP(C99,'[1]Control programa E'!$B$13:$U$396,11,0)</f>
        <v>VILLA MARIA</v>
      </c>
      <c r="F99" s="44" t="str">
        <f>VLOOKUP(C99,'[1]Control programa E'!$B$13:$U$396,10,0)</f>
        <v>Área Sur</v>
      </c>
      <c r="G99" s="44" t="str">
        <f>VLOOKUP(C99,'[1]Control programa E'!$B$13:$U$396,20,0)</f>
        <v>Daniel Salazar</v>
      </c>
      <c r="H99" s="44" t="str">
        <f>VLOOKUP(C99,'[1]Control programa E'!$B$13:$U$396,15,0)</f>
        <v>MARIANA VELEZ</v>
      </c>
      <c r="I99" s="112">
        <v>1</v>
      </c>
      <c r="J99" s="112">
        <v>0.94936708860759489</v>
      </c>
      <c r="K99" s="110">
        <f t="shared" si="1"/>
        <v>0.97468354430379744</v>
      </c>
      <c r="L99" s="44" t="str">
        <f>VLOOKUP(C99,'[1]Control programa E'!$B$13:$AS$396,44,0)</f>
        <v>FERNANDO DUQUE</v>
      </c>
    </row>
    <row r="100" spans="2:12" ht="13.5" x14ac:dyDescent="0.35">
      <c r="B100" s="43">
        <v>97</v>
      </c>
      <c r="C100" s="4">
        <v>110553</v>
      </c>
      <c r="D100" s="44" t="str">
        <f>VLOOKUP(C100,'[1]Control programa E'!$B$13:$U$396,8,0)</f>
        <v>PANAMERICANA - PASTO</v>
      </c>
      <c r="E100" s="44" t="str">
        <f>VLOOKUP(C100,'[1]Control programa E'!$B$13:$U$396,11,0)</f>
        <v>SAN JUAN DE PASTO</v>
      </c>
      <c r="F100" s="44" t="str">
        <f>VLOOKUP(C100,'[1]Control programa E'!$B$13:$U$396,10,0)</f>
        <v>Área Sur</v>
      </c>
      <c r="G100" s="44" t="str">
        <f>VLOOKUP(C100,'[1]Control programa E'!$B$13:$U$396,20,0)</f>
        <v>COMBUSCOL: Fernando Chávez</v>
      </c>
      <c r="H100" s="44" t="str">
        <f>VLOOKUP(C100,'[1]Control programa E'!$B$13:$U$396,15,0)</f>
        <v xml:space="preserve">FABIO ANDRES ROJAS </v>
      </c>
      <c r="I100" s="111">
        <v>1</v>
      </c>
      <c r="J100" s="111">
        <v>0.94805194805194803</v>
      </c>
      <c r="K100" s="110">
        <f t="shared" si="1"/>
        <v>0.97402597402597402</v>
      </c>
      <c r="L100" s="44" t="str">
        <f>VLOOKUP(C100,'[1]Control programa E'!$B$13:$AS$396,44,0)</f>
        <v>MIGUEL RAMIREZ</v>
      </c>
    </row>
    <row r="101" spans="2:12" ht="13.5" x14ac:dyDescent="0.35">
      <c r="B101" s="45">
        <v>98</v>
      </c>
      <c r="C101" s="6">
        <v>170614</v>
      </c>
      <c r="D101" s="44" t="str">
        <f>VLOOKUP(C101,'[1]Control programa E'!$B$13:$U$396,8,0)</f>
        <v>ORO NEGRO (MOMIL)</v>
      </c>
      <c r="E101" s="44" t="str">
        <f>VLOOKUP(C101,'[1]Control programa E'!$B$13:$U$396,11,0)</f>
        <v>MOMIL</v>
      </c>
      <c r="F101" s="44" t="str">
        <f>VLOOKUP(C101,'[1]Control programa E'!$B$13:$U$396,10,0)</f>
        <v>Área Norte</v>
      </c>
      <c r="G101" s="44" t="str">
        <f>VLOOKUP(C101,'[1]Control programa E'!$B$13:$U$396,20,0)</f>
        <v>Daniel Gómez</v>
      </c>
      <c r="H101" s="44" t="str">
        <f>VLOOKUP(C101,'[1]Control programa E'!$B$13:$U$396,15,0)</f>
        <v>VICTOR PATERNINA</v>
      </c>
      <c r="I101" s="112">
        <v>1</v>
      </c>
      <c r="J101" s="112">
        <v>0.94805194805194803</v>
      </c>
      <c r="K101" s="110">
        <f t="shared" si="1"/>
        <v>0.97402597402597402</v>
      </c>
      <c r="L101" s="44" t="str">
        <f>VLOOKUP(C101,'[1]Control programa E'!$B$13:$AS$396,44,0)</f>
        <v>KAREN COGOLLO</v>
      </c>
    </row>
    <row r="102" spans="2:12" ht="13.5" x14ac:dyDescent="0.35">
      <c r="B102" s="43">
        <v>99</v>
      </c>
      <c r="C102" s="6">
        <v>154918</v>
      </c>
      <c r="D102" s="44" t="str">
        <f>VLOOKUP(C102,'[1]Control programa E'!$B$13:$U$396,8,0)</f>
        <v>MARISCAL</v>
      </c>
      <c r="E102" s="44" t="str">
        <f>VLOOKUP(C102,'[1]Control programa E'!$B$13:$U$396,11,0)</f>
        <v>CARTAGO</v>
      </c>
      <c r="F102" s="44" t="str">
        <f>VLOOKUP(C102,'[1]Control programa E'!$B$13:$U$396,10,0)</f>
        <v>Área Sur</v>
      </c>
      <c r="G102" s="44" t="str">
        <f>VLOOKUP(C102,'[1]Control programa E'!$B$13:$U$396,20,0)</f>
        <v>Carla Villa</v>
      </c>
      <c r="H102" s="44" t="str">
        <f>VLOOKUP(C102,'[1]Control programa E'!$B$13:$U$396,15,0)</f>
        <v>ANDRES GARCIA</v>
      </c>
      <c r="I102" s="112">
        <v>0.94736842105263153</v>
      </c>
      <c r="J102" s="112">
        <v>1</v>
      </c>
      <c r="K102" s="110">
        <f t="shared" si="1"/>
        <v>0.97368421052631571</v>
      </c>
      <c r="L102" s="44" t="str">
        <f>VLOOKUP(C102,'[1]Control programa E'!$B$13:$AS$396,44,0)</f>
        <v>FERNANDO DUQUE</v>
      </c>
    </row>
    <row r="103" spans="2:12" ht="13.5" x14ac:dyDescent="0.35">
      <c r="B103" s="45">
        <v>100</v>
      </c>
      <c r="C103" s="6">
        <v>157161</v>
      </c>
      <c r="D103" s="44" t="str">
        <f>VLOOKUP(C103,'[1]Control programa E'!$B$13:$U$396,8,0)</f>
        <v>MILENIUM CATAMA</v>
      </c>
      <c r="E103" s="44" t="str">
        <f>VLOOKUP(C103,'[1]Control programa E'!$B$13:$U$396,11,0)</f>
        <v>VILLAVICENCIO</v>
      </c>
      <c r="F103" s="44" t="str">
        <f>VLOOKUP(C103,'[1]Control programa E'!$B$13:$U$396,10,0)</f>
        <v>Área Centro</v>
      </c>
      <c r="G103" s="44" t="str">
        <f>VLOOKUP(C103,'[1]Control programa E'!$B$13:$U$396,20,0)</f>
        <v xml:space="preserve"> Miguel Alvarado</v>
      </c>
      <c r="H103" s="44" t="str">
        <f>VLOOKUP(C103,'[1]Control programa E'!$B$13:$U$396,15,0)</f>
        <v>IVAN PINZON</v>
      </c>
      <c r="I103" s="112">
        <v>0.97297297297297303</v>
      </c>
      <c r="J103" s="112">
        <v>0.97297297297297303</v>
      </c>
      <c r="K103" s="110">
        <f t="shared" si="1"/>
        <v>0.97297297297297303</v>
      </c>
      <c r="L103" s="44" t="str">
        <f>VLOOKUP(C103,'[1]Control programa E'!$B$13:$AS$396,44,0)</f>
        <v>WILSON MONTAÑA</v>
      </c>
    </row>
    <row r="104" spans="2:12" ht="13.5" x14ac:dyDescent="0.35">
      <c r="B104" s="43">
        <v>101</v>
      </c>
      <c r="C104" s="4">
        <v>110371</v>
      </c>
      <c r="D104" s="44" t="str">
        <f>VLOOKUP(C104,'[1]Control programa E'!$B$13:$U$396,8,0)</f>
        <v>EL TRIANGULO</v>
      </c>
      <c r="E104" s="44" t="str">
        <f>VLOOKUP(C104,'[1]Control programa E'!$B$13:$U$396,11,0)</f>
        <v>SANTIAGO DE CALI</v>
      </c>
      <c r="F104" s="44" t="str">
        <f>VLOOKUP(C104,'[1]Control programa E'!$B$13:$U$396,10,0)</f>
        <v>Área Sur</v>
      </c>
      <c r="G104" s="44" t="str">
        <f>VLOOKUP(C104,'[1]Control programa E'!$B$13:$U$396,20,0)</f>
        <v>VILLALOBOS: Oscar Rojas</v>
      </c>
      <c r="H104" s="44" t="str">
        <f>VLOOKUP(C104,'[1]Control programa E'!$B$13:$U$396,15,0)</f>
        <v>CATALINA QUINTERO</v>
      </c>
      <c r="I104" s="111">
        <v>1</v>
      </c>
      <c r="J104" s="111">
        <v>0.94318181818181823</v>
      </c>
      <c r="K104" s="110">
        <f t="shared" si="1"/>
        <v>0.97159090909090917</v>
      </c>
      <c r="L104" s="44" t="str">
        <f>VLOOKUP(C104,'[1]Control programa E'!$B$13:$AS$396,44,0)</f>
        <v>JUAN MONTEALEGRE</v>
      </c>
    </row>
    <row r="105" spans="2:12" ht="13.5" x14ac:dyDescent="0.35">
      <c r="B105" s="45">
        <v>102</v>
      </c>
      <c r="C105" s="6">
        <v>167198</v>
      </c>
      <c r="D105" s="44" t="str">
        <f>VLOOKUP(C105,'[1]Control programa E'!$B$13:$U$396,8,0)</f>
        <v>LA ESTANCIA</v>
      </c>
      <c r="E105" s="44" t="str">
        <f>VLOOKUP(C105,'[1]Control programa E'!$B$13:$U$396,11,0)</f>
        <v>BOGOTA D.C.</v>
      </c>
      <c r="F105" s="44" t="str">
        <f>VLOOKUP(C105,'[1]Control programa E'!$B$13:$U$396,10,0)</f>
        <v>Área Centro</v>
      </c>
      <c r="G105" s="44" t="str">
        <f>VLOOKUP(C105,'[1]Control programa E'!$B$13:$U$396,20,0)</f>
        <v>Combustibles Unigas SAS / Herman Castro, Mauricio Castro/ Hernán Camargo</v>
      </c>
      <c r="H105" s="44" t="str">
        <f>VLOOKUP(C105,'[1]Control programa E'!$B$13:$U$396,15,0)</f>
        <v>CAROLINA CHAVEZ</v>
      </c>
      <c r="I105" s="112">
        <v>0.94318181818181823</v>
      </c>
      <c r="J105" s="112">
        <v>1</v>
      </c>
      <c r="K105" s="110">
        <f t="shared" si="1"/>
        <v>0.97159090909090917</v>
      </c>
      <c r="L105" s="44" t="str">
        <f>VLOOKUP(C105,'[1]Control programa E'!$B$13:$AS$396,44,0)</f>
        <v>MILENA INFANTE</v>
      </c>
    </row>
    <row r="106" spans="2:12" ht="13.5" x14ac:dyDescent="0.35">
      <c r="B106" s="43">
        <v>103</v>
      </c>
      <c r="C106" s="6">
        <v>171123</v>
      </c>
      <c r="D106" s="44" t="str">
        <f>VLOOKUP(C106,'[1]Control programa E'!$B$13:$U$396,8,0)</f>
        <v>COESCO DIAMANTE</v>
      </c>
      <c r="E106" s="44" t="str">
        <f>VLOOKUP(C106,'[1]Control programa E'!$B$13:$U$396,11,0)</f>
        <v>PEREIRA</v>
      </c>
      <c r="F106" s="44" t="str">
        <f>VLOOKUP(C106,'[1]Control programa E'!$B$13:$U$396,10,0)</f>
        <v>Área Sur</v>
      </c>
      <c r="G106" s="44" t="str">
        <f>VLOOKUP(C106,'[1]Control programa E'!$B$13:$U$396,20,0)</f>
        <v>COESCO: Francisco Diez</v>
      </c>
      <c r="H106" s="44" t="str">
        <f>VLOOKUP(C106,'[1]Control programa E'!$B$13:$U$396,15,0)</f>
        <v>MARIANA VELEZ</v>
      </c>
      <c r="I106" s="112">
        <v>0.94186046511627908</v>
      </c>
      <c r="J106" s="112">
        <v>1</v>
      </c>
      <c r="K106" s="110">
        <f t="shared" si="1"/>
        <v>0.97093023255813948</v>
      </c>
      <c r="L106" s="44" t="str">
        <f>VLOOKUP(C106,'[1]Control programa E'!$B$13:$AS$396,44,0)</f>
        <v>FERNANDO DUQUE</v>
      </c>
    </row>
    <row r="107" spans="2:12" ht="13.5" x14ac:dyDescent="0.35">
      <c r="B107" s="45">
        <v>104</v>
      </c>
      <c r="C107" s="4">
        <v>112328</v>
      </c>
      <c r="D107" s="44" t="str">
        <f>VLOOKUP(C107,'[1]Control programa E'!$B$13:$U$396,8,0)</f>
        <v>MELISSA</v>
      </c>
      <c r="E107" s="44" t="str">
        <f>VLOOKUP(C107,'[1]Control programa E'!$B$13:$U$396,11,0)</f>
        <v>LA DORADA</v>
      </c>
      <c r="F107" s="44" t="str">
        <f>VLOOKUP(C107,'[1]Control programa E'!$B$13:$U$396,10,0)</f>
        <v>Área Centro</v>
      </c>
      <c r="G107" s="44" t="str">
        <f>VLOOKUP(C107,'[1]Control programa E'!$B$13:$U$396,20,0)</f>
        <v>Maria E Hernandez</v>
      </c>
      <c r="H107" s="44" t="str">
        <f>VLOOKUP(C107,'[1]Control programa E'!$B$13:$U$396,15,0)</f>
        <v>ROBINSON GUZMÁN</v>
      </c>
      <c r="I107" s="111">
        <v>0.93670886075949367</v>
      </c>
      <c r="J107" s="111">
        <v>1</v>
      </c>
      <c r="K107" s="110">
        <f t="shared" si="1"/>
        <v>0.96835443037974689</v>
      </c>
      <c r="L107" s="44" t="str">
        <f>VLOOKUP(C107,'[1]Control programa E'!$B$13:$AS$396,44,0)</f>
        <v>LUIS CASTRO</v>
      </c>
    </row>
    <row r="108" spans="2:12" ht="13.5" x14ac:dyDescent="0.35">
      <c r="B108" s="43">
        <v>105</v>
      </c>
      <c r="C108" s="4">
        <v>168555</v>
      </c>
      <c r="D108" s="44" t="str">
        <f>VLOOKUP(C108,'[1]Control programa E'!$B$13:$U$396,8,0)</f>
        <v>GRANADA</v>
      </c>
      <c r="E108" s="44" t="str">
        <f>VLOOKUP(C108,'[1]Control programa E'!$B$13:$U$396,11,0)</f>
        <v>SANTIAGO DE CALI</v>
      </c>
      <c r="F108" s="44" t="str">
        <f>VLOOKUP(C108,'[1]Control programa E'!$B$13:$U$396,10,0)</f>
        <v>Área Sur</v>
      </c>
      <c r="G108" s="44" t="str">
        <f>VLOOKUP(C108,'[1]Control programa E'!$B$13:$U$396,20,0)</f>
        <v>COESCO: Francisco Diez</v>
      </c>
      <c r="H108" s="44" t="str">
        <f>VLOOKUP(C108,'[1]Control programa E'!$B$13:$U$396,15,0)</f>
        <v>FERNANDO HERNANDEZ</v>
      </c>
      <c r="I108" s="111">
        <v>1</v>
      </c>
      <c r="J108" s="111">
        <v>0.93181818181818177</v>
      </c>
      <c r="K108" s="110">
        <f t="shared" si="1"/>
        <v>0.96590909090909083</v>
      </c>
      <c r="L108" s="44" t="str">
        <f>VLOOKUP(C108,'[1]Control programa E'!$B$13:$AS$396,44,0)</f>
        <v>SANDRA JORDAN</v>
      </c>
    </row>
    <row r="109" spans="2:12" ht="13.5" x14ac:dyDescent="0.35">
      <c r="B109" s="45">
        <v>106</v>
      </c>
      <c r="C109" s="6">
        <v>112143</v>
      </c>
      <c r="D109" s="44" t="str">
        <f>VLOOKUP(C109,'[1]Control programa E'!$B$13:$U$396,8,0)</f>
        <v>LA PEDREGOSA</v>
      </c>
      <c r="E109" s="44" t="str">
        <f>VLOOKUP(C109,'[1]Control programa E'!$B$13:$U$396,11,0)</f>
        <v>FLORIDABLANCA</v>
      </c>
      <c r="F109" s="44" t="str">
        <f>VLOOKUP(C109,'[1]Control programa E'!$B$13:$U$396,10,0)</f>
        <v>Área Norte</v>
      </c>
      <c r="G109" s="44" t="str">
        <f>VLOOKUP(C109,'[1]Control programa E'!$B$13:$U$396,20,0)</f>
        <v>Invesriones PT Ortiz SAS/Pedro Ortiz/ Yesid Ortiz</v>
      </c>
      <c r="H109" s="44" t="str">
        <f>VLOOKUP(C109,'[1]Control programa E'!$B$13:$U$396,15,0)</f>
        <v>FABIAN TORRES</v>
      </c>
      <c r="I109" s="112">
        <v>0.93181818181818177</v>
      </c>
      <c r="J109" s="112">
        <v>1</v>
      </c>
      <c r="K109" s="110">
        <f t="shared" si="1"/>
        <v>0.96590909090909083</v>
      </c>
      <c r="L109" s="44" t="str">
        <f>VLOOKUP(C109,'[1]Control programa E'!$B$13:$AS$396,44,0)</f>
        <v>FERNEY LOZANO</v>
      </c>
    </row>
    <row r="110" spans="2:12" ht="13.5" x14ac:dyDescent="0.35">
      <c r="B110" s="43">
        <v>107</v>
      </c>
      <c r="C110" s="6">
        <v>112400</v>
      </c>
      <c r="D110" s="44" t="str">
        <f>VLOOKUP(C110,'[1]Control programa E'!$B$13:$U$396,8,0)</f>
        <v>FUNDADORES - PALERMO</v>
      </c>
      <c r="E110" s="44" t="str">
        <f>VLOOKUP(C110,'[1]Control programa E'!$B$13:$U$396,11,0)</f>
        <v>PALERMO</v>
      </c>
      <c r="F110" s="44" t="str">
        <f>VLOOKUP(C110,'[1]Control programa E'!$B$13:$U$396,10,0)</f>
        <v>Área Sur</v>
      </c>
      <c r="G110" s="44" t="str">
        <f>VLOOKUP(C110,'[1]Control programa E'!$B$13:$U$396,20,0)</f>
        <v>Maria Elcira Trujillo</v>
      </c>
      <c r="H110" s="44" t="str">
        <f>VLOOKUP(C110,'[1]Control programa E'!$B$13:$U$396,15,0)</f>
        <v>JOHANA BOTERO</v>
      </c>
      <c r="I110" s="112">
        <v>0.97619047619047616</v>
      </c>
      <c r="J110" s="112">
        <v>0.95454545454545459</v>
      </c>
      <c r="K110" s="110">
        <f t="shared" si="1"/>
        <v>0.96536796536796543</v>
      </c>
      <c r="L110" s="44" t="str">
        <f>VLOOKUP(C110,'[1]Control programa E'!$B$13:$AS$396,44,0)</f>
        <v>LAURA PERDOMO</v>
      </c>
    </row>
    <row r="111" spans="2:12" ht="13.5" x14ac:dyDescent="0.35">
      <c r="B111" s="45">
        <v>108</v>
      </c>
      <c r="C111" s="4">
        <v>112175</v>
      </c>
      <c r="D111" s="44" t="str">
        <f>VLOOKUP(C111,'[1]Control programa E'!$B$13:$U$396,8,0)</f>
        <v>LA VORAGINE</v>
      </c>
      <c r="E111" s="44" t="str">
        <f>VLOOKUP(C111,'[1]Control programa E'!$B$13:$U$396,11,0)</f>
        <v>VILLAVICENCIO</v>
      </c>
      <c r="F111" s="44" t="str">
        <f>VLOOKUP(C111,'[1]Control programa E'!$B$13:$U$396,10,0)</f>
        <v>Área Centro</v>
      </c>
      <c r="G111" s="44" t="str">
        <f>VLOOKUP(C111,'[1]Control programa E'!$B$13:$U$396,20,0)</f>
        <v>Alicia de Valbuena</v>
      </c>
      <c r="H111" s="44" t="str">
        <f>VLOOKUP(C111,'[1]Control programa E'!$B$13:$U$396,15,0)</f>
        <v>IVAN PINZON</v>
      </c>
      <c r="I111" s="111">
        <v>1</v>
      </c>
      <c r="J111" s="111">
        <v>0.93023255813953487</v>
      </c>
      <c r="K111" s="110">
        <f t="shared" si="1"/>
        <v>0.96511627906976738</v>
      </c>
      <c r="L111" s="44" t="str">
        <f>VLOOKUP(C111,'[1]Control programa E'!$B$13:$AS$396,44,0)</f>
        <v>WILSON MONTAÑA</v>
      </c>
    </row>
    <row r="112" spans="2:12" ht="13.5" x14ac:dyDescent="0.35">
      <c r="B112" s="43">
        <v>109</v>
      </c>
      <c r="C112" s="4">
        <v>163823</v>
      </c>
      <c r="D112" s="44" t="str">
        <f>VLOOKUP(C112,'[1]Control programa E'!$B$13:$U$396,8,0)</f>
        <v>LA CORALINA</v>
      </c>
      <c r="E112" s="44" t="str">
        <f>VLOOKUP(C112,'[1]Control programa E'!$B$13:$U$396,11,0)</f>
        <v>VILLAVICENCIO</v>
      </c>
      <c r="F112" s="44" t="str">
        <f>VLOOKUP(C112,'[1]Control programa E'!$B$13:$U$396,10,0)</f>
        <v>Área Centro</v>
      </c>
      <c r="G112" s="44" t="str">
        <f>VLOOKUP(C112,'[1]Control programa E'!$B$13:$U$396,20,0)</f>
        <v>REDH: Humberto Hernandez</v>
      </c>
      <c r="H112" s="44" t="str">
        <f>VLOOKUP(C112,'[1]Control programa E'!$B$13:$U$396,15,0)</f>
        <v>IVAN PINZON</v>
      </c>
      <c r="I112" s="111">
        <v>1</v>
      </c>
      <c r="J112" s="111">
        <v>0.93023255813953487</v>
      </c>
      <c r="K112" s="110">
        <f t="shared" si="1"/>
        <v>0.96511627906976738</v>
      </c>
      <c r="L112" s="44" t="str">
        <f>VLOOKUP(C112,'[1]Control programa E'!$B$13:$AS$396,44,0)</f>
        <v>WILSON MONTAÑA</v>
      </c>
    </row>
    <row r="113" spans="2:12" ht="13.5" x14ac:dyDescent="0.35">
      <c r="B113" s="45">
        <v>110</v>
      </c>
      <c r="C113" s="6">
        <v>111913</v>
      </c>
      <c r="D113" s="44" t="str">
        <f>VLOOKUP(C113,'[1]Control programa E'!$B$13:$U$396,8,0)</f>
        <v>ESSO PLANETA RICA</v>
      </c>
      <c r="E113" s="44" t="str">
        <f>VLOOKUP(C113,'[1]Control programa E'!$B$13:$U$396,11,0)</f>
        <v>PLANETA RICA</v>
      </c>
      <c r="F113" s="44" t="str">
        <f>VLOOKUP(C113,'[1]Control programa E'!$B$13:$U$396,10,0)</f>
        <v>Área Norte</v>
      </c>
      <c r="G113" s="44" t="str">
        <f>VLOOKUP(C113,'[1]Control programa E'!$B$13:$U$396,20,0)</f>
        <v>Flavio Ruiz</v>
      </c>
      <c r="H113" s="44" t="str">
        <f>VLOOKUP(C113,'[1]Control programa E'!$B$13:$U$396,15,0)</f>
        <v>VICTOR PATERNINA</v>
      </c>
      <c r="I113" s="112">
        <v>0.93023255813953487</v>
      </c>
      <c r="J113" s="112">
        <v>1</v>
      </c>
      <c r="K113" s="110">
        <f t="shared" si="1"/>
        <v>0.96511627906976738</v>
      </c>
      <c r="L113" s="44" t="str">
        <f>VLOOKUP(C113,'[1]Control programa E'!$B$13:$AS$396,44,0)</f>
        <v>KAREN COGOLLO</v>
      </c>
    </row>
    <row r="114" spans="2:12" ht="13.5" x14ac:dyDescent="0.35">
      <c r="B114" s="43">
        <v>111</v>
      </c>
      <c r="C114" s="6">
        <v>111561</v>
      </c>
      <c r="D114" s="44" t="str">
        <f>VLOOKUP(C114,'[1]Control programa E'!$B$13:$U$396,8,0)</f>
        <v>SODATRANS</v>
      </c>
      <c r="E114" s="44" t="str">
        <f>VLOOKUP(C114,'[1]Control programa E'!$B$13:$U$396,11,0)</f>
        <v>UBATE</v>
      </c>
      <c r="F114" s="44" t="str">
        <f>VLOOKUP(C114,'[1]Control programa E'!$B$13:$U$396,10,0)</f>
        <v>Área Centro</v>
      </c>
      <c r="G114" s="44" t="str">
        <f>VLOOKUP(C114,'[1]Control programa E'!$B$13:$U$396,20,0)</f>
        <v>Jose Luis Malagón</v>
      </c>
      <c r="H114" s="44" t="str">
        <f>VLOOKUP(C114,'[1]Control programa E'!$B$13:$U$396,15,0)</f>
        <v>YOLIMA MESA</v>
      </c>
      <c r="I114" s="112">
        <v>0.92941176470588238</v>
      </c>
      <c r="J114" s="112">
        <v>1</v>
      </c>
      <c r="K114" s="110">
        <f t="shared" si="1"/>
        <v>0.96470588235294119</v>
      </c>
      <c r="L114" s="44" t="str">
        <f>VLOOKUP(C114,'[1]Control programa E'!$B$13:$AS$396,44,0)</f>
        <v>RICARDO CHIPATECUA</v>
      </c>
    </row>
    <row r="115" spans="2:12" ht="13.5" x14ac:dyDescent="0.35">
      <c r="B115" s="45">
        <v>112</v>
      </c>
      <c r="C115" s="4">
        <v>163697</v>
      </c>
      <c r="D115" s="44" t="str">
        <f>VLOOKUP(C115,'[1]Control programa E'!$B$13:$U$396,8,0)</f>
        <v>CAÑADUZAL</v>
      </c>
      <c r="E115" s="44" t="str">
        <f>VLOOKUP(C115,'[1]Control programa E'!$B$13:$U$396,11,0)</f>
        <v>GUADALAJARA DE BUGA</v>
      </c>
      <c r="F115" s="44" t="str">
        <f>VLOOKUP(C115,'[1]Control programa E'!$B$13:$U$396,10,0)</f>
        <v>Área Sur</v>
      </c>
      <c r="G115" s="44" t="str">
        <f>VLOOKUP(C115,'[1]Control programa E'!$B$13:$U$396,20,0)</f>
        <v>Dalia Higuera / Juan Manuel Posada</v>
      </c>
      <c r="H115" s="44" t="str">
        <f>VLOOKUP(C115,'[1]Control programa E'!$B$13:$U$396,15,0)</f>
        <v>CATALINA QUINTERO</v>
      </c>
      <c r="I115" s="111">
        <v>1</v>
      </c>
      <c r="J115" s="111">
        <v>0.92941176470588238</v>
      </c>
      <c r="K115" s="110">
        <f t="shared" si="1"/>
        <v>0.96470588235294119</v>
      </c>
      <c r="L115" s="44" t="str">
        <f>VLOOKUP(C115,'[1]Control programa E'!$B$13:$AS$396,44,0)</f>
        <v>SANDRA JORDAN</v>
      </c>
    </row>
    <row r="116" spans="2:12" ht="13.5" x14ac:dyDescent="0.35">
      <c r="B116" s="43">
        <v>113</v>
      </c>
      <c r="C116" s="6">
        <v>167846</v>
      </c>
      <c r="D116" s="44" t="str">
        <f>VLOOKUP(C116,'[1]Control programa E'!$B$13:$U$396,8,0)</f>
        <v>ÉXITO AMERICAS</v>
      </c>
      <c r="E116" s="44" t="str">
        <f>VLOOKUP(C116,'[1]Control programa E'!$B$13:$U$396,11,0)</f>
        <v>BOGOTA D.C.</v>
      </c>
      <c r="F116" s="44" t="str">
        <f>VLOOKUP(C116,'[1]Control programa E'!$B$13:$U$396,10,0)</f>
        <v>Área Centro</v>
      </c>
      <c r="G116" s="44" t="str">
        <f>VLOOKUP(C116,'[1]Control programa E'!$B$13:$U$396,20,0)</f>
        <v>GRUPO ÉXITO: Alcides Serna</v>
      </c>
      <c r="H116" s="44" t="str">
        <f>VLOOKUP(C116,'[1]Control programa E'!$B$13:$U$396,15,0)</f>
        <v xml:space="preserve">JUAN PABLO PIÑEROS </v>
      </c>
      <c r="I116" s="112">
        <v>1</v>
      </c>
      <c r="J116" s="112">
        <v>0.92771084337349397</v>
      </c>
      <c r="K116" s="110">
        <f t="shared" si="1"/>
        <v>0.96385542168674698</v>
      </c>
      <c r="L116" s="44" t="str">
        <f>VLOOKUP(C116,'[1]Control programa E'!$B$13:$AS$396,44,0)</f>
        <v>MILENA INFANTE</v>
      </c>
    </row>
    <row r="117" spans="2:12" ht="13.5" x14ac:dyDescent="0.35">
      <c r="B117" s="45">
        <v>114</v>
      </c>
      <c r="C117" s="6">
        <v>154682</v>
      </c>
      <c r="D117" s="44" t="str">
        <f>VLOOKUP(C117,'[1]Control programa E'!$B$13:$U$396,8,0)</f>
        <v>LA BASCULA</v>
      </c>
      <c r="E117" s="44" t="str">
        <f>VLOOKUP(C117,'[1]Control programa E'!$B$13:$U$396,11,0)</f>
        <v>YOTOCO</v>
      </c>
      <c r="F117" s="44" t="str">
        <f>VLOOKUP(C117,'[1]Control programa E'!$B$13:$U$396,10,0)</f>
        <v>Área Sur</v>
      </c>
      <c r="G117" s="44" t="str">
        <f>VLOOKUP(C117,'[1]Control programa E'!$B$13:$U$396,20,0)</f>
        <v>VILLALOBOS: Andrea Villalobos</v>
      </c>
      <c r="H117" s="44" t="str">
        <f>VLOOKUP(C117,'[1]Control programa E'!$B$13:$U$396,15,0)</f>
        <v>CATALINA QUINTERO</v>
      </c>
      <c r="I117" s="112">
        <v>0.96385542168674698</v>
      </c>
      <c r="J117" s="112">
        <v>0.96385542168674698</v>
      </c>
      <c r="K117" s="110">
        <f t="shared" si="1"/>
        <v>0.96385542168674698</v>
      </c>
      <c r="L117" s="44" t="str">
        <f>VLOOKUP(C117,'[1]Control programa E'!$B$13:$AS$396,44,0)</f>
        <v>JUAN MONTEALEGRE</v>
      </c>
    </row>
    <row r="118" spans="2:12" ht="13.5" x14ac:dyDescent="0.35">
      <c r="B118" s="43">
        <v>115</v>
      </c>
      <c r="C118" s="6">
        <v>167300</v>
      </c>
      <c r="D118" s="44" t="str">
        <f>VLOOKUP(C118,'[1]Control programa E'!$B$13:$U$396,8,0)</f>
        <v>PUERTO COLOMBIA</v>
      </c>
      <c r="E118" s="44" t="str">
        <f>VLOOKUP(C118,'[1]Control programa E'!$B$13:$U$396,11,0)</f>
        <v>PUERTO COLOMBIA</v>
      </c>
      <c r="F118" s="44" t="str">
        <f>VLOOKUP(C118,'[1]Control programa E'!$B$13:$U$396,10,0)</f>
        <v>Área Norte</v>
      </c>
      <c r="G118" s="44" t="str">
        <f>VLOOKUP(C118,'[1]Control programa E'!$B$13:$U$396,20,0)</f>
        <v>CREDISEGUROS DE LA COSTA - Luz Mary Salazar</v>
      </c>
      <c r="H118" s="44" t="str">
        <f>VLOOKUP(C118,'[1]Control programa E'!$B$13:$U$396,15,0)</f>
        <v>ANGELA BARANDICA</v>
      </c>
      <c r="I118" s="112">
        <v>0.92771084337349397</v>
      </c>
      <c r="J118" s="112">
        <v>1</v>
      </c>
      <c r="K118" s="110">
        <f t="shared" si="1"/>
        <v>0.96385542168674698</v>
      </c>
      <c r="L118" s="44" t="str">
        <f>VLOOKUP(C118,'[1]Control programa E'!$B$13:$AS$396,44,0)</f>
        <v>GUILLERMO SOLANO</v>
      </c>
    </row>
    <row r="119" spans="2:12" ht="13.5" x14ac:dyDescent="0.35">
      <c r="B119" s="45">
        <v>116</v>
      </c>
      <c r="C119" s="6">
        <v>170901</v>
      </c>
      <c r="D119" s="44" t="str">
        <f>VLOOKUP(C119,'[1]Control programa E'!$B$13:$U$396,8,0)</f>
        <v>PAZ DEL RIO</v>
      </c>
      <c r="E119" s="44" t="str">
        <f>VLOOKUP(C119,'[1]Control programa E'!$B$13:$U$396,11,0)</f>
        <v>SAN AGUSTIN</v>
      </c>
      <c r="F119" s="44" t="str">
        <f>VLOOKUP(C119,'[1]Control programa E'!$B$13:$U$396,10,0)</f>
        <v>Área Centro</v>
      </c>
      <c r="G119" s="44">
        <f>VLOOKUP(C119,'[1]Control programa E'!$B$13:$U$396,20,0)</f>
        <v>0</v>
      </c>
      <c r="H119" s="44" t="str">
        <f>VLOOKUP(C119,'[1]Control programa E'!$B$13:$U$396,15,0)</f>
        <v>JOHANA BOTERO</v>
      </c>
      <c r="I119" s="112">
        <v>0.92771084337349397</v>
      </c>
      <c r="J119" s="112">
        <v>1</v>
      </c>
      <c r="K119" s="110">
        <f t="shared" si="1"/>
        <v>0.96385542168674698</v>
      </c>
      <c r="L119" s="44" t="str">
        <f>VLOOKUP(C119,'[1]Control programa E'!$B$13:$AS$396,44,0)</f>
        <v>LAURA PERDOMO</v>
      </c>
    </row>
    <row r="120" spans="2:12" ht="13.5" x14ac:dyDescent="0.35">
      <c r="B120" s="43">
        <v>117</v>
      </c>
      <c r="C120" s="6">
        <v>110143</v>
      </c>
      <c r="D120" s="44" t="str">
        <f>VLOOKUP(C120,'[1]Control programa E'!$B$13:$U$396,8,0)</f>
        <v>PRIMAX EL PRADO</v>
      </c>
      <c r="E120" s="44" t="str">
        <f>VLOOKUP(C120,'[1]Control programa E'!$B$13:$U$396,11,0)</f>
        <v>CARTAGENA DE INDIAS</v>
      </c>
      <c r="F120" s="44" t="str">
        <f>VLOOKUP(C120,'[1]Control programa E'!$B$13:$U$396,10,0)</f>
        <v>Área Norte</v>
      </c>
      <c r="G120" s="44" t="str">
        <f>VLOOKUP(C120,'[1]Control programa E'!$B$13:$U$396,20,0)</f>
        <v>SEBASTIAN MORALES ISAZA</v>
      </c>
      <c r="H120" s="44" t="str">
        <f>VLOOKUP(C120,'[1]Control programa E'!$B$13:$U$396,15,0)</f>
        <v>MARTHA BARROS</v>
      </c>
      <c r="I120" s="112">
        <v>1</v>
      </c>
      <c r="J120" s="112">
        <v>0.92592592592592593</v>
      </c>
      <c r="K120" s="110">
        <f t="shared" si="1"/>
        <v>0.96296296296296302</v>
      </c>
      <c r="L120" s="44" t="str">
        <f>VLOOKUP(C120,'[1]Control programa E'!$B$13:$AS$396,44,0)</f>
        <v>KAREN COGOLLO</v>
      </c>
    </row>
    <row r="121" spans="2:12" ht="13.5" x14ac:dyDescent="0.35">
      <c r="B121" s="45">
        <v>118</v>
      </c>
      <c r="C121" s="4">
        <v>111980</v>
      </c>
      <c r="D121" s="44" t="str">
        <f>VLOOKUP(C121,'[1]Control programa E'!$B$13:$U$396,8,0)</f>
        <v>TRANSIPIALES</v>
      </c>
      <c r="E121" s="44" t="str">
        <f>VLOOKUP(C121,'[1]Control programa E'!$B$13:$U$396,11,0)</f>
        <v>SAN JUAN DE PASTO</v>
      </c>
      <c r="F121" s="44" t="str">
        <f>VLOOKUP(C121,'[1]Control programa E'!$B$13:$U$396,10,0)</f>
        <v>Área Sur</v>
      </c>
      <c r="G121" s="44" t="str">
        <f>VLOOKUP(C121,'[1]Control programa E'!$B$13:$U$396,20,0)</f>
        <v>Luis Fernando Gamez</v>
      </c>
      <c r="H121" s="44" t="str">
        <f>VLOOKUP(C121,'[1]Control programa E'!$B$13:$U$396,15,0)</f>
        <v xml:space="preserve">FABIO ANDRES ROJAS </v>
      </c>
      <c r="I121" s="111">
        <v>0.94936708860759489</v>
      </c>
      <c r="J121" s="111">
        <v>0.97468354430379744</v>
      </c>
      <c r="K121" s="110">
        <f t="shared" si="1"/>
        <v>0.96202531645569622</v>
      </c>
      <c r="L121" s="44" t="str">
        <f>VLOOKUP(C121,'[1]Control programa E'!$B$13:$AS$396,44,0)</f>
        <v>MIGUEL RAMIREZ</v>
      </c>
    </row>
    <row r="122" spans="2:12" ht="13.5" x14ac:dyDescent="0.35">
      <c r="B122" s="43">
        <v>119</v>
      </c>
      <c r="C122" s="6">
        <v>168259</v>
      </c>
      <c r="D122" s="44" t="str">
        <f>VLOOKUP(C122,'[1]Control programa E'!$B$13:$U$396,8,0)</f>
        <v>AUTOBUSES DEL SUR</v>
      </c>
      <c r="E122" s="44" t="str">
        <f>VLOOKUP(C122,'[1]Control programa E'!$B$13:$U$396,11,0)</f>
        <v>SAN JUAN DE PASTO</v>
      </c>
      <c r="F122" s="44" t="str">
        <f>VLOOKUP(C122,'[1]Control programa E'!$B$13:$U$396,10,0)</f>
        <v>Área Sur</v>
      </c>
      <c r="G122" s="44" t="str">
        <f>VLOOKUP(C122,'[1]Control programa E'!$B$13:$U$396,20,0)</f>
        <v>Mónica Enriquez</v>
      </c>
      <c r="H122" s="44" t="str">
        <f>VLOOKUP(C122,'[1]Control programa E'!$B$13:$U$396,15,0)</f>
        <v xml:space="preserve">FABIO ANDRES ROJAS </v>
      </c>
      <c r="I122" s="112">
        <v>0.92307692307692313</v>
      </c>
      <c r="J122" s="112">
        <v>1</v>
      </c>
      <c r="K122" s="110">
        <f t="shared" si="1"/>
        <v>0.96153846153846156</v>
      </c>
      <c r="L122" s="44" t="str">
        <f>VLOOKUP(C122,'[1]Control programa E'!$B$13:$AS$396,44,0)</f>
        <v>MIGUEL RAMIREZ</v>
      </c>
    </row>
    <row r="123" spans="2:12" ht="13.5" x14ac:dyDescent="0.35">
      <c r="B123" s="45">
        <v>120</v>
      </c>
      <c r="C123" s="4">
        <v>166728</v>
      </c>
      <c r="D123" s="44" t="str">
        <f>VLOOKUP(C123,'[1]Control programa E'!$B$13:$U$396,8,0)</f>
        <v>ÉXITO SALENTO</v>
      </c>
      <c r="E123" s="44" t="str">
        <f>VLOOKUP(C123,'[1]Control programa E'!$B$13:$U$396,11,0)</f>
        <v>SALENTO</v>
      </c>
      <c r="F123" s="44" t="str">
        <f>VLOOKUP(C123,'[1]Control programa E'!$B$13:$U$396,10,0)</f>
        <v>Área Sur</v>
      </c>
      <c r="G123" s="44" t="str">
        <f>VLOOKUP(C123,'[1]Control programa E'!$B$13:$U$396,20,0)</f>
        <v>GRUPO ÉXITO: Alcides Serna</v>
      </c>
      <c r="H123" s="44" t="str">
        <f>VLOOKUP(C123,'[1]Control programa E'!$B$13:$U$396,15,0)</f>
        <v>MARIANA VELEZ</v>
      </c>
      <c r="I123" s="111">
        <v>1</v>
      </c>
      <c r="J123" s="111">
        <v>0.91860465116279066</v>
      </c>
      <c r="K123" s="110">
        <f t="shared" si="1"/>
        <v>0.95930232558139528</v>
      </c>
      <c r="L123" s="44" t="str">
        <f>VLOOKUP(C123,'[1]Control programa E'!$B$13:$AS$396,44,0)</f>
        <v>FERNANDO DUQUE</v>
      </c>
    </row>
    <row r="124" spans="2:12" ht="13.5" x14ac:dyDescent="0.35">
      <c r="B124" s="43">
        <v>121</v>
      </c>
      <c r="C124" s="6">
        <v>171026</v>
      </c>
      <c r="D124" s="44" t="str">
        <f>VLOOKUP(C124,'[1]Control programa E'!$B$13:$U$396,8,0)</f>
        <v>JARDÍN</v>
      </c>
      <c r="E124" s="44" t="str">
        <f>VLOOKUP(C124,'[1]Control programa E'!$B$13:$U$396,11,0)</f>
        <v>IBAGUE</v>
      </c>
      <c r="F124" s="44" t="str">
        <f>VLOOKUP(C124,'[1]Control programa E'!$B$13:$U$396,10,0)</f>
        <v>Área Centro</v>
      </c>
      <c r="G124" s="44" t="str">
        <f>VLOOKUP(C124,'[1]Control programa E'!$B$13:$U$396,20,0)</f>
        <v>COESCO: Julian Torrado</v>
      </c>
      <c r="H124" s="44" t="str">
        <f>VLOOKUP(C124,'[1]Control programa E'!$B$13:$U$396,15,0)</f>
        <v>ROBINSON GUZMÁN</v>
      </c>
      <c r="I124" s="112">
        <v>1</v>
      </c>
      <c r="J124" s="112">
        <v>0.91860465116279066</v>
      </c>
      <c r="K124" s="110">
        <f t="shared" si="1"/>
        <v>0.95930232558139528</v>
      </c>
      <c r="L124" s="44" t="str">
        <f>VLOOKUP(C124,'[1]Control programa E'!$B$13:$AS$396,44,0)</f>
        <v>FERNEY LOZANO</v>
      </c>
    </row>
    <row r="125" spans="2:12" ht="13.5" x14ac:dyDescent="0.35">
      <c r="B125" s="45">
        <v>122</v>
      </c>
      <c r="C125" s="4">
        <v>170940</v>
      </c>
      <c r="D125" s="44" t="str">
        <f>VLOOKUP(C125,'[1]Control programa E'!$B$13:$U$396,8,0)</f>
        <v>VIA AL MAR</v>
      </c>
      <c r="E125" s="44" t="str">
        <f>VLOOKUP(C125,'[1]Control programa E'!$B$13:$U$396,11,0)</f>
        <v>PUERTO COLOMBIA</v>
      </c>
      <c r="F125" s="44" t="str">
        <f>VLOOKUP(C125,'[1]Control programa E'!$B$13:$U$396,10,0)</f>
        <v>Área Norte</v>
      </c>
      <c r="G125" s="44">
        <f>VLOOKUP(C125,'[1]Control programa E'!$B$13:$U$396,20,0)</f>
        <v>0</v>
      </c>
      <c r="H125" s="44" t="str">
        <f>VLOOKUP(C125,'[1]Control programa E'!$B$13:$U$396,15,0)</f>
        <v>ANGELA BARANDICA</v>
      </c>
      <c r="I125" s="111">
        <v>0.94186046511627908</v>
      </c>
      <c r="J125" s="111">
        <v>0.97674418604651159</v>
      </c>
      <c r="K125" s="110">
        <f t="shared" si="1"/>
        <v>0.95930232558139528</v>
      </c>
      <c r="L125" s="44" t="str">
        <f>VLOOKUP(C125,'[1]Control programa E'!$B$13:$AS$396,44,0)</f>
        <v>GUILLERMO SOLANO</v>
      </c>
    </row>
    <row r="126" spans="2:12" ht="13.5" x14ac:dyDescent="0.35">
      <c r="B126" s="43">
        <v>123</v>
      </c>
      <c r="C126" s="6">
        <v>167842</v>
      </c>
      <c r="D126" s="44" t="str">
        <f>VLOOKUP(C126,'[1]Control programa E'!$B$13:$U$396,8,0)</f>
        <v>ÉXITO COLINA</v>
      </c>
      <c r="E126" s="44" t="str">
        <f>VLOOKUP(C126,'[1]Control programa E'!$B$13:$U$396,11,0)</f>
        <v>BOGOTA D.C.</v>
      </c>
      <c r="F126" s="44" t="str">
        <f>VLOOKUP(C126,'[1]Control programa E'!$B$13:$U$396,10,0)</f>
        <v>Área Centro</v>
      </c>
      <c r="G126" s="44" t="str">
        <f>VLOOKUP(C126,'[1]Control programa E'!$B$13:$U$396,20,0)</f>
        <v>GRUPO ÉXITO: Alcides Serna</v>
      </c>
      <c r="H126" s="44" t="str">
        <f>VLOOKUP(C126,'[1]Control programa E'!$B$13:$U$396,15,0)</f>
        <v xml:space="preserve">JUAN PABLO PIÑEROS </v>
      </c>
      <c r="I126" s="112">
        <v>0.95348837209302328</v>
      </c>
      <c r="J126" s="112">
        <v>0.9642857142857143</v>
      </c>
      <c r="K126" s="110">
        <f t="shared" si="1"/>
        <v>0.95888704318936879</v>
      </c>
      <c r="L126" s="44" t="str">
        <f>VLOOKUP(C126,'[1]Control programa E'!$B$13:$AS$396,44,0)</f>
        <v>NICOLAS SALAZAR</v>
      </c>
    </row>
    <row r="127" spans="2:12" ht="13.5" x14ac:dyDescent="0.35">
      <c r="B127" s="45">
        <v>124</v>
      </c>
      <c r="C127" s="4">
        <v>112284</v>
      </c>
      <c r="D127" s="44" t="str">
        <f>VLOOKUP(C127,'[1]Control programa E'!$B$13:$U$396,8,0)</f>
        <v>INPRO</v>
      </c>
      <c r="E127" s="44" t="str">
        <f>VLOOKUP(C127,'[1]Control programa E'!$B$13:$U$396,11,0)</f>
        <v>DUITAMA</v>
      </c>
      <c r="F127" s="44" t="str">
        <f>VLOOKUP(C127,'[1]Control programa E'!$B$13:$U$396,10,0)</f>
        <v>Área Centro</v>
      </c>
      <c r="G127" s="44" t="str">
        <f>VLOOKUP(C127,'[1]Control programa E'!$B$13:$U$396,20,0)</f>
        <v>Oscar Gonzalez</v>
      </c>
      <c r="H127" s="44" t="str">
        <f>VLOOKUP(C127,'[1]Control programa E'!$B$13:$U$396,15,0)</f>
        <v>YOLIMA MESA</v>
      </c>
      <c r="I127" s="111">
        <v>1</v>
      </c>
      <c r="J127" s="111">
        <v>0.91463414634146345</v>
      </c>
      <c r="K127" s="110">
        <f t="shared" si="1"/>
        <v>0.95731707317073167</v>
      </c>
      <c r="L127" s="44" t="str">
        <f>VLOOKUP(C127,'[1]Control programa E'!$B$13:$AS$396,44,0)</f>
        <v>RICARDO CHIPATECUA</v>
      </c>
    </row>
    <row r="128" spans="2:12" ht="13.5" x14ac:dyDescent="0.35">
      <c r="B128" s="43">
        <v>125</v>
      </c>
      <c r="C128" s="6">
        <v>112583</v>
      </c>
      <c r="D128" s="44" t="str">
        <f>VLOOKUP(C128,'[1]Control programa E'!$B$13:$U$396,8,0)</f>
        <v>GUAITARA</v>
      </c>
      <c r="E128" s="44" t="str">
        <f>VLOOKUP(C128,'[1]Control programa E'!$B$13:$U$396,11,0)</f>
        <v>SAN JUAN DE PASTO</v>
      </c>
      <c r="F128" s="44" t="str">
        <f>VLOOKUP(C128,'[1]Control programa E'!$B$13:$U$396,10,0)</f>
        <v>Área Sur</v>
      </c>
      <c r="G128" s="44" t="str">
        <f>VLOOKUP(C128,'[1]Control programa E'!$B$13:$U$396,20,0)</f>
        <v>Harold Guerrero</v>
      </c>
      <c r="H128" s="44" t="str">
        <f>VLOOKUP(C128,'[1]Control programa E'!$B$13:$U$396,15,0)</f>
        <v xml:space="preserve">FABIO ANDRES ROJAS </v>
      </c>
      <c r="I128" s="112">
        <v>0.97468354430379744</v>
      </c>
      <c r="J128" s="112">
        <v>0.93846153846153846</v>
      </c>
      <c r="K128" s="110">
        <f t="shared" si="1"/>
        <v>0.95657254138266801</v>
      </c>
      <c r="L128" s="44" t="str">
        <f>VLOOKUP(C128,'[1]Control programa E'!$B$13:$AS$396,44,0)</f>
        <v>MIGUEL RAMIREZ</v>
      </c>
    </row>
    <row r="129" spans="2:12" ht="13.5" x14ac:dyDescent="0.35">
      <c r="B129" s="45">
        <v>126</v>
      </c>
      <c r="C129" s="4">
        <v>112605</v>
      </c>
      <c r="D129" s="44" t="str">
        <f>VLOOKUP(C129,'[1]Control programa E'!$B$13:$U$396,8,0)</f>
        <v>LA TEBAIDA</v>
      </c>
      <c r="E129" s="44" t="str">
        <f>VLOOKUP(C129,'[1]Control programa E'!$B$13:$U$396,11,0)</f>
        <v>LA TEBAIDA</v>
      </c>
      <c r="F129" s="44" t="str">
        <f>VLOOKUP(C129,'[1]Control programa E'!$B$13:$U$396,10,0)</f>
        <v>Área Sur</v>
      </c>
      <c r="G129" s="44" t="str">
        <f>VLOOKUP(C129,'[1]Control programa E'!$B$13:$U$396,20,0)</f>
        <v>Julieta Burgos</v>
      </c>
      <c r="H129" s="44" t="str">
        <f>VLOOKUP(C129,'[1]Control programa E'!$B$13:$U$396,15,0)</f>
        <v>MARIANA VELEZ</v>
      </c>
      <c r="I129" s="111">
        <v>1</v>
      </c>
      <c r="J129" s="111">
        <v>0.90909090909090906</v>
      </c>
      <c r="K129" s="110">
        <f t="shared" si="1"/>
        <v>0.95454545454545459</v>
      </c>
      <c r="L129" s="44" t="str">
        <f>VLOOKUP(C129,'[1]Control programa E'!$B$13:$AS$396,44,0)</f>
        <v>FERNANDO DUQUE</v>
      </c>
    </row>
    <row r="130" spans="2:12" ht="13.5" x14ac:dyDescent="0.35">
      <c r="B130" s="43">
        <v>127</v>
      </c>
      <c r="C130" s="4">
        <v>171047</v>
      </c>
      <c r="D130" s="44" t="str">
        <f>VLOOKUP(C130,'[1]Control programa E'!$B$13:$U$396,8,0)</f>
        <v>PRIMAX EL SANTUARIO</v>
      </c>
      <c r="E130" s="44" t="str">
        <f>VLOOKUP(C130,'[1]Control programa E'!$B$13:$U$396,11,0)</f>
        <v>SANTUARIO</v>
      </c>
      <c r="F130" s="44" t="str">
        <f>VLOOKUP(C130,'[1]Control programa E'!$B$13:$U$396,10,0)</f>
        <v>Área Norte</v>
      </c>
      <c r="G130" s="44" t="str">
        <f>VLOOKUP(C130,'[1]Control programa E'!$B$13:$U$396,20,0)</f>
        <v>VICENTE GOMEZ GOMEZ</v>
      </c>
      <c r="H130" s="44" t="str">
        <f>VLOOKUP(C130,'[1]Control programa E'!$B$13:$U$396,15,0)</f>
        <v>ALVARO GUTIERREZ</v>
      </c>
      <c r="I130" s="111">
        <v>0.98809523809523814</v>
      </c>
      <c r="J130" s="111">
        <v>0.92045454545454541</v>
      </c>
      <c r="K130" s="110">
        <f t="shared" si="1"/>
        <v>0.95427489177489178</v>
      </c>
      <c r="L130" s="44" t="str">
        <f>VLOOKUP(C130,'[1]Control programa E'!$B$13:$AS$396,44,0)</f>
        <v>JOHNNATAN ALZATE</v>
      </c>
    </row>
    <row r="131" spans="2:12" ht="13.5" x14ac:dyDescent="0.35">
      <c r="B131" s="45">
        <v>128</v>
      </c>
      <c r="C131" s="6">
        <v>110440</v>
      </c>
      <c r="D131" s="44" t="str">
        <f>VLOOKUP(C131,'[1]Control programa E'!$B$13:$U$396,8,0)</f>
        <v>GUAYABAL</v>
      </c>
      <c r="E131" s="44" t="str">
        <f>VLOOKUP(C131,'[1]Control programa E'!$B$13:$U$396,11,0)</f>
        <v>MEDELLIN</v>
      </c>
      <c r="F131" s="44" t="str">
        <f>VLOOKUP(C131,'[1]Control programa E'!$B$13:$U$396,10,0)</f>
        <v>Área Norte</v>
      </c>
      <c r="G131" s="44" t="str">
        <f>VLOOKUP(C131,'[1]Control programa E'!$B$13:$U$396,20,0)</f>
        <v>COESCO: Alexander Trujillo</v>
      </c>
      <c r="H131" s="44" t="str">
        <f>VLOOKUP(C131,'[1]Control programa E'!$B$13:$U$396,15,0)</f>
        <v>ANDRES FELIPE PENNA</v>
      </c>
      <c r="I131" s="112">
        <v>0.95348837209302328</v>
      </c>
      <c r="J131" s="112">
        <v>0.95348837209302328</v>
      </c>
      <c r="K131" s="110">
        <f t="shared" si="1"/>
        <v>0.95348837209302328</v>
      </c>
      <c r="L131" s="44" t="str">
        <f>VLOOKUP(C131,'[1]Control programa E'!$B$13:$AS$396,44,0)</f>
        <v>JOHNNATAN ALZATE</v>
      </c>
    </row>
    <row r="132" spans="2:12" ht="13.5" x14ac:dyDescent="0.35">
      <c r="B132" s="43">
        <v>129</v>
      </c>
      <c r="C132" s="4">
        <v>110520</v>
      </c>
      <c r="D132" s="44" t="str">
        <f>VLOOKUP(C132,'[1]Control programa E'!$B$13:$U$396,8,0)</f>
        <v>SAN LORENZO</v>
      </c>
      <c r="E132" s="44" t="str">
        <f>VLOOKUP(C132,'[1]Control programa E'!$B$13:$U$396,11,0)</f>
        <v>SUPIA</v>
      </c>
      <c r="F132" s="44" t="str">
        <f>VLOOKUP(C132,'[1]Control programa E'!$B$13:$U$396,10,0)</f>
        <v>Área Sur</v>
      </c>
      <c r="G132" s="44" t="str">
        <f>VLOOKUP(C132,'[1]Control programa E'!$B$13:$U$396,20,0)</f>
        <v>Bernardo Velasquez</v>
      </c>
      <c r="H132" s="44" t="str">
        <f>VLOOKUP(C132,'[1]Control programa E'!$B$13:$U$396,15,0)</f>
        <v>MARIANA VELEZ</v>
      </c>
      <c r="I132" s="111">
        <v>0.90697674418604646</v>
      </c>
      <c r="J132" s="111">
        <v>1</v>
      </c>
      <c r="K132" s="110">
        <f t="shared" ref="K132:K195" si="2">AVERAGE(I132:J132)</f>
        <v>0.95348837209302317</v>
      </c>
      <c r="L132" s="44" t="str">
        <f>VLOOKUP(C132,'[1]Control programa E'!$B$13:$AS$396,44,0)</f>
        <v>FERNANDO DUQUE</v>
      </c>
    </row>
    <row r="133" spans="2:12" ht="13.5" x14ac:dyDescent="0.35">
      <c r="B133" s="45">
        <v>130</v>
      </c>
      <c r="C133" s="6">
        <v>166753</v>
      </c>
      <c r="D133" s="44" t="str">
        <f>VLOOKUP(C133,'[1]Control programa E'!$B$13:$U$396,8,0)</f>
        <v>QUEBRADANUEVA</v>
      </c>
      <c r="E133" s="44" t="str">
        <f>VLOOKUP(C133,'[1]Control programa E'!$B$13:$U$396,11,0)</f>
        <v>SEVILLA</v>
      </c>
      <c r="F133" s="44" t="str">
        <f>VLOOKUP(C133,'[1]Control programa E'!$B$13:$U$396,10,0)</f>
        <v>Área Sur</v>
      </c>
      <c r="G133" s="44" t="str">
        <f>VLOOKUP(C133,'[1]Control programa E'!$B$13:$U$396,20,0)</f>
        <v>Gilberto Mejía</v>
      </c>
      <c r="H133" s="44" t="str">
        <f>VLOOKUP(C133,'[1]Control programa E'!$B$13:$U$396,15,0)</f>
        <v>MARIANA VELEZ</v>
      </c>
      <c r="I133" s="112">
        <v>1</v>
      </c>
      <c r="J133" s="112">
        <v>0.90588235294117647</v>
      </c>
      <c r="K133" s="110">
        <f t="shared" si="2"/>
        <v>0.95294117647058818</v>
      </c>
      <c r="L133" s="44" t="str">
        <f>VLOOKUP(C133,'[1]Control programa E'!$B$13:$AS$396,44,0)</f>
        <v>FERNANDO DUQUE</v>
      </c>
    </row>
    <row r="134" spans="2:12" ht="13.5" x14ac:dyDescent="0.35">
      <c r="B134" s="43">
        <v>131</v>
      </c>
      <c r="C134" s="4">
        <v>112309</v>
      </c>
      <c r="D134" s="44" t="str">
        <f>VLOOKUP(C134,'[1]Control programa E'!$B$13:$U$396,8,0)</f>
        <v>COOTRASTOL</v>
      </c>
      <c r="E134" s="44" t="str">
        <f>VLOOKUP(C134,'[1]Control programa E'!$B$13:$U$396,11,0)</f>
        <v>EL ESPINAL</v>
      </c>
      <c r="F134" s="44" t="str">
        <f>VLOOKUP(C134,'[1]Control programa E'!$B$13:$U$396,10,0)</f>
        <v>Área Centro</v>
      </c>
      <c r="G134" s="44" t="str">
        <f>VLOOKUP(C134,'[1]Control programa E'!$B$13:$U$396,20,0)</f>
        <v>Alex Erney Montealegre</v>
      </c>
      <c r="H134" s="44" t="str">
        <f>VLOOKUP(C134,'[1]Control programa E'!$B$13:$U$396,15,0)</f>
        <v>JOHANA BOTERO</v>
      </c>
      <c r="I134" s="111">
        <v>0.94047619047619047</v>
      </c>
      <c r="J134" s="111">
        <v>0.9642857142857143</v>
      </c>
      <c r="K134" s="110">
        <f t="shared" si="2"/>
        <v>0.95238095238095233</v>
      </c>
      <c r="L134" s="44" t="str">
        <f>VLOOKUP(C134,'[1]Control programa E'!$B$13:$AS$396,44,0)</f>
        <v>LUIS CASTRO</v>
      </c>
    </row>
    <row r="135" spans="2:12" ht="13.5" x14ac:dyDescent="0.35">
      <c r="B135" s="45">
        <v>132</v>
      </c>
      <c r="C135" s="6">
        <v>165543</v>
      </c>
      <c r="D135" s="44" t="str">
        <f>VLOOKUP(C135,'[1]Control programa E'!$B$13:$U$396,8,0)</f>
        <v>RECARGAX</v>
      </c>
      <c r="E135" s="44" t="str">
        <f>VLOOKUP(C135,'[1]Control programa E'!$B$13:$U$396,11,0)</f>
        <v>YUMBO</v>
      </c>
      <c r="F135" s="44" t="str">
        <f>VLOOKUP(C135,'[1]Control programa E'!$B$13:$U$396,10,0)</f>
        <v>Área Sur</v>
      </c>
      <c r="G135" s="44" t="str">
        <f>VLOOKUP(C135,'[1]Control programa E'!$B$13:$U$396,20,0)</f>
        <v>TOTALGAS: Jairo Contreras</v>
      </c>
      <c r="H135" s="44" t="str">
        <f>VLOOKUP(C135,'[1]Control programa E'!$B$13:$U$396,15,0)</f>
        <v>FERNANDO HERNANDEZ</v>
      </c>
      <c r="I135" s="112">
        <v>1</v>
      </c>
      <c r="J135" s="112">
        <v>0.90361445783132532</v>
      </c>
      <c r="K135" s="110">
        <f t="shared" si="2"/>
        <v>0.95180722891566272</v>
      </c>
      <c r="L135" s="44" t="str">
        <f>VLOOKUP(C135,'[1]Control programa E'!$B$13:$AS$396,44,0)</f>
        <v>JOSE OROBIO</v>
      </c>
    </row>
    <row r="136" spans="2:12" ht="13.5" x14ac:dyDescent="0.35">
      <c r="B136" s="43">
        <v>133</v>
      </c>
      <c r="C136" s="4">
        <v>113832</v>
      </c>
      <c r="D136" s="44" t="str">
        <f>VLOOKUP(C136,'[1]Control programa E'!$B$13:$U$396,8,0)</f>
        <v>MANDIVA</v>
      </c>
      <c r="E136" s="44" t="str">
        <f>VLOOKUP(C136,'[1]Control programa E'!$B$13:$U$396,11,0)</f>
        <v>SANTANDER DE QUILICHAO</v>
      </c>
      <c r="F136" s="44" t="str">
        <f>VLOOKUP(C136,'[1]Control programa E'!$B$13:$U$396,10,0)</f>
        <v>Área Sur</v>
      </c>
      <c r="G136" s="44" t="str">
        <f>VLOOKUP(C136,'[1]Control programa E'!$B$13:$U$396,20,0)</f>
        <v>Magola Caicedo</v>
      </c>
      <c r="H136" s="44" t="str">
        <f>VLOOKUP(C136,'[1]Control programa E'!$B$13:$U$396,15,0)</f>
        <v>CATALINA QUINTERO</v>
      </c>
      <c r="I136" s="111">
        <v>0.90123456790123457</v>
      </c>
      <c r="J136" s="111">
        <v>1</v>
      </c>
      <c r="K136" s="110">
        <f t="shared" si="2"/>
        <v>0.95061728395061729</v>
      </c>
      <c r="L136" s="44" t="str">
        <f>VLOOKUP(C136,'[1]Control programa E'!$B$13:$AS$396,44,0)</f>
        <v>JUAN MONTEALEGRE</v>
      </c>
    </row>
    <row r="137" spans="2:12" ht="13.5" x14ac:dyDescent="0.35">
      <c r="B137" s="45">
        <v>134</v>
      </c>
      <c r="C137" s="6">
        <v>112626</v>
      </c>
      <c r="D137" s="44" t="str">
        <f>VLOOKUP(C137,'[1]Control programa E'!$B$13:$U$396,8,0)</f>
        <v>CODI-LA VIRGINIA</v>
      </c>
      <c r="E137" s="44" t="str">
        <f>VLOOKUP(C137,'[1]Control programa E'!$B$13:$U$396,11,0)</f>
        <v>LA VIRGINIA</v>
      </c>
      <c r="F137" s="44" t="str">
        <f>VLOOKUP(C137,'[1]Control programa E'!$B$13:$U$396,10,0)</f>
        <v>Área Sur</v>
      </c>
      <c r="G137" s="44" t="str">
        <f>VLOOKUP(C137,'[1]Control programa E'!$B$13:$U$396,20,0)</f>
        <v>Jaime Andres Benjumea</v>
      </c>
      <c r="H137" s="44" t="str">
        <f>VLOOKUP(C137,'[1]Control programa E'!$B$13:$U$396,15,0)</f>
        <v>ANDRES GARCIA</v>
      </c>
      <c r="I137" s="112">
        <v>1</v>
      </c>
      <c r="J137" s="112">
        <v>0.89873417721518989</v>
      </c>
      <c r="K137" s="110">
        <f t="shared" si="2"/>
        <v>0.94936708860759489</v>
      </c>
      <c r="L137" s="44" t="str">
        <f>VLOOKUP(C137,'[1]Control programa E'!$B$13:$AS$396,44,0)</f>
        <v>FERNANDO DUQUE</v>
      </c>
    </row>
    <row r="138" spans="2:12" ht="13.5" x14ac:dyDescent="0.35">
      <c r="B138" s="43">
        <v>135</v>
      </c>
      <c r="C138" s="4">
        <v>109915</v>
      </c>
      <c r="D138" s="44" t="str">
        <f>VLOOKUP(C138,'[1]Control programa E'!$B$13:$U$396,8,0)</f>
        <v>POBLADO</v>
      </c>
      <c r="E138" s="44" t="str">
        <f>VLOOKUP(C138,'[1]Control programa E'!$B$13:$U$396,11,0)</f>
        <v>MEDELLIN</v>
      </c>
      <c r="F138" s="44" t="str">
        <f>VLOOKUP(C138,'[1]Control programa E'!$B$13:$U$396,10,0)</f>
        <v>Área Norte</v>
      </c>
      <c r="G138" s="44" t="str">
        <f>VLOOKUP(C138,'[1]Control programa E'!$B$13:$U$396,20,0)</f>
        <v>COESCO: Alexander Trujillo</v>
      </c>
      <c r="H138" s="44" t="str">
        <f>VLOOKUP(C138,'[1]Control programa E'!$B$13:$U$396,15,0)</f>
        <v>ANDRES FELIPE PENNA</v>
      </c>
      <c r="I138" s="111">
        <v>1</v>
      </c>
      <c r="J138" s="111">
        <v>0.89772727272727271</v>
      </c>
      <c r="K138" s="110">
        <f t="shared" si="2"/>
        <v>0.94886363636363635</v>
      </c>
      <c r="L138" s="44" t="str">
        <f>VLOOKUP(C138,'[1]Control programa E'!$B$13:$AS$396,44,0)</f>
        <v>JOHNNATAN ALZATE</v>
      </c>
    </row>
    <row r="139" spans="2:12" ht="13.5" x14ac:dyDescent="0.35">
      <c r="B139" s="45">
        <v>136</v>
      </c>
      <c r="C139" s="6">
        <v>167760</v>
      </c>
      <c r="D139" s="44" t="str">
        <f>VLOOKUP(C139,'[1]Control programa E'!$B$13:$U$396,8,0)</f>
        <v>ÉXITO MONTENEGRO</v>
      </c>
      <c r="E139" s="44" t="str">
        <f>VLOOKUP(C139,'[1]Control programa E'!$B$13:$U$396,11,0)</f>
        <v>ARMENIA</v>
      </c>
      <c r="F139" s="44" t="str">
        <f>VLOOKUP(C139,'[1]Control programa E'!$B$13:$U$396,10,0)</f>
        <v>Área Sur</v>
      </c>
      <c r="G139" s="44" t="str">
        <f>VLOOKUP(C139,'[1]Control programa E'!$B$13:$U$396,20,0)</f>
        <v>GRUPO ÉXITO: Alcides Serna</v>
      </c>
      <c r="H139" s="44" t="str">
        <f>VLOOKUP(C139,'[1]Control programa E'!$B$13:$U$396,15,0)</f>
        <v>MARIANA VELEZ</v>
      </c>
      <c r="I139" s="112">
        <v>1</v>
      </c>
      <c r="J139" s="112">
        <v>0.89534883720930236</v>
      </c>
      <c r="K139" s="110">
        <f t="shared" si="2"/>
        <v>0.94767441860465118</v>
      </c>
      <c r="L139" s="44" t="str">
        <f>VLOOKUP(C139,'[1]Control programa E'!$B$13:$AS$396,44,0)</f>
        <v>FERNANDO DUQUE</v>
      </c>
    </row>
    <row r="140" spans="2:12" ht="13.5" x14ac:dyDescent="0.35">
      <c r="B140" s="43">
        <v>137</v>
      </c>
      <c r="C140" s="6">
        <v>167942</v>
      </c>
      <c r="D140" s="44" t="str">
        <f>VLOOKUP(C140,'[1]Control programa E'!$B$13:$U$396,8,0)</f>
        <v>AV SEXTA</v>
      </c>
      <c r="E140" s="44" t="str">
        <f>VLOOKUP(C140,'[1]Control programa E'!$B$13:$U$396,11,0)</f>
        <v>SANTIAGO DE CALI</v>
      </c>
      <c r="F140" s="44" t="str">
        <f>VLOOKUP(C140,'[1]Control programa E'!$B$13:$U$396,10,0)</f>
        <v>Área Sur</v>
      </c>
      <c r="G140" s="44" t="str">
        <f>VLOOKUP(C140,'[1]Control programa E'!$B$13:$U$396,20,0)</f>
        <v>REDH: Humberto Hernandez</v>
      </c>
      <c r="H140" s="44" t="str">
        <f>VLOOKUP(C140,'[1]Control programa E'!$B$13:$U$396,15,0)</f>
        <v>CATALINA QUINTERO</v>
      </c>
      <c r="I140" s="112">
        <v>0.89534883720930236</v>
      </c>
      <c r="J140" s="112">
        <v>1</v>
      </c>
      <c r="K140" s="110">
        <f t="shared" si="2"/>
        <v>0.94767441860465118</v>
      </c>
      <c r="L140" s="44" t="str">
        <f>VLOOKUP(C140,'[1]Control programa E'!$B$13:$AS$396,44,0)</f>
        <v>JOSE OROBIO</v>
      </c>
    </row>
    <row r="141" spans="2:12" ht="13.5" x14ac:dyDescent="0.35">
      <c r="B141" s="45">
        <v>138</v>
      </c>
      <c r="C141" s="4">
        <v>111955</v>
      </c>
      <c r="D141" s="44" t="str">
        <f>VLOOKUP(C141,'[1]Control programa E'!$B$13:$U$396,8,0)</f>
        <v>MALDONADO</v>
      </c>
      <c r="E141" s="44" t="str">
        <f>VLOOKUP(C141,'[1]Control programa E'!$B$13:$U$396,11,0)</f>
        <v>TUNJA</v>
      </c>
      <c r="F141" s="44" t="str">
        <f>VLOOKUP(C141,'[1]Control programa E'!$B$13:$U$396,10,0)</f>
        <v>Área Centro</v>
      </c>
      <c r="G141" s="44" t="str">
        <f>VLOOKUP(C141,'[1]Control programa E'!$B$13:$U$396,20,0)</f>
        <v>Cosuelo Vargas</v>
      </c>
      <c r="H141" s="44" t="str">
        <f>VLOOKUP(C141,'[1]Control programa E'!$B$13:$U$396,15,0)</f>
        <v>YOLIMA MESA</v>
      </c>
      <c r="I141" s="111">
        <v>0.8928571428571429</v>
      </c>
      <c r="J141" s="111">
        <v>1</v>
      </c>
      <c r="K141" s="110">
        <f t="shared" si="2"/>
        <v>0.9464285714285714</v>
      </c>
      <c r="L141" s="44" t="str">
        <f>VLOOKUP(C141,'[1]Control programa E'!$B$13:$AS$396,44,0)</f>
        <v>RICARDO CHIPATECUA</v>
      </c>
    </row>
    <row r="142" spans="2:12" ht="13.5" x14ac:dyDescent="0.35">
      <c r="B142" s="43">
        <v>139</v>
      </c>
      <c r="C142" s="6">
        <v>109693</v>
      </c>
      <c r="D142" s="44" t="str">
        <f>VLOOKUP(C142,'[1]Control programa E'!$B$13:$U$396,8,0)</f>
        <v>SAN BENITO</v>
      </c>
      <c r="E142" s="44" t="str">
        <f>VLOOKUP(C142,'[1]Control programa E'!$B$13:$U$396,11,0)</f>
        <v>SANTO TOMAS</v>
      </c>
      <c r="F142" s="44" t="str">
        <f>VLOOKUP(C142,'[1]Control programa E'!$B$13:$U$396,10,0)</f>
        <v>Área Norte</v>
      </c>
      <c r="G142" s="44" t="str">
        <f>VLOOKUP(C142,'[1]Control programa E'!$B$13:$U$396,20,0)</f>
        <v>COESCO: Alexander Trujillo</v>
      </c>
      <c r="H142" s="44" t="str">
        <f>VLOOKUP(C142,'[1]Control programa E'!$B$13:$U$396,15,0)</f>
        <v>ANGELA BARANDICA</v>
      </c>
      <c r="I142" s="112">
        <v>1</v>
      </c>
      <c r="J142" s="112">
        <v>0.89156626506024095</v>
      </c>
      <c r="K142" s="110">
        <f t="shared" si="2"/>
        <v>0.94578313253012047</v>
      </c>
      <c r="L142" s="44" t="str">
        <f>VLOOKUP(C142,'[1]Control programa E'!$B$13:$AS$396,44,0)</f>
        <v>GUILLERMO SOLANO</v>
      </c>
    </row>
    <row r="143" spans="2:12" ht="13.5" x14ac:dyDescent="0.35">
      <c r="B143" s="45">
        <v>140</v>
      </c>
      <c r="C143" s="6">
        <v>111643</v>
      </c>
      <c r="D143" s="44" t="str">
        <f>VLOOKUP(C143,'[1]Control programa E'!$B$13:$U$396,8,0)</f>
        <v>QUIRINAL</v>
      </c>
      <c r="E143" s="44" t="str">
        <f>VLOOKUP(C143,'[1]Control programa E'!$B$13:$U$396,11,0)</f>
        <v>NEIVA</v>
      </c>
      <c r="F143" s="44" t="str">
        <f>VLOOKUP(C143,'[1]Control programa E'!$B$13:$U$396,10,0)</f>
        <v>Área Sur</v>
      </c>
      <c r="G143" s="44" t="str">
        <f>VLOOKUP(C143,'[1]Control programa E'!$B$13:$U$396,20,0)</f>
        <v xml:space="preserve"> Henry Azuero, Enrique Azuero</v>
      </c>
      <c r="H143" s="44" t="str">
        <f>VLOOKUP(C143,'[1]Control programa E'!$B$13:$U$396,15,0)</f>
        <v>JOHANA BOTERO</v>
      </c>
      <c r="I143" s="112">
        <v>1</v>
      </c>
      <c r="J143" s="112">
        <v>0.88636363636363635</v>
      </c>
      <c r="K143" s="110">
        <f t="shared" si="2"/>
        <v>0.94318181818181812</v>
      </c>
      <c r="L143" s="44" t="str">
        <f>VLOOKUP(C143,'[1]Control programa E'!$B$13:$AS$396,44,0)</f>
        <v>LAURA PERDOMO</v>
      </c>
    </row>
    <row r="144" spans="2:12" ht="13.5" x14ac:dyDescent="0.35">
      <c r="B144" s="43">
        <v>141</v>
      </c>
      <c r="C144" s="6">
        <v>109701</v>
      </c>
      <c r="D144" s="44" t="str">
        <f>VLOOKUP(C144,'[1]Control programa E'!$B$13:$U$396,8,0)</f>
        <v>LAURELES</v>
      </c>
      <c r="E144" s="44" t="str">
        <f>VLOOKUP(C144,'[1]Control programa E'!$B$13:$U$396,11,0)</f>
        <v>MEDELLIN</v>
      </c>
      <c r="F144" s="44" t="str">
        <f>VLOOKUP(C144,'[1]Control programa E'!$B$13:$U$396,10,0)</f>
        <v>Área Norte</v>
      </c>
      <c r="G144" s="44" t="str">
        <f>VLOOKUP(C144,'[1]Control programa E'!$B$13:$U$396,20,0)</f>
        <v>ACEVEDO: Ariel Acevedo</v>
      </c>
      <c r="H144" s="44" t="str">
        <f>VLOOKUP(C144,'[1]Control programa E'!$B$13:$U$396,15,0)</f>
        <v>ALVARO GUTIERREZ</v>
      </c>
      <c r="I144" s="112">
        <v>1</v>
      </c>
      <c r="J144" s="112">
        <v>0.88372093023255816</v>
      </c>
      <c r="K144" s="110">
        <f t="shared" si="2"/>
        <v>0.94186046511627908</v>
      </c>
      <c r="L144" s="44" t="str">
        <f>VLOOKUP(C144,'[1]Control programa E'!$B$13:$AS$396,44,0)</f>
        <v>JOHNNATAN ALZATE</v>
      </c>
    </row>
    <row r="145" spans="2:12" ht="13.5" x14ac:dyDescent="0.35">
      <c r="B145" s="45">
        <v>142</v>
      </c>
      <c r="C145" s="4">
        <v>170827</v>
      </c>
      <c r="D145" s="44" t="str">
        <f>VLOOKUP(C145,'[1]Control programa E'!$B$13:$U$396,8,0)</f>
        <v>COOTRANSMAG</v>
      </c>
      <c r="E145" s="44" t="str">
        <f>VLOOKUP(C145,'[1]Control programa E'!$B$13:$U$396,11,0)</f>
        <v>SANTA MARTA</v>
      </c>
      <c r="F145" s="44" t="str">
        <f>VLOOKUP(C145,'[1]Control programa E'!$B$13:$U$396,10,0)</f>
        <v>Área Norte</v>
      </c>
      <c r="G145" s="44">
        <f>VLOOKUP(C145,'[1]Control programa E'!$B$13:$U$396,20,0)</f>
        <v>0</v>
      </c>
      <c r="H145" s="44" t="str">
        <f>VLOOKUP(C145,'[1]Control programa E'!$B$13:$U$396,15,0)</f>
        <v>ANGELA BARANDICA</v>
      </c>
      <c r="I145" s="111">
        <v>0.93023255813953487</v>
      </c>
      <c r="J145" s="111">
        <v>0.95348837209302328</v>
      </c>
      <c r="K145" s="110">
        <f t="shared" si="2"/>
        <v>0.94186046511627908</v>
      </c>
      <c r="L145" s="44" t="str">
        <f>VLOOKUP(C145,'[1]Control programa E'!$B$13:$AS$396,44,0)</f>
        <v>GUILLERMO SOLANO</v>
      </c>
    </row>
    <row r="146" spans="2:12" ht="13.5" x14ac:dyDescent="0.35">
      <c r="B146" s="43">
        <v>143</v>
      </c>
      <c r="C146" s="4">
        <v>161806</v>
      </c>
      <c r="D146" s="44" t="str">
        <f>VLOOKUP(C146,'[1]Control programa E'!$B$13:$U$396,8,0)</f>
        <v>TOTAL GAS PALO BLANCO  (ZONA T)</v>
      </c>
      <c r="E146" s="44" t="str">
        <f>VLOOKUP(C146,'[1]Control programa E'!$B$13:$U$396,11,0)</f>
        <v>GUADALAJARA DE BUGA</v>
      </c>
      <c r="F146" s="44" t="str">
        <f>VLOOKUP(C146,'[1]Control programa E'!$B$13:$U$396,10,0)</f>
        <v>Área Sur</v>
      </c>
      <c r="G146" s="44" t="str">
        <f>VLOOKUP(C146,'[1]Control programa E'!$B$13:$U$396,20,0)</f>
        <v>TOTALGAS: Jairo Contreras</v>
      </c>
      <c r="H146" s="44" t="str">
        <f>VLOOKUP(C146,'[1]Control programa E'!$B$13:$U$396,15,0)</f>
        <v>FERNANDO HERNANDEZ</v>
      </c>
      <c r="I146" s="111">
        <v>1</v>
      </c>
      <c r="J146" s="111">
        <v>0.88235294117647056</v>
      </c>
      <c r="K146" s="110">
        <f t="shared" si="2"/>
        <v>0.94117647058823528</v>
      </c>
      <c r="L146" s="44" t="str">
        <f>VLOOKUP(C146,'[1]Control programa E'!$B$13:$AS$396,44,0)</f>
        <v>JOSE OROBIO</v>
      </c>
    </row>
    <row r="147" spans="2:12" ht="13.5" x14ac:dyDescent="0.35">
      <c r="B147" s="45">
        <v>144</v>
      </c>
      <c r="C147" s="4">
        <v>110126</v>
      </c>
      <c r="D147" s="44" t="str">
        <f>VLOOKUP(C147,'[1]Control programa E'!$B$13:$U$396,8,0)</f>
        <v>MEDIACANOA</v>
      </c>
      <c r="E147" s="44" t="str">
        <f>VLOOKUP(C147,'[1]Control programa E'!$B$13:$U$396,11,0)</f>
        <v>YOTOCO</v>
      </c>
      <c r="F147" s="44" t="str">
        <f>VLOOKUP(C147,'[1]Control programa E'!$B$13:$U$396,10,0)</f>
        <v>Área Sur</v>
      </c>
      <c r="G147" s="44" t="str">
        <f>VLOOKUP(C147,'[1]Control programa E'!$B$13:$U$396,20,0)</f>
        <v>TOTALGAS: Jairo Contreras</v>
      </c>
      <c r="H147" s="44" t="str">
        <f>VLOOKUP(C147,'[1]Control programa E'!$B$13:$U$396,15,0)</f>
        <v>FERNANDO HERNANDEZ</v>
      </c>
      <c r="I147" s="111">
        <v>0.88235294117647056</v>
      </c>
      <c r="J147" s="111">
        <v>1</v>
      </c>
      <c r="K147" s="110">
        <f t="shared" si="2"/>
        <v>0.94117647058823528</v>
      </c>
      <c r="L147" s="44" t="str">
        <f>VLOOKUP(C147,'[1]Control programa E'!$B$13:$AS$396,44,0)</f>
        <v>SANDRA JORDAN</v>
      </c>
    </row>
    <row r="148" spans="2:12" ht="13.5" x14ac:dyDescent="0.35">
      <c r="B148" s="43">
        <v>145</v>
      </c>
      <c r="C148" s="4">
        <v>110950</v>
      </c>
      <c r="D148" s="44" t="str">
        <f>VLOOKUP(C148,'[1]Control programa E'!$B$13:$U$396,8,0)</f>
        <v>EL COUNTRY</v>
      </c>
      <c r="E148" s="44" t="str">
        <f>VLOOKUP(C148,'[1]Control programa E'!$B$13:$U$396,11,0)</f>
        <v>BOGOTA D.C.</v>
      </c>
      <c r="F148" s="44" t="str">
        <f>VLOOKUP(C148,'[1]Control programa E'!$B$13:$U$396,10,0)</f>
        <v>Área Centro</v>
      </c>
      <c r="G148" s="44" t="str">
        <f>VLOOKUP(C148,'[1]Control programa E'!$B$13:$U$396,20,0)</f>
        <v>GANDUR: Gabriel Gandur</v>
      </c>
      <c r="H148" s="44" t="str">
        <f>VLOOKUP(C148,'[1]Control programa E'!$B$13:$U$396,15,0)</f>
        <v>CAROLINA CHAVEZ</v>
      </c>
      <c r="I148" s="111">
        <v>0.97674418604651159</v>
      </c>
      <c r="J148" s="111">
        <v>0.90476190476190477</v>
      </c>
      <c r="K148" s="110">
        <f t="shared" si="2"/>
        <v>0.94075304540420812</v>
      </c>
      <c r="L148" s="44" t="str">
        <f>VLOOKUP(C148,'[1]Control programa E'!$B$13:$AS$396,44,0)</f>
        <v>RICARDO CHIPATECUA</v>
      </c>
    </row>
    <row r="149" spans="2:12" ht="13.5" x14ac:dyDescent="0.35">
      <c r="B149" s="45">
        <v>146</v>
      </c>
      <c r="C149" s="6">
        <v>112288</v>
      </c>
      <c r="D149" s="44" t="str">
        <f>VLOOKUP(C149,'[1]Control programa E'!$B$13:$U$396,8,0)</f>
        <v>SIDERAL</v>
      </c>
      <c r="E149" s="44" t="str">
        <f>VLOOKUP(C149,'[1]Control programa E'!$B$13:$U$396,11,0)</f>
        <v>PITALITO</v>
      </c>
      <c r="F149" s="44" t="str">
        <f>VLOOKUP(C149,'[1]Control programa E'!$B$13:$U$396,10,0)</f>
        <v>Área Sur</v>
      </c>
      <c r="G149" s="44" t="str">
        <f>VLOOKUP(C149,'[1]Control programa E'!$B$13:$U$396,20,0)</f>
        <v xml:space="preserve">Constanza Peña </v>
      </c>
      <c r="H149" s="44" t="str">
        <f>VLOOKUP(C149,'[1]Control programa E'!$B$13:$U$396,15,0)</f>
        <v>JOHANA BOTERO</v>
      </c>
      <c r="I149" s="112">
        <v>1</v>
      </c>
      <c r="J149" s="112">
        <v>0.88095238095238093</v>
      </c>
      <c r="K149" s="110">
        <f t="shared" si="2"/>
        <v>0.94047619047619047</v>
      </c>
      <c r="L149" s="44" t="str">
        <f>VLOOKUP(C149,'[1]Control programa E'!$B$13:$AS$396,44,0)</f>
        <v>LAURA PERDOMO</v>
      </c>
    </row>
    <row r="150" spans="2:12" ht="13.5" x14ac:dyDescent="0.35">
      <c r="B150" s="43">
        <v>147</v>
      </c>
      <c r="C150" s="6">
        <v>166957</v>
      </c>
      <c r="D150" s="44" t="str">
        <f>VLOOKUP(C150,'[1]Control programa E'!$B$13:$U$396,8,0)</f>
        <v>LOS OCARROS</v>
      </c>
      <c r="E150" s="44" t="str">
        <f>VLOOKUP(C150,'[1]Control programa E'!$B$13:$U$396,11,0)</f>
        <v>RESTREPO</v>
      </c>
      <c r="F150" s="44" t="str">
        <f>VLOOKUP(C150,'[1]Control programa E'!$B$13:$U$396,10,0)</f>
        <v>Área Centro</v>
      </c>
      <c r="G150" s="44" t="str">
        <f>VLOOKUP(C150,'[1]Control programa E'!$B$13:$U$396,20,0)</f>
        <v>REDH: Humberto Hernandez</v>
      </c>
      <c r="H150" s="44" t="str">
        <f>VLOOKUP(C150,'[1]Control programa E'!$B$13:$U$396,15,0)</f>
        <v>IVAN PINZON</v>
      </c>
      <c r="I150" s="112">
        <v>0.92771084337349397</v>
      </c>
      <c r="J150" s="112">
        <v>0.95180722891566261</v>
      </c>
      <c r="K150" s="110">
        <f t="shared" si="2"/>
        <v>0.93975903614457823</v>
      </c>
      <c r="L150" s="44" t="str">
        <f>VLOOKUP(C150,'[1]Control programa E'!$B$13:$AS$396,44,0)</f>
        <v>WILSON MONTAÑA</v>
      </c>
    </row>
    <row r="151" spans="2:12" ht="13.5" x14ac:dyDescent="0.35">
      <c r="B151" s="45">
        <v>148</v>
      </c>
      <c r="C151" s="4">
        <v>166328</v>
      </c>
      <c r="D151" s="44" t="str">
        <f>VLOOKUP(C151,'[1]Control programa E'!$B$13:$U$396,8,0)</f>
        <v>LA CAMPANILLA</v>
      </c>
      <c r="E151" s="44" t="str">
        <f>VLOOKUP(C151,'[1]Control programa E'!$B$13:$U$396,11,0)</f>
        <v>YOPAL</v>
      </c>
      <c r="F151" s="44" t="str">
        <f>VLOOKUP(C151,'[1]Control programa E'!$B$13:$U$396,10,0)</f>
        <v>Área Centro</v>
      </c>
      <c r="G151" s="44" t="str">
        <f>VLOOKUP(C151,'[1]Control programa E'!$B$13:$U$396,20,0)</f>
        <v>Daniel Garcia</v>
      </c>
      <c r="H151" s="44" t="str">
        <f>VLOOKUP(C151,'[1]Control programa E'!$B$13:$U$396,15,0)</f>
        <v>IVAN PINZON</v>
      </c>
      <c r="I151" s="111">
        <v>0.87951807228915657</v>
      </c>
      <c r="J151" s="111">
        <v>1</v>
      </c>
      <c r="K151" s="110">
        <f t="shared" si="2"/>
        <v>0.93975903614457823</v>
      </c>
      <c r="L151" s="44" t="str">
        <f>VLOOKUP(C151,'[1]Control programa E'!$B$13:$AS$396,44,0)</f>
        <v>WILSON MONTAÑA</v>
      </c>
    </row>
    <row r="152" spans="2:12" ht="13.5" x14ac:dyDescent="0.35">
      <c r="B152" s="43">
        <v>149</v>
      </c>
      <c r="C152" s="6">
        <v>167845</v>
      </c>
      <c r="D152" s="44" t="str">
        <f>VLOOKUP(C152,'[1]Control programa E'!$B$13:$U$396,8,0)</f>
        <v>ÉXITO VILLAMAYOR</v>
      </c>
      <c r="E152" s="44" t="str">
        <f>VLOOKUP(C152,'[1]Control programa E'!$B$13:$U$396,11,0)</f>
        <v>BOGOTA D.C.</v>
      </c>
      <c r="F152" s="44" t="str">
        <f>VLOOKUP(C152,'[1]Control programa E'!$B$13:$U$396,10,0)</f>
        <v>Área Centro</v>
      </c>
      <c r="G152" s="44" t="str">
        <f>VLOOKUP(C152,'[1]Control programa E'!$B$13:$U$396,20,0)</f>
        <v>GRUPO ÉXITO: Alcides Serna</v>
      </c>
      <c r="H152" s="44" t="str">
        <f>VLOOKUP(C152,'[1]Control programa E'!$B$13:$U$396,15,0)</f>
        <v xml:space="preserve">JUAN PABLO PIÑEROS </v>
      </c>
      <c r="I152" s="112">
        <v>0.97468354430379744</v>
      </c>
      <c r="J152" s="112">
        <v>0.90361445783132532</v>
      </c>
      <c r="K152" s="110">
        <f t="shared" si="2"/>
        <v>0.93914900106756138</v>
      </c>
      <c r="L152" s="44" t="str">
        <f>VLOOKUP(C152,'[1]Control programa E'!$B$13:$AS$396,44,0)</f>
        <v>MILENA INFANTE</v>
      </c>
    </row>
    <row r="153" spans="2:12" ht="13.5" x14ac:dyDescent="0.35">
      <c r="B153" s="45">
        <v>150</v>
      </c>
      <c r="C153" s="4">
        <v>110100</v>
      </c>
      <c r="D153" s="44" t="str">
        <f>VLOOKUP(C153,'[1]Control programa E'!$B$13:$U$396,8,0)</f>
        <v>SAN FRANCISCO</v>
      </c>
      <c r="E153" s="44" t="str">
        <f>VLOOKUP(C153,'[1]Control programa E'!$B$13:$U$396,11,0)</f>
        <v>SANTIAGO DE CALI</v>
      </c>
      <c r="F153" s="44" t="str">
        <f>VLOOKUP(C153,'[1]Control programa E'!$B$13:$U$396,10,0)</f>
        <v>Área Sur</v>
      </c>
      <c r="G153" s="44" t="str">
        <f>VLOOKUP(C153,'[1]Control programa E'!$B$13:$U$396,20,0)</f>
        <v>COMBUSCOL: Fernando Chávez</v>
      </c>
      <c r="H153" s="44" t="str">
        <f>VLOOKUP(C153,'[1]Control programa E'!$B$13:$U$396,15,0)</f>
        <v>CLAUDIA PINILLA</v>
      </c>
      <c r="I153" s="111">
        <v>1</v>
      </c>
      <c r="J153" s="111">
        <v>0.87654320987654322</v>
      </c>
      <c r="K153" s="110">
        <f t="shared" si="2"/>
        <v>0.93827160493827155</v>
      </c>
      <c r="L153" s="44" t="str">
        <f>VLOOKUP(C153,'[1]Control programa E'!$B$13:$AS$396,44,0)</f>
        <v>JOSE OROBIO</v>
      </c>
    </row>
    <row r="154" spans="2:12" ht="13.5" x14ac:dyDescent="0.35">
      <c r="B154" s="43">
        <v>151</v>
      </c>
      <c r="C154" s="4">
        <v>109863</v>
      </c>
      <c r="D154" s="44" t="str">
        <f>VLOOKUP(C154,'[1]Control programa E'!$B$13:$U$396,8,0)</f>
        <v>RIO PANCE</v>
      </c>
      <c r="E154" s="44" t="str">
        <f>VLOOKUP(C154,'[1]Control programa E'!$B$13:$U$396,11,0)</f>
        <v>SANTIAGO DE CALI</v>
      </c>
      <c r="F154" s="44" t="str">
        <f>VLOOKUP(C154,'[1]Control programa E'!$B$13:$U$396,10,0)</f>
        <v>Área Sur</v>
      </c>
      <c r="G154" s="44" t="str">
        <f>VLOOKUP(C154,'[1]Control programa E'!$B$13:$U$396,20,0)</f>
        <v>COMBUSCOL: Fernando Chávez</v>
      </c>
      <c r="H154" s="44" t="str">
        <f>VLOOKUP(C154,'[1]Control programa E'!$B$13:$U$396,15,0)</f>
        <v>CLAUDIA PINILLA</v>
      </c>
      <c r="I154" s="111">
        <v>0.93902439024390238</v>
      </c>
      <c r="J154" s="111">
        <v>0.93421052631578949</v>
      </c>
      <c r="K154" s="110">
        <f t="shared" si="2"/>
        <v>0.93661745827984588</v>
      </c>
      <c r="L154" s="44" t="str">
        <f>VLOOKUP(C154,'[1]Control programa E'!$B$13:$AS$396,44,0)</f>
        <v>JOSE OROBIO</v>
      </c>
    </row>
    <row r="155" spans="2:12" ht="13.5" x14ac:dyDescent="0.35">
      <c r="B155" s="45">
        <v>152</v>
      </c>
      <c r="C155" s="6">
        <v>171357</v>
      </c>
      <c r="D155" s="44" t="str">
        <f>VLOOKUP(C155,'[1]Control programa E'!$B$13:$U$396,8,0)</f>
        <v>LA VIOLETA</v>
      </c>
      <c r="E155" s="44" t="str">
        <f>VLOOKUP(C155,'[1]Control programa E'!$B$13:$U$396,11,0)</f>
        <v>SESQULE</v>
      </c>
      <c r="F155" s="44" t="str">
        <f>VLOOKUP(C155,'[1]Control programa E'!$B$13:$U$396,10,0)</f>
        <v>Área Centro</v>
      </c>
      <c r="G155" s="44">
        <f>VLOOKUP(C155,'[1]Control programa E'!$B$13:$U$396,20,0)</f>
        <v>0</v>
      </c>
      <c r="H155" s="44" t="str">
        <f>VLOOKUP(C155,'[1]Control programa E'!$B$13:$U$396,15,0)</f>
        <v>YOLIMA MESA</v>
      </c>
      <c r="I155" s="112">
        <v>0.94805194805194803</v>
      </c>
      <c r="J155" s="112">
        <v>0.92405063291139244</v>
      </c>
      <c r="K155" s="110">
        <f t="shared" si="2"/>
        <v>0.93605129048167024</v>
      </c>
      <c r="L155" s="44" t="str">
        <f>VLOOKUP(C155,'[1]Control programa E'!$B$13:$AS$396,44,0)</f>
        <v>MILENA INFANTE</v>
      </c>
    </row>
    <row r="156" spans="2:12" ht="13.5" x14ac:dyDescent="0.35">
      <c r="B156" s="43">
        <v>153</v>
      </c>
      <c r="C156" s="6">
        <v>110771</v>
      </c>
      <c r="D156" s="44" t="str">
        <f>VLOOKUP(C156,'[1]Control programa E'!$B$13:$U$396,8,0)</f>
        <v>PORTAL DEL SUR</v>
      </c>
      <c r="E156" s="44" t="str">
        <f>VLOOKUP(C156,'[1]Control programa E'!$B$13:$U$396,11,0)</f>
        <v>SANTIAGO DE CALI</v>
      </c>
      <c r="F156" s="44" t="str">
        <f>VLOOKUP(C156,'[1]Control programa E'!$B$13:$U$396,10,0)</f>
        <v>Área Sur</v>
      </c>
      <c r="G156" s="44" t="str">
        <f>VLOOKUP(C156,'[1]Control programa E'!$B$13:$U$396,20,0)</f>
        <v>GREEN SAS: Jose Vicente Enriquez</v>
      </c>
      <c r="H156" s="44" t="str">
        <f>VLOOKUP(C156,'[1]Control programa E'!$B$13:$U$396,15,0)</f>
        <v>CLAUDIA PINILLA</v>
      </c>
      <c r="I156" s="112">
        <v>0.90697674418604646</v>
      </c>
      <c r="J156" s="112">
        <v>0.96511627906976749</v>
      </c>
      <c r="K156" s="110">
        <f t="shared" si="2"/>
        <v>0.93604651162790697</v>
      </c>
      <c r="L156" s="44" t="str">
        <f>VLOOKUP(C156,'[1]Control programa E'!$B$13:$AS$396,44,0)</f>
        <v>SANDRA JORDAN</v>
      </c>
    </row>
    <row r="157" spans="2:12" ht="13.5" x14ac:dyDescent="0.35">
      <c r="B157" s="45">
        <v>154</v>
      </c>
      <c r="C157" s="6">
        <v>112208</v>
      </c>
      <c r="D157" s="44" t="str">
        <f>VLOOKUP(C157,'[1]Control programa E'!$B$13:$U$396,8,0)</f>
        <v>SERVIACEITES DEL HUILA</v>
      </c>
      <c r="E157" s="44" t="str">
        <f>VLOOKUP(C157,'[1]Control programa E'!$B$13:$U$396,11,0)</f>
        <v>NEIVA</v>
      </c>
      <c r="F157" s="44" t="str">
        <f>VLOOKUP(C157,'[1]Control programa E'!$B$13:$U$396,10,0)</f>
        <v>Área Sur</v>
      </c>
      <c r="G157" s="44" t="str">
        <f>VLOOKUP(C157,'[1]Control programa E'!$B$13:$U$396,20,0)</f>
        <v>Cesar Amaya / Marco Eliecer</v>
      </c>
      <c r="H157" s="44" t="str">
        <f>VLOOKUP(C157,'[1]Control programa E'!$B$13:$U$396,15,0)</f>
        <v>JOHANA BOTERO</v>
      </c>
      <c r="I157" s="112">
        <v>0.9285714285714286</v>
      </c>
      <c r="J157" s="112">
        <v>0.94186046511627908</v>
      </c>
      <c r="K157" s="110">
        <f t="shared" si="2"/>
        <v>0.9352159468438539</v>
      </c>
      <c r="L157" s="44" t="str">
        <f>VLOOKUP(C157,'[1]Control programa E'!$B$13:$AS$396,44,0)</f>
        <v>LAURA PERDOMO</v>
      </c>
    </row>
    <row r="158" spans="2:12" ht="13.5" x14ac:dyDescent="0.35">
      <c r="B158" s="43">
        <v>155</v>
      </c>
      <c r="C158" s="4">
        <v>167505</v>
      </c>
      <c r="D158" s="44" t="str">
        <f>VLOOKUP(C158,'[1]Control programa E'!$B$13:$U$396,8,0)</f>
        <v>SAN MARTIN</v>
      </c>
      <c r="E158" s="44" t="str">
        <f>VLOOKUP(C158,'[1]Control programa E'!$B$13:$U$396,11,0)</f>
        <v>GUADALAJARA DE BUGA</v>
      </c>
      <c r="F158" s="44" t="str">
        <f>VLOOKUP(C158,'[1]Control programa E'!$B$13:$U$396,10,0)</f>
        <v>Área Sur</v>
      </c>
      <c r="G158" s="44" t="str">
        <f>VLOOKUP(C158,'[1]Control programa E'!$B$13:$U$396,20,0)</f>
        <v>HL Combustibles: Jose Fernando Hoyos</v>
      </c>
      <c r="H158" s="44" t="str">
        <f>VLOOKUP(C158,'[1]Control programa E'!$B$13:$U$396,15,0)</f>
        <v>FERNANDO HERNANDEZ</v>
      </c>
      <c r="I158" s="111">
        <v>0.93975903614457834</v>
      </c>
      <c r="J158" s="111">
        <v>0.92941176470588238</v>
      </c>
      <c r="K158" s="110">
        <f t="shared" si="2"/>
        <v>0.93458540042523031</v>
      </c>
      <c r="L158" s="44" t="str">
        <f>VLOOKUP(C158,'[1]Control programa E'!$B$13:$AS$396,44,0)</f>
        <v>SANDRA JORDAN</v>
      </c>
    </row>
    <row r="159" spans="2:12" ht="13.5" x14ac:dyDescent="0.35">
      <c r="B159" s="45">
        <v>156</v>
      </c>
      <c r="C159" s="6">
        <v>110495</v>
      </c>
      <c r="D159" s="44" t="str">
        <f>VLOOKUP(C159,'[1]Control programa E'!$B$13:$U$396,8,0)</f>
        <v>SAN JOSE DE PARE</v>
      </c>
      <c r="E159" s="44" t="str">
        <f>VLOOKUP(C159,'[1]Control programa E'!$B$13:$U$396,11,0)</f>
        <v>SAN JOSE DE PARE</v>
      </c>
      <c r="F159" s="44" t="str">
        <f>VLOOKUP(C159,'[1]Control programa E'!$B$13:$U$396,10,0)</f>
        <v>Área Centro</v>
      </c>
      <c r="G159" s="44" t="str">
        <f>VLOOKUP(C159,'[1]Control programa E'!$B$13:$U$396,20,0)</f>
        <v>Uriel Contreras</v>
      </c>
      <c r="H159" s="44" t="str">
        <f>VLOOKUP(C159,'[1]Control programa E'!$B$13:$U$396,15,0)</f>
        <v>YOLIMA MESA</v>
      </c>
      <c r="I159" s="112">
        <v>0.95180722891566261</v>
      </c>
      <c r="J159" s="112">
        <v>0.91666666666666663</v>
      </c>
      <c r="K159" s="110">
        <f t="shared" si="2"/>
        <v>0.93423694779116462</v>
      </c>
      <c r="L159" s="44" t="str">
        <f>VLOOKUP(C159,'[1]Control programa E'!$B$13:$AS$396,44,0)</f>
        <v>RICARDO CHIPATECUA</v>
      </c>
    </row>
    <row r="160" spans="2:12" ht="13.5" x14ac:dyDescent="0.35">
      <c r="B160" s="43">
        <v>157</v>
      </c>
      <c r="C160" s="4">
        <v>166913</v>
      </c>
      <c r="D160" s="44" t="str">
        <f>VLOOKUP(C160,'[1]Control programa E'!$B$13:$U$396,8,0)</f>
        <v>EL CHAMON</v>
      </c>
      <c r="E160" s="44" t="str">
        <f>VLOOKUP(C160,'[1]Control programa E'!$B$13:$U$396,11,0)</f>
        <v>FLORENCIA</v>
      </c>
      <c r="F160" s="44" t="str">
        <f>VLOOKUP(C160,'[1]Control programa E'!$B$13:$U$396,10,0)</f>
        <v>Área Sur</v>
      </c>
      <c r="G160" s="44" t="str">
        <f>VLOOKUP(C160,'[1]Control programa E'!$B$13:$U$396,20,0)</f>
        <v>Fernando Rojas</v>
      </c>
      <c r="H160" s="44" t="str">
        <f>VLOOKUP(C160,'[1]Control programa E'!$B$13:$U$396,15,0)</f>
        <v>JOHANA BOTERO</v>
      </c>
      <c r="I160" s="111">
        <v>0.86746987951807231</v>
      </c>
      <c r="J160" s="111">
        <v>1</v>
      </c>
      <c r="K160" s="110">
        <f t="shared" si="2"/>
        <v>0.93373493975903621</v>
      </c>
      <c r="L160" s="44" t="str">
        <f>VLOOKUP(C160,'[1]Control programa E'!$B$13:$AS$396,44,0)</f>
        <v>LAURA PERDOMO</v>
      </c>
    </row>
    <row r="161" spans="2:12" ht="13.5" x14ac:dyDescent="0.35">
      <c r="B161" s="45">
        <v>158</v>
      </c>
      <c r="C161" s="4">
        <v>110263</v>
      </c>
      <c r="D161" s="44" t="str">
        <f>VLOOKUP(C161,'[1]Control programa E'!$B$13:$U$396,8,0)</f>
        <v>MACARENA</v>
      </c>
      <c r="E161" s="44" t="str">
        <f>VLOOKUP(C161,'[1]Control programa E'!$B$13:$U$396,11,0)</f>
        <v>BOGOTA D.C.</v>
      </c>
      <c r="F161" s="44" t="str">
        <f>VLOOKUP(C161,'[1]Control programa E'!$B$13:$U$396,10,0)</f>
        <v>Área Centro</v>
      </c>
      <c r="G161" s="44" t="str">
        <f>VLOOKUP(C161,'[1]Control programa E'!$B$13:$U$396,20,0)</f>
        <v>Rafael Sarmiento</v>
      </c>
      <c r="H161" s="44" t="str">
        <f>VLOOKUP(C161,'[1]Control programa E'!$B$13:$U$396,15,0)</f>
        <v>SEBASTIAN PARDO</v>
      </c>
      <c r="I161" s="111">
        <v>0.89333333333333331</v>
      </c>
      <c r="J161" s="111">
        <v>0.97402597402597402</v>
      </c>
      <c r="K161" s="110">
        <f t="shared" si="2"/>
        <v>0.93367965367965366</v>
      </c>
      <c r="L161" s="44" t="str">
        <f>VLOOKUP(C161,'[1]Control programa E'!$B$13:$AS$396,44,0)</f>
        <v>RICARDO CHIPATECUA</v>
      </c>
    </row>
    <row r="162" spans="2:12" ht="13.5" x14ac:dyDescent="0.35">
      <c r="B162" s="43">
        <v>159</v>
      </c>
      <c r="C162" s="6">
        <v>165978</v>
      </c>
      <c r="D162" s="44" t="str">
        <f>VLOOKUP(C162,'[1]Control programa E'!$B$13:$U$396,8,0)</f>
        <v>PANORAMA CHACHAGUI</v>
      </c>
      <c r="E162" s="44" t="str">
        <f>VLOOKUP(C162,'[1]Control programa E'!$B$13:$U$396,11,0)</f>
        <v>CHACHAGUI</v>
      </c>
      <c r="F162" s="44" t="str">
        <f>VLOOKUP(C162,'[1]Control programa E'!$B$13:$U$396,10,0)</f>
        <v>Área Sur</v>
      </c>
      <c r="G162" s="44" t="str">
        <f>VLOOKUP(C162,'[1]Control programa E'!$B$13:$U$396,20,0)</f>
        <v>GREEN SAS: Mario Enriquez</v>
      </c>
      <c r="H162" s="44" t="str">
        <f>VLOOKUP(C162,'[1]Control programa E'!$B$13:$U$396,15,0)</f>
        <v xml:space="preserve">FABIO ANDRES ROJAS </v>
      </c>
      <c r="I162" s="112">
        <v>1</v>
      </c>
      <c r="J162" s="112">
        <v>0.8666666666666667</v>
      </c>
      <c r="K162" s="110">
        <f t="shared" si="2"/>
        <v>0.93333333333333335</v>
      </c>
      <c r="L162" s="44" t="str">
        <f>VLOOKUP(C162,'[1]Control programa E'!$B$13:$AS$396,44,0)</f>
        <v>MIGUEL RAMIREZ</v>
      </c>
    </row>
    <row r="163" spans="2:12" ht="13.5" x14ac:dyDescent="0.35">
      <c r="B163" s="45">
        <v>160</v>
      </c>
      <c r="C163" s="6">
        <v>167766</v>
      </c>
      <c r="D163" s="44" t="str">
        <f>VLOOKUP(C163,'[1]Control programa E'!$B$13:$U$396,8,0)</f>
        <v>BERDEZ</v>
      </c>
      <c r="E163" s="44" t="str">
        <f>VLOOKUP(C163,'[1]Control programa E'!$B$13:$U$396,11,0)</f>
        <v>PALERMO</v>
      </c>
      <c r="F163" s="44" t="str">
        <f>VLOOKUP(C163,'[1]Control programa E'!$B$13:$U$396,10,0)</f>
        <v>Área Sur</v>
      </c>
      <c r="G163" s="44" t="str">
        <f>VLOOKUP(C163,'[1]Control programa E'!$B$13:$U$396,20,0)</f>
        <v>Sofia Bermudez</v>
      </c>
      <c r="H163" s="44" t="str">
        <f>VLOOKUP(C163,'[1]Control programa E'!$B$13:$U$396,15,0)</f>
        <v>JOHANA BOTERO</v>
      </c>
      <c r="I163" s="112">
        <v>0.94318181818181823</v>
      </c>
      <c r="J163" s="112">
        <v>0.91860465116279066</v>
      </c>
      <c r="K163" s="110">
        <f t="shared" si="2"/>
        <v>0.93089323467230445</v>
      </c>
      <c r="L163" s="44" t="str">
        <f>VLOOKUP(C163,'[1]Control programa E'!$B$13:$AS$396,44,0)</f>
        <v>LAURA PERDOMO</v>
      </c>
    </row>
    <row r="164" spans="2:12" ht="13.5" x14ac:dyDescent="0.35">
      <c r="B164" s="43">
        <v>161</v>
      </c>
      <c r="C164" s="6">
        <v>167843</v>
      </c>
      <c r="D164" s="44" t="str">
        <f>VLOOKUP(C164,'[1]Control programa E'!$B$13:$U$396,8,0)</f>
        <v>ÉXITO SAN PEDRO</v>
      </c>
      <c r="E164" s="44" t="str">
        <f>VLOOKUP(C164,'[1]Control programa E'!$B$13:$U$396,11,0)</f>
        <v>NEIVA</v>
      </c>
      <c r="F164" s="44" t="str">
        <f>VLOOKUP(C164,'[1]Control programa E'!$B$13:$U$396,10,0)</f>
        <v>Área Sur</v>
      </c>
      <c r="G164" s="44" t="str">
        <f>VLOOKUP(C164,'[1]Control programa E'!$B$13:$U$396,20,0)</f>
        <v>GRUPO ÉXITO: Alcides Serna</v>
      </c>
      <c r="H164" s="44" t="str">
        <f>VLOOKUP(C164,'[1]Control programa E'!$B$13:$U$396,15,0)</f>
        <v>JOHANA BOTERO</v>
      </c>
      <c r="I164" s="112">
        <v>1</v>
      </c>
      <c r="J164" s="112">
        <v>0.86046511627906974</v>
      </c>
      <c r="K164" s="110">
        <f t="shared" si="2"/>
        <v>0.93023255813953487</v>
      </c>
      <c r="L164" s="44" t="str">
        <f>VLOOKUP(C164,'[1]Control programa E'!$B$13:$AS$396,44,0)</f>
        <v>LAURA PERDOMO</v>
      </c>
    </row>
    <row r="165" spans="2:12" ht="13.5" x14ac:dyDescent="0.35">
      <c r="B165" s="45">
        <v>162</v>
      </c>
      <c r="C165" s="4">
        <v>168248</v>
      </c>
      <c r="D165" s="44" t="str">
        <f>VLOOKUP(C165,'[1]Control programa E'!$B$13:$U$396,8,0)</f>
        <v>AURES</v>
      </c>
      <c r="E165" s="44" t="str">
        <f>VLOOKUP(C165,'[1]Control programa E'!$B$13:$U$396,11,0)</f>
        <v>GUADALAJARA DE BUGA</v>
      </c>
      <c r="F165" s="44" t="str">
        <f>VLOOKUP(C165,'[1]Control programa E'!$B$13:$U$396,10,0)</f>
        <v>Área Sur</v>
      </c>
      <c r="G165" s="44" t="str">
        <f>VLOOKUP(C165,'[1]Control programa E'!$B$13:$U$396,20,0)</f>
        <v>COESCO: Francisco Diez</v>
      </c>
      <c r="H165" s="44" t="str">
        <f>VLOOKUP(C165,'[1]Control programa E'!$B$13:$U$396,15,0)</f>
        <v>CATALINA QUINTERO</v>
      </c>
      <c r="I165" s="111">
        <v>1</v>
      </c>
      <c r="J165" s="111">
        <v>0.85882352941176465</v>
      </c>
      <c r="K165" s="110">
        <f t="shared" si="2"/>
        <v>0.92941176470588238</v>
      </c>
      <c r="L165" s="44" t="str">
        <f>VLOOKUP(C165,'[1]Control programa E'!$B$13:$AS$396,44,0)</f>
        <v>SANDRA JORDAN</v>
      </c>
    </row>
    <row r="166" spans="2:12" ht="13.5" x14ac:dyDescent="0.35">
      <c r="B166" s="43">
        <v>163</v>
      </c>
      <c r="C166" s="4">
        <v>112520</v>
      </c>
      <c r="D166" s="44" t="str">
        <f>VLOOKUP(C166,'[1]Control programa E'!$B$13:$U$396,8,0)</f>
        <v>LOS CANEYES</v>
      </c>
      <c r="E166" s="44" t="str">
        <f>VLOOKUP(C166,'[1]Control programa E'!$B$13:$U$396,11,0)</f>
        <v>GIRON</v>
      </c>
      <c r="F166" s="44" t="str">
        <f>VLOOKUP(C166,'[1]Control programa E'!$B$13:$U$396,10,0)</f>
        <v>Área Norte</v>
      </c>
      <c r="G166" s="44" t="str">
        <f>VLOOKUP(C166,'[1]Control programa E'!$B$13:$U$396,20,0)</f>
        <v>Caneyes S H/ Ana Mllena Ulloa</v>
      </c>
      <c r="H166" s="44" t="str">
        <f>VLOOKUP(C166,'[1]Control programa E'!$B$13:$U$396,15,0)</f>
        <v>FABIAN TORRES</v>
      </c>
      <c r="I166" s="111">
        <v>0.8571428571428571</v>
      </c>
      <c r="J166" s="111">
        <v>1</v>
      </c>
      <c r="K166" s="110">
        <f t="shared" si="2"/>
        <v>0.9285714285714286</v>
      </c>
      <c r="L166" s="44" t="str">
        <f>VLOOKUP(C166,'[1]Control programa E'!$B$13:$AS$396,44,0)</f>
        <v>FERNEY LOZANO</v>
      </c>
    </row>
    <row r="167" spans="2:12" ht="13.5" x14ac:dyDescent="0.35">
      <c r="B167" s="45">
        <v>164</v>
      </c>
      <c r="C167" s="4">
        <v>112414</v>
      </c>
      <c r="D167" s="44" t="str">
        <f>VLOOKUP(C167,'[1]Control programa E'!$B$13:$U$396,8,0)</f>
        <v>LAGARTOS</v>
      </c>
      <c r="E167" s="44" t="str">
        <f>VLOOKUP(C167,'[1]Control programa E'!$B$13:$U$396,11,0)</f>
        <v>BOGOTA D.C.</v>
      </c>
      <c r="F167" s="44" t="str">
        <f>VLOOKUP(C167,'[1]Control programa E'!$B$13:$U$396,10,0)</f>
        <v>Área Centro</v>
      </c>
      <c r="G167" s="44" t="str">
        <f>VLOOKUP(C167,'[1]Control programa E'!$B$13:$U$396,20,0)</f>
        <v>Aristóbulo Cadena</v>
      </c>
      <c r="H167" s="44" t="str">
        <f>VLOOKUP(C167,'[1]Control programa E'!$B$13:$U$396,15,0)</f>
        <v>SEBASTIAN PARDO</v>
      </c>
      <c r="I167" s="111">
        <v>0.85227272727272729</v>
      </c>
      <c r="J167" s="111">
        <v>1</v>
      </c>
      <c r="K167" s="110">
        <f t="shared" si="2"/>
        <v>0.92613636363636365</v>
      </c>
      <c r="L167" s="44" t="str">
        <f>VLOOKUP(C167,'[1]Control programa E'!$B$13:$AS$396,44,0)</f>
        <v>FERNEY LOZANO</v>
      </c>
    </row>
    <row r="168" spans="2:12" ht="13.5" x14ac:dyDescent="0.35">
      <c r="B168" s="43">
        <v>165</v>
      </c>
      <c r="C168" s="4">
        <v>110165</v>
      </c>
      <c r="D168" s="44" t="str">
        <f>VLOOKUP(C168,'[1]Control programa E'!$B$13:$U$396,8,0)</f>
        <v>LAS MURALLAS</v>
      </c>
      <c r="E168" s="44" t="str">
        <f>VLOOKUP(C168,'[1]Control programa E'!$B$13:$U$396,11,0)</f>
        <v>CARTAGENA DE INDIAS</v>
      </c>
      <c r="F168" s="44" t="str">
        <f>VLOOKUP(C168,'[1]Control programa E'!$B$13:$U$396,10,0)</f>
        <v>Área Norte</v>
      </c>
      <c r="G168" s="44" t="str">
        <f>VLOOKUP(C168,'[1]Control programa E'!$B$13:$U$396,20,0)</f>
        <v>German Cadena</v>
      </c>
      <c r="H168" s="44" t="str">
        <f>VLOOKUP(C168,'[1]Control programa E'!$B$13:$U$396,15,0)</f>
        <v>MARTHA BARROS</v>
      </c>
      <c r="I168" s="111">
        <v>1</v>
      </c>
      <c r="J168" s="111">
        <v>0.85227272727272729</v>
      </c>
      <c r="K168" s="110">
        <f t="shared" si="2"/>
        <v>0.92613636363636365</v>
      </c>
      <c r="L168" s="44" t="str">
        <f>VLOOKUP(C168,'[1]Control programa E'!$B$13:$AS$396,44,0)</f>
        <v>KAREN COGOLLO</v>
      </c>
    </row>
    <row r="169" spans="2:12" ht="13.5" x14ac:dyDescent="0.35">
      <c r="B169" s="45">
        <v>166</v>
      </c>
      <c r="C169" s="4">
        <v>171327</v>
      </c>
      <c r="D169" s="44" t="str">
        <f>VLOOKUP(C169,'[1]Control programa E'!$B$13:$U$396,8,0)</f>
        <v>EDS PREMIUM LA PLAYA</v>
      </c>
      <c r="E169" s="44" t="str">
        <f>VLOOKUP(C169,'[1]Control programa E'!$B$13:$U$396,11,0)</f>
        <v>SAN JERONIMO</v>
      </c>
      <c r="F169" s="44" t="str">
        <f>VLOOKUP(C169,'[1]Control programa E'!$B$13:$U$396,10,0)</f>
        <v>Área Norte</v>
      </c>
      <c r="G169" s="44" t="str">
        <f>VLOOKUP(C169,'[1]Control programa E'!$B$13:$U$396,20,0)</f>
        <v>Elly Jazmin Zuluaga Salazar</v>
      </c>
      <c r="H169" s="44" t="str">
        <f>VLOOKUP(C169,'[1]Control programa E'!$B$13:$U$396,15,0)</f>
        <v>OLGA LUCIA RESTREPO</v>
      </c>
      <c r="I169" s="111">
        <v>1</v>
      </c>
      <c r="J169" s="111">
        <v>0.85227272727272729</v>
      </c>
      <c r="K169" s="110">
        <f t="shared" si="2"/>
        <v>0.92613636363636365</v>
      </c>
      <c r="L169" s="44" t="str">
        <f>VLOOKUP(C169,'[1]Control programa E'!$B$13:$AS$396,44,0)</f>
        <v>JOHNNATAN ALZATE</v>
      </c>
    </row>
    <row r="170" spans="2:12" ht="13.5" x14ac:dyDescent="0.35">
      <c r="B170" s="43">
        <v>167</v>
      </c>
      <c r="C170" s="6">
        <v>166727</v>
      </c>
      <c r="D170" s="44" t="str">
        <f>VLOOKUP(C170,'[1]Control programa E'!$B$13:$U$396,8,0)</f>
        <v>ÉXITO VARIANTE CALDAS</v>
      </c>
      <c r="E170" s="44" t="str">
        <f>VLOOKUP(C170,'[1]Control programa E'!$B$13:$U$396,11,0)</f>
        <v>LA ESTRELLA</v>
      </c>
      <c r="F170" s="44" t="str">
        <f>VLOOKUP(C170,'[1]Control programa E'!$B$13:$U$396,10,0)</f>
        <v>Área Norte</v>
      </c>
      <c r="G170" s="44" t="str">
        <f>VLOOKUP(C170,'[1]Control programa E'!$B$13:$U$396,20,0)</f>
        <v>GRUPO ÉXITO: Alcides Serna</v>
      </c>
      <c r="H170" s="44" t="str">
        <f>VLOOKUP(C170,'[1]Control programa E'!$B$13:$U$396,15,0)</f>
        <v>ALVARO GUTIERREZ</v>
      </c>
      <c r="I170" s="112">
        <v>0.85135135135135132</v>
      </c>
      <c r="J170" s="112">
        <v>1</v>
      </c>
      <c r="K170" s="110">
        <f t="shared" si="2"/>
        <v>0.92567567567567566</v>
      </c>
      <c r="L170" s="44" t="str">
        <f>VLOOKUP(C170,'[1]Control programa E'!$B$13:$AS$396,44,0)</f>
        <v>JOHNNATAN ALZATE</v>
      </c>
    </row>
    <row r="171" spans="2:12" ht="13.5" x14ac:dyDescent="0.35">
      <c r="B171" s="45">
        <v>168</v>
      </c>
      <c r="C171" s="6">
        <v>112149</v>
      </c>
      <c r="D171" s="44" t="str">
        <f>VLOOKUP(C171,'[1]Control programa E'!$B$13:$U$396,8,0)</f>
        <v>DAGAR</v>
      </c>
      <c r="E171" s="44" t="str">
        <f>VLOOKUP(C171,'[1]Control programa E'!$B$13:$U$396,11,0)</f>
        <v>BUCARAMANGA</v>
      </c>
      <c r="F171" s="44" t="str">
        <f>VLOOKUP(C171,'[1]Control programa E'!$B$13:$U$396,10,0)</f>
        <v>Área Norte</v>
      </c>
      <c r="G171" s="44" t="str">
        <f>VLOOKUP(C171,'[1]Control programa E'!$B$13:$U$396,20,0)</f>
        <v>Daniel García Hernández/Eliecer Garcia</v>
      </c>
      <c r="H171" s="44" t="str">
        <f>VLOOKUP(C171,'[1]Control programa E'!$B$13:$U$396,15,0)</f>
        <v>FABIAN TORRES</v>
      </c>
      <c r="I171" s="112">
        <v>0.97619047619047616</v>
      </c>
      <c r="J171" s="112">
        <v>0.875</v>
      </c>
      <c r="K171" s="110">
        <f t="shared" si="2"/>
        <v>0.92559523809523814</v>
      </c>
      <c r="L171" s="44" t="str">
        <f>VLOOKUP(C171,'[1]Control programa E'!$B$13:$AS$396,44,0)</f>
        <v>FERNEY LOZANO</v>
      </c>
    </row>
    <row r="172" spans="2:12" ht="13.5" x14ac:dyDescent="0.35">
      <c r="B172" s="43">
        <v>169</v>
      </c>
      <c r="C172" s="6">
        <v>112051</v>
      </c>
      <c r="D172" s="44" t="str">
        <f>VLOOKUP(C172,'[1]Control programa E'!$B$13:$U$396,8,0)</f>
        <v>RECREO</v>
      </c>
      <c r="E172" s="44" t="str">
        <f>VLOOKUP(C172,'[1]Control programa E'!$B$13:$U$396,11,0)</f>
        <v>BARRANQUILLA</v>
      </c>
      <c r="F172" s="44" t="str">
        <f>VLOOKUP(C172,'[1]Control programa E'!$B$13:$U$396,10,0)</f>
        <v>Área Norte</v>
      </c>
      <c r="G172" s="44" t="str">
        <f>VLOOKUP(C172,'[1]Control programa E'!$B$13:$U$396,20,0)</f>
        <v xml:space="preserve">Heriberto Castro Gil / Juan Diego Castro (hijo) </v>
      </c>
      <c r="H172" s="44" t="str">
        <f>VLOOKUP(C172,'[1]Control programa E'!$B$13:$U$396,15,0)</f>
        <v>ANGELA BARANDICA</v>
      </c>
      <c r="I172" s="112">
        <v>1</v>
      </c>
      <c r="J172" s="112">
        <v>0.84883720930232553</v>
      </c>
      <c r="K172" s="110">
        <f t="shared" si="2"/>
        <v>0.92441860465116277</v>
      </c>
      <c r="L172" s="44" t="str">
        <f>VLOOKUP(C172,'[1]Control programa E'!$B$13:$AS$396,44,0)</f>
        <v>GUILLERMO SOLANO</v>
      </c>
    </row>
    <row r="173" spans="2:12" ht="13.5" x14ac:dyDescent="0.35">
      <c r="B173" s="45">
        <v>170</v>
      </c>
      <c r="C173" s="4">
        <v>170246</v>
      </c>
      <c r="D173" s="44" t="str">
        <f>VLOOKUP(C173,'[1]Control programa E'!$B$13:$U$396,8,0)</f>
        <v>CUATRO ESQUINAS (FS)</v>
      </c>
      <c r="E173" s="44" t="str">
        <f>VLOOKUP(C173,'[1]Control programa E'!$B$13:$U$396,11,0)</f>
        <v>RIONEGRO</v>
      </c>
      <c r="F173" s="44" t="str">
        <f>VLOOKUP(C173,'[1]Control programa E'!$B$13:$U$396,10,0)</f>
        <v>Área Norte</v>
      </c>
      <c r="G173" s="44" t="str">
        <f>VLOOKUP(C173,'[1]Control programa E'!$B$13:$U$396,20,0)</f>
        <v>Juan Guillermo Velez</v>
      </c>
      <c r="H173" s="44" t="str">
        <f>VLOOKUP(C173,'[1]Control programa E'!$B$13:$U$396,15,0)</f>
        <v>ALVARO GUTIERREZ</v>
      </c>
      <c r="I173" s="111">
        <v>0.84883720930232553</v>
      </c>
      <c r="J173" s="111">
        <v>1</v>
      </c>
      <c r="K173" s="110">
        <f t="shared" si="2"/>
        <v>0.92441860465116277</v>
      </c>
      <c r="L173" s="44" t="str">
        <f>VLOOKUP(C173,'[1]Control programa E'!$B$13:$AS$396,44,0)</f>
        <v>NORMAN CORDOBA</v>
      </c>
    </row>
    <row r="174" spans="2:12" ht="13.5" x14ac:dyDescent="0.35">
      <c r="B174" s="43">
        <v>171</v>
      </c>
      <c r="C174" s="6">
        <v>162217</v>
      </c>
      <c r="D174" s="44" t="str">
        <f>VLOOKUP(C174,'[1]Control programa E'!$B$13:$U$396,8,0)</f>
        <v>TRANSLEBRIJA</v>
      </c>
      <c r="E174" s="44" t="str">
        <f>VLOOKUP(C174,'[1]Control programa E'!$B$13:$U$396,11,0)</f>
        <v>LEBRIJA</v>
      </c>
      <c r="F174" s="44" t="str">
        <f>VLOOKUP(C174,'[1]Control programa E'!$B$13:$U$396,10,0)</f>
        <v>Área Norte</v>
      </c>
      <c r="G174" s="44" t="str">
        <f>VLOOKUP(C174,'[1]Control programa E'!$B$13:$U$396,20,0)</f>
        <v>Transportes Lebrija Ltda / Nestor Prada</v>
      </c>
      <c r="H174" s="44" t="str">
        <f>VLOOKUP(C174,'[1]Control programa E'!$B$13:$U$396,15,0)</f>
        <v>FABIAN TORRES</v>
      </c>
      <c r="I174" s="112">
        <v>0.8928571428571429</v>
      </c>
      <c r="J174" s="112">
        <v>0.95454545454545459</v>
      </c>
      <c r="K174" s="110">
        <f t="shared" si="2"/>
        <v>0.92370129870129869</v>
      </c>
      <c r="L174" s="44" t="str">
        <f>VLOOKUP(C174,'[1]Control programa E'!$B$13:$AS$396,44,0)</f>
        <v>FERNEY LOZANO</v>
      </c>
    </row>
    <row r="175" spans="2:12" ht="13.5" x14ac:dyDescent="0.35">
      <c r="B175" s="45">
        <v>172</v>
      </c>
      <c r="C175" s="4">
        <v>170663</v>
      </c>
      <c r="D175" s="44" t="str">
        <f>VLOOKUP(C175,'[1]Control programa E'!$B$13:$U$396,8,0)</f>
        <v>ESPÍRITU SANTO</v>
      </c>
      <c r="E175" s="44" t="str">
        <f>VLOOKUP(C175,'[1]Control programa E'!$B$13:$U$396,11,0)</f>
        <v>BOGOTA D.C.</v>
      </c>
      <c r="F175" s="44" t="str">
        <f>VLOOKUP(C175,'[1]Control programa E'!$B$13:$U$396,10,0)</f>
        <v>Área Centro</v>
      </c>
      <c r="G175" s="44" t="str">
        <f>VLOOKUP(C175,'[1]Control programa E'!$B$13:$U$396,20,0)</f>
        <v>COESCO: Julian Torrado</v>
      </c>
      <c r="H175" s="44" t="str">
        <f>VLOOKUP(C175,'[1]Control programa E'!$B$13:$U$396,15,0)</f>
        <v>SEBASTIAN PARDO</v>
      </c>
      <c r="I175" s="111">
        <v>0.92771084337349397</v>
      </c>
      <c r="J175" s="111">
        <v>0.91764705882352937</v>
      </c>
      <c r="K175" s="110">
        <f t="shared" si="2"/>
        <v>0.92267895109851161</v>
      </c>
      <c r="L175" s="44" t="str">
        <f>VLOOKUP(C175,'[1]Control programa E'!$B$13:$AS$396,44,0)</f>
        <v>FERNEY LOZANO</v>
      </c>
    </row>
    <row r="176" spans="2:12" ht="13.5" x14ac:dyDescent="0.35">
      <c r="B176" s="43">
        <v>173</v>
      </c>
      <c r="C176" s="6">
        <v>110381</v>
      </c>
      <c r="D176" s="44" t="str">
        <f>VLOOKUP(C176,'[1]Control programa E'!$B$13:$U$396,8,0)</f>
        <v>EL LIDO</v>
      </c>
      <c r="E176" s="44" t="str">
        <f>VLOOKUP(C176,'[1]Control programa E'!$B$13:$U$396,11,0)</f>
        <v>SANTIAGO DE CALI</v>
      </c>
      <c r="F176" s="44" t="str">
        <f>VLOOKUP(C176,'[1]Control programa E'!$B$13:$U$396,10,0)</f>
        <v>Área Sur</v>
      </c>
      <c r="G176" s="44" t="str">
        <f>VLOOKUP(C176,'[1]Control programa E'!$B$13:$U$396,20,0)</f>
        <v>COESCO: Francisco Diez</v>
      </c>
      <c r="H176" s="44" t="str">
        <f>VLOOKUP(C176,'[1]Control programa E'!$B$13:$U$396,15,0)</f>
        <v>CLAUDIA PINILLA</v>
      </c>
      <c r="I176" s="112">
        <v>0.84523809523809523</v>
      </c>
      <c r="J176" s="112">
        <v>1</v>
      </c>
      <c r="K176" s="110">
        <f t="shared" si="2"/>
        <v>0.92261904761904767</v>
      </c>
      <c r="L176" s="44" t="str">
        <f>VLOOKUP(C176,'[1]Control programa E'!$B$13:$AS$396,44,0)</f>
        <v>SANDRA JORDAN</v>
      </c>
    </row>
    <row r="177" spans="2:12" ht="13.5" x14ac:dyDescent="0.35">
      <c r="B177" s="45">
        <v>174</v>
      </c>
      <c r="C177" s="6">
        <v>170941</v>
      </c>
      <c r="D177" s="44" t="str">
        <f>VLOOKUP(C177,'[1]Control programa E'!$B$13:$U$396,8,0)</f>
        <v>TRUCHA</v>
      </c>
      <c r="E177" s="44" t="str">
        <f>VLOOKUP(C177,'[1]Control programa E'!$B$13:$U$396,11,0)</f>
        <v>SANTA MARTA</v>
      </c>
      <c r="F177" s="44" t="str">
        <f>VLOOKUP(C177,'[1]Control programa E'!$B$13:$U$396,10,0)</f>
        <v>Área Norte</v>
      </c>
      <c r="G177" s="44" t="str">
        <f>VLOOKUP(C177,'[1]Control programa E'!$B$13:$U$396,20,0)</f>
        <v xml:space="preserve">MERCEDES TROUT </v>
      </c>
      <c r="H177" s="44" t="str">
        <f>VLOOKUP(C177,'[1]Control programa E'!$B$13:$U$396,15,0)</f>
        <v>ANGELA BARANDICA</v>
      </c>
      <c r="I177" s="112">
        <v>1</v>
      </c>
      <c r="J177" s="112">
        <v>0.8441558441558441</v>
      </c>
      <c r="K177" s="110">
        <f t="shared" si="2"/>
        <v>0.92207792207792205</v>
      </c>
      <c r="L177" s="44" t="str">
        <f>VLOOKUP(C177,'[1]Control programa E'!$B$13:$AS$396,44,0)</f>
        <v>GUILLERMO SOLANO</v>
      </c>
    </row>
    <row r="178" spans="2:12" ht="13.5" x14ac:dyDescent="0.35">
      <c r="B178" s="43">
        <v>175</v>
      </c>
      <c r="C178" s="6">
        <v>162558</v>
      </c>
      <c r="D178" s="44" t="str">
        <f>VLOOKUP(C178,'[1]Control programa E'!$B$13:$U$396,8,0)</f>
        <v>ARRAYANES</v>
      </c>
      <c r="E178" s="44" t="str">
        <f>VLOOKUP(C178,'[1]Control programa E'!$B$13:$U$396,11,0)</f>
        <v>PEREIRA</v>
      </c>
      <c r="F178" s="44" t="str">
        <f>VLOOKUP(C178,'[1]Control programa E'!$B$13:$U$396,10,0)</f>
        <v>Área Sur</v>
      </c>
      <c r="G178" s="44" t="str">
        <f>VLOOKUP(C178,'[1]Control programa E'!$B$13:$U$396,20,0)</f>
        <v>REDH: Humberto Hernandez</v>
      </c>
      <c r="H178" s="44" t="str">
        <f>VLOOKUP(C178,'[1]Control programa E'!$B$13:$U$396,15,0)</f>
        <v>MARIANA VELEZ</v>
      </c>
      <c r="I178" s="112">
        <v>0.92941176470588238</v>
      </c>
      <c r="J178" s="112">
        <v>0.90588235294117647</v>
      </c>
      <c r="K178" s="110">
        <f t="shared" si="2"/>
        <v>0.91764705882352948</v>
      </c>
      <c r="L178" s="44" t="str">
        <f>VLOOKUP(C178,'[1]Control programa E'!$B$13:$AS$396,44,0)</f>
        <v>FERNANDO DUQUE</v>
      </c>
    </row>
    <row r="179" spans="2:12" ht="13.5" x14ac:dyDescent="0.35">
      <c r="B179" s="45">
        <v>176</v>
      </c>
      <c r="C179" s="4">
        <v>110287</v>
      </c>
      <c r="D179" s="44" t="str">
        <f>VLOOKUP(C179,'[1]Control programa E'!$B$13:$U$396,8,0)</f>
        <v>MOBIL OCCIDENTE</v>
      </c>
      <c r="E179" s="44" t="str">
        <f>VLOOKUP(C179,'[1]Control programa E'!$B$13:$U$396,11,0)</f>
        <v>BOGOTA D.C.</v>
      </c>
      <c r="F179" s="44" t="str">
        <f>VLOOKUP(C179,'[1]Control programa E'!$B$13:$U$396,10,0)</f>
        <v>Área Centro</v>
      </c>
      <c r="G179" s="44" t="str">
        <f>VLOOKUP(C179,'[1]Control programa E'!$B$13:$U$396,20,0)</f>
        <v>COMBUSCOL: Fernando Chávez</v>
      </c>
      <c r="H179" s="44" t="str">
        <f>VLOOKUP(C179,'[1]Control programa E'!$B$13:$U$396,15,0)</f>
        <v>SEBASTIAN PARDO</v>
      </c>
      <c r="I179" s="111">
        <v>0.83333333333333337</v>
      </c>
      <c r="J179" s="111">
        <v>1</v>
      </c>
      <c r="K179" s="110">
        <f t="shared" si="2"/>
        <v>0.91666666666666674</v>
      </c>
      <c r="L179" s="44" t="str">
        <f>VLOOKUP(C179,'[1]Control programa E'!$B$13:$AS$396,44,0)</f>
        <v>FERNEY LOZANO</v>
      </c>
    </row>
    <row r="180" spans="2:12" ht="13.5" x14ac:dyDescent="0.35">
      <c r="B180" s="43">
        <v>177</v>
      </c>
      <c r="C180" s="6">
        <v>112148</v>
      </c>
      <c r="D180" s="44" t="str">
        <f>VLOOKUP(C180,'[1]Control programa E'!$B$13:$U$396,8,0)</f>
        <v>LA NORTE</v>
      </c>
      <c r="E180" s="44" t="str">
        <f>VLOOKUP(C180,'[1]Control programa E'!$B$13:$U$396,11,0)</f>
        <v>BUCARAMANGA</v>
      </c>
      <c r="F180" s="44" t="str">
        <f>VLOOKUP(C180,'[1]Control programa E'!$B$13:$U$396,10,0)</f>
        <v>Área Norte</v>
      </c>
      <c r="G180" s="44" t="str">
        <f>VLOOKUP(C180,'[1]Control programa E'!$B$13:$U$396,20,0)</f>
        <v>COESCO: Alexander Trujillo</v>
      </c>
      <c r="H180" s="44" t="str">
        <f>VLOOKUP(C180,'[1]Control programa E'!$B$13:$U$396,15,0)</f>
        <v>FABIAN TORRES</v>
      </c>
      <c r="I180" s="112">
        <v>0.83333333333333337</v>
      </c>
      <c r="J180" s="112">
        <v>1</v>
      </c>
      <c r="K180" s="110">
        <f t="shared" si="2"/>
        <v>0.91666666666666674</v>
      </c>
      <c r="L180" s="44" t="str">
        <f>VLOOKUP(C180,'[1]Control programa E'!$B$13:$AS$396,44,0)</f>
        <v>FERNEY LOZANO</v>
      </c>
    </row>
    <row r="181" spans="2:12" ht="13.5" x14ac:dyDescent="0.35">
      <c r="B181" s="45">
        <v>178</v>
      </c>
      <c r="C181" s="6">
        <v>110160</v>
      </c>
      <c r="D181" s="44" t="str">
        <f>VLOOKUP(C181,'[1]Control programa E'!$B$13:$U$396,8,0)</f>
        <v>EL PUENTE</v>
      </c>
      <c r="E181" s="44" t="str">
        <f>VLOOKUP(C181,'[1]Control programa E'!$B$13:$U$396,11,0)</f>
        <v>MONTERIA</v>
      </c>
      <c r="F181" s="44" t="str">
        <f>VLOOKUP(C181,'[1]Control programa E'!$B$13:$U$396,10,0)</f>
        <v>Área Norte</v>
      </c>
      <c r="G181" s="44" t="str">
        <f>VLOOKUP(C181,'[1]Control programa E'!$B$13:$U$396,20,0)</f>
        <v>Carlos A Patiño</v>
      </c>
      <c r="H181" s="44" t="str">
        <f>VLOOKUP(C181,'[1]Control programa E'!$B$13:$U$396,15,0)</f>
        <v>VICTOR PATERNINA</v>
      </c>
      <c r="I181" s="112">
        <v>0.83132530120481929</v>
      </c>
      <c r="J181" s="112">
        <v>1</v>
      </c>
      <c r="K181" s="110">
        <f t="shared" si="2"/>
        <v>0.9156626506024097</v>
      </c>
      <c r="L181" s="44" t="str">
        <f>VLOOKUP(C181,'[1]Control programa E'!$B$13:$AS$396,44,0)</f>
        <v>KAREN COGOLLO</v>
      </c>
    </row>
    <row r="182" spans="2:12" ht="13.5" x14ac:dyDescent="0.35">
      <c r="B182" s="43">
        <v>179</v>
      </c>
      <c r="C182" s="6">
        <v>168111</v>
      </c>
      <c r="D182" s="44" t="str">
        <f>VLOOKUP(C182,'[1]Control programa E'!$B$13:$U$396,8,0)</f>
        <v>CAMPESTRE</v>
      </c>
      <c r="E182" s="44" t="str">
        <f>VLOOKUP(C182,'[1]Control programa E'!$B$13:$U$396,11,0)</f>
        <v>IBAGUE</v>
      </c>
      <c r="F182" s="44" t="str">
        <f>VLOOKUP(C182,'[1]Control programa E'!$B$13:$U$396,10,0)</f>
        <v>Área Centro</v>
      </c>
      <c r="G182" s="44" t="str">
        <f>VLOOKUP(C182,'[1]Control programa E'!$B$13:$U$396,20,0)</f>
        <v>REDH: Humberto Hernandez</v>
      </c>
      <c r="H182" s="44" t="str">
        <f>VLOOKUP(C182,'[1]Control programa E'!$B$13:$U$396,15,0)</f>
        <v>ROBINSON GUZMÁN</v>
      </c>
      <c r="I182" s="112">
        <v>1</v>
      </c>
      <c r="J182" s="112">
        <v>0.83132530120481929</v>
      </c>
      <c r="K182" s="110">
        <f t="shared" si="2"/>
        <v>0.9156626506024097</v>
      </c>
      <c r="L182" s="44" t="str">
        <f>VLOOKUP(C182,'[1]Control programa E'!$B$13:$AS$396,44,0)</f>
        <v>MIGUEL RAMIREZ</v>
      </c>
    </row>
    <row r="183" spans="2:12" ht="13.5" x14ac:dyDescent="0.35">
      <c r="B183" s="45">
        <v>180</v>
      </c>
      <c r="C183" s="4">
        <v>110847</v>
      </c>
      <c r="D183" s="44" t="str">
        <f>VLOOKUP(C183,'[1]Control programa E'!$B$13:$U$396,8,0)</f>
        <v xml:space="preserve">FARALLONES- CARRERA 15 </v>
      </c>
      <c r="E183" s="44" t="str">
        <f>VLOOKUP(C183,'[1]Control programa E'!$B$13:$U$396,11,0)</f>
        <v>SANTIAGO DE CALI</v>
      </c>
      <c r="F183" s="44" t="str">
        <f>VLOOKUP(C183,'[1]Control programa E'!$B$13:$U$396,10,0)</f>
        <v>Área Sur</v>
      </c>
      <c r="G183" s="44">
        <f>VLOOKUP(C183,'[1]Control programa E'!$B$13:$U$396,20,0)</f>
        <v>0</v>
      </c>
      <c r="H183" s="44" t="str">
        <f>VLOOKUP(C183,'[1]Control programa E'!$B$13:$U$396,15,0)</f>
        <v>CLAUDIA PINILLA</v>
      </c>
      <c r="I183" s="111">
        <v>0.90123456790123457</v>
      </c>
      <c r="J183" s="111">
        <v>0.92941176470588238</v>
      </c>
      <c r="K183" s="110">
        <f t="shared" si="2"/>
        <v>0.91532316630355848</v>
      </c>
      <c r="L183" s="44" t="str">
        <f>VLOOKUP(C183,'[1]Control programa E'!$B$13:$AS$396,44,0)</f>
        <v>SANDRA JORDAN</v>
      </c>
    </row>
    <row r="184" spans="2:12" ht="13.5" x14ac:dyDescent="0.35">
      <c r="B184" s="43">
        <v>181</v>
      </c>
      <c r="C184" s="4">
        <v>112306</v>
      </c>
      <c r="D184" s="44" t="str">
        <f>VLOOKUP(C184,'[1]Control programa E'!$B$13:$U$396,8,0)</f>
        <v>BOLIVAR</v>
      </c>
      <c r="E184" s="44" t="str">
        <f>VLOOKUP(C184,'[1]Control programa E'!$B$13:$U$396,11,0)</f>
        <v>IBAGUE</v>
      </c>
      <c r="F184" s="44" t="str">
        <f>VLOOKUP(C184,'[1]Control programa E'!$B$13:$U$396,10,0)</f>
        <v>Área Centro</v>
      </c>
      <c r="G184" s="44" t="str">
        <f>VLOOKUP(C184,'[1]Control programa E'!$B$13:$U$396,20,0)</f>
        <v xml:space="preserve"> Miguel Alvarado</v>
      </c>
      <c r="H184" s="44" t="str">
        <f>VLOOKUP(C184,'[1]Control programa E'!$B$13:$U$396,15,0)</f>
        <v>ROBINSON GUZMÁN</v>
      </c>
      <c r="I184" s="111">
        <v>0.90123456790123457</v>
      </c>
      <c r="J184" s="111">
        <v>0.92592592592592593</v>
      </c>
      <c r="K184" s="110">
        <f t="shared" si="2"/>
        <v>0.91358024691358031</v>
      </c>
      <c r="L184" s="44" t="str">
        <f>VLOOKUP(C184,'[1]Control programa E'!$B$13:$AS$396,44,0)</f>
        <v>MIGUEL RAMIREZ</v>
      </c>
    </row>
    <row r="185" spans="2:12" ht="13.5" x14ac:dyDescent="0.35">
      <c r="B185" s="45">
        <v>182</v>
      </c>
      <c r="C185" s="4">
        <v>111729</v>
      </c>
      <c r="D185" s="44" t="str">
        <f>VLOOKUP(C185,'[1]Control programa E'!$B$13:$U$396,8,0)</f>
        <v>JUANAMBU</v>
      </c>
      <c r="E185" s="44" t="str">
        <f>VLOOKUP(C185,'[1]Control programa E'!$B$13:$U$396,11,0)</f>
        <v>SAN JUAN DE PASTO</v>
      </c>
      <c r="F185" s="44" t="str">
        <f>VLOOKUP(C185,'[1]Control programa E'!$B$13:$U$396,10,0)</f>
        <v>Área Sur</v>
      </c>
      <c r="G185" s="44" t="str">
        <f>VLOOKUP(C185,'[1]Control programa E'!$B$13:$U$396,20,0)</f>
        <v>GREEN SAS: Mario Enriquez</v>
      </c>
      <c r="H185" s="44" t="str">
        <f>VLOOKUP(C185,'[1]Control programa E'!$B$13:$U$396,15,0)</f>
        <v xml:space="preserve">FABIO ANDRES ROJAS </v>
      </c>
      <c r="I185" s="111">
        <v>0.91666666666666663</v>
      </c>
      <c r="J185" s="111">
        <v>0.90540540540540537</v>
      </c>
      <c r="K185" s="110">
        <f t="shared" si="2"/>
        <v>0.911036036036036</v>
      </c>
      <c r="L185" s="44" t="str">
        <f>VLOOKUP(C185,'[1]Control programa E'!$B$13:$AS$396,44,0)</f>
        <v>MIGUEL RAMIREZ</v>
      </c>
    </row>
    <row r="186" spans="2:12" ht="13.5" x14ac:dyDescent="0.35">
      <c r="B186" s="43">
        <v>183</v>
      </c>
      <c r="C186" s="4">
        <v>170734</v>
      </c>
      <c r="D186" s="44" t="str">
        <f>VLOOKUP(C186,'[1]Control programa E'!$B$13:$U$396,8,0)</f>
        <v>ZENCAR SANTANDER DE QUILICHAO</v>
      </c>
      <c r="E186" s="44" t="str">
        <f>VLOOKUP(C186,'[1]Control programa E'!$B$13:$U$396,11,0)</f>
        <v>SANTANDER DE QUILICHAO</v>
      </c>
      <c r="F186" s="44" t="str">
        <f>VLOOKUP(C186,'[1]Control programa E'!$B$13:$U$396,10,0)</f>
        <v>Área Sur</v>
      </c>
      <c r="G186" s="44" t="str">
        <f>VLOOKUP(C186,'[1]Control programa E'!$B$13:$U$396,20,0)</f>
        <v>REDH: Humberto Hernandez</v>
      </c>
      <c r="H186" s="44" t="str">
        <f>VLOOKUP(C186,'[1]Control programa E'!$B$13:$U$396,15,0)</f>
        <v>CATALINA QUINTERO</v>
      </c>
      <c r="I186" s="111">
        <v>0.81927710843373491</v>
      </c>
      <c r="J186" s="111">
        <v>1</v>
      </c>
      <c r="K186" s="110">
        <f t="shared" si="2"/>
        <v>0.90963855421686746</v>
      </c>
      <c r="L186" s="44" t="str">
        <f>VLOOKUP(C186,'[1]Control programa E'!$B$13:$AS$396,44,0)</f>
        <v>JUAN MONTEALEGRE</v>
      </c>
    </row>
    <row r="187" spans="2:12" ht="13.5" x14ac:dyDescent="0.35">
      <c r="B187" s="45">
        <v>184</v>
      </c>
      <c r="C187" s="4">
        <v>166781</v>
      </c>
      <c r="D187" s="44" t="str">
        <f>VLOOKUP(C187,'[1]Control programa E'!$B$13:$U$396,8,0)</f>
        <v>BELLA SUIZA</v>
      </c>
      <c r="E187" s="44" t="str">
        <f>VLOOKUP(C187,'[1]Control programa E'!$B$13:$U$396,11,0)</f>
        <v>BOGOTA D.C.</v>
      </c>
      <c r="F187" s="44" t="str">
        <f>VLOOKUP(C187,'[1]Control programa E'!$B$13:$U$396,10,0)</f>
        <v>Área Centro</v>
      </c>
      <c r="G187" s="44" t="str">
        <f>VLOOKUP(C187,'[1]Control programa E'!$B$13:$U$396,20,0)</f>
        <v>Alberto Maya Durán</v>
      </c>
      <c r="H187" s="44" t="str">
        <f>VLOOKUP(C187,'[1]Control programa E'!$B$13:$U$396,15,0)</f>
        <v xml:space="preserve">JUAN PABLO PIÑEROS </v>
      </c>
      <c r="I187" s="111">
        <v>0.87804878048780488</v>
      </c>
      <c r="J187" s="111">
        <v>0.94047619047619047</v>
      </c>
      <c r="K187" s="110">
        <f t="shared" si="2"/>
        <v>0.90926248548199773</v>
      </c>
      <c r="L187" s="44" t="str">
        <f>VLOOKUP(C187,'[1]Control programa E'!$B$13:$AS$396,44,0)</f>
        <v>NICOLAS SALAZAR</v>
      </c>
    </row>
    <row r="188" spans="2:12" ht="13.5" x14ac:dyDescent="0.35">
      <c r="B188" s="43">
        <v>185</v>
      </c>
      <c r="C188" s="6">
        <v>110406</v>
      </c>
      <c r="D188" s="44" t="str">
        <f>VLOOKUP(C188,'[1]Control programa E'!$B$13:$U$396,8,0)</f>
        <v>COTTOLENGO</v>
      </c>
      <c r="E188" s="44" t="str">
        <f>VLOOKUP(C188,'[1]Control programa E'!$B$13:$U$396,11,0)</f>
        <v>JAMUNDI</v>
      </c>
      <c r="F188" s="44" t="str">
        <f>VLOOKUP(C188,'[1]Control programa E'!$B$13:$U$396,10,0)</f>
        <v>Área Sur</v>
      </c>
      <c r="G188" s="44" t="str">
        <f>VLOOKUP(C188,'[1]Control programa E'!$B$13:$U$396,20,0)</f>
        <v>Gilberto Mejía</v>
      </c>
      <c r="H188" s="44" t="str">
        <f>VLOOKUP(C188,'[1]Control programa E'!$B$13:$U$396,15,0)</f>
        <v>CLAUDIA PINILLA</v>
      </c>
      <c r="I188" s="112">
        <v>0.93181818181818177</v>
      </c>
      <c r="J188" s="112">
        <v>0.88372093023255816</v>
      </c>
      <c r="K188" s="110">
        <f t="shared" si="2"/>
        <v>0.90776955602537002</v>
      </c>
      <c r="L188" s="44" t="str">
        <f>VLOOKUP(C188,'[1]Control programa E'!$B$13:$AS$396,44,0)</f>
        <v>JUAN MONTEALEGRE</v>
      </c>
    </row>
    <row r="189" spans="2:12" ht="13.5" x14ac:dyDescent="0.35">
      <c r="B189" s="45">
        <v>186</v>
      </c>
      <c r="C189" s="6">
        <v>110710</v>
      </c>
      <c r="D189" s="44" t="str">
        <f>VLOOKUP(C189,'[1]Control programa E'!$B$13:$U$396,8,0)</f>
        <v>PASO DE LA BARCA</v>
      </c>
      <c r="E189" s="44" t="str">
        <f>VLOOKUP(C189,'[1]Control programa E'!$B$13:$U$396,11,0)</f>
        <v>NEIVA</v>
      </c>
      <c r="F189" s="44" t="str">
        <f>VLOOKUP(C189,'[1]Control programa E'!$B$13:$U$396,10,0)</f>
        <v>Área Sur</v>
      </c>
      <c r="G189" s="44" t="str">
        <f>VLOOKUP(C189,'[1]Control programa E'!$B$13:$U$396,20,0)</f>
        <v>COESCO: Francisco Diez</v>
      </c>
      <c r="H189" s="44" t="str">
        <f>VLOOKUP(C189,'[1]Control programa E'!$B$13:$U$396,15,0)</f>
        <v>JOHANA BOTERO</v>
      </c>
      <c r="I189" s="112">
        <v>1</v>
      </c>
      <c r="J189" s="112">
        <v>0.81395348837209303</v>
      </c>
      <c r="K189" s="110">
        <f t="shared" si="2"/>
        <v>0.90697674418604657</v>
      </c>
      <c r="L189" s="44" t="str">
        <f>VLOOKUP(C189,'[1]Control programa E'!$B$13:$AS$396,44,0)</f>
        <v>LAURA PERDOMO</v>
      </c>
    </row>
    <row r="190" spans="2:12" ht="13.5" x14ac:dyDescent="0.35">
      <c r="B190" s="43">
        <v>187</v>
      </c>
      <c r="C190" s="6">
        <v>170573</v>
      </c>
      <c r="D190" s="44" t="str">
        <f>VLOOKUP(C190,'[1]Control programa E'!$B$13:$U$396,8,0)</f>
        <v>BRISAS DEL LAGO</v>
      </c>
      <c r="E190" s="44" t="str">
        <f>VLOOKUP(C190,'[1]Control programa E'!$B$13:$U$396,11,0)</f>
        <v>JAMUNDI</v>
      </c>
      <c r="F190" s="44" t="str">
        <f>VLOOKUP(C190,'[1]Control programa E'!$B$13:$U$396,10,0)</f>
        <v>Área Sur</v>
      </c>
      <c r="G190" s="44" t="str">
        <f>VLOOKUP(C190,'[1]Control programa E'!$B$13:$U$396,20,0)</f>
        <v>COESCO: Francisco Diez</v>
      </c>
      <c r="H190" s="44" t="str">
        <f>VLOOKUP(C190,'[1]Control programa E'!$B$13:$U$396,15,0)</f>
        <v>CLAUDIA PINILLA</v>
      </c>
      <c r="I190" s="112">
        <v>0.97530864197530864</v>
      </c>
      <c r="J190" s="112">
        <v>0.83529411764705885</v>
      </c>
      <c r="K190" s="110">
        <f t="shared" si="2"/>
        <v>0.90530137981118375</v>
      </c>
      <c r="L190" s="44" t="str">
        <f>VLOOKUP(C190,'[1]Control programa E'!$B$13:$AS$396,44,0)</f>
        <v>JUAN MONTEALEGRE</v>
      </c>
    </row>
    <row r="191" spans="2:12" ht="13.5" x14ac:dyDescent="0.35">
      <c r="B191" s="45">
        <v>188</v>
      </c>
      <c r="C191" s="6">
        <v>171326</v>
      </c>
      <c r="D191" s="44" t="str">
        <f>VLOOKUP(C191,'[1]Control programa E'!$B$13:$U$396,8,0)</f>
        <v>EDS PREMIUM LA SEBASTIANA</v>
      </c>
      <c r="E191" s="44" t="str">
        <f>VLOOKUP(C191,'[1]Control programa E'!$B$13:$U$396,11,0)</f>
        <v>ENVIGADO</v>
      </c>
      <c r="F191" s="44" t="str">
        <f>VLOOKUP(C191,'[1]Control programa E'!$B$13:$U$396,10,0)</f>
        <v>Área Norte</v>
      </c>
      <c r="G191" s="44" t="str">
        <f>VLOOKUP(C191,'[1]Control programa E'!$B$13:$U$396,20,0)</f>
        <v>Elly Jazmin Zuluaga Salazar</v>
      </c>
      <c r="H191" s="44" t="str">
        <f>VLOOKUP(C191,'[1]Control programa E'!$B$13:$U$396,15,0)</f>
        <v>OLGA LUCIA RESTREPO</v>
      </c>
      <c r="I191" s="112">
        <v>0.93181818181818177</v>
      </c>
      <c r="J191" s="112">
        <v>0.87654320987654322</v>
      </c>
      <c r="K191" s="110">
        <f t="shared" si="2"/>
        <v>0.90418069584736249</v>
      </c>
      <c r="L191" s="44" t="str">
        <f>VLOOKUP(C191,'[1]Control programa E'!$B$13:$AS$396,44,0)</f>
        <v>JOHNNATAN ALZATE</v>
      </c>
    </row>
    <row r="192" spans="2:12" ht="13.5" x14ac:dyDescent="0.35">
      <c r="B192" s="43">
        <v>189</v>
      </c>
      <c r="C192" s="4">
        <v>168008</v>
      </c>
      <c r="D192" s="44" t="str">
        <f>VLOOKUP(C192,'[1]Control programa E'!$B$13:$U$396,8,0)</f>
        <v>SANTA ANNA SUR</v>
      </c>
      <c r="E192" s="44" t="str">
        <f>VLOOKUP(C192,'[1]Control programa E'!$B$13:$U$396,11,0)</f>
        <v>BOGOTA D.C.</v>
      </c>
      <c r="F192" s="44" t="str">
        <f>VLOOKUP(C192,'[1]Control programa E'!$B$13:$U$396,10,0)</f>
        <v>Área Centro</v>
      </c>
      <c r="G192" s="44" t="str">
        <f>VLOOKUP(C192,'[1]Control programa E'!$B$13:$U$396,20,0)</f>
        <v>Eliana Rubio</v>
      </c>
      <c r="H192" s="44" t="str">
        <f>VLOOKUP(C192,'[1]Control programa E'!$B$13:$U$396,15,0)</f>
        <v xml:space="preserve">PAOLA MARTÍNEZ </v>
      </c>
      <c r="I192" s="111">
        <v>0.95238095238095233</v>
      </c>
      <c r="J192" s="111">
        <v>0.85185185185185186</v>
      </c>
      <c r="K192" s="110">
        <f t="shared" si="2"/>
        <v>0.90211640211640209</v>
      </c>
      <c r="L192" s="44" t="str">
        <f>VLOOKUP(C192,'[1]Control programa E'!$B$13:$AS$396,44,0)</f>
        <v>RICARDO CHIPATECUA</v>
      </c>
    </row>
    <row r="193" spans="2:12" ht="13.5" x14ac:dyDescent="0.35">
      <c r="B193" s="45">
        <v>190</v>
      </c>
      <c r="C193" s="6">
        <v>109802</v>
      </c>
      <c r="D193" s="44" t="str">
        <f>VLOOKUP(C193,'[1]Control programa E'!$B$13:$U$396,8,0)</f>
        <v>CARIBE</v>
      </c>
      <c r="E193" s="44" t="str">
        <f>VLOOKUP(C193,'[1]Control programa E'!$B$13:$U$396,11,0)</f>
        <v>MEDELLIN</v>
      </c>
      <c r="F193" s="44" t="str">
        <f>VLOOKUP(C193,'[1]Control programa E'!$B$13:$U$396,10,0)</f>
        <v>Área Norte</v>
      </c>
      <c r="G193" s="44" t="str">
        <f>VLOOKUP(C193,'[1]Control programa E'!$B$13:$U$396,20,0)</f>
        <v>GRUPO ESTACIONES: Maria Victoria Jaramillo</v>
      </c>
      <c r="H193" s="44" t="str">
        <f>VLOOKUP(C193,'[1]Control programa E'!$B$13:$U$396,15,0)</f>
        <v>ALVARO GUTIERREZ</v>
      </c>
      <c r="I193" s="112">
        <v>0.84615384615384615</v>
      </c>
      <c r="J193" s="112">
        <v>0.95238095238095233</v>
      </c>
      <c r="K193" s="110">
        <f t="shared" si="2"/>
        <v>0.89926739926739918</v>
      </c>
      <c r="L193" s="44" t="str">
        <f>VLOOKUP(C193,'[1]Control programa E'!$B$13:$AS$396,44,0)</f>
        <v>JOHNNATAN ALZATE</v>
      </c>
    </row>
    <row r="194" spans="2:12" ht="13.5" x14ac:dyDescent="0.35">
      <c r="B194" s="43">
        <v>191</v>
      </c>
      <c r="C194" s="6">
        <v>167157</v>
      </c>
      <c r="D194" s="44" t="str">
        <f>VLOOKUP(C194,'[1]Control programa E'!$B$13:$U$396,8,0)</f>
        <v>SERVICENTRO MENGA</v>
      </c>
      <c r="E194" s="44" t="str">
        <f>VLOOKUP(C194,'[1]Control programa E'!$B$13:$U$396,11,0)</f>
        <v>YUMBO</v>
      </c>
      <c r="F194" s="44" t="str">
        <f>VLOOKUP(C194,'[1]Control programa E'!$B$13:$U$396,10,0)</f>
        <v>Área Sur</v>
      </c>
      <c r="G194" s="44" t="str">
        <f>VLOOKUP(C194,'[1]Control programa E'!$B$13:$U$396,20,0)</f>
        <v>Jose Fernando Cabal</v>
      </c>
      <c r="H194" s="44" t="str">
        <f>VLOOKUP(C194,'[1]Control programa E'!$B$13:$U$396,15,0)</f>
        <v>CLAUDIA PINILLA</v>
      </c>
      <c r="I194" s="112">
        <v>0.79545454545454541</v>
      </c>
      <c r="J194" s="112">
        <v>1</v>
      </c>
      <c r="K194" s="110">
        <f t="shared" si="2"/>
        <v>0.89772727272727271</v>
      </c>
      <c r="L194" s="44" t="str">
        <f>VLOOKUP(C194,'[1]Control programa E'!$B$13:$AS$396,44,0)</f>
        <v>JOSE OROBIO</v>
      </c>
    </row>
    <row r="195" spans="2:12" ht="13.5" x14ac:dyDescent="0.35">
      <c r="B195" s="45">
        <v>192</v>
      </c>
      <c r="C195" s="6">
        <v>111777</v>
      </c>
      <c r="D195" s="44" t="str">
        <f>VLOOKUP(C195,'[1]Control programa E'!$B$13:$U$396,8,0)</f>
        <v>ESTACION DE SERVICIO VALLE</v>
      </c>
      <c r="E195" s="44" t="str">
        <f>VLOOKUP(C195,'[1]Control programa E'!$B$13:$U$396,11,0)</f>
        <v>TULUA</v>
      </c>
      <c r="F195" s="44" t="str">
        <f>VLOOKUP(C195,'[1]Control programa E'!$B$13:$U$396,10,0)</f>
        <v>Área Sur</v>
      </c>
      <c r="G195" s="44" t="str">
        <f>VLOOKUP(C195,'[1]Control programa E'!$B$13:$U$396,20,0)</f>
        <v>Luz Adriana Galvez</v>
      </c>
      <c r="H195" s="44" t="str">
        <f>VLOOKUP(C195,'[1]Control programa E'!$B$13:$U$396,15,0)</f>
        <v>ANDRES GARCIA</v>
      </c>
      <c r="I195" s="112">
        <v>1</v>
      </c>
      <c r="J195" s="112">
        <v>0.79545454545454541</v>
      </c>
      <c r="K195" s="110">
        <f t="shared" si="2"/>
        <v>0.89772727272727271</v>
      </c>
      <c r="L195" s="44" t="str">
        <f>VLOOKUP(C195,'[1]Control programa E'!$B$13:$AS$396,44,0)</f>
        <v>JOSE OROBIO</v>
      </c>
    </row>
    <row r="196" spans="2:12" ht="13.5" x14ac:dyDescent="0.35">
      <c r="B196" s="43">
        <v>193</v>
      </c>
      <c r="C196" s="4">
        <v>110522</v>
      </c>
      <c r="D196" s="44" t="str">
        <f>VLOOKUP(C196,'[1]Control programa E'!$B$13:$U$396,8,0)</f>
        <v>ORIENTE</v>
      </c>
      <c r="E196" s="44" t="str">
        <f>VLOOKUP(C196,'[1]Control programa E'!$B$13:$U$396,11,0)</f>
        <v>VILLAVICENCIO</v>
      </c>
      <c r="F196" s="44" t="str">
        <f>VLOOKUP(C196,'[1]Control programa E'!$B$13:$U$396,10,0)</f>
        <v>Área Centro</v>
      </c>
      <c r="G196" s="44" t="str">
        <f>VLOOKUP(C196,'[1]Control programa E'!$B$13:$U$396,20,0)</f>
        <v>REDH: Humberto Hernandez</v>
      </c>
      <c r="H196" s="44" t="str">
        <f>VLOOKUP(C196,'[1]Control programa E'!$B$13:$U$396,15,0)</f>
        <v>IVAN PINZON</v>
      </c>
      <c r="I196" s="111">
        <v>0.79518072289156627</v>
      </c>
      <c r="J196" s="111">
        <v>1</v>
      </c>
      <c r="K196" s="110">
        <f t="shared" ref="K196:K259" si="3">AVERAGE(I196:J196)</f>
        <v>0.89759036144578319</v>
      </c>
      <c r="L196" s="44" t="str">
        <f>VLOOKUP(C196,'[1]Control programa E'!$B$13:$AS$396,44,0)</f>
        <v>WILSON MONTAÑA</v>
      </c>
    </row>
    <row r="197" spans="2:12" ht="13.5" x14ac:dyDescent="0.35">
      <c r="B197" s="45">
        <v>194</v>
      </c>
      <c r="C197" s="6">
        <v>111739</v>
      </c>
      <c r="D197" s="44" t="str">
        <f>VLOOKUP(C197,'[1]Control programa E'!$B$13:$U$396,8,0)</f>
        <v>ROYAL</v>
      </c>
      <c r="E197" s="44" t="str">
        <f>VLOOKUP(C197,'[1]Control programa E'!$B$13:$U$396,11,0)</f>
        <v>IBAGUE</v>
      </c>
      <c r="F197" s="44" t="str">
        <f>VLOOKUP(C197,'[1]Control programa E'!$B$13:$U$396,10,0)</f>
        <v>Área Centro</v>
      </c>
      <c r="G197" s="44" t="str">
        <f>VLOOKUP(C197,'[1]Control programa E'!$B$13:$U$396,20,0)</f>
        <v>REDH: Humberto Hernandez</v>
      </c>
      <c r="H197" s="44" t="str">
        <f>VLOOKUP(C197,'[1]Control programa E'!$B$13:$U$396,15,0)</f>
        <v>ROBINSON GUZMÁN</v>
      </c>
      <c r="I197" s="112">
        <v>0.78823529411764703</v>
      </c>
      <c r="J197" s="112">
        <v>1</v>
      </c>
      <c r="K197" s="110">
        <f t="shared" si="3"/>
        <v>0.89411764705882346</v>
      </c>
      <c r="L197" s="44" t="str">
        <f>VLOOKUP(C197,'[1]Control programa E'!$B$13:$AS$396,44,0)</f>
        <v>FERNEY LOZANO</v>
      </c>
    </row>
    <row r="198" spans="2:12" ht="13.5" x14ac:dyDescent="0.35">
      <c r="B198" s="43">
        <v>195</v>
      </c>
      <c r="C198" s="6">
        <v>164481</v>
      </c>
      <c r="D198" s="44" t="str">
        <f>VLOOKUP(C198,'[1]Control programa E'!$B$13:$U$396,8,0)</f>
        <v>LA SUPER 13</v>
      </c>
      <c r="E198" s="44" t="str">
        <f>VLOOKUP(C198,'[1]Control programa E'!$B$13:$U$396,11,0)</f>
        <v>CARTAGO</v>
      </c>
      <c r="F198" s="44" t="str">
        <f>VLOOKUP(C198,'[1]Control programa E'!$B$13:$U$396,10,0)</f>
        <v>Área Sur</v>
      </c>
      <c r="G198" s="44" t="str">
        <f>VLOOKUP(C198,'[1]Control programa E'!$B$13:$U$396,20,0)</f>
        <v>Natalia Quintero</v>
      </c>
      <c r="H198" s="44" t="str">
        <f>VLOOKUP(C198,'[1]Control programa E'!$B$13:$U$396,15,0)</f>
        <v>ANDRES GARCIA</v>
      </c>
      <c r="I198" s="112">
        <v>0.88311688311688308</v>
      </c>
      <c r="J198" s="112">
        <v>0.90243902439024393</v>
      </c>
      <c r="K198" s="110">
        <f t="shared" si="3"/>
        <v>0.8927779537535635</v>
      </c>
      <c r="L198" s="44" t="str">
        <f>VLOOKUP(C198,'[1]Control programa E'!$B$13:$AS$396,44,0)</f>
        <v>FERNANDO DUQUE</v>
      </c>
    </row>
    <row r="199" spans="2:12" ht="13.5" x14ac:dyDescent="0.35">
      <c r="B199" s="45">
        <v>196</v>
      </c>
      <c r="C199" s="4">
        <v>112010</v>
      </c>
      <c r="D199" s="44" t="str">
        <f>VLOOKUP(C199,'[1]Control programa E'!$B$13:$U$396,8,0)</f>
        <v>MASILURES</v>
      </c>
      <c r="E199" s="44" t="str">
        <f>VLOOKUP(C199,'[1]Control programa E'!$B$13:$U$396,11,0)</f>
        <v>UBATE</v>
      </c>
      <c r="F199" s="44" t="str">
        <f>VLOOKUP(C199,'[1]Control programa E'!$B$13:$U$396,10,0)</f>
        <v>Área Centro</v>
      </c>
      <c r="G199" s="44" t="str">
        <f>VLOOKUP(C199,'[1]Control programa E'!$B$13:$U$396,20,0)</f>
        <v>Gustavo Espitia</v>
      </c>
      <c r="H199" s="44" t="str">
        <f>VLOOKUP(C199,'[1]Control programa E'!$B$13:$U$396,15,0)</f>
        <v>YOLIMA MESA</v>
      </c>
      <c r="I199" s="111">
        <v>0.92771084337349397</v>
      </c>
      <c r="J199" s="111">
        <v>0.85542168674698793</v>
      </c>
      <c r="K199" s="110">
        <f t="shared" si="3"/>
        <v>0.89156626506024095</v>
      </c>
      <c r="L199" s="44" t="str">
        <f>VLOOKUP(C199,'[1]Control programa E'!$B$13:$AS$396,44,0)</f>
        <v>RICARDO CHIPATECUA</v>
      </c>
    </row>
    <row r="200" spans="2:12" ht="13.5" x14ac:dyDescent="0.35">
      <c r="B200" s="43">
        <v>197</v>
      </c>
      <c r="C200" s="4">
        <v>170948</v>
      </c>
      <c r="D200" s="44" t="str">
        <f>VLOOKUP(C200,'[1]Control programa E'!$B$13:$U$396,8,0)</f>
        <v>CARVAJAL</v>
      </c>
      <c r="E200" s="44" t="str">
        <f>VLOOKUP(C200,'[1]Control programa E'!$B$13:$U$396,11,0)</f>
        <v>BOGOTA D.C.</v>
      </c>
      <c r="F200" s="44" t="str">
        <f>VLOOKUP(C200,'[1]Control programa E'!$B$13:$U$396,10,0)</f>
        <v>Área Centro</v>
      </c>
      <c r="G200" s="44" t="str">
        <f>VLOOKUP(C200,'[1]Control programa E'!$B$13:$U$396,20,0)</f>
        <v>Jose Libardo Balaguera Daza</v>
      </c>
      <c r="H200" s="44" t="str">
        <f>VLOOKUP(C200,'[1]Control programa E'!$B$13:$U$396,15,0)</f>
        <v xml:space="preserve">JUAN PABLO PIÑEROS </v>
      </c>
      <c r="I200" s="111">
        <v>0.89873417721518989</v>
      </c>
      <c r="J200" s="111">
        <v>0.88235294117647056</v>
      </c>
      <c r="K200" s="110">
        <f t="shared" si="3"/>
        <v>0.89054355919583017</v>
      </c>
      <c r="L200" s="44" t="str">
        <f>VLOOKUP(C200,'[1]Control programa E'!$B$13:$AS$396,44,0)</f>
        <v>FERNEY LOZANO</v>
      </c>
    </row>
    <row r="201" spans="2:12" ht="13.5" x14ac:dyDescent="0.35">
      <c r="B201" s="45">
        <v>198</v>
      </c>
      <c r="C201" s="4">
        <v>164473</v>
      </c>
      <c r="D201" s="44" t="str">
        <f>VLOOKUP(C201,'[1]Control programa E'!$B$13:$U$396,8,0)</f>
        <v>ACOPI</v>
      </c>
      <c r="E201" s="44" t="str">
        <f>VLOOKUP(C201,'[1]Control programa E'!$B$13:$U$396,11,0)</f>
        <v>YUMBO</v>
      </c>
      <c r="F201" s="44" t="str">
        <f>VLOOKUP(C201,'[1]Control programa E'!$B$13:$U$396,10,0)</f>
        <v>Área Sur</v>
      </c>
      <c r="G201" s="44" t="str">
        <f>VLOOKUP(C201,'[1]Control programa E'!$B$13:$U$396,20,0)</f>
        <v>VILLALOBOS: Oscar Rojas</v>
      </c>
      <c r="H201" s="44" t="str">
        <f>VLOOKUP(C201,'[1]Control programa E'!$B$13:$U$396,15,0)</f>
        <v>CATALINA QUINTERO</v>
      </c>
      <c r="I201" s="111">
        <v>0.85227272727272729</v>
      </c>
      <c r="J201" s="111">
        <v>0.9285714285714286</v>
      </c>
      <c r="K201" s="110">
        <f t="shared" si="3"/>
        <v>0.89042207792207795</v>
      </c>
      <c r="L201" s="44" t="str">
        <f>VLOOKUP(C201,'[1]Control programa E'!$B$13:$AS$396,44,0)</f>
        <v>JUAN MONTEALEGRE</v>
      </c>
    </row>
    <row r="202" spans="2:12" ht="13.5" x14ac:dyDescent="0.35">
      <c r="B202" s="43">
        <v>199</v>
      </c>
      <c r="C202" s="6">
        <v>112292</v>
      </c>
      <c r="D202" s="44" t="str">
        <f>VLOOKUP(C202,'[1]Control programa E'!$B$13:$U$396,8,0)</f>
        <v>EDS PRIMAX GUAMAL</v>
      </c>
      <c r="E202" s="44" t="str">
        <f>VLOOKUP(C202,'[1]Control programa E'!$B$13:$U$396,11,0)</f>
        <v>GUAMAL</v>
      </c>
      <c r="F202" s="44" t="str">
        <f>VLOOKUP(C202,'[1]Control programa E'!$B$13:$U$396,10,0)</f>
        <v>Área Centro</v>
      </c>
      <c r="G202" s="44" t="str">
        <f>VLOOKUP(C202,'[1]Control programa E'!$B$13:$U$396,20,0)</f>
        <v>REDH: Humberto Hernandez</v>
      </c>
      <c r="H202" s="44" t="str">
        <f>VLOOKUP(C202,'[1]Control programa E'!$B$13:$U$396,15,0)</f>
        <v>IVAN PINZON</v>
      </c>
      <c r="I202" s="112">
        <v>0.96511627906976749</v>
      </c>
      <c r="J202" s="112">
        <v>0.80263157894736847</v>
      </c>
      <c r="K202" s="110">
        <f t="shared" si="3"/>
        <v>0.88387392900856798</v>
      </c>
      <c r="L202" s="44" t="str">
        <f>VLOOKUP(C202,'[1]Control programa E'!$B$13:$AS$396,44,0)</f>
        <v>WILSON MONTAÑA</v>
      </c>
    </row>
    <row r="203" spans="2:12" ht="13.5" x14ac:dyDescent="0.35">
      <c r="B203" s="45">
        <v>200</v>
      </c>
      <c r="C203" s="6">
        <v>169638</v>
      </c>
      <c r="D203" s="44" t="str">
        <f>VLOOKUP(C203,'[1]Control programa E'!$B$13:$U$396,8,0)</f>
        <v>LLANOGRANDE - SOATA</v>
      </c>
      <c r="E203" s="44" t="str">
        <f>VLOOKUP(C203,'[1]Control programa E'!$B$13:$U$396,11,0)</f>
        <v>SOATA</v>
      </c>
      <c r="F203" s="44" t="str">
        <f>VLOOKUP(C203,'[1]Control programa E'!$B$13:$U$396,10,0)</f>
        <v>Área Centro</v>
      </c>
      <c r="G203" s="44" t="str">
        <f>VLOOKUP(C203,'[1]Control programa E'!$B$13:$U$396,20,0)</f>
        <v xml:space="preserve">Ramiro Merchan </v>
      </c>
      <c r="H203" s="44" t="str">
        <f>VLOOKUP(C203,'[1]Control programa E'!$B$13:$U$396,15,0)</f>
        <v>YOLIMA MESA</v>
      </c>
      <c r="I203" s="112">
        <v>0.86046511627906974</v>
      </c>
      <c r="J203" s="112">
        <v>0.90697674418604646</v>
      </c>
      <c r="K203" s="110">
        <f t="shared" si="3"/>
        <v>0.88372093023255816</v>
      </c>
      <c r="L203" s="44" t="str">
        <f>VLOOKUP(C203,'[1]Control programa E'!$B$13:$AS$396,44,0)</f>
        <v>RICARDO CHIPATECUA</v>
      </c>
    </row>
    <row r="204" spans="2:12" ht="13.5" x14ac:dyDescent="0.35">
      <c r="B204" s="43">
        <v>201</v>
      </c>
      <c r="C204" s="6">
        <v>170474</v>
      </c>
      <c r="D204" s="44" t="str">
        <f>VLOOKUP(C204,'[1]Control programa E'!$B$13:$U$396,8,0)</f>
        <v>CANAGUARITO</v>
      </c>
      <c r="E204" s="44" t="str">
        <f>VLOOKUP(C204,'[1]Control programa E'!$B$13:$U$396,11,0)</f>
        <v>GRANADA</v>
      </c>
      <c r="F204" s="44" t="str">
        <f>VLOOKUP(C204,'[1]Control programa E'!$B$13:$U$396,10,0)</f>
        <v>Área Centro</v>
      </c>
      <c r="G204" s="44" t="str">
        <f>VLOOKUP(C204,'[1]Control programa E'!$B$13:$U$396,20,0)</f>
        <v>REINEL GAITAM</v>
      </c>
      <c r="H204" s="44" t="str">
        <f>VLOOKUP(C204,'[1]Control programa E'!$B$13:$U$396,15,0)</f>
        <v>IVAN PINZON</v>
      </c>
      <c r="I204" s="112">
        <v>1</v>
      </c>
      <c r="J204" s="112">
        <v>0.76543209876543206</v>
      </c>
      <c r="K204" s="110">
        <f t="shared" si="3"/>
        <v>0.88271604938271597</v>
      </c>
      <c r="L204" s="44" t="str">
        <f>VLOOKUP(C204,'[1]Control programa E'!$B$13:$AS$396,44,0)</f>
        <v>WILSON MONTAÑA</v>
      </c>
    </row>
    <row r="205" spans="2:12" ht="13.5" x14ac:dyDescent="0.35">
      <c r="B205" s="45">
        <v>202</v>
      </c>
      <c r="C205" s="4">
        <v>163868</v>
      </c>
      <c r="D205" s="44" t="str">
        <f>VLOOKUP(C205,'[1]Control programa E'!$B$13:$U$396,8,0)</f>
        <v>LOS ALPES</v>
      </c>
      <c r="E205" s="44" t="str">
        <f>VLOOKUP(C205,'[1]Control programa E'!$B$13:$U$396,11,0)</f>
        <v>ANDALUCIA</v>
      </c>
      <c r="F205" s="44" t="str">
        <f>VLOOKUP(C205,'[1]Control programa E'!$B$13:$U$396,10,0)</f>
        <v>Área Sur</v>
      </c>
      <c r="G205" s="44" t="str">
        <f>VLOOKUP(C205,'[1]Control programa E'!$B$13:$U$396,20,0)</f>
        <v>Federico Rojas - Fernando Zaa</v>
      </c>
      <c r="H205" s="44" t="str">
        <f>VLOOKUP(C205,'[1]Control programa E'!$B$13:$U$396,15,0)</f>
        <v>CATALINA QUINTERO</v>
      </c>
      <c r="I205" s="3" t="s">
        <v>534</v>
      </c>
      <c r="J205" s="111">
        <v>0.88157894736842102</v>
      </c>
      <c r="K205" s="110">
        <f t="shared" si="3"/>
        <v>0.88157894736842102</v>
      </c>
      <c r="L205" s="44" t="str">
        <f>VLOOKUP(C205,'[1]Control programa E'!$B$13:$AS$396,44,0)</f>
        <v>SANDRA JORDAN</v>
      </c>
    </row>
    <row r="206" spans="2:12" ht="13.5" x14ac:dyDescent="0.35">
      <c r="B206" s="43">
        <v>203</v>
      </c>
      <c r="C206" s="6">
        <v>159542</v>
      </c>
      <c r="D206" s="44" t="str">
        <f>VLOOKUP(C206,'[1]Control programa E'!$B$13:$U$396,8,0)</f>
        <v>LOS MANGOS</v>
      </c>
      <c r="E206" s="44" t="str">
        <f>VLOOKUP(C206,'[1]Control programa E'!$B$13:$U$396,11,0)</f>
        <v>MEDELLIN</v>
      </c>
      <c r="F206" s="44" t="str">
        <f>VLOOKUP(C206,'[1]Control programa E'!$B$13:$U$396,10,0)</f>
        <v>Área Norte</v>
      </c>
      <c r="G206" s="44" t="str">
        <f>VLOOKUP(C206,'[1]Control programa E'!$B$13:$U$396,20,0)</f>
        <v>GRUPO ESTACIONES: Juan Gonzalo Velez</v>
      </c>
      <c r="H206" s="44" t="str">
        <f>VLOOKUP(C206,'[1]Control programa E'!$B$13:$U$396,15,0)</f>
        <v>ALVARO GUTIERREZ</v>
      </c>
      <c r="I206" s="112">
        <v>1</v>
      </c>
      <c r="J206" s="112">
        <v>0.76136363636363635</v>
      </c>
      <c r="K206" s="110">
        <f t="shared" si="3"/>
        <v>0.88068181818181812</v>
      </c>
      <c r="L206" s="44" t="str">
        <f>VLOOKUP(C206,'[1]Control programa E'!$B$13:$AS$396,44,0)</f>
        <v>JOHNNATAN ALZATE</v>
      </c>
    </row>
    <row r="207" spans="2:12" ht="13.5" x14ac:dyDescent="0.35">
      <c r="B207" s="45">
        <v>204</v>
      </c>
      <c r="C207" s="4">
        <v>110288</v>
      </c>
      <c r="D207" s="44" t="str">
        <f>VLOOKUP(C207,'[1]Control programa E'!$B$13:$U$396,8,0)</f>
        <v>BELEN</v>
      </c>
      <c r="E207" s="44" t="str">
        <f>VLOOKUP(C207,'[1]Control programa E'!$B$13:$U$396,11,0)</f>
        <v>MEDELLIN</v>
      </c>
      <c r="F207" s="44" t="str">
        <f>VLOOKUP(C207,'[1]Control programa E'!$B$13:$U$396,10,0)</f>
        <v>Área Norte</v>
      </c>
      <c r="G207" s="44">
        <f>VLOOKUP(C207,'[1]Control programa E'!$B$13:$U$396,20,0)</f>
        <v>0</v>
      </c>
      <c r="H207" s="44" t="str">
        <f>VLOOKUP(C207,'[1]Control programa E'!$B$13:$U$396,15,0)</f>
        <v>OLGA LUCIA RESTREPO</v>
      </c>
      <c r="I207" s="111">
        <v>0.83750000000000002</v>
      </c>
      <c r="J207" s="111">
        <v>0.92307692307692313</v>
      </c>
      <c r="K207" s="110">
        <f t="shared" si="3"/>
        <v>0.88028846153846163</v>
      </c>
      <c r="L207" s="44" t="str">
        <f>VLOOKUP(C207,'[1]Control programa E'!$B$13:$AS$396,44,0)</f>
        <v>JOHNNATAN ALZATE</v>
      </c>
    </row>
    <row r="208" spans="2:12" ht="13.5" x14ac:dyDescent="0.35">
      <c r="B208" s="43">
        <v>205</v>
      </c>
      <c r="C208" s="4">
        <v>163796</v>
      </c>
      <c r="D208" s="44" t="str">
        <f>VLOOKUP(C208,'[1]Control programa E'!$B$13:$U$396,8,0)</f>
        <v>GLORIETA 2</v>
      </c>
      <c r="E208" s="44" t="str">
        <f>VLOOKUP(C208,'[1]Control programa E'!$B$13:$U$396,11,0)</f>
        <v>GUADALAJARA DE BUGA</v>
      </c>
      <c r="F208" s="44" t="str">
        <f>VLOOKUP(C208,'[1]Control programa E'!$B$13:$U$396,10,0)</f>
        <v>Área Sur</v>
      </c>
      <c r="G208" s="44" t="str">
        <f>VLOOKUP(C208,'[1]Control programa E'!$B$13:$U$396,20,0)</f>
        <v>VILLALOBOS: Andrea Villalobos</v>
      </c>
      <c r="H208" s="44" t="str">
        <f>VLOOKUP(C208,'[1]Control programa E'!$B$13:$U$396,15,0)</f>
        <v>CATALINA QUINTERO</v>
      </c>
      <c r="I208" s="111">
        <v>1</v>
      </c>
      <c r="J208" s="111">
        <v>0.75903614457831325</v>
      </c>
      <c r="K208" s="110">
        <f t="shared" si="3"/>
        <v>0.87951807228915668</v>
      </c>
      <c r="L208" s="44" t="str">
        <f>VLOOKUP(C208,'[1]Control programa E'!$B$13:$AS$396,44,0)</f>
        <v>JUAN MONTEALEGRE</v>
      </c>
    </row>
    <row r="209" spans="2:12" ht="13.5" x14ac:dyDescent="0.35">
      <c r="B209" s="45">
        <v>206</v>
      </c>
      <c r="C209" s="6">
        <v>109917</v>
      </c>
      <c r="D209" s="44" t="str">
        <f>VLOOKUP(C209,'[1]Control programa E'!$B$13:$U$396,8,0)</f>
        <v>MALL AUTOS</v>
      </c>
      <c r="E209" s="44" t="str">
        <f>VLOOKUP(C209,'[1]Control programa E'!$B$13:$U$396,11,0)</f>
        <v>MEDELLIN</v>
      </c>
      <c r="F209" s="44" t="str">
        <f>VLOOKUP(C209,'[1]Control programa E'!$B$13:$U$396,10,0)</f>
        <v>Área Norte</v>
      </c>
      <c r="G209" s="44" t="str">
        <f>VLOOKUP(C209,'[1]Control programa E'!$B$13:$U$396,20,0)</f>
        <v>Cesar Velez</v>
      </c>
      <c r="H209" s="44" t="str">
        <f>VLOOKUP(C209,'[1]Control programa E'!$B$13:$U$396,15,0)</f>
        <v>OLGA LUCIA RESTREPO</v>
      </c>
      <c r="I209" s="112">
        <v>0.86046511627906974</v>
      </c>
      <c r="J209" s="112">
        <v>0.89772727272727271</v>
      </c>
      <c r="K209" s="110">
        <f t="shared" si="3"/>
        <v>0.87909619450317122</v>
      </c>
      <c r="L209" s="44" t="str">
        <f>VLOOKUP(C209,'[1]Control programa E'!$B$13:$AS$396,44,0)</f>
        <v>NORMAN CORDOBA</v>
      </c>
    </row>
    <row r="210" spans="2:12" ht="13.5" x14ac:dyDescent="0.35">
      <c r="B210" s="43">
        <v>207</v>
      </c>
      <c r="C210" s="4">
        <v>109981</v>
      </c>
      <c r="D210" s="44" t="str">
        <f>VLOOKUP(C210,'[1]Control programa E'!$B$13:$U$396,8,0)</f>
        <v>MOBIL 1 - BOGOTA</v>
      </c>
      <c r="E210" s="44" t="str">
        <f>VLOOKUP(C210,'[1]Control programa E'!$B$13:$U$396,11,0)</f>
        <v>BOGOTA D.C.</v>
      </c>
      <c r="F210" s="44" t="str">
        <f>VLOOKUP(C210,'[1]Control programa E'!$B$13:$U$396,10,0)</f>
        <v>Área Centro</v>
      </c>
      <c r="G210" s="44" t="str">
        <f>VLOOKUP(C210,'[1]Control programa E'!$B$13:$U$396,20,0)</f>
        <v xml:space="preserve">Rodrigo Jaramillo </v>
      </c>
      <c r="H210" s="44" t="str">
        <f>VLOOKUP(C210,'[1]Control programa E'!$B$13:$U$396,15,0)</f>
        <v xml:space="preserve">JUAN PABLO PIÑEROS </v>
      </c>
      <c r="I210" s="111">
        <v>0.84146341463414631</v>
      </c>
      <c r="J210" s="111">
        <v>0.91666666666666663</v>
      </c>
      <c r="K210" s="110">
        <f t="shared" si="3"/>
        <v>0.87906504065040647</v>
      </c>
      <c r="L210" s="44" t="str">
        <f>VLOOKUP(C210,'[1]Control programa E'!$B$13:$AS$396,44,0)</f>
        <v>NICOLAS SALAZAR</v>
      </c>
    </row>
    <row r="211" spans="2:12" ht="13.5" x14ac:dyDescent="0.35">
      <c r="B211" s="45">
        <v>208</v>
      </c>
      <c r="C211" s="4">
        <v>166912</v>
      </c>
      <c r="D211" s="44" t="str">
        <f>VLOOKUP(C211,'[1]Control programa E'!$B$13:$U$396,8,0)</f>
        <v>LA VICTORIA</v>
      </c>
      <c r="E211" s="44" t="str">
        <f>VLOOKUP(C211,'[1]Control programa E'!$B$13:$U$396,11,0)</f>
        <v>FLORENCIA</v>
      </c>
      <c r="F211" s="44" t="str">
        <f>VLOOKUP(C211,'[1]Control programa E'!$B$13:$U$396,10,0)</f>
        <v>Área Sur</v>
      </c>
      <c r="G211" s="44" t="str">
        <f>VLOOKUP(C211,'[1]Control programa E'!$B$13:$U$396,20,0)</f>
        <v>COESCO: Francisco Diez</v>
      </c>
      <c r="H211" s="44" t="str">
        <f>VLOOKUP(C211,'[1]Control programa E'!$B$13:$U$396,15,0)</f>
        <v>JOHANA BOTERO</v>
      </c>
      <c r="I211" s="111">
        <v>1</v>
      </c>
      <c r="J211" s="111">
        <v>0.7558139534883721</v>
      </c>
      <c r="K211" s="110">
        <f t="shared" si="3"/>
        <v>0.87790697674418605</v>
      </c>
      <c r="L211" s="44" t="str">
        <f>VLOOKUP(C211,'[1]Control programa E'!$B$13:$AS$396,44,0)</f>
        <v>LAURA PERDOMO</v>
      </c>
    </row>
    <row r="212" spans="2:12" ht="13.5" x14ac:dyDescent="0.35">
      <c r="B212" s="43">
        <v>209</v>
      </c>
      <c r="C212" s="6">
        <v>110298</v>
      </c>
      <c r="D212" s="44" t="str">
        <f>VLOOKUP(C212,'[1]Control programa E'!$B$13:$U$396,8,0)</f>
        <v>PASOANCHO</v>
      </c>
      <c r="E212" s="44" t="str">
        <f>VLOOKUP(C212,'[1]Control programa E'!$B$13:$U$396,11,0)</f>
        <v>SANTIAGO DE CALI</v>
      </c>
      <c r="F212" s="44" t="str">
        <f>VLOOKUP(C212,'[1]Control programa E'!$B$13:$U$396,10,0)</f>
        <v>Área Sur</v>
      </c>
      <c r="G212" s="44" t="str">
        <f>VLOOKUP(C212,'[1]Control programa E'!$B$13:$U$396,20,0)</f>
        <v>GREEN SAS: Jose Vicente Enriquez</v>
      </c>
      <c r="H212" s="44" t="str">
        <f>VLOOKUP(C212,'[1]Control programa E'!$B$13:$U$396,15,0)</f>
        <v>CLAUDIA PINILLA</v>
      </c>
      <c r="I212" s="112">
        <v>0.82558139534883723</v>
      </c>
      <c r="J212" s="112">
        <v>0.93023255813953487</v>
      </c>
      <c r="K212" s="110">
        <f t="shared" si="3"/>
        <v>0.87790697674418605</v>
      </c>
      <c r="L212" s="44" t="str">
        <f>VLOOKUP(C212,'[1]Control programa E'!$B$13:$AS$396,44,0)</f>
        <v>SANDRA JORDAN</v>
      </c>
    </row>
    <row r="213" spans="2:12" ht="13.5" x14ac:dyDescent="0.35">
      <c r="B213" s="45">
        <v>210</v>
      </c>
      <c r="C213" s="4">
        <v>160937</v>
      </c>
      <c r="D213" s="44" t="str">
        <f>VLOOKUP(C213,'[1]Control programa E'!$B$13:$U$396,8,0)</f>
        <v>PANAMERICANA - IBAGUE</v>
      </c>
      <c r="E213" s="44" t="str">
        <f>VLOOKUP(C213,'[1]Control programa E'!$B$13:$U$396,11,0)</f>
        <v>IBAGUE</v>
      </c>
      <c r="F213" s="44" t="str">
        <f>VLOOKUP(C213,'[1]Control programa E'!$B$13:$U$396,10,0)</f>
        <v>Área Centro</v>
      </c>
      <c r="G213" s="44" t="str">
        <f>VLOOKUP(C213,'[1]Control programa E'!$B$13:$U$396,20,0)</f>
        <v>Jaime Bryant</v>
      </c>
      <c r="H213" s="44" t="str">
        <f>VLOOKUP(C213,'[1]Control programa E'!$B$13:$U$396,15,0)</f>
        <v>ROBINSON GUZMÁN</v>
      </c>
      <c r="I213" s="111">
        <v>0.75294117647058822</v>
      </c>
      <c r="J213" s="111">
        <v>1</v>
      </c>
      <c r="K213" s="110">
        <f t="shared" si="3"/>
        <v>0.87647058823529411</v>
      </c>
      <c r="L213" s="44" t="str">
        <f>VLOOKUP(C213,'[1]Control programa E'!$B$13:$AS$396,44,0)</f>
        <v>FERNEY LOZANO</v>
      </c>
    </row>
    <row r="214" spans="2:12" ht="13.5" x14ac:dyDescent="0.35">
      <c r="B214" s="43">
        <v>211</v>
      </c>
      <c r="C214" s="4">
        <v>110341</v>
      </c>
      <c r="D214" s="44" t="str">
        <f>VLOOKUP(C214,'[1]Control programa E'!$B$13:$U$396,8,0)</f>
        <v>CALISUR</v>
      </c>
      <c r="E214" s="44" t="str">
        <f>VLOOKUP(C214,'[1]Control programa E'!$B$13:$U$396,11,0)</f>
        <v>SANTIAGO DE CALI</v>
      </c>
      <c r="F214" s="44" t="str">
        <f>VLOOKUP(C214,'[1]Control programa E'!$B$13:$U$396,10,0)</f>
        <v>Área Sur</v>
      </c>
      <c r="G214" s="44" t="str">
        <f>VLOOKUP(C214,'[1]Control programa E'!$B$13:$U$396,20,0)</f>
        <v>VILLALOBOS: Oscar Rojas</v>
      </c>
      <c r="H214" s="44" t="str">
        <f>VLOOKUP(C214,'[1]Control programa E'!$B$13:$U$396,15,0)</f>
        <v>CATALINA QUINTERO</v>
      </c>
      <c r="I214" s="111">
        <v>0.86904761904761907</v>
      </c>
      <c r="J214" s="111">
        <v>0.88372093023255816</v>
      </c>
      <c r="K214" s="110">
        <f t="shared" si="3"/>
        <v>0.87638427464008861</v>
      </c>
      <c r="L214" s="44" t="str">
        <f>VLOOKUP(C214,'[1]Control programa E'!$B$13:$AS$396,44,0)</f>
        <v>JUAN MONTEALEGRE</v>
      </c>
    </row>
    <row r="215" spans="2:12" ht="13.5" x14ac:dyDescent="0.35">
      <c r="B215" s="45">
        <v>212</v>
      </c>
      <c r="C215" s="4">
        <v>168265</v>
      </c>
      <c r="D215" s="44" t="str">
        <f>VLOOKUP(C215,'[1]Control programa E'!$B$13:$U$396,8,0)</f>
        <v>EL ALTICO</v>
      </c>
      <c r="E215" s="44" t="str">
        <f>VLOOKUP(C215,'[1]Control programa E'!$B$13:$U$396,11,0)</f>
        <v>LA ESTRELLA</v>
      </c>
      <c r="F215" s="44" t="str">
        <f>VLOOKUP(C215,'[1]Control programa E'!$B$13:$U$396,10,0)</f>
        <v>Área Norte</v>
      </c>
      <c r="G215" s="44" t="str">
        <f>VLOOKUP(C215,'[1]Control programa E'!$B$13:$U$396,20,0)</f>
        <v>Mauricio Montoya</v>
      </c>
      <c r="H215" s="44" t="str">
        <f>VLOOKUP(C215,'[1]Control programa E'!$B$13:$U$396,15,0)</f>
        <v>ALVARO GUTIERREZ</v>
      </c>
      <c r="I215" s="111">
        <v>0.9452054794520548</v>
      </c>
      <c r="J215" s="111">
        <v>0.80681818181818177</v>
      </c>
      <c r="K215" s="110">
        <f t="shared" si="3"/>
        <v>0.87601183063511834</v>
      </c>
      <c r="L215" s="44" t="str">
        <f>VLOOKUP(C215,'[1]Control programa E'!$B$13:$AS$396,44,0)</f>
        <v>JOHNNATAN ALZATE</v>
      </c>
    </row>
    <row r="216" spans="2:12" ht="13.5" x14ac:dyDescent="0.35">
      <c r="B216" s="43">
        <v>213</v>
      </c>
      <c r="C216" s="6">
        <v>110398</v>
      </c>
      <c r="D216" s="44" t="str">
        <f>VLOOKUP(C216,'[1]Control programa E'!$B$13:$U$396,8,0)</f>
        <v>LA VIÑA</v>
      </c>
      <c r="E216" s="44" t="str">
        <f>VLOOKUP(C216,'[1]Control programa E'!$B$13:$U$396,11,0)</f>
        <v>BUGA</v>
      </c>
      <c r="F216" s="44" t="str">
        <f>VLOOKUP(C216,'[1]Control programa E'!$B$13:$U$396,10,0)</f>
        <v>Área Sur</v>
      </c>
      <c r="G216" s="44" t="str">
        <f>VLOOKUP(C216,'[1]Control programa E'!$B$13:$U$396,20,0)</f>
        <v>Alberto BetancourtH</v>
      </c>
      <c r="H216" s="44" t="str">
        <f>VLOOKUP(C216,'[1]Control programa E'!$B$13:$U$396,15,0)</f>
        <v>FERNANDO HERNANDEZ</v>
      </c>
      <c r="I216" s="112">
        <v>0.82954545454545459</v>
      </c>
      <c r="J216" s="112">
        <v>0.92105263157894735</v>
      </c>
      <c r="K216" s="110">
        <f t="shared" si="3"/>
        <v>0.87529904306220097</v>
      </c>
      <c r="L216" s="44" t="str">
        <f>VLOOKUP(C216,'[1]Control programa E'!$B$13:$AS$396,44,0)</f>
        <v>JUAN MONTEALEGRE</v>
      </c>
    </row>
    <row r="217" spans="2:12" ht="13.5" x14ac:dyDescent="0.35">
      <c r="B217" s="45">
        <v>214</v>
      </c>
      <c r="C217" s="4">
        <v>146083</v>
      </c>
      <c r="D217" s="44" t="str">
        <f>VLOOKUP(C217,'[1]Control programa E'!$B$13:$U$396,8,0)</f>
        <v>LA 70 MEDELLIN</v>
      </c>
      <c r="E217" s="44" t="str">
        <f>VLOOKUP(C217,'[1]Control programa E'!$B$13:$U$396,11,0)</f>
        <v>MEDELLIN</v>
      </c>
      <c r="F217" s="44" t="str">
        <f>VLOOKUP(C217,'[1]Control programa E'!$B$13:$U$396,10,0)</f>
        <v>Área Norte</v>
      </c>
      <c r="G217" s="44" t="str">
        <f>VLOOKUP(C217,'[1]Control programa E'!$B$13:$U$396,20,0)</f>
        <v xml:space="preserve">Hector Julio Gaviria - Erika Gaviria </v>
      </c>
      <c r="H217" s="44" t="str">
        <f>VLOOKUP(C217,'[1]Control programa E'!$B$13:$U$396,15,0)</f>
        <v>ANDRES FELIPE PENNA</v>
      </c>
      <c r="I217" s="111">
        <v>0.91860465116279066</v>
      </c>
      <c r="J217" s="111">
        <v>0.82954545454545459</v>
      </c>
      <c r="K217" s="110">
        <f t="shared" si="3"/>
        <v>0.87407505285412257</v>
      </c>
      <c r="L217" s="44" t="str">
        <f>VLOOKUP(C217,'[1]Control programa E'!$B$13:$AS$396,44,0)</f>
        <v>NORMAN CORDOBA</v>
      </c>
    </row>
    <row r="218" spans="2:12" ht="13.5" x14ac:dyDescent="0.35">
      <c r="B218" s="43">
        <v>215</v>
      </c>
      <c r="C218" s="4">
        <v>111738</v>
      </c>
      <c r="D218" s="44" t="str">
        <f>VLOOKUP(C218,'[1]Control programa E'!$B$13:$U$396,8,0)</f>
        <v>LA ISABELA</v>
      </c>
      <c r="E218" s="44" t="str">
        <f>VLOOKUP(C218,'[1]Control programa E'!$B$13:$U$396,11,0)</f>
        <v>BUCARAMANGA</v>
      </c>
      <c r="F218" s="44" t="str">
        <f>VLOOKUP(C218,'[1]Control programa E'!$B$13:$U$396,10,0)</f>
        <v>Área Norte</v>
      </c>
      <c r="G218" s="44" t="str">
        <f>VLOOKUP(C218,'[1]Control programa E'!$B$13:$U$396,20,0)</f>
        <v>COESCO: Alexander Trujillo</v>
      </c>
      <c r="H218" s="44" t="str">
        <f>VLOOKUP(C218,'[1]Control programa E'!$B$13:$U$396,15,0)</f>
        <v>FABIAN TORRES</v>
      </c>
      <c r="I218" s="111">
        <v>0.95454545454545459</v>
      </c>
      <c r="J218" s="111">
        <v>0.79069767441860461</v>
      </c>
      <c r="K218" s="110">
        <f t="shared" si="3"/>
        <v>0.87262156448202965</v>
      </c>
      <c r="L218" s="44" t="str">
        <f>VLOOKUP(C218,'[1]Control programa E'!$B$13:$AS$396,44,0)</f>
        <v>FERNEY LOZANO</v>
      </c>
    </row>
    <row r="219" spans="2:12" ht="13.5" x14ac:dyDescent="0.35">
      <c r="B219" s="45">
        <v>216</v>
      </c>
      <c r="C219" s="6">
        <v>170347</v>
      </c>
      <c r="D219" s="44" t="str">
        <f>VLOOKUP(C219,'[1]Control programa E'!$B$13:$U$396,8,0)</f>
        <v>SAN RAFAEL</v>
      </c>
      <c r="E219" s="44" t="str">
        <f>VLOOKUP(C219,'[1]Control programa E'!$B$13:$U$396,11,0)</f>
        <v>DAGUA</v>
      </c>
      <c r="F219" s="44" t="str">
        <f>VLOOKUP(C219,'[1]Control programa E'!$B$13:$U$396,10,0)</f>
        <v>Área Sur</v>
      </c>
      <c r="G219" s="44" t="str">
        <f>VLOOKUP(C219,'[1]Control programa E'!$B$13:$U$396,20,0)</f>
        <v>Nicolas Villota</v>
      </c>
      <c r="H219" s="44" t="str">
        <f>VLOOKUP(C219,'[1]Control programa E'!$B$13:$U$396,15,0)</f>
        <v>FERNANDO HERNANDEZ</v>
      </c>
      <c r="I219" s="112">
        <v>0.82352941176470584</v>
      </c>
      <c r="J219" s="112">
        <v>0.92</v>
      </c>
      <c r="K219" s="110">
        <f t="shared" si="3"/>
        <v>0.871764705882353</v>
      </c>
      <c r="L219" s="44" t="str">
        <f>VLOOKUP(C219,'[1]Control programa E'!$B$13:$AS$396,44,0)</f>
        <v>JUAN MONTEALEGRE</v>
      </c>
    </row>
    <row r="220" spans="2:12" ht="13.5" x14ac:dyDescent="0.35">
      <c r="B220" s="43">
        <v>217</v>
      </c>
      <c r="C220" s="6">
        <v>110004</v>
      </c>
      <c r="D220" s="44" t="str">
        <f>VLOOKUP(C220,'[1]Control programa E'!$B$13:$U$396,8,0)</f>
        <v>LAS PALMAS</v>
      </c>
      <c r="E220" s="44" t="str">
        <f>VLOOKUP(C220,'[1]Control programa E'!$B$13:$U$396,11,0)</f>
        <v>MADRID</v>
      </c>
      <c r="F220" s="44" t="str">
        <f>VLOOKUP(C220,'[1]Control programa E'!$B$13:$U$396,10,0)</f>
        <v>Área Centro</v>
      </c>
      <c r="G220" s="44" t="str">
        <f>VLOOKUP(C220,'[1]Control programa E'!$B$13:$U$396,20,0)</f>
        <v>REDH: Humberto Hernandez</v>
      </c>
      <c r="H220" s="44" t="str">
        <f>VLOOKUP(C220,'[1]Control programa E'!$B$13:$U$396,15,0)</f>
        <v>CAROLINA CHAVEZ</v>
      </c>
      <c r="I220" s="112">
        <v>0.89156626506024095</v>
      </c>
      <c r="J220" s="112">
        <v>0.85185185185185186</v>
      </c>
      <c r="K220" s="110">
        <f t="shared" si="3"/>
        <v>0.8717090584560464</v>
      </c>
      <c r="L220" s="44" t="str">
        <f>VLOOKUP(C220,'[1]Control programa E'!$B$13:$AS$396,44,0)</f>
        <v>LUIS CASTRO</v>
      </c>
    </row>
    <row r="221" spans="2:12" ht="13.5" x14ac:dyDescent="0.35">
      <c r="B221" s="45">
        <v>218</v>
      </c>
      <c r="C221" s="4">
        <v>166177</v>
      </c>
      <c r="D221" s="44" t="str">
        <f>VLOOKUP(C221,'[1]Control programa E'!$B$13:$U$396,8,0)</f>
        <v>LA PETROLERA DE ORIENTE</v>
      </c>
      <c r="E221" s="44" t="str">
        <f>VLOOKUP(C221,'[1]Control programa E'!$B$13:$U$396,11,0)</f>
        <v>YOPAL</v>
      </c>
      <c r="F221" s="44" t="str">
        <f>VLOOKUP(C221,'[1]Control programa E'!$B$13:$U$396,10,0)</f>
        <v>Área Centro</v>
      </c>
      <c r="G221" s="44" t="str">
        <f>VLOOKUP(C221,'[1]Control programa E'!$B$13:$U$396,20,0)</f>
        <v>Combustibles Unigas SAS</v>
      </c>
      <c r="H221" s="44" t="str">
        <f>VLOOKUP(C221,'[1]Control programa E'!$B$13:$U$396,15,0)</f>
        <v>IVAN PINZON</v>
      </c>
      <c r="I221" s="111">
        <v>0.81176470588235294</v>
      </c>
      <c r="J221" s="111">
        <v>0.92941176470588238</v>
      </c>
      <c r="K221" s="110">
        <f t="shared" si="3"/>
        <v>0.87058823529411766</v>
      </c>
      <c r="L221" s="44" t="str">
        <f>VLOOKUP(C221,'[1]Control programa E'!$B$13:$AS$396,44,0)</f>
        <v>WILSON MONTAÑA</v>
      </c>
    </row>
    <row r="222" spans="2:12" ht="13.5" x14ac:dyDescent="0.35">
      <c r="B222" s="43">
        <v>219</v>
      </c>
      <c r="C222" s="6">
        <v>170422</v>
      </c>
      <c r="D222" s="44" t="str">
        <f>VLOOKUP(C222,'[1]Control programa E'!$B$13:$U$396,8,0)</f>
        <v>LA MARÍA</v>
      </c>
      <c r="E222" s="44" t="str">
        <f>VLOOKUP(C222,'[1]Control programa E'!$B$13:$U$396,11,0)</f>
        <v>YOTOCO</v>
      </c>
      <c r="F222" s="44" t="str">
        <f>VLOOKUP(C222,'[1]Control programa E'!$B$13:$U$396,10,0)</f>
        <v>Área Sur</v>
      </c>
      <c r="G222" s="44" t="str">
        <f>VLOOKUP(C222,'[1]Control programa E'!$B$13:$U$396,20,0)</f>
        <v>CARLOS TRUJILLO</v>
      </c>
      <c r="H222" s="44" t="str">
        <f>VLOOKUP(C222,'[1]Control programa E'!$B$13:$U$396,15,0)</f>
        <v>FERNANDO HERNANDEZ</v>
      </c>
      <c r="I222" s="114">
        <v>0.74117647058823533</v>
      </c>
      <c r="J222" s="112">
        <v>1</v>
      </c>
      <c r="K222" s="110">
        <f t="shared" si="3"/>
        <v>0.87058823529411766</v>
      </c>
      <c r="L222" s="44" t="str">
        <f>VLOOKUP(C222,'[1]Control programa E'!$B$13:$AS$396,44,0)</f>
        <v>SANDRA JORDAN</v>
      </c>
    </row>
    <row r="223" spans="2:12" ht="13.5" x14ac:dyDescent="0.35">
      <c r="B223" s="45">
        <v>220</v>
      </c>
      <c r="C223" s="4">
        <v>110851</v>
      </c>
      <c r="D223" s="44" t="str">
        <f>VLOOKUP(C223,'[1]Control programa E'!$B$13:$U$396,8,0)</f>
        <v>EL AMPARO</v>
      </c>
      <c r="E223" s="44" t="str">
        <f>VLOOKUP(C223,'[1]Control programa E'!$B$13:$U$396,11,0)</f>
        <v>CARTAGENA DE INDIAS</v>
      </c>
      <c r="F223" s="44" t="str">
        <f>VLOOKUP(C223,'[1]Control programa E'!$B$13:$U$396,10,0)</f>
        <v>Área Norte</v>
      </c>
      <c r="G223" s="44" t="str">
        <f>VLOOKUP(C223,'[1]Control programa E'!$B$13:$U$396,20,0)</f>
        <v>COESCO</v>
      </c>
      <c r="H223" s="44" t="str">
        <f>VLOOKUP(C223,'[1]Control programa E'!$B$13:$U$396,15,0)</f>
        <v>MARTHA BARROS</v>
      </c>
      <c r="I223" s="111">
        <v>0.97674418604651159</v>
      </c>
      <c r="J223" s="111">
        <v>0.76190476190476186</v>
      </c>
      <c r="K223" s="110">
        <f t="shared" si="3"/>
        <v>0.86932447397563672</v>
      </c>
      <c r="L223" s="44" t="str">
        <f>VLOOKUP(C223,'[1]Control programa E'!$B$13:$AS$396,44,0)</f>
        <v>KAREN COGOLLO</v>
      </c>
    </row>
    <row r="224" spans="2:12" ht="13.5" x14ac:dyDescent="0.35">
      <c r="B224" s="43">
        <v>221</v>
      </c>
      <c r="C224" s="4">
        <v>110428</v>
      </c>
      <c r="D224" s="44" t="str">
        <f>VLOOKUP(C224,'[1]Control programa E'!$B$13:$U$396,8,0)</f>
        <v>SANTA MARIA - ITAGUI</v>
      </c>
      <c r="E224" s="44" t="str">
        <f>VLOOKUP(C224,'[1]Control programa E'!$B$13:$U$396,11,0)</f>
        <v>ITAGUI</v>
      </c>
      <c r="F224" s="44" t="str">
        <f>VLOOKUP(C224,'[1]Control programa E'!$B$13:$U$396,10,0)</f>
        <v>Área Norte</v>
      </c>
      <c r="G224" s="44" t="str">
        <f>VLOOKUP(C224,'[1]Control programa E'!$B$13:$U$396,20,0)</f>
        <v>Albeiro Serna</v>
      </c>
      <c r="H224" s="44" t="str">
        <f>VLOOKUP(C224,'[1]Control programa E'!$B$13:$U$396,15,0)</f>
        <v>ANDRES FELIPE PENNA</v>
      </c>
      <c r="I224" s="111">
        <v>0.85882352941176465</v>
      </c>
      <c r="J224" s="111">
        <v>0.87951807228915657</v>
      </c>
      <c r="K224" s="110">
        <f t="shared" si="3"/>
        <v>0.86917080085046061</v>
      </c>
      <c r="L224" s="44" t="str">
        <f>VLOOKUP(C224,'[1]Control programa E'!$B$13:$AS$396,44,0)</f>
        <v>JOHNNATAN ALZATE</v>
      </c>
    </row>
    <row r="225" spans="2:12" ht="13.5" x14ac:dyDescent="0.35">
      <c r="B225" s="45">
        <v>222</v>
      </c>
      <c r="C225" s="4">
        <v>110001</v>
      </c>
      <c r="D225" s="44" t="str">
        <f>VLOOKUP(C225,'[1]Control programa E'!$B$13:$U$396,8,0)</f>
        <v>KL</v>
      </c>
      <c r="E225" s="44" t="str">
        <f>VLOOKUP(C225,'[1]Control programa E'!$B$13:$U$396,11,0)</f>
        <v>BOGOTA D.C.</v>
      </c>
      <c r="F225" s="44" t="str">
        <f>VLOOKUP(C225,'[1]Control programa E'!$B$13:$U$396,10,0)</f>
        <v>Área Centro</v>
      </c>
      <c r="G225" s="44" t="str">
        <f>VLOOKUP(C225,'[1]Control programa E'!$B$13:$U$396,20,0)</f>
        <v>REDH: Humberto Hernandez</v>
      </c>
      <c r="H225" s="44" t="str">
        <f>VLOOKUP(C225,'[1]Control programa E'!$B$13:$U$396,15,0)</f>
        <v>CAROLINA CHAVEZ</v>
      </c>
      <c r="I225" s="111">
        <v>0.78409090909090906</v>
      </c>
      <c r="J225" s="111">
        <v>0.95348837209302328</v>
      </c>
      <c r="K225" s="110">
        <f t="shared" si="3"/>
        <v>0.86878964059196617</v>
      </c>
      <c r="L225" s="44" t="str">
        <f>VLOOKUP(C225,'[1]Control programa E'!$B$13:$AS$396,44,0)</f>
        <v>NICOLAS SALAZAR</v>
      </c>
    </row>
    <row r="226" spans="2:12" ht="13.5" x14ac:dyDescent="0.35">
      <c r="B226" s="43">
        <v>223</v>
      </c>
      <c r="C226" s="4">
        <v>170025</v>
      </c>
      <c r="D226" s="44" t="str">
        <f>VLOOKUP(C226,'[1]Control programa E'!$B$13:$U$396,8,0)</f>
        <v>SAN MIGUEL</v>
      </c>
      <c r="E226" s="44" t="str">
        <f>VLOOKUP(C226,'[1]Control programa E'!$B$13:$U$396,11,0)</f>
        <v>COGUA</v>
      </c>
      <c r="F226" s="44" t="str">
        <f>VLOOKUP(C226,'[1]Control programa E'!$B$13:$U$396,10,0)</f>
        <v>Área Centro</v>
      </c>
      <c r="G226" s="44" t="str">
        <f>VLOOKUP(C226,'[1]Control programa E'!$B$13:$U$396,20,0)</f>
        <v>COESCO: Julian Torrado</v>
      </c>
      <c r="H226" s="44" t="str">
        <f>VLOOKUP(C226,'[1]Control programa E'!$B$13:$U$396,15,0)</f>
        <v>SEBASTIAN PARDO</v>
      </c>
      <c r="I226" s="111">
        <v>0.90123456790123457</v>
      </c>
      <c r="J226" s="111">
        <v>0.83561643835616439</v>
      </c>
      <c r="K226" s="110">
        <f t="shared" si="3"/>
        <v>0.86842550312869948</v>
      </c>
      <c r="L226" s="44" t="str">
        <f>VLOOKUP(C226,'[1]Control programa E'!$B$13:$AS$396,44,0)</f>
        <v>LUIS CASTRO</v>
      </c>
    </row>
    <row r="227" spans="2:12" ht="13.5" x14ac:dyDescent="0.35">
      <c r="B227" s="45">
        <v>224</v>
      </c>
      <c r="C227" s="4">
        <v>109995</v>
      </c>
      <c r="D227" s="44" t="str">
        <f>VLOOKUP(C227,'[1]Control programa E'!$B$13:$U$396,8,0)</f>
        <v>SANTA MARIA</v>
      </c>
      <c r="E227" s="44" t="str">
        <f>VLOOKUP(C227,'[1]Control programa E'!$B$13:$U$396,11,0)</f>
        <v>BOGOTA D.C.</v>
      </c>
      <c r="F227" s="44" t="str">
        <f>VLOOKUP(C227,'[1]Control programa E'!$B$13:$U$396,10,0)</f>
        <v>Área Centro</v>
      </c>
      <c r="G227" s="44" t="str">
        <f>VLOOKUP(C227,'[1]Control programa E'!$B$13:$U$396,20,0)</f>
        <v>REDH: Humberto Hernandez</v>
      </c>
      <c r="H227" s="44" t="str">
        <f>VLOOKUP(C227,'[1]Control programa E'!$B$13:$U$396,15,0)</f>
        <v>CAROLINA CHAVEZ</v>
      </c>
      <c r="I227" s="111">
        <v>0.87951807228915657</v>
      </c>
      <c r="J227" s="111">
        <v>0.85542168674698793</v>
      </c>
      <c r="K227" s="110">
        <f t="shared" si="3"/>
        <v>0.8674698795180722</v>
      </c>
      <c r="L227" s="44" t="str">
        <f>VLOOKUP(C227,'[1]Control programa E'!$B$13:$AS$396,44,0)</f>
        <v>LUIS CASTRO</v>
      </c>
    </row>
    <row r="228" spans="2:12" ht="13.5" x14ac:dyDescent="0.35">
      <c r="B228" s="43">
        <v>225</v>
      </c>
      <c r="C228" s="4">
        <v>157111</v>
      </c>
      <c r="D228" s="44" t="str">
        <f>VLOOKUP(C228,'[1]Control programa E'!$B$13:$U$396,8,0)</f>
        <v>ESSO BUENAVENTURA 134</v>
      </c>
      <c r="E228" s="44" t="str">
        <f>VLOOKUP(C228,'[1]Control programa E'!$B$13:$U$396,11,0)</f>
        <v>BUENAVENTURA</v>
      </c>
      <c r="F228" s="44" t="str">
        <f>VLOOKUP(C228,'[1]Control programa E'!$B$13:$U$396,10,0)</f>
        <v>Área Sur</v>
      </c>
      <c r="G228" s="44" t="str">
        <f>VLOOKUP(C228,'[1]Control programa E'!$B$13:$U$396,20,0)</f>
        <v>Javier Minota - Vicky Pacheco</v>
      </c>
      <c r="H228" s="44" t="str">
        <f>VLOOKUP(C228,'[1]Control programa E'!$B$13:$U$396,15,0)</f>
        <v>FERNANDO HERNANDEZ</v>
      </c>
      <c r="I228" s="111">
        <v>1</v>
      </c>
      <c r="J228" s="113">
        <v>0.73333333333333328</v>
      </c>
      <c r="K228" s="110">
        <f t="shared" si="3"/>
        <v>0.8666666666666667</v>
      </c>
      <c r="L228" s="44" t="str">
        <f>VLOOKUP(C228,'[1]Control programa E'!$B$13:$AS$396,44,0)</f>
        <v>JOSE OROBIO</v>
      </c>
    </row>
    <row r="229" spans="2:12" ht="13.5" x14ac:dyDescent="0.35">
      <c r="B229" s="45">
        <v>226</v>
      </c>
      <c r="C229" s="4">
        <v>170416</v>
      </c>
      <c r="D229" s="44" t="str">
        <f>VLOOKUP(C229,'[1]Control programa E'!$B$13:$U$396,8,0)</f>
        <v>ESTACION DE SERVICIO AUTO SUR</v>
      </c>
      <c r="E229" s="44" t="str">
        <f>VLOOKUP(C229,'[1]Control programa E'!$B$13:$U$396,11,0)</f>
        <v>BOGOTA D.C.</v>
      </c>
      <c r="F229" s="44" t="str">
        <f>VLOOKUP(C229,'[1]Control programa E'!$B$13:$U$396,10,0)</f>
        <v>Área Centro</v>
      </c>
      <c r="G229" s="44" t="str">
        <f>VLOOKUP(C229,'[1]Control programa E'!$B$13:$U$396,20,0)</f>
        <v>K-SAVAL Energy SAS</v>
      </c>
      <c r="H229" s="44" t="str">
        <f>VLOOKUP(C229,'[1]Control programa E'!$B$13:$U$396,15,0)</f>
        <v xml:space="preserve">PAOLA MARTÍNEZ </v>
      </c>
      <c r="I229" s="111">
        <v>0.79268292682926833</v>
      </c>
      <c r="J229" s="111">
        <v>0.94047619047619047</v>
      </c>
      <c r="K229" s="110">
        <f t="shared" si="3"/>
        <v>0.8665795586527294</v>
      </c>
      <c r="L229" s="44" t="str">
        <f>VLOOKUP(C229,'[1]Control programa E'!$B$13:$AS$396,44,0)</f>
        <v>MIGUEL RAMIREZ</v>
      </c>
    </row>
    <row r="230" spans="2:12" ht="13.5" x14ac:dyDescent="0.35">
      <c r="B230" s="43">
        <v>227</v>
      </c>
      <c r="C230" s="6">
        <v>112346</v>
      </c>
      <c r="D230" s="44" t="str">
        <f>VLOOKUP(C230,'[1]Control programa E'!$B$13:$U$396,8,0)</f>
        <v>LA ESTRELLA</v>
      </c>
      <c r="E230" s="44" t="str">
        <f>VLOOKUP(C230,'[1]Control programa E'!$B$13:$U$396,11,0)</f>
        <v>VILLAVICENCIO</v>
      </c>
      <c r="F230" s="44" t="str">
        <f>VLOOKUP(C230,'[1]Control programa E'!$B$13:$U$396,10,0)</f>
        <v>Área Centro</v>
      </c>
      <c r="G230" s="44" t="str">
        <f>VLOOKUP(C230,'[1]Control programa E'!$B$13:$U$396,20,0)</f>
        <v>REDH: Humberto Hernandez</v>
      </c>
      <c r="H230" s="44" t="str">
        <f>VLOOKUP(C230,'[1]Control programa E'!$B$13:$U$396,15,0)</f>
        <v>IVAN PINZON</v>
      </c>
      <c r="I230" s="112">
        <v>1</v>
      </c>
      <c r="J230" s="114">
        <v>0.73255813953488369</v>
      </c>
      <c r="K230" s="110">
        <f t="shared" si="3"/>
        <v>0.86627906976744184</v>
      </c>
      <c r="L230" s="44" t="str">
        <f>VLOOKUP(C230,'[1]Control programa E'!$B$13:$AS$396,44,0)</f>
        <v>WILSON MONTAÑA</v>
      </c>
    </row>
    <row r="231" spans="2:12" ht="13.5" x14ac:dyDescent="0.35">
      <c r="B231" s="45">
        <v>228</v>
      </c>
      <c r="C231" s="6">
        <v>167844</v>
      </c>
      <c r="D231" s="44" t="str">
        <f>VLOOKUP(C231,'[1]Control programa E'!$B$13:$U$396,8,0)</f>
        <v>ÉXITO NORTE</v>
      </c>
      <c r="E231" s="44" t="str">
        <f>VLOOKUP(C231,'[1]Control programa E'!$B$13:$U$396,11,0)</f>
        <v>BOGOTA D.C.</v>
      </c>
      <c r="F231" s="44" t="str">
        <f>VLOOKUP(C231,'[1]Control programa E'!$B$13:$U$396,10,0)</f>
        <v>Área Centro</v>
      </c>
      <c r="G231" s="44" t="str">
        <f>VLOOKUP(C231,'[1]Control programa E'!$B$13:$U$396,20,0)</f>
        <v>GRUPO ÉXITO: Alcides Serna</v>
      </c>
      <c r="H231" s="44" t="str">
        <f>VLOOKUP(C231,'[1]Control programa E'!$B$13:$U$396,15,0)</f>
        <v xml:space="preserve">JUAN PABLO PIÑEROS </v>
      </c>
      <c r="I231" s="112">
        <v>0.98837209302325579</v>
      </c>
      <c r="J231" s="114">
        <v>0.7441860465116279</v>
      </c>
      <c r="K231" s="110">
        <f t="shared" si="3"/>
        <v>0.86627906976744184</v>
      </c>
      <c r="L231" s="44" t="str">
        <f>VLOOKUP(C231,'[1]Control programa E'!$B$13:$AS$396,44,0)</f>
        <v>NICOLAS SALAZAR</v>
      </c>
    </row>
    <row r="232" spans="2:12" ht="13.5" x14ac:dyDescent="0.35">
      <c r="B232" s="43">
        <v>229</v>
      </c>
      <c r="C232" s="4">
        <v>110366</v>
      </c>
      <c r="D232" s="44" t="str">
        <f>VLOOKUP(C232,'[1]Control programa E'!$B$13:$U$396,8,0)</f>
        <v>BELALCAZAR</v>
      </c>
      <c r="E232" s="44" t="str">
        <f>VLOOKUP(C232,'[1]Control programa E'!$B$13:$U$396,11,0)</f>
        <v>SANTIAGO DE CALI</v>
      </c>
      <c r="F232" s="44" t="str">
        <f>VLOOKUP(C232,'[1]Control programa E'!$B$13:$U$396,10,0)</f>
        <v>Área Sur</v>
      </c>
      <c r="G232" s="44" t="str">
        <f>VLOOKUP(C232,'[1]Control programa E'!$B$13:$U$396,20,0)</f>
        <v>VILLALOBOS: Oscar Rojas</v>
      </c>
      <c r="H232" s="44" t="str">
        <f>VLOOKUP(C232,'[1]Control programa E'!$B$13:$U$396,15,0)</f>
        <v>CATALINA QUINTERO</v>
      </c>
      <c r="I232" s="111">
        <v>0.84615384615384615</v>
      </c>
      <c r="J232" s="111">
        <v>0.88157894736842102</v>
      </c>
      <c r="K232" s="110">
        <f t="shared" si="3"/>
        <v>0.86386639676113353</v>
      </c>
      <c r="L232" s="44" t="str">
        <f>VLOOKUP(C232,'[1]Control programa E'!$B$13:$AS$396,44,0)</f>
        <v>JUAN MONTEALEGRE</v>
      </c>
    </row>
    <row r="233" spans="2:12" ht="13.5" x14ac:dyDescent="0.35">
      <c r="B233" s="45">
        <v>230</v>
      </c>
      <c r="C233" s="4">
        <v>111795</v>
      </c>
      <c r="D233" s="44" t="str">
        <f>VLOOKUP(C233,'[1]Control programa E'!$B$13:$U$396,8,0)</f>
        <v>HERMOLUX</v>
      </c>
      <c r="E233" s="44" t="str">
        <f>VLOOKUP(C233,'[1]Control programa E'!$B$13:$U$396,11,0)</f>
        <v>CAJICA</v>
      </c>
      <c r="F233" s="44" t="str">
        <f>VLOOKUP(C233,'[1]Control programa E'!$B$13:$U$396,10,0)</f>
        <v>Área Centro</v>
      </c>
      <c r="G233" s="44" t="str">
        <f>VLOOKUP(C233,'[1]Control programa E'!$B$13:$U$396,20,0)</f>
        <v>Jaime Herrera / Andrea Herrera</v>
      </c>
      <c r="H233" s="44" t="str">
        <f>VLOOKUP(C233,'[1]Control programa E'!$B$13:$U$396,15,0)</f>
        <v xml:space="preserve">JUAN PABLO PIÑEROS </v>
      </c>
      <c r="I233" s="111">
        <v>0.80681818181818177</v>
      </c>
      <c r="J233" s="111">
        <v>0.91860465116279066</v>
      </c>
      <c r="K233" s="110">
        <f t="shared" si="3"/>
        <v>0.86271141649048622</v>
      </c>
      <c r="L233" s="44" t="str">
        <f>VLOOKUP(C233,'[1]Control programa E'!$B$13:$AS$396,44,0)</f>
        <v>NICOLAS SALAZAR</v>
      </c>
    </row>
    <row r="234" spans="2:12" ht="13.5" x14ac:dyDescent="0.35">
      <c r="B234" s="43">
        <v>231</v>
      </c>
      <c r="C234" s="6">
        <v>111732</v>
      </c>
      <c r="D234" s="44" t="str">
        <f>VLOOKUP(C234,'[1]Control programa E'!$B$13:$U$396,8,0)</f>
        <v>TERMINAL AMERICANO</v>
      </c>
      <c r="E234" s="44" t="str">
        <f>VLOOKUP(C234,'[1]Control programa E'!$B$13:$U$396,11,0)</f>
        <v>SAN JUAN DE PASTO</v>
      </c>
      <c r="F234" s="44" t="str">
        <f>VLOOKUP(C234,'[1]Control programa E'!$B$13:$U$396,10,0)</f>
        <v>Área Sur</v>
      </c>
      <c r="G234" s="44" t="str">
        <f>VLOOKUP(C234,'[1]Control programa E'!$B$13:$U$396,20,0)</f>
        <v>GREEN SAS: Mario Enriquez</v>
      </c>
      <c r="H234" s="44" t="str">
        <f>VLOOKUP(C234,'[1]Control programa E'!$B$13:$U$396,15,0)</f>
        <v xml:space="preserve">FABIO ANDRES ROJAS </v>
      </c>
      <c r="I234" s="114">
        <v>0.72368421052631582</v>
      </c>
      <c r="J234" s="112">
        <v>1</v>
      </c>
      <c r="K234" s="110">
        <f t="shared" si="3"/>
        <v>0.86184210526315796</v>
      </c>
      <c r="L234" s="44" t="str">
        <f>VLOOKUP(C234,'[1]Control programa E'!$B$13:$AS$396,44,0)</f>
        <v>MIGUEL RAMIREZ</v>
      </c>
    </row>
    <row r="235" spans="2:12" ht="13.5" x14ac:dyDescent="0.35">
      <c r="B235" s="45">
        <v>232</v>
      </c>
      <c r="C235" s="6">
        <v>167168</v>
      </c>
      <c r="D235" s="44" t="str">
        <f>VLOOKUP(C235,'[1]Control programa E'!$B$13:$U$396,8,0)</f>
        <v>COMBUSTIBLES COTA</v>
      </c>
      <c r="E235" s="44" t="str">
        <f>VLOOKUP(C235,'[1]Control programa E'!$B$13:$U$396,11,0)</f>
        <v>COTA</v>
      </c>
      <c r="F235" s="44" t="str">
        <f>VLOOKUP(C235,'[1]Control programa E'!$B$13:$U$396,10,0)</f>
        <v>Área Centro</v>
      </c>
      <c r="G235" s="44" t="str">
        <f>VLOOKUP(C235,'[1]Control programa E'!$B$13:$U$396,20,0)</f>
        <v>Combustibles Unigas SAS / Herman Castro, Mauricio Castro/ Hernán Camargo</v>
      </c>
      <c r="H235" s="44" t="str">
        <f>VLOOKUP(C235,'[1]Control programa E'!$B$13:$U$396,15,0)</f>
        <v>CAROLINA CHAVEZ</v>
      </c>
      <c r="I235" s="112">
        <v>0.86585365853658536</v>
      </c>
      <c r="J235" s="112">
        <v>0.8571428571428571</v>
      </c>
      <c r="K235" s="110">
        <f t="shared" si="3"/>
        <v>0.86149825783972123</v>
      </c>
      <c r="L235" s="44" t="str">
        <f>VLOOKUP(C235,'[1]Control programa E'!$B$13:$AS$396,44,0)</f>
        <v>MILENA INFANTE</v>
      </c>
    </row>
    <row r="236" spans="2:12" ht="13.5" x14ac:dyDescent="0.35">
      <c r="B236" s="43">
        <v>233</v>
      </c>
      <c r="C236" s="4">
        <v>171202</v>
      </c>
      <c r="D236" s="44" t="str">
        <f>VLOOKUP(C236,'[1]Control programa E'!$B$13:$U$396,8,0)</f>
        <v>TABOR 2</v>
      </c>
      <c r="E236" s="44" t="str">
        <f>VLOOKUP(C236,'[1]Control programa E'!$B$13:$U$396,11,0)</f>
        <v>IBAGUE</v>
      </c>
      <c r="F236" s="44" t="str">
        <f>VLOOKUP(C236,'[1]Control programa E'!$B$13:$U$396,10,0)</f>
        <v>Área Centro</v>
      </c>
      <c r="G236" s="44" t="str">
        <f>VLOOKUP(C236,'[1]Control programa E'!$B$13:$U$396,20,0)</f>
        <v>COESCO: Julian Torrado</v>
      </c>
      <c r="H236" s="44" t="str">
        <f>VLOOKUP(C236,'[1]Control programa E'!$B$13:$U$396,15,0)</f>
        <v>ROBINSON GUZMÁN</v>
      </c>
      <c r="I236" s="111">
        <v>0.96296296296296291</v>
      </c>
      <c r="J236" s="111">
        <v>0.76</v>
      </c>
      <c r="K236" s="110">
        <f t="shared" si="3"/>
        <v>0.86148148148148151</v>
      </c>
      <c r="L236" s="44" t="str">
        <f>VLOOKUP(C236,'[1]Control programa E'!$B$13:$AS$396,44,0)</f>
        <v>FERNEY LOZANO</v>
      </c>
    </row>
    <row r="237" spans="2:12" ht="13.5" x14ac:dyDescent="0.35">
      <c r="B237" s="45">
        <v>234</v>
      </c>
      <c r="C237" s="4">
        <v>170730</v>
      </c>
      <c r="D237" s="44" t="str">
        <f>VLOOKUP(C237,'[1]Control programa E'!$B$13:$U$396,8,0)</f>
        <v>EL PIRE</v>
      </c>
      <c r="E237" s="44" t="str">
        <f>VLOOKUP(C237,'[1]Control programa E'!$B$13:$U$396,11,0)</f>
        <v>SOACHA</v>
      </c>
      <c r="F237" s="44" t="str">
        <f>VLOOKUP(C237,'[1]Control programa E'!$B$13:$U$396,10,0)</f>
        <v>Área Centro</v>
      </c>
      <c r="G237" s="44" t="str">
        <f>VLOOKUP(C237,'[1]Control programa E'!$B$13:$U$396,20,0)</f>
        <v>Andrea Burgos</v>
      </c>
      <c r="H237" s="44" t="str">
        <f>VLOOKUP(C237,'[1]Control programa E'!$B$13:$U$396,15,0)</f>
        <v xml:space="preserve">PAOLA MARTÍNEZ </v>
      </c>
      <c r="I237" s="111">
        <v>1</v>
      </c>
      <c r="J237" s="113">
        <v>0.72093023255813948</v>
      </c>
      <c r="K237" s="110">
        <f t="shared" si="3"/>
        <v>0.86046511627906974</v>
      </c>
      <c r="L237" s="44" t="str">
        <f>VLOOKUP(C237,'[1]Control programa E'!$B$13:$AS$396,44,0)</f>
        <v>FERNEY LOZANO</v>
      </c>
    </row>
    <row r="238" spans="2:12" ht="13.5" x14ac:dyDescent="0.35">
      <c r="B238" s="43">
        <v>235</v>
      </c>
      <c r="C238" s="6">
        <v>112203</v>
      </c>
      <c r="D238" s="44" t="str">
        <f>VLOOKUP(C238,'[1]Control programa E'!$B$13:$U$396,8,0)</f>
        <v>ORO NEGRO</v>
      </c>
      <c r="E238" s="44" t="str">
        <f>VLOOKUP(C238,'[1]Control programa E'!$B$13:$U$396,11,0)</f>
        <v>CASTILLA LA NUEVA</v>
      </c>
      <c r="F238" s="44" t="str">
        <f>VLOOKUP(C238,'[1]Control programa E'!$B$13:$U$396,10,0)</f>
        <v>Área Centro</v>
      </c>
      <c r="G238" s="44" t="str">
        <f>VLOOKUP(C238,'[1]Control programa E'!$B$13:$U$396,20,0)</f>
        <v>REDH: Humberto Hernandez</v>
      </c>
      <c r="H238" s="44" t="str">
        <f>VLOOKUP(C238,'[1]Control programa E'!$B$13:$U$396,15,0)</f>
        <v>IVAN PINZON</v>
      </c>
      <c r="I238" s="112">
        <v>0.90361445783132532</v>
      </c>
      <c r="J238" s="112">
        <v>0.81333333333333335</v>
      </c>
      <c r="K238" s="110">
        <f t="shared" si="3"/>
        <v>0.85847389558232934</v>
      </c>
      <c r="L238" s="44" t="str">
        <f>VLOOKUP(C238,'[1]Control programa E'!$B$13:$AS$396,44,0)</f>
        <v>WILSON MONTAÑA</v>
      </c>
    </row>
    <row r="239" spans="2:12" ht="13.5" x14ac:dyDescent="0.35">
      <c r="B239" s="45">
        <v>236</v>
      </c>
      <c r="C239" s="4">
        <v>170536</v>
      </c>
      <c r="D239" s="44" t="str">
        <f>VLOOKUP(C239,'[1]Control programa E'!$B$13:$U$396,8,0)</f>
        <v>El PROGRESO</v>
      </c>
      <c r="E239" s="44" t="str">
        <f>VLOOKUP(C239,'[1]Control programa E'!$B$13:$U$396,11,0)</f>
        <v>COPEY</v>
      </c>
      <c r="F239" s="44" t="str">
        <f>VLOOKUP(C239,'[1]Control programa E'!$B$13:$U$396,10,0)</f>
        <v>Área Norte</v>
      </c>
      <c r="G239" s="44" t="str">
        <f>VLOOKUP(C239,'[1]Control programa E'!$B$13:$U$396,20,0)</f>
        <v>Dimas Restrepo</v>
      </c>
      <c r="H239" s="44" t="str">
        <f>VLOOKUP(C239,'[1]Control programa E'!$B$13:$U$396,15,0)</f>
        <v>MARTHA BARROS</v>
      </c>
      <c r="I239" s="113">
        <v>0.71604938271604934</v>
      </c>
      <c r="J239" s="111">
        <v>1</v>
      </c>
      <c r="K239" s="110">
        <f t="shared" si="3"/>
        <v>0.85802469135802473</v>
      </c>
      <c r="L239" s="44" t="str">
        <f>VLOOKUP(C239,'[1]Control programa E'!$B$13:$AS$396,44,0)</f>
        <v>GUILLERMO SOLANO</v>
      </c>
    </row>
    <row r="240" spans="2:12" ht="13.5" x14ac:dyDescent="0.35">
      <c r="B240" s="43">
        <v>237</v>
      </c>
      <c r="C240" s="6">
        <v>162383</v>
      </c>
      <c r="D240" s="44" t="str">
        <f>VLOOKUP(C240,'[1]Control programa E'!$B$13:$U$396,8,0)</f>
        <v xml:space="preserve">MIRADOR </v>
      </c>
      <c r="E240" s="44" t="str">
        <f>VLOOKUP(C240,'[1]Control programa E'!$B$13:$U$396,11,0)</f>
        <v>DOSQUEBRADAS</v>
      </c>
      <c r="F240" s="44" t="str">
        <f>VLOOKUP(C240,'[1]Control programa E'!$B$13:$U$396,10,0)</f>
        <v>Área Sur</v>
      </c>
      <c r="G240" s="44" t="str">
        <f>VLOOKUP(C240,'[1]Control programa E'!$B$13:$U$396,20,0)</f>
        <v>REDH: Humberto Hernandez</v>
      </c>
      <c r="H240" s="44" t="str">
        <f>VLOOKUP(C240,'[1]Control programa E'!$B$13:$U$396,15,0)</f>
        <v>MARIANA VELEZ</v>
      </c>
      <c r="I240" s="112">
        <v>0.89156626506024095</v>
      </c>
      <c r="J240" s="112">
        <v>0.82352941176470584</v>
      </c>
      <c r="K240" s="110">
        <f t="shared" si="3"/>
        <v>0.8575478384124734</v>
      </c>
      <c r="L240" s="44" t="str">
        <f>VLOOKUP(C240,'[1]Control programa E'!$B$13:$AS$396,44,0)</f>
        <v>FERNANDO DUQUE</v>
      </c>
    </row>
    <row r="241" spans="2:12" ht="13.5" x14ac:dyDescent="0.35">
      <c r="B241" s="45">
        <v>238</v>
      </c>
      <c r="C241" s="6">
        <v>110430</v>
      </c>
      <c r="D241" s="44" t="str">
        <f>VLOOKUP(C241,'[1]Control programa E'!$B$13:$U$396,8,0)</f>
        <v>TOLU</v>
      </c>
      <c r="E241" s="44" t="str">
        <f>VLOOKUP(C241,'[1]Control programa E'!$B$13:$U$396,11,0)</f>
        <v>COPACABANA</v>
      </c>
      <c r="F241" s="44" t="str">
        <f>VLOOKUP(C241,'[1]Control programa E'!$B$13:$U$396,10,0)</f>
        <v>Área Norte</v>
      </c>
      <c r="G241" s="44" t="str">
        <f>VLOOKUP(C241,'[1]Control programa E'!$B$13:$U$396,20,0)</f>
        <v>Jhon Jairo Duque</v>
      </c>
      <c r="H241" s="44" t="str">
        <f>VLOOKUP(C241,'[1]Control programa E'!$B$13:$U$396,15,0)</f>
        <v>OLGA LUCIA RESTREPO</v>
      </c>
      <c r="I241" s="112">
        <v>0.96511627906976749</v>
      </c>
      <c r="J241" s="114">
        <v>0.74358974358974361</v>
      </c>
      <c r="K241" s="110">
        <f t="shared" si="3"/>
        <v>0.8543530113297555</v>
      </c>
      <c r="L241" s="44" t="str">
        <f>VLOOKUP(C241,'[1]Control programa E'!$B$13:$AS$396,44,0)</f>
        <v>NORMAN CORDOBA</v>
      </c>
    </row>
    <row r="242" spans="2:12" ht="13.5" x14ac:dyDescent="0.35">
      <c r="B242" s="43">
        <v>239</v>
      </c>
      <c r="C242" s="4">
        <v>110103</v>
      </c>
      <c r="D242" s="44" t="str">
        <f>VLOOKUP(C242,'[1]Control programa E'!$B$13:$U$396,8,0)</f>
        <v>AMÉRICAS</v>
      </c>
      <c r="E242" s="44" t="str">
        <f>VLOOKUP(C242,'[1]Control programa E'!$B$13:$U$396,11,0)</f>
        <v>MEDELLIN</v>
      </c>
      <c r="F242" s="44" t="str">
        <f>VLOOKUP(C242,'[1]Control programa E'!$B$13:$U$396,10,0)</f>
        <v>Área Norte</v>
      </c>
      <c r="G242" s="44" t="str">
        <f>VLOOKUP(C242,'[1]Control programa E'!$B$13:$U$396,20,0)</f>
        <v>Guillermo Trujillo</v>
      </c>
      <c r="H242" s="44" t="str">
        <f>VLOOKUP(C242,'[1]Control programa E'!$B$13:$U$396,15,0)</f>
        <v>OLGA LUCIA RESTREPO</v>
      </c>
      <c r="I242" s="111">
        <v>0.76136363636363635</v>
      </c>
      <c r="J242" s="111">
        <v>0.94186046511627908</v>
      </c>
      <c r="K242" s="110">
        <f t="shared" si="3"/>
        <v>0.85161205073995772</v>
      </c>
      <c r="L242" s="44" t="str">
        <f>VLOOKUP(C242,'[1]Control programa E'!$B$13:$AS$396,44,0)</f>
        <v>NORMAN CORDOBA</v>
      </c>
    </row>
    <row r="243" spans="2:12" ht="13.5" x14ac:dyDescent="0.35">
      <c r="B243" s="45">
        <v>240</v>
      </c>
      <c r="C243" s="6">
        <v>110594</v>
      </c>
      <c r="D243" s="44" t="str">
        <f>VLOOKUP(C243,'[1]Control programa E'!$B$13:$U$396,8,0)</f>
        <v>VILLEGAS</v>
      </c>
      <c r="E243" s="44" t="str">
        <f>VLOOKUP(C243,'[1]Control programa E'!$B$13:$U$396,11,0)</f>
        <v>CARTAGO</v>
      </c>
      <c r="F243" s="44" t="str">
        <f>VLOOKUP(C243,'[1]Control programa E'!$B$13:$U$396,10,0)</f>
        <v>Área Sur</v>
      </c>
      <c r="G243" s="44" t="str">
        <f>VLOOKUP(C243,'[1]Control programa E'!$B$13:$U$396,20,0)</f>
        <v>JF GONZALEZ LONDOÑO SAS</v>
      </c>
      <c r="H243" s="44" t="str">
        <f>VLOOKUP(C243,'[1]Control programa E'!$B$13:$U$396,15,0)</f>
        <v>ANDRES GARCIA</v>
      </c>
      <c r="I243" s="112">
        <v>0.82352941176470584</v>
      </c>
      <c r="J243" s="112">
        <v>0.87058823529411766</v>
      </c>
      <c r="K243" s="110">
        <f t="shared" si="3"/>
        <v>0.84705882352941175</v>
      </c>
      <c r="L243" s="44" t="str">
        <f>VLOOKUP(C243,'[1]Control programa E'!$B$13:$AS$396,44,0)</f>
        <v>FERNANDO DUQUE</v>
      </c>
    </row>
    <row r="244" spans="2:12" ht="13.5" x14ac:dyDescent="0.35">
      <c r="B244" s="43">
        <v>241</v>
      </c>
      <c r="C244" s="6">
        <v>171203</v>
      </c>
      <c r="D244" s="44" t="str">
        <f>VLOOKUP(C244,'[1]Control programa E'!$B$13:$U$396,8,0)</f>
        <v>PARALELA 118</v>
      </c>
      <c r="E244" s="44" t="str">
        <f>VLOOKUP(C244,'[1]Control programa E'!$B$13:$U$396,11,0)</f>
        <v>BOGOTA D.C.</v>
      </c>
      <c r="F244" s="44" t="str">
        <f>VLOOKUP(C244,'[1]Control programa E'!$B$13:$U$396,10,0)</f>
        <v>Área Centro</v>
      </c>
      <c r="G244" s="44" t="str">
        <f>VLOOKUP(C244,'[1]Control programa E'!$B$13:$U$396,20,0)</f>
        <v>COESCO: Julian Torrado</v>
      </c>
      <c r="H244" s="44" t="str">
        <f>VLOOKUP(C244,'[1]Control programa E'!$B$13:$U$396,15,0)</f>
        <v xml:space="preserve">JUAN PABLO PIÑEROS </v>
      </c>
      <c r="I244" s="112">
        <v>0.78409090909090906</v>
      </c>
      <c r="J244" s="112">
        <v>0.90909090909090906</v>
      </c>
      <c r="K244" s="110">
        <f t="shared" si="3"/>
        <v>0.84659090909090906</v>
      </c>
      <c r="L244" s="44" t="str">
        <f>VLOOKUP(C244,'[1]Control programa E'!$B$13:$AS$396,44,0)</f>
        <v>NICOLAS SALAZAR</v>
      </c>
    </row>
    <row r="245" spans="2:12" ht="13.5" x14ac:dyDescent="0.35">
      <c r="B245" s="45">
        <v>242</v>
      </c>
      <c r="C245" s="4">
        <v>111225</v>
      </c>
      <c r="D245" s="44" t="str">
        <f>VLOOKUP(C245,'[1]Control programa E'!$B$13:$U$396,8,0)</f>
        <v>AUTOPISTA MED</v>
      </c>
      <c r="E245" s="44" t="str">
        <f>VLOOKUP(C245,'[1]Control programa E'!$B$13:$U$396,11,0)</f>
        <v>BELLO</v>
      </c>
      <c r="F245" s="44" t="str">
        <f>VLOOKUP(C245,'[1]Control programa E'!$B$13:$U$396,10,0)</f>
        <v>Área Norte</v>
      </c>
      <c r="G245" s="44" t="str">
        <f>VLOOKUP(C245,'[1]Control programa E'!$B$13:$U$396,20,0)</f>
        <v>Alejandro Toro</v>
      </c>
      <c r="H245" s="44" t="str">
        <f>VLOOKUP(C245,'[1]Control programa E'!$B$13:$U$396,15,0)</f>
        <v>OLGA LUCIA RESTREPO</v>
      </c>
      <c r="I245" s="111">
        <v>0.89743589743589747</v>
      </c>
      <c r="J245" s="111">
        <v>0.79545454545454541</v>
      </c>
      <c r="K245" s="110">
        <f t="shared" si="3"/>
        <v>0.84644522144522139</v>
      </c>
      <c r="L245" s="44" t="str">
        <f>VLOOKUP(C245,'[1]Control programa E'!$B$13:$AS$396,44,0)</f>
        <v>NORMAN CORDOBA</v>
      </c>
    </row>
    <row r="246" spans="2:12" ht="13.5" x14ac:dyDescent="0.35">
      <c r="B246" s="43">
        <v>243</v>
      </c>
      <c r="C246" s="4">
        <v>112602</v>
      </c>
      <c r="D246" s="44" t="str">
        <f>VLOOKUP(C246,'[1]Control programa E'!$B$13:$U$396,8,0)</f>
        <v>PEREIRA</v>
      </c>
      <c r="E246" s="44" t="str">
        <f>VLOOKUP(C246,'[1]Control programa E'!$B$13:$U$396,11,0)</f>
        <v>PEREIRA</v>
      </c>
      <c r="F246" s="44" t="str">
        <f>VLOOKUP(C246,'[1]Control programa E'!$B$13:$U$396,10,0)</f>
        <v>Área Sur</v>
      </c>
      <c r="G246" s="44" t="str">
        <f>VLOOKUP(C246,'[1]Control programa E'!$B$13:$U$396,20,0)</f>
        <v>Maria Isabel Calle</v>
      </c>
      <c r="H246" s="44" t="str">
        <f>VLOOKUP(C246,'[1]Control programa E'!$B$13:$U$396,15,0)</f>
        <v>MARIANA VELEZ</v>
      </c>
      <c r="I246" s="111">
        <v>0.88372093023255816</v>
      </c>
      <c r="J246" s="111">
        <v>0.80681818181818177</v>
      </c>
      <c r="K246" s="110">
        <f t="shared" si="3"/>
        <v>0.84526955602537002</v>
      </c>
      <c r="L246" s="44" t="str">
        <f>VLOOKUP(C246,'[1]Control programa E'!$B$13:$AS$396,44,0)</f>
        <v>FERNANDO DUQUE</v>
      </c>
    </row>
    <row r="247" spans="2:12" ht="13.5" x14ac:dyDescent="0.35">
      <c r="B247" s="45">
        <v>244</v>
      </c>
      <c r="C247" s="6">
        <v>112593</v>
      </c>
      <c r="D247" s="44" t="str">
        <f>VLOOKUP(C247,'[1]Control programa E'!$B$13:$U$396,8,0)</f>
        <v>COOTRANSCART</v>
      </c>
      <c r="E247" s="44" t="str">
        <f>VLOOKUP(C247,'[1]Control programa E'!$B$13:$U$396,11,0)</f>
        <v>CARTAGO</v>
      </c>
      <c r="F247" s="44" t="str">
        <f>VLOOKUP(C247,'[1]Control programa E'!$B$13:$U$396,10,0)</f>
        <v>Área Sur</v>
      </c>
      <c r="G247" s="44" t="str">
        <f>VLOOKUP(C247,'[1]Control programa E'!$B$13:$U$396,20,0)</f>
        <v>Gilberto Mejía</v>
      </c>
      <c r="H247" s="44" t="str">
        <f>VLOOKUP(C247,'[1]Control programa E'!$B$13:$U$396,15,0)</f>
        <v>MARIANA VELEZ</v>
      </c>
      <c r="I247" s="112">
        <v>0.85882352941176465</v>
      </c>
      <c r="J247" s="112">
        <v>0.82954545454545459</v>
      </c>
      <c r="K247" s="110">
        <f t="shared" si="3"/>
        <v>0.84418449197860967</v>
      </c>
      <c r="L247" s="44" t="str">
        <f>VLOOKUP(C247,'[1]Control programa E'!$B$13:$AS$396,44,0)</f>
        <v>FERNANDO DUQUE</v>
      </c>
    </row>
    <row r="248" spans="2:12" ht="13.5" x14ac:dyDescent="0.35">
      <c r="B248" s="43">
        <v>245</v>
      </c>
      <c r="C248" s="4">
        <v>109908</v>
      </c>
      <c r="D248" s="44" t="str">
        <f>VLOOKUP(C248,'[1]Control programa E'!$B$13:$U$396,8,0)</f>
        <v>LAS PALMAS (CALI)</v>
      </c>
      <c r="E248" s="44" t="str">
        <f>VLOOKUP(C248,'[1]Control programa E'!$B$13:$U$396,11,0)</f>
        <v>SANTIAGO DE CALI</v>
      </c>
      <c r="F248" s="44" t="str">
        <f>VLOOKUP(C248,'[1]Control programa E'!$B$13:$U$396,10,0)</f>
        <v>Área Sur</v>
      </c>
      <c r="G248" s="44" t="str">
        <f>VLOOKUP(C248,'[1]Control programa E'!$B$13:$U$396,20,0)</f>
        <v>REDH: Humberto Hernandez</v>
      </c>
      <c r="H248" s="44" t="str">
        <f>VLOOKUP(C248,'[1]Control programa E'!$B$13:$U$396,15,0)</f>
        <v>CATALINA QUINTERO</v>
      </c>
      <c r="I248" s="111">
        <v>0.85</v>
      </c>
      <c r="J248" s="111">
        <v>0.83750000000000002</v>
      </c>
      <c r="K248" s="110">
        <f t="shared" si="3"/>
        <v>0.84375</v>
      </c>
      <c r="L248" s="44" t="str">
        <f>VLOOKUP(C248,'[1]Control programa E'!$B$13:$AS$396,44,0)</f>
        <v>JOSE OROBIO</v>
      </c>
    </row>
    <row r="249" spans="2:12" ht="13.5" x14ac:dyDescent="0.35">
      <c r="B249" s="45">
        <v>246</v>
      </c>
      <c r="C249" s="4">
        <v>161752</v>
      </c>
      <c r="D249" s="44" t="str">
        <f>VLOOKUP(C249,'[1]Control programa E'!$B$13:$U$396,8,0)</f>
        <v>EL VOLANTE</v>
      </c>
      <c r="E249" s="44" t="str">
        <f>VLOOKUP(C249,'[1]Control programa E'!$B$13:$U$396,11,0)</f>
        <v>MONTERIA</v>
      </c>
      <c r="F249" s="44" t="str">
        <f>VLOOKUP(C249,'[1]Control programa E'!$B$13:$U$396,10,0)</f>
        <v>Área Norte</v>
      </c>
      <c r="G249" s="44" t="str">
        <f>VLOOKUP(C249,'[1]Control programa E'!$B$13:$U$396,20,0)</f>
        <v>Mario Agresott</v>
      </c>
      <c r="H249" s="44" t="str">
        <f>VLOOKUP(C249,'[1]Control programa E'!$B$13:$U$396,15,0)</f>
        <v>VICTOR PATERNINA</v>
      </c>
      <c r="I249" s="111">
        <v>1</v>
      </c>
      <c r="J249" s="113">
        <v>0.68604651162790697</v>
      </c>
      <c r="K249" s="110">
        <f t="shared" si="3"/>
        <v>0.84302325581395343</v>
      </c>
      <c r="L249" s="44" t="str">
        <f>VLOOKUP(C249,'[1]Control programa E'!$B$13:$AS$396,44,0)</f>
        <v>KAREN COGOLLO</v>
      </c>
    </row>
    <row r="250" spans="2:12" ht="13.5" x14ac:dyDescent="0.35">
      <c r="B250" s="43">
        <v>247</v>
      </c>
      <c r="C250" s="4">
        <v>110342</v>
      </c>
      <c r="D250" s="44" t="str">
        <f>VLOOKUP(C250,'[1]Control programa E'!$B$13:$U$396,8,0)</f>
        <v>CHUSACA No 1</v>
      </c>
      <c r="E250" s="44" t="str">
        <f>VLOOKUP(C250,'[1]Control programa E'!$B$13:$U$396,11,0)</f>
        <v>SIBATE</v>
      </c>
      <c r="F250" s="44" t="str">
        <f>VLOOKUP(C250,'[1]Control programa E'!$B$13:$U$396,10,0)</f>
        <v>Área Centro</v>
      </c>
      <c r="G250" s="44" t="str">
        <f>VLOOKUP(C250,'[1]Control programa E'!$B$13:$U$396,20,0)</f>
        <v>COESCO: Julian Torrado</v>
      </c>
      <c r="H250" s="44" t="str">
        <f>VLOOKUP(C250,'[1]Control programa E'!$B$13:$U$396,15,0)</f>
        <v xml:space="preserve">PAOLA MARTÍNEZ </v>
      </c>
      <c r="I250" s="111">
        <v>0.90697674418604646</v>
      </c>
      <c r="J250" s="111">
        <v>0.77906976744186052</v>
      </c>
      <c r="K250" s="110">
        <f t="shared" si="3"/>
        <v>0.84302325581395343</v>
      </c>
      <c r="L250" s="44" t="str">
        <f>VLOOKUP(C250,'[1]Control programa E'!$B$13:$AS$396,44,0)</f>
        <v>MILENA INFANTE</v>
      </c>
    </row>
    <row r="251" spans="2:12" ht="13.5" x14ac:dyDescent="0.35">
      <c r="B251" s="45">
        <v>248</v>
      </c>
      <c r="C251" s="4">
        <v>168904</v>
      </c>
      <c r="D251" s="44" t="str">
        <f>VLOOKUP(C251,'[1]Control programa E'!$B$13:$U$396,8,0)</f>
        <v>RETORNO</v>
      </c>
      <c r="E251" s="44" t="str">
        <f>VLOOKUP(C251,'[1]Control programa E'!$B$13:$U$396,11,0)</f>
        <v>BUENAVENTURA</v>
      </c>
      <c r="F251" s="44" t="str">
        <f>VLOOKUP(C251,'[1]Control programa E'!$B$13:$U$396,10,0)</f>
        <v>Área Sur</v>
      </c>
      <c r="G251" s="44" t="str">
        <f>VLOOKUP(C251,'[1]Control programa E'!$B$13:$U$396,20,0)</f>
        <v>COESCO: Francisco Diez</v>
      </c>
      <c r="H251" s="44" t="str">
        <f>VLOOKUP(C251,'[1]Control programa E'!$B$13:$U$396,15,0)</f>
        <v>FERNANDO HERNANDEZ</v>
      </c>
      <c r="I251" s="111">
        <v>0.87341772151898733</v>
      </c>
      <c r="J251" s="111">
        <v>0.81176470588235294</v>
      </c>
      <c r="K251" s="110">
        <f t="shared" si="3"/>
        <v>0.84259121370067014</v>
      </c>
      <c r="L251" s="44" t="str">
        <f>VLOOKUP(C251,'[1]Control programa E'!$B$13:$AS$396,44,0)</f>
        <v>JOSE OROBIO</v>
      </c>
    </row>
    <row r="252" spans="2:12" ht="13.5" x14ac:dyDescent="0.35">
      <c r="B252" s="43">
        <v>249</v>
      </c>
      <c r="C252" s="6">
        <v>171229</v>
      </c>
      <c r="D252" s="44" t="str">
        <f>VLOOKUP(C252,'[1]Control programa E'!$B$13:$U$396,8,0)</f>
        <v>LA PRIMERA</v>
      </c>
      <c r="E252" s="44" t="str">
        <f>VLOOKUP(C252,'[1]Control programa E'!$B$13:$U$396,11,0)</f>
        <v>VILLAPINZON</v>
      </c>
      <c r="F252" s="44" t="str">
        <f>VLOOKUP(C252,'[1]Control programa E'!$B$13:$U$396,10,0)</f>
        <v>Área Centro</v>
      </c>
      <c r="G252" s="44" t="str">
        <f>VLOOKUP(C252,'[1]Control programa E'!$B$13:$U$396,20,0)</f>
        <v>Ramiro José Fernandez Lopez</v>
      </c>
      <c r="H252" s="44" t="str">
        <f>VLOOKUP(C252,'[1]Control programa E'!$B$13:$U$396,15,0)</f>
        <v>YOLIMA MESA</v>
      </c>
      <c r="I252" s="112">
        <v>0.97468354430379744</v>
      </c>
      <c r="J252" s="114">
        <v>0.70886075949367089</v>
      </c>
      <c r="K252" s="110">
        <f t="shared" si="3"/>
        <v>0.84177215189873422</v>
      </c>
      <c r="L252" s="44" t="str">
        <f>VLOOKUP(C252,'[1]Control programa E'!$B$13:$AS$396,44,0)</f>
        <v>MILENA INFANTE</v>
      </c>
    </row>
    <row r="253" spans="2:12" ht="13.5" x14ac:dyDescent="0.35">
      <c r="B253" s="45">
        <v>250</v>
      </c>
      <c r="C253" s="4">
        <v>167142</v>
      </c>
      <c r="D253" s="44" t="str">
        <f>VLOOKUP(C253,'[1]Control programa E'!$B$13:$U$396,8,0)</f>
        <v>OASIS DE COCO</v>
      </c>
      <c r="E253" s="44" t="str">
        <f>VLOOKUP(C253,'[1]Control programa E'!$B$13:$U$396,11,0)</f>
        <v>BUENAVENTURA</v>
      </c>
      <c r="F253" s="44" t="str">
        <f>VLOOKUP(C253,'[1]Control programa E'!$B$13:$U$396,10,0)</f>
        <v>Área Sur</v>
      </c>
      <c r="G253" s="44" t="str">
        <f>VLOOKUP(C253,'[1]Control programa E'!$B$13:$U$396,20,0)</f>
        <v>Rodrigo Mina</v>
      </c>
      <c r="H253" s="44" t="str">
        <f>VLOOKUP(C253,'[1]Control programa E'!$B$13:$U$396,15,0)</f>
        <v>FERNANDO HERNANDEZ</v>
      </c>
      <c r="I253" s="111">
        <v>1</v>
      </c>
      <c r="J253" s="113">
        <v>0.68181818181818177</v>
      </c>
      <c r="K253" s="110">
        <f t="shared" si="3"/>
        <v>0.84090909090909083</v>
      </c>
      <c r="L253" s="44" t="str">
        <f>VLOOKUP(C253,'[1]Control programa E'!$B$13:$AS$396,44,0)</f>
        <v>JOSE OROBIO</v>
      </c>
    </row>
    <row r="254" spans="2:12" ht="13.5" x14ac:dyDescent="0.35">
      <c r="B254" s="43">
        <v>251</v>
      </c>
      <c r="C254" s="4">
        <v>167007</v>
      </c>
      <c r="D254" s="44" t="str">
        <f>VLOOKUP(C254,'[1]Control programa E'!$B$13:$U$396,8,0)</f>
        <v>VALY</v>
      </c>
      <c r="E254" s="44" t="str">
        <f>VLOOKUP(C254,'[1]Control programa E'!$B$13:$U$396,11,0)</f>
        <v>VILLAPINZON</v>
      </c>
      <c r="F254" s="44" t="str">
        <f>VLOOKUP(C254,'[1]Control programa E'!$B$13:$U$396,10,0)</f>
        <v>Área Centro</v>
      </c>
      <c r="G254" s="44" t="str">
        <f>VLOOKUP(C254,'[1]Control programa E'!$B$13:$U$396,20,0)</f>
        <v>REDH: Humberto Hernandez</v>
      </c>
      <c r="H254" s="44" t="str">
        <f>VLOOKUP(C254,'[1]Control programa E'!$B$13:$U$396,15,0)</f>
        <v>YOLIMA MESA</v>
      </c>
      <c r="I254" s="111">
        <v>0.84810126582278478</v>
      </c>
      <c r="J254" s="111">
        <v>0.83132530120481929</v>
      </c>
      <c r="K254" s="110">
        <f t="shared" si="3"/>
        <v>0.83971328351380203</v>
      </c>
      <c r="L254" s="44" t="str">
        <f>VLOOKUP(C254,'[1]Control programa E'!$B$13:$AS$396,44,0)</f>
        <v>MILENA INFANTE</v>
      </c>
    </row>
    <row r="255" spans="2:12" ht="13.5" x14ac:dyDescent="0.35">
      <c r="B255" s="45">
        <v>252</v>
      </c>
      <c r="C255" s="6">
        <v>112388</v>
      </c>
      <c r="D255" s="44" t="str">
        <f>VLOOKUP(C255,'[1]Control programa E'!$B$13:$U$396,8,0)</f>
        <v>REINA</v>
      </c>
      <c r="E255" s="44" t="str">
        <f>VLOOKUP(C255,'[1]Control programa E'!$B$13:$U$396,11,0)</f>
        <v>CHIQUINQUIRA</v>
      </c>
      <c r="F255" s="44" t="str">
        <f>VLOOKUP(C255,'[1]Control programa E'!$B$13:$U$396,10,0)</f>
        <v>Área Centro</v>
      </c>
      <c r="G255" s="44" t="str">
        <f>VLOOKUP(C255,'[1]Control programa E'!$B$13:$U$396,20,0)</f>
        <v>Combustibles Unigas SAS</v>
      </c>
      <c r="H255" s="44" t="str">
        <f>VLOOKUP(C255,'[1]Control programa E'!$B$13:$U$396,15,0)</f>
        <v>YOLIMA MESA</v>
      </c>
      <c r="I255" s="112">
        <v>0.86301369863013699</v>
      </c>
      <c r="J255" s="112">
        <v>0.81395348837209303</v>
      </c>
      <c r="K255" s="110">
        <f t="shared" si="3"/>
        <v>0.83848359350111501</v>
      </c>
      <c r="L255" s="44" t="str">
        <f>VLOOKUP(C255,'[1]Control programa E'!$B$13:$AS$396,44,0)</f>
        <v>MILENA INFANTE</v>
      </c>
    </row>
    <row r="256" spans="2:12" ht="13.5" x14ac:dyDescent="0.35">
      <c r="B256" s="43">
        <v>253</v>
      </c>
      <c r="C256" s="6">
        <v>168005</v>
      </c>
      <c r="D256" s="44" t="str">
        <f>VLOOKUP(C256,'[1]Control programa E'!$B$13:$U$396,8,0)</f>
        <v>RIVARCA YOPAL</v>
      </c>
      <c r="E256" s="44" t="str">
        <f>VLOOKUP(C256,'[1]Control programa E'!$B$13:$U$396,11,0)</f>
        <v>YOPAL</v>
      </c>
      <c r="F256" s="44" t="str">
        <f>VLOOKUP(C256,'[1]Control programa E'!$B$13:$U$396,10,0)</f>
        <v>Área Centro</v>
      </c>
      <c r="G256" s="44" t="str">
        <f>VLOOKUP(C256,'[1]Control programa E'!$B$13:$U$396,20,0)</f>
        <v>Julio Riveros</v>
      </c>
      <c r="H256" s="44" t="str">
        <f>VLOOKUP(C256,'[1]Control programa E'!$B$13:$U$396,15,0)</f>
        <v>IVAN PINZON</v>
      </c>
      <c r="I256" s="112">
        <v>0.95294117647058818</v>
      </c>
      <c r="J256" s="114">
        <v>0.71830985915492962</v>
      </c>
      <c r="K256" s="110">
        <f t="shared" si="3"/>
        <v>0.83562551781275896</v>
      </c>
      <c r="L256" s="44" t="str">
        <f>VLOOKUP(C256,'[1]Control programa E'!$B$13:$AS$396,44,0)</f>
        <v>WILSON MONTAÑA</v>
      </c>
    </row>
    <row r="257" spans="2:12" ht="13.5" x14ac:dyDescent="0.35">
      <c r="B257" s="45">
        <v>254</v>
      </c>
      <c r="C257" s="4">
        <v>170927</v>
      </c>
      <c r="D257" s="44" t="str">
        <f>VLOOKUP(C257,'[1]Control programa E'!$B$13:$U$396,8,0)</f>
        <v>EL ALCAZAR</v>
      </c>
      <c r="E257" s="44" t="str">
        <f>VLOOKUP(C257,'[1]Control programa E'!$B$13:$U$396,11,0)</f>
        <v>CAJICA</v>
      </c>
      <c r="F257" s="44" t="str">
        <f>VLOOKUP(C257,'[1]Control programa E'!$B$13:$U$396,10,0)</f>
        <v>Área Centro</v>
      </c>
      <c r="G257" s="44" t="str">
        <f>VLOOKUP(C257,'[1]Control programa E'!$B$13:$U$396,20,0)</f>
        <v>COESCO: Julian Torrado</v>
      </c>
      <c r="H257" s="44" t="str">
        <f>VLOOKUP(C257,'[1]Control programa E'!$B$13:$U$396,15,0)</f>
        <v xml:space="preserve">JUAN PABLO PIÑEROS </v>
      </c>
      <c r="I257" s="111">
        <v>0.84883720930232553</v>
      </c>
      <c r="J257" s="111">
        <v>0.8214285714285714</v>
      </c>
      <c r="K257" s="110">
        <f t="shared" si="3"/>
        <v>0.83513289036544847</v>
      </c>
      <c r="L257" s="44" t="str">
        <f>VLOOKUP(C257,'[1]Control programa E'!$B$13:$AS$396,44,0)</f>
        <v>NICOLAS SALAZAR</v>
      </c>
    </row>
    <row r="258" spans="2:12" ht="13.5" x14ac:dyDescent="0.35">
      <c r="B258" s="43">
        <v>255</v>
      </c>
      <c r="C258" s="6">
        <v>111530</v>
      </c>
      <c r="D258" s="44" t="str">
        <f>VLOOKUP(C258,'[1]Control programa E'!$B$13:$U$396,8,0)</f>
        <v>LA GLORIETA -LAS MERCEDES</v>
      </c>
      <c r="E258" s="44" t="str">
        <f>VLOOKUP(C258,'[1]Control programa E'!$B$13:$U$396,11,0)</f>
        <v>TUNJA</v>
      </c>
      <c r="F258" s="44" t="str">
        <f>VLOOKUP(C258,'[1]Control programa E'!$B$13:$U$396,10,0)</f>
        <v>Área Centro</v>
      </c>
      <c r="G258" s="44" t="str">
        <f>VLOOKUP(C258,'[1]Control programa E'!$B$13:$U$396,20,0)</f>
        <v>Luz Bello</v>
      </c>
      <c r="H258" s="44" t="str">
        <f>VLOOKUP(C258,'[1]Control programa E'!$B$13:$U$396,15,0)</f>
        <v>YOLIMA MESA</v>
      </c>
      <c r="I258" s="112">
        <v>0.86363636363636365</v>
      </c>
      <c r="J258" s="112">
        <v>0.79487179487179482</v>
      </c>
      <c r="K258" s="110">
        <f t="shared" si="3"/>
        <v>0.82925407925407923</v>
      </c>
      <c r="L258" s="44" t="str">
        <f>VLOOKUP(C258,'[1]Control programa E'!$B$13:$AS$396,44,0)</f>
        <v>MILENA INFANTE</v>
      </c>
    </row>
    <row r="259" spans="2:12" ht="13.5" x14ac:dyDescent="0.35">
      <c r="B259" s="45">
        <v>256</v>
      </c>
      <c r="C259" s="6">
        <v>111827</v>
      </c>
      <c r="D259" s="44" t="str">
        <f>VLOOKUP(C259,'[1]Control programa E'!$B$13:$U$396,8,0)</f>
        <v>LA MILAGROSA - COPACABANA</v>
      </c>
      <c r="E259" s="44" t="str">
        <f>VLOOKUP(C259,'[1]Control programa E'!$B$13:$U$396,11,0)</f>
        <v>COPACABANA</v>
      </c>
      <c r="F259" s="44" t="str">
        <f>VLOOKUP(C259,'[1]Control programa E'!$B$13:$U$396,10,0)</f>
        <v>Área Norte</v>
      </c>
      <c r="G259" s="44" t="str">
        <f>VLOOKUP(C259,'[1]Control programa E'!$B$13:$U$396,20,0)</f>
        <v>Yuliana Montoya</v>
      </c>
      <c r="H259" s="44" t="str">
        <f>VLOOKUP(C259,'[1]Control programa E'!$B$13:$U$396,15,0)</f>
        <v>ANDRES FELIPE PENNA</v>
      </c>
      <c r="I259" s="112">
        <v>0.95454545454545459</v>
      </c>
      <c r="J259" s="114">
        <v>0.69230769230769229</v>
      </c>
      <c r="K259" s="110">
        <f t="shared" si="3"/>
        <v>0.82342657342657344</v>
      </c>
      <c r="L259" s="44" t="str">
        <f>VLOOKUP(C259,'[1]Control programa E'!$B$13:$AS$396,44,0)</f>
        <v>NORMAN CORDOBA</v>
      </c>
    </row>
    <row r="260" spans="2:12" ht="13.5" x14ac:dyDescent="0.35">
      <c r="B260" s="43">
        <v>257</v>
      </c>
      <c r="C260" s="6">
        <v>111698</v>
      </c>
      <c r="D260" s="44" t="str">
        <f>VLOOKUP(C260,'[1]Control programa E'!$B$13:$U$396,8,0)</f>
        <v>GUADALUPE</v>
      </c>
      <c r="E260" s="44" t="str">
        <f>VLOOKUP(C260,'[1]Control programa E'!$B$13:$U$396,11,0)</f>
        <v>SANTIAGO DE CALI</v>
      </c>
      <c r="F260" s="44" t="str">
        <f>VLOOKUP(C260,'[1]Control programa E'!$B$13:$U$396,10,0)</f>
        <v>Área Sur</v>
      </c>
      <c r="G260" s="44" t="str">
        <f>VLOOKUP(C260,'[1]Control programa E'!$B$13:$U$396,20,0)</f>
        <v>Libardo Alfaro</v>
      </c>
      <c r="H260" s="44" t="str">
        <f>VLOOKUP(C260,'[1]Control programa E'!$B$13:$U$396,15,0)</f>
        <v>CLAUDIA PINILLA</v>
      </c>
      <c r="I260" s="112">
        <v>0.82954545454545459</v>
      </c>
      <c r="J260" s="112">
        <v>0.80681818181818177</v>
      </c>
      <c r="K260" s="110">
        <f t="shared" ref="K260:K323" si="4">AVERAGE(I260:J260)</f>
        <v>0.81818181818181812</v>
      </c>
      <c r="L260" s="44" t="str">
        <f>VLOOKUP(C260,'[1]Control programa E'!$B$13:$AS$396,44,0)</f>
        <v>SANDRA JORDAN</v>
      </c>
    </row>
    <row r="261" spans="2:12" ht="13.5" x14ac:dyDescent="0.35">
      <c r="B261" s="45">
        <v>258</v>
      </c>
      <c r="C261" s="6">
        <v>110488</v>
      </c>
      <c r="D261" s="44" t="str">
        <f>VLOOKUP(C261,'[1]Control programa E'!$B$13:$U$396,8,0)</f>
        <v>CAVASA</v>
      </c>
      <c r="E261" s="44" t="str">
        <f>VLOOKUP(C261,'[1]Control programa E'!$B$13:$U$396,11,0)</f>
        <v>CANDELARIA</v>
      </c>
      <c r="F261" s="44" t="str">
        <f>VLOOKUP(C261,'[1]Control programa E'!$B$13:$U$396,10,0)</f>
        <v>Área Sur</v>
      </c>
      <c r="G261" s="44" t="str">
        <f>VLOOKUP(C261,'[1]Control programa E'!$B$13:$U$396,20,0)</f>
        <v>José Solano</v>
      </c>
      <c r="H261" s="44" t="str">
        <f>VLOOKUP(C261,'[1]Control programa E'!$B$13:$U$396,15,0)</f>
        <v>CATALINA QUINTERO</v>
      </c>
      <c r="I261" s="112">
        <v>1</v>
      </c>
      <c r="J261" s="114">
        <v>0.63636363636363635</v>
      </c>
      <c r="K261" s="110">
        <f t="shared" si="4"/>
        <v>0.81818181818181812</v>
      </c>
      <c r="L261" s="44" t="str">
        <f>VLOOKUP(C261,'[1]Control programa E'!$B$13:$AS$396,44,0)</f>
        <v>JOSE OROBIO</v>
      </c>
    </row>
    <row r="262" spans="2:12" ht="13.5" x14ac:dyDescent="0.35">
      <c r="B262" s="43">
        <v>259</v>
      </c>
      <c r="C262" s="6">
        <v>109703</v>
      </c>
      <c r="D262" s="44" t="str">
        <f>VLOOKUP(C262,'[1]Control programa E'!$B$13:$U$396,8,0)</f>
        <v>LAS AVENIDAS</v>
      </c>
      <c r="E262" s="44" t="str">
        <f>VLOOKUP(C262,'[1]Control programa E'!$B$13:$U$396,11,0)</f>
        <v>SAN JUAN DE PASTO</v>
      </c>
      <c r="F262" s="44" t="str">
        <f>VLOOKUP(C262,'[1]Control programa E'!$B$13:$U$396,10,0)</f>
        <v>Área Sur</v>
      </c>
      <c r="G262" s="44" t="str">
        <f>VLOOKUP(C262,'[1]Control programa E'!$B$13:$U$396,20,0)</f>
        <v xml:space="preserve">Antonio Marroquin </v>
      </c>
      <c r="H262" s="44" t="str">
        <f>VLOOKUP(C262,'[1]Control programa E'!$B$13:$U$396,15,0)</f>
        <v xml:space="preserve">FABIO ANDRES ROJAS </v>
      </c>
      <c r="I262" s="114">
        <v>0.63529411764705879</v>
      </c>
      <c r="J262" s="112">
        <v>1</v>
      </c>
      <c r="K262" s="110">
        <f t="shared" si="4"/>
        <v>0.81764705882352939</v>
      </c>
      <c r="L262" s="44" t="str">
        <f>VLOOKUP(C262,'[1]Control programa E'!$B$13:$AS$396,44,0)</f>
        <v>MIGUEL RAMIREZ</v>
      </c>
    </row>
    <row r="263" spans="2:12" ht="13.5" x14ac:dyDescent="0.35">
      <c r="B263" s="45">
        <v>260</v>
      </c>
      <c r="C263" s="4">
        <v>112330</v>
      </c>
      <c r="D263" s="44" t="str">
        <f>VLOOKUP(C263,'[1]Control programa E'!$B$13:$U$396,8,0)</f>
        <v>COOTRANSGAR</v>
      </c>
      <c r="E263" s="44" t="str">
        <f>VLOOKUP(C263,'[1]Control programa E'!$B$13:$U$396,11,0)</f>
        <v>GARZON</v>
      </c>
      <c r="F263" s="44" t="str">
        <f>VLOOKUP(C263,'[1]Control programa E'!$B$13:$U$396,10,0)</f>
        <v>Área Sur</v>
      </c>
      <c r="G263" s="44" t="str">
        <f>VLOOKUP(C263,'[1]Control programa E'!$B$13:$U$396,20,0)</f>
        <v>Fabian Rodriguez</v>
      </c>
      <c r="H263" s="44" t="str">
        <f>VLOOKUP(C263,'[1]Control programa E'!$B$13:$U$396,15,0)</f>
        <v>JOHANA BOTERO</v>
      </c>
      <c r="I263" s="113">
        <v>0.69444444444444442</v>
      </c>
      <c r="J263" s="111">
        <v>0.93902439024390238</v>
      </c>
      <c r="K263" s="110">
        <f t="shared" si="4"/>
        <v>0.8167344173441734</v>
      </c>
      <c r="L263" s="44" t="str">
        <f>VLOOKUP(C263,'[1]Control programa E'!$B$13:$AS$396,44,0)</f>
        <v>LAURA PERDOMO</v>
      </c>
    </row>
    <row r="264" spans="2:12" ht="13.5" x14ac:dyDescent="0.35">
      <c r="B264" s="43">
        <v>261</v>
      </c>
      <c r="C264" s="6">
        <v>110774</v>
      </c>
      <c r="D264" s="44" t="str">
        <f>VLOOKUP(C264,'[1]Control programa E'!$B$13:$U$396,8,0)</f>
        <v>RIO ACACIITAS</v>
      </c>
      <c r="E264" s="44" t="str">
        <f>VLOOKUP(C264,'[1]Control programa E'!$B$13:$U$396,11,0)</f>
        <v>ACACIAS</v>
      </c>
      <c r="F264" s="44" t="str">
        <f>VLOOKUP(C264,'[1]Control programa E'!$B$13:$U$396,10,0)</f>
        <v>Área Centro</v>
      </c>
      <c r="G264" s="44" t="str">
        <f>VLOOKUP(C264,'[1]Control programa E'!$B$13:$U$396,20,0)</f>
        <v>REDH: Humberto Hernandez</v>
      </c>
      <c r="H264" s="44" t="str">
        <f>VLOOKUP(C264,'[1]Control programa E'!$B$13:$U$396,15,0)</f>
        <v>IVAN PINZON</v>
      </c>
      <c r="I264" s="114">
        <v>0.63013698630136983</v>
      </c>
      <c r="J264" s="112">
        <v>1</v>
      </c>
      <c r="K264" s="110">
        <f t="shared" si="4"/>
        <v>0.81506849315068486</v>
      </c>
      <c r="L264" s="44" t="str">
        <f>VLOOKUP(C264,'[1]Control programa E'!$B$13:$AS$396,44,0)</f>
        <v>WILSON MONTAÑA</v>
      </c>
    </row>
    <row r="265" spans="2:12" ht="13.5" x14ac:dyDescent="0.35">
      <c r="B265" s="45">
        <v>262</v>
      </c>
      <c r="C265" s="6">
        <v>168429</v>
      </c>
      <c r="D265" s="44" t="str">
        <f>VLOOKUP(C265,'[1]Control programa E'!$B$13:$U$396,8,0)</f>
        <v>ÉXITO EL CARMEN</v>
      </c>
      <c r="E265" s="44" t="str">
        <f>VLOOKUP(C265,'[1]Control programa E'!$B$13:$U$396,11,0)</f>
        <v>EL CARMEN DE VIBORAL</v>
      </c>
      <c r="F265" s="44" t="str">
        <f>VLOOKUP(C265,'[1]Control programa E'!$B$13:$U$396,10,0)</f>
        <v>Área Norte</v>
      </c>
      <c r="G265" s="44" t="str">
        <f>VLOOKUP(C265,'[1]Control programa E'!$B$13:$U$396,20,0)</f>
        <v>GRUPO ÉXITO: Alcides Serna</v>
      </c>
      <c r="H265" s="44" t="str">
        <f>VLOOKUP(C265,'[1]Control programa E'!$B$13:$U$396,15,0)</f>
        <v>ALVARO GUTIERREZ</v>
      </c>
      <c r="I265" s="112">
        <v>0.96511627906976749</v>
      </c>
      <c r="J265" s="114">
        <v>0.66279069767441856</v>
      </c>
      <c r="K265" s="110">
        <f t="shared" si="4"/>
        <v>0.81395348837209303</v>
      </c>
      <c r="L265" s="44" t="str">
        <f>VLOOKUP(C265,'[1]Control programa E'!$B$13:$AS$396,44,0)</f>
        <v>JOHNNATAN ALZATE</v>
      </c>
    </row>
    <row r="266" spans="2:12" ht="13.5" x14ac:dyDescent="0.35">
      <c r="B266" s="43">
        <v>263</v>
      </c>
      <c r="C266" s="4">
        <v>110924</v>
      </c>
      <c r="D266" s="44" t="str">
        <f>VLOOKUP(C266,'[1]Control programa E'!$B$13:$U$396,8,0)</f>
        <v>SANCHEZ</v>
      </c>
      <c r="E266" s="44" t="str">
        <f>VLOOKUP(C266,'[1]Control programa E'!$B$13:$U$396,11,0)</f>
        <v>SOACHA</v>
      </c>
      <c r="F266" s="44" t="str">
        <f>VLOOKUP(C266,'[1]Control programa E'!$B$13:$U$396,10,0)</f>
        <v>Área Centro</v>
      </c>
      <c r="G266" s="44" t="str">
        <f>VLOOKUP(C266,'[1]Control programa E'!$B$13:$U$396,20,0)</f>
        <v>Esperanza Sanchez / Jairo Galarza</v>
      </c>
      <c r="H266" s="44" t="str">
        <f>VLOOKUP(C266,'[1]Control programa E'!$B$13:$U$396,15,0)</f>
        <v xml:space="preserve">PAOLA MARTÍNEZ </v>
      </c>
      <c r="I266" s="113">
        <v>0.74698795180722888</v>
      </c>
      <c r="J266" s="111">
        <v>0.87654320987654322</v>
      </c>
      <c r="K266" s="110">
        <f t="shared" si="4"/>
        <v>0.81176558084188599</v>
      </c>
      <c r="L266" s="44" t="str">
        <f>VLOOKUP(C266,'[1]Control programa E'!$B$13:$AS$396,44,0)</f>
        <v>MILENA INFANTE</v>
      </c>
    </row>
    <row r="267" spans="2:12" ht="13.5" x14ac:dyDescent="0.35">
      <c r="B267" s="45">
        <v>264</v>
      </c>
      <c r="C267" s="6">
        <v>109774</v>
      </c>
      <c r="D267" s="44" t="str">
        <f>VLOOKUP(C267,'[1]Control programa E'!$B$13:$U$396,8,0)</f>
        <v>MAMONAL</v>
      </c>
      <c r="E267" s="44" t="str">
        <f>VLOOKUP(C267,'[1]Control programa E'!$B$13:$U$396,11,0)</f>
        <v>CARTAGENA DE INDIAS</v>
      </c>
      <c r="F267" s="44" t="str">
        <f>VLOOKUP(C267,'[1]Control programa E'!$B$13:$U$396,10,0)</f>
        <v>Área Norte</v>
      </c>
      <c r="G267" s="44" t="str">
        <f>VLOOKUP(C267,'[1]Control programa E'!$B$13:$U$396,20,0)</f>
        <v>C.I. OIL CHEMICAL S.A: Diogenes Vallejo</v>
      </c>
      <c r="H267" s="44" t="str">
        <f>VLOOKUP(C267,'[1]Control programa E'!$B$13:$U$396,15,0)</f>
        <v>MARTHA BARROS</v>
      </c>
      <c r="I267" s="112">
        <v>1</v>
      </c>
      <c r="J267" s="114">
        <v>0.62352941176470589</v>
      </c>
      <c r="K267" s="110">
        <f t="shared" si="4"/>
        <v>0.81176470588235294</v>
      </c>
      <c r="L267" s="44" t="str">
        <f>VLOOKUP(C267,'[1]Control programa E'!$B$13:$AS$396,44,0)</f>
        <v>KAREN COGOLLO</v>
      </c>
    </row>
    <row r="268" spans="2:12" ht="13.5" x14ac:dyDescent="0.35">
      <c r="B268" s="43">
        <v>265</v>
      </c>
      <c r="C268" s="4">
        <v>110630</v>
      </c>
      <c r="D268" s="44" t="str">
        <f>VLOOKUP(C268,'[1]Control programa E'!$B$13:$U$396,8,0)</f>
        <v>ROBLEDO</v>
      </c>
      <c r="E268" s="44" t="str">
        <f>VLOOKUP(C268,'[1]Control programa E'!$B$13:$U$396,11,0)</f>
        <v>MEDELLIN</v>
      </c>
      <c r="F268" s="44" t="str">
        <f>VLOOKUP(C268,'[1]Control programa E'!$B$13:$U$396,10,0)</f>
        <v>Área Norte</v>
      </c>
      <c r="G268" s="44" t="str">
        <f>VLOOKUP(C268,'[1]Control programa E'!$B$13:$U$396,20,0)</f>
        <v>COESCO: Alexander Trujillo</v>
      </c>
      <c r="H268" s="44" t="str">
        <f>VLOOKUP(C268,'[1]Control programa E'!$B$13:$U$396,15,0)</f>
        <v>OLGA LUCIA RESTREPO</v>
      </c>
      <c r="I268" s="111">
        <v>1</v>
      </c>
      <c r="J268" s="113">
        <v>0.61363636363636365</v>
      </c>
      <c r="K268" s="110">
        <f t="shared" si="4"/>
        <v>0.80681818181818188</v>
      </c>
      <c r="L268" s="44" t="str">
        <f>VLOOKUP(C268,'[1]Control programa E'!$B$13:$AS$396,44,0)</f>
        <v>NORMAN CORDOBA</v>
      </c>
    </row>
    <row r="269" spans="2:12" ht="13.5" x14ac:dyDescent="0.35">
      <c r="B269" s="45">
        <v>266</v>
      </c>
      <c r="C269" s="4">
        <v>171349</v>
      </c>
      <c r="D269" s="44" t="str">
        <f>VLOOKUP(C269,'[1]Control programa E'!$B$13:$U$396,8,0)</f>
        <v>SAN JORGE</v>
      </c>
      <c r="E269" s="44" t="str">
        <f>VLOOKUP(C269,'[1]Control programa E'!$B$13:$U$396,11,0)</f>
        <v>GIRON</v>
      </c>
      <c r="F269" s="44" t="str">
        <f>VLOOKUP(C269,'[1]Control programa E'!$B$13:$U$396,10,0)</f>
        <v>Área Norte</v>
      </c>
      <c r="G269" s="44">
        <f>VLOOKUP(C269,'[1]Control programa E'!$B$13:$U$396,20,0)</f>
        <v>0</v>
      </c>
      <c r="H269" s="44" t="str">
        <f>VLOOKUP(C269,'[1]Control programa E'!$B$13:$U$396,15,0)</f>
        <v>FABIAN TORRES</v>
      </c>
      <c r="I269" s="113">
        <v>0.68181818181818177</v>
      </c>
      <c r="J269" s="111">
        <v>0.93023255813953487</v>
      </c>
      <c r="K269" s="110">
        <f t="shared" si="4"/>
        <v>0.80602536997885832</v>
      </c>
      <c r="L269" s="44" t="str">
        <f>VLOOKUP(C269,'[1]Control programa E'!$B$13:$AS$396,44,0)</f>
        <v>FERNEY LOZANO</v>
      </c>
    </row>
    <row r="270" spans="2:12" ht="13.5" x14ac:dyDescent="0.35">
      <c r="B270" s="43">
        <v>267</v>
      </c>
      <c r="C270" s="4">
        <v>111784</v>
      </c>
      <c r="D270" s="44" t="str">
        <f>VLOOKUP(C270,'[1]Control programa E'!$B$13:$U$396,8,0)</f>
        <v>TRONCAL</v>
      </c>
      <c r="E270" s="44" t="str">
        <f>VLOOKUP(C270,'[1]Control programa E'!$B$13:$U$396,11,0)</f>
        <v>SANTIAGO DE CALI</v>
      </c>
      <c r="F270" s="44" t="str">
        <f>VLOOKUP(C270,'[1]Control programa E'!$B$13:$U$396,10,0)</f>
        <v>Área Sur</v>
      </c>
      <c r="G270" s="44" t="str">
        <f>VLOOKUP(C270,'[1]Control programa E'!$B$13:$U$396,20,0)</f>
        <v xml:space="preserve">Luis Dario Arbelaez </v>
      </c>
      <c r="H270" s="44" t="str">
        <f>VLOOKUP(C270,'[1]Control programa E'!$B$13:$U$396,15,0)</f>
        <v>CLAUDIA PINILLA</v>
      </c>
      <c r="I270" s="111">
        <v>1</v>
      </c>
      <c r="J270" s="113">
        <v>0.61176470588235299</v>
      </c>
      <c r="K270" s="110">
        <f t="shared" si="4"/>
        <v>0.80588235294117649</v>
      </c>
      <c r="L270" s="44" t="str">
        <f>VLOOKUP(C270,'[1]Control programa E'!$B$13:$AS$396,44,0)</f>
        <v>JUAN MONTEALEGRE</v>
      </c>
    </row>
    <row r="271" spans="2:12" ht="13.5" x14ac:dyDescent="0.35">
      <c r="B271" s="45">
        <v>268</v>
      </c>
      <c r="C271" s="4">
        <v>111968</v>
      </c>
      <c r="D271" s="44" t="str">
        <f>VLOOKUP(C271,'[1]Control programa E'!$B$13:$U$396,8,0)</f>
        <v>LA GRAMA</v>
      </c>
      <c r="E271" s="44" t="str">
        <f>VLOOKUP(C271,'[1]Control programa E'!$B$13:$U$396,11,0)</f>
        <v>VILLAVICENCIO</v>
      </c>
      <c r="F271" s="44" t="str">
        <f>VLOOKUP(C271,'[1]Control programa E'!$B$13:$U$396,10,0)</f>
        <v>Área Centro</v>
      </c>
      <c r="G271" s="44" t="str">
        <f>VLOOKUP(C271,'[1]Control programa E'!$B$13:$U$396,20,0)</f>
        <v>REDH: Humberto Hernandez</v>
      </c>
      <c r="H271" s="44" t="str">
        <f>VLOOKUP(C271,'[1]Control programa E'!$B$13:$U$396,15,0)</f>
        <v>IVAN PINZON</v>
      </c>
      <c r="I271" s="111">
        <v>1</v>
      </c>
      <c r="J271" s="113">
        <v>0.6071428571428571</v>
      </c>
      <c r="K271" s="110">
        <f t="shared" si="4"/>
        <v>0.8035714285714286</v>
      </c>
      <c r="L271" s="44" t="str">
        <f>VLOOKUP(C271,'[1]Control programa E'!$B$13:$AS$396,44,0)</f>
        <v>WILSON MONTAÑA</v>
      </c>
    </row>
    <row r="272" spans="2:12" ht="13.5" x14ac:dyDescent="0.35">
      <c r="B272" s="43">
        <v>269</v>
      </c>
      <c r="C272" s="6">
        <v>168156</v>
      </c>
      <c r="D272" s="44" t="str">
        <f>VLOOKUP(C272,'[1]Control programa E'!$B$13:$U$396,8,0)</f>
        <v>SANTO DOMINGO</v>
      </c>
      <c r="E272" s="44" t="str">
        <f>VLOOKUP(C272,'[1]Control programa E'!$B$13:$U$396,11,0)</f>
        <v>MOSQUERA</v>
      </c>
      <c r="F272" s="44" t="str">
        <f>VLOOKUP(C272,'[1]Control programa E'!$B$13:$U$396,10,0)</f>
        <v>Área Centro</v>
      </c>
      <c r="G272" s="44" t="str">
        <f>VLOOKUP(C272,'[1]Control programa E'!$B$13:$U$396,20,0)</f>
        <v>Luis Guillermo Amortegui</v>
      </c>
      <c r="H272" s="44" t="str">
        <f>VLOOKUP(C272,'[1]Control programa E'!$B$13:$U$396,15,0)</f>
        <v>SEBASTIAN PARDO</v>
      </c>
      <c r="I272" s="112">
        <v>0.87804878048780488</v>
      </c>
      <c r="J272" s="114">
        <v>0.72619047619047616</v>
      </c>
      <c r="K272" s="110">
        <f t="shared" si="4"/>
        <v>0.80211962833914052</v>
      </c>
      <c r="L272" s="44" t="str">
        <f>VLOOKUP(C272,'[1]Control programa E'!$B$13:$AS$396,44,0)</f>
        <v>MILENA INFANTE</v>
      </c>
    </row>
    <row r="273" spans="2:12" ht="13.5" x14ac:dyDescent="0.35">
      <c r="B273" s="45">
        <v>270</v>
      </c>
      <c r="C273" s="4">
        <v>109826</v>
      </c>
      <c r="D273" s="44" t="str">
        <f>VLOOKUP(C273,'[1]Control programa E'!$B$13:$U$396,8,0)</f>
        <v>AVDA QUITO</v>
      </c>
      <c r="E273" s="44" t="str">
        <f>VLOOKUP(C273,'[1]Control programa E'!$B$13:$U$396,11,0)</f>
        <v>BOGOTA D.C.</v>
      </c>
      <c r="F273" s="44" t="str">
        <f>VLOOKUP(C273,'[1]Control programa E'!$B$13:$U$396,10,0)</f>
        <v>Área Centro</v>
      </c>
      <c r="G273" s="44" t="str">
        <f>VLOOKUP(C273,'[1]Control programa E'!$B$13:$U$396,20,0)</f>
        <v>REDH: Humberto Hernandez</v>
      </c>
      <c r="H273" s="44" t="str">
        <f>VLOOKUP(C273,'[1]Control programa E'!$B$13:$U$396,15,0)</f>
        <v>CAROLINA CHAVEZ</v>
      </c>
      <c r="I273" s="113">
        <v>0.66279069767441856</v>
      </c>
      <c r="J273" s="111">
        <v>0.94047619047619047</v>
      </c>
      <c r="K273" s="110">
        <f t="shared" si="4"/>
        <v>0.80163344407530457</v>
      </c>
      <c r="L273" s="44" t="str">
        <f>VLOOKUP(C273,'[1]Control programa E'!$B$13:$AS$396,44,0)</f>
        <v>NICOLAS SALAZAR</v>
      </c>
    </row>
    <row r="274" spans="2:12" ht="13.5" x14ac:dyDescent="0.35">
      <c r="B274" s="43">
        <v>271</v>
      </c>
      <c r="C274" s="6">
        <v>110338</v>
      </c>
      <c r="D274" s="44" t="str">
        <f>VLOOKUP(C274,'[1]Control programa E'!$B$13:$U$396,8,0)</f>
        <v>AV DE LAS AMERICAS</v>
      </c>
      <c r="E274" s="44" t="str">
        <f>VLOOKUP(C274,'[1]Control programa E'!$B$13:$U$396,11,0)</f>
        <v>SANTIAGO DE CALI</v>
      </c>
      <c r="F274" s="44" t="str">
        <f>VLOOKUP(C274,'[1]Control programa E'!$B$13:$U$396,10,0)</f>
        <v>Área Sur</v>
      </c>
      <c r="G274" s="44" t="str">
        <f>VLOOKUP(C274,'[1]Control programa E'!$B$13:$U$396,20,0)</f>
        <v>VILLALOBOS: Oscar Rojas</v>
      </c>
      <c r="H274" s="44" t="str">
        <f>VLOOKUP(C274,'[1]Control programa E'!$B$13:$U$396,15,0)</f>
        <v>CATALINA QUINTERO</v>
      </c>
      <c r="I274" s="112">
        <v>1</v>
      </c>
      <c r="J274" s="114">
        <v>0.60227272727272729</v>
      </c>
      <c r="K274" s="110">
        <f t="shared" si="4"/>
        <v>0.80113636363636365</v>
      </c>
      <c r="L274" s="44" t="str">
        <f>VLOOKUP(C274,'[1]Control programa E'!$B$13:$AS$396,44,0)</f>
        <v>JUAN MONTEALEGRE</v>
      </c>
    </row>
    <row r="275" spans="2:12" ht="13.5" x14ac:dyDescent="0.35">
      <c r="B275" s="45">
        <v>272</v>
      </c>
      <c r="C275" s="4">
        <v>111817</v>
      </c>
      <c r="D275" s="44" t="str">
        <f>VLOOKUP(C275,'[1]Control programa E'!$B$13:$U$396,8,0)</f>
        <v>SINU</v>
      </c>
      <c r="E275" s="44" t="str">
        <f>VLOOKUP(C275,'[1]Control programa E'!$B$13:$U$396,11,0)</f>
        <v>MONTERIA</v>
      </c>
      <c r="F275" s="44" t="str">
        <f>VLOOKUP(C275,'[1]Control programa E'!$B$13:$U$396,10,0)</f>
        <v>Área Norte</v>
      </c>
      <c r="G275" s="44" t="str">
        <f>VLOOKUP(C275,'[1]Control programa E'!$B$13:$U$396,20,0)</f>
        <v>HL Combustibles: Jose Fernando Hoyos</v>
      </c>
      <c r="H275" s="44" t="str">
        <f>VLOOKUP(C275,'[1]Control programa E'!$B$13:$U$396,15,0)</f>
        <v>VICTOR PATERNINA</v>
      </c>
      <c r="I275" s="113">
        <v>0.60227272727272729</v>
      </c>
      <c r="J275" s="111">
        <v>1</v>
      </c>
      <c r="K275" s="110">
        <f t="shared" si="4"/>
        <v>0.80113636363636365</v>
      </c>
      <c r="L275" s="44" t="str">
        <f>VLOOKUP(C275,'[1]Control programa E'!$B$13:$AS$396,44,0)</f>
        <v>KAREN COGOLLO</v>
      </c>
    </row>
    <row r="276" spans="2:12" ht="13.5" x14ac:dyDescent="0.35">
      <c r="B276" s="43">
        <v>273</v>
      </c>
      <c r="C276" s="4">
        <v>167237</v>
      </c>
      <c r="D276" s="44" t="str">
        <f>VLOOKUP(C276,'[1]Control programa E'!$B$13:$U$396,8,0)</f>
        <v>MALTA</v>
      </c>
      <c r="E276" s="44" t="str">
        <f>VLOOKUP(C276,'[1]Control programa E'!$B$13:$U$396,11,0)</f>
        <v>MOSQUERA</v>
      </c>
      <c r="F276" s="44" t="str">
        <f>VLOOKUP(C276,'[1]Control programa E'!$B$13:$U$396,10,0)</f>
        <v>Área Centro</v>
      </c>
      <c r="G276" s="44" t="str">
        <f>VLOOKUP(C276,'[1]Control programa E'!$B$13:$U$396,20,0)</f>
        <v>Luis Guillermo Amortegui</v>
      </c>
      <c r="H276" s="44" t="str">
        <f>VLOOKUP(C276,'[1]Control programa E'!$B$13:$U$396,15,0)</f>
        <v>SEBASTIAN PARDO</v>
      </c>
      <c r="I276" s="116">
        <v>0.6</v>
      </c>
      <c r="J276" s="111">
        <v>1</v>
      </c>
      <c r="K276" s="110">
        <f t="shared" si="4"/>
        <v>0.8</v>
      </c>
      <c r="L276" s="44" t="str">
        <f>VLOOKUP(C276,'[1]Control programa E'!$B$13:$AS$396,44,0)</f>
        <v>MILENA INFANTE</v>
      </c>
    </row>
    <row r="277" spans="2:12" ht="13.5" x14ac:dyDescent="0.35">
      <c r="B277" s="45">
        <v>274</v>
      </c>
      <c r="C277" s="6">
        <v>111689</v>
      </c>
      <c r="D277" s="44" t="str">
        <f>VLOOKUP(C277,'[1]Control programa E'!$B$13:$U$396,8,0)</f>
        <v>LA ANDINA</v>
      </c>
      <c r="E277" s="44" t="str">
        <f>VLOOKUP(C277,'[1]Control programa E'!$B$13:$U$396,11,0)</f>
        <v>LA UNION</v>
      </c>
      <c r="F277" s="44" t="str">
        <f>VLOOKUP(C277,'[1]Control programa E'!$B$13:$U$396,10,0)</f>
        <v>Área Sur</v>
      </c>
      <c r="G277" s="44" t="str">
        <f>VLOOKUP(C277,'[1]Control programa E'!$B$13:$U$396,20,0)</f>
        <v>Carlos A Tamayo</v>
      </c>
      <c r="H277" s="44" t="str">
        <f>VLOOKUP(C277,'[1]Control programa E'!$B$13:$U$396,15,0)</f>
        <v>ANDRES GARCIA</v>
      </c>
      <c r="I277" s="112">
        <v>0.76623376623376627</v>
      </c>
      <c r="J277" s="112">
        <v>0.83116883116883122</v>
      </c>
      <c r="K277" s="110">
        <f t="shared" si="4"/>
        <v>0.79870129870129869</v>
      </c>
      <c r="L277" s="44" t="str">
        <f>VLOOKUP(C277,'[1]Control programa E'!$B$13:$AS$396,44,0)</f>
        <v>FERNANDO DUQUE</v>
      </c>
    </row>
    <row r="278" spans="2:12" ht="13.5" x14ac:dyDescent="0.35">
      <c r="B278" s="43">
        <v>275</v>
      </c>
      <c r="C278" s="6">
        <v>109951</v>
      </c>
      <c r="D278" s="44" t="str">
        <f>VLOOKUP(C278,'[1]Control programa E'!$B$13:$U$396,8,0)</f>
        <v>CENTENARIO</v>
      </c>
      <c r="E278" s="44" t="str">
        <f>VLOOKUP(C278,'[1]Control programa E'!$B$13:$U$396,11,0)</f>
        <v>BOGOTA D.C.</v>
      </c>
      <c r="F278" s="44" t="str">
        <f>VLOOKUP(C278,'[1]Control programa E'!$B$13:$U$396,10,0)</f>
        <v>Área Centro</v>
      </c>
      <c r="G278" s="44" t="str">
        <f>VLOOKUP(C278,'[1]Control programa E'!$B$13:$U$396,20,0)</f>
        <v>Nancy Balaguera/ Hiovanny Balaguera</v>
      </c>
      <c r="H278" s="44" t="str">
        <f>VLOOKUP(C278,'[1]Control programa E'!$B$13:$U$396,15,0)</f>
        <v xml:space="preserve">JUAN PABLO PIÑEROS </v>
      </c>
      <c r="I278" s="112">
        <v>0.81538461538461537</v>
      </c>
      <c r="J278" s="112">
        <v>0.78048780487804881</v>
      </c>
      <c r="K278" s="110">
        <f t="shared" si="4"/>
        <v>0.79793621013133209</v>
      </c>
      <c r="L278" s="44" t="str">
        <f>VLOOKUP(C278,'[1]Control programa E'!$B$13:$AS$396,44,0)</f>
        <v>FERNEY LOZANO</v>
      </c>
    </row>
    <row r="279" spans="2:12" ht="13.5" x14ac:dyDescent="0.35">
      <c r="B279" s="45">
        <v>276</v>
      </c>
      <c r="C279" s="4">
        <v>110296</v>
      </c>
      <c r="D279" s="44" t="str">
        <f>VLOOKUP(C279,'[1]Control programa E'!$B$13:$U$396,8,0)</f>
        <v>LA 70 CALI</v>
      </c>
      <c r="E279" s="44" t="str">
        <f>VLOOKUP(C279,'[1]Control programa E'!$B$13:$U$396,11,0)</f>
        <v>SANTIAGO DE CALI</v>
      </c>
      <c r="F279" s="44" t="str">
        <f>VLOOKUP(C279,'[1]Control programa E'!$B$13:$U$396,10,0)</f>
        <v>Área Sur</v>
      </c>
      <c r="G279" s="44" t="str">
        <f>VLOOKUP(C279,'[1]Control programa E'!$B$13:$U$396,20,0)</f>
        <v>GREEN SAS: Jose Vicente Enriquez</v>
      </c>
      <c r="H279" s="44" t="str">
        <f>VLOOKUP(C279,'[1]Control programa E'!$B$13:$U$396,15,0)</f>
        <v>CLAUDIA PINILLA</v>
      </c>
      <c r="I279" s="111">
        <v>0.80722891566265065</v>
      </c>
      <c r="J279" s="111">
        <v>0.78823529411764703</v>
      </c>
      <c r="K279" s="110">
        <f t="shared" si="4"/>
        <v>0.7977321048901489</v>
      </c>
      <c r="L279" s="44" t="str">
        <f>VLOOKUP(C279,'[1]Control programa E'!$B$13:$AS$396,44,0)</f>
        <v>SANDRA JORDAN</v>
      </c>
    </row>
    <row r="280" spans="2:12" ht="13.5" x14ac:dyDescent="0.35">
      <c r="B280" s="43">
        <v>277</v>
      </c>
      <c r="C280" s="6">
        <v>110580</v>
      </c>
      <c r="D280" s="44" t="str">
        <f>VLOOKUP(C280,'[1]Control programa E'!$B$13:$U$396,8,0)</f>
        <v>SAN JORGE JAMUNDI</v>
      </c>
      <c r="E280" s="44" t="str">
        <f>VLOOKUP(C280,'[1]Control programa E'!$B$13:$U$396,11,0)</f>
        <v>JAMUNDI</v>
      </c>
      <c r="F280" s="44" t="str">
        <f>VLOOKUP(C280,'[1]Control programa E'!$B$13:$U$396,10,0)</f>
        <v>Área Sur</v>
      </c>
      <c r="G280" s="44" t="str">
        <f>VLOOKUP(C280,'[1]Control programa E'!$B$13:$U$396,20,0)</f>
        <v>Harold Rivera</v>
      </c>
      <c r="H280" s="44" t="str">
        <f>VLOOKUP(C280,'[1]Control programa E'!$B$13:$U$396,15,0)</f>
        <v>CLAUDIA PINILLA</v>
      </c>
      <c r="I280" s="112">
        <v>0.91860465116279066</v>
      </c>
      <c r="J280" s="114">
        <v>0.67441860465116277</v>
      </c>
      <c r="K280" s="110">
        <f t="shared" si="4"/>
        <v>0.79651162790697672</v>
      </c>
      <c r="L280" s="44" t="str">
        <f>VLOOKUP(C280,'[1]Control programa E'!$B$13:$AS$396,44,0)</f>
        <v>JUAN MONTEALEGRE</v>
      </c>
    </row>
    <row r="281" spans="2:12" ht="13.5" x14ac:dyDescent="0.35">
      <c r="B281" s="45">
        <v>278</v>
      </c>
      <c r="C281" s="4">
        <v>110246</v>
      </c>
      <c r="D281" s="44" t="str">
        <f>VLOOKUP(C281,'[1]Control programa E'!$B$13:$U$396,8,0)</f>
        <v>AUTOPISTA LA CARO</v>
      </c>
      <c r="E281" s="44" t="str">
        <f>VLOOKUP(C281,'[1]Control programa E'!$B$13:$U$396,11,0)</f>
        <v>CHIA</v>
      </c>
      <c r="F281" s="44" t="str">
        <f>VLOOKUP(C281,'[1]Control programa E'!$B$13:$U$396,10,0)</f>
        <v>Área Centro</v>
      </c>
      <c r="G281" s="44" t="str">
        <f>VLOOKUP(C281,'[1]Control programa E'!$B$13:$U$396,20,0)</f>
        <v>Martin Barbosa / Rumbos</v>
      </c>
      <c r="H281" s="44" t="str">
        <f>VLOOKUP(C281,'[1]Control programa E'!$B$13:$U$396,15,0)</f>
        <v xml:space="preserve">JUAN PABLO PIÑEROS </v>
      </c>
      <c r="I281" s="111">
        <v>0.76190476190476186</v>
      </c>
      <c r="J281" s="111">
        <v>0.82558139534883723</v>
      </c>
      <c r="K281" s="110">
        <f t="shared" si="4"/>
        <v>0.7937430786267996</v>
      </c>
      <c r="L281" s="44" t="str">
        <f>VLOOKUP(C281,'[1]Control programa E'!$B$13:$AS$396,44,0)</f>
        <v>NICOLAS SALAZAR</v>
      </c>
    </row>
    <row r="282" spans="2:12" ht="13.5" x14ac:dyDescent="0.35">
      <c r="B282" s="43">
        <v>279</v>
      </c>
      <c r="C282" s="6">
        <v>167775</v>
      </c>
      <c r="D282" s="44" t="str">
        <f>VLOOKUP(C282,'[1]Control programa E'!$B$13:$U$396,8,0)</f>
        <v>EL OASIS II</v>
      </c>
      <c r="E282" s="44" t="str">
        <f>VLOOKUP(C282,'[1]Control programa E'!$B$13:$U$396,11,0)</f>
        <v>BUENAVENTURA</v>
      </c>
      <c r="F282" s="44" t="str">
        <f>VLOOKUP(C282,'[1]Control programa E'!$B$13:$U$396,10,0)</f>
        <v>Área Sur</v>
      </c>
      <c r="G282" s="44" t="str">
        <f>VLOOKUP(C282,'[1]Control programa E'!$B$13:$U$396,20,0)</f>
        <v>Rodrigo Mina</v>
      </c>
      <c r="H282" s="44" t="str">
        <f>VLOOKUP(C282,'[1]Control programa E'!$B$13:$U$396,15,0)</f>
        <v>FERNANDO HERNANDEZ</v>
      </c>
      <c r="I282" s="114">
        <v>0.70370370370370372</v>
      </c>
      <c r="J282" s="112">
        <v>0.87654320987654322</v>
      </c>
      <c r="K282" s="110">
        <f t="shared" si="4"/>
        <v>0.79012345679012341</v>
      </c>
      <c r="L282" s="44" t="str">
        <f>VLOOKUP(C282,'[1]Control programa E'!$B$13:$AS$396,44,0)</f>
        <v>JOSE OROBIO</v>
      </c>
    </row>
    <row r="283" spans="2:12" ht="13.5" x14ac:dyDescent="0.35">
      <c r="B283" s="45">
        <v>280</v>
      </c>
      <c r="C283" s="6">
        <v>111191</v>
      </c>
      <c r="D283" s="44" t="str">
        <f>VLOOKUP(C283,'[1]Control programa E'!$B$13:$U$396,8,0)</f>
        <v>EL PLACER</v>
      </c>
      <c r="E283" s="44" t="str">
        <f>VLOOKUP(C283,'[1]Control programa E'!$B$13:$U$396,11,0)</f>
        <v>YACUANQUER</v>
      </c>
      <c r="F283" s="44" t="str">
        <f>VLOOKUP(C283,'[1]Control programa E'!$B$13:$U$396,10,0)</f>
        <v>Área Sur</v>
      </c>
      <c r="G283" s="44" t="str">
        <f>VLOOKUP(C283,'[1]Control programa E'!$B$13:$U$396,20,0)</f>
        <v>Dumar Guerrero</v>
      </c>
      <c r="H283" s="44" t="str">
        <f>VLOOKUP(C283,'[1]Control programa E'!$B$13:$U$396,15,0)</f>
        <v xml:space="preserve">FABIO ANDRES ROJAS </v>
      </c>
      <c r="I283" s="112">
        <v>0.84</v>
      </c>
      <c r="J283" s="114">
        <v>0.73972602739726023</v>
      </c>
      <c r="K283" s="110">
        <f t="shared" si="4"/>
        <v>0.7898630136986301</v>
      </c>
      <c r="L283" s="44" t="str">
        <f>VLOOKUP(C283,'[1]Control programa E'!$B$13:$AS$396,44,0)</f>
        <v>MIGUEL RAMIREZ</v>
      </c>
    </row>
    <row r="284" spans="2:12" ht="13.5" x14ac:dyDescent="0.35">
      <c r="B284" s="43">
        <v>281</v>
      </c>
      <c r="C284" s="6">
        <v>167185</v>
      </c>
      <c r="D284" s="44" t="str">
        <f>VLOOKUP(C284,'[1]Control programa E'!$B$13:$U$396,8,0)</f>
        <v>LAS ABEJAS</v>
      </c>
      <c r="E284" s="44" t="str">
        <f>VLOOKUP(C284,'[1]Control programa E'!$B$13:$U$396,11,0)</f>
        <v>ANAPOIMA</v>
      </c>
      <c r="F284" s="44" t="str">
        <f>VLOOKUP(C284,'[1]Control programa E'!$B$13:$U$396,10,0)</f>
        <v>Área Centro</v>
      </c>
      <c r="G284" s="44" t="str">
        <f>VLOOKUP(C284,'[1]Control programa E'!$B$13:$U$396,20,0)</f>
        <v>Guillermo Montilla (Dealer), Alberto Cárdenas (Operador)</v>
      </c>
      <c r="H284" s="44" t="str">
        <f>VLOOKUP(C284,'[1]Control programa E'!$B$13:$U$396,15,0)</f>
        <v xml:space="preserve">PAOLA MARTÍNEZ </v>
      </c>
      <c r="I284" s="114">
        <v>0.66279069767441856</v>
      </c>
      <c r="J284" s="112">
        <v>0.91463414634146345</v>
      </c>
      <c r="K284" s="110">
        <f t="shared" si="4"/>
        <v>0.78871242200794101</v>
      </c>
      <c r="L284" s="44" t="str">
        <f>VLOOKUP(C284,'[1]Control programa E'!$B$13:$AS$396,44,0)</f>
        <v>LUIS CASTRO</v>
      </c>
    </row>
    <row r="285" spans="2:12" ht="13.5" x14ac:dyDescent="0.35">
      <c r="B285" s="45">
        <v>282</v>
      </c>
      <c r="C285" s="6">
        <v>111735</v>
      </c>
      <c r="D285" s="44" t="str">
        <f>VLOOKUP(C285,'[1]Control programa E'!$B$13:$U$396,8,0)</f>
        <v>BOLIVAR - JAMUNDI</v>
      </c>
      <c r="E285" s="44" t="str">
        <f>VLOOKUP(C285,'[1]Control programa E'!$B$13:$U$396,11,0)</f>
        <v>JAMUNDI</v>
      </c>
      <c r="F285" s="44" t="str">
        <f>VLOOKUP(C285,'[1]Control programa E'!$B$13:$U$396,10,0)</f>
        <v>Área Sur</v>
      </c>
      <c r="G285" s="44" t="str">
        <f>VLOOKUP(C285,'[1]Control programa E'!$B$13:$U$396,20,0)</f>
        <v>Harold Rivera</v>
      </c>
      <c r="H285" s="44" t="str">
        <f>VLOOKUP(C285,'[1]Control programa E'!$B$13:$U$396,15,0)</f>
        <v>CLAUDIA PINILLA</v>
      </c>
      <c r="I285" s="114">
        <v>0.72093023255813948</v>
      </c>
      <c r="J285" s="112">
        <v>0.85227272727272729</v>
      </c>
      <c r="K285" s="110">
        <f t="shared" si="4"/>
        <v>0.78660147991543339</v>
      </c>
      <c r="L285" s="44" t="str">
        <f>VLOOKUP(C285,'[1]Control programa E'!$B$13:$AS$396,44,0)</f>
        <v>JUAN MONTEALEGRE</v>
      </c>
    </row>
    <row r="286" spans="2:12" ht="13.5" x14ac:dyDescent="0.35">
      <c r="B286" s="43">
        <v>283</v>
      </c>
      <c r="C286" s="6">
        <v>170644</v>
      </c>
      <c r="D286" s="44" t="str">
        <f>VLOOKUP(C286,'[1]Control programa E'!$B$13:$U$396,8,0)</f>
        <v>EMMANUEL</v>
      </c>
      <c r="E286" s="44" t="str">
        <f>VLOOKUP(C286,'[1]Control programa E'!$B$13:$U$396,11,0)</f>
        <v>BOGOTA D.C.</v>
      </c>
      <c r="F286" s="44" t="str">
        <f>VLOOKUP(C286,'[1]Control programa E'!$B$13:$U$396,10,0)</f>
        <v>Área Centro</v>
      </c>
      <c r="G286" s="44" t="str">
        <f>VLOOKUP(C286,'[1]Control programa E'!$B$13:$U$396,20,0)</f>
        <v>COESCO: Julian Torrado</v>
      </c>
      <c r="H286" s="44" t="str">
        <f>VLOOKUP(C286,'[1]Control programa E'!$B$13:$U$396,15,0)</f>
        <v xml:space="preserve">PAOLA MARTÍNEZ </v>
      </c>
      <c r="I286" s="112">
        <v>0.8</v>
      </c>
      <c r="J286" s="112">
        <v>0.77108433734939763</v>
      </c>
      <c r="K286" s="110">
        <f t="shared" si="4"/>
        <v>0.78554216867469884</v>
      </c>
      <c r="L286" s="44" t="str">
        <f>VLOOKUP(C286,'[1]Control programa E'!$B$13:$AS$396,44,0)</f>
        <v>MILENA INFANTE</v>
      </c>
    </row>
    <row r="287" spans="2:12" ht="13.5" x14ac:dyDescent="0.35">
      <c r="B287" s="45">
        <v>284</v>
      </c>
      <c r="C287" s="6">
        <v>110423</v>
      </c>
      <c r="D287" s="44" t="str">
        <f>VLOOKUP(C287,'[1]Control programa E'!$B$13:$U$396,8,0)</f>
        <v>ALMENDROS</v>
      </c>
      <c r="E287" s="44" t="str">
        <f>VLOOKUP(C287,'[1]Control programa E'!$B$13:$U$396,11,0)</f>
        <v>MEDELLIN</v>
      </c>
      <c r="F287" s="44" t="str">
        <f>VLOOKUP(C287,'[1]Control programa E'!$B$13:$U$396,10,0)</f>
        <v>Área Norte</v>
      </c>
      <c r="G287" s="44" t="str">
        <f>VLOOKUP(C287,'[1]Control programa E'!$B$13:$U$396,20,0)</f>
        <v>Juan Perez Gil</v>
      </c>
      <c r="H287" s="44" t="str">
        <f>VLOOKUP(C287,'[1]Control programa E'!$B$13:$U$396,15,0)</f>
        <v>ALVARO GUTIERREZ</v>
      </c>
      <c r="I287" s="112">
        <v>0.80952380952380953</v>
      </c>
      <c r="J287" s="112">
        <v>0.76136363636363635</v>
      </c>
      <c r="K287" s="110">
        <f t="shared" si="4"/>
        <v>0.785443722943723</v>
      </c>
      <c r="L287" s="44" t="str">
        <f>VLOOKUP(C287,'[1]Control programa E'!$B$13:$AS$396,44,0)</f>
        <v>NORMAN CORDOBA</v>
      </c>
    </row>
    <row r="288" spans="2:12" ht="13.5" x14ac:dyDescent="0.35">
      <c r="B288" s="43">
        <v>285</v>
      </c>
      <c r="C288" s="6">
        <v>171072</v>
      </c>
      <c r="D288" s="44" t="str">
        <f>VLOOKUP(C288,'[1]Control programa E'!$B$13:$U$396,8,0)</f>
        <v>SAN REMO</v>
      </c>
      <c r="E288" s="44" t="str">
        <f>VLOOKUP(C288,'[1]Control programa E'!$B$13:$U$396,11,0)</f>
        <v>BOGOTA D.C.</v>
      </c>
      <c r="F288" s="44" t="str">
        <f>VLOOKUP(C288,'[1]Control programa E'!$B$13:$U$396,10,0)</f>
        <v>Área Centro</v>
      </c>
      <c r="G288" s="44" t="str">
        <f>VLOOKUP(C288,'[1]Control programa E'!$B$13:$U$396,20,0)</f>
        <v>YANETH BEJARANO</v>
      </c>
      <c r="H288" s="44" t="str">
        <f>VLOOKUP(C288,'[1]Control programa E'!$B$13:$U$396,15,0)</f>
        <v xml:space="preserve">JUAN PABLO PIÑEROS </v>
      </c>
      <c r="I288" s="5" t="s">
        <v>534</v>
      </c>
      <c r="J288" s="112">
        <v>0.78409090909090906</v>
      </c>
      <c r="K288" s="110">
        <f t="shared" si="4"/>
        <v>0.78409090909090906</v>
      </c>
      <c r="L288" s="44" t="str">
        <f>VLOOKUP(C288,'[1]Control programa E'!$B$13:$AS$396,44,0)</f>
        <v>LUIS CASTRO</v>
      </c>
    </row>
    <row r="289" spans="2:12" ht="13.5" x14ac:dyDescent="0.35">
      <c r="B289" s="45">
        <v>286</v>
      </c>
      <c r="C289" s="6">
        <v>110109</v>
      </c>
      <c r="D289" s="44" t="str">
        <f>VLOOKUP(C289,'[1]Control programa E'!$B$13:$U$396,8,0)</f>
        <v>CALLE 170</v>
      </c>
      <c r="E289" s="44" t="str">
        <f>VLOOKUP(C289,'[1]Control programa E'!$B$13:$U$396,11,0)</f>
        <v>BOGOTA D.C.</v>
      </c>
      <c r="F289" s="44" t="str">
        <f>VLOOKUP(C289,'[1]Control programa E'!$B$13:$U$396,10,0)</f>
        <v>Área Centro</v>
      </c>
      <c r="G289" s="44" t="str">
        <f>VLOOKUP(C289,'[1]Control programa E'!$B$13:$U$396,20,0)</f>
        <v>Adriana Concha</v>
      </c>
      <c r="H289" s="44" t="str">
        <f>VLOOKUP(C289,'[1]Control programa E'!$B$13:$U$396,15,0)</f>
        <v xml:space="preserve">JUAN PABLO PIÑEROS </v>
      </c>
      <c r="I289" s="114">
        <v>0.65116279069767447</v>
      </c>
      <c r="J289" s="112">
        <v>0.91666666666666663</v>
      </c>
      <c r="K289" s="110">
        <f t="shared" si="4"/>
        <v>0.7839147286821706</v>
      </c>
      <c r="L289" s="44" t="str">
        <f>VLOOKUP(C289,'[1]Control programa E'!$B$13:$AS$396,44,0)</f>
        <v>NICOLAS SALAZAR</v>
      </c>
    </row>
    <row r="290" spans="2:12" ht="13.5" x14ac:dyDescent="0.35">
      <c r="B290" s="43">
        <v>287</v>
      </c>
      <c r="C290" s="4">
        <v>161383</v>
      </c>
      <c r="D290" s="44" t="str">
        <f>VLOOKUP(C290,'[1]Control programa E'!$B$13:$U$396,8,0)</f>
        <v>SAN JORGE LA APARTADA</v>
      </c>
      <c r="E290" s="44" t="str">
        <f>VLOOKUP(C290,'[1]Control programa E'!$B$13:$U$396,11,0)</f>
        <v>LA APARTADA (FRONTERA)</v>
      </c>
      <c r="F290" s="44" t="str">
        <f>VLOOKUP(C290,'[1]Control programa E'!$B$13:$U$396,10,0)</f>
        <v>Área Norte</v>
      </c>
      <c r="G290" s="44" t="str">
        <f>VLOOKUP(C290,'[1]Control programa E'!$B$13:$U$396,20,0)</f>
        <v>Octavio Lopera</v>
      </c>
      <c r="H290" s="44" t="str">
        <f>VLOOKUP(C290,'[1]Control programa E'!$B$13:$U$396,15,0)</f>
        <v>VICTOR PATERNINA</v>
      </c>
      <c r="I290" s="113">
        <v>0.61363636363636365</v>
      </c>
      <c r="J290" s="111">
        <v>0.95348837209302328</v>
      </c>
      <c r="K290" s="110">
        <f t="shared" si="4"/>
        <v>0.78356236786469347</v>
      </c>
      <c r="L290" s="44" t="str">
        <f>VLOOKUP(C290,'[1]Control programa E'!$B$13:$AS$396,44,0)</f>
        <v>KAREN COGOLLO</v>
      </c>
    </row>
    <row r="291" spans="2:12" ht="13.5" x14ac:dyDescent="0.35">
      <c r="B291" s="45">
        <v>288</v>
      </c>
      <c r="C291" s="4">
        <v>109699</v>
      </c>
      <c r="D291" s="44" t="str">
        <f>VLOOKUP(C291,'[1]Control programa E'!$B$13:$U$396,8,0)</f>
        <v>ESSO ENVIGADO</v>
      </c>
      <c r="E291" s="44" t="str">
        <f>VLOOKUP(C291,'[1]Control programa E'!$B$13:$U$396,11,0)</f>
        <v>ENVIGADO</v>
      </c>
      <c r="F291" s="44" t="str">
        <f>VLOOKUP(C291,'[1]Control programa E'!$B$13:$U$396,10,0)</f>
        <v>Área Norte</v>
      </c>
      <c r="G291" s="44" t="str">
        <f>VLOOKUP(C291,'[1]Control programa E'!$B$13:$U$396,20,0)</f>
        <v>ACEVEDO: Cesar Acevedo</v>
      </c>
      <c r="H291" s="44" t="str">
        <f>VLOOKUP(C291,'[1]Control programa E'!$B$13:$U$396,15,0)</f>
        <v>ALVARO GUTIERREZ</v>
      </c>
      <c r="I291" s="113">
        <v>0.69230769230769229</v>
      </c>
      <c r="J291" s="111">
        <v>0.87209302325581395</v>
      </c>
      <c r="K291" s="110">
        <f t="shared" si="4"/>
        <v>0.78220035778175312</v>
      </c>
      <c r="L291" s="44" t="str">
        <f>VLOOKUP(C291,'[1]Control programa E'!$B$13:$AS$396,44,0)</f>
        <v>NORMAN CORDOBA</v>
      </c>
    </row>
    <row r="292" spans="2:12" ht="13.5" x14ac:dyDescent="0.35">
      <c r="B292" s="43">
        <v>289</v>
      </c>
      <c r="C292" s="4">
        <v>170950</v>
      </c>
      <c r="D292" s="44" t="str">
        <f>VLOOKUP(C292,'[1]Control programa E'!$B$13:$U$396,8,0)</f>
        <v>GUALANDAY</v>
      </c>
      <c r="E292" s="44" t="str">
        <f>VLOOKUP(C292,'[1]Control programa E'!$B$13:$U$396,11,0)</f>
        <v>COELLO</v>
      </c>
      <c r="F292" s="44" t="str">
        <f>VLOOKUP(C292,'[1]Control programa E'!$B$13:$U$396,10,0)</f>
        <v>Área Centro</v>
      </c>
      <c r="G292" s="44" t="str">
        <f>VLOOKUP(C292,'[1]Control programa E'!$B$13:$U$396,20,0)</f>
        <v>Mauricio Camacho</v>
      </c>
      <c r="H292" s="44" t="str">
        <f>VLOOKUP(C292,'[1]Control programa E'!$B$13:$U$396,15,0)</f>
        <v>ROBINSON GUZMÁN</v>
      </c>
      <c r="I292" s="116">
        <v>0.55681818181818177</v>
      </c>
      <c r="J292" s="111">
        <v>1</v>
      </c>
      <c r="K292" s="110">
        <f t="shared" si="4"/>
        <v>0.77840909090909083</v>
      </c>
      <c r="L292" s="44" t="str">
        <f>VLOOKUP(C292,'[1]Control programa E'!$B$13:$AS$396,44,0)</f>
        <v>MIGUEL RAMIREZ</v>
      </c>
    </row>
    <row r="293" spans="2:12" ht="13.5" x14ac:dyDescent="0.35">
      <c r="B293" s="45">
        <v>290</v>
      </c>
      <c r="C293" s="6">
        <v>109953</v>
      </c>
      <c r="D293" s="44" t="str">
        <f>VLOOKUP(C293,'[1]Control programa E'!$B$13:$U$396,8,0)</f>
        <v>COLORES</v>
      </c>
      <c r="E293" s="44" t="str">
        <f>VLOOKUP(C293,'[1]Control programa E'!$B$13:$U$396,11,0)</f>
        <v>MEDELLIN</v>
      </c>
      <c r="F293" s="44" t="str">
        <f>VLOOKUP(C293,'[1]Control programa E'!$B$13:$U$396,10,0)</f>
        <v>Área Norte</v>
      </c>
      <c r="G293" s="44" t="str">
        <f>VLOOKUP(C293,'[1]Control programa E'!$B$13:$U$396,20,0)</f>
        <v>Jose Elias Rivera</v>
      </c>
      <c r="H293" s="44" t="str">
        <f>VLOOKUP(C293,'[1]Control programa E'!$B$13:$U$396,15,0)</f>
        <v>OLGA LUCIA RESTREPO</v>
      </c>
      <c r="I293" s="112">
        <v>1</v>
      </c>
      <c r="J293" s="115">
        <v>0.55681818181818177</v>
      </c>
      <c r="K293" s="110">
        <f t="shared" si="4"/>
        <v>0.77840909090909083</v>
      </c>
      <c r="L293" s="44" t="str">
        <f>VLOOKUP(C293,'[1]Control programa E'!$B$13:$AS$396,44,0)</f>
        <v>JOHNNATAN ALZATE</v>
      </c>
    </row>
    <row r="294" spans="2:12" ht="13.5" x14ac:dyDescent="0.35">
      <c r="B294" s="43">
        <v>291</v>
      </c>
      <c r="C294" s="4">
        <v>110025</v>
      </c>
      <c r="D294" s="44" t="str">
        <f>VLOOKUP(C294,'[1]Control programa E'!$B$13:$U$396,8,0)</f>
        <v>LUBRITODO</v>
      </c>
      <c r="E294" s="44" t="str">
        <f>VLOOKUP(C294,'[1]Control programa E'!$B$13:$U$396,11,0)</f>
        <v>MEDELLIN</v>
      </c>
      <c r="F294" s="44" t="str">
        <f>VLOOKUP(C294,'[1]Control programa E'!$B$13:$U$396,10,0)</f>
        <v>Área Norte</v>
      </c>
      <c r="G294" s="44" t="str">
        <f>VLOOKUP(C294,'[1]Control programa E'!$B$13:$U$396,20,0)</f>
        <v>Diego Ramírez</v>
      </c>
      <c r="H294" s="44" t="str">
        <f>VLOOKUP(C294,'[1]Control programa E'!$B$13:$U$396,15,0)</f>
        <v>OLGA LUCIA RESTREPO</v>
      </c>
      <c r="I294" s="111">
        <v>0.75</v>
      </c>
      <c r="J294" s="111">
        <v>0.80681818181818177</v>
      </c>
      <c r="K294" s="110">
        <f t="shared" si="4"/>
        <v>0.77840909090909083</v>
      </c>
      <c r="L294" s="44" t="str">
        <f>VLOOKUP(C294,'[1]Control programa E'!$B$13:$AS$396,44,0)</f>
        <v>NORMAN CORDOBA</v>
      </c>
    </row>
    <row r="295" spans="2:12" ht="13.5" x14ac:dyDescent="0.35">
      <c r="B295" s="45">
        <v>292</v>
      </c>
      <c r="C295" s="6">
        <v>167587</v>
      </c>
      <c r="D295" s="44" t="str">
        <f>VLOOKUP(C295,'[1]Control programa E'!$B$13:$U$396,8,0)</f>
        <v>LA AURORA</v>
      </c>
      <c r="E295" s="44" t="str">
        <f>VLOOKUP(C295,'[1]Control programa E'!$B$13:$U$396,11,0)</f>
        <v>GACHANCIPA</v>
      </c>
      <c r="F295" s="44" t="str">
        <f>VLOOKUP(C295,'[1]Control programa E'!$B$13:$U$396,10,0)</f>
        <v>Área Centro</v>
      </c>
      <c r="G295" s="44" t="str">
        <f>VLOOKUP(C295,'[1]Control programa E'!$B$13:$U$396,20,0)</f>
        <v>REDH: Humberto Hernandez</v>
      </c>
      <c r="H295" s="44" t="str">
        <f>VLOOKUP(C295,'[1]Control programa E'!$B$13:$U$396,15,0)</f>
        <v>CAROLINA CHAVEZ</v>
      </c>
      <c r="I295" s="114">
        <v>0.67105263157894735</v>
      </c>
      <c r="J295" s="112">
        <v>0.88372093023255816</v>
      </c>
      <c r="K295" s="110">
        <f t="shared" si="4"/>
        <v>0.77738678090575275</v>
      </c>
      <c r="L295" s="44" t="str">
        <f>VLOOKUP(C295,'[1]Control programa E'!$B$13:$AS$396,44,0)</f>
        <v>LUIS CASTRO</v>
      </c>
    </row>
    <row r="296" spans="2:12" ht="13.5" x14ac:dyDescent="0.35">
      <c r="B296" s="43">
        <v>293</v>
      </c>
      <c r="C296" s="4">
        <v>110549</v>
      </c>
      <c r="D296" s="44" t="str">
        <f>VLOOKUP(C296,'[1]Control programa E'!$B$13:$U$396,8,0)</f>
        <v>INDUSTRIALES</v>
      </c>
      <c r="E296" s="44" t="str">
        <f>VLOOKUP(C296,'[1]Control programa E'!$B$13:$U$396,11,0)</f>
        <v>MEDELLIN</v>
      </c>
      <c r="F296" s="44" t="str">
        <f>VLOOKUP(C296,'[1]Control programa E'!$B$13:$U$396,10,0)</f>
        <v>Área Norte</v>
      </c>
      <c r="G296" s="44" t="str">
        <f>VLOOKUP(C296,'[1]Control programa E'!$B$13:$U$396,20,0)</f>
        <v>FAMILIA JARAMILLO: Juan Diego Jaramillo</v>
      </c>
      <c r="H296" s="44" t="str">
        <f>VLOOKUP(C296,'[1]Control programa E'!$B$13:$U$396,15,0)</f>
        <v>ALVARO GUTIERREZ</v>
      </c>
      <c r="I296" s="113">
        <v>0.73863636363636365</v>
      </c>
      <c r="J296" s="111">
        <v>0.80681818181818177</v>
      </c>
      <c r="K296" s="110">
        <f t="shared" si="4"/>
        <v>0.77272727272727271</v>
      </c>
      <c r="L296" s="44" t="str">
        <f>VLOOKUP(C296,'[1]Control programa E'!$B$13:$AS$396,44,0)</f>
        <v>NORMAN CORDOBA</v>
      </c>
    </row>
    <row r="297" spans="2:12" ht="13.5" x14ac:dyDescent="0.35">
      <c r="B297" s="45">
        <v>294</v>
      </c>
      <c r="C297" s="4">
        <v>168666</v>
      </c>
      <c r="D297" s="44" t="str">
        <f>VLOOKUP(C297,'[1]Control programa E'!$B$13:$U$396,8,0)</f>
        <v>CMAR SAN FRANCISCO</v>
      </c>
      <c r="E297" s="44" t="str">
        <f>VLOOKUP(C297,'[1]Control programa E'!$B$13:$U$396,11,0)</f>
        <v>CHIA</v>
      </c>
      <c r="F297" s="44" t="str">
        <f>VLOOKUP(C297,'[1]Control programa E'!$B$13:$U$396,10,0)</f>
        <v>Área Centro</v>
      </c>
      <c r="G297" s="44" t="str">
        <f>VLOOKUP(C297,'[1]Control programa E'!$B$13:$U$396,20,0)</f>
        <v>REDH: Humberto Hernandez</v>
      </c>
      <c r="H297" s="44" t="str">
        <f>VLOOKUP(C297,'[1]Control programa E'!$B$13:$U$396,15,0)</f>
        <v>CAROLINA CHAVEZ</v>
      </c>
      <c r="I297" s="113">
        <v>0.61445783132530118</v>
      </c>
      <c r="J297" s="111">
        <v>0.92941176470588238</v>
      </c>
      <c r="K297" s="110">
        <f t="shared" si="4"/>
        <v>0.77193479801559173</v>
      </c>
      <c r="L297" s="44" t="str">
        <f>VLOOKUP(C297,'[1]Control programa E'!$B$13:$AS$396,44,0)</f>
        <v>LUIS CASTRO</v>
      </c>
    </row>
    <row r="298" spans="2:12" ht="13.5" x14ac:dyDescent="0.35">
      <c r="B298" s="43">
        <v>295</v>
      </c>
      <c r="C298" s="6">
        <v>111026</v>
      </c>
      <c r="D298" s="44" t="str">
        <f>VLOOKUP(C298,'[1]Control programa E'!$B$13:$U$396,8,0)</f>
        <v>COMBUSTIBLES GALAXIA S.A.</v>
      </c>
      <c r="E298" s="44" t="str">
        <f>VLOOKUP(C298,'[1]Control programa E'!$B$13:$U$396,11,0)</f>
        <v>RIONEGRO</v>
      </c>
      <c r="F298" s="44" t="str">
        <f>VLOOKUP(C298,'[1]Control programa E'!$B$13:$U$396,10,0)</f>
        <v>Área Norte</v>
      </c>
      <c r="G298" s="44" t="str">
        <f>VLOOKUP(C298,'[1]Control programa E'!$B$13:$U$396,20,0)</f>
        <v>COESCO: Alexander Trujillo</v>
      </c>
      <c r="H298" s="44" t="str">
        <f>VLOOKUP(C298,'[1]Control programa E'!$B$13:$U$396,15,0)</f>
        <v>ANDRES FELIPE PENNA</v>
      </c>
      <c r="I298" s="115">
        <v>0.57692307692307687</v>
      </c>
      <c r="J298" s="112">
        <v>0.96511627906976749</v>
      </c>
      <c r="K298" s="110">
        <f t="shared" si="4"/>
        <v>0.77101967799642224</v>
      </c>
      <c r="L298" s="44" t="str">
        <f>VLOOKUP(C298,'[1]Control programa E'!$B$13:$AS$396,44,0)</f>
        <v>JOHNNATAN ALZATE</v>
      </c>
    </row>
    <row r="299" spans="2:12" ht="13.5" x14ac:dyDescent="0.35">
      <c r="B299" s="45">
        <v>296</v>
      </c>
      <c r="C299" s="4">
        <v>112274</v>
      </c>
      <c r="D299" s="44" t="str">
        <f>VLOOKUP(C299,'[1]Control programa E'!$B$13:$U$396,8,0)</f>
        <v>POLO</v>
      </c>
      <c r="E299" s="44" t="str">
        <f>VLOOKUP(C299,'[1]Control programa E'!$B$13:$U$396,11,0)</f>
        <v>BOGOTA D.C.</v>
      </c>
      <c r="F299" s="44" t="str">
        <f>VLOOKUP(C299,'[1]Control programa E'!$B$13:$U$396,10,0)</f>
        <v>Área Centro</v>
      </c>
      <c r="G299" s="44" t="str">
        <f>VLOOKUP(C299,'[1]Control programa E'!$B$13:$U$396,20,0)</f>
        <v>REDH: Humberto Hernandez</v>
      </c>
      <c r="H299" s="44" t="str">
        <f>VLOOKUP(C299,'[1]Control programa E'!$B$13:$U$396,15,0)</f>
        <v>CAROLINA CHAVEZ</v>
      </c>
      <c r="I299" s="111">
        <v>0.86904761904761907</v>
      </c>
      <c r="J299" s="113">
        <v>0.67045454545454541</v>
      </c>
      <c r="K299" s="110">
        <f t="shared" si="4"/>
        <v>0.76975108225108224</v>
      </c>
      <c r="L299" s="44" t="str">
        <f>VLOOKUP(C299,'[1]Control programa E'!$B$13:$AS$396,44,0)</f>
        <v>NICOLAS SALAZAR</v>
      </c>
    </row>
    <row r="300" spans="2:12" ht="13.5" x14ac:dyDescent="0.35">
      <c r="B300" s="43">
        <v>297</v>
      </c>
      <c r="C300" s="6">
        <v>111998</v>
      </c>
      <c r="D300" s="44" t="str">
        <f>VLOOKUP(C300,'[1]Control programa E'!$B$13:$U$396,8,0)</f>
        <v>COTRANDER</v>
      </c>
      <c r="E300" s="44" t="str">
        <f>VLOOKUP(C300,'[1]Control programa E'!$B$13:$U$396,11,0)</f>
        <v>FLORIDABLANCA</v>
      </c>
      <c r="F300" s="44" t="str">
        <f>VLOOKUP(C300,'[1]Control programa E'!$B$13:$U$396,10,0)</f>
        <v>Área Norte</v>
      </c>
      <c r="G300" s="44" t="str">
        <f>VLOOKUP(C300,'[1]Control programa E'!$B$13:$U$396,20,0)</f>
        <v>Cotrander Ltda / Nelson *</v>
      </c>
      <c r="H300" s="44" t="str">
        <f>VLOOKUP(C300,'[1]Control programa E'!$B$13:$U$396,15,0)</f>
        <v>FABIAN TORRES</v>
      </c>
      <c r="I300" s="114">
        <v>0.74117647058823533</v>
      </c>
      <c r="J300" s="112">
        <v>0.7831325301204819</v>
      </c>
      <c r="K300" s="110">
        <f t="shared" si="4"/>
        <v>0.76215450035435861</v>
      </c>
      <c r="L300" s="44" t="str">
        <f>VLOOKUP(C300,'[1]Control programa E'!$B$13:$AS$396,44,0)</f>
        <v>FERNEY LOZANO</v>
      </c>
    </row>
    <row r="301" spans="2:12" ht="13.5" x14ac:dyDescent="0.35">
      <c r="B301" s="45">
        <v>298</v>
      </c>
      <c r="C301" s="6">
        <v>109747</v>
      </c>
      <c r="D301" s="44" t="str">
        <f>VLOOKUP(C301,'[1]Control programa E'!$B$13:$U$396,8,0)</f>
        <v>ESTADIO</v>
      </c>
      <c r="E301" s="44" t="str">
        <f>VLOOKUP(C301,'[1]Control programa E'!$B$13:$U$396,11,0)</f>
        <v>MEDELLIN</v>
      </c>
      <c r="F301" s="44" t="str">
        <f>VLOOKUP(C301,'[1]Control programa E'!$B$13:$U$396,10,0)</f>
        <v>Área Norte</v>
      </c>
      <c r="G301" s="44" t="str">
        <f>VLOOKUP(C301,'[1]Control programa E'!$B$13:$U$396,20,0)</f>
        <v>ACEVEDO: Ariel Acevedo</v>
      </c>
      <c r="H301" s="44" t="str">
        <f>VLOOKUP(C301,'[1]Control programa E'!$B$13:$U$396,15,0)</f>
        <v>ALVARO GUTIERREZ</v>
      </c>
      <c r="I301" s="112">
        <v>0.79545454545454541</v>
      </c>
      <c r="J301" s="114">
        <v>0.72727272727272729</v>
      </c>
      <c r="K301" s="110">
        <f t="shared" si="4"/>
        <v>0.76136363636363635</v>
      </c>
      <c r="L301" s="44" t="str">
        <f>VLOOKUP(C301,'[1]Control programa E'!$B$13:$AS$396,44,0)</f>
        <v>JOHNNATAN ALZATE</v>
      </c>
    </row>
    <row r="302" spans="2:12" ht="13.5" x14ac:dyDescent="0.35">
      <c r="B302" s="43">
        <v>299</v>
      </c>
      <c r="C302" s="4">
        <v>154677</v>
      </c>
      <c r="D302" s="44" t="str">
        <f>VLOOKUP(C302,'[1]Control programa E'!$B$13:$U$396,8,0)</f>
        <v>LLANOGRANDE - RIONEGRO</v>
      </c>
      <c r="E302" s="44" t="str">
        <f>VLOOKUP(C302,'[1]Control programa E'!$B$13:$U$396,11,0)</f>
        <v>RIONEGRO</v>
      </c>
      <c r="F302" s="44" t="str">
        <f>VLOOKUP(C302,'[1]Control programa E'!$B$13:$U$396,10,0)</f>
        <v>Área Norte</v>
      </c>
      <c r="G302" s="44" t="str">
        <f>VLOOKUP(C302,'[1]Control programa E'!$B$13:$U$396,20,0)</f>
        <v>ACEVEDO: Cesar Acevedo</v>
      </c>
      <c r="H302" s="44" t="str">
        <f>VLOOKUP(C302,'[1]Control programa E'!$B$13:$U$396,15,0)</f>
        <v>ALVARO GUTIERREZ</v>
      </c>
      <c r="I302" s="113">
        <v>0.69767441860465118</v>
      </c>
      <c r="J302" s="111">
        <v>0.81395348837209303</v>
      </c>
      <c r="K302" s="110">
        <f t="shared" si="4"/>
        <v>0.7558139534883721</v>
      </c>
      <c r="L302" s="44" t="str">
        <f>VLOOKUP(C302,'[1]Control programa E'!$B$13:$AS$396,44,0)</f>
        <v>NORMAN CORDOBA</v>
      </c>
    </row>
    <row r="303" spans="2:12" ht="13.5" x14ac:dyDescent="0.35">
      <c r="B303" s="45">
        <v>300</v>
      </c>
      <c r="C303" s="4">
        <v>110397</v>
      </c>
      <c r="D303" s="44" t="str">
        <f>VLOOKUP(C303,'[1]Control programa E'!$B$13:$U$396,8,0)</f>
        <v>SURAUTOPISTA</v>
      </c>
      <c r="E303" s="44" t="str">
        <f>VLOOKUP(C303,'[1]Control programa E'!$B$13:$U$396,11,0)</f>
        <v>SANTIAGO DE CALI</v>
      </c>
      <c r="F303" s="44" t="str">
        <f>VLOOKUP(C303,'[1]Control programa E'!$B$13:$U$396,10,0)</f>
        <v>Área Sur</v>
      </c>
      <c r="G303" s="44" t="str">
        <f>VLOOKUP(C303,'[1]Control programa E'!$B$13:$U$396,20,0)</f>
        <v>Maria Teresa Perez</v>
      </c>
      <c r="H303" s="44" t="str">
        <f>VLOOKUP(C303,'[1]Control programa E'!$B$13:$U$396,15,0)</f>
        <v>CLAUDIA PINILLA</v>
      </c>
      <c r="I303" s="111">
        <v>1</v>
      </c>
      <c r="J303" s="116">
        <v>0.51136363636363635</v>
      </c>
      <c r="K303" s="110">
        <f t="shared" si="4"/>
        <v>0.75568181818181812</v>
      </c>
      <c r="L303" s="44" t="str">
        <f>VLOOKUP(C303,'[1]Control programa E'!$B$13:$AS$396,44,0)</f>
        <v>JUAN MONTEALEGRE</v>
      </c>
    </row>
    <row r="304" spans="2:12" ht="13.5" x14ac:dyDescent="0.35">
      <c r="B304" s="43">
        <v>301</v>
      </c>
      <c r="C304" s="6">
        <v>167116</v>
      </c>
      <c r="D304" s="44" t="str">
        <f>VLOOKUP(C304,'[1]Control programa E'!$B$13:$U$396,8,0)</f>
        <v>ÉXITO EL RETIRO</v>
      </c>
      <c r="E304" s="44" t="str">
        <f>VLOOKUP(C304,'[1]Control programa E'!$B$13:$U$396,11,0)</f>
        <v>EL RETIRO</v>
      </c>
      <c r="F304" s="44" t="str">
        <f>VLOOKUP(C304,'[1]Control programa E'!$B$13:$U$396,10,0)</f>
        <v>Área Norte</v>
      </c>
      <c r="G304" s="44" t="str">
        <f>VLOOKUP(C304,'[1]Control programa E'!$B$13:$U$396,20,0)</f>
        <v>GRUPO ÉXITO: Alcides Serna</v>
      </c>
      <c r="H304" s="44" t="str">
        <f>VLOOKUP(C304,'[1]Control programa E'!$B$13:$U$396,15,0)</f>
        <v>ALVARO GUTIERREZ</v>
      </c>
      <c r="I304" s="112">
        <v>0.81707317073170727</v>
      </c>
      <c r="J304" s="114">
        <v>0.68181818181818177</v>
      </c>
      <c r="K304" s="110">
        <f t="shared" si="4"/>
        <v>0.74944567627494452</v>
      </c>
      <c r="L304" s="44" t="str">
        <f>VLOOKUP(C304,'[1]Control programa E'!$B$13:$AS$396,44,0)</f>
        <v>NORMAN CORDOBA</v>
      </c>
    </row>
    <row r="305" spans="2:12" ht="13.5" x14ac:dyDescent="0.35">
      <c r="B305" s="45">
        <v>302</v>
      </c>
      <c r="C305" s="6">
        <v>166731</v>
      </c>
      <c r="D305" s="44" t="str">
        <f>VLOOKUP(C305,'[1]Control programa E'!$B$13:$U$396,8,0)</f>
        <v>ÉXITO RAMBLAS</v>
      </c>
      <c r="E305" s="44" t="str">
        <f>VLOOKUP(C305,'[1]Control programa E'!$B$13:$U$396,11,0)</f>
        <v>CARTAGENA DE INDIAS</v>
      </c>
      <c r="F305" s="44" t="str">
        <f>VLOOKUP(C305,'[1]Control programa E'!$B$13:$U$396,10,0)</f>
        <v>Área Norte</v>
      </c>
      <c r="G305" s="44" t="str">
        <f>VLOOKUP(C305,'[1]Control programa E'!$B$13:$U$396,20,0)</f>
        <v>GRUPO ÉXITO: Alcides Serna</v>
      </c>
      <c r="H305" s="44" t="str">
        <f>VLOOKUP(C305,'[1]Control programa E'!$B$13:$U$396,15,0)</f>
        <v>MARTHA BARROS</v>
      </c>
      <c r="I305" s="112">
        <v>1</v>
      </c>
      <c r="J305" s="115">
        <v>0.48863636363636365</v>
      </c>
      <c r="K305" s="110">
        <f t="shared" si="4"/>
        <v>0.74431818181818188</v>
      </c>
      <c r="L305" s="44" t="str">
        <f>VLOOKUP(C305,'[1]Control programa E'!$B$13:$AS$396,44,0)</f>
        <v>KAREN COGOLLO</v>
      </c>
    </row>
    <row r="306" spans="2:12" ht="13.5" x14ac:dyDescent="0.35">
      <c r="B306" s="43">
        <v>303</v>
      </c>
      <c r="C306" s="6">
        <v>170947</v>
      </c>
      <c r="D306" s="44" t="str">
        <f>VLOOKUP(C306,'[1]Control programa E'!$B$13:$U$396,8,0)</f>
        <v xml:space="preserve">TIBITÓ </v>
      </c>
      <c r="E306" s="44" t="str">
        <f>VLOOKUP(C306,'[1]Control programa E'!$B$13:$U$396,11,0)</f>
        <v>TOCANCIPA</v>
      </c>
      <c r="F306" s="44" t="str">
        <f>VLOOKUP(C306,'[1]Control programa E'!$B$13:$U$396,10,0)</f>
        <v>Área Centro</v>
      </c>
      <c r="G306" s="44" t="str">
        <f>VLOOKUP(C306,'[1]Control programa E'!$B$13:$U$396,20,0)</f>
        <v>REDH: Humberto Hernandez</v>
      </c>
      <c r="H306" s="44" t="str">
        <f>VLOOKUP(C306,'[1]Control programa E'!$B$13:$U$396,15,0)</f>
        <v>CAROLINA CHAVEZ</v>
      </c>
      <c r="I306" s="112">
        <v>0.84810126582278478</v>
      </c>
      <c r="J306" s="114">
        <v>0.63855421686746983</v>
      </c>
      <c r="K306" s="110">
        <f t="shared" si="4"/>
        <v>0.74332774134512736</v>
      </c>
      <c r="L306" s="44" t="str">
        <f>VLOOKUP(C306,'[1]Control programa E'!$B$13:$AS$396,44,0)</f>
        <v>NICOLAS SALAZAR</v>
      </c>
    </row>
    <row r="307" spans="2:12" ht="13.5" x14ac:dyDescent="0.35">
      <c r="B307" s="45">
        <v>304</v>
      </c>
      <c r="C307" s="6">
        <v>170735</v>
      </c>
      <c r="D307" s="44" t="str">
        <f>VLOOKUP(C307,'[1]Control programa E'!$B$13:$U$396,8,0)</f>
        <v>TRIANGULO ARENALES</v>
      </c>
      <c r="E307" s="44" t="str">
        <f>VLOOKUP(C307,'[1]Control programa E'!$B$13:$U$396,11,0)</f>
        <v>ARMENIA</v>
      </c>
      <c r="F307" s="44" t="str">
        <f>VLOOKUP(C307,'[1]Control programa E'!$B$13:$U$396,10,0)</f>
        <v>Área Sur</v>
      </c>
      <c r="G307" s="44" t="str">
        <f>VLOOKUP(C307,'[1]Control programa E'!$B$13:$U$396,20,0)</f>
        <v>REDH: Humberto Hernandez</v>
      </c>
      <c r="H307" s="44" t="str">
        <f>VLOOKUP(C307,'[1]Control programa E'!$B$13:$U$396,15,0)</f>
        <v>MARIANA VELEZ</v>
      </c>
      <c r="I307" s="114">
        <v>0.69411764705882351</v>
      </c>
      <c r="J307" s="112">
        <v>0.78823529411764703</v>
      </c>
      <c r="K307" s="110">
        <f t="shared" si="4"/>
        <v>0.74117647058823533</v>
      </c>
      <c r="L307" s="44" t="str">
        <f>VLOOKUP(C307,'[1]Control programa E'!$B$13:$AS$396,44,0)</f>
        <v>FERNANDO DUQUE</v>
      </c>
    </row>
    <row r="308" spans="2:12" ht="13.5" x14ac:dyDescent="0.35">
      <c r="B308" s="43">
        <v>305</v>
      </c>
      <c r="C308" s="4">
        <v>164456</v>
      </c>
      <c r="D308" s="44" t="str">
        <f>VLOOKUP(C308,'[1]Control programa E'!$B$13:$U$396,8,0)</f>
        <v>ESSO PUERTO BELLO</v>
      </c>
      <c r="E308" s="44" t="str">
        <f>VLOOKUP(C308,'[1]Control programa E'!$B$13:$U$396,11,0)</f>
        <v>BELLO</v>
      </c>
      <c r="F308" s="44" t="str">
        <f>VLOOKUP(C308,'[1]Control programa E'!$B$13:$U$396,10,0)</f>
        <v>Área Norte</v>
      </c>
      <c r="G308" s="44">
        <f>VLOOKUP(C308,'[1]Control programa E'!$B$13:$U$396,20,0)</f>
        <v>0</v>
      </c>
      <c r="H308" s="44" t="str">
        <f>VLOOKUP(C308,'[1]Control programa E'!$B$13:$U$396,15,0)</f>
        <v>ANDRES FELIPE PENNA</v>
      </c>
      <c r="I308" s="113">
        <v>0.73255813953488369</v>
      </c>
      <c r="J308" s="113">
        <v>0.74358974358974361</v>
      </c>
      <c r="K308" s="110">
        <f t="shared" si="4"/>
        <v>0.73807394156231365</v>
      </c>
      <c r="L308" s="44" t="str">
        <f>VLOOKUP(C308,'[1]Control programa E'!$B$13:$AS$396,44,0)</f>
        <v>NORMAN CORDOBA</v>
      </c>
    </row>
    <row r="309" spans="2:12" ht="13.5" x14ac:dyDescent="0.35">
      <c r="B309" s="45">
        <v>306</v>
      </c>
      <c r="C309" s="6">
        <v>109936</v>
      </c>
      <c r="D309" s="44" t="str">
        <f>VLOOKUP(C309,'[1]Control programa E'!$B$13:$U$396,8,0)</f>
        <v>LA FLORESTA</v>
      </c>
      <c r="E309" s="44" t="str">
        <f>VLOOKUP(C309,'[1]Control programa E'!$B$13:$U$396,11,0)</f>
        <v>BOGOTA D.C.</v>
      </c>
      <c r="F309" s="44" t="str">
        <f>VLOOKUP(C309,'[1]Control programa E'!$B$13:$U$396,10,0)</f>
        <v>Área Centro</v>
      </c>
      <c r="G309" s="44" t="str">
        <f>VLOOKUP(C309,'[1]Control programa E'!$B$13:$U$396,20,0)</f>
        <v>REDH: Humberto Hernandez</v>
      </c>
      <c r="H309" s="44" t="str">
        <f>VLOOKUP(C309,'[1]Control programa E'!$B$13:$U$396,15,0)</f>
        <v>CAROLINA CHAVEZ</v>
      </c>
      <c r="I309" s="114">
        <v>0.70454545454545459</v>
      </c>
      <c r="J309" s="112">
        <v>0.76829268292682928</v>
      </c>
      <c r="K309" s="110">
        <f t="shared" si="4"/>
        <v>0.73641906873614194</v>
      </c>
      <c r="L309" s="44" t="str">
        <f>VLOOKUP(C309,'[1]Control programa E'!$B$13:$AS$396,44,0)</f>
        <v>NICOLAS SALAZAR</v>
      </c>
    </row>
    <row r="310" spans="2:12" ht="13.5" x14ac:dyDescent="0.35">
      <c r="B310" s="43">
        <v>307</v>
      </c>
      <c r="C310" s="6">
        <v>171201</v>
      </c>
      <c r="D310" s="44" t="str">
        <f>VLOOKUP(C310,'[1]Control programa E'!$B$13:$U$396,8,0)</f>
        <v>TABOR 1</v>
      </c>
      <c r="E310" s="44" t="str">
        <f>VLOOKUP(C310,'[1]Control programa E'!$B$13:$U$396,11,0)</f>
        <v>IBAGUE</v>
      </c>
      <c r="F310" s="44" t="str">
        <f>VLOOKUP(C310,'[1]Control programa E'!$B$13:$U$396,10,0)</f>
        <v>Área Centro</v>
      </c>
      <c r="G310" s="44" t="str">
        <f>VLOOKUP(C310,'[1]Control programa E'!$B$13:$U$396,20,0)</f>
        <v>COESCO: Julian Torrado</v>
      </c>
      <c r="H310" s="44" t="str">
        <f>VLOOKUP(C310,'[1]Control programa E'!$B$13:$U$396,15,0)</f>
        <v>ROBINSON GUZMÁN</v>
      </c>
      <c r="I310" s="115">
        <v>0.46590909090909088</v>
      </c>
      <c r="J310" s="112">
        <v>1</v>
      </c>
      <c r="K310" s="110">
        <f t="shared" si="4"/>
        <v>0.73295454545454541</v>
      </c>
      <c r="L310" s="44" t="str">
        <f>VLOOKUP(C310,'[1]Control programa E'!$B$13:$AS$396,44,0)</f>
        <v>FERNEY LOZANO</v>
      </c>
    </row>
    <row r="311" spans="2:12" ht="13.5" x14ac:dyDescent="0.35">
      <c r="B311" s="45">
        <v>308</v>
      </c>
      <c r="C311" s="4">
        <v>167840</v>
      </c>
      <c r="D311" s="44" t="str">
        <f>VLOOKUP(C311,'[1]Control programa E'!$B$13:$U$396,8,0)</f>
        <v>ÉXITO FONTIBON</v>
      </c>
      <c r="E311" s="44" t="str">
        <f>VLOOKUP(C311,'[1]Control programa E'!$B$13:$U$396,11,0)</f>
        <v>BOGOTA D.C.</v>
      </c>
      <c r="F311" s="44" t="str">
        <f>VLOOKUP(C311,'[1]Control programa E'!$B$13:$U$396,10,0)</f>
        <v>Área Centro</v>
      </c>
      <c r="G311" s="44" t="str">
        <f>VLOOKUP(C311,'[1]Control programa E'!$B$13:$U$396,20,0)</f>
        <v>GRUPO ÉXITO: Alcides Serna</v>
      </c>
      <c r="H311" s="44" t="str">
        <f>VLOOKUP(C311,'[1]Control programa E'!$B$13:$U$396,15,0)</f>
        <v xml:space="preserve">JUAN PABLO PIÑEROS </v>
      </c>
      <c r="I311" s="113">
        <v>0.61445783132530118</v>
      </c>
      <c r="J311" s="111">
        <v>0.84337349397590367</v>
      </c>
      <c r="K311" s="110">
        <f t="shared" si="4"/>
        <v>0.72891566265060237</v>
      </c>
      <c r="L311" s="44" t="str">
        <f>VLOOKUP(C311,'[1]Control programa E'!$B$13:$AS$396,44,0)</f>
        <v>MILENA INFANTE</v>
      </c>
    </row>
    <row r="312" spans="2:12" ht="13.5" x14ac:dyDescent="0.35">
      <c r="B312" s="43">
        <v>309</v>
      </c>
      <c r="C312" s="6">
        <v>111712</v>
      </c>
      <c r="D312" s="44" t="str">
        <f>VLOOKUP(C312,'[1]Control programa E'!$B$13:$U$396,8,0)</f>
        <v>CIRCUNVALAR</v>
      </c>
      <c r="E312" s="44" t="str">
        <f>VLOOKUP(C312,'[1]Control programa E'!$B$13:$U$396,11,0)</f>
        <v>SOLEDAD</v>
      </c>
      <c r="F312" s="44" t="str">
        <f>VLOOKUP(C312,'[1]Control programa E'!$B$13:$U$396,10,0)</f>
        <v>Área Norte</v>
      </c>
      <c r="G312" s="44" t="str">
        <f>VLOOKUP(C312,'[1]Control programa E'!$B$13:$U$396,20,0)</f>
        <v>Enrique Roca Donado/ Enrique Roca Mendez ( hijo)</v>
      </c>
      <c r="H312" s="44" t="str">
        <f>VLOOKUP(C312,'[1]Control programa E'!$B$13:$U$396,15,0)</f>
        <v>ANGELA BARANDICA</v>
      </c>
      <c r="I312" s="115">
        <v>0.50588235294117645</v>
      </c>
      <c r="J312" s="112">
        <v>0.9452054794520548</v>
      </c>
      <c r="K312" s="110">
        <f t="shared" si="4"/>
        <v>0.72554391619661562</v>
      </c>
      <c r="L312" s="44" t="str">
        <f>VLOOKUP(C312,'[1]Control programa E'!$B$13:$AS$396,44,0)</f>
        <v>GUILLERMO SOLANO</v>
      </c>
    </row>
    <row r="313" spans="2:12" ht="13.5" x14ac:dyDescent="0.35">
      <c r="B313" s="45">
        <v>310</v>
      </c>
      <c r="C313" s="4">
        <v>111971</v>
      </c>
      <c r="D313" s="44" t="str">
        <f>VLOOKUP(C313,'[1]Control programa E'!$B$13:$U$396,8,0)</f>
        <v>CORALES</v>
      </c>
      <c r="E313" s="44" t="str">
        <f>VLOOKUP(C313,'[1]Control programa E'!$B$13:$U$396,11,0)</f>
        <v>PEREIRA</v>
      </c>
      <c r="F313" s="44" t="str">
        <f>VLOOKUP(C313,'[1]Control programa E'!$B$13:$U$396,10,0)</f>
        <v>Área Sur</v>
      </c>
      <c r="G313" s="44" t="str">
        <f>VLOOKUP(C313,'[1]Control programa E'!$B$13:$U$396,20,0)</f>
        <v>Maria Isabel Calle</v>
      </c>
      <c r="H313" s="44" t="str">
        <f>VLOOKUP(C313,'[1]Control programa E'!$B$13:$U$396,15,0)</f>
        <v>MARIANA VELEZ</v>
      </c>
      <c r="I313" s="116">
        <v>0.59090909090909094</v>
      </c>
      <c r="J313" s="111">
        <v>0.85882352941176465</v>
      </c>
      <c r="K313" s="110">
        <f t="shared" si="4"/>
        <v>0.7248663101604278</v>
      </c>
      <c r="L313" s="44" t="str">
        <f>VLOOKUP(C313,'[1]Control programa E'!$B$13:$AS$396,44,0)</f>
        <v>FERNANDO DUQUE</v>
      </c>
    </row>
    <row r="314" spans="2:12" ht="13.5" x14ac:dyDescent="0.35">
      <c r="B314" s="43">
        <v>311</v>
      </c>
      <c r="C314" s="6">
        <v>167837</v>
      </c>
      <c r="D314" s="44" t="str">
        <f>VLOOKUP(C314,'[1]Control programa E'!$B$13:$U$396,8,0)</f>
        <v>ÉXITO CEDI VEGAS</v>
      </c>
      <c r="E314" s="44" t="str">
        <f>VLOOKUP(C314,'[1]Control programa E'!$B$13:$U$396,11,0)</f>
        <v>MEDELLIN</v>
      </c>
      <c r="F314" s="44" t="str">
        <f>VLOOKUP(C314,'[1]Control programa E'!$B$13:$U$396,10,0)</f>
        <v>Área Norte</v>
      </c>
      <c r="G314" s="44" t="str">
        <f>VLOOKUP(C314,'[1]Control programa E'!$B$13:$U$396,20,0)</f>
        <v>GRUPO ÉXITO: Alcides Serna</v>
      </c>
      <c r="H314" s="44" t="str">
        <f>VLOOKUP(C314,'[1]Control programa E'!$B$13:$U$396,15,0)</f>
        <v>ALVARO GUTIERREZ</v>
      </c>
      <c r="I314" s="112">
        <v>0.77647058823529413</v>
      </c>
      <c r="J314" s="114">
        <v>0.6705882352941176</v>
      </c>
      <c r="K314" s="110">
        <f t="shared" si="4"/>
        <v>0.72352941176470587</v>
      </c>
      <c r="L314" s="44" t="str">
        <f>VLOOKUP(C314,'[1]Control programa E'!$B$13:$AS$396,44,0)</f>
        <v>NORMAN CORDOBA</v>
      </c>
    </row>
    <row r="315" spans="2:12" ht="13.5" x14ac:dyDescent="0.35">
      <c r="B315" s="45">
        <v>312</v>
      </c>
      <c r="C315" s="6">
        <v>167838</v>
      </c>
      <c r="D315" s="44" t="str">
        <f>VLOOKUP(C315,'[1]Control programa E'!$B$13:$U$396,8,0)</f>
        <v>ÉXITO BELLO</v>
      </c>
      <c r="E315" s="44" t="str">
        <f>VLOOKUP(C315,'[1]Control programa E'!$B$13:$U$396,11,0)</f>
        <v>BELLO</v>
      </c>
      <c r="F315" s="44" t="str">
        <f>VLOOKUP(C315,'[1]Control programa E'!$B$13:$U$396,10,0)</f>
        <v>Área Norte</v>
      </c>
      <c r="G315" s="44" t="str">
        <f>VLOOKUP(C315,'[1]Control programa E'!$B$13:$U$396,20,0)</f>
        <v>GRUPO ÉXITO: Alcides Serna</v>
      </c>
      <c r="H315" s="44" t="str">
        <f>VLOOKUP(C315,'[1]Control programa E'!$B$13:$U$396,15,0)</f>
        <v>ANDRES FELIPE PENNA</v>
      </c>
      <c r="I315" s="112">
        <v>0.83333333333333337</v>
      </c>
      <c r="J315" s="114">
        <v>0.61363636363636365</v>
      </c>
      <c r="K315" s="110">
        <f t="shared" si="4"/>
        <v>0.72348484848484851</v>
      </c>
      <c r="L315" s="44" t="str">
        <f>VLOOKUP(C315,'[1]Control programa E'!$B$13:$AS$396,44,0)</f>
        <v>NORMAN CORDOBA</v>
      </c>
    </row>
    <row r="316" spans="2:12" ht="13.5" x14ac:dyDescent="0.35">
      <c r="B316" s="43">
        <v>313</v>
      </c>
      <c r="C316" s="6">
        <v>109777</v>
      </c>
      <c r="D316" s="44" t="str">
        <f>VLOOKUP(C316,'[1]Control programa E'!$B$13:$U$396,8,0)</f>
        <v>NORUEGA</v>
      </c>
      <c r="E316" s="44" t="str">
        <f>VLOOKUP(C316,'[1]Control programa E'!$B$13:$U$396,11,0)</f>
        <v>SANTIAGO DE CALI</v>
      </c>
      <c r="F316" s="44" t="str">
        <f>VLOOKUP(C316,'[1]Control programa E'!$B$13:$U$396,10,0)</f>
        <v>Área Sur</v>
      </c>
      <c r="G316" s="44" t="str">
        <f>VLOOKUP(C316,'[1]Control programa E'!$B$13:$U$396,20,0)</f>
        <v>GREEN SAS: Jose Vicente Enriquez</v>
      </c>
      <c r="H316" s="44" t="str">
        <f>VLOOKUP(C316,'[1]Control programa E'!$B$13:$U$396,15,0)</f>
        <v>CLAUDIA PINILLA</v>
      </c>
      <c r="I316" s="114">
        <v>0.71590909090909094</v>
      </c>
      <c r="J316" s="114">
        <v>0.72727272727272729</v>
      </c>
      <c r="K316" s="110">
        <f t="shared" si="4"/>
        <v>0.72159090909090917</v>
      </c>
      <c r="L316" s="44" t="str">
        <f>VLOOKUP(C316,'[1]Control programa E'!$B$13:$AS$396,44,0)</f>
        <v>SANDRA JORDAN</v>
      </c>
    </row>
    <row r="317" spans="2:12" ht="13.5" x14ac:dyDescent="0.35">
      <c r="B317" s="45">
        <v>314</v>
      </c>
      <c r="C317" s="4">
        <v>110806</v>
      </c>
      <c r="D317" s="44" t="str">
        <f>VLOOKUP(C317,'[1]Control programa E'!$B$13:$U$396,8,0)</f>
        <v>DELICIAS</v>
      </c>
      <c r="E317" s="44" t="str">
        <f>VLOOKUP(C317,'[1]Control programa E'!$B$13:$U$396,11,0)</f>
        <v>BOGOTA D.C.</v>
      </c>
      <c r="F317" s="44" t="str">
        <f>VLOOKUP(C317,'[1]Control programa E'!$B$13:$U$396,10,0)</f>
        <v>Área Centro</v>
      </c>
      <c r="G317" s="44" t="str">
        <f>VLOOKUP(C317,'[1]Control programa E'!$B$13:$U$396,20,0)</f>
        <v>Vicente Lopez/ Alfonso López</v>
      </c>
      <c r="H317" s="44" t="str">
        <f>VLOOKUP(C317,'[1]Control programa E'!$B$13:$U$396,15,0)</f>
        <v xml:space="preserve">PAOLA MARTÍNEZ </v>
      </c>
      <c r="I317" s="111">
        <v>0.80281690140845074</v>
      </c>
      <c r="J317" s="113">
        <v>0.63529411764705879</v>
      </c>
      <c r="K317" s="110">
        <f t="shared" si="4"/>
        <v>0.71905550952775477</v>
      </c>
      <c r="L317" s="44" t="str">
        <f>VLOOKUP(C317,'[1]Control programa E'!$B$13:$AS$396,44,0)</f>
        <v>FERNEY LOZANO</v>
      </c>
    </row>
    <row r="318" spans="2:12" ht="13.5" x14ac:dyDescent="0.35">
      <c r="B318" s="43">
        <v>315</v>
      </c>
      <c r="C318" s="4">
        <v>110294</v>
      </c>
      <c r="D318" s="44" t="str">
        <f>VLOOKUP(C318,'[1]Control programa E'!$B$13:$U$396,8,0)</f>
        <v>LA TEXANA</v>
      </c>
      <c r="E318" s="44" t="str">
        <f>VLOOKUP(C318,'[1]Control programa E'!$B$13:$U$396,11,0)</f>
        <v>BOGOTA D.C.</v>
      </c>
      <c r="F318" s="44" t="str">
        <f>VLOOKUP(C318,'[1]Control programa E'!$B$13:$U$396,10,0)</f>
        <v>Área Centro</v>
      </c>
      <c r="G318" s="44" t="str">
        <f>VLOOKUP(C318,'[1]Control programa E'!$B$13:$U$396,20,0)</f>
        <v>Combustibles Unigas SAS / Herman Castro, Mauricio Castro/ Hernán Camargo</v>
      </c>
      <c r="H318" s="44" t="str">
        <f>VLOOKUP(C318,'[1]Control programa E'!$B$13:$U$396,15,0)</f>
        <v>CAROLINA CHAVEZ</v>
      </c>
      <c r="I318" s="111">
        <v>0.7558139534883721</v>
      </c>
      <c r="J318" s="113">
        <v>0.66666666666666663</v>
      </c>
      <c r="K318" s="110">
        <f t="shared" si="4"/>
        <v>0.71124031007751931</v>
      </c>
      <c r="L318" s="44" t="str">
        <f>VLOOKUP(C318,'[1]Control programa E'!$B$13:$AS$396,44,0)</f>
        <v>MILENA INFANTE</v>
      </c>
    </row>
    <row r="319" spans="2:12" ht="13.5" x14ac:dyDescent="0.35">
      <c r="B319" s="45">
        <v>316</v>
      </c>
      <c r="C319" s="4">
        <v>109873</v>
      </c>
      <c r="D319" s="44" t="str">
        <f>VLOOKUP(C319,'[1]Control programa E'!$B$13:$U$396,8,0)</f>
        <v>UCOLBUS / SEVETER</v>
      </c>
      <c r="E319" s="44" t="str">
        <f>VLOOKUP(C319,'[1]Control programa E'!$B$13:$U$396,11,0)</f>
        <v>BOGOTA D.C.</v>
      </c>
      <c r="F319" s="44" t="str">
        <f>VLOOKUP(C319,'[1]Control programa E'!$B$13:$U$396,10,0)</f>
        <v>Área Centro</v>
      </c>
      <c r="G319" s="44" t="str">
        <f>VLOOKUP(C319,'[1]Control programa E'!$B$13:$U$396,20,0)</f>
        <v>Ramiro Rivera/ Mariela de Rivera</v>
      </c>
      <c r="H319" s="44" t="str">
        <f>VLOOKUP(C319,'[1]Control programa E'!$B$13:$U$396,15,0)</f>
        <v xml:space="preserve">PAOLA MARTÍNEZ </v>
      </c>
      <c r="I319" s="113">
        <v>0.70930232558139539</v>
      </c>
      <c r="J319" s="113">
        <v>0.70930232558139539</v>
      </c>
      <c r="K319" s="110">
        <f t="shared" si="4"/>
        <v>0.70930232558139539</v>
      </c>
      <c r="L319" s="44" t="str">
        <f>VLOOKUP(C319,'[1]Control programa E'!$B$13:$AS$396,44,0)</f>
        <v>LUIS CASTRO</v>
      </c>
    </row>
    <row r="320" spans="2:12" ht="13.5" x14ac:dyDescent="0.35">
      <c r="B320" s="43">
        <v>317</v>
      </c>
      <c r="C320" s="6">
        <v>111771</v>
      </c>
      <c r="D320" s="44" t="str">
        <f>VLOOKUP(C320,'[1]Control programa E'!$B$13:$U$396,8,0)</f>
        <v>SOACHA</v>
      </c>
      <c r="E320" s="44" t="str">
        <f>VLOOKUP(C320,'[1]Control programa E'!$B$13:$U$396,11,0)</f>
        <v>BOGOTA D.C.</v>
      </c>
      <c r="F320" s="44" t="str">
        <f>VLOOKUP(C320,'[1]Control programa E'!$B$13:$U$396,10,0)</f>
        <v>Área Centro</v>
      </c>
      <c r="G320" s="44" t="str">
        <f>VLOOKUP(C320,'[1]Control programa E'!$B$13:$U$396,20,0)</f>
        <v>MARCO TULIO CANTOR /JOSEFINA CANTOR</v>
      </c>
      <c r="H320" s="44" t="str">
        <f>VLOOKUP(C320,'[1]Control programa E'!$B$13:$U$396,15,0)</f>
        <v xml:space="preserve">PAOLA MARTÍNEZ </v>
      </c>
      <c r="I320" s="114">
        <v>0.69411764705882351</v>
      </c>
      <c r="J320" s="114">
        <v>0.71764705882352942</v>
      </c>
      <c r="K320" s="110">
        <f t="shared" si="4"/>
        <v>0.70588235294117641</v>
      </c>
      <c r="L320" s="44" t="str">
        <f>VLOOKUP(C320,'[1]Control programa E'!$B$13:$AS$396,44,0)</f>
        <v>LUIS CASTRO</v>
      </c>
    </row>
    <row r="321" spans="2:12" ht="13.5" x14ac:dyDescent="0.35">
      <c r="B321" s="45">
        <v>318</v>
      </c>
      <c r="C321" s="4">
        <v>171064</v>
      </c>
      <c r="D321" s="44" t="str">
        <f>VLOOKUP(C321,'[1]Control programa E'!$B$13:$U$396,8,0)</f>
        <v>IBIRICO</v>
      </c>
      <c r="E321" s="44" t="str">
        <f>VLOOKUP(C321,'[1]Control programa E'!$B$13:$U$396,11,0)</f>
        <v>LA JAGUA DE IBIRÍCO</v>
      </c>
      <c r="F321" s="44" t="str">
        <f>VLOOKUP(C321,'[1]Control programa E'!$B$13:$U$396,10,0)</f>
        <v>Área Norte</v>
      </c>
      <c r="G321" s="44">
        <f>VLOOKUP(C321,'[1]Control programa E'!$B$13:$U$396,20,0)</f>
        <v>0</v>
      </c>
      <c r="H321" s="44" t="str">
        <f>VLOOKUP(C321,'[1]Control programa E'!$B$13:$U$396,15,0)</f>
        <v>MARTHA BARROS</v>
      </c>
      <c r="I321" s="113">
        <v>0.71232876712328763</v>
      </c>
      <c r="J321" s="113">
        <v>0.69863013698630139</v>
      </c>
      <c r="K321" s="110">
        <f t="shared" si="4"/>
        <v>0.70547945205479445</v>
      </c>
      <c r="L321" s="44" t="str">
        <f>VLOOKUP(C321,'[1]Control programa E'!$B$13:$AS$396,44,0)</f>
        <v>GUILLERMO SOLANO</v>
      </c>
    </row>
    <row r="322" spans="2:12" ht="13.5" x14ac:dyDescent="0.35">
      <c r="B322" s="43">
        <v>319</v>
      </c>
      <c r="C322" s="4">
        <v>111990</v>
      </c>
      <c r="D322" s="44" t="str">
        <f>VLOOKUP(C322,'[1]Control programa E'!$B$13:$U$396,8,0)</f>
        <v>EL TESORO</v>
      </c>
      <c r="E322" s="44" t="str">
        <f>VLOOKUP(C322,'[1]Control programa E'!$B$13:$U$396,11,0)</f>
        <v>BOGOTA D.C.</v>
      </c>
      <c r="F322" s="44" t="str">
        <f>VLOOKUP(C322,'[1]Control programa E'!$B$13:$U$396,10,0)</f>
        <v>Área Centro</v>
      </c>
      <c r="G322" s="44" t="str">
        <f>VLOOKUP(C322,'[1]Control programa E'!$B$13:$U$396,20,0)</f>
        <v>Rodrigo Jimenez/Ana Maria Monsalve</v>
      </c>
      <c r="H322" s="44" t="str">
        <f>VLOOKUP(C322,'[1]Control programa E'!$B$13:$U$396,15,0)</f>
        <v xml:space="preserve">JUAN PABLO PIÑEROS </v>
      </c>
      <c r="I322" s="111">
        <v>0.85333333333333339</v>
      </c>
      <c r="J322" s="116">
        <v>0.55555555555555558</v>
      </c>
      <c r="K322" s="110">
        <f t="shared" si="4"/>
        <v>0.70444444444444443</v>
      </c>
      <c r="L322" s="44" t="str">
        <f>VLOOKUP(C322,'[1]Control programa E'!$B$13:$AS$396,44,0)</f>
        <v>LUIS CASTRO</v>
      </c>
    </row>
    <row r="323" spans="2:12" ht="13.5" x14ac:dyDescent="0.35">
      <c r="B323" s="45">
        <v>320</v>
      </c>
      <c r="C323" s="6">
        <v>110942</v>
      </c>
      <c r="D323" s="44" t="str">
        <f>VLOOKUP(C323,'[1]Control programa E'!$B$13:$U$396,8,0)</f>
        <v>ESTAMBUL</v>
      </c>
      <c r="E323" s="44" t="str">
        <f>VLOOKUP(C323,'[1]Control programa E'!$B$13:$U$396,11,0)</f>
        <v>GUADALAJARA DE BUGA</v>
      </c>
      <c r="F323" s="44" t="str">
        <f>VLOOKUP(C323,'[1]Control programa E'!$B$13:$U$396,10,0)</f>
        <v>Área Sur</v>
      </c>
      <c r="G323" s="44" t="str">
        <f>VLOOKUP(C323,'[1]Control programa E'!$B$13:$U$396,20,0)</f>
        <v>VILLALOBOS: Andrea Villalobos (Lubryco)</v>
      </c>
      <c r="H323" s="44" t="str">
        <f>VLOOKUP(C323,'[1]Control programa E'!$B$13:$U$396,15,0)</f>
        <v>CATALINA QUINTERO</v>
      </c>
      <c r="I323" s="114">
        <v>0.61363636363636365</v>
      </c>
      <c r="J323" s="112">
        <v>0.78409090909090906</v>
      </c>
      <c r="K323" s="110">
        <f t="shared" si="4"/>
        <v>0.69886363636363635</v>
      </c>
      <c r="L323" s="44" t="str">
        <f>VLOOKUP(C323,'[1]Control programa E'!$B$13:$AS$396,44,0)</f>
        <v>JUAN MONTEALEGRE</v>
      </c>
    </row>
    <row r="324" spans="2:12" ht="13.5" x14ac:dyDescent="0.35">
      <c r="B324" s="43">
        <v>321</v>
      </c>
      <c r="C324" s="4">
        <v>112392</v>
      </c>
      <c r="D324" s="44" t="str">
        <f>VLOOKUP(C324,'[1]Control programa E'!$B$13:$U$396,8,0)</f>
        <v xml:space="preserve">TERMINAL </v>
      </c>
      <c r="E324" s="44" t="str">
        <f>VLOOKUP(C324,'[1]Control programa E'!$B$13:$U$396,11,0)</f>
        <v>SOGAMOSO</v>
      </c>
      <c r="F324" s="44" t="str">
        <f>VLOOKUP(C324,'[1]Control programa E'!$B$13:$U$396,10,0)</f>
        <v>Área Centro</v>
      </c>
      <c r="G324" s="44" t="str">
        <f>VLOOKUP(C324,'[1]Control programa E'!$B$13:$U$396,20,0)</f>
        <v>DICOSOL: Alvaro Javier Gonzalez</v>
      </c>
      <c r="H324" s="44" t="str">
        <f>VLOOKUP(C324,'[1]Control programa E'!$B$13:$U$396,15,0)</f>
        <v>YOLIMA MESA</v>
      </c>
      <c r="I324" s="113">
        <v>0.70886075949367089</v>
      </c>
      <c r="J324" s="113">
        <v>0.68674698795180722</v>
      </c>
      <c r="K324" s="110">
        <f t="shared" ref="K324:K387" si="5">AVERAGE(I324:J324)</f>
        <v>0.697803873722739</v>
      </c>
      <c r="L324" s="44" t="str">
        <f>VLOOKUP(C324,'[1]Control programa E'!$B$13:$AS$396,44,0)</f>
        <v>RICARDO CHIPATECUA</v>
      </c>
    </row>
    <row r="325" spans="2:12" ht="13.5" x14ac:dyDescent="0.35">
      <c r="B325" s="45">
        <v>322</v>
      </c>
      <c r="C325" s="4">
        <v>170341</v>
      </c>
      <c r="D325" s="44" t="str">
        <f>VLOOKUP(C325,'[1]Control programa E'!$B$13:$U$396,8,0)</f>
        <v>LA PALETILLA</v>
      </c>
      <c r="E325" s="44" t="str">
        <f>VLOOKUP(C325,'[1]Control programa E'!$B$13:$U$396,11,0)</f>
        <v>BECERRIL</v>
      </c>
      <c r="F325" s="44" t="str">
        <f>VLOOKUP(C325,'[1]Control programa E'!$B$13:$U$396,10,0)</f>
        <v>Área Norte</v>
      </c>
      <c r="G325" s="44" t="str">
        <f>VLOOKUP(C325,'[1]Control programa E'!$B$13:$U$396,20,0)</f>
        <v>Edgar Ardila</v>
      </c>
      <c r="H325" s="44" t="str">
        <f>VLOOKUP(C325,'[1]Control programa E'!$B$13:$U$396,15,0)</f>
        <v>MARTHA BARROS</v>
      </c>
      <c r="I325" s="116">
        <v>0.50617283950617287</v>
      </c>
      <c r="J325" s="111">
        <v>0.88607594936708856</v>
      </c>
      <c r="K325" s="110">
        <f t="shared" si="5"/>
        <v>0.69612439443663066</v>
      </c>
      <c r="L325" s="44" t="str">
        <f>VLOOKUP(C325,'[1]Control programa E'!$B$13:$AS$396,44,0)</f>
        <v>GUILLERMO SOLANO</v>
      </c>
    </row>
    <row r="326" spans="2:12" ht="13.5" x14ac:dyDescent="0.35">
      <c r="B326" s="43">
        <v>323</v>
      </c>
      <c r="C326" s="6">
        <v>110020</v>
      </c>
      <c r="D326" s="44" t="str">
        <f>VLOOKUP(C326,'[1]Control programa E'!$B$13:$U$396,8,0)</f>
        <v>PROCARBON - PARAISO</v>
      </c>
      <c r="E326" s="44" t="str">
        <f>VLOOKUP(C326,'[1]Control programa E'!$B$13:$U$396,11,0)</f>
        <v>COGUA</v>
      </c>
      <c r="F326" s="44" t="str">
        <f>VLOOKUP(C326,'[1]Control programa E'!$B$13:$U$396,10,0)</f>
        <v>Área Centro</v>
      </c>
      <c r="G326" s="44" t="str">
        <f>VLOOKUP(C326,'[1]Control programa E'!$B$13:$U$396,20,0)</f>
        <v>Jose Maria León</v>
      </c>
      <c r="H326" s="44" t="str">
        <f>VLOOKUP(C326,'[1]Control programa E'!$B$13:$U$396,15,0)</f>
        <v>YOLIMA MESA</v>
      </c>
      <c r="I326" s="112">
        <v>0.83098591549295775</v>
      </c>
      <c r="J326" s="115">
        <v>0.55813953488372092</v>
      </c>
      <c r="K326" s="110">
        <f t="shared" si="5"/>
        <v>0.69456272518833928</v>
      </c>
      <c r="L326" s="44" t="str">
        <f>VLOOKUP(C326,'[1]Control programa E'!$B$13:$AS$396,44,0)</f>
        <v>RICARDO CHIPATECUA</v>
      </c>
    </row>
    <row r="327" spans="2:12" ht="13.5" x14ac:dyDescent="0.35">
      <c r="B327" s="45">
        <v>324</v>
      </c>
      <c r="C327" s="4">
        <v>110568</v>
      </c>
      <c r="D327" s="44" t="str">
        <f>VLOOKUP(C327,'[1]Control programa E'!$B$13:$U$396,8,0)</f>
        <v>GUIPA</v>
      </c>
      <c r="E327" s="44" t="str">
        <f>VLOOKUP(C327,'[1]Control programa E'!$B$13:$U$396,11,0)</f>
        <v>CAMPOALEGRE</v>
      </c>
      <c r="F327" s="44" t="str">
        <f>VLOOKUP(C327,'[1]Control programa E'!$B$13:$U$396,10,0)</f>
        <v>Área Sur</v>
      </c>
      <c r="G327" s="44" t="str">
        <f>VLOOKUP(C327,'[1]Control programa E'!$B$13:$U$396,20,0)</f>
        <v>Hernando Bermeo / Yamile Bermeo</v>
      </c>
      <c r="H327" s="44" t="str">
        <f>VLOOKUP(C327,'[1]Control programa E'!$B$13:$U$396,15,0)</f>
        <v>JOHANA BOTERO</v>
      </c>
      <c r="I327" s="111">
        <v>0.83132530120481929</v>
      </c>
      <c r="J327" s="116">
        <v>0.55294117647058827</v>
      </c>
      <c r="K327" s="110">
        <f t="shared" si="5"/>
        <v>0.69213323883770372</v>
      </c>
      <c r="L327" s="44" t="str">
        <f>VLOOKUP(C327,'[1]Control programa E'!$B$13:$AS$396,44,0)</f>
        <v>LAURA PERDOMO</v>
      </c>
    </row>
    <row r="328" spans="2:12" ht="13.5" x14ac:dyDescent="0.35">
      <c r="B328" s="43">
        <v>325</v>
      </c>
      <c r="C328" s="6">
        <v>110159</v>
      </c>
      <c r="D328" s="44" t="str">
        <f>VLOOKUP(C328,'[1]Control programa E'!$B$13:$U$396,8,0)</f>
        <v>NUEVA DIANA</v>
      </c>
      <c r="E328" s="44" t="str">
        <f>VLOOKUP(C328,'[1]Control programa E'!$B$13:$U$396,11,0)</f>
        <v>SOPO</v>
      </c>
      <c r="F328" s="44" t="str">
        <f>VLOOKUP(C328,'[1]Control programa E'!$B$13:$U$396,10,0)</f>
        <v>Área Centro</v>
      </c>
      <c r="G328" s="44" t="str">
        <f>VLOOKUP(C328,'[1]Control programa E'!$B$13:$U$396,20,0)</f>
        <v>Combustibles Unigas SAS / Herman Castro, Mauricio Castro/ Hernán Camargo</v>
      </c>
      <c r="H328" s="44" t="str">
        <f>VLOOKUP(C328,'[1]Control programa E'!$B$13:$U$396,15,0)</f>
        <v>CAROLINA CHAVEZ</v>
      </c>
      <c r="I328" s="112">
        <v>0.87209302325581395</v>
      </c>
      <c r="J328" s="115">
        <v>0.51136363636363635</v>
      </c>
      <c r="K328" s="110">
        <f t="shared" si="5"/>
        <v>0.69172832980972521</v>
      </c>
      <c r="L328" s="44" t="str">
        <f>VLOOKUP(C328,'[1]Control programa E'!$B$13:$AS$396,44,0)</f>
        <v>MILENA INFANTE</v>
      </c>
    </row>
    <row r="329" spans="2:12" ht="13.5" x14ac:dyDescent="0.35">
      <c r="B329" s="45">
        <v>326</v>
      </c>
      <c r="C329" s="6">
        <v>170521</v>
      </c>
      <c r="D329" s="44" t="str">
        <f>VLOOKUP(C329,'[1]Control programa E'!$B$13:$U$396,8,0)</f>
        <v>SANTA ROSA</v>
      </c>
      <c r="E329" s="44" t="str">
        <f>VLOOKUP(C329,'[1]Control programa E'!$B$13:$U$396,11,0)</f>
        <v>BOGOTA D.C.</v>
      </c>
      <c r="F329" s="44" t="str">
        <f>VLOOKUP(C329,'[1]Control programa E'!$B$13:$U$396,10,0)</f>
        <v>Área Centro</v>
      </c>
      <c r="G329" s="44" t="str">
        <f>VLOOKUP(C329,'[1]Control programa E'!$B$13:$U$396,20,0)</f>
        <v>COESCO: Julian Torrado</v>
      </c>
      <c r="H329" s="44" t="str">
        <f>VLOOKUP(C329,'[1]Control programa E'!$B$13:$U$396,15,0)</f>
        <v>SEBASTIAN PARDO</v>
      </c>
      <c r="I329" s="114">
        <v>0.6588235294117647</v>
      </c>
      <c r="J329" s="114">
        <v>0.72289156626506024</v>
      </c>
      <c r="K329" s="110">
        <f t="shared" si="5"/>
        <v>0.69085754783841247</v>
      </c>
      <c r="L329" s="44" t="str">
        <f>VLOOKUP(C329,'[1]Control programa E'!$B$13:$AS$396,44,0)</f>
        <v>MIGUEL RAMIREZ</v>
      </c>
    </row>
    <row r="330" spans="2:12" ht="13.5" x14ac:dyDescent="0.35">
      <c r="B330" s="43">
        <v>327</v>
      </c>
      <c r="C330" s="6">
        <v>110436</v>
      </c>
      <c r="D330" s="44" t="str">
        <f>VLOOKUP(C330,'[1]Control programa E'!$B$13:$U$396,8,0)</f>
        <v>MIRAFLORES</v>
      </c>
      <c r="E330" s="44" t="str">
        <f>VLOOKUP(C330,'[1]Control programa E'!$B$13:$U$396,11,0)</f>
        <v>MEDELLIN</v>
      </c>
      <c r="F330" s="44" t="str">
        <f>VLOOKUP(C330,'[1]Control programa E'!$B$13:$U$396,10,0)</f>
        <v>Área Norte</v>
      </c>
      <c r="G330" s="44" t="str">
        <f>VLOOKUP(C330,'[1]Control programa E'!$B$13:$U$396,20,0)</f>
        <v>Ricardo Freyde</v>
      </c>
      <c r="H330" s="44" t="str">
        <f>VLOOKUP(C330,'[1]Control programa E'!$B$13:$U$396,15,0)</f>
        <v>OLGA LUCIA RESTREPO</v>
      </c>
      <c r="I330" s="114">
        <v>0.65909090909090906</v>
      </c>
      <c r="J330" s="114">
        <v>0.72093023255813948</v>
      </c>
      <c r="K330" s="110">
        <f t="shared" si="5"/>
        <v>0.69001057082452433</v>
      </c>
      <c r="L330" s="44" t="str">
        <f>VLOOKUP(C330,'[1]Control programa E'!$B$13:$AS$396,44,0)</f>
        <v>NORMAN CORDOBA</v>
      </c>
    </row>
    <row r="331" spans="2:12" ht="13.5" x14ac:dyDescent="0.35">
      <c r="B331" s="45">
        <v>328</v>
      </c>
      <c r="C331" s="4">
        <v>112323</v>
      </c>
      <c r="D331" s="44" t="str">
        <f>VLOOKUP(C331,'[1]Control programa E'!$B$13:$U$396,8,0)</f>
        <v>ESSO FACA</v>
      </c>
      <c r="E331" s="44" t="str">
        <f>VLOOKUP(C331,'[1]Control programa E'!$B$13:$U$396,11,0)</f>
        <v>FACATATIVA</v>
      </c>
      <c r="F331" s="44" t="str">
        <f>VLOOKUP(C331,'[1]Control programa E'!$B$13:$U$396,10,0)</f>
        <v>Área Centro</v>
      </c>
      <c r="G331" s="44" t="str">
        <f>VLOOKUP(C331,'[1]Control programa E'!$B$13:$U$396,20,0)</f>
        <v>Adriana Concha</v>
      </c>
      <c r="H331" s="44" t="str">
        <f>VLOOKUP(C331,'[1]Control programa E'!$B$13:$U$396,15,0)</f>
        <v xml:space="preserve">JUAN PABLO PIÑEROS </v>
      </c>
      <c r="I331" s="116">
        <v>0.56818181818181823</v>
      </c>
      <c r="J331" s="111">
        <v>0.80952380952380953</v>
      </c>
      <c r="K331" s="110">
        <f t="shared" si="5"/>
        <v>0.68885281385281383</v>
      </c>
      <c r="L331" s="44" t="str">
        <f>VLOOKUP(C331,'[1]Control programa E'!$B$13:$AS$396,44,0)</f>
        <v>LUIS CASTRO</v>
      </c>
    </row>
    <row r="332" spans="2:12" ht="13.5" x14ac:dyDescent="0.35">
      <c r="B332" s="43">
        <v>329</v>
      </c>
      <c r="C332" s="6">
        <v>111926</v>
      </c>
      <c r="D332" s="44" t="str">
        <f>VLOOKUP(C332,'[1]Control programa E'!$B$13:$U$396,8,0)</f>
        <v>PRADERA</v>
      </c>
      <c r="E332" s="44" t="str">
        <f>VLOOKUP(C332,'[1]Control programa E'!$B$13:$U$396,11,0)</f>
        <v>BARRANQUILLA</v>
      </c>
      <c r="F332" s="44" t="str">
        <f>VLOOKUP(C332,'[1]Control programa E'!$B$13:$U$396,10,0)</f>
        <v>Área Norte</v>
      </c>
      <c r="G332" s="44" t="str">
        <f>VLOOKUP(C332,'[1]Control programa E'!$B$13:$U$396,20,0)</f>
        <v>Alvaro Pava Toscano</v>
      </c>
      <c r="H332" s="44" t="str">
        <f>VLOOKUP(C332,'[1]Control programa E'!$B$13:$U$396,15,0)</f>
        <v>ANGELA BARANDICA</v>
      </c>
      <c r="I332" s="112">
        <v>1</v>
      </c>
      <c r="J332" s="115">
        <v>0.375</v>
      </c>
      <c r="K332" s="110">
        <f t="shared" si="5"/>
        <v>0.6875</v>
      </c>
      <c r="L332" s="44" t="str">
        <f>VLOOKUP(C332,'[1]Control programa E'!$B$13:$AS$396,44,0)</f>
        <v>GUILLERMO SOLANO</v>
      </c>
    </row>
    <row r="333" spans="2:12" ht="13.5" x14ac:dyDescent="0.35">
      <c r="B333" s="45">
        <v>330</v>
      </c>
      <c r="C333" s="4">
        <v>110588</v>
      </c>
      <c r="D333" s="44" t="str">
        <f>VLOOKUP(C333,'[1]Control programa E'!$B$13:$U$396,8,0)</f>
        <v>ESSO PROCARBON (ZIPA)</v>
      </c>
      <c r="E333" s="44" t="str">
        <f>VLOOKUP(C333,'[1]Control programa E'!$B$13:$U$396,11,0)</f>
        <v>ZIPAQUIRA</v>
      </c>
      <c r="F333" s="44" t="str">
        <f>VLOOKUP(C333,'[1]Control programa E'!$B$13:$U$396,10,0)</f>
        <v>Área Centro</v>
      </c>
      <c r="G333" s="44" t="str">
        <f>VLOOKUP(C333,'[1]Control programa E'!$B$13:$U$396,20,0)</f>
        <v>Jose Maria León</v>
      </c>
      <c r="H333" s="44" t="str">
        <f>VLOOKUP(C333,'[1]Control programa E'!$B$13:$U$396,15,0)</f>
        <v>YOLIMA MESA</v>
      </c>
      <c r="I333" s="116">
        <v>0.55294117647058827</v>
      </c>
      <c r="J333" s="111">
        <v>0.81927710843373491</v>
      </c>
      <c r="K333" s="110">
        <f t="shared" si="5"/>
        <v>0.68610914245216159</v>
      </c>
      <c r="L333" s="44" t="str">
        <f>VLOOKUP(C333,'[1]Control programa E'!$B$13:$AS$396,44,0)</f>
        <v>RICARDO CHIPATECUA</v>
      </c>
    </row>
    <row r="334" spans="2:12" ht="13.5" x14ac:dyDescent="0.35">
      <c r="B334" s="43">
        <v>331</v>
      </c>
      <c r="C334" s="4">
        <v>171328</v>
      </c>
      <c r="D334" s="44" t="str">
        <f>VLOOKUP(C334,'[1]Control programa E'!$B$13:$U$396,8,0)</f>
        <v>EDS PREMIUM LA MARIA</v>
      </c>
      <c r="E334" s="44" t="str">
        <f>VLOOKUP(C334,'[1]Control programa E'!$B$13:$U$396,11,0)</f>
        <v>SANTUARIO</v>
      </c>
      <c r="F334" s="44" t="str">
        <f>VLOOKUP(C334,'[1]Control programa E'!$B$13:$U$396,10,0)</f>
        <v>Área Norte</v>
      </c>
      <c r="G334" s="44" t="str">
        <f>VLOOKUP(C334,'[1]Control programa E'!$B$13:$U$396,20,0)</f>
        <v>Elly Jazmin Zuluaga Salazar</v>
      </c>
      <c r="H334" s="44" t="str">
        <f>VLOOKUP(C334,'[1]Control programa E'!$B$13:$U$396,15,0)</f>
        <v>OLGA LUCIA RESTREPO</v>
      </c>
      <c r="I334" s="113">
        <v>0.66666666666666663</v>
      </c>
      <c r="J334" s="113">
        <v>0.70370370370370372</v>
      </c>
      <c r="K334" s="110">
        <f t="shared" si="5"/>
        <v>0.68518518518518512</v>
      </c>
      <c r="L334" s="44" t="str">
        <f>VLOOKUP(C334,'[1]Control programa E'!$B$13:$AS$396,44,0)</f>
        <v>NORMAN CORDOBA</v>
      </c>
    </row>
    <row r="335" spans="2:12" ht="13.5" x14ac:dyDescent="0.35">
      <c r="B335" s="45">
        <v>332</v>
      </c>
      <c r="C335" s="6">
        <v>171069</v>
      </c>
      <c r="D335" s="44" t="str">
        <f>VLOOKUP(C335,'[1]Control programa E'!$B$13:$U$396,8,0)</f>
        <v>CALLE 80</v>
      </c>
      <c r="E335" s="44" t="str">
        <f>VLOOKUP(C335,'[1]Control programa E'!$B$13:$U$396,11,0)</f>
        <v>BOGOTA D.C.</v>
      </c>
      <c r="F335" s="44" t="str">
        <f>VLOOKUP(C335,'[1]Control programa E'!$B$13:$U$396,10,0)</f>
        <v>Área Centro</v>
      </c>
      <c r="G335" s="44" t="str">
        <f>VLOOKUP(C335,'[1]Control programa E'!$B$13:$U$396,20,0)</f>
        <v>Tito Ernesto Martínez / Alejandro Martínez </v>
      </c>
      <c r="H335" s="44" t="str">
        <f>VLOOKUP(C335,'[1]Control programa E'!$B$13:$U$396,15,0)</f>
        <v xml:space="preserve">JUAN PABLO PIÑEROS </v>
      </c>
      <c r="I335" s="112">
        <v>0.82499999999999996</v>
      </c>
      <c r="J335" s="115">
        <v>0.53947368421052633</v>
      </c>
      <c r="K335" s="110">
        <f t="shared" si="5"/>
        <v>0.68223684210526314</v>
      </c>
      <c r="L335" s="44" t="str">
        <f>VLOOKUP(C335,'[1]Control programa E'!$B$13:$AS$396,44,0)</f>
        <v>NICOLAS SALAZAR</v>
      </c>
    </row>
    <row r="336" spans="2:12" ht="13.5" x14ac:dyDescent="0.35">
      <c r="B336" s="43">
        <v>333</v>
      </c>
      <c r="C336" s="6">
        <v>170978</v>
      </c>
      <c r="D336" s="44" t="str">
        <f>VLOOKUP(C336,'[1]Control programa E'!$B$13:$U$396,8,0)</f>
        <v>LOS ANGELES (CHIA)</v>
      </c>
      <c r="E336" s="44" t="str">
        <f>VLOOKUP(C336,'[1]Control programa E'!$B$13:$U$396,11,0)</f>
        <v>CHIA</v>
      </c>
      <c r="F336" s="44" t="str">
        <f>VLOOKUP(C336,'[1]Control programa E'!$B$13:$U$396,10,0)</f>
        <v>Área Centro</v>
      </c>
      <c r="G336" s="44" t="str">
        <f>VLOOKUP(C336,'[1]Control programa E'!$B$13:$U$396,20,0)</f>
        <v>COESCO: Julian Torrado</v>
      </c>
      <c r="H336" s="44" t="str">
        <f>VLOOKUP(C336,'[1]Control programa E'!$B$13:$U$396,15,0)</f>
        <v xml:space="preserve">JUAN PABLO PIÑEROS </v>
      </c>
      <c r="I336" s="114">
        <v>0.73809523809523814</v>
      </c>
      <c r="J336" s="114">
        <v>0.625</v>
      </c>
      <c r="K336" s="110">
        <f t="shared" si="5"/>
        <v>0.68154761904761907</v>
      </c>
      <c r="L336" s="44" t="str">
        <f>VLOOKUP(C336,'[1]Control programa E'!$B$13:$AS$396,44,0)</f>
        <v>LUIS CASTRO</v>
      </c>
    </row>
    <row r="337" spans="2:12" ht="13.5" x14ac:dyDescent="0.35">
      <c r="B337" s="45">
        <v>334</v>
      </c>
      <c r="C337" s="4">
        <v>170977</v>
      </c>
      <c r="D337" s="44" t="str">
        <f>VLOOKUP(C337,'[1]Control programa E'!$B$13:$U$396,8,0)</f>
        <v>COSTA LINE</v>
      </c>
      <c r="E337" s="44" t="str">
        <f>VLOOKUP(C337,'[1]Control programa E'!$B$13:$U$396,11,0)</f>
        <v>VALLEDUPAR</v>
      </c>
      <c r="F337" s="44" t="str">
        <f>VLOOKUP(C337,'[1]Control programa E'!$B$13:$U$396,10,0)</f>
        <v>Área Norte</v>
      </c>
      <c r="G337" s="44" t="str">
        <f>VLOOKUP(C337,'[1]Control programa E'!$B$13:$U$396,20,0)</f>
        <v>Jaime Alberto Hernandez Daza</v>
      </c>
      <c r="H337" s="44" t="str">
        <f>VLOOKUP(C337,'[1]Control programa E'!$B$13:$U$396,15,0)</f>
        <v>MARTHA BARROS</v>
      </c>
      <c r="I337" s="116">
        <v>0.45333333333333331</v>
      </c>
      <c r="J337" s="111">
        <v>0.90410958904109584</v>
      </c>
      <c r="K337" s="110">
        <f t="shared" si="5"/>
        <v>0.67872146118721455</v>
      </c>
      <c r="L337" s="44" t="str">
        <f>VLOOKUP(C337,'[1]Control programa E'!$B$13:$AS$396,44,0)</f>
        <v>GUILLERMO SOLANO</v>
      </c>
    </row>
    <row r="338" spans="2:12" ht="13.5" x14ac:dyDescent="0.35">
      <c r="B338" s="43">
        <v>335</v>
      </c>
      <c r="C338" s="4">
        <v>110660</v>
      </c>
      <c r="D338" s="44" t="str">
        <f>VLOOKUP(C338,'[1]Control programa E'!$B$13:$U$396,8,0)</f>
        <v>INVERSIONES CRIVASI - EL BOSQUE</v>
      </c>
      <c r="E338" s="44" t="str">
        <f>VLOOKUP(C338,'[1]Control programa E'!$B$13:$U$396,11,0)</f>
        <v>MEDELLIN</v>
      </c>
      <c r="F338" s="44" t="str">
        <f>VLOOKUP(C338,'[1]Control programa E'!$B$13:$U$396,10,0)</f>
        <v>Área Norte</v>
      </c>
      <c r="G338" s="44" t="str">
        <f>VLOOKUP(C338,'[1]Control programa E'!$B$13:$U$396,20,0)</f>
        <v>Tatiana Ramirez</v>
      </c>
      <c r="H338" s="44" t="str">
        <f>VLOOKUP(C338,'[1]Control programa E'!$B$13:$U$396,15,0)</f>
        <v>OLGA LUCIA RESTREPO</v>
      </c>
      <c r="I338" s="116">
        <v>0.58974358974358976</v>
      </c>
      <c r="J338" s="111">
        <v>0.76744186046511631</v>
      </c>
      <c r="K338" s="110">
        <f t="shared" si="5"/>
        <v>0.67859272510435309</v>
      </c>
      <c r="L338" s="44" t="str">
        <f>VLOOKUP(C338,'[1]Control programa E'!$B$13:$AS$396,44,0)</f>
        <v>JOHNNATAN ALZATE</v>
      </c>
    </row>
    <row r="339" spans="2:12" ht="13.5" x14ac:dyDescent="0.35">
      <c r="B339" s="45">
        <v>336</v>
      </c>
      <c r="C339" s="6">
        <v>171418</v>
      </c>
      <c r="D339" s="44" t="str">
        <f>VLOOKUP(C339,'[1]Control programa E'!$B$13:$U$396,8,0)</f>
        <v>BRISAS DEL EDEN</v>
      </c>
      <c r="E339" s="44" t="str">
        <f>VLOOKUP(C339,'[1]Control programa E'!$B$13:$U$396,11,0)</f>
        <v>ZAPATOCA</v>
      </c>
      <c r="F339" s="44" t="str">
        <f>VLOOKUP(C339,'[1]Control programa E'!$B$13:$U$396,10,0)</f>
        <v>Área Norte</v>
      </c>
      <c r="G339" s="44" t="str">
        <f>VLOOKUP(C339,'[1]Control programa E'!$B$13:$U$396,20,0)</f>
        <v>Marybel Diaz Vasquez</v>
      </c>
      <c r="H339" s="44" t="str">
        <f>VLOOKUP(C339,'[1]Control programa E'!$B$13:$U$396,15,0)</f>
        <v>FABIAN TORRES</v>
      </c>
      <c r="I339" s="114">
        <v>0.60465116279069764</v>
      </c>
      <c r="J339" s="112">
        <v>0.75</v>
      </c>
      <c r="K339" s="110">
        <f t="shared" si="5"/>
        <v>0.67732558139534882</v>
      </c>
      <c r="L339" s="44" t="str">
        <f>VLOOKUP(C339,'[1]Control programa E'!$B$13:$AS$396,44,0)</f>
        <v>FERNEY LOZANO</v>
      </c>
    </row>
    <row r="340" spans="2:12" ht="13.5" x14ac:dyDescent="0.35">
      <c r="B340" s="43">
        <v>337</v>
      </c>
      <c r="C340" s="4">
        <v>162267</v>
      </c>
      <c r="D340" s="44" t="str">
        <f>VLOOKUP(C340,'[1]Control programa E'!$B$13:$U$396,8,0)</f>
        <v>COLIBRI</v>
      </c>
      <c r="E340" s="44" t="str">
        <f>VLOOKUP(C340,'[1]Control programa E'!$B$13:$U$396,11,0)</f>
        <v>MEDELLIN</v>
      </c>
      <c r="F340" s="44" t="str">
        <f>VLOOKUP(C340,'[1]Control programa E'!$B$13:$U$396,10,0)</f>
        <v>Área Norte</v>
      </c>
      <c r="G340" s="44" t="str">
        <f>VLOOKUP(C340,'[1]Control programa E'!$B$13:$U$396,20,0)</f>
        <v>David Parra</v>
      </c>
      <c r="H340" s="44" t="str">
        <f>VLOOKUP(C340,'[1]Control programa E'!$B$13:$U$396,15,0)</f>
        <v>OLGA LUCIA RESTREPO</v>
      </c>
      <c r="I340" s="113">
        <v>0.69767441860465118</v>
      </c>
      <c r="J340" s="113">
        <v>0.63157894736842102</v>
      </c>
      <c r="K340" s="110">
        <f t="shared" si="5"/>
        <v>0.66462668298653615</v>
      </c>
      <c r="L340" s="44" t="str">
        <f>VLOOKUP(C340,'[1]Control programa E'!$B$13:$AS$396,44,0)</f>
        <v>JOHNNATAN ALZATE</v>
      </c>
    </row>
    <row r="341" spans="2:12" ht="13.5" x14ac:dyDescent="0.35">
      <c r="B341" s="45">
        <v>338</v>
      </c>
      <c r="C341" s="6">
        <v>110168</v>
      </c>
      <c r="D341" s="44" t="str">
        <f>VLOOKUP(C341,'[1]Control programa E'!$B$13:$U$396,8,0)</f>
        <v>SAN JUDAS</v>
      </c>
      <c r="E341" s="44" t="str">
        <f>VLOOKUP(C341,'[1]Control programa E'!$B$13:$U$396,11,0)</f>
        <v>CARTAGENA DE INDIAS</v>
      </c>
      <c r="F341" s="44" t="str">
        <f>VLOOKUP(C341,'[1]Control programa E'!$B$13:$U$396,10,0)</f>
        <v>Área Norte</v>
      </c>
      <c r="G341" s="44" t="str">
        <f>VLOOKUP(C341,'[1]Control programa E'!$B$13:$U$396,20,0)</f>
        <v>Carlos Quiroz</v>
      </c>
      <c r="H341" s="44" t="str">
        <f>VLOOKUP(C341,'[1]Control programa E'!$B$13:$U$396,15,0)</f>
        <v>MARTHA BARROS</v>
      </c>
      <c r="I341" s="114">
        <v>0.60227272727272729</v>
      </c>
      <c r="J341" s="114">
        <v>0.71794871794871795</v>
      </c>
      <c r="K341" s="110">
        <f t="shared" si="5"/>
        <v>0.66011072261072257</v>
      </c>
      <c r="L341" s="44" t="str">
        <f>VLOOKUP(C341,'[1]Control programa E'!$B$13:$AS$396,44,0)</f>
        <v>KAREN COGOLLO</v>
      </c>
    </row>
    <row r="342" spans="2:12" ht="13.5" x14ac:dyDescent="0.35">
      <c r="B342" s="43">
        <v>339</v>
      </c>
      <c r="C342" s="4">
        <v>109700</v>
      </c>
      <c r="D342" s="44" t="str">
        <f>VLOOKUP(C342,'[1]Control programa E'!$B$13:$U$396,8,0)</f>
        <v>CAMPO VALDÉS</v>
      </c>
      <c r="E342" s="44" t="str">
        <f>VLOOKUP(C342,'[1]Control programa E'!$B$13:$U$396,11,0)</f>
        <v>MEDELLIN</v>
      </c>
      <c r="F342" s="44" t="str">
        <f>VLOOKUP(C342,'[1]Control programa E'!$B$13:$U$396,10,0)</f>
        <v>Área Norte</v>
      </c>
      <c r="G342" s="44" t="str">
        <f>VLOOKUP(C342,'[1]Control programa E'!$B$13:$U$396,20,0)</f>
        <v>ACEVEDO: Ariel Acevedo</v>
      </c>
      <c r="H342" s="44" t="str">
        <f>VLOOKUP(C342,'[1]Control programa E'!$B$13:$U$396,15,0)</f>
        <v>ALVARO GUTIERREZ</v>
      </c>
      <c r="I342" s="113">
        <v>0.72727272727272729</v>
      </c>
      <c r="J342" s="116">
        <v>0.59090909090909094</v>
      </c>
      <c r="K342" s="110">
        <f t="shared" si="5"/>
        <v>0.65909090909090917</v>
      </c>
      <c r="L342" s="44" t="str">
        <f>VLOOKUP(C342,'[1]Control programa E'!$B$13:$AS$396,44,0)</f>
        <v>NORMAN CORDOBA</v>
      </c>
    </row>
    <row r="343" spans="2:12" ht="13.5" x14ac:dyDescent="0.35">
      <c r="B343" s="45">
        <v>340</v>
      </c>
      <c r="C343" s="4">
        <v>110157</v>
      </c>
      <c r="D343" s="44" t="str">
        <f>VLOOKUP(C343,'[1]Control programa E'!$B$13:$U$396,8,0)</f>
        <v>JUNIN</v>
      </c>
      <c r="E343" s="44" t="str">
        <f>VLOOKUP(C343,'[1]Control programa E'!$B$13:$U$396,11,0)</f>
        <v>CARTAGENA DE INDIAS</v>
      </c>
      <c r="F343" s="44" t="str">
        <f>VLOOKUP(C343,'[1]Control programa E'!$B$13:$U$396,10,0)</f>
        <v>Área Norte</v>
      </c>
      <c r="G343" s="44" t="str">
        <f>VLOOKUP(C343,'[1]Control programa E'!$B$13:$U$396,20,0)</f>
        <v>Jaime Duran</v>
      </c>
      <c r="H343" s="44" t="str">
        <f>VLOOKUP(C343,'[1]Control programa E'!$B$13:$U$396,15,0)</f>
        <v>MARTHA BARROS</v>
      </c>
      <c r="I343" s="116">
        <v>0.46987951807228917</v>
      </c>
      <c r="J343" s="111">
        <v>0.84705882352941175</v>
      </c>
      <c r="K343" s="110">
        <f t="shared" si="5"/>
        <v>0.65846917080085043</v>
      </c>
      <c r="L343" s="44" t="str">
        <f>VLOOKUP(C343,'[1]Control programa E'!$B$13:$AS$396,44,0)</f>
        <v>KAREN COGOLLO</v>
      </c>
    </row>
    <row r="344" spans="2:12" ht="13.5" x14ac:dyDescent="0.35">
      <c r="B344" s="43">
        <v>341</v>
      </c>
      <c r="C344" s="6">
        <v>162276</v>
      </c>
      <c r="D344" s="44" t="str">
        <f>VLOOKUP(C344,'[1]Control programa E'!$B$13:$U$396,8,0)</f>
        <v>LA 80</v>
      </c>
      <c r="E344" s="44" t="str">
        <f>VLOOKUP(C344,'[1]Control programa E'!$B$13:$U$396,11,0)</f>
        <v>MEDELLIN</v>
      </c>
      <c r="F344" s="44" t="str">
        <f>VLOOKUP(C344,'[1]Control programa E'!$B$13:$U$396,10,0)</f>
        <v>Área Norte</v>
      </c>
      <c r="G344" s="44" t="str">
        <f>VLOOKUP(C344,'[1]Control programa E'!$B$13:$U$396,20,0)</f>
        <v>Marta Lía Gonzalez - Carlos Arango</v>
      </c>
      <c r="H344" s="44" t="str">
        <f>VLOOKUP(C344,'[1]Control programa E'!$B$13:$U$396,15,0)</f>
        <v>ALVARO GUTIERREZ</v>
      </c>
      <c r="I344" s="114">
        <v>0.625</v>
      </c>
      <c r="J344" s="114">
        <v>0.67045454545454541</v>
      </c>
      <c r="K344" s="110">
        <f t="shared" si="5"/>
        <v>0.64772727272727271</v>
      </c>
      <c r="L344" s="44" t="str">
        <f>VLOOKUP(C344,'[1]Control programa E'!$B$13:$AS$396,44,0)</f>
        <v>NORMAN CORDOBA</v>
      </c>
    </row>
    <row r="345" spans="2:12" ht="13.5" x14ac:dyDescent="0.35">
      <c r="B345" s="45">
        <v>342</v>
      </c>
      <c r="C345" s="4">
        <v>111438</v>
      </c>
      <c r="D345" s="44" t="str">
        <f>VLOOKUP(C345,'[1]Control programa E'!$B$13:$U$396,8,0)</f>
        <v>EL PEAJE</v>
      </c>
      <c r="E345" s="44" t="str">
        <f>VLOOKUP(C345,'[1]Control programa E'!$B$13:$U$396,11,0)</f>
        <v>CHIA</v>
      </c>
      <c r="F345" s="44" t="str">
        <f>VLOOKUP(C345,'[1]Control programa E'!$B$13:$U$396,10,0)</f>
        <v>Área Centro</v>
      </c>
      <c r="G345" s="44" t="str">
        <f>VLOOKUP(C345,'[1]Control programa E'!$B$13:$U$396,20,0)</f>
        <v>REDH: Humberto Hernandez</v>
      </c>
      <c r="H345" s="44" t="str">
        <f>VLOOKUP(C345,'[1]Control programa E'!$B$13:$U$396,15,0)</f>
        <v>CAROLINA CHAVEZ</v>
      </c>
      <c r="I345" s="116">
        <v>0.59302325581395354</v>
      </c>
      <c r="J345" s="113">
        <v>0.69736842105263153</v>
      </c>
      <c r="K345" s="110">
        <f t="shared" si="5"/>
        <v>0.64519583843329253</v>
      </c>
      <c r="L345" s="44" t="str">
        <f>VLOOKUP(C345,'[1]Control programa E'!$B$13:$AS$396,44,0)</f>
        <v>NICOLAS SALAZAR</v>
      </c>
    </row>
    <row r="346" spans="2:12" ht="13.5" x14ac:dyDescent="0.35">
      <c r="B346" s="43">
        <v>343</v>
      </c>
      <c r="C346" s="6">
        <v>109894</v>
      </c>
      <c r="D346" s="44" t="str">
        <f>VLOOKUP(C346,'[1]Control programa E'!$B$13:$U$396,8,0)</f>
        <v>ESSO EL PRADO</v>
      </c>
      <c r="E346" s="44" t="str">
        <f>VLOOKUP(C346,'[1]Control programa E'!$B$13:$U$396,11,0)</f>
        <v>BARRANQUILLA</v>
      </c>
      <c r="F346" s="44" t="str">
        <f>VLOOKUP(C346,'[1]Control programa E'!$B$13:$U$396,10,0)</f>
        <v>Área Norte</v>
      </c>
      <c r="G346" s="44" t="str">
        <f>VLOOKUP(C346,'[1]Control programa E'!$B$13:$U$396,20,0)</f>
        <v>MULTIFONDOS SAIEH &amp; CIA S.EN C. - (Roberto Saieh)</v>
      </c>
      <c r="H346" s="44" t="str">
        <f>VLOOKUP(C346,'[1]Control programa E'!$B$13:$U$396,15,0)</f>
        <v>ANGELA BARANDICA</v>
      </c>
      <c r="I346" s="112">
        <v>1</v>
      </c>
      <c r="J346" s="115">
        <v>0.28205128205128205</v>
      </c>
      <c r="K346" s="110">
        <f t="shared" si="5"/>
        <v>0.64102564102564097</v>
      </c>
      <c r="L346" s="44" t="str">
        <f>VLOOKUP(C346,'[1]Control programa E'!$B$13:$AS$396,44,0)</f>
        <v>GUILLERMO SOLANO</v>
      </c>
    </row>
    <row r="347" spans="2:12" ht="13.5" x14ac:dyDescent="0.35">
      <c r="B347" s="45">
        <v>344</v>
      </c>
      <c r="C347" s="6">
        <v>167201</v>
      </c>
      <c r="D347" s="44" t="str">
        <f>VLOOKUP(C347,'[1]Control programa E'!$B$13:$U$396,8,0)</f>
        <v>EL PUENTE - LA APARTADA</v>
      </c>
      <c r="E347" s="44" t="str">
        <f>VLOOKUP(C347,'[1]Control programa E'!$B$13:$U$396,11,0)</f>
        <v>LA APARTADA (FRONTERA)</v>
      </c>
      <c r="F347" s="44" t="str">
        <f>VLOOKUP(C347,'[1]Control programa E'!$B$13:$U$396,10,0)</f>
        <v>Área Norte</v>
      </c>
      <c r="G347" s="44" t="str">
        <f>VLOOKUP(C347,'[1]Control programa E'!$B$13:$U$396,20,0)</f>
        <v>Adriana Margarita Perez / Contacto: Juan Julio Perez</v>
      </c>
      <c r="H347" s="44" t="str">
        <f>VLOOKUP(C347,'[1]Control programa E'!$B$13:$U$396,15,0)</f>
        <v>VICTOR PATERNINA</v>
      </c>
      <c r="I347" s="115">
        <v>0.39759036144578314</v>
      </c>
      <c r="J347" s="112">
        <v>0.87951807228915657</v>
      </c>
      <c r="K347" s="110">
        <f t="shared" si="5"/>
        <v>0.63855421686746983</v>
      </c>
      <c r="L347" s="44" t="str">
        <f>VLOOKUP(C347,'[1]Control programa E'!$B$13:$AS$396,44,0)</f>
        <v>KAREN COGOLLO</v>
      </c>
    </row>
    <row r="348" spans="2:12" ht="13.5" x14ac:dyDescent="0.35">
      <c r="B348" s="43">
        <v>345</v>
      </c>
      <c r="C348" s="6">
        <v>111748</v>
      </c>
      <c r="D348" s="44" t="str">
        <f>VLOOKUP(C348,'[1]Control programa E'!$B$13:$U$396,8,0)</f>
        <v>AVENIDA</v>
      </c>
      <c r="E348" s="44" t="str">
        <f>VLOOKUP(C348,'[1]Control programa E'!$B$13:$U$396,11,0)</f>
        <v>DUITAMA</v>
      </c>
      <c r="F348" s="44" t="str">
        <f>VLOOKUP(C348,'[1]Control programa E'!$B$13:$U$396,10,0)</f>
        <v>Área Centro</v>
      </c>
      <c r="G348" s="44" t="str">
        <f>VLOOKUP(C348,'[1]Control programa E'!$B$13:$U$396,20,0)</f>
        <v>DICOSOL: Alvaro Javier Gonzalez</v>
      </c>
      <c r="H348" s="44" t="str">
        <f>VLOOKUP(C348,'[1]Control programa E'!$B$13:$U$396,15,0)</f>
        <v>YOLIMA MESA</v>
      </c>
      <c r="I348" s="112">
        <v>0.81927710843373491</v>
      </c>
      <c r="J348" s="115">
        <v>0.45333333333333331</v>
      </c>
      <c r="K348" s="110">
        <f t="shared" si="5"/>
        <v>0.63630522088353414</v>
      </c>
      <c r="L348" s="44" t="str">
        <f>VLOOKUP(C348,'[1]Control programa E'!$B$13:$AS$396,44,0)</f>
        <v>RICARDO CHIPATECUA</v>
      </c>
    </row>
    <row r="349" spans="2:12" ht="13.5" x14ac:dyDescent="0.35">
      <c r="B349" s="45">
        <v>346</v>
      </c>
      <c r="C349" s="6">
        <v>166714</v>
      </c>
      <c r="D349" s="44" t="str">
        <f>VLOOKUP(C349,'[1]Control programa E'!$B$13:$U$396,8,0)</f>
        <v>VILLARICA</v>
      </c>
      <c r="E349" s="44" t="str">
        <f>VLOOKUP(C349,'[1]Control programa E'!$B$13:$U$396,11,0)</f>
        <v>VILLA RICA</v>
      </c>
      <c r="F349" s="44" t="str">
        <f>VLOOKUP(C349,'[1]Control programa E'!$B$13:$U$396,10,0)</f>
        <v>Área Sur</v>
      </c>
      <c r="G349" s="44" t="str">
        <f>VLOOKUP(C349,'[1]Control programa E'!$B$13:$U$396,20,0)</f>
        <v>GREEN SAS: Jose Vicente Enriquez</v>
      </c>
      <c r="H349" s="44" t="str">
        <f>VLOOKUP(C349,'[1]Control programa E'!$B$13:$U$396,15,0)</f>
        <v>CLAUDIA PINILLA</v>
      </c>
      <c r="I349" s="112">
        <v>0.76712328767123283</v>
      </c>
      <c r="J349" s="115">
        <v>0.49397590361445781</v>
      </c>
      <c r="K349" s="110">
        <f t="shared" si="5"/>
        <v>0.6305495956428453</v>
      </c>
      <c r="L349" s="44" t="str">
        <f>VLOOKUP(C349,'[1]Control programa E'!$B$13:$AS$396,44,0)</f>
        <v>JUAN MONTEALEGRE</v>
      </c>
    </row>
    <row r="350" spans="2:12" ht="13.5" x14ac:dyDescent="0.35">
      <c r="B350" s="43">
        <v>347</v>
      </c>
      <c r="C350" s="6">
        <v>169528</v>
      </c>
      <c r="D350" s="44" t="str">
        <f>VLOOKUP(C350,'[1]Control programa E'!$B$13:$U$396,8,0)</f>
        <v>SANTA CRUZ</v>
      </c>
      <c r="E350" s="44" t="str">
        <f>VLOOKUP(C350,'[1]Control programa E'!$B$13:$U$396,11,0)</f>
        <v>SANTA MARTA</v>
      </c>
      <c r="F350" s="44" t="str">
        <f>VLOOKUP(C350,'[1]Control programa E'!$B$13:$U$396,10,0)</f>
        <v>Área Norte</v>
      </c>
      <c r="G350" s="44" t="str">
        <f>VLOOKUP(C350,'[1]Control programa E'!$B$13:$U$396,20,0)</f>
        <v>Armando Antonio Donado Zuñiga</v>
      </c>
      <c r="H350" s="44" t="str">
        <f>VLOOKUP(C350,'[1]Control programa E'!$B$13:$U$396,15,0)</f>
        <v>ANGELA BARANDICA</v>
      </c>
      <c r="I350" s="115">
        <v>0.25882352941176473</v>
      </c>
      <c r="J350" s="112">
        <v>1</v>
      </c>
      <c r="K350" s="110">
        <f t="shared" si="5"/>
        <v>0.62941176470588234</v>
      </c>
      <c r="L350" s="44" t="str">
        <f>VLOOKUP(C350,'[1]Control programa E'!$B$13:$AS$396,44,0)</f>
        <v>GUILLERMO SOLANO</v>
      </c>
    </row>
    <row r="351" spans="2:12" ht="13.5" x14ac:dyDescent="0.35">
      <c r="B351" s="45">
        <v>348</v>
      </c>
      <c r="C351" s="6">
        <v>167423</v>
      </c>
      <c r="D351" s="44" t="str">
        <f>VLOOKUP(C351,'[1]Control programa E'!$B$13:$U$396,8,0)</f>
        <v>ÉXITO LA SIERRA</v>
      </c>
      <c r="E351" s="44" t="str">
        <f>VLOOKUP(C351,'[1]Control programa E'!$B$13:$U$396,11,0)</f>
        <v>COPACABANA</v>
      </c>
      <c r="F351" s="44" t="str">
        <f>VLOOKUP(C351,'[1]Control programa E'!$B$13:$U$396,10,0)</f>
        <v>Área Norte</v>
      </c>
      <c r="G351" s="44" t="str">
        <f>VLOOKUP(C351,'[1]Control programa E'!$B$13:$U$396,20,0)</f>
        <v>GRUPO ÉXITO: Alcides Serna</v>
      </c>
      <c r="H351" s="44" t="str">
        <f>VLOOKUP(C351,'[1]Control programa E'!$B$13:$U$396,15,0)</f>
        <v>ANDRES FELIPE PENNA</v>
      </c>
      <c r="I351" s="114">
        <v>0.73255813953488369</v>
      </c>
      <c r="J351" s="115">
        <v>0.52272727272727271</v>
      </c>
      <c r="K351" s="110">
        <f t="shared" si="5"/>
        <v>0.6276427061310782</v>
      </c>
      <c r="L351" s="44" t="str">
        <f>VLOOKUP(C351,'[1]Control programa E'!$B$13:$AS$396,44,0)</f>
        <v>NORMAN CORDOBA</v>
      </c>
    </row>
    <row r="352" spans="2:12" ht="13.5" x14ac:dyDescent="0.35">
      <c r="B352" s="43">
        <v>349</v>
      </c>
      <c r="C352" s="6">
        <v>157742</v>
      </c>
      <c r="D352" s="44" t="str">
        <f>VLOOKUP(C352,'[1]Control programa E'!$B$13:$U$396,8,0)</f>
        <v>EL CARMEN (Cartago)</v>
      </c>
      <c r="E352" s="44" t="str">
        <f>VLOOKUP(C352,'[1]Control programa E'!$B$13:$U$396,11,0)</f>
        <v>CARTAGO</v>
      </c>
      <c r="F352" s="44" t="str">
        <f>VLOOKUP(C352,'[1]Control programa E'!$B$13:$U$396,10,0)</f>
        <v>Área Sur</v>
      </c>
      <c r="G352" s="44" t="str">
        <f>VLOOKUP(C352,'[1]Control programa E'!$B$13:$U$396,20,0)</f>
        <v>Lina / Carla Villa</v>
      </c>
      <c r="H352" s="44" t="str">
        <f>VLOOKUP(C352,'[1]Control programa E'!$B$13:$U$396,15,0)</f>
        <v>ANDRES GARCIA</v>
      </c>
      <c r="I352" s="115">
        <v>0.42307692307692307</v>
      </c>
      <c r="J352" s="112">
        <v>0.82954545454545459</v>
      </c>
      <c r="K352" s="110">
        <f t="shared" si="5"/>
        <v>0.62631118881118886</v>
      </c>
      <c r="L352" s="44" t="str">
        <f>VLOOKUP(C352,'[1]Control programa E'!$B$13:$AS$396,44,0)</f>
        <v>FERNANDO DUQUE</v>
      </c>
    </row>
    <row r="353" spans="2:12" ht="13.5" x14ac:dyDescent="0.35">
      <c r="B353" s="45">
        <v>350</v>
      </c>
      <c r="C353" s="4">
        <v>110036</v>
      </c>
      <c r="D353" s="44" t="str">
        <f>VLOOKUP(C353,'[1]Control programa E'!$B$13:$U$396,8,0)</f>
        <v>CARRERA 15</v>
      </c>
      <c r="E353" s="44" t="str">
        <f>VLOOKUP(C353,'[1]Control programa E'!$B$13:$U$396,11,0)</f>
        <v>BOGOTA D.C.</v>
      </c>
      <c r="F353" s="44" t="str">
        <f>VLOOKUP(C353,'[1]Control programa E'!$B$13:$U$396,10,0)</f>
        <v>Área Centro</v>
      </c>
      <c r="G353" s="44" t="str">
        <f>VLOOKUP(C353,'[1]Control programa E'!$B$13:$U$396,20,0)</f>
        <v>REDH: Humberto Hernandez</v>
      </c>
      <c r="H353" s="44" t="str">
        <f>VLOOKUP(C353,'[1]Control programa E'!$B$13:$U$396,15,0)</f>
        <v>CAROLINA CHAVEZ</v>
      </c>
      <c r="I353" s="113">
        <v>0.69767441860465118</v>
      </c>
      <c r="J353" s="116">
        <v>0.54651162790697672</v>
      </c>
      <c r="K353" s="110">
        <f t="shared" si="5"/>
        <v>0.62209302325581395</v>
      </c>
      <c r="L353" s="44" t="str">
        <f>VLOOKUP(C353,'[1]Control programa E'!$B$13:$AS$396,44,0)</f>
        <v>NICOLAS SALAZAR</v>
      </c>
    </row>
    <row r="354" spans="2:12" ht="13.5" x14ac:dyDescent="0.35">
      <c r="B354" s="43">
        <v>351</v>
      </c>
      <c r="C354" s="6">
        <v>159228</v>
      </c>
      <c r="D354" s="44" t="str">
        <f>VLOOKUP(C354,'[1]Control programa E'!$B$13:$U$396,8,0)</f>
        <v>MADEROS</v>
      </c>
      <c r="E354" s="44" t="str">
        <f>VLOOKUP(C354,'[1]Control programa E'!$B$13:$U$396,11,0)</f>
        <v>BELLO</v>
      </c>
      <c r="F354" s="44" t="str">
        <f>VLOOKUP(C354,'[1]Control programa E'!$B$13:$U$396,10,0)</f>
        <v>Área Norte</v>
      </c>
      <c r="G354" s="44" t="str">
        <f>VLOOKUP(C354,'[1]Control programa E'!$B$13:$U$396,20,0)</f>
        <v>Sergio Ramirez</v>
      </c>
      <c r="H354" s="44" t="str">
        <f>VLOOKUP(C354,'[1]Control programa E'!$B$13:$U$396,15,0)</f>
        <v>OLGA LUCIA RESTREPO</v>
      </c>
      <c r="I354" s="115">
        <v>0.48863636363636365</v>
      </c>
      <c r="J354" s="112">
        <v>0.75</v>
      </c>
      <c r="K354" s="110">
        <f t="shared" si="5"/>
        <v>0.61931818181818188</v>
      </c>
      <c r="L354" s="44" t="str">
        <f>VLOOKUP(C354,'[1]Control programa E'!$B$13:$AS$396,44,0)</f>
        <v>JOHNNATAN ALZATE</v>
      </c>
    </row>
    <row r="355" spans="2:12" ht="13.5" x14ac:dyDescent="0.35">
      <c r="B355" s="45">
        <v>352</v>
      </c>
      <c r="C355" s="4">
        <v>110744</v>
      </c>
      <c r="D355" s="44" t="str">
        <f>VLOOKUP(C355,'[1]Control programa E'!$B$13:$U$396,8,0)</f>
        <v>TRES ESQUINAS-BUSES ARMENIA</v>
      </c>
      <c r="E355" s="44" t="str">
        <f>VLOOKUP(C355,'[1]Control programa E'!$B$13:$U$396,11,0)</f>
        <v>ARMENIA</v>
      </c>
      <c r="F355" s="44" t="str">
        <f>VLOOKUP(C355,'[1]Control programa E'!$B$13:$U$396,10,0)</f>
        <v>Área Sur</v>
      </c>
      <c r="G355" s="44" t="str">
        <f>VLOOKUP(C355,'[1]Control programa E'!$B$13:$U$396,20,0)</f>
        <v xml:space="preserve">Omar Aristizabal </v>
      </c>
      <c r="H355" s="44" t="str">
        <f>VLOOKUP(C355,'[1]Control programa E'!$B$13:$U$396,15,0)</f>
        <v>MARIANA VELEZ</v>
      </c>
      <c r="I355" s="116">
        <v>0.49411764705882355</v>
      </c>
      <c r="J355" s="113">
        <v>0.74117647058823533</v>
      </c>
      <c r="K355" s="110">
        <f t="shared" si="5"/>
        <v>0.61764705882352944</v>
      </c>
      <c r="L355" s="44" t="str">
        <f>VLOOKUP(C355,'[1]Control programa E'!$B$13:$AS$396,44,0)</f>
        <v>FERNANDO DUQUE</v>
      </c>
    </row>
    <row r="356" spans="2:12" ht="13.5" x14ac:dyDescent="0.35">
      <c r="B356" s="43">
        <v>353</v>
      </c>
      <c r="C356" s="6">
        <v>167805</v>
      </c>
      <c r="D356" s="44" t="str">
        <f>VLOOKUP(C356,'[1]Control programa E'!$B$13:$U$396,8,0)</f>
        <v>ORION</v>
      </c>
      <c r="E356" s="44" t="str">
        <f>VLOOKUP(C356,'[1]Control programa E'!$B$13:$U$396,11,0)</f>
        <v>BOGOTA D.C.</v>
      </c>
      <c r="F356" s="44" t="str">
        <f>VLOOKUP(C356,'[1]Control programa E'!$B$13:$U$396,10,0)</f>
        <v>Área Centro</v>
      </c>
      <c r="G356" s="44" t="str">
        <f>VLOOKUP(C356,'[1]Control programa E'!$B$13:$U$396,20,0)</f>
        <v>REDH: Humberto Hernandez</v>
      </c>
      <c r="H356" s="44" t="str">
        <f>VLOOKUP(C356,'[1]Control programa E'!$B$13:$U$396,15,0)</f>
        <v xml:space="preserve">JUAN PABLO PIÑEROS </v>
      </c>
      <c r="I356" s="114">
        <v>0.70930232558139539</v>
      </c>
      <c r="J356" s="115">
        <v>0.52325581395348841</v>
      </c>
      <c r="K356" s="110">
        <f t="shared" si="5"/>
        <v>0.61627906976744184</v>
      </c>
      <c r="L356" s="44" t="str">
        <f>VLOOKUP(C356,'[1]Control programa E'!$B$13:$AS$396,44,0)</f>
        <v>LUIS CASTRO</v>
      </c>
    </row>
    <row r="357" spans="2:12" ht="13.5" x14ac:dyDescent="0.35">
      <c r="B357" s="45">
        <v>354</v>
      </c>
      <c r="C357" s="4">
        <v>168083</v>
      </c>
      <c r="D357" s="44" t="str">
        <f>VLOOKUP(C357,'[1]Control programa E'!$B$13:$U$396,8,0)</f>
        <v>SANTA ANA CAMBULOS</v>
      </c>
      <c r="E357" s="44" t="str">
        <f>VLOOKUP(C357,'[1]Control programa E'!$B$13:$U$396,11,0)</f>
        <v>CARTAGO</v>
      </c>
      <c r="F357" s="44" t="str">
        <f>VLOOKUP(C357,'[1]Control programa E'!$B$13:$U$396,10,0)</f>
        <v>Área Sur</v>
      </c>
      <c r="G357" s="44" t="str">
        <f>VLOOKUP(C357,'[1]Control programa E'!$B$13:$U$396,20,0)</f>
        <v>Gilberto Mejía</v>
      </c>
      <c r="H357" s="44" t="str">
        <f>VLOOKUP(C357,'[1]Control programa E'!$B$13:$U$396,15,0)</f>
        <v>MARIANA VELEZ</v>
      </c>
      <c r="I357" s="111">
        <v>0.80681818181818177</v>
      </c>
      <c r="J357" s="116">
        <v>0.42307692307692307</v>
      </c>
      <c r="K357" s="110">
        <f t="shared" si="5"/>
        <v>0.61494755244755239</v>
      </c>
      <c r="L357" s="44" t="str">
        <f>VLOOKUP(C357,'[1]Control programa E'!$B$13:$AS$396,44,0)</f>
        <v>FERNANDO DUQUE</v>
      </c>
    </row>
    <row r="358" spans="2:12" ht="13.5" x14ac:dyDescent="0.35">
      <c r="B358" s="43">
        <v>355</v>
      </c>
      <c r="C358" s="6">
        <v>110084</v>
      </c>
      <c r="D358" s="44" t="str">
        <f>VLOOKUP(C358,'[1]Control programa E'!$B$13:$U$396,8,0)</f>
        <v>TERCER PUENTE</v>
      </c>
      <c r="E358" s="44" t="str">
        <f>VLOOKUP(C358,'[1]Control programa E'!$B$13:$U$396,11,0)</f>
        <v>BOGOTA D.C.</v>
      </c>
      <c r="F358" s="44" t="str">
        <f>VLOOKUP(C358,'[1]Control programa E'!$B$13:$U$396,10,0)</f>
        <v>Área Centro</v>
      </c>
      <c r="G358" s="44" t="str">
        <f>VLOOKUP(C358,'[1]Control programa E'!$B$13:$U$396,20,0)</f>
        <v>Nemer Saad/Luis George Saad</v>
      </c>
      <c r="H358" s="44" t="str">
        <f>VLOOKUP(C358,'[1]Control programa E'!$B$13:$U$396,15,0)</f>
        <v xml:space="preserve">JUAN PABLO PIÑEROS </v>
      </c>
      <c r="I358" s="115">
        <v>0.43023255813953487</v>
      </c>
      <c r="J358" s="112">
        <v>0.77906976744186052</v>
      </c>
      <c r="K358" s="110">
        <f t="shared" si="5"/>
        <v>0.60465116279069764</v>
      </c>
      <c r="L358" s="44" t="str">
        <f>VLOOKUP(C358,'[1]Control programa E'!$B$13:$AS$396,44,0)</f>
        <v>NICOLAS SALAZAR</v>
      </c>
    </row>
    <row r="359" spans="2:12" ht="13.5" x14ac:dyDescent="0.35">
      <c r="B359" s="45">
        <v>356</v>
      </c>
      <c r="C359" s="4">
        <v>168267</v>
      </c>
      <c r="D359" s="44" t="str">
        <f>VLOOKUP(C359,'[1]Control programa E'!$B$13:$U$396,8,0)</f>
        <v>SAN FRANCISCO DE ASIS II</v>
      </c>
      <c r="E359" s="44" t="str">
        <f>VLOOKUP(C359,'[1]Control programa E'!$B$13:$U$396,11,0)</f>
        <v>ZARAGOZA</v>
      </c>
      <c r="F359" s="44" t="str">
        <f>VLOOKUP(C359,'[1]Control programa E'!$B$13:$U$396,10,0)</f>
        <v>Área Sur</v>
      </c>
      <c r="G359" s="44" t="str">
        <f>VLOOKUP(C359,'[1]Control programa E'!$B$13:$U$396,20,0)</f>
        <v>Inversiones PCC SAS</v>
      </c>
      <c r="H359" s="44" t="str">
        <f>VLOOKUP(C359,'[1]Control programa E'!$B$13:$U$396,15,0)</f>
        <v>ANDRES GARCIA</v>
      </c>
      <c r="I359" s="113">
        <v>0.61904761904761907</v>
      </c>
      <c r="J359" s="116">
        <v>0.58333333333333337</v>
      </c>
      <c r="K359" s="110">
        <f t="shared" si="5"/>
        <v>0.60119047619047628</v>
      </c>
      <c r="L359" s="44" t="str">
        <f>VLOOKUP(C359,'[1]Control programa E'!$B$13:$AS$396,44,0)</f>
        <v>FERNANDO DUQUE</v>
      </c>
    </row>
    <row r="360" spans="2:12" ht="13.5" x14ac:dyDescent="0.35">
      <c r="B360" s="43">
        <v>357</v>
      </c>
      <c r="C360" s="6">
        <v>112052</v>
      </c>
      <c r="D360" s="44" t="str">
        <f>VLOOKUP(C360,'[1]Control programa E'!$B$13:$U$396,8,0)</f>
        <v>EL EDEN</v>
      </c>
      <c r="E360" s="44" t="str">
        <f>VLOOKUP(C360,'[1]Control programa E'!$B$13:$U$396,11,0)</f>
        <v>MONTERIA</v>
      </c>
      <c r="F360" s="44" t="str">
        <f>VLOOKUP(C360,'[1]Control programa E'!$B$13:$U$396,10,0)</f>
        <v>Área Norte</v>
      </c>
      <c r="G360" s="44" t="str">
        <f>VLOOKUP(C360,'[1]Control programa E'!$B$13:$U$396,20,0)</f>
        <v>Antonio Patiño</v>
      </c>
      <c r="H360" s="44" t="str">
        <f>VLOOKUP(C360,'[1]Control programa E'!$B$13:$U$396,15,0)</f>
        <v>VICTOR PATERNINA</v>
      </c>
      <c r="I360" s="112">
        <v>1</v>
      </c>
      <c r="J360" s="115">
        <v>0.1951219512195122</v>
      </c>
      <c r="K360" s="110">
        <f t="shared" si="5"/>
        <v>0.59756097560975607</v>
      </c>
      <c r="L360" s="44" t="str">
        <f>VLOOKUP(C360,'[1]Control programa E'!$B$13:$AS$396,44,0)</f>
        <v>KAREN COGOLLO</v>
      </c>
    </row>
    <row r="361" spans="2:12" ht="13.5" x14ac:dyDescent="0.35">
      <c r="B361" s="45">
        <v>358</v>
      </c>
      <c r="C361" s="4">
        <v>167030</v>
      </c>
      <c r="D361" s="44" t="str">
        <f>VLOOKUP(C361,'[1]Control programa E'!$B$13:$U$396,8,0)</f>
        <v>LA EUROPA</v>
      </c>
      <c r="E361" s="44" t="str">
        <f>VLOOKUP(C361,'[1]Control programa E'!$B$13:$U$396,11,0)</f>
        <v>BOGOTA D.C.</v>
      </c>
      <c r="F361" s="44" t="str">
        <f>VLOOKUP(C361,'[1]Control programa E'!$B$13:$U$396,10,0)</f>
        <v>Área Centro</v>
      </c>
      <c r="G361" s="44" t="str">
        <f>VLOOKUP(C361,'[1]Control programa E'!$B$13:$U$396,20,0)</f>
        <v>Javier Martinez</v>
      </c>
      <c r="H361" s="44" t="str">
        <f>VLOOKUP(C361,'[1]Control programa E'!$B$13:$U$396,15,0)</f>
        <v xml:space="preserve">JUAN PABLO PIÑEROS </v>
      </c>
      <c r="I361" s="113">
        <v>0.64935064935064934</v>
      </c>
      <c r="J361" s="116">
        <v>0.51898734177215189</v>
      </c>
      <c r="K361" s="110">
        <f t="shared" si="5"/>
        <v>0.58416899556140067</v>
      </c>
      <c r="L361" s="44" t="str">
        <f>VLOOKUP(C361,'[1]Control programa E'!$B$13:$AS$396,44,0)</f>
        <v>LUIS CASTRO</v>
      </c>
    </row>
    <row r="362" spans="2:12" ht="24" customHeight="1" x14ac:dyDescent="0.35">
      <c r="B362" s="43">
        <v>359</v>
      </c>
      <c r="C362" s="6">
        <v>109762</v>
      </c>
      <c r="D362" s="44" t="str">
        <f>VLOOKUP(C362,'[1]Control programa E'!$B$13:$U$396,8,0)</f>
        <v>NUBIA</v>
      </c>
      <c r="E362" s="44" t="str">
        <f>VLOOKUP(C362,'[1]Control programa E'!$B$13:$U$396,11,0)</f>
        <v>CANDELARIA</v>
      </c>
      <c r="F362" s="44" t="str">
        <f>VLOOKUP(C362,'[1]Control programa E'!$B$13:$U$396,10,0)</f>
        <v>Área Sur</v>
      </c>
      <c r="G362" s="44" t="str">
        <f>VLOOKUP(C362,'[1]Control programa E'!$B$13:$U$396,20,0)</f>
        <v>Fernando Libreros</v>
      </c>
      <c r="H362" s="44" t="str">
        <f>VLOOKUP(C362,'[1]Control programa E'!$B$13:$U$396,15,0)</f>
        <v>CATALINA QUINTERO</v>
      </c>
      <c r="I362" s="115">
        <v>0.59523809523809523</v>
      </c>
      <c r="J362" s="115">
        <v>0.5714285714285714</v>
      </c>
      <c r="K362" s="110">
        <f t="shared" si="5"/>
        <v>0.58333333333333326</v>
      </c>
      <c r="L362" s="44" t="str">
        <f>VLOOKUP(C362,'[1]Control programa E'!$B$13:$AS$396,44,0)</f>
        <v>JOSE OROBIO</v>
      </c>
    </row>
    <row r="363" spans="2:12" ht="13.5" x14ac:dyDescent="0.35">
      <c r="B363" s="45">
        <v>360</v>
      </c>
      <c r="C363" s="4">
        <v>162251</v>
      </c>
      <c r="D363" s="44" t="str">
        <f>VLOOKUP(C363,'[1]Control programa E'!$B$13:$U$396,8,0)</f>
        <v>COCOROLLO</v>
      </c>
      <c r="E363" s="44" t="str">
        <f>VLOOKUP(C363,'[1]Control programa E'!$B$13:$U$396,11,0)</f>
        <v>GIRARDOTA</v>
      </c>
      <c r="F363" s="44" t="str">
        <f>VLOOKUP(C363,'[1]Control programa E'!$B$13:$U$396,10,0)</f>
        <v>Área Norte</v>
      </c>
      <c r="G363" s="44" t="str">
        <f>VLOOKUP(C363,'[1]Control programa E'!$B$13:$U$396,20,0)</f>
        <v>Mauricio Montoya</v>
      </c>
      <c r="H363" s="44" t="str">
        <f>VLOOKUP(C363,'[1]Control programa E'!$B$13:$U$396,15,0)</f>
        <v>ALVARO GUTIERREZ</v>
      </c>
      <c r="I363" s="116">
        <v>0.45454545454545453</v>
      </c>
      <c r="J363" s="113">
        <v>0.65909090909090906</v>
      </c>
      <c r="K363" s="110">
        <f t="shared" si="5"/>
        <v>0.55681818181818177</v>
      </c>
      <c r="L363" s="44" t="str">
        <f>VLOOKUP(C363,'[1]Control programa E'!$B$13:$AS$396,44,0)</f>
        <v>NORMAN CORDOBA</v>
      </c>
    </row>
    <row r="364" spans="2:12" ht="13.5" x14ac:dyDescent="0.35">
      <c r="B364" s="43">
        <v>361</v>
      </c>
      <c r="C364" s="4">
        <v>112060</v>
      </c>
      <c r="D364" s="44" t="str">
        <f>VLOOKUP(C364,'[1]Control programa E'!$B$13:$U$396,8,0)</f>
        <v>CARACAS</v>
      </c>
      <c r="E364" s="44" t="str">
        <f>VLOOKUP(C364,'[1]Control programa E'!$B$13:$U$396,11,0)</f>
        <v>BARRANQUILLA</v>
      </c>
      <c r="F364" s="44" t="str">
        <f>VLOOKUP(C364,'[1]Control programa E'!$B$13:$U$396,10,0)</f>
        <v>Área Norte</v>
      </c>
      <c r="G364" s="44" t="str">
        <f>VLOOKUP(C364,'[1]Control programa E'!$B$13:$U$396,20,0)</f>
        <v>ROMIL DE COLOMBIA SAS - Julio César Sierra</v>
      </c>
      <c r="H364" s="44" t="str">
        <f>VLOOKUP(C364,'[1]Control programa E'!$B$13:$U$396,15,0)</f>
        <v>ANGELA BARANDICA</v>
      </c>
      <c r="I364" s="116">
        <v>0.48863636363636365</v>
      </c>
      <c r="J364" s="113">
        <v>0.61363636363636365</v>
      </c>
      <c r="K364" s="110">
        <f t="shared" si="5"/>
        <v>0.55113636363636365</v>
      </c>
      <c r="L364" s="44" t="str">
        <f>VLOOKUP(C364,'[1]Control programa E'!$B$13:$AS$396,44,0)</f>
        <v>GUILLERMO SOLANO</v>
      </c>
    </row>
    <row r="365" spans="2:12" ht="13.5" x14ac:dyDescent="0.35">
      <c r="B365" s="45">
        <v>362</v>
      </c>
      <c r="C365" s="4">
        <v>109836</v>
      </c>
      <c r="D365" s="44" t="str">
        <f>VLOOKUP(C365,'[1]Control programa E'!$B$13:$U$396,8,0)</f>
        <v>BUSES BLANCOS</v>
      </c>
      <c r="E365" s="44" t="str">
        <f>VLOOKUP(C365,'[1]Control programa E'!$B$13:$U$396,11,0)</f>
        <v>BOGOTA D.C.</v>
      </c>
      <c r="F365" s="44" t="str">
        <f>VLOOKUP(C365,'[1]Control programa E'!$B$13:$U$396,10,0)</f>
        <v>Área Centro</v>
      </c>
      <c r="G365" s="44" t="str">
        <f>VLOOKUP(C365,'[1]Control programa E'!$B$13:$U$396,20,0)</f>
        <v>Vicente Lopez/ Alfonso López</v>
      </c>
      <c r="H365" s="44" t="str">
        <f>VLOOKUP(C365,'[1]Control programa E'!$B$13:$U$396,15,0)</f>
        <v xml:space="preserve">PAOLA MARTÍNEZ </v>
      </c>
      <c r="I365" s="116">
        <v>0.58823529411764708</v>
      </c>
      <c r="J365" s="116">
        <v>0.45783132530120479</v>
      </c>
      <c r="K365" s="110">
        <f t="shared" si="5"/>
        <v>0.52303330970942596</v>
      </c>
      <c r="L365" s="44" t="str">
        <f>VLOOKUP(C365,'[1]Control programa E'!$B$13:$AS$396,44,0)</f>
        <v>FERNEY LOZANO</v>
      </c>
    </row>
    <row r="366" spans="2:12" ht="13.5" x14ac:dyDescent="0.35">
      <c r="B366" s="43">
        <v>363</v>
      </c>
      <c r="C366" s="4">
        <v>109698</v>
      </c>
      <c r="D366" s="44" t="str">
        <f>VLOOKUP(C366,'[1]Control programa E'!$B$13:$U$396,8,0)</f>
        <v>AVDA SUBA</v>
      </c>
      <c r="E366" s="44" t="str">
        <f>VLOOKUP(C366,'[1]Control programa E'!$B$13:$U$396,11,0)</f>
        <v>BOGOTA D.C.</v>
      </c>
      <c r="F366" s="44" t="str">
        <f>VLOOKUP(C366,'[1]Control programa E'!$B$13:$U$396,10,0)</f>
        <v>Área Centro</v>
      </c>
      <c r="G366" s="44" t="str">
        <f>VLOOKUP(C366,'[1]Control programa E'!$B$13:$U$396,20,0)</f>
        <v>REDH: Humberto Hernandez</v>
      </c>
      <c r="H366" s="44" t="str">
        <f>VLOOKUP(C366,'[1]Control programa E'!$B$13:$U$396,15,0)</f>
        <v>CAROLINA CHAVEZ</v>
      </c>
      <c r="I366" s="116">
        <v>0.48837209302325579</v>
      </c>
      <c r="J366" s="116">
        <v>0.55000000000000004</v>
      </c>
      <c r="K366" s="110">
        <f t="shared" si="5"/>
        <v>0.51918604651162792</v>
      </c>
      <c r="L366" s="44" t="str">
        <f>VLOOKUP(C366,'[1]Control programa E'!$B$13:$AS$396,44,0)</f>
        <v>NICOLAS SALAZAR</v>
      </c>
    </row>
    <row r="367" spans="2:12" ht="13.5" x14ac:dyDescent="0.35">
      <c r="B367" s="45">
        <v>364</v>
      </c>
      <c r="C367" s="6">
        <v>171181</v>
      </c>
      <c r="D367" s="44" t="str">
        <f>VLOOKUP(C367,'[1]Control programa E'!$B$13:$U$396,8,0)</f>
        <v>GALERIAS  53</v>
      </c>
      <c r="E367" s="44" t="str">
        <f>VLOOKUP(C367,'[1]Control programa E'!$B$13:$U$396,11,0)</f>
        <v>BOGOTA D.C.</v>
      </c>
      <c r="F367" s="44" t="str">
        <f>VLOOKUP(C367,'[1]Control programa E'!$B$13:$U$396,10,0)</f>
        <v>Área Centro</v>
      </c>
      <c r="G367" s="44" t="str">
        <f>VLOOKUP(C367,'[1]Control programa E'!$B$13:$U$396,20,0)</f>
        <v>REDH: Humberto Hernandez</v>
      </c>
      <c r="H367" s="44" t="str">
        <f>VLOOKUP(C367,'[1]Control programa E'!$B$13:$U$396,15,0)</f>
        <v>CAROLINA CHAVEZ</v>
      </c>
      <c r="I367" s="115">
        <v>0.44318181818181818</v>
      </c>
      <c r="J367" s="115">
        <v>0.56818181818181823</v>
      </c>
      <c r="K367" s="110">
        <f t="shared" si="5"/>
        <v>0.50568181818181823</v>
      </c>
      <c r="L367" s="44" t="str">
        <f>VLOOKUP(C367,'[1]Control programa E'!$B$13:$AS$396,44,0)</f>
        <v>NICOLAS SALAZAR</v>
      </c>
    </row>
    <row r="368" spans="2:12" ht="13.5" x14ac:dyDescent="0.35">
      <c r="B368" s="43">
        <v>365</v>
      </c>
      <c r="C368" s="4">
        <v>109988</v>
      </c>
      <c r="D368" s="44" t="str">
        <f>VLOOKUP(C368,'[1]Control programa E'!$B$13:$U$396,8,0)</f>
        <v>CORDOBA</v>
      </c>
      <c r="E368" s="44" t="str">
        <f>VLOOKUP(C368,'[1]Control programa E'!$B$13:$U$396,11,0)</f>
        <v>BOGOTA D.C.</v>
      </c>
      <c r="F368" s="44" t="str">
        <f>VLOOKUP(C368,'[1]Control programa E'!$B$13:$U$396,10,0)</f>
        <v>Área Centro</v>
      </c>
      <c r="G368" s="44" t="str">
        <f>VLOOKUP(C368,'[1]Control programa E'!$B$13:$U$396,20,0)</f>
        <v>REDH: Humberto Hernandez</v>
      </c>
      <c r="H368" s="44" t="str">
        <f>VLOOKUP(C368,'[1]Control programa E'!$B$13:$U$396,15,0)</f>
        <v>CAROLINA CHAVEZ</v>
      </c>
      <c r="I368" s="113">
        <v>0.66265060240963858</v>
      </c>
      <c r="J368" s="116">
        <v>0.28235294117647058</v>
      </c>
      <c r="K368" s="110">
        <f t="shared" si="5"/>
        <v>0.47250177179305458</v>
      </c>
      <c r="L368" s="44" t="str">
        <f>VLOOKUP(C368,'[1]Control programa E'!$B$13:$AS$396,44,0)</f>
        <v>NICOLAS SALAZAR</v>
      </c>
    </row>
    <row r="369" spans="2:12" ht="13.5" x14ac:dyDescent="0.35">
      <c r="B369" s="45">
        <v>366</v>
      </c>
      <c r="C369" s="6">
        <v>110755</v>
      </c>
      <c r="D369" s="44" t="str">
        <f>VLOOKUP(C369,'[1]Control programa E'!$B$13:$U$396,8,0)</f>
        <v>LOS CERROS</v>
      </c>
      <c r="E369" s="44" t="str">
        <f>VLOOKUP(C369,'[1]Control programa E'!$B$13:$U$396,11,0)</f>
        <v>SANTIAGO DE CALI</v>
      </c>
      <c r="F369" s="44" t="str">
        <f>VLOOKUP(C369,'[1]Control programa E'!$B$13:$U$396,10,0)</f>
        <v>Área Sur</v>
      </c>
      <c r="G369" s="44" t="str">
        <f>VLOOKUP(C369,'[1]Control programa E'!$B$13:$U$396,20,0)</f>
        <v>PROVESERVICIOS S.A.</v>
      </c>
      <c r="H369" s="44" t="str">
        <f>VLOOKUP(C369,'[1]Control programa E'!$B$13:$U$396,15,0)</f>
        <v>CLAUDIA PINILLA</v>
      </c>
      <c r="I369" s="114">
        <v>0.64473684210526316</v>
      </c>
      <c r="J369" s="115">
        <v>0.25641025641025639</v>
      </c>
      <c r="K369" s="110">
        <f t="shared" si="5"/>
        <v>0.45057354925775978</v>
      </c>
      <c r="L369" s="44" t="str">
        <f>VLOOKUP(C369,'[1]Control programa E'!$B$13:$AS$396,44,0)</f>
        <v>JOSE OROBIO</v>
      </c>
    </row>
    <row r="370" spans="2:12" ht="14" thickBot="1" x14ac:dyDescent="0.4">
      <c r="B370" s="43">
        <v>367</v>
      </c>
      <c r="C370" s="4">
        <v>110437</v>
      </c>
      <c r="D370" s="44" t="str">
        <f>VLOOKUP(C370,'[1]Control programa E'!$B$13:$U$396,8,0)</f>
        <v>PRIMAX DEL SUR</v>
      </c>
      <c r="E370" s="44" t="str">
        <f>VLOOKUP(C370,'[1]Control programa E'!$B$13:$U$396,11,0)</f>
        <v>ITAGUI</v>
      </c>
      <c r="F370" s="44" t="str">
        <f>VLOOKUP(C370,'[1]Control programa E'!$B$13:$U$396,10,0)</f>
        <v>Área Norte</v>
      </c>
      <c r="G370" s="44" t="str">
        <f>VLOOKUP(C370,'[1]Control programa E'!$B$13:$U$396,20,0)</f>
        <v>Diego Ramírez</v>
      </c>
      <c r="H370" s="44" t="str">
        <f>VLOOKUP(C370,'[1]Control programa E'!$B$13:$U$396,15,0)</f>
        <v>OLGA LUCIA RESTREPO</v>
      </c>
      <c r="I370" s="116">
        <v>0.39772727272727271</v>
      </c>
      <c r="J370" s="116">
        <v>0.34615384615384615</v>
      </c>
      <c r="K370" s="110">
        <f t="shared" si="5"/>
        <v>0.37194055944055943</v>
      </c>
      <c r="L370" s="44" t="str">
        <f>VLOOKUP(C370,'[1]Control programa E'!$B$13:$AS$396,44,0)</f>
        <v>NORMAN CORDOBA</v>
      </c>
    </row>
    <row r="371" spans="2:12" ht="14" thickBot="1" x14ac:dyDescent="0.4">
      <c r="B371" s="45">
        <v>368</v>
      </c>
      <c r="C371" s="6">
        <v>110088</v>
      </c>
      <c r="D371" s="44" t="str">
        <f>VLOOKUP(C371,'[1]Control programa E'!$B$13:$U$396,8,0)</f>
        <v>CONTINENTAL</v>
      </c>
      <c r="E371" s="44" t="str">
        <f>VLOOKUP(C371,'[1]Control programa E'!$B$13:$U$396,11,0)</f>
        <v>BOGOTA D.C.</v>
      </c>
      <c r="F371" s="44" t="str">
        <f>VLOOKUP(C371,'[1]Control programa E'!$B$13:$U$396,10,0)</f>
        <v>Área Centro</v>
      </c>
      <c r="G371" s="44" t="str">
        <f>VLOOKUP(C371,'[1]Control programa E'!$B$13:$U$396,20,0)</f>
        <v>Jahir García</v>
      </c>
      <c r="H371" s="44" t="str">
        <f>VLOOKUP(C371,'[1]Control programa E'!$B$13:$U$396,15,0)</f>
        <v>SEBASTIAN PARDO</v>
      </c>
      <c r="I371" s="117">
        <v>0.37804878048780488</v>
      </c>
      <c r="J371" s="117">
        <v>0.32142857142857145</v>
      </c>
      <c r="K371" s="110">
        <f t="shared" si="5"/>
        <v>0.34973867595818819</v>
      </c>
      <c r="L371" s="44" t="str">
        <f>VLOOKUP(C371,'[1]Control programa E'!$B$13:$AS$396,44,0)</f>
        <v>LUIS CASTRO</v>
      </c>
    </row>
  </sheetData>
  <autoFilter ref="B3:L3" xr:uid="{25B327B2-CF6F-42F6-8A0F-94D7B0EE91B7}"/>
  <sortState ref="B4:L371">
    <sortCondition descending="1" ref="K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F5397-27D0-417A-B16D-68A4C6DF4A01}">
  <dimension ref="B2:N460"/>
  <sheetViews>
    <sheetView showGridLines="0" zoomScale="85" zoomScaleNormal="85" workbookViewId="0">
      <selection activeCell="C3" sqref="C3"/>
    </sheetView>
  </sheetViews>
  <sheetFormatPr defaultColWidth="9" defaultRowHeight="12.5" x14ac:dyDescent="0.25"/>
  <cols>
    <col min="1" max="1" width="3.5" style="7" customWidth="1"/>
    <col min="2" max="2" width="8.25" style="18" customWidth="1"/>
    <col min="3" max="3" width="18.5" style="12" customWidth="1"/>
    <col min="4" max="4" width="23" style="7" customWidth="1"/>
    <col min="5" max="5" width="16.25" style="18" customWidth="1"/>
    <col min="6" max="6" width="9.58203125" style="7" customWidth="1"/>
    <col min="7" max="7" width="25.08203125" style="12" customWidth="1"/>
    <col min="8" max="8" width="14.25" style="7" customWidth="1"/>
    <col min="9" max="9" width="12.75" style="7" customWidth="1"/>
    <col min="10" max="10" width="13.33203125" style="7" customWidth="1"/>
    <col min="11" max="11" width="13.58203125" style="7" customWidth="1"/>
    <col min="12" max="12" width="14.58203125" style="7" bestFit="1" customWidth="1"/>
    <col min="13" max="13" width="16" style="7" bestFit="1" customWidth="1"/>
    <col min="14" max="14" width="14.83203125" style="7" bestFit="1" customWidth="1"/>
    <col min="15" max="15" width="12.33203125" style="7" bestFit="1" customWidth="1"/>
    <col min="16" max="16384" width="9" style="7"/>
  </cols>
  <sheetData>
    <row r="2" spans="2:13" s="11" customFormat="1" ht="19.5" customHeight="1" x14ac:dyDescent="0.35">
      <c r="B2" s="9" t="s">
        <v>768</v>
      </c>
      <c r="C2" s="10">
        <f>+L36+L64+L87+M460</f>
        <v>51400000</v>
      </c>
      <c r="D2" s="39"/>
      <c r="E2" s="12"/>
      <c r="G2" s="12"/>
    </row>
    <row r="4" spans="2:13" ht="13.5" x14ac:dyDescent="0.3">
      <c r="B4" s="13" t="s">
        <v>769</v>
      </c>
      <c r="C4" s="14"/>
      <c r="D4" s="15"/>
      <c r="E4" s="16"/>
      <c r="F4" s="15"/>
    </row>
    <row r="6" spans="2:13" ht="13.5" x14ac:dyDescent="0.3">
      <c r="B6" s="17" t="s">
        <v>770</v>
      </c>
    </row>
    <row r="7" spans="2:13" ht="13.5" x14ac:dyDescent="0.3">
      <c r="M7" s="19">
        <v>200000</v>
      </c>
    </row>
    <row r="8" spans="2:13" ht="27" x14ac:dyDescent="0.25">
      <c r="B8" s="20" t="s">
        <v>771</v>
      </c>
      <c r="C8" s="20" t="s">
        <v>763</v>
      </c>
      <c r="D8" s="20" t="s">
        <v>772</v>
      </c>
      <c r="E8" s="20" t="s">
        <v>541</v>
      </c>
      <c r="F8" s="20" t="s">
        <v>773</v>
      </c>
      <c r="G8" s="20" t="s">
        <v>774</v>
      </c>
      <c r="H8" s="20" t="s">
        <v>544</v>
      </c>
      <c r="I8" s="1" t="s">
        <v>1254</v>
      </c>
      <c r="J8" s="1" t="s">
        <v>885</v>
      </c>
      <c r="K8" s="2" t="s">
        <v>7</v>
      </c>
      <c r="L8" s="20" t="s">
        <v>777</v>
      </c>
    </row>
    <row r="9" spans="2:13" ht="13.5" x14ac:dyDescent="0.25">
      <c r="B9" s="21">
        <v>1</v>
      </c>
      <c r="C9" s="4">
        <v>112545</v>
      </c>
      <c r="D9" s="44" t="s">
        <v>114</v>
      </c>
      <c r="E9" s="44" t="s">
        <v>2681</v>
      </c>
      <c r="F9" s="44" t="s">
        <v>778</v>
      </c>
      <c r="G9" s="44" t="s">
        <v>779</v>
      </c>
      <c r="H9" s="44" t="s">
        <v>780</v>
      </c>
      <c r="I9" s="111">
        <v>1</v>
      </c>
      <c r="J9" s="111">
        <v>1</v>
      </c>
      <c r="K9" s="110">
        <v>1</v>
      </c>
      <c r="L9" s="24">
        <v>200000</v>
      </c>
    </row>
    <row r="10" spans="2:13" ht="13.5" x14ac:dyDescent="0.25">
      <c r="B10" s="21">
        <v>1</v>
      </c>
      <c r="C10" s="6">
        <v>146923</v>
      </c>
      <c r="D10" s="44" t="s">
        <v>156</v>
      </c>
      <c r="E10" s="44" t="s">
        <v>2682</v>
      </c>
      <c r="F10" s="44" t="s">
        <v>778</v>
      </c>
      <c r="G10" s="44" t="s">
        <v>783</v>
      </c>
      <c r="H10" s="44" t="s">
        <v>782</v>
      </c>
      <c r="I10" s="112">
        <v>1</v>
      </c>
      <c r="J10" s="112">
        <v>1</v>
      </c>
      <c r="K10" s="110">
        <v>1</v>
      </c>
      <c r="L10" s="53">
        <v>200000</v>
      </c>
    </row>
    <row r="11" spans="2:13" ht="13.5" x14ac:dyDescent="0.25">
      <c r="B11" s="21">
        <v>1</v>
      </c>
      <c r="C11" s="4">
        <v>168607</v>
      </c>
      <c r="D11" s="44" t="s">
        <v>196</v>
      </c>
      <c r="E11" s="44" t="s">
        <v>2683</v>
      </c>
      <c r="F11" s="44" t="s">
        <v>778</v>
      </c>
      <c r="G11" s="44" t="s">
        <v>781</v>
      </c>
      <c r="H11" s="44" t="s">
        <v>782</v>
      </c>
      <c r="I11" s="111">
        <v>1</v>
      </c>
      <c r="J11" s="111">
        <v>1</v>
      </c>
      <c r="K11" s="110">
        <v>1</v>
      </c>
      <c r="L11" s="24">
        <v>200000</v>
      </c>
    </row>
    <row r="12" spans="2:13" ht="13.5" x14ac:dyDescent="0.25">
      <c r="B12" s="21">
        <v>1</v>
      </c>
      <c r="C12" s="6">
        <v>110474</v>
      </c>
      <c r="D12" s="44" t="s">
        <v>193</v>
      </c>
      <c r="E12" s="44" t="s">
        <v>2684</v>
      </c>
      <c r="F12" s="44" t="s">
        <v>778</v>
      </c>
      <c r="G12" s="44" t="s">
        <v>784</v>
      </c>
      <c r="H12" s="44" t="s">
        <v>785</v>
      </c>
      <c r="I12" s="112">
        <v>1</v>
      </c>
      <c r="J12" s="112">
        <v>1</v>
      </c>
      <c r="K12" s="110">
        <v>1</v>
      </c>
      <c r="L12" s="53">
        <v>200000</v>
      </c>
    </row>
    <row r="13" spans="2:13" ht="13.5" x14ac:dyDescent="0.25">
      <c r="B13" s="21">
        <v>1</v>
      </c>
      <c r="C13" s="4">
        <v>170891</v>
      </c>
      <c r="D13" s="44" t="s">
        <v>198</v>
      </c>
      <c r="E13" s="44" t="s">
        <v>2685</v>
      </c>
      <c r="F13" s="44" t="s">
        <v>778</v>
      </c>
      <c r="G13" s="44" t="s">
        <v>796</v>
      </c>
      <c r="H13" s="44" t="s">
        <v>792</v>
      </c>
      <c r="I13" s="111">
        <v>1</v>
      </c>
      <c r="J13" s="111">
        <v>1</v>
      </c>
      <c r="K13" s="110">
        <v>1</v>
      </c>
      <c r="L13" s="24">
        <v>200000</v>
      </c>
    </row>
    <row r="14" spans="2:13" ht="13.5" x14ac:dyDescent="0.25">
      <c r="B14" s="21">
        <v>1</v>
      </c>
      <c r="C14" s="4">
        <v>112204</v>
      </c>
      <c r="D14" s="44" t="s">
        <v>250</v>
      </c>
      <c r="E14" s="44" t="s">
        <v>2686</v>
      </c>
      <c r="F14" s="44" t="s">
        <v>778</v>
      </c>
      <c r="G14" s="44" t="s">
        <v>787</v>
      </c>
      <c r="H14" s="44" t="s">
        <v>782</v>
      </c>
      <c r="I14" s="111">
        <v>1</v>
      </c>
      <c r="J14" s="111">
        <v>1</v>
      </c>
      <c r="K14" s="110">
        <v>1</v>
      </c>
      <c r="L14" s="53">
        <v>200000</v>
      </c>
    </row>
    <row r="15" spans="2:13" ht="13.5" x14ac:dyDescent="0.25">
      <c r="B15" s="21">
        <v>1</v>
      </c>
      <c r="C15" s="6">
        <v>112096</v>
      </c>
      <c r="D15" s="44" t="s">
        <v>227</v>
      </c>
      <c r="E15" s="44" t="s">
        <v>2687</v>
      </c>
      <c r="F15" s="44" t="s">
        <v>778</v>
      </c>
      <c r="G15" s="44" t="s">
        <v>834</v>
      </c>
      <c r="H15" s="44" t="s">
        <v>782</v>
      </c>
      <c r="I15" s="112">
        <v>1</v>
      </c>
      <c r="J15" s="112">
        <v>1</v>
      </c>
      <c r="K15" s="110">
        <v>1</v>
      </c>
      <c r="L15" s="24">
        <v>200000</v>
      </c>
    </row>
    <row r="16" spans="2:13" ht="13.5" x14ac:dyDescent="0.25">
      <c r="B16" s="21">
        <v>1</v>
      </c>
      <c r="C16" s="4">
        <v>167121</v>
      </c>
      <c r="D16" s="44" t="s">
        <v>95</v>
      </c>
      <c r="E16" s="44" t="s">
        <v>372</v>
      </c>
      <c r="F16" s="44" t="s">
        <v>778</v>
      </c>
      <c r="G16" s="44" t="s">
        <v>788</v>
      </c>
      <c r="H16" s="44" t="s">
        <v>782</v>
      </c>
      <c r="I16" s="111">
        <v>1</v>
      </c>
      <c r="J16" s="111">
        <v>1</v>
      </c>
      <c r="K16" s="110">
        <v>1</v>
      </c>
      <c r="L16" s="53">
        <v>200000</v>
      </c>
    </row>
    <row r="17" spans="2:12" ht="13.5" x14ac:dyDescent="0.25">
      <c r="B17" s="21">
        <v>1</v>
      </c>
      <c r="C17" s="6">
        <v>112403</v>
      </c>
      <c r="D17" s="44" t="s">
        <v>263</v>
      </c>
      <c r="E17" s="44" t="s">
        <v>2688</v>
      </c>
      <c r="F17" s="44" t="s">
        <v>778</v>
      </c>
      <c r="G17" s="44" t="s">
        <v>793</v>
      </c>
      <c r="H17" s="44" t="s">
        <v>780</v>
      </c>
      <c r="I17" s="112">
        <v>1</v>
      </c>
      <c r="J17" s="112">
        <v>1</v>
      </c>
      <c r="K17" s="110">
        <v>1</v>
      </c>
      <c r="L17" s="24">
        <v>200000</v>
      </c>
    </row>
    <row r="18" spans="2:12" ht="13.5" x14ac:dyDescent="0.25">
      <c r="B18" s="21">
        <v>1</v>
      </c>
      <c r="C18" s="4">
        <v>112150</v>
      </c>
      <c r="D18" s="44" t="s">
        <v>116</v>
      </c>
      <c r="E18" s="44" t="s">
        <v>2689</v>
      </c>
      <c r="F18" s="44" t="s">
        <v>778</v>
      </c>
      <c r="G18" s="44" t="s">
        <v>789</v>
      </c>
      <c r="H18" s="44" t="s">
        <v>786</v>
      </c>
      <c r="I18" s="111">
        <v>1</v>
      </c>
      <c r="J18" s="111">
        <v>1</v>
      </c>
      <c r="K18" s="110">
        <v>1</v>
      </c>
      <c r="L18" s="53">
        <v>200000</v>
      </c>
    </row>
    <row r="19" spans="2:12" ht="13.5" x14ac:dyDescent="0.25">
      <c r="B19" s="21">
        <v>1</v>
      </c>
      <c r="C19" s="4">
        <v>112546</v>
      </c>
      <c r="D19" s="44" t="s">
        <v>171</v>
      </c>
      <c r="E19" s="44" t="s">
        <v>171</v>
      </c>
      <c r="F19" s="44" t="s">
        <v>778</v>
      </c>
      <c r="G19" s="44" t="s">
        <v>779</v>
      </c>
      <c r="H19" s="44" t="s">
        <v>780</v>
      </c>
      <c r="I19" s="111">
        <v>1</v>
      </c>
      <c r="J19" s="111">
        <v>1</v>
      </c>
      <c r="K19" s="110">
        <v>1</v>
      </c>
      <c r="L19" s="24">
        <v>200000</v>
      </c>
    </row>
    <row r="20" spans="2:12" ht="13.5" x14ac:dyDescent="0.25">
      <c r="B20" s="21">
        <v>1</v>
      </c>
      <c r="C20" s="6">
        <v>167839</v>
      </c>
      <c r="D20" s="44" t="s">
        <v>79</v>
      </c>
      <c r="E20" s="44" t="s">
        <v>2690</v>
      </c>
      <c r="F20" s="44" t="s">
        <v>778</v>
      </c>
      <c r="G20" s="44" t="s">
        <v>794</v>
      </c>
      <c r="H20" s="44" t="s">
        <v>795</v>
      </c>
      <c r="I20" s="112">
        <v>1</v>
      </c>
      <c r="J20" s="112">
        <v>1</v>
      </c>
      <c r="K20" s="110">
        <v>1</v>
      </c>
      <c r="L20" s="53">
        <v>200000</v>
      </c>
    </row>
    <row r="21" spans="2:12" ht="13.5" x14ac:dyDescent="0.25">
      <c r="B21" s="21">
        <v>1</v>
      </c>
      <c r="C21" s="4">
        <v>111823</v>
      </c>
      <c r="D21" s="44" t="s">
        <v>226</v>
      </c>
      <c r="E21" s="44" t="s">
        <v>2687</v>
      </c>
      <c r="F21" s="44" t="s">
        <v>778</v>
      </c>
      <c r="G21" s="44" t="s">
        <v>835</v>
      </c>
      <c r="H21" s="44" t="s">
        <v>782</v>
      </c>
      <c r="I21" s="111">
        <v>1</v>
      </c>
      <c r="J21" s="111">
        <v>1</v>
      </c>
      <c r="K21" s="110">
        <v>1</v>
      </c>
      <c r="L21" s="24">
        <v>200000</v>
      </c>
    </row>
    <row r="22" spans="2:12" ht="13.5" x14ac:dyDescent="0.25">
      <c r="B22" s="21">
        <v>1</v>
      </c>
      <c r="C22" s="6">
        <v>157284</v>
      </c>
      <c r="D22" s="44" t="s">
        <v>211</v>
      </c>
      <c r="E22" s="44" t="s">
        <v>2683</v>
      </c>
      <c r="F22" s="44" t="s">
        <v>778</v>
      </c>
      <c r="G22" s="44" t="s">
        <v>839</v>
      </c>
      <c r="H22" s="44" t="s">
        <v>782</v>
      </c>
      <c r="I22" s="112">
        <v>1</v>
      </c>
      <c r="J22" s="112">
        <v>1</v>
      </c>
      <c r="K22" s="110">
        <v>1</v>
      </c>
      <c r="L22" s="53">
        <v>200000</v>
      </c>
    </row>
    <row r="23" spans="2:12" ht="13.5" x14ac:dyDescent="0.25">
      <c r="B23" s="21">
        <v>1</v>
      </c>
      <c r="C23" s="4">
        <v>110521</v>
      </c>
      <c r="D23" s="44" t="s">
        <v>321</v>
      </c>
      <c r="E23" s="44" t="s">
        <v>2691</v>
      </c>
      <c r="F23" s="44" t="s">
        <v>778</v>
      </c>
      <c r="G23" s="44" t="s">
        <v>779</v>
      </c>
      <c r="H23" s="44" t="s">
        <v>786</v>
      </c>
      <c r="I23" s="111">
        <v>1</v>
      </c>
      <c r="J23" s="111">
        <v>1</v>
      </c>
      <c r="K23" s="110">
        <v>1</v>
      </c>
      <c r="L23" s="24">
        <v>200000</v>
      </c>
    </row>
    <row r="24" spans="2:12" ht="13.5" x14ac:dyDescent="0.25">
      <c r="B24" s="21">
        <v>1</v>
      </c>
      <c r="C24" s="4">
        <v>111751</v>
      </c>
      <c r="D24" s="44" t="s">
        <v>55</v>
      </c>
      <c r="E24" s="44" t="s">
        <v>2692</v>
      </c>
      <c r="F24" s="44" t="s">
        <v>778</v>
      </c>
      <c r="G24" s="44" t="s">
        <v>790</v>
      </c>
      <c r="H24" s="44" t="s">
        <v>791</v>
      </c>
      <c r="I24" s="111">
        <v>1</v>
      </c>
      <c r="J24" s="111">
        <v>1</v>
      </c>
      <c r="K24" s="110">
        <v>1</v>
      </c>
      <c r="L24" s="53">
        <v>200000</v>
      </c>
    </row>
    <row r="25" spans="2:12" ht="13.5" x14ac:dyDescent="0.25">
      <c r="B25" s="21">
        <v>1</v>
      </c>
      <c r="C25" s="6">
        <v>111163</v>
      </c>
      <c r="D25" s="44" t="s">
        <v>287</v>
      </c>
      <c r="E25" s="44" t="s">
        <v>58</v>
      </c>
      <c r="F25" s="44" t="s">
        <v>778</v>
      </c>
      <c r="G25" s="44" t="s">
        <v>838</v>
      </c>
      <c r="H25" s="44" t="s">
        <v>786</v>
      </c>
      <c r="I25" s="112">
        <v>1</v>
      </c>
      <c r="J25" s="112">
        <v>1</v>
      </c>
      <c r="K25" s="110">
        <v>1</v>
      </c>
      <c r="L25" s="24">
        <v>200000</v>
      </c>
    </row>
    <row r="26" spans="2:12" ht="13.5" x14ac:dyDescent="0.25">
      <c r="B26" s="21">
        <v>1</v>
      </c>
      <c r="C26" s="6">
        <v>166730</v>
      </c>
      <c r="D26" s="44" t="s">
        <v>406</v>
      </c>
      <c r="E26" s="44" t="s">
        <v>2693</v>
      </c>
      <c r="F26" s="44" t="s">
        <v>778</v>
      </c>
      <c r="G26" s="44" t="s">
        <v>794</v>
      </c>
      <c r="H26" s="44" t="s">
        <v>795</v>
      </c>
      <c r="I26" s="112">
        <v>1</v>
      </c>
      <c r="J26" s="112">
        <v>1</v>
      </c>
      <c r="K26" s="110">
        <v>1</v>
      </c>
      <c r="L26" s="53">
        <v>200000</v>
      </c>
    </row>
    <row r="27" spans="2:12" ht="13.5" x14ac:dyDescent="0.25">
      <c r="B27" s="21">
        <v>1</v>
      </c>
      <c r="C27" s="6">
        <v>170903</v>
      </c>
      <c r="D27" s="44" t="s">
        <v>255</v>
      </c>
      <c r="E27" s="44" t="s">
        <v>2694</v>
      </c>
      <c r="F27" s="44" t="s">
        <v>778</v>
      </c>
      <c r="G27" s="44" t="s">
        <v>796</v>
      </c>
      <c r="H27" s="44" t="s">
        <v>791</v>
      </c>
      <c r="I27" s="112">
        <v>1</v>
      </c>
      <c r="J27" s="112">
        <v>1</v>
      </c>
      <c r="K27" s="110">
        <v>1</v>
      </c>
      <c r="L27" s="24">
        <v>200000</v>
      </c>
    </row>
    <row r="28" spans="2:12" ht="13.5" x14ac:dyDescent="0.25">
      <c r="B28" s="21">
        <v>1</v>
      </c>
      <c r="C28" s="4">
        <v>170783</v>
      </c>
      <c r="D28" s="44" t="s">
        <v>266</v>
      </c>
      <c r="E28" s="44" t="s">
        <v>2690</v>
      </c>
      <c r="F28" s="44" t="s">
        <v>778</v>
      </c>
      <c r="G28" s="44" t="s">
        <v>796</v>
      </c>
      <c r="H28" s="44" t="s">
        <v>780</v>
      </c>
      <c r="I28" s="111">
        <v>1</v>
      </c>
      <c r="J28" s="111">
        <v>1</v>
      </c>
      <c r="K28" s="110">
        <v>1</v>
      </c>
      <c r="L28" s="53">
        <v>200000</v>
      </c>
    </row>
    <row r="29" spans="2:12" ht="13.5" x14ac:dyDescent="0.25">
      <c r="B29" s="21">
        <v>1</v>
      </c>
      <c r="C29" s="4">
        <v>166842</v>
      </c>
      <c r="D29" s="44" t="s">
        <v>307</v>
      </c>
      <c r="E29" s="44" t="s">
        <v>2695</v>
      </c>
      <c r="F29" s="44" t="s">
        <v>778</v>
      </c>
      <c r="G29" s="44" t="s">
        <v>779</v>
      </c>
      <c r="H29" s="44" t="s">
        <v>786</v>
      </c>
      <c r="I29" s="111">
        <v>1</v>
      </c>
      <c r="J29" s="111">
        <v>1</v>
      </c>
      <c r="K29" s="110">
        <v>1</v>
      </c>
      <c r="L29" s="24">
        <v>200000</v>
      </c>
    </row>
    <row r="30" spans="2:12" ht="13.5" x14ac:dyDescent="0.25">
      <c r="B30" s="21">
        <v>1</v>
      </c>
      <c r="C30" s="6">
        <v>110723</v>
      </c>
      <c r="D30" s="44" t="s">
        <v>427</v>
      </c>
      <c r="E30" s="44" t="s">
        <v>427</v>
      </c>
      <c r="F30" s="44" t="s">
        <v>778</v>
      </c>
      <c r="G30" s="44" t="s">
        <v>779</v>
      </c>
      <c r="H30" s="44" t="s">
        <v>786</v>
      </c>
      <c r="I30" s="112">
        <v>1</v>
      </c>
      <c r="J30" s="112">
        <v>1</v>
      </c>
      <c r="K30" s="110">
        <v>1</v>
      </c>
      <c r="L30" s="53">
        <v>200000</v>
      </c>
    </row>
    <row r="31" spans="2:12" ht="13.5" x14ac:dyDescent="0.25">
      <c r="B31" s="21">
        <v>1</v>
      </c>
      <c r="C31" s="6">
        <v>171094</v>
      </c>
      <c r="D31" s="44" t="s">
        <v>329</v>
      </c>
      <c r="E31" s="44" t="s">
        <v>2696</v>
      </c>
      <c r="F31" s="44" t="s">
        <v>778</v>
      </c>
      <c r="G31" s="44" t="s">
        <v>2697</v>
      </c>
      <c r="H31" s="44" t="s">
        <v>782</v>
      </c>
      <c r="I31" s="112">
        <v>1</v>
      </c>
      <c r="J31" s="112">
        <v>1</v>
      </c>
      <c r="K31" s="110">
        <v>1</v>
      </c>
      <c r="L31" s="24">
        <v>200000</v>
      </c>
    </row>
    <row r="32" spans="2:12" ht="13.5" x14ac:dyDescent="0.25">
      <c r="B32" s="21">
        <v>1</v>
      </c>
      <c r="C32" s="4">
        <v>110804</v>
      </c>
      <c r="D32" s="44" t="s">
        <v>173</v>
      </c>
      <c r="E32" s="44" t="s">
        <v>2698</v>
      </c>
      <c r="F32" s="44" t="s">
        <v>778</v>
      </c>
      <c r="G32" s="44" t="s">
        <v>779</v>
      </c>
      <c r="H32" s="44" t="s">
        <v>791</v>
      </c>
      <c r="I32" s="111">
        <v>1</v>
      </c>
      <c r="J32" s="111">
        <v>1</v>
      </c>
      <c r="K32" s="110">
        <v>1</v>
      </c>
      <c r="L32" s="53">
        <v>200000</v>
      </c>
    </row>
    <row r="33" spans="2:12" ht="13.5" x14ac:dyDescent="0.25">
      <c r="B33" s="21">
        <v>1</v>
      </c>
      <c r="C33" s="6">
        <v>167019</v>
      </c>
      <c r="D33" s="44" t="s">
        <v>240</v>
      </c>
      <c r="E33" s="44" t="s">
        <v>2699</v>
      </c>
      <c r="F33" s="44" t="s">
        <v>778</v>
      </c>
      <c r="G33" s="44" t="s">
        <v>2700</v>
      </c>
      <c r="H33" s="44" t="s">
        <v>792</v>
      </c>
      <c r="I33" s="112">
        <v>1</v>
      </c>
      <c r="J33" s="112">
        <v>1</v>
      </c>
      <c r="K33" s="110">
        <v>1</v>
      </c>
      <c r="L33" s="24">
        <v>200000</v>
      </c>
    </row>
    <row r="34" spans="2:12" ht="13.5" x14ac:dyDescent="0.25">
      <c r="B34" s="38">
        <v>2</v>
      </c>
      <c r="C34" s="6">
        <v>167246</v>
      </c>
      <c r="D34" s="44" t="s">
        <v>53</v>
      </c>
      <c r="E34" s="44" t="s">
        <v>2701</v>
      </c>
      <c r="F34" s="44" t="s">
        <v>778</v>
      </c>
      <c r="G34" s="44" t="s">
        <v>779</v>
      </c>
      <c r="H34" s="44" t="s">
        <v>786</v>
      </c>
      <c r="I34" s="112">
        <v>1</v>
      </c>
      <c r="J34" s="112">
        <v>0.97590361445783136</v>
      </c>
      <c r="K34" s="110">
        <v>0.98795180722891573</v>
      </c>
      <c r="L34" s="53">
        <v>200000</v>
      </c>
    </row>
    <row r="35" spans="2:12" ht="13.5" x14ac:dyDescent="0.25">
      <c r="B35" s="28">
        <v>3</v>
      </c>
      <c r="C35" s="4">
        <v>170984</v>
      </c>
      <c r="D35" s="44" t="s">
        <v>248</v>
      </c>
      <c r="E35" s="44" t="s">
        <v>2702</v>
      </c>
      <c r="F35" s="44" t="s">
        <v>778</v>
      </c>
      <c r="G35" s="44" t="s">
        <v>797</v>
      </c>
      <c r="H35" s="44" t="s">
        <v>782</v>
      </c>
      <c r="I35" s="111">
        <v>0.97468354430379744</v>
      </c>
      <c r="J35" s="111">
        <v>1</v>
      </c>
      <c r="K35" s="110">
        <v>0.98734177215189867</v>
      </c>
      <c r="L35" s="24">
        <v>200000</v>
      </c>
    </row>
    <row r="36" spans="2:12" ht="13.5" x14ac:dyDescent="0.3">
      <c r="D36" s="8"/>
      <c r="L36" s="29">
        <f>SUM(L9:L35)</f>
        <v>5400000</v>
      </c>
    </row>
    <row r="37" spans="2:12" x14ac:dyDescent="0.25">
      <c r="D37" s="8"/>
    </row>
    <row r="38" spans="2:12" ht="13.5" x14ac:dyDescent="0.3">
      <c r="B38" s="17" t="s">
        <v>798</v>
      </c>
    </row>
    <row r="40" spans="2:12" ht="27" x14ac:dyDescent="0.25">
      <c r="B40" s="20" t="s">
        <v>771</v>
      </c>
      <c r="C40" s="20" t="s">
        <v>763</v>
      </c>
      <c r="D40" s="20" t="s">
        <v>772</v>
      </c>
      <c r="E40" s="20" t="s">
        <v>541</v>
      </c>
      <c r="F40" s="20" t="s">
        <v>773</v>
      </c>
      <c r="G40" s="20" t="s">
        <v>774</v>
      </c>
      <c r="H40" s="20" t="s">
        <v>544</v>
      </c>
      <c r="I40" s="1" t="s">
        <v>1254</v>
      </c>
      <c r="J40" s="1" t="s">
        <v>885</v>
      </c>
      <c r="K40" s="2" t="s">
        <v>7</v>
      </c>
      <c r="L40" s="20" t="s">
        <v>777</v>
      </c>
    </row>
    <row r="41" spans="2:12" ht="13.5" x14ac:dyDescent="0.25">
      <c r="B41" s="21">
        <v>1</v>
      </c>
      <c r="C41" s="4">
        <v>113684</v>
      </c>
      <c r="D41" s="44" t="s">
        <v>158</v>
      </c>
      <c r="E41" s="44" t="s">
        <v>2703</v>
      </c>
      <c r="F41" s="44" t="s">
        <v>799</v>
      </c>
      <c r="G41" s="44" t="s">
        <v>804</v>
      </c>
      <c r="H41" s="44" t="s">
        <v>805</v>
      </c>
      <c r="I41" s="111">
        <v>1</v>
      </c>
      <c r="J41" s="111">
        <v>1</v>
      </c>
      <c r="K41" s="110">
        <v>1</v>
      </c>
      <c r="L41" s="24">
        <v>200000</v>
      </c>
    </row>
    <row r="42" spans="2:12" ht="13.5" x14ac:dyDescent="0.25">
      <c r="B42" s="21">
        <v>1</v>
      </c>
      <c r="C42" s="6">
        <v>170081</v>
      </c>
      <c r="D42" s="44" t="s">
        <v>125</v>
      </c>
      <c r="E42" s="44" t="s">
        <v>2704</v>
      </c>
      <c r="F42" s="44" t="s">
        <v>799</v>
      </c>
      <c r="G42" s="44" t="s">
        <v>802</v>
      </c>
      <c r="H42" s="44" t="s">
        <v>803</v>
      </c>
      <c r="I42" s="112">
        <v>1</v>
      </c>
      <c r="J42" s="112">
        <v>1</v>
      </c>
      <c r="K42" s="110">
        <v>1</v>
      </c>
      <c r="L42" s="53">
        <v>200000</v>
      </c>
    </row>
    <row r="43" spans="2:12" ht="13.5" x14ac:dyDescent="0.25">
      <c r="B43" s="21">
        <v>1</v>
      </c>
      <c r="C43" s="6">
        <v>112038</v>
      </c>
      <c r="D43" s="44" t="s">
        <v>145</v>
      </c>
      <c r="E43" s="44" t="s">
        <v>2705</v>
      </c>
      <c r="F43" s="44" t="s">
        <v>799</v>
      </c>
      <c r="G43" s="44" t="s">
        <v>800</v>
      </c>
      <c r="H43" s="44" t="s">
        <v>801</v>
      </c>
      <c r="I43" s="112">
        <v>1</v>
      </c>
      <c r="J43" s="112">
        <v>1</v>
      </c>
      <c r="K43" s="110">
        <v>1</v>
      </c>
      <c r="L43" s="24">
        <v>200000</v>
      </c>
    </row>
    <row r="44" spans="2:12" ht="13.5" x14ac:dyDescent="0.25">
      <c r="B44" s="21">
        <v>1</v>
      </c>
      <c r="C44" s="6">
        <v>146169</v>
      </c>
      <c r="D44" s="44" t="s">
        <v>16</v>
      </c>
      <c r="E44" s="44" t="s">
        <v>2703</v>
      </c>
      <c r="F44" s="44" t="s">
        <v>799</v>
      </c>
      <c r="G44" s="44" t="s">
        <v>804</v>
      </c>
      <c r="H44" s="44" t="s">
        <v>805</v>
      </c>
      <c r="I44" s="112">
        <v>1</v>
      </c>
      <c r="J44" s="112">
        <v>1</v>
      </c>
      <c r="K44" s="110">
        <v>1</v>
      </c>
      <c r="L44" s="53">
        <v>200000</v>
      </c>
    </row>
    <row r="45" spans="2:12" ht="13.5" x14ac:dyDescent="0.25">
      <c r="B45" s="21">
        <v>1</v>
      </c>
      <c r="C45" s="4">
        <v>166073</v>
      </c>
      <c r="D45" s="44" t="s">
        <v>96</v>
      </c>
      <c r="E45" s="44" t="s">
        <v>2704</v>
      </c>
      <c r="F45" s="44" t="s">
        <v>799</v>
      </c>
      <c r="G45" s="44" t="s">
        <v>802</v>
      </c>
      <c r="H45" s="44" t="s">
        <v>803</v>
      </c>
      <c r="I45" s="111">
        <v>1</v>
      </c>
      <c r="J45" s="111">
        <v>1</v>
      </c>
      <c r="K45" s="110">
        <v>1</v>
      </c>
      <c r="L45" s="24">
        <v>200000</v>
      </c>
    </row>
    <row r="46" spans="2:12" ht="13.5" x14ac:dyDescent="0.25">
      <c r="B46" s="21">
        <v>1</v>
      </c>
      <c r="C46" s="4">
        <v>162693</v>
      </c>
      <c r="D46" s="44" t="s">
        <v>153</v>
      </c>
      <c r="E46" s="44" t="s">
        <v>2706</v>
      </c>
      <c r="F46" s="44" t="s">
        <v>799</v>
      </c>
      <c r="G46" s="44" t="s">
        <v>808</v>
      </c>
      <c r="H46" s="44" t="s">
        <v>806</v>
      </c>
      <c r="I46" s="111">
        <v>1</v>
      </c>
      <c r="J46" s="111">
        <v>1</v>
      </c>
      <c r="K46" s="110">
        <v>1</v>
      </c>
      <c r="L46" s="53">
        <v>200000</v>
      </c>
    </row>
    <row r="47" spans="2:12" ht="13.5" x14ac:dyDescent="0.25">
      <c r="B47" s="21">
        <v>1</v>
      </c>
      <c r="C47" s="6">
        <v>167118</v>
      </c>
      <c r="D47" s="44" t="s">
        <v>216</v>
      </c>
      <c r="E47" s="44" t="s">
        <v>2707</v>
      </c>
      <c r="F47" s="44" t="s">
        <v>799</v>
      </c>
      <c r="G47" s="44" t="s">
        <v>807</v>
      </c>
      <c r="H47" s="44" t="s">
        <v>805</v>
      </c>
      <c r="I47" s="112">
        <v>1</v>
      </c>
      <c r="J47" s="112">
        <v>1</v>
      </c>
      <c r="K47" s="110">
        <v>1</v>
      </c>
      <c r="L47" s="24">
        <v>200000</v>
      </c>
    </row>
    <row r="48" spans="2:12" ht="13.5" x14ac:dyDescent="0.25">
      <c r="B48" s="21">
        <v>1</v>
      </c>
      <c r="C48" s="6">
        <v>166732</v>
      </c>
      <c r="D48" s="44" t="s">
        <v>99</v>
      </c>
      <c r="E48" s="44" t="s">
        <v>2708</v>
      </c>
      <c r="F48" s="44" t="s">
        <v>799</v>
      </c>
      <c r="G48" s="44" t="s">
        <v>794</v>
      </c>
      <c r="H48" s="44" t="s">
        <v>803</v>
      </c>
      <c r="I48" s="112">
        <v>1</v>
      </c>
      <c r="J48" s="112">
        <v>1</v>
      </c>
      <c r="K48" s="110">
        <v>1</v>
      </c>
      <c r="L48" s="53">
        <v>200000</v>
      </c>
    </row>
    <row r="49" spans="2:12" ht="13.5" x14ac:dyDescent="0.25">
      <c r="B49" s="21">
        <v>1</v>
      </c>
      <c r="C49" s="6">
        <v>166729</v>
      </c>
      <c r="D49" s="44" t="s">
        <v>141</v>
      </c>
      <c r="E49" s="44" t="s">
        <v>2709</v>
      </c>
      <c r="F49" s="44" t="s">
        <v>799</v>
      </c>
      <c r="G49" s="44" t="s">
        <v>794</v>
      </c>
      <c r="H49" s="44" t="s">
        <v>801</v>
      </c>
      <c r="I49" s="112">
        <v>1</v>
      </c>
      <c r="J49" s="112">
        <v>1</v>
      </c>
      <c r="K49" s="110">
        <v>1</v>
      </c>
      <c r="L49" s="24">
        <v>200000</v>
      </c>
    </row>
    <row r="50" spans="2:12" ht="13.5" x14ac:dyDescent="0.25">
      <c r="B50" s="21">
        <v>1</v>
      </c>
      <c r="C50" s="4">
        <v>167848</v>
      </c>
      <c r="D50" s="44" t="s">
        <v>104</v>
      </c>
      <c r="E50" s="44" t="s">
        <v>2710</v>
      </c>
      <c r="F50" s="44" t="s">
        <v>799</v>
      </c>
      <c r="G50" s="44" t="s">
        <v>794</v>
      </c>
      <c r="H50" s="44" t="s">
        <v>809</v>
      </c>
      <c r="I50" s="111">
        <v>1</v>
      </c>
      <c r="J50" s="111">
        <v>1</v>
      </c>
      <c r="K50" s="110">
        <v>1</v>
      </c>
      <c r="L50" s="53">
        <v>200000</v>
      </c>
    </row>
    <row r="51" spans="2:12" ht="13.5" x14ac:dyDescent="0.25">
      <c r="B51" s="21">
        <v>1</v>
      </c>
      <c r="C51" s="6">
        <v>170428</v>
      </c>
      <c r="D51" s="44" t="s">
        <v>320</v>
      </c>
      <c r="E51" s="44" t="s">
        <v>2703</v>
      </c>
      <c r="F51" s="44" t="s">
        <v>799</v>
      </c>
      <c r="G51" s="44" t="s">
        <v>2711</v>
      </c>
      <c r="H51" s="44" t="s">
        <v>832</v>
      </c>
      <c r="I51" s="112">
        <v>1</v>
      </c>
      <c r="J51" s="112">
        <v>1</v>
      </c>
      <c r="K51" s="110">
        <v>1</v>
      </c>
      <c r="L51" s="24">
        <v>200000</v>
      </c>
    </row>
    <row r="52" spans="2:12" ht="13.5" x14ac:dyDescent="0.25">
      <c r="B52" s="21">
        <v>1</v>
      </c>
      <c r="C52" s="6">
        <v>166733</v>
      </c>
      <c r="D52" s="44" t="s">
        <v>203</v>
      </c>
      <c r="E52" s="44" t="s">
        <v>2708</v>
      </c>
      <c r="F52" s="44" t="s">
        <v>799</v>
      </c>
      <c r="G52" s="44" t="s">
        <v>794</v>
      </c>
      <c r="H52" s="44" t="s">
        <v>803</v>
      </c>
      <c r="I52" s="112">
        <v>1</v>
      </c>
      <c r="J52" s="112">
        <v>1</v>
      </c>
      <c r="K52" s="110">
        <v>1</v>
      </c>
      <c r="L52" s="53">
        <v>200000</v>
      </c>
    </row>
    <row r="53" spans="2:12" ht="13.5" x14ac:dyDescent="0.25">
      <c r="B53" s="21">
        <v>1</v>
      </c>
      <c r="C53" s="6">
        <v>110075</v>
      </c>
      <c r="D53" s="44" t="s">
        <v>19</v>
      </c>
      <c r="E53" s="44" t="s">
        <v>2712</v>
      </c>
      <c r="F53" s="44" t="s">
        <v>799</v>
      </c>
      <c r="G53" s="44" t="s">
        <v>840</v>
      </c>
      <c r="H53" s="44" t="s">
        <v>801</v>
      </c>
      <c r="I53" s="112">
        <v>1</v>
      </c>
      <c r="J53" s="112">
        <v>1</v>
      </c>
      <c r="K53" s="110">
        <v>1</v>
      </c>
      <c r="L53" s="24">
        <v>200000</v>
      </c>
    </row>
    <row r="54" spans="2:12" ht="13.5" x14ac:dyDescent="0.25">
      <c r="B54" s="21">
        <v>1</v>
      </c>
      <c r="C54" s="4">
        <v>109893</v>
      </c>
      <c r="D54" s="44" t="s">
        <v>126</v>
      </c>
      <c r="E54" s="44" t="s">
        <v>2712</v>
      </c>
      <c r="F54" s="44" t="s">
        <v>799</v>
      </c>
      <c r="G54" s="44" t="s">
        <v>800</v>
      </c>
      <c r="H54" s="44" t="s">
        <v>801</v>
      </c>
      <c r="I54" s="111">
        <v>1</v>
      </c>
      <c r="J54" s="111">
        <v>1</v>
      </c>
      <c r="K54" s="110">
        <v>1</v>
      </c>
      <c r="L54" s="53">
        <v>200000</v>
      </c>
    </row>
    <row r="55" spans="2:12" ht="13.5" x14ac:dyDescent="0.25">
      <c r="B55" s="21">
        <v>1</v>
      </c>
      <c r="C55" s="6">
        <v>111922</v>
      </c>
      <c r="D55" s="44" t="s">
        <v>92</v>
      </c>
      <c r="E55" s="44" t="s">
        <v>2704</v>
      </c>
      <c r="F55" s="44" t="s">
        <v>799</v>
      </c>
      <c r="G55" s="44" t="s">
        <v>841</v>
      </c>
      <c r="H55" s="44" t="s">
        <v>803</v>
      </c>
      <c r="I55" s="112">
        <v>1</v>
      </c>
      <c r="J55" s="112">
        <v>1</v>
      </c>
      <c r="K55" s="110">
        <v>1</v>
      </c>
      <c r="L55" s="24">
        <v>200000</v>
      </c>
    </row>
    <row r="56" spans="2:12" ht="13.5" x14ac:dyDescent="0.25">
      <c r="B56" s="21">
        <v>1</v>
      </c>
      <c r="C56" s="6">
        <v>157966</v>
      </c>
      <c r="D56" s="44" t="s">
        <v>259</v>
      </c>
      <c r="E56" s="44" t="s">
        <v>2712</v>
      </c>
      <c r="F56" s="44" t="s">
        <v>799</v>
      </c>
      <c r="G56" s="44" t="s">
        <v>800</v>
      </c>
      <c r="H56" s="44" t="s">
        <v>801</v>
      </c>
      <c r="I56" s="112">
        <v>1</v>
      </c>
      <c r="J56" s="112">
        <v>1</v>
      </c>
      <c r="K56" s="110">
        <v>1</v>
      </c>
      <c r="L56" s="53">
        <v>200000</v>
      </c>
    </row>
    <row r="57" spans="2:12" ht="13.5" x14ac:dyDescent="0.25">
      <c r="B57" s="21">
        <v>1</v>
      </c>
      <c r="C57" s="6">
        <v>170055</v>
      </c>
      <c r="D57" s="44" t="s">
        <v>234</v>
      </c>
      <c r="E57" s="44" t="s">
        <v>2705</v>
      </c>
      <c r="F57" s="44" t="s">
        <v>799</v>
      </c>
      <c r="G57" s="44" t="s">
        <v>810</v>
      </c>
      <c r="H57" s="44" t="s">
        <v>801</v>
      </c>
      <c r="I57" s="112">
        <v>1</v>
      </c>
      <c r="J57" s="112">
        <v>1</v>
      </c>
      <c r="K57" s="110">
        <v>1</v>
      </c>
      <c r="L57" s="24">
        <v>200000</v>
      </c>
    </row>
    <row r="58" spans="2:12" ht="13.5" x14ac:dyDescent="0.25">
      <c r="B58" s="21">
        <v>1</v>
      </c>
      <c r="C58" s="6">
        <v>170610</v>
      </c>
      <c r="D58" s="44" t="s">
        <v>241</v>
      </c>
      <c r="E58" s="44" t="s">
        <v>2708</v>
      </c>
      <c r="F58" s="44" t="s">
        <v>799</v>
      </c>
      <c r="G58" s="44" t="s">
        <v>842</v>
      </c>
      <c r="H58" s="44" t="s">
        <v>803</v>
      </c>
      <c r="I58" s="112">
        <v>1</v>
      </c>
      <c r="J58" s="112">
        <v>1</v>
      </c>
      <c r="K58" s="110">
        <v>1</v>
      </c>
      <c r="L58" s="53">
        <v>200000</v>
      </c>
    </row>
    <row r="59" spans="2:12" ht="13.5" x14ac:dyDescent="0.25">
      <c r="B59" s="21">
        <v>1</v>
      </c>
      <c r="C59" s="4">
        <v>170788</v>
      </c>
      <c r="D59" s="44" t="s">
        <v>174</v>
      </c>
      <c r="E59" s="44" t="s">
        <v>2713</v>
      </c>
      <c r="F59" s="44" t="s">
        <v>799</v>
      </c>
      <c r="G59" s="44" t="s">
        <v>800</v>
      </c>
      <c r="H59" s="44" t="s">
        <v>809</v>
      </c>
      <c r="I59" s="111">
        <v>1</v>
      </c>
      <c r="J59" s="111">
        <v>1</v>
      </c>
      <c r="K59" s="110">
        <v>1</v>
      </c>
      <c r="L59" s="24">
        <v>200000</v>
      </c>
    </row>
    <row r="60" spans="2:12" ht="13.5" x14ac:dyDescent="0.25">
      <c r="B60" s="21">
        <v>1</v>
      </c>
      <c r="C60" s="6">
        <v>110835</v>
      </c>
      <c r="D60" s="44" t="s">
        <v>340</v>
      </c>
      <c r="E60" s="44" t="s">
        <v>2704</v>
      </c>
      <c r="F60" s="44" t="s">
        <v>799</v>
      </c>
      <c r="G60" s="44" t="s">
        <v>844</v>
      </c>
      <c r="H60" s="44" t="s">
        <v>803</v>
      </c>
      <c r="I60" s="112">
        <v>1</v>
      </c>
      <c r="J60" s="112">
        <v>1</v>
      </c>
      <c r="K60" s="110">
        <v>1</v>
      </c>
      <c r="L60" s="53">
        <v>200000</v>
      </c>
    </row>
    <row r="61" spans="2:12" ht="13.5" x14ac:dyDescent="0.25">
      <c r="B61" s="21">
        <v>1</v>
      </c>
      <c r="C61" s="4">
        <v>170424</v>
      </c>
      <c r="D61" s="44" t="s">
        <v>87</v>
      </c>
      <c r="E61" s="44" t="s">
        <v>2714</v>
      </c>
      <c r="F61" s="44" t="s">
        <v>799</v>
      </c>
      <c r="G61" s="44" t="s">
        <v>2715</v>
      </c>
      <c r="H61" s="44" t="s">
        <v>803</v>
      </c>
      <c r="I61" s="111">
        <v>1</v>
      </c>
      <c r="J61" s="111">
        <v>1</v>
      </c>
      <c r="K61" s="110">
        <v>1</v>
      </c>
      <c r="L61" s="24">
        <v>200000</v>
      </c>
    </row>
    <row r="62" spans="2:12" ht="13.5" x14ac:dyDescent="0.25">
      <c r="B62" s="27">
        <v>2</v>
      </c>
      <c r="C62" s="6">
        <v>167520</v>
      </c>
      <c r="D62" s="44" t="s">
        <v>260</v>
      </c>
      <c r="E62" s="44" t="s">
        <v>2708</v>
      </c>
      <c r="F62" s="44" t="s">
        <v>799</v>
      </c>
      <c r="G62" s="44" t="s">
        <v>833</v>
      </c>
      <c r="H62" s="44" t="s">
        <v>803</v>
      </c>
      <c r="I62" s="112">
        <v>0.98795180722891562</v>
      </c>
      <c r="J62" s="112">
        <v>1</v>
      </c>
      <c r="K62" s="110">
        <v>0.99397590361445776</v>
      </c>
      <c r="L62" s="53">
        <v>200000</v>
      </c>
    </row>
    <row r="63" spans="2:12" ht="13.5" x14ac:dyDescent="0.25">
      <c r="B63" s="28">
        <v>3</v>
      </c>
      <c r="C63" s="6">
        <v>110074</v>
      </c>
      <c r="D63" s="44" t="s">
        <v>61</v>
      </c>
      <c r="E63" s="44" t="s">
        <v>61</v>
      </c>
      <c r="F63" s="44" t="s">
        <v>799</v>
      </c>
      <c r="G63" s="44" t="s">
        <v>800</v>
      </c>
      <c r="H63" s="44" t="s">
        <v>801</v>
      </c>
      <c r="I63" s="112">
        <v>1</v>
      </c>
      <c r="J63" s="112">
        <v>0.97674418604651159</v>
      </c>
      <c r="K63" s="110">
        <v>0.98837209302325579</v>
      </c>
      <c r="L63" s="24">
        <v>200000</v>
      </c>
    </row>
    <row r="64" spans="2:12" ht="13.5" x14ac:dyDescent="0.3">
      <c r="E64" s="7"/>
      <c r="L64" s="30">
        <f>SUM(L41:L63)</f>
        <v>4600000</v>
      </c>
    </row>
    <row r="65" spans="2:12" x14ac:dyDescent="0.25">
      <c r="E65" s="7"/>
    </row>
    <row r="66" spans="2:12" ht="13.5" x14ac:dyDescent="0.3">
      <c r="B66" s="17" t="s">
        <v>812</v>
      </c>
    </row>
    <row r="68" spans="2:12" ht="27" x14ac:dyDescent="0.25">
      <c r="B68" s="20" t="s">
        <v>771</v>
      </c>
      <c r="C68" s="20" t="s">
        <v>763</v>
      </c>
      <c r="D68" s="20" t="s">
        <v>772</v>
      </c>
      <c r="E68" s="20" t="s">
        <v>541</v>
      </c>
      <c r="F68" s="20" t="s">
        <v>773</v>
      </c>
      <c r="G68" s="20" t="s">
        <v>774</v>
      </c>
      <c r="H68" s="20" t="s">
        <v>544</v>
      </c>
      <c r="I68" s="1" t="s">
        <v>1254</v>
      </c>
      <c r="J68" s="1" t="s">
        <v>885</v>
      </c>
      <c r="K68" s="2" t="s">
        <v>7</v>
      </c>
      <c r="L68" s="20" t="s">
        <v>777</v>
      </c>
    </row>
    <row r="69" spans="2:12" ht="13.5" x14ac:dyDescent="0.25">
      <c r="B69" s="21">
        <v>1</v>
      </c>
      <c r="C69" s="4">
        <v>111992</v>
      </c>
      <c r="D69" s="44" t="s">
        <v>51</v>
      </c>
      <c r="E69" s="44" t="s">
        <v>2716</v>
      </c>
      <c r="F69" s="44" t="s">
        <v>813</v>
      </c>
      <c r="G69" s="44" t="s">
        <v>814</v>
      </c>
      <c r="H69" s="44" t="s">
        <v>815</v>
      </c>
      <c r="I69" s="111">
        <v>1</v>
      </c>
      <c r="J69" s="111">
        <v>1</v>
      </c>
      <c r="K69" s="110">
        <v>1</v>
      </c>
      <c r="L69" s="24">
        <v>200000</v>
      </c>
    </row>
    <row r="70" spans="2:12" ht="13.5" x14ac:dyDescent="0.25">
      <c r="B70" s="21">
        <v>1</v>
      </c>
      <c r="C70" s="4">
        <v>110374</v>
      </c>
      <c r="D70" s="44" t="s">
        <v>65</v>
      </c>
      <c r="E70" s="44" t="s">
        <v>2717</v>
      </c>
      <c r="F70" s="44" t="s">
        <v>813</v>
      </c>
      <c r="G70" s="44" t="s">
        <v>816</v>
      </c>
      <c r="H70" s="44" t="s">
        <v>817</v>
      </c>
      <c r="I70" s="111">
        <v>1</v>
      </c>
      <c r="J70" s="111">
        <v>1</v>
      </c>
      <c r="K70" s="110">
        <v>1</v>
      </c>
      <c r="L70" s="53">
        <v>200000</v>
      </c>
    </row>
    <row r="71" spans="2:12" ht="13.5" x14ac:dyDescent="0.25">
      <c r="B71" s="21">
        <v>1</v>
      </c>
      <c r="C71" s="4">
        <v>146027</v>
      </c>
      <c r="D71" s="44" t="s">
        <v>14</v>
      </c>
      <c r="E71" s="44" t="s">
        <v>2718</v>
      </c>
      <c r="F71" s="44" t="s">
        <v>813</v>
      </c>
      <c r="G71" s="44" t="s">
        <v>822</v>
      </c>
      <c r="H71" s="44" t="s">
        <v>821</v>
      </c>
      <c r="I71" s="111">
        <v>1</v>
      </c>
      <c r="J71" s="111">
        <v>1</v>
      </c>
      <c r="K71" s="110">
        <v>1</v>
      </c>
      <c r="L71" s="24">
        <v>200000</v>
      </c>
    </row>
    <row r="72" spans="2:12" ht="13.5" x14ac:dyDescent="0.25">
      <c r="B72" s="21">
        <v>1</v>
      </c>
      <c r="C72" s="4">
        <v>111347</v>
      </c>
      <c r="D72" s="44" t="s">
        <v>48</v>
      </c>
      <c r="E72" s="44" t="s">
        <v>2719</v>
      </c>
      <c r="F72" s="44" t="s">
        <v>813</v>
      </c>
      <c r="G72" s="44" t="s">
        <v>814</v>
      </c>
      <c r="H72" s="44" t="s">
        <v>815</v>
      </c>
      <c r="I72" s="111">
        <v>1</v>
      </c>
      <c r="J72" s="111">
        <v>1</v>
      </c>
      <c r="K72" s="110">
        <v>1</v>
      </c>
      <c r="L72" s="53">
        <v>200000</v>
      </c>
    </row>
    <row r="73" spans="2:12" ht="13.5" x14ac:dyDescent="0.25">
      <c r="B73" s="21">
        <v>1</v>
      </c>
      <c r="C73" s="6">
        <v>110941</v>
      </c>
      <c r="D73" s="44" t="s">
        <v>82</v>
      </c>
      <c r="E73" s="44" t="s">
        <v>82</v>
      </c>
      <c r="F73" s="44" t="s">
        <v>813</v>
      </c>
      <c r="G73" s="44" t="s">
        <v>819</v>
      </c>
      <c r="H73" s="44" t="s">
        <v>820</v>
      </c>
      <c r="I73" s="112">
        <v>1</v>
      </c>
      <c r="J73" s="112">
        <v>1</v>
      </c>
      <c r="K73" s="110">
        <v>1</v>
      </c>
      <c r="L73" s="24">
        <v>200000</v>
      </c>
    </row>
    <row r="74" spans="2:12" ht="13.5" x14ac:dyDescent="0.25">
      <c r="B74" s="21">
        <v>1</v>
      </c>
      <c r="C74" s="4">
        <v>166720</v>
      </c>
      <c r="D74" s="44" t="s">
        <v>121</v>
      </c>
      <c r="E74" s="44" t="s">
        <v>220</v>
      </c>
      <c r="F74" s="44" t="s">
        <v>813</v>
      </c>
      <c r="G74" s="44" t="s">
        <v>825</v>
      </c>
      <c r="H74" s="44" t="s">
        <v>820</v>
      </c>
      <c r="I74" s="111">
        <v>1</v>
      </c>
      <c r="J74" s="111">
        <v>1</v>
      </c>
      <c r="K74" s="110">
        <v>1</v>
      </c>
      <c r="L74" s="53">
        <v>200000</v>
      </c>
    </row>
    <row r="75" spans="2:12" ht="13.5" x14ac:dyDescent="0.25">
      <c r="B75" s="21">
        <v>1</v>
      </c>
      <c r="C75" s="4">
        <v>166960</v>
      </c>
      <c r="D75" s="44" t="s">
        <v>41</v>
      </c>
      <c r="E75" s="44" t="s">
        <v>2720</v>
      </c>
      <c r="F75" s="44" t="s">
        <v>813</v>
      </c>
      <c r="G75" s="44" t="s">
        <v>823</v>
      </c>
      <c r="H75" s="44" t="s">
        <v>820</v>
      </c>
      <c r="I75" s="111">
        <v>1</v>
      </c>
      <c r="J75" s="111">
        <v>1</v>
      </c>
      <c r="K75" s="110">
        <v>1</v>
      </c>
      <c r="L75" s="24">
        <v>200000</v>
      </c>
    </row>
    <row r="76" spans="2:12" ht="13.5" x14ac:dyDescent="0.25">
      <c r="B76" s="21">
        <v>1</v>
      </c>
      <c r="C76" s="6">
        <v>110943</v>
      </c>
      <c r="D76" s="44" t="s">
        <v>90</v>
      </c>
      <c r="E76" s="44" t="s">
        <v>2721</v>
      </c>
      <c r="F76" s="44" t="s">
        <v>813</v>
      </c>
      <c r="G76" s="44" t="s">
        <v>819</v>
      </c>
      <c r="H76" s="44" t="s">
        <v>820</v>
      </c>
      <c r="I76" s="112">
        <v>1</v>
      </c>
      <c r="J76" s="112">
        <v>1</v>
      </c>
      <c r="K76" s="110">
        <v>1</v>
      </c>
      <c r="L76" s="53">
        <v>200000</v>
      </c>
    </row>
    <row r="77" spans="2:12" ht="13.5" x14ac:dyDescent="0.25">
      <c r="B77" s="21">
        <v>1</v>
      </c>
      <c r="C77" s="4">
        <v>112604</v>
      </c>
      <c r="D77" s="44" t="s">
        <v>115</v>
      </c>
      <c r="E77" s="44" t="s">
        <v>2720</v>
      </c>
      <c r="F77" s="44" t="s">
        <v>813</v>
      </c>
      <c r="G77" s="44" t="s">
        <v>824</v>
      </c>
      <c r="H77" s="44" t="s">
        <v>820</v>
      </c>
      <c r="I77" s="111">
        <v>1</v>
      </c>
      <c r="J77" s="111">
        <v>1</v>
      </c>
      <c r="K77" s="110">
        <v>1</v>
      </c>
      <c r="L77" s="24">
        <v>200000</v>
      </c>
    </row>
    <row r="78" spans="2:12" ht="13.5" x14ac:dyDescent="0.25">
      <c r="B78" s="21">
        <v>1</v>
      </c>
      <c r="C78" s="6">
        <v>154439</v>
      </c>
      <c r="D78" s="44" t="s">
        <v>217</v>
      </c>
      <c r="E78" s="44" t="s">
        <v>2720</v>
      </c>
      <c r="F78" s="44" t="s">
        <v>813</v>
      </c>
      <c r="G78" s="44" t="s">
        <v>826</v>
      </c>
      <c r="H78" s="44" t="s">
        <v>820</v>
      </c>
      <c r="I78" s="112">
        <v>1</v>
      </c>
      <c r="J78" s="112">
        <v>1</v>
      </c>
      <c r="K78" s="110">
        <v>1</v>
      </c>
      <c r="L78" s="53">
        <v>200000</v>
      </c>
    </row>
    <row r="79" spans="2:12" ht="13.5" x14ac:dyDescent="0.25">
      <c r="B79" s="21">
        <v>1</v>
      </c>
      <c r="C79" s="4">
        <v>111746</v>
      </c>
      <c r="D79" s="44" t="s">
        <v>218</v>
      </c>
      <c r="E79" s="44" t="s">
        <v>2721</v>
      </c>
      <c r="F79" s="44" t="s">
        <v>813</v>
      </c>
      <c r="G79" s="44" t="s">
        <v>779</v>
      </c>
      <c r="H79" s="44" t="s">
        <v>836</v>
      </c>
      <c r="I79" s="111">
        <v>1</v>
      </c>
      <c r="J79" s="111">
        <v>1</v>
      </c>
      <c r="K79" s="110">
        <v>1</v>
      </c>
      <c r="L79" s="24">
        <v>200000</v>
      </c>
    </row>
    <row r="80" spans="2:12" ht="13.5" x14ac:dyDescent="0.25">
      <c r="B80" s="21">
        <v>1</v>
      </c>
      <c r="C80" s="4">
        <v>110395</v>
      </c>
      <c r="D80" s="44" t="s">
        <v>220</v>
      </c>
      <c r="E80" s="44" t="s">
        <v>220</v>
      </c>
      <c r="F80" s="44" t="s">
        <v>813</v>
      </c>
      <c r="G80" s="44" t="s">
        <v>843</v>
      </c>
      <c r="H80" s="44" t="s">
        <v>817</v>
      </c>
      <c r="I80" s="111">
        <v>1</v>
      </c>
      <c r="J80" s="111">
        <v>1</v>
      </c>
      <c r="K80" s="110">
        <v>1</v>
      </c>
      <c r="L80" s="53">
        <v>200000</v>
      </c>
    </row>
    <row r="81" spans="2:14" ht="13.5" x14ac:dyDescent="0.25">
      <c r="B81" s="21">
        <v>1</v>
      </c>
      <c r="C81" s="4">
        <v>111348</v>
      </c>
      <c r="D81" s="44" t="s">
        <v>535</v>
      </c>
      <c r="E81" s="44" t="s">
        <v>2719</v>
      </c>
      <c r="F81" s="44" t="s">
        <v>813</v>
      </c>
      <c r="G81" s="44" t="s">
        <v>814</v>
      </c>
      <c r="H81" s="44" t="s">
        <v>815</v>
      </c>
      <c r="I81" s="111">
        <v>1</v>
      </c>
      <c r="J81" s="111">
        <v>1</v>
      </c>
      <c r="K81" s="110">
        <v>1</v>
      </c>
      <c r="L81" s="24">
        <v>200000</v>
      </c>
    </row>
    <row r="82" spans="2:14" ht="13.5" x14ac:dyDescent="0.25">
      <c r="B82" s="21">
        <v>1</v>
      </c>
      <c r="C82" s="4">
        <v>111349</v>
      </c>
      <c r="D82" s="44" t="s">
        <v>157</v>
      </c>
      <c r="E82" s="44" t="s">
        <v>2719</v>
      </c>
      <c r="F82" s="44" t="s">
        <v>813</v>
      </c>
      <c r="G82" s="44" t="s">
        <v>814</v>
      </c>
      <c r="H82" s="44" t="s">
        <v>815</v>
      </c>
      <c r="I82" s="111">
        <v>1</v>
      </c>
      <c r="J82" s="111">
        <v>1</v>
      </c>
      <c r="K82" s="110">
        <v>1</v>
      </c>
      <c r="L82" s="53">
        <v>200000</v>
      </c>
    </row>
    <row r="83" spans="2:14" ht="13.5" x14ac:dyDescent="0.25">
      <c r="B83" s="21">
        <v>1</v>
      </c>
      <c r="C83" s="4">
        <v>109764</v>
      </c>
      <c r="D83" s="44" t="s">
        <v>327</v>
      </c>
      <c r="E83" s="44" t="s">
        <v>220</v>
      </c>
      <c r="F83" s="44" t="s">
        <v>813</v>
      </c>
      <c r="G83" s="44" t="s">
        <v>2722</v>
      </c>
      <c r="H83" s="44" t="s">
        <v>817</v>
      </c>
      <c r="I83" s="111">
        <v>1</v>
      </c>
      <c r="J83" s="111">
        <v>1</v>
      </c>
      <c r="K83" s="110">
        <v>1</v>
      </c>
      <c r="L83" s="24">
        <v>200000</v>
      </c>
    </row>
    <row r="84" spans="2:14" ht="13.5" x14ac:dyDescent="0.25">
      <c r="B84" s="21">
        <v>1</v>
      </c>
      <c r="C84" s="4">
        <v>110753</v>
      </c>
      <c r="D84" s="44" t="s">
        <v>537</v>
      </c>
      <c r="E84" s="44" t="s">
        <v>2723</v>
      </c>
      <c r="F84" s="44" t="s">
        <v>813</v>
      </c>
      <c r="G84" s="44" t="s">
        <v>2724</v>
      </c>
      <c r="H84" s="44" t="s">
        <v>815</v>
      </c>
      <c r="I84" s="111">
        <v>1</v>
      </c>
      <c r="J84" s="111">
        <v>1</v>
      </c>
      <c r="K84" s="110">
        <v>1</v>
      </c>
      <c r="L84" s="53">
        <v>200000</v>
      </c>
    </row>
    <row r="85" spans="2:14" ht="13.5" x14ac:dyDescent="0.25">
      <c r="B85" s="27">
        <v>2</v>
      </c>
      <c r="C85" s="4">
        <v>110412</v>
      </c>
      <c r="D85" s="44" t="s">
        <v>139</v>
      </c>
      <c r="E85" s="44" t="s">
        <v>220</v>
      </c>
      <c r="F85" s="44" t="s">
        <v>813</v>
      </c>
      <c r="G85" s="44" t="s">
        <v>827</v>
      </c>
      <c r="H85" s="44" t="s">
        <v>818</v>
      </c>
      <c r="I85" s="111">
        <v>0.98795180722891562</v>
      </c>
      <c r="J85" s="111">
        <v>1</v>
      </c>
      <c r="K85" s="110">
        <v>0.99397590361445776</v>
      </c>
      <c r="L85" s="24">
        <v>200000</v>
      </c>
    </row>
    <row r="86" spans="2:14" ht="13.5" x14ac:dyDescent="0.25">
      <c r="B86" s="28">
        <v>3</v>
      </c>
      <c r="C86" s="4">
        <v>112285</v>
      </c>
      <c r="D86" s="44" t="s">
        <v>209</v>
      </c>
      <c r="E86" s="44" t="s">
        <v>2725</v>
      </c>
      <c r="F86" s="44" t="s">
        <v>813</v>
      </c>
      <c r="G86" s="44" t="s">
        <v>837</v>
      </c>
      <c r="H86" s="44" t="s">
        <v>792</v>
      </c>
      <c r="I86" s="111">
        <v>0.97727272727272729</v>
      </c>
      <c r="J86" s="111">
        <v>1</v>
      </c>
      <c r="K86" s="110">
        <v>0.98863636363636365</v>
      </c>
      <c r="L86" s="53">
        <v>200000</v>
      </c>
    </row>
    <row r="87" spans="2:14" ht="13.5" x14ac:dyDescent="0.3">
      <c r="E87" s="7"/>
      <c r="I87" s="31"/>
      <c r="J87" s="31"/>
      <c r="K87" s="31"/>
      <c r="L87" s="30">
        <f>SUM(L69:L86)</f>
        <v>3600000</v>
      </c>
    </row>
    <row r="89" spans="2:14" ht="22.9" customHeight="1" x14ac:dyDescent="0.3">
      <c r="B89" s="13" t="s">
        <v>828</v>
      </c>
      <c r="C89" s="14"/>
      <c r="D89" s="15"/>
      <c r="E89" s="16"/>
    </row>
    <row r="90" spans="2:14" ht="13.5" x14ac:dyDescent="0.3">
      <c r="N90" s="19">
        <v>150000</v>
      </c>
    </row>
    <row r="91" spans="2:14" ht="27" x14ac:dyDescent="0.25">
      <c r="B91" s="20" t="s">
        <v>829</v>
      </c>
      <c r="C91" s="20" t="s">
        <v>763</v>
      </c>
      <c r="D91" s="20" t="s">
        <v>772</v>
      </c>
      <c r="E91" s="20" t="s">
        <v>541</v>
      </c>
      <c r="F91" s="20" t="s">
        <v>773</v>
      </c>
      <c r="G91" s="20" t="s">
        <v>774</v>
      </c>
      <c r="H91" s="20" t="s">
        <v>544</v>
      </c>
      <c r="I91" s="1" t="s">
        <v>1254</v>
      </c>
      <c r="J91" s="1" t="s">
        <v>885</v>
      </c>
      <c r="K91" s="2" t="s">
        <v>7</v>
      </c>
      <c r="L91" s="20" t="s">
        <v>830</v>
      </c>
      <c r="M91" s="20" t="s">
        <v>831</v>
      </c>
    </row>
    <row r="92" spans="2:14" ht="13.5" x14ac:dyDescent="0.25">
      <c r="B92" s="22">
        <v>1</v>
      </c>
      <c r="C92" s="4">
        <v>113684</v>
      </c>
      <c r="D92" s="44" t="str">
        <f>VLOOKUP(C92,'[1]Control programa E'!$B$13:$U$396,8,0)</f>
        <v>AGUACATALA</v>
      </c>
      <c r="E92" s="44" t="str">
        <f>VLOOKUP(C92,'[1]Control programa E'!$B$13:$U$396,11,0)</f>
        <v>MEDELLIN</v>
      </c>
      <c r="F92" s="44" t="str">
        <f>VLOOKUP(C92,'[1]Control programa E'!$B$13:$U$396,10,0)</f>
        <v>Área Norte</v>
      </c>
      <c r="G92" s="44" t="str">
        <f>VLOOKUP(C92,'[1]Control programa E'!$B$13:$U$396,20,0)</f>
        <v>GRUPO ESTACIONES: Andrés Mejía</v>
      </c>
      <c r="H92" s="44" t="str">
        <f>VLOOKUP(C92,'[1]Control programa E'!$B$13:$U$396,15,0)</f>
        <v>ALVARO GUTIERREZ</v>
      </c>
      <c r="I92" s="111">
        <v>1</v>
      </c>
      <c r="J92" s="111">
        <v>1</v>
      </c>
      <c r="K92" s="110">
        <f t="shared" ref="K92:K155" si="0">AVERAGE(I92:J92)</f>
        <v>1</v>
      </c>
      <c r="L92" s="32">
        <f>COUNTIF(I92:J92,"&gt;=100%")</f>
        <v>2</v>
      </c>
      <c r="M92" s="24">
        <f>L92*$N$90</f>
        <v>300000</v>
      </c>
      <c r="N92" s="33"/>
    </row>
    <row r="93" spans="2:14" ht="13.5" x14ac:dyDescent="0.25">
      <c r="B93" s="25">
        <v>2</v>
      </c>
      <c r="C93" s="6">
        <v>170081</v>
      </c>
      <c r="D93" s="44" t="str">
        <f>VLOOKUP(C93,'[1]Control programa E'!$B$13:$U$396,8,0)</f>
        <v>ESTACION DE SERVICIO VILLANOVA</v>
      </c>
      <c r="E93" s="44" t="str">
        <f>VLOOKUP(C93,'[1]Control programa E'!$B$13:$U$396,11,0)</f>
        <v>MONTERIA</v>
      </c>
      <c r="F93" s="44" t="str">
        <f>VLOOKUP(C93,'[1]Control programa E'!$B$13:$U$396,10,0)</f>
        <v>Área Norte</v>
      </c>
      <c r="G93" s="44" t="str">
        <f>VLOOKUP(C93,'[1]Control programa E'!$B$13:$U$396,20,0)</f>
        <v>Felipe Olmos</v>
      </c>
      <c r="H93" s="44" t="str">
        <f>VLOOKUP(C93,'[1]Control programa E'!$B$13:$U$396,15,0)</f>
        <v>VICTOR PATERNINA</v>
      </c>
      <c r="I93" s="112">
        <v>1</v>
      </c>
      <c r="J93" s="112">
        <v>1</v>
      </c>
      <c r="K93" s="110">
        <f t="shared" si="0"/>
        <v>1</v>
      </c>
      <c r="L93" s="32">
        <f t="shared" ref="L93:L156" si="1">COUNTIF(I93:J93,"&gt;=100%")</f>
        <v>2</v>
      </c>
      <c r="M93" s="24">
        <f t="shared" ref="M93:M156" si="2">L93*$N$90</f>
        <v>300000</v>
      </c>
      <c r="N93" s="33"/>
    </row>
    <row r="94" spans="2:14" ht="13.5" x14ac:dyDescent="0.25">
      <c r="B94" s="22">
        <v>3</v>
      </c>
      <c r="C94" s="4">
        <v>112545</v>
      </c>
      <c r="D94" s="44" t="str">
        <f>VLOOKUP(C94,'[1]Control programa E'!$B$13:$U$396,8,0)</f>
        <v>BELLAVISTA</v>
      </c>
      <c r="E94" s="44" t="str">
        <f>VLOOKUP(C94,'[1]Control programa E'!$B$13:$U$396,11,0)</f>
        <v>SAN ANTONIO DEL TEQUENDAMA</v>
      </c>
      <c r="F94" s="44" t="str">
        <f>VLOOKUP(C94,'[1]Control programa E'!$B$13:$U$396,10,0)</f>
        <v>Área Centro</v>
      </c>
      <c r="G94" s="44" t="str">
        <f>VLOOKUP(C94,'[1]Control programa E'!$B$13:$U$396,20,0)</f>
        <v>REDH: Humberto Hernandez</v>
      </c>
      <c r="H94" s="44" t="str">
        <f>VLOOKUP(C94,'[1]Control programa E'!$B$13:$U$396,15,0)</f>
        <v xml:space="preserve">PAOLA MARTÍNEZ </v>
      </c>
      <c r="I94" s="111">
        <v>1</v>
      </c>
      <c r="J94" s="111">
        <v>1</v>
      </c>
      <c r="K94" s="110">
        <f t="shared" si="0"/>
        <v>1</v>
      </c>
      <c r="L94" s="32">
        <f t="shared" si="1"/>
        <v>2</v>
      </c>
      <c r="M94" s="24">
        <f t="shared" si="2"/>
        <v>300000</v>
      </c>
      <c r="N94" s="33"/>
    </row>
    <row r="95" spans="2:14" ht="13.5" x14ac:dyDescent="0.25">
      <c r="B95" s="25">
        <v>4</v>
      </c>
      <c r="C95" s="6">
        <v>112038</v>
      </c>
      <c r="D95" s="44" t="str">
        <f>VLOOKUP(C95,'[1]Control programa E'!$B$13:$U$396,8,0)</f>
        <v>ONCE</v>
      </c>
      <c r="E95" s="44" t="str">
        <f>VLOOKUP(C95,'[1]Control programa E'!$B$13:$U$396,11,0)</f>
        <v>SANTA MARTA</v>
      </c>
      <c r="F95" s="44" t="str">
        <f>VLOOKUP(C95,'[1]Control programa E'!$B$13:$U$396,10,0)</f>
        <v>Área Norte</v>
      </c>
      <c r="G95" s="44" t="str">
        <f>VLOOKUP(C95,'[1]Control programa E'!$B$13:$U$396,20,0)</f>
        <v>COESCO: Alexander Trujillo</v>
      </c>
      <c r="H95" s="44" t="str">
        <f>VLOOKUP(C95,'[1]Control programa E'!$B$13:$U$396,15,0)</f>
        <v>ANGELA BARANDICA</v>
      </c>
      <c r="I95" s="112">
        <v>1</v>
      </c>
      <c r="J95" s="112">
        <v>1</v>
      </c>
      <c r="K95" s="110">
        <f t="shared" si="0"/>
        <v>1</v>
      </c>
      <c r="L95" s="32">
        <f t="shared" si="1"/>
        <v>2</v>
      </c>
      <c r="M95" s="24">
        <f t="shared" si="2"/>
        <v>300000</v>
      </c>
      <c r="N95" s="33"/>
    </row>
    <row r="96" spans="2:14" ht="13.5" x14ac:dyDescent="0.25">
      <c r="B96" s="22">
        <v>5</v>
      </c>
      <c r="C96" s="4">
        <v>111992</v>
      </c>
      <c r="D96" s="44" t="str">
        <f>VLOOKUP(C96,'[1]Control programa E'!$B$13:$U$396,8,0)</f>
        <v>SERVISUR PASTO</v>
      </c>
      <c r="E96" s="44" t="str">
        <f>VLOOKUP(C96,'[1]Control programa E'!$B$13:$U$396,11,0)</f>
        <v>SAN JUAN DE PASTO</v>
      </c>
      <c r="F96" s="44" t="str">
        <f>VLOOKUP(C96,'[1]Control programa E'!$B$13:$U$396,10,0)</f>
        <v>Área Sur</v>
      </c>
      <c r="G96" s="44" t="str">
        <f>VLOOKUP(C96,'[1]Control programa E'!$B$13:$U$396,20,0)</f>
        <v>Maria Elena y Alonso Villacis</v>
      </c>
      <c r="H96" s="44" t="str">
        <f>VLOOKUP(C96,'[1]Control programa E'!$B$13:$U$396,15,0)</f>
        <v xml:space="preserve">FABIO ANDRES ROJAS </v>
      </c>
      <c r="I96" s="111">
        <v>1</v>
      </c>
      <c r="J96" s="111">
        <v>1</v>
      </c>
      <c r="K96" s="110">
        <f t="shared" si="0"/>
        <v>1</v>
      </c>
      <c r="L96" s="32">
        <f t="shared" si="1"/>
        <v>2</v>
      </c>
      <c r="M96" s="24">
        <f t="shared" si="2"/>
        <v>300000</v>
      </c>
      <c r="N96" s="33"/>
    </row>
    <row r="97" spans="2:14" ht="13.5" x14ac:dyDescent="0.25">
      <c r="B97" s="25">
        <v>6</v>
      </c>
      <c r="C97" s="6">
        <v>146923</v>
      </c>
      <c r="D97" s="44" t="str">
        <f>VLOOKUP(C97,'[1]Control programa E'!$B$13:$U$396,8,0)</f>
        <v>DONDE ISIDRO</v>
      </c>
      <c r="E97" s="44" t="str">
        <f>VLOOKUP(C97,'[1]Control programa E'!$B$13:$U$396,11,0)</f>
        <v>GUEPSA</v>
      </c>
      <c r="F97" s="44" t="str">
        <f>VLOOKUP(C97,'[1]Control programa E'!$B$13:$U$396,10,0)</f>
        <v>Área Centro</v>
      </c>
      <c r="G97" s="44" t="str">
        <f>VLOOKUP(C97,'[1]Control programa E'!$B$13:$U$396,20,0)</f>
        <v>Uriel Contreras</v>
      </c>
      <c r="H97" s="44" t="str">
        <f>VLOOKUP(C97,'[1]Control programa E'!$B$13:$U$396,15,0)</f>
        <v>YOLIMA MESA</v>
      </c>
      <c r="I97" s="112">
        <v>1</v>
      </c>
      <c r="J97" s="112">
        <v>1</v>
      </c>
      <c r="K97" s="110">
        <f t="shared" si="0"/>
        <v>1</v>
      </c>
      <c r="L97" s="32">
        <f t="shared" si="1"/>
        <v>2</v>
      </c>
      <c r="M97" s="24">
        <f t="shared" si="2"/>
        <v>300000</v>
      </c>
      <c r="N97" s="33"/>
    </row>
    <row r="98" spans="2:14" ht="13.5" x14ac:dyDescent="0.25">
      <c r="B98" s="22">
        <v>7</v>
      </c>
      <c r="C98" s="4">
        <v>110374</v>
      </c>
      <c r="D98" s="44" t="str">
        <f>VLOOKUP(C98,'[1]Control programa E'!$B$13:$U$396,8,0)</f>
        <v>CAPRI</v>
      </c>
      <c r="E98" s="44" t="str">
        <f>VLOOKUP(C98,'[1]Control programa E'!$B$13:$U$396,11,0)</f>
        <v>SANTIAGO DE CALI</v>
      </c>
      <c r="F98" s="44" t="str">
        <f>VLOOKUP(C98,'[1]Control programa E'!$B$13:$U$396,10,0)</f>
        <v>Área Sur</v>
      </c>
      <c r="G98" s="44" t="str">
        <f>VLOOKUP(C98,'[1]Control programa E'!$B$13:$U$396,20,0)</f>
        <v>Guillermo Franco</v>
      </c>
      <c r="H98" s="44" t="str">
        <f>VLOOKUP(C98,'[1]Control programa E'!$B$13:$U$396,15,0)</f>
        <v>CLAUDIA PINILLA</v>
      </c>
      <c r="I98" s="111">
        <v>1</v>
      </c>
      <c r="J98" s="111">
        <v>1</v>
      </c>
      <c r="K98" s="110">
        <f t="shared" si="0"/>
        <v>1</v>
      </c>
      <c r="L98" s="32">
        <f t="shared" si="1"/>
        <v>2</v>
      </c>
      <c r="M98" s="24">
        <f t="shared" si="2"/>
        <v>300000</v>
      </c>
      <c r="N98" s="33"/>
    </row>
    <row r="99" spans="2:14" ht="13.5" x14ac:dyDescent="0.25">
      <c r="B99" s="25">
        <v>8</v>
      </c>
      <c r="C99" s="6">
        <v>146169</v>
      </c>
      <c r="D99" s="44" t="str">
        <f>VLOOKUP(C99,'[1]Control programa E'!$B$13:$U$396,8,0)</f>
        <v>SANTAMARIA DE LOS ANGELES</v>
      </c>
      <c r="E99" s="44" t="str">
        <f>VLOOKUP(C99,'[1]Control programa E'!$B$13:$U$396,11,0)</f>
        <v>MEDELLIN</v>
      </c>
      <c r="F99" s="44" t="str">
        <f>VLOOKUP(C99,'[1]Control programa E'!$B$13:$U$396,10,0)</f>
        <v>Área Norte</v>
      </c>
      <c r="G99" s="44" t="str">
        <f>VLOOKUP(C99,'[1]Control programa E'!$B$13:$U$396,20,0)</f>
        <v>GRUPO ESTACIONES: Andrés Mejía</v>
      </c>
      <c r="H99" s="44" t="str">
        <f>VLOOKUP(C99,'[1]Control programa E'!$B$13:$U$396,15,0)</f>
        <v>ALVARO GUTIERREZ</v>
      </c>
      <c r="I99" s="112">
        <v>1</v>
      </c>
      <c r="J99" s="112">
        <v>1</v>
      </c>
      <c r="K99" s="110">
        <f t="shared" si="0"/>
        <v>1</v>
      </c>
      <c r="L99" s="32">
        <f t="shared" si="1"/>
        <v>2</v>
      </c>
      <c r="M99" s="24">
        <f t="shared" si="2"/>
        <v>300000</v>
      </c>
      <c r="N99" s="33"/>
    </row>
    <row r="100" spans="2:14" ht="13.5" x14ac:dyDescent="0.25">
      <c r="B100" s="22">
        <v>9</v>
      </c>
      <c r="C100" s="4">
        <v>168607</v>
      </c>
      <c r="D100" s="44" t="str">
        <f>VLOOKUP(C100,'[1]Control programa E'!$B$13:$U$396,8,0)</f>
        <v>MONTEARROYO</v>
      </c>
      <c r="E100" s="44" t="str">
        <f>VLOOKUP(C100,'[1]Control programa E'!$B$13:$U$396,11,0)</f>
        <v>BARBOSA</v>
      </c>
      <c r="F100" s="44" t="str">
        <f>VLOOKUP(C100,'[1]Control programa E'!$B$13:$U$396,10,0)</f>
        <v>Área Centro</v>
      </c>
      <c r="G100" s="44" t="str">
        <f>VLOOKUP(C100,'[1]Control programa E'!$B$13:$U$396,20,0)</f>
        <v>Combustibles Unigas SAS</v>
      </c>
      <c r="H100" s="44" t="str">
        <f>VLOOKUP(C100,'[1]Control programa E'!$B$13:$U$396,15,0)</f>
        <v>YOLIMA MESA</v>
      </c>
      <c r="I100" s="111">
        <v>1</v>
      </c>
      <c r="J100" s="111">
        <v>1</v>
      </c>
      <c r="K100" s="110">
        <f t="shared" si="0"/>
        <v>1</v>
      </c>
      <c r="L100" s="32">
        <f t="shared" si="1"/>
        <v>2</v>
      </c>
      <c r="M100" s="24">
        <f t="shared" si="2"/>
        <v>300000</v>
      </c>
      <c r="N100" s="33"/>
    </row>
    <row r="101" spans="2:14" ht="13.5" x14ac:dyDescent="0.25">
      <c r="B101" s="25">
        <v>10</v>
      </c>
      <c r="C101" s="6">
        <v>110474</v>
      </c>
      <c r="D101" s="44" t="str">
        <f>VLOOKUP(C101,'[1]Control programa E'!$B$13:$U$396,8,0)</f>
        <v>DIAMANTE</v>
      </c>
      <c r="E101" s="44" t="str">
        <f>VLOOKUP(C101,'[1]Control programa E'!$B$13:$U$396,11,0)</f>
        <v>MOSQUERA</v>
      </c>
      <c r="F101" s="44" t="str">
        <f>VLOOKUP(C101,'[1]Control programa E'!$B$13:$U$396,10,0)</f>
        <v>Área Centro</v>
      </c>
      <c r="G101" s="44" t="str">
        <f>VLOOKUP(C101,'[1]Control programa E'!$B$13:$U$396,20,0)</f>
        <v>COMBUSCOL: Fernando Chávez</v>
      </c>
      <c r="H101" s="44" t="str">
        <f>VLOOKUP(C101,'[1]Control programa E'!$B$13:$U$396,15,0)</f>
        <v>SEBASTIAN PARDO</v>
      </c>
      <c r="I101" s="112">
        <v>1</v>
      </c>
      <c r="J101" s="112">
        <v>1</v>
      </c>
      <c r="K101" s="110">
        <f t="shared" si="0"/>
        <v>1</v>
      </c>
      <c r="L101" s="32">
        <f t="shared" si="1"/>
        <v>2</v>
      </c>
      <c r="M101" s="24">
        <f t="shared" si="2"/>
        <v>300000</v>
      </c>
      <c r="N101" s="33"/>
    </row>
    <row r="102" spans="2:14" ht="13.5" x14ac:dyDescent="0.25">
      <c r="B102" s="22">
        <v>11</v>
      </c>
      <c r="C102" s="4">
        <v>166073</v>
      </c>
      <c r="D102" s="44" t="str">
        <f>VLOOKUP(C102,'[1]Control programa E'!$B$13:$U$396,8,0)</f>
        <v>LA 41</v>
      </c>
      <c r="E102" s="44" t="str">
        <f>VLOOKUP(C102,'[1]Control programa E'!$B$13:$U$396,11,0)</f>
        <v>MONTERIA</v>
      </c>
      <c r="F102" s="44" t="str">
        <f>VLOOKUP(C102,'[1]Control programa E'!$B$13:$U$396,10,0)</f>
        <v>Área Norte</v>
      </c>
      <c r="G102" s="44" t="str">
        <f>VLOOKUP(C102,'[1]Control programa E'!$B$13:$U$396,20,0)</f>
        <v>Felipe Olmos</v>
      </c>
      <c r="H102" s="44" t="str">
        <f>VLOOKUP(C102,'[1]Control programa E'!$B$13:$U$396,15,0)</f>
        <v>VICTOR PATERNINA</v>
      </c>
      <c r="I102" s="111">
        <v>1</v>
      </c>
      <c r="J102" s="111">
        <v>1</v>
      </c>
      <c r="K102" s="110">
        <f t="shared" si="0"/>
        <v>1</v>
      </c>
      <c r="L102" s="32">
        <f t="shared" si="1"/>
        <v>2</v>
      </c>
      <c r="M102" s="24">
        <f t="shared" si="2"/>
        <v>300000</v>
      </c>
      <c r="N102" s="33"/>
    </row>
    <row r="103" spans="2:14" ht="13.5" x14ac:dyDescent="0.25">
      <c r="B103" s="25">
        <v>12</v>
      </c>
      <c r="C103" s="4">
        <v>162693</v>
      </c>
      <c r="D103" s="44" t="str">
        <f>VLOOKUP(C103,'[1]Control programa E'!$B$13:$U$396,8,0)</f>
        <v>LA VIRGEN(Camova)</v>
      </c>
      <c r="E103" s="44" t="str">
        <f>VLOOKUP(C103,'[1]Control programa E'!$B$13:$U$396,11,0)</f>
        <v>BUCARAMANGA</v>
      </c>
      <c r="F103" s="44" t="str">
        <f>VLOOKUP(C103,'[1]Control programa E'!$B$13:$U$396,10,0)</f>
        <v>Área Norte</v>
      </c>
      <c r="G103" s="44" t="str">
        <f>VLOOKUP(C103,'[1]Control programa E'!$B$13:$U$396,20,0)</f>
        <v>Camova/ Camilo Sarmiento</v>
      </c>
      <c r="H103" s="44" t="str">
        <f>VLOOKUP(C103,'[1]Control programa E'!$B$13:$U$396,15,0)</f>
        <v>FABIAN TORRES</v>
      </c>
      <c r="I103" s="111">
        <v>1</v>
      </c>
      <c r="J103" s="111">
        <v>1</v>
      </c>
      <c r="K103" s="110">
        <f t="shared" si="0"/>
        <v>1</v>
      </c>
      <c r="L103" s="32">
        <f t="shared" si="1"/>
        <v>2</v>
      </c>
      <c r="M103" s="24">
        <f t="shared" si="2"/>
        <v>300000</v>
      </c>
      <c r="N103" s="33"/>
    </row>
    <row r="104" spans="2:14" ht="13.5" x14ac:dyDescent="0.25">
      <c r="B104" s="22">
        <v>13</v>
      </c>
      <c r="C104" s="6">
        <v>167118</v>
      </c>
      <c r="D104" s="44" t="str">
        <f>VLOOKUP(C104,'[1]Control programa E'!$B$13:$U$396,8,0)</f>
        <v>CRUCERO DEL OESTE</v>
      </c>
      <c r="E104" s="44" t="str">
        <f>VLOOKUP(C104,'[1]Control programa E'!$B$13:$U$396,11,0)</f>
        <v xml:space="preserve">RIONEGRO </v>
      </c>
      <c r="F104" s="44" t="str">
        <f>VLOOKUP(C104,'[1]Control programa E'!$B$13:$U$396,10,0)</f>
        <v>Área Norte</v>
      </c>
      <c r="G104" s="44" t="str">
        <f>VLOOKUP(C104,'[1]Control programa E'!$B$13:$U$396,20,0)</f>
        <v>Juan Diego Cordoba</v>
      </c>
      <c r="H104" s="44" t="str">
        <f>VLOOKUP(C104,'[1]Control programa E'!$B$13:$U$396,15,0)</f>
        <v>ALVARO GUTIERREZ</v>
      </c>
      <c r="I104" s="112">
        <v>1</v>
      </c>
      <c r="J104" s="112">
        <v>1</v>
      </c>
      <c r="K104" s="110">
        <f t="shared" si="0"/>
        <v>1</v>
      </c>
      <c r="L104" s="32">
        <f t="shared" si="1"/>
        <v>2</v>
      </c>
      <c r="M104" s="24">
        <f t="shared" si="2"/>
        <v>300000</v>
      </c>
      <c r="N104" s="33"/>
    </row>
    <row r="105" spans="2:14" ht="13.5" x14ac:dyDescent="0.25">
      <c r="B105" s="25">
        <v>14</v>
      </c>
      <c r="C105" s="4">
        <v>170891</v>
      </c>
      <c r="D105" s="44" t="str">
        <f>VLOOKUP(C105,'[1]Control programa E'!$B$13:$U$396,8,0)</f>
        <v>LA PISTA</v>
      </c>
      <c r="E105" s="44" t="str">
        <f>VLOOKUP(C105,'[1]Control programa E'!$B$13:$U$396,11,0)</f>
        <v>NATAGAIMA</v>
      </c>
      <c r="F105" s="44" t="str">
        <f>VLOOKUP(C105,'[1]Control programa E'!$B$13:$U$396,10,0)</f>
        <v>Área Centro</v>
      </c>
      <c r="G105" s="44" t="str">
        <f>VLOOKUP(C105,'[1]Control programa E'!$B$13:$U$396,20,0)</f>
        <v>COESCO: Julian Torrado</v>
      </c>
      <c r="H105" s="44" t="str">
        <f>VLOOKUP(C105,'[1]Control programa E'!$B$13:$U$396,15,0)</f>
        <v>JOHANA BOTERO</v>
      </c>
      <c r="I105" s="111">
        <v>1</v>
      </c>
      <c r="J105" s="111">
        <v>1</v>
      </c>
      <c r="K105" s="110">
        <f t="shared" si="0"/>
        <v>1</v>
      </c>
      <c r="L105" s="32">
        <f t="shared" si="1"/>
        <v>2</v>
      </c>
      <c r="M105" s="24">
        <f t="shared" si="2"/>
        <v>300000</v>
      </c>
      <c r="N105" s="33"/>
    </row>
    <row r="106" spans="2:14" ht="13.5" x14ac:dyDescent="0.25">
      <c r="B106" s="22">
        <v>15</v>
      </c>
      <c r="C106" s="6">
        <v>166732</v>
      </c>
      <c r="D106" s="44" t="str">
        <f>VLOOKUP(C106,'[1]Control programa E'!$B$13:$U$396,8,0)</f>
        <v>ÉXITO EL CORRAL</v>
      </c>
      <c r="E106" s="44" t="str">
        <f>VLOOKUP(C106,'[1]Control programa E'!$B$13:$U$396,11,0)</f>
        <v>SINCELEJO</v>
      </c>
      <c r="F106" s="44" t="str">
        <f>VLOOKUP(C106,'[1]Control programa E'!$B$13:$U$396,10,0)</f>
        <v>Área Norte</v>
      </c>
      <c r="G106" s="44" t="str">
        <f>VLOOKUP(C106,'[1]Control programa E'!$B$13:$U$396,20,0)</f>
        <v>GRUPO ÉXITO: Alcides Serna</v>
      </c>
      <c r="H106" s="44" t="str">
        <f>VLOOKUP(C106,'[1]Control programa E'!$B$13:$U$396,15,0)</f>
        <v>VICTOR PATERNINA</v>
      </c>
      <c r="I106" s="112">
        <v>1</v>
      </c>
      <c r="J106" s="112">
        <v>1</v>
      </c>
      <c r="K106" s="110">
        <f t="shared" si="0"/>
        <v>1</v>
      </c>
      <c r="L106" s="32">
        <f t="shared" si="1"/>
        <v>2</v>
      </c>
      <c r="M106" s="24">
        <f t="shared" si="2"/>
        <v>300000</v>
      </c>
      <c r="N106" s="33"/>
    </row>
    <row r="107" spans="2:14" ht="13.5" x14ac:dyDescent="0.25">
      <c r="B107" s="25">
        <v>16</v>
      </c>
      <c r="C107" s="4">
        <v>112204</v>
      </c>
      <c r="D107" s="44" t="str">
        <f>VLOOKUP(C107,'[1]Control programa E'!$B$13:$U$396,8,0)</f>
        <v>LIBERTADOR</v>
      </c>
      <c r="E107" s="44" t="str">
        <f>VLOOKUP(C107,'[1]Control programa E'!$B$13:$U$396,11,0)</f>
        <v>ZIPAQUIRA</v>
      </c>
      <c r="F107" s="44" t="str">
        <f>VLOOKUP(C107,'[1]Control programa E'!$B$13:$U$396,10,0)</f>
        <v>Área Centro</v>
      </c>
      <c r="G107" s="44" t="str">
        <f>VLOOKUP(C107,'[1]Control programa E'!$B$13:$U$396,20,0)</f>
        <v>Carlos Pinzon</v>
      </c>
      <c r="H107" s="44" t="str">
        <f>VLOOKUP(C107,'[1]Control programa E'!$B$13:$U$396,15,0)</f>
        <v>YOLIMA MESA</v>
      </c>
      <c r="I107" s="111">
        <v>1</v>
      </c>
      <c r="J107" s="111">
        <v>1</v>
      </c>
      <c r="K107" s="110">
        <f t="shared" si="0"/>
        <v>1</v>
      </c>
      <c r="L107" s="32">
        <f t="shared" si="1"/>
        <v>2</v>
      </c>
      <c r="M107" s="24">
        <f t="shared" si="2"/>
        <v>300000</v>
      </c>
      <c r="N107" s="33"/>
    </row>
    <row r="108" spans="2:14" ht="13.5" x14ac:dyDescent="0.25">
      <c r="B108" s="22">
        <v>17</v>
      </c>
      <c r="C108" s="6">
        <v>112096</v>
      </c>
      <c r="D108" s="44" t="str">
        <f>VLOOKUP(C108,'[1]Control programa E'!$B$13:$U$396,8,0)</f>
        <v>LOS MUISCAS</v>
      </c>
      <c r="E108" s="44" t="str">
        <f>VLOOKUP(C108,'[1]Control programa E'!$B$13:$U$396,11,0)</f>
        <v>TUNJA</v>
      </c>
      <c r="F108" s="44" t="str">
        <f>VLOOKUP(C108,'[1]Control programa E'!$B$13:$U$396,10,0)</f>
        <v>Área Centro</v>
      </c>
      <c r="G108" s="44" t="str">
        <f>VLOOKUP(C108,'[1]Control programa E'!$B$13:$U$396,20,0)</f>
        <v>MARIA OFELIA JIMENEZ CIPAMOCHA</v>
      </c>
      <c r="H108" s="44" t="str">
        <f>VLOOKUP(C108,'[1]Control programa E'!$B$13:$U$396,15,0)</f>
        <v>YOLIMA MESA</v>
      </c>
      <c r="I108" s="112">
        <v>1</v>
      </c>
      <c r="J108" s="112">
        <v>1</v>
      </c>
      <c r="K108" s="110">
        <f t="shared" si="0"/>
        <v>1</v>
      </c>
      <c r="L108" s="32">
        <f t="shared" si="1"/>
        <v>2</v>
      </c>
      <c r="M108" s="24">
        <f t="shared" si="2"/>
        <v>300000</v>
      </c>
      <c r="N108" s="33"/>
    </row>
    <row r="109" spans="2:14" ht="13.5" x14ac:dyDescent="0.25">
      <c r="B109" s="25">
        <v>18</v>
      </c>
      <c r="C109" s="4">
        <v>146027</v>
      </c>
      <c r="D109" s="44" t="str">
        <f>VLOOKUP(C109,'[1]Control programa E'!$B$13:$U$396,8,0)</f>
        <v>AVENIDA BOLIVAR</v>
      </c>
      <c r="E109" s="44" t="str">
        <f>VLOOKUP(C109,'[1]Control programa E'!$B$13:$U$396,11,0)</f>
        <v>ARMENIA</v>
      </c>
      <c r="F109" s="44" t="str">
        <f>VLOOKUP(C109,'[1]Control programa E'!$B$13:$U$396,10,0)</f>
        <v>Área Sur</v>
      </c>
      <c r="G109" s="44" t="str">
        <f>VLOOKUP(C109,'[1]Control programa E'!$B$13:$U$396,20,0)</f>
        <v>COESCO: Francisco Diez</v>
      </c>
      <c r="H109" s="44" t="str">
        <f>VLOOKUP(C109,'[1]Control programa E'!$B$13:$U$396,15,0)</f>
        <v>MARIANA VELEZ</v>
      </c>
      <c r="I109" s="111">
        <v>1</v>
      </c>
      <c r="J109" s="111">
        <v>1</v>
      </c>
      <c r="K109" s="110">
        <f t="shared" si="0"/>
        <v>1</v>
      </c>
      <c r="L109" s="32">
        <f t="shared" si="1"/>
        <v>2</v>
      </c>
      <c r="M109" s="24">
        <f t="shared" si="2"/>
        <v>300000</v>
      </c>
      <c r="N109" s="33"/>
    </row>
    <row r="110" spans="2:14" ht="13.5" x14ac:dyDescent="0.25">
      <c r="B110" s="22">
        <v>19</v>
      </c>
      <c r="C110" s="4">
        <v>167121</v>
      </c>
      <c r="D110" s="44" t="str">
        <f>VLOOKUP(C110,'[1]Control programa E'!$B$13:$U$396,8,0)</f>
        <v>BELEN 2</v>
      </c>
      <c r="E110" s="44" t="str">
        <f>VLOOKUP(C110,'[1]Control programa E'!$B$13:$U$396,11,0)</f>
        <v>BELEN</v>
      </c>
      <c r="F110" s="44" t="str">
        <f>VLOOKUP(C110,'[1]Control programa E'!$B$13:$U$396,10,0)</f>
        <v>Área Centro</v>
      </c>
      <c r="G110" s="44" t="str">
        <f>VLOOKUP(C110,'[1]Control programa E'!$B$13:$U$396,20,0)</f>
        <v>Mario Amaya</v>
      </c>
      <c r="H110" s="44" t="str">
        <f>VLOOKUP(C110,'[1]Control programa E'!$B$13:$U$396,15,0)</f>
        <v>YOLIMA MESA</v>
      </c>
      <c r="I110" s="111">
        <v>1</v>
      </c>
      <c r="J110" s="111">
        <v>1</v>
      </c>
      <c r="K110" s="110">
        <f t="shared" si="0"/>
        <v>1</v>
      </c>
      <c r="L110" s="32">
        <f t="shared" si="1"/>
        <v>2</v>
      </c>
      <c r="M110" s="24">
        <f t="shared" si="2"/>
        <v>300000</v>
      </c>
      <c r="N110" s="33"/>
    </row>
    <row r="111" spans="2:14" ht="13.5" x14ac:dyDescent="0.25">
      <c r="B111" s="25">
        <v>20</v>
      </c>
      <c r="C111" s="6">
        <v>112403</v>
      </c>
      <c r="D111" s="44" t="str">
        <f>VLOOKUP(C111,'[1]Control programa E'!$B$13:$U$396,8,0)</f>
        <v>GRAN VIA</v>
      </c>
      <c r="E111" s="44" t="str">
        <f>VLOOKUP(C111,'[1]Control programa E'!$B$13:$U$396,11,0)</f>
        <v>TENA</v>
      </c>
      <c r="F111" s="44" t="str">
        <f>VLOOKUP(C111,'[1]Control programa E'!$B$13:$U$396,10,0)</f>
        <v>Área Centro</v>
      </c>
      <c r="G111" s="44" t="str">
        <f>VLOOKUP(C111,'[1]Control programa E'!$B$13:$U$396,20,0)</f>
        <v>Gustavo Camelo</v>
      </c>
      <c r="H111" s="44" t="str">
        <f>VLOOKUP(C111,'[1]Control programa E'!$B$13:$U$396,15,0)</f>
        <v xml:space="preserve">PAOLA MARTÍNEZ </v>
      </c>
      <c r="I111" s="112">
        <v>1</v>
      </c>
      <c r="J111" s="112">
        <v>1</v>
      </c>
      <c r="K111" s="110">
        <f t="shared" si="0"/>
        <v>1</v>
      </c>
      <c r="L111" s="32">
        <f t="shared" si="1"/>
        <v>2</v>
      </c>
      <c r="M111" s="24">
        <f t="shared" si="2"/>
        <v>300000</v>
      </c>
      <c r="N111" s="33"/>
    </row>
    <row r="112" spans="2:14" ht="13.5" x14ac:dyDescent="0.25">
      <c r="B112" s="22">
        <v>21</v>
      </c>
      <c r="C112" s="6">
        <v>166729</v>
      </c>
      <c r="D112" s="44" t="str">
        <f>VLOOKUP(C112,'[1]Control programa E'!$B$13:$U$396,8,0)</f>
        <v>ÉXITO ZOFÍA</v>
      </c>
      <c r="E112" s="44" t="str">
        <f>VLOOKUP(C112,'[1]Control programa E'!$B$13:$U$396,11,0)</f>
        <v>GALAPA</v>
      </c>
      <c r="F112" s="44" t="str">
        <f>VLOOKUP(C112,'[1]Control programa E'!$B$13:$U$396,10,0)</f>
        <v>Área Norte</v>
      </c>
      <c r="G112" s="44" t="str">
        <f>VLOOKUP(C112,'[1]Control programa E'!$B$13:$U$396,20,0)</f>
        <v>GRUPO ÉXITO: Alcides Serna</v>
      </c>
      <c r="H112" s="44" t="str">
        <f>VLOOKUP(C112,'[1]Control programa E'!$B$13:$U$396,15,0)</f>
        <v>ANGELA BARANDICA</v>
      </c>
      <c r="I112" s="112">
        <v>1</v>
      </c>
      <c r="J112" s="112">
        <v>1</v>
      </c>
      <c r="K112" s="110">
        <f t="shared" si="0"/>
        <v>1</v>
      </c>
      <c r="L112" s="32">
        <f t="shared" si="1"/>
        <v>2</v>
      </c>
      <c r="M112" s="24">
        <f t="shared" si="2"/>
        <v>300000</v>
      </c>
      <c r="N112" s="33"/>
    </row>
    <row r="113" spans="2:14" ht="13.5" x14ac:dyDescent="0.25">
      <c r="B113" s="25">
        <v>22</v>
      </c>
      <c r="C113" s="4">
        <v>111347</v>
      </c>
      <c r="D113" s="44" t="str">
        <f>VLOOKUP(C113,'[1]Control programa E'!$B$13:$U$396,8,0)</f>
        <v>SERVISUR 1 CALLE 19 - Central</v>
      </c>
      <c r="E113" s="44" t="str">
        <f>VLOOKUP(C113,'[1]Control programa E'!$B$13:$U$396,11,0)</f>
        <v>IPIALES</v>
      </c>
      <c r="F113" s="44" t="str">
        <f>VLOOKUP(C113,'[1]Control programa E'!$B$13:$U$396,10,0)</f>
        <v>Área Sur</v>
      </c>
      <c r="G113" s="44" t="str">
        <f>VLOOKUP(C113,'[1]Control programa E'!$B$13:$U$396,20,0)</f>
        <v>Maria Elena y Alonso Villacis</v>
      </c>
      <c r="H113" s="44" t="str">
        <f>VLOOKUP(C113,'[1]Control programa E'!$B$13:$U$396,15,0)</f>
        <v xml:space="preserve">FABIO ANDRES ROJAS </v>
      </c>
      <c r="I113" s="111">
        <v>1</v>
      </c>
      <c r="J113" s="111">
        <v>1</v>
      </c>
      <c r="K113" s="110">
        <f t="shared" si="0"/>
        <v>1</v>
      </c>
      <c r="L113" s="32">
        <f t="shared" si="1"/>
        <v>2</v>
      </c>
      <c r="M113" s="24">
        <f t="shared" si="2"/>
        <v>300000</v>
      </c>
      <c r="N113" s="33"/>
    </row>
    <row r="114" spans="2:14" ht="13.5" x14ac:dyDescent="0.25">
      <c r="B114" s="22">
        <v>23</v>
      </c>
      <c r="C114" s="6">
        <v>110941</v>
      </c>
      <c r="D114" s="44" t="str">
        <f>VLOOKUP(C114,'[1]Control programa E'!$B$13:$U$396,8,0)</f>
        <v>SAN PEDRO</v>
      </c>
      <c r="E114" s="44" t="str">
        <f>VLOOKUP(C114,'[1]Control programa E'!$B$13:$U$396,11,0)</f>
        <v>SAN PEDRO</v>
      </c>
      <c r="F114" s="44" t="str">
        <f>VLOOKUP(C114,'[1]Control programa E'!$B$13:$U$396,10,0)</f>
        <v>Área Sur</v>
      </c>
      <c r="G114" s="44" t="str">
        <f>VLOOKUP(C114,'[1]Control programa E'!$B$13:$U$396,20,0)</f>
        <v>VILLALOBOS: Andrea Villalobos (Lubryco)</v>
      </c>
      <c r="H114" s="44" t="str">
        <f>VLOOKUP(C114,'[1]Control programa E'!$B$13:$U$396,15,0)</f>
        <v>CATALINA QUINTERO</v>
      </c>
      <c r="I114" s="112">
        <v>1</v>
      </c>
      <c r="J114" s="112">
        <v>1</v>
      </c>
      <c r="K114" s="110">
        <f t="shared" si="0"/>
        <v>1</v>
      </c>
      <c r="L114" s="32">
        <f t="shared" si="1"/>
        <v>2</v>
      </c>
      <c r="M114" s="24">
        <f t="shared" si="2"/>
        <v>300000</v>
      </c>
      <c r="N114" s="33"/>
    </row>
    <row r="115" spans="2:14" ht="13.5" x14ac:dyDescent="0.25">
      <c r="B115" s="25">
        <v>24</v>
      </c>
      <c r="C115" s="4">
        <v>167848</v>
      </c>
      <c r="D115" s="44" t="str">
        <f>VLOOKUP(C115,'[1]Control programa E'!$B$13:$U$396,8,0)</f>
        <v>ÉXITO MAGANGUE</v>
      </c>
      <c r="E115" s="44" t="str">
        <f>VLOOKUP(C115,'[1]Control programa E'!$B$13:$U$396,11,0)</f>
        <v>MAGANGUE</v>
      </c>
      <c r="F115" s="44" t="str">
        <f>VLOOKUP(C115,'[1]Control programa E'!$B$13:$U$396,10,0)</f>
        <v>Área Norte</v>
      </c>
      <c r="G115" s="44" t="str">
        <f>VLOOKUP(C115,'[1]Control programa E'!$B$13:$U$396,20,0)</f>
        <v>GRUPO ÉXITO: Alcides Serna</v>
      </c>
      <c r="H115" s="44" t="str">
        <f>VLOOKUP(C115,'[1]Control programa E'!$B$13:$U$396,15,0)</f>
        <v>MARTHA BARROS</v>
      </c>
      <c r="I115" s="111">
        <v>1</v>
      </c>
      <c r="J115" s="111">
        <v>1</v>
      </c>
      <c r="K115" s="110">
        <f t="shared" si="0"/>
        <v>1</v>
      </c>
      <c r="L115" s="32">
        <f t="shared" si="1"/>
        <v>2</v>
      </c>
      <c r="M115" s="24">
        <f t="shared" si="2"/>
        <v>300000</v>
      </c>
      <c r="N115" s="33"/>
    </row>
    <row r="116" spans="2:14" ht="13.5" x14ac:dyDescent="0.25">
      <c r="B116" s="22">
        <v>25</v>
      </c>
      <c r="C116" s="4">
        <v>112150</v>
      </c>
      <c r="D116" s="44" t="str">
        <f>VLOOKUP(C116,'[1]Control programa E'!$B$13:$U$396,8,0)</f>
        <v>CANAGUARO</v>
      </c>
      <c r="E116" s="44" t="str">
        <f>VLOOKUP(C116,'[1]Control programa E'!$B$13:$U$396,11,0)</f>
        <v>ACACIAS</v>
      </c>
      <c r="F116" s="44" t="str">
        <f>VLOOKUP(C116,'[1]Control programa E'!$B$13:$U$396,10,0)</f>
        <v>Área Centro</v>
      </c>
      <c r="G116" s="44" t="str">
        <f>VLOOKUP(C116,'[1]Control programa E'!$B$13:$U$396,20,0)</f>
        <v>Omar Ramos</v>
      </c>
      <c r="H116" s="44" t="str">
        <f>VLOOKUP(C116,'[1]Control programa E'!$B$13:$U$396,15,0)</f>
        <v>IVAN PINZON</v>
      </c>
      <c r="I116" s="111">
        <v>1</v>
      </c>
      <c r="J116" s="111">
        <v>1</v>
      </c>
      <c r="K116" s="110">
        <f t="shared" si="0"/>
        <v>1</v>
      </c>
      <c r="L116" s="32">
        <f t="shared" si="1"/>
        <v>2</v>
      </c>
      <c r="M116" s="24">
        <f t="shared" si="2"/>
        <v>300000</v>
      </c>
      <c r="N116" s="33"/>
    </row>
    <row r="117" spans="2:14" ht="13.5" x14ac:dyDescent="0.25">
      <c r="B117" s="25">
        <v>26</v>
      </c>
      <c r="C117" s="4">
        <v>112546</v>
      </c>
      <c r="D117" s="44" t="str">
        <f>VLOOKUP(C117,'[1]Control programa E'!$B$13:$U$396,8,0)</f>
        <v>EL COLEGIO</v>
      </c>
      <c r="E117" s="44" t="str">
        <f>VLOOKUP(C117,'[1]Control programa E'!$B$13:$U$396,11,0)</f>
        <v>EL COLEGIO</v>
      </c>
      <c r="F117" s="44" t="str">
        <f>VLOOKUP(C117,'[1]Control programa E'!$B$13:$U$396,10,0)</f>
        <v>Área Centro</v>
      </c>
      <c r="G117" s="44" t="str">
        <f>VLOOKUP(C117,'[1]Control programa E'!$B$13:$U$396,20,0)</f>
        <v>REDH: Humberto Hernandez</v>
      </c>
      <c r="H117" s="44" t="str">
        <f>VLOOKUP(C117,'[1]Control programa E'!$B$13:$U$396,15,0)</f>
        <v xml:space="preserve">PAOLA MARTÍNEZ </v>
      </c>
      <c r="I117" s="111">
        <v>1</v>
      </c>
      <c r="J117" s="111">
        <v>1</v>
      </c>
      <c r="K117" s="110">
        <f t="shared" si="0"/>
        <v>1</v>
      </c>
      <c r="L117" s="32">
        <f t="shared" si="1"/>
        <v>2</v>
      </c>
      <c r="M117" s="24">
        <f t="shared" si="2"/>
        <v>300000</v>
      </c>
      <c r="N117" s="33"/>
    </row>
    <row r="118" spans="2:14" ht="13.5" x14ac:dyDescent="0.25">
      <c r="B118" s="22">
        <v>27</v>
      </c>
      <c r="C118" s="6">
        <v>167839</v>
      </c>
      <c r="D118" s="44" t="str">
        <f>VLOOKUP(C118,'[1]Control programa E'!$B$13:$U$396,8,0)</f>
        <v>ÉXITO CALLE 80</v>
      </c>
      <c r="E118" s="44" t="str">
        <f>VLOOKUP(C118,'[1]Control programa E'!$B$13:$U$396,11,0)</f>
        <v>BOGOTA D.C.</v>
      </c>
      <c r="F118" s="44" t="str">
        <f>VLOOKUP(C118,'[1]Control programa E'!$B$13:$U$396,10,0)</f>
        <v>Área Centro</v>
      </c>
      <c r="G118" s="44" t="str">
        <f>VLOOKUP(C118,'[1]Control programa E'!$B$13:$U$396,20,0)</f>
        <v>GRUPO ÉXITO: Alcides Serna</v>
      </c>
      <c r="H118" s="44" t="str">
        <f>VLOOKUP(C118,'[1]Control programa E'!$B$13:$U$396,15,0)</f>
        <v xml:space="preserve">JUAN PABLO PIÑEROS </v>
      </c>
      <c r="I118" s="112">
        <v>1</v>
      </c>
      <c r="J118" s="112">
        <v>1</v>
      </c>
      <c r="K118" s="110">
        <f t="shared" si="0"/>
        <v>1</v>
      </c>
      <c r="L118" s="32">
        <f t="shared" si="1"/>
        <v>2</v>
      </c>
      <c r="M118" s="24">
        <f t="shared" si="2"/>
        <v>300000</v>
      </c>
      <c r="N118" s="33"/>
    </row>
    <row r="119" spans="2:14" ht="13.5" x14ac:dyDescent="0.25">
      <c r="B119" s="25">
        <v>28</v>
      </c>
      <c r="C119" s="6">
        <v>170428</v>
      </c>
      <c r="D119" s="44" t="str">
        <f>VLOOKUP(C119,'[1]Control programa E'!$B$13:$U$396,8,0)</f>
        <v>CLARETH</v>
      </c>
      <c r="E119" s="44" t="str">
        <f>VLOOKUP(C119,'[1]Control programa E'!$B$13:$U$396,11,0)</f>
        <v>MEDELLIN</v>
      </c>
      <c r="F119" s="44" t="str">
        <f>VLOOKUP(C119,'[1]Control programa E'!$B$13:$U$396,10,0)</f>
        <v>Área Norte</v>
      </c>
      <c r="G119" s="44" t="str">
        <f>VLOOKUP(C119,'[1]Control programa E'!$B$13:$U$396,20,0)</f>
        <v>JOSE FERNANDO HOYOS</v>
      </c>
      <c r="H119" s="44" t="str">
        <f>VLOOKUP(C119,'[1]Control programa E'!$B$13:$U$396,15,0)</f>
        <v>ANDRES FELIPE PENNA</v>
      </c>
      <c r="I119" s="112">
        <v>1</v>
      </c>
      <c r="J119" s="112">
        <v>1</v>
      </c>
      <c r="K119" s="110">
        <f t="shared" si="0"/>
        <v>1</v>
      </c>
      <c r="L119" s="32">
        <f t="shared" si="1"/>
        <v>2</v>
      </c>
      <c r="M119" s="24">
        <f t="shared" si="2"/>
        <v>300000</v>
      </c>
      <c r="N119" s="33"/>
    </row>
    <row r="120" spans="2:14" ht="13.5" x14ac:dyDescent="0.25">
      <c r="B120" s="22">
        <v>29</v>
      </c>
      <c r="C120" s="4">
        <v>111823</v>
      </c>
      <c r="D120" s="44" t="str">
        <f>VLOOKUP(C120,'[1]Control programa E'!$B$13:$U$396,8,0)</f>
        <v>EL TRIUNFO</v>
      </c>
      <c r="E120" s="44" t="str">
        <f>VLOOKUP(C120,'[1]Control programa E'!$B$13:$U$396,11,0)</f>
        <v>TUNJA</v>
      </c>
      <c r="F120" s="44" t="str">
        <f>VLOOKUP(C120,'[1]Control programa E'!$B$13:$U$396,10,0)</f>
        <v>Área Centro</v>
      </c>
      <c r="G120" s="44" t="str">
        <f>VLOOKUP(C120,'[1]Control programa E'!$B$13:$U$396,20,0)</f>
        <v>Oliverio Gonzalez</v>
      </c>
      <c r="H120" s="44" t="str">
        <f>VLOOKUP(C120,'[1]Control programa E'!$B$13:$U$396,15,0)</f>
        <v>YOLIMA MESA</v>
      </c>
      <c r="I120" s="111">
        <v>1</v>
      </c>
      <c r="J120" s="111">
        <v>1</v>
      </c>
      <c r="K120" s="110">
        <f t="shared" si="0"/>
        <v>1</v>
      </c>
      <c r="L120" s="32">
        <f t="shared" si="1"/>
        <v>2</v>
      </c>
      <c r="M120" s="24">
        <f t="shared" si="2"/>
        <v>300000</v>
      </c>
      <c r="N120" s="33"/>
    </row>
    <row r="121" spans="2:14" ht="13.5" x14ac:dyDescent="0.25">
      <c r="B121" s="25">
        <v>30</v>
      </c>
      <c r="C121" s="6">
        <v>157284</v>
      </c>
      <c r="D121" s="44" t="str">
        <f>VLOOKUP(C121,'[1]Control programa E'!$B$13:$U$396,8,0)</f>
        <v>ACAPULCO</v>
      </c>
      <c r="E121" s="44" t="str">
        <f>VLOOKUP(C121,'[1]Control programa E'!$B$13:$U$396,11,0)</f>
        <v>BARBOSA</v>
      </c>
      <c r="F121" s="44" t="str">
        <f>VLOOKUP(C121,'[1]Control programa E'!$B$13:$U$396,10,0)</f>
        <v>Área Centro</v>
      </c>
      <c r="G121" s="44" t="str">
        <f>VLOOKUP(C121,'[1]Control programa E'!$B$13:$U$396,20,0)</f>
        <v>GONZALEZ TORRES ARIOLFO ASDRUBAL</v>
      </c>
      <c r="H121" s="44" t="str">
        <f>VLOOKUP(C121,'[1]Control programa E'!$B$13:$U$396,15,0)</f>
        <v>YOLIMA MESA</v>
      </c>
      <c r="I121" s="112">
        <v>1</v>
      </c>
      <c r="J121" s="112">
        <v>1</v>
      </c>
      <c r="K121" s="110">
        <f t="shared" si="0"/>
        <v>1</v>
      </c>
      <c r="L121" s="32">
        <f t="shared" si="1"/>
        <v>2</v>
      </c>
      <c r="M121" s="24">
        <f t="shared" si="2"/>
        <v>300000</v>
      </c>
      <c r="N121" s="33"/>
    </row>
    <row r="122" spans="2:14" ht="13.5" x14ac:dyDescent="0.25">
      <c r="B122" s="22">
        <v>31</v>
      </c>
      <c r="C122" s="4">
        <v>110521</v>
      </c>
      <c r="D122" s="44" t="str">
        <f>VLOOKUP(C122,'[1]Control programa E'!$B$13:$U$396,8,0)</f>
        <v>GUATIQUIA</v>
      </c>
      <c r="E122" s="44" t="str">
        <f>VLOOKUP(C122,'[1]Control programa E'!$B$13:$U$396,11,0)</f>
        <v>VILLAVICENCIO</v>
      </c>
      <c r="F122" s="44" t="str">
        <f>VLOOKUP(C122,'[1]Control programa E'!$B$13:$U$396,10,0)</f>
        <v>Área Centro</v>
      </c>
      <c r="G122" s="44" t="str">
        <f>VLOOKUP(C122,'[1]Control programa E'!$B$13:$U$396,20,0)</f>
        <v>REDH: Humberto Hernandez</v>
      </c>
      <c r="H122" s="44" t="str">
        <f>VLOOKUP(C122,'[1]Control programa E'!$B$13:$U$396,15,0)</f>
        <v>IVAN PINZON</v>
      </c>
      <c r="I122" s="111">
        <v>1</v>
      </c>
      <c r="J122" s="111">
        <v>1</v>
      </c>
      <c r="K122" s="110">
        <f t="shared" si="0"/>
        <v>1</v>
      </c>
      <c r="L122" s="32">
        <f t="shared" si="1"/>
        <v>2</v>
      </c>
      <c r="M122" s="24">
        <f t="shared" si="2"/>
        <v>300000</v>
      </c>
      <c r="N122" s="33"/>
    </row>
    <row r="123" spans="2:14" ht="13.5" x14ac:dyDescent="0.25">
      <c r="B123" s="25">
        <v>32</v>
      </c>
      <c r="C123" s="6">
        <v>166733</v>
      </c>
      <c r="D123" s="44" t="str">
        <f>VLOOKUP(C123,'[1]Control programa E'!$B$13:$U$396,8,0)</f>
        <v>ÉXITO LA SELVA</v>
      </c>
      <c r="E123" s="44" t="str">
        <f>VLOOKUP(C123,'[1]Control programa E'!$B$13:$U$396,11,0)</f>
        <v>SINCELEJO</v>
      </c>
      <c r="F123" s="44" t="str">
        <f>VLOOKUP(C123,'[1]Control programa E'!$B$13:$U$396,10,0)</f>
        <v>Área Norte</v>
      </c>
      <c r="G123" s="44" t="str">
        <f>VLOOKUP(C123,'[1]Control programa E'!$B$13:$U$396,20,0)</f>
        <v>GRUPO ÉXITO: Alcides Serna</v>
      </c>
      <c r="H123" s="44" t="str">
        <f>VLOOKUP(C123,'[1]Control programa E'!$B$13:$U$396,15,0)</f>
        <v>VICTOR PATERNINA</v>
      </c>
      <c r="I123" s="112">
        <v>1</v>
      </c>
      <c r="J123" s="112">
        <v>1</v>
      </c>
      <c r="K123" s="110">
        <f t="shared" si="0"/>
        <v>1</v>
      </c>
      <c r="L123" s="32">
        <f t="shared" si="1"/>
        <v>2</v>
      </c>
      <c r="M123" s="24">
        <f t="shared" si="2"/>
        <v>300000</v>
      </c>
      <c r="N123" s="33"/>
    </row>
    <row r="124" spans="2:14" ht="13.5" x14ac:dyDescent="0.25">
      <c r="B124" s="22">
        <v>33</v>
      </c>
      <c r="C124" s="4">
        <v>166720</v>
      </c>
      <c r="D124" s="44" t="str">
        <f>VLOOKUP(C124,'[1]Control programa E'!$B$13:$U$396,8,0)</f>
        <v>TERMINAL LOGÍSTICO</v>
      </c>
      <c r="E124" s="44" t="str">
        <f>VLOOKUP(C124,'[1]Control programa E'!$B$13:$U$396,11,0)</f>
        <v>YUMBO</v>
      </c>
      <c r="F124" s="44" t="str">
        <f>VLOOKUP(C124,'[1]Control programa E'!$B$13:$U$396,10,0)</f>
        <v>Área Sur</v>
      </c>
      <c r="G124" s="44" t="str">
        <f>VLOOKUP(C124,'[1]Control programa E'!$B$13:$U$396,20,0)</f>
        <v>VILLALOBOS: Oscar Rojas</v>
      </c>
      <c r="H124" s="44" t="str">
        <f>VLOOKUP(C124,'[1]Control programa E'!$B$13:$U$396,15,0)</f>
        <v>CATALINA QUINTERO</v>
      </c>
      <c r="I124" s="111">
        <v>1</v>
      </c>
      <c r="J124" s="111">
        <v>1</v>
      </c>
      <c r="K124" s="110">
        <f t="shared" si="0"/>
        <v>1</v>
      </c>
      <c r="L124" s="32">
        <f t="shared" si="1"/>
        <v>2</v>
      </c>
      <c r="M124" s="24">
        <f t="shared" si="2"/>
        <v>300000</v>
      </c>
      <c r="N124" s="33"/>
    </row>
    <row r="125" spans="2:14" ht="13.5" x14ac:dyDescent="0.25">
      <c r="B125" s="25">
        <v>34</v>
      </c>
      <c r="C125" s="6">
        <v>110075</v>
      </c>
      <c r="D125" s="44" t="str">
        <f>VLOOKUP(C125,'[1]Control programa E'!$B$13:$U$396,8,0)</f>
        <v>PALMITAS</v>
      </c>
      <c r="E125" s="44" t="str">
        <f>VLOOKUP(C125,'[1]Control programa E'!$B$13:$U$396,11,0)</f>
        <v>BARRANQUILLA</v>
      </c>
      <c r="F125" s="44" t="str">
        <f>VLOOKUP(C125,'[1]Control programa E'!$B$13:$U$396,10,0)</f>
        <v>Área Norte</v>
      </c>
      <c r="G125" s="44" t="str">
        <f>VLOOKUP(C125,'[1]Control programa E'!$B$13:$U$396,20,0)</f>
        <v>José Pava Toscano</v>
      </c>
      <c r="H125" s="44" t="str">
        <f>VLOOKUP(C125,'[1]Control programa E'!$B$13:$U$396,15,0)</f>
        <v>ANGELA BARANDICA</v>
      </c>
      <c r="I125" s="112">
        <v>1</v>
      </c>
      <c r="J125" s="112">
        <v>1</v>
      </c>
      <c r="K125" s="110">
        <f t="shared" si="0"/>
        <v>1</v>
      </c>
      <c r="L125" s="32">
        <f t="shared" si="1"/>
        <v>2</v>
      </c>
      <c r="M125" s="24">
        <f t="shared" si="2"/>
        <v>300000</v>
      </c>
      <c r="N125" s="33"/>
    </row>
    <row r="126" spans="2:14" ht="13.5" x14ac:dyDescent="0.25">
      <c r="B126" s="22">
        <v>35</v>
      </c>
      <c r="C126" s="4">
        <v>109893</v>
      </c>
      <c r="D126" s="44" t="str">
        <f>VLOOKUP(C126,'[1]Control programa E'!$B$13:$U$396,8,0)</f>
        <v>BOSTON</v>
      </c>
      <c r="E126" s="44" t="str">
        <f>VLOOKUP(C126,'[1]Control programa E'!$B$13:$U$396,11,0)</f>
        <v>BARRANQUILLA</v>
      </c>
      <c r="F126" s="44" t="str">
        <f>VLOOKUP(C126,'[1]Control programa E'!$B$13:$U$396,10,0)</f>
        <v>Área Norte</v>
      </c>
      <c r="G126" s="44" t="str">
        <f>VLOOKUP(C126,'[1]Control programa E'!$B$13:$U$396,20,0)</f>
        <v>COESCO: Alexander Trujillo</v>
      </c>
      <c r="H126" s="44" t="str">
        <f>VLOOKUP(C126,'[1]Control programa E'!$B$13:$U$396,15,0)</f>
        <v>ANGELA BARANDICA</v>
      </c>
      <c r="I126" s="111">
        <v>1</v>
      </c>
      <c r="J126" s="111">
        <v>1</v>
      </c>
      <c r="K126" s="110">
        <f t="shared" si="0"/>
        <v>1</v>
      </c>
      <c r="L126" s="32">
        <f t="shared" si="1"/>
        <v>2</v>
      </c>
      <c r="M126" s="24">
        <f t="shared" si="2"/>
        <v>300000</v>
      </c>
      <c r="N126" s="33"/>
    </row>
    <row r="127" spans="2:14" ht="13.5" x14ac:dyDescent="0.25">
      <c r="B127" s="25">
        <v>36</v>
      </c>
      <c r="C127" s="4">
        <v>111751</v>
      </c>
      <c r="D127" s="44" t="str">
        <f>VLOOKUP(C127,'[1]Control programa E'!$B$13:$U$396,8,0)</f>
        <v>TERMINAL GIRARDOT</v>
      </c>
      <c r="E127" s="44" t="str">
        <f>VLOOKUP(C127,'[1]Control programa E'!$B$13:$U$396,11,0)</f>
        <v>GIRARDOT</v>
      </c>
      <c r="F127" s="44" t="str">
        <f>VLOOKUP(C127,'[1]Control programa E'!$B$13:$U$396,10,0)</f>
        <v>Área Centro</v>
      </c>
      <c r="G127" s="44" t="str">
        <f>VLOOKUP(C127,'[1]Control programa E'!$B$13:$U$396,20,0)</f>
        <v>Ruben Dario Sandoval</v>
      </c>
      <c r="H127" s="44" t="str">
        <f>VLOOKUP(C127,'[1]Control programa E'!$B$13:$U$396,15,0)</f>
        <v>ROBINSON GUZMÁN</v>
      </c>
      <c r="I127" s="111">
        <v>1</v>
      </c>
      <c r="J127" s="111">
        <v>1</v>
      </c>
      <c r="K127" s="110">
        <f t="shared" si="0"/>
        <v>1</v>
      </c>
      <c r="L127" s="32">
        <f t="shared" si="1"/>
        <v>2</v>
      </c>
      <c r="M127" s="24">
        <f t="shared" si="2"/>
        <v>300000</v>
      </c>
      <c r="N127" s="33"/>
    </row>
    <row r="128" spans="2:14" ht="13.5" x14ac:dyDescent="0.25">
      <c r="B128" s="22">
        <v>37</v>
      </c>
      <c r="C128" s="6">
        <v>111922</v>
      </c>
      <c r="D128" s="44" t="str">
        <f>VLOOKUP(C128,'[1]Control programa E'!$B$13:$U$396,8,0)</f>
        <v>FATIMA</v>
      </c>
      <c r="E128" s="44" t="str">
        <f>VLOOKUP(C128,'[1]Control programa E'!$B$13:$U$396,11,0)</f>
        <v>MONTERIA</v>
      </c>
      <c r="F128" s="44" t="str">
        <f>VLOOKUP(C128,'[1]Control programa E'!$B$13:$U$396,10,0)</f>
        <v>Área Norte</v>
      </c>
      <c r="G128" s="44" t="str">
        <f>VLOOKUP(C128,'[1]Control programa E'!$B$13:$U$396,20,0)</f>
        <v>Consuelo Pardo</v>
      </c>
      <c r="H128" s="44" t="str">
        <f>VLOOKUP(C128,'[1]Control programa E'!$B$13:$U$396,15,0)</f>
        <v>VICTOR PATERNINA</v>
      </c>
      <c r="I128" s="112">
        <v>1</v>
      </c>
      <c r="J128" s="112">
        <v>1</v>
      </c>
      <c r="K128" s="110">
        <f t="shared" si="0"/>
        <v>1</v>
      </c>
      <c r="L128" s="32">
        <f t="shared" si="1"/>
        <v>2</v>
      </c>
      <c r="M128" s="24">
        <f t="shared" si="2"/>
        <v>300000</v>
      </c>
      <c r="N128" s="33"/>
    </row>
    <row r="129" spans="2:14" ht="13.5" x14ac:dyDescent="0.25">
      <c r="B129" s="25">
        <v>38</v>
      </c>
      <c r="C129" s="4">
        <v>166960</v>
      </c>
      <c r="D129" s="44" t="str">
        <f>VLOOKUP(C129,'[1]Control programa E'!$B$13:$U$396,8,0)</f>
        <v>VEREDA DE TORRES</v>
      </c>
      <c r="E129" s="44" t="str">
        <f>VLOOKUP(C129,'[1]Control programa E'!$B$13:$U$396,11,0)</f>
        <v>POPAYAN</v>
      </c>
      <c r="F129" s="44" t="str">
        <f>VLOOKUP(C129,'[1]Control programa E'!$B$13:$U$396,10,0)</f>
        <v>Área Sur</v>
      </c>
      <c r="G129" s="44" t="str">
        <f>VLOOKUP(C129,'[1]Control programa E'!$B$13:$U$396,20,0)</f>
        <v>James Guerrero</v>
      </c>
      <c r="H129" s="44" t="str">
        <f>VLOOKUP(C129,'[1]Control programa E'!$B$13:$U$396,15,0)</f>
        <v>CATALINA QUINTERO</v>
      </c>
      <c r="I129" s="111">
        <v>1</v>
      </c>
      <c r="J129" s="111">
        <v>1</v>
      </c>
      <c r="K129" s="110">
        <f t="shared" si="0"/>
        <v>1</v>
      </c>
      <c r="L129" s="32">
        <f t="shared" si="1"/>
        <v>2</v>
      </c>
      <c r="M129" s="24">
        <f t="shared" si="2"/>
        <v>300000</v>
      </c>
      <c r="N129" s="33"/>
    </row>
    <row r="130" spans="2:14" ht="13.5" x14ac:dyDescent="0.25">
      <c r="B130" s="22">
        <v>39</v>
      </c>
      <c r="C130" s="6">
        <v>111163</v>
      </c>
      <c r="D130" s="44" t="str">
        <f>VLOOKUP(C130,'[1]Control programa E'!$B$13:$U$396,8,0)</f>
        <v>DISCOTRASAM</v>
      </c>
      <c r="E130" s="44" t="str">
        <f>VLOOKUP(C130,'[1]Control programa E'!$B$13:$U$396,11,0)</f>
        <v>SAN MARTIN</v>
      </c>
      <c r="F130" s="44" t="str">
        <f>VLOOKUP(C130,'[1]Control programa E'!$B$13:$U$396,10,0)</f>
        <v>Área Centro</v>
      </c>
      <c r="G130" s="44" t="str">
        <f>VLOOKUP(C130,'[1]Control programa E'!$B$13:$U$396,20,0)</f>
        <v>Daniel Guarin</v>
      </c>
      <c r="H130" s="44" t="str">
        <f>VLOOKUP(C130,'[1]Control programa E'!$B$13:$U$396,15,0)</f>
        <v>IVAN PINZON</v>
      </c>
      <c r="I130" s="112">
        <v>1</v>
      </c>
      <c r="J130" s="112">
        <v>1</v>
      </c>
      <c r="K130" s="110">
        <f t="shared" si="0"/>
        <v>1</v>
      </c>
      <c r="L130" s="32">
        <f t="shared" si="1"/>
        <v>2</v>
      </c>
      <c r="M130" s="24">
        <f t="shared" si="2"/>
        <v>300000</v>
      </c>
      <c r="N130" s="33"/>
    </row>
    <row r="131" spans="2:14" ht="13.5" x14ac:dyDescent="0.25">
      <c r="B131" s="25">
        <v>40</v>
      </c>
      <c r="C131" s="6">
        <v>166730</v>
      </c>
      <c r="D131" s="44" t="str">
        <f>VLOOKUP(C131,'[1]Control programa E'!$B$13:$U$396,8,0)</f>
        <v>ÉXITO FUNZA</v>
      </c>
      <c r="E131" s="44" t="str">
        <f>VLOOKUP(C131,'[1]Control programa E'!$B$13:$U$396,11,0)</f>
        <v>FUNZA</v>
      </c>
      <c r="F131" s="44" t="str">
        <f>VLOOKUP(C131,'[1]Control programa E'!$B$13:$U$396,10,0)</f>
        <v>Área Centro</v>
      </c>
      <c r="G131" s="44" t="str">
        <f>VLOOKUP(C131,'[1]Control programa E'!$B$13:$U$396,20,0)</f>
        <v>GRUPO ÉXITO: Alcides Serna</v>
      </c>
      <c r="H131" s="44" t="str">
        <f>VLOOKUP(C131,'[1]Control programa E'!$B$13:$U$396,15,0)</f>
        <v xml:space="preserve">JUAN PABLO PIÑEROS </v>
      </c>
      <c r="I131" s="112">
        <v>1</v>
      </c>
      <c r="J131" s="112">
        <v>1</v>
      </c>
      <c r="K131" s="110">
        <f t="shared" si="0"/>
        <v>1</v>
      </c>
      <c r="L131" s="32">
        <f t="shared" si="1"/>
        <v>2</v>
      </c>
      <c r="M131" s="24">
        <f t="shared" si="2"/>
        <v>300000</v>
      </c>
      <c r="N131" s="33"/>
    </row>
    <row r="132" spans="2:14" ht="13.5" x14ac:dyDescent="0.25">
      <c r="B132" s="22">
        <v>41</v>
      </c>
      <c r="C132" s="6">
        <v>110943</v>
      </c>
      <c r="D132" s="44" t="str">
        <f>VLOOKUP(C132,'[1]Control programa E'!$B$13:$U$396,8,0)</f>
        <v>EL PEDREGAL</v>
      </c>
      <c r="E132" s="44" t="str">
        <f>VLOOKUP(C132,'[1]Control programa E'!$B$13:$U$396,11,0)</f>
        <v>TULUA</v>
      </c>
      <c r="F132" s="44" t="str">
        <f>VLOOKUP(C132,'[1]Control programa E'!$B$13:$U$396,10,0)</f>
        <v>Área Sur</v>
      </c>
      <c r="G132" s="44" t="str">
        <f>VLOOKUP(C132,'[1]Control programa E'!$B$13:$U$396,20,0)</f>
        <v>VILLALOBOS: Andrea Villalobos (Lubryco)</v>
      </c>
      <c r="H132" s="44" t="str">
        <f>VLOOKUP(C132,'[1]Control programa E'!$B$13:$U$396,15,0)</f>
        <v>CATALINA QUINTERO</v>
      </c>
      <c r="I132" s="112">
        <v>1</v>
      </c>
      <c r="J132" s="112">
        <v>1</v>
      </c>
      <c r="K132" s="110">
        <f t="shared" si="0"/>
        <v>1</v>
      </c>
      <c r="L132" s="32">
        <f t="shared" si="1"/>
        <v>2</v>
      </c>
      <c r="M132" s="24">
        <f t="shared" si="2"/>
        <v>300000</v>
      </c>
      <c r="N132" s="33"/>
    </row>
    <row r="133" spans="2:14" ht="13.5" x14ac:dyDescent="0.25">
      <c r="B133" s="25">
        <v>42</v>
      </c>
      <c r="C133" s="6">
        <v>157966</v>
      </c>
      <c r="D133" s="44" t="str">
        <f>VLOOKUP(C133,'[1]Control programa E'!$B$13:$U$396,8,0)</f>
        <v>PUENTE PUMAREJO</v>
      </c>
      <c r="E133" s="44" t="str">
        <f>VLOOKUP(C133,'[1]Control programa E'!$B$13:$U$396,11,0)</f>
        <v>BARRANQUILLA</v>
      </c>
      <c r="F133" s="44" t="str">
        <f>VLOOKUP(C133,'[1]Control programa E'!$B$13:$U$396,10,0)</f>
        <v>Área Norte</v>
      </c>
      <c r="G133" s="44" t="str">
        <f>VLOOKUP(C133,'[1]Control programa E'!$B$13:$U$396,20,0)</f>
        <v>COESCO: Alexander Trujillo</v>
      </c>
      <c r="H133" s="44" t="str">
        <f>VLOOKUP(C133,'[1]Control programa E'!$B$13:$U$396,15,0)</f>
        <v>ANGELA BARANDICA</v>
      </c>
      <c r="I133" s="112">
        <v>1</v>
      </c>
      <c r="J133" s="112">
        <v>1</v>
      </c>
      <c r="K133" s="110">
        <f t="shared" si="0"/>
        <v>1</v>
      </c>
      <c r="L133" s="32">
        <f t="shared" si="1"/>
        <v>2</v>
      </c>
      <c r="M133" s="24">
        <f t="shared" si="2"/>
        <v>300000</v>
      </c>
      <c r="N133" s="33"/>
    </row>
    <row r="134" spans="2:14" ht="13.5" x14ac:dyDescent="0.25">
      <c r="B134" s="22">
        <v>43</v>
      </c>
      <c r="C134" s="4">
        <v>112604</v>
      </c>
      <c r="D134" s="44" t="str">
        <f>VLOOKUP(C134,'[1]Control programa E'!$B$13:$U$396,8,0)</f>
        <v>FAROL</v>
      </c>
      <c r="E134" s="44" t="str">
        <f>VLOOKUP(C134,'[1]Control programa E'!$B$13:$U$396,11,0)</f>
        <v>POPAYAN</v>
      </c>
      <c r="F134" s="44" t="str">
        <f>VLOOKUP(C134,'[1]Control programa E'!$B$13:$U$396,10,0)</f>
        <v>Área Sur</v>
      </c>
      <c r="G134" s="44" t="str">
        <f>VLOOKUP(C134,'[1]Control programa E'!$B$13:$U$396,20,0)</f>
        <v>Moises Chilito - Mabel Solarte</v>
      </c>
      <c r="H134" s="44" t="str">
        <f>VLOOKUP(C134,'[1]Control programa E'!$B$13:$U$396,15,0)</f>
        <v>CATALINA QUINTERO</v>
      </c>
      <c r="I134" s="111">
        <v>1</v>
      </c>
      <c r="J134" s="111">
        <v>1</v>
      </c>
      <c r="K134" s="110">
        <f t="shared" si="0"/>
        <v>1</v>
      </c>
      <c r="L134" s="32">
        <f t="shared" si="1"/>
        <v>2</v>
      </c>
      <c r="M134" s="24">
        <f t="shared" si="2"/>
        <v>300000</v>
      </c>
    </row>
    <row r="135" spans="2:14" ht="13.5" x14ac:dyDescent="0.25">
      <c r="B135" s="25">
        <v>44</v>
      </c>
      <c r="C135" s="6">
        <v>170055</v>
      </c>
      <c r="D135" s="44" t="str">
        <f>VLOOKUP(C135,'[1]Control programa E'!$B$13:$U$396,8,0)</f>
        <v>ESTACION DE SERVICIO PASO NIVEL</v>
      </c>
      <c r="E135" s="44" t="str">
        <f>VLOOKUP(C135,'[1]Control programa E'!$B$13:$U$396,11,0)</f>
        <v>SANTA MARTA</v>
      </c>
      <c r="F135" s="44" t="str">
        <f>VLOOKUP(C135,'[1]Control programa E'!$B$13:$U$396,10,0)</f>
        <v>Área Norte</v>
      </c>
      <c r="G135" s="44" t="str">
        <f>VLOOKUP(C135,'[1]Control programa E'!$B$13:$U$396,20,0)</f>
        <v>ARMANDO DONADO</v>
      </c>
      <c r="H135" s="44" t="str">
        <f>VLOOKUP(C135,'[1]Control programa E'!$B$13:$U$396,15,0)</f>
        <v>ANGELA BARANDICA</v>
      </c>
      <c r="I135" s="112">
        <v>1</v>
      </c>
      <c r="J135" s="112">
        <v>1</v>
      </c>
      <c r="K135" s="110">
        <f t="shared" si="0"/>
        <v>1</v>
      </c>
      <c r="L135" s="32">
        <f t="shared" si="1"/>
        <v>2</v>
      </c>
      <c r="M135" s="24">
        <f t="shared" si="2"/>
        <v>300000</v>
      </c>
      <c r="N135" s="33"/>
    </row>
    <row r="136" spans="2:14" ht="13.5" x14ac:dyDescent="0.25">
      <c r="B136" s="22">
        <v>45</v>
      </c>
      <c r="C136" s="6">
        <v>170903</v>
      </c>
      <c r="D136" s="44" t="str">
        <f>VLOOKUP(C136,'[1]Control programa E'!$B$13:$U$396,8,0)</f>
        <v>MARTINICA</v>
      </c>
      <c r="E136" s="44" t="str">
        <f>VLOOKUP(C136,'[1]Control programa E'!$B$13:$U$396,11,0)</f>
        <v>IBAGUE</v>
      </c>
      <c r="F136" s="44" t="str">
        <f>VLOOKUP(C136,'[1]Control programa E'!$B$13:$U$396,10,0)</f>
        <v>Área Centro</v>
      </c>
      <c r="G136" s="44" t="str">
        <f>VLOOKUP(C136,'[1]Control programa E'!$B$13:$U$396,20,0)</f>
        <v>COESCO: Julian Torrado</v>
      </c>
      <c r="H136" s="44" t="str">
        <f>VLOOKUP(C136,'[1]Control programa E'!$B$13:$U$396,15,0)</f>
        <v>ROBINSON GUZMÁN</v>
      </c>
      <c r="I136" s="112">
        <v>1</v>
      </c>
      <c r="J136" s="112">
        <v>1</v>
      </c>
      <c r="K136" s="110">
        <f t="shared" si="0"/>
        <v>1</v>
      </c>
      <c r="L136" s="32">
        <f t="shared" si="1"/>
        <v>2</v>
      </c>
      <c r="M136" s="24">
        <f t="shared" si="2"/>
        <v>300000</v>
      </c>
      <c r="N136" s="33"/>
    </row>
    <row r="137" spans="2:14" ht="13.5" x14ac:dyDescent="0.25">
      <c r="B137" s="25">
        <v>46</v>
      </c>
      <c r="C137" s="4">
        <v>170783</v>
      </c>
      <c r="D137" s="44" t="str">
        <f>VLOOKUP(C137,'[1]Control programa E'!$B$13:$U$396,8,0)</f>
        <v>TERMINAL DEL SUR</v>
      </c>
      <c r="E137" s="44" t="str">
        <f>VLOOKUP(C137,'[1]Control programa E'!$B$13:$U$396,11,0)</f>
        <v>BOGOTA D.C.</v>
      </c>
      <c r="F137" s="44" t="str">
        <f>VLOOKUP(C137,'[1]Control programa E'!$B$13:$U$396,10,0)</f>
        <v>Área Centro</v>
      </c>
      <c r="G137" s="44" t="str">
        <f>VLOOKUP(C137,'[1]Control programa E'!$B$13:$U$396,20,0)</f>
        <v>COESCO: Julian Torrado</v>
      </c>
      <c r="H137" s="44" t="str">
        <f>VLOOKUP(C137,'[1]Control programa E'!$B$13:$U$396,15,0)</f>
        <v xml:space="preserve">PAOLA MARTÍNEZ </v>
      </c>
      <c r="I137" s="111">
        <v>1</v>
      </c>
      <c r="J137" s="111">
        <v>1</v>
      </c>
      <c r="K137" s="110">
        <f t="shared" si="0"/>
        <v>1</v>
      </c>
      <c r="L137" s="32">
        <f t="shared" si="1"/>
        <v>2</v>
      </c>
      <c r="M137" s="24">
        <f t="shared" si="2"/>
        <v>300000</v>
      </c>
      <c r="N137" s="33"/>
    </row>
    <row r="138" spans="2:14" ht="13.5" x14ac:dyDescent="0.25">
      <c r="B138" s="22">
        <v>47</v>
      </c>
      <c r="C138" s="4">
        <v>166842</v>
      </c>
      <c r="D138" s="44" t="str">
        <f>VLOOKUP(C138,'[1]Control programa E'!$B$13:$U$396,8,0)</f>
        <v>CRISTALES</v>
      </c>
      <c r="E138" s="44" t="str">
        <f>VLOOKUP(C138,'[1]Control programa E'!$B$13:$U$396,11,0)</f>
        <v>RESTREPO</v>
      </c>
      <c r="F138" s="44" t="str">
        <f>VLOOKUP(C138,'[1]Control programa E'!$B$13:$U$396,10,0)</f>
        <v>Área Centro</v>
      </c>
      <c r="G138" s="44" t="str">
        <f>VLOOKUP(C138,'[1]Control programa E'!$B$13:$U$396,20,0)</f>
        <v>REDH: Humberto Hernandez</v>
      </c>
      <c r="H138" s="44" t="str">
        <f>VLOOKUP(C138,'[1]Control programa E'!$B$13:$U$396,15,0)</f>
        <v>IVAN PINZON</v>
      </c>
      <c r="I138" s="111">
        <v>1</v>
      </c>
      <c r="J138" s="111">
        <v>1</v>
      </c>
      <c r="K138" s="110">
        <f t="shared" si="0"/>
        <v>1</v>
      </c>
      <c r="L138" s="32">
        <f t="shared" si="1"/>
        <v>2</v>
      </c>
      <c r="M138" s="24">
        <f t="shared" si="2"/>
        <v>300000</v>
      </c>
      <c r="N138" s="33"/>
    </row>
    <row r="139" spans="2:14" ht="13.5" x14ac:dyDescent="0.25">
      <c r="B139" s="25">
        <v>48</v>
      </c>
      <c r="C139" s="6">
        <v>170610</v>
      </c>
      <c r="D139" s="44" t="str">
        <f>VLOOKUP(C139,'[1]Control programa E'!$B$13:$U$396,8,0)</f>
        <v>LUIS CARLOS GALAN</v>
      </c>
      <c r="E139" s="44" t="str">
        <f>VLOOKUP(C139,'[1]Control programa E'!$B$13:$U$396,11,0)</f>
        <v>SINCELEJO</v>
      </c>
      <c r="F139" s="44" t="str">
        <f>VLOOKUP(C139,'[1]Control programa E'!$B$13:$U$396,10,0)</f>
        <v>Área Norte</v>
      </c>
      <c r="G139" s="44" t="str">
        <f>VLOOKUP(C139,'[1]Control programa E'!$B$13:$U$396,20,0)</f>
        <v>Jose Dario Moreno</v>
      </c>
      <c r="H139" s="44" t="str">
        <f>VLOOKUP(C139,'[1]Control programa E'!$B$13:$U$396,15,0)</f>
        <v>VICTOR PATERNINA</v>
      </c>
      <c r="I139" s="112">
        <v>1</v>
      </c>
      <c r="J139" s="112">
        <v>1</v>
      </c>
      <c r="K139" s="110">
        <f t="shared" si="0"/>
        <v>1</v>
      </c>
      <c r="L139" s="32">
        <f t="shared" si="1"/>
        <v>2</v>
      </c>
      <c r="M139" s="24">
        <f t="shared" si="2"/>
        <v>300000</v>
      </c>
      <c r="N139" s="33"/>
    </row>
    <row r="140" spans="2:14" ht="13.5" x14ac:dyDescent="0.25">
      <c r="B140" s="22">
        <v>49</v>
      </c>
      <c r="C140" s="4">
        <v>170788</v>
      </c>
      <c r="D140" s="44" t="str">
        <f>VLOOKUP(C140,'[1]Control programa E'!$B$13:$U$396,8,0)</f>
        <v>COESCO EL BOSQUE</v>
      </c>
      <c r="E140" s="44" t="str">
        <f>VLOOKUP(C140,'[1]Control programa E'!$B$13:$U$396,11,0)</f>
        <v>CARTAGENA</v>
      </c>
      <c r="F140" s="44" t="str">
        <f>VLOOKUP(C140,'[1]Control programa E'!$B$13:$U$396,10,0)</f>
        <v>Área Norte</v>
      </c>
      <c r="G140" s="44" t="str">
        <f>VLOOKUP(C140,'[1]Control programa E'!$B$13:$U$396,20,0)</f>
        <v>COESCO: Alexander Trujillo</v>
      </c>
      <c r="H140" s="44" t="str">
        <f>VLOOKUP(C140,'[1]Control programa E'!$B$13:$U$396,15,0)</f>
        <v>MARTHA BARROS</v>
      </c>
      <c r="I140" s="111">
        <v>1</v>
      </c>
      <c r="J140" s="111">
        <v>1</v>
      </c>
      <c r="K140" s="110">
        <f t="shared" si="0"/>
        <v>1</v>
      </c>
      <c r="L140" s="32">
        <f t="shared" si="1"/>
        <v>2</v>
      </c>
      <c r="M140" s="24">
        <f t="shared" si="2"/>
        <v>300000</v>
      </c>
      <c r="N140" s="33"/>
    </row>
    <row r="141" spans="2:14" ht="13.5" x14ac:dyDescent="0.25">
      <c r="B141" s="25">
        <v>50</v>
      </c>
      <c r="C141" s="6">
        <v>154439</v>
      </c>
      <c r="D141" s="44" t="str">
        <f>VLOOKUP(C141,'[1]Control programa E'!$B$13:$U$396,8,0)</f>
        <v>ALJIBE</v>
      </c>
      <c r="E141" s="44" t="str">
        <f>VLOOKUP(C141,'[1]Control programa E'!$B$13:$U$396,11,0)</f>
        <v>POPAYAN</v>
      </c>
      <c r="F141" s="44" t="str">
        <f>VLOOKUP(C141,'[1]Control programa E'!$B$13:$U$396,10,0)</f>
        <v>Área Sur</v>
      </c>
      <c r="G141" s="44" t="str">
        <f>VLOOKUP(C141,'[1]Control programa E'!$B$13:$U$396,20,0)</f>
        <v>Rodrigo Jaramillo</v>
      </c>
      <c r="H141" s="44" t="str">
        <f>VLOOKUP(C141,'[1]Control programa E'!$B$13:$U$396,15,0)</f>
        <v>CATALINA QUINTERO</v>
      </c>
      <c r="I141" s="112">
        <v>1</v>
      </c>
      <c r="J141" s="112">
        <v>1</v>
      </c>
      <c r="K141" s="110">
        <f t="shared" si="0"/>
        <v>1</v>
      </c>
      <c r="L141" s="32">
        <f t="shared" si="1"/>
        <v>2</v>
      </c>
      <c r="M141" s="24">
        <f t="shared" si="2"/>
        <v>300000</v>
      </c>
      <c r="N141" s="33"/>
    </row>
    <row r="142" spans="2:14" ht="13.5" x14ac:dyDescent="0.25">
      <c r="B142" s="22">
        <v>51</v>
      </c>
      <c r="C142" s="6">
        <v>110723</v>
      </c>
      <c r="D142" s="44" t="str">
        <f>VLOOKUP(C142,'[1]Control programa E'!$B$13:$U$396,8,0)</f>
        <v>CAQUEZA</v>
      </c>
      <c r="E142" s="44" t="str">
        <f>VLOOKUP(C142,'[1]Control programa E'!$B$13:$U$396,11,0)</f>
        <v>CAQUEZA</v>
      </c>
      <c r="F142" s="44" t="str">
        <f>VLOOKUP(C142,'[1]Control programa E'!$B$13:$U$396,10,0)</f>
        <v>Área Centro</v>
      </c>
      <c r="G142" s="44" t="str">
        <f>VLOOKUP(C142,'[1]Control programa E'!$B$13:$U$396,20,0)</f>
        <v>REDH: Humberto Hernandez</v>
      </c>
      <c r="H142" s="44" t="str">
        <f>VLOOKUP(C142,'[1]Control programa E'!$B$13:$U$396,15,0)</f>
        <v>IVAN PINZON</v>
      </c>
      <c r="I142" s="112">
        <v>1</v>
      </c>
      <c r="J142" s="112">
        <v>1</v>
      </c>
      <c r="K142" s="110">
        <f t="shared" si="0"/>
        <v>1</v>
      </c>
      <c r="L142" s="32">
        <f t="shared" si="1"/>
        <v>2</v>
      </c>
      <c r="M142" s="24">
        <f t="shared" si="2"/>
        <v>300000</v>
      </c>
      <c r="N142" s="33"/>
    </row>
    <row r="143" spans="2:14" ht="13.5" x14ac:dyDescent="0.25">
      <c r="B143" s="25">
        <v>52</v>
      </c>
      <c r="C143" s="6">
        <v>110835</v>
      </c>
      <c r="D143" s="44" t="str">
        <f>VLOOKUP(C143,'[1]Control programa E'!$B$13:$U$396,8,0)</f>
        <v>EL FARO</v>
      </c>
      <c r="E143" s="44" t="str">
        <f>VLOOKUP(C143,'[1]Control programa E'!$B$13:$U$396,11,0)</f>
        <v>MONTERIA</v>
      </c>
      <c r="F143" s="44" t="str">
        <f>VLOOKUP(C143,'[1]Control programa E'!$B$13:$U$396,10,0)</f>
        <v>Área Norte</v>
      </c>
      <c r="G143" s="44" t="str">
        <f>VLOOKUP(C143,'[1]Control programa E'!$B$13:$U$396,20,0)</f>
        <v>Ramiro Otero</v>
      </c>
      <c r="H143" s="44" t="str">
        <f>VLOOKUP(C143,'[1]Control programa E'!$B$13:$U$396,15,0)</f>
        <v>VICTOR PATERNINA</v>
      </c>
      <c r="I143" s="112">
        <v>1</v>
      </c>
      <c r="J143" s="112">
        <v>1</v>
      </c>
      <c r="K143" s="110">
        <f t="shared" si="0"/>
        <v>1</v>
      </c>
      <c r="L143" s="32">
        <f t="shared" si="1"/>
        <v>2</v>
      </c>
      <c r="M143" s="24">
        <f t="shared" si="2"/>
        <v>300000</v>
      </c>
      <c r="N143" s="33"/>
    </row>
    <row r="144" spans="2:14" ht="13.5" x14ac:dyDescent="0.25">
      <c r="B144" s="22">
        <v>53</v>
      </c>
      <c r="C144" s="4">
        <v>170424</v>
      </c>
      <c r="D144" s="44" t="str">
        <f>VLOOKUP(C144,'[1]Control programa E'!$B$13:$U$396,8,0)</f>
        <v>SANTA MARIA DEL MAR</v>
      </c>
      <c r="E144" s="44" t="str">
        <f>VLOOKUP(C144,'[1]Control programa E'!$B$13:$U$396,11,0)</f>
        <v>SAN CARLOS</v>
      </c>
      <c r="F144" s="44" t="str">
        <f>VLOOKUP(C144,'[1]Control programa E'!$B$13:$U$396,10,0)</f>
        <v>Área Norte</v>
      </c>
      <c r="G144" s="44" t="str">
        <f>VLOOKUP(C144,'[1]Control programa E'!$B$13:$U$396,20,0)</f>
        <v xml:space="preserve"> Sra. Jeny Espitia Mafioly</v>
      </c>
      <c r="H144" s="44" t="str">
        <f>VLOOKUP(C144,'[1]Control programa E'!$B$13:$U$396,15,0)</f>
        <v>VICTOR PATERNINA</v>
      </c>
      <c r="I144" s="111">
        <v>1</v>
      </c>
      <c r="J144" s="111">
        <v>1</v>
      </c>
      <c r="K144" s="110">
        <f t="shared" si="0"/>
        <v>1</v>
      </c>
      <c r="L144" s="32">
        <f t="shared" si="1"/>
        <v>2</v>
      </c>
      <c r="M144" s="24">
        <f t="shared" si="2"/>
        <v>300000</v>
      </c>
      <c r="N144" s="33"/>
    </row>
    <row r="145" spans="2:14" ht="13.5" x14ac:dyDescent="0.25">
      <c r="B145" s="25">
        <v>54</v>
      </c>
      <c r="C145" s="6">
        <v>171094</v>
      </c>
      <c r="D145" s="44" t="str">
        <f>VLOOKUP(C145,'[1]Control programa E'!$B$13:$U$396,8,0)</f>
        <v>EL PUERTO</v>
      </c>
      <c r="E145" s="44" t="str">
        <f>VLOOKUP(C145,'[1]Control programa E'!$B$13:$U$396,11,0)</f>
        <v>GUATAVITA</v>
      </c>
      <c r="F145" s="44" t="str">
        <f>VLOOKUP(C145,'[1]Control programa E'!$B$13:$U$396,10,0)</f>
        <v>Área Centro</v>
      </c>
      <c r="G145" s="44" t="str">
        <f>VLOOKUP(C145,'[1]Control programa E'!$B$13:$U$396,20,0)</f>
        <v>Pedro Latiff</v>
      </c>
      <c r="H145" s="44" t="str">
        <f>VLOOKUP(C145,'[1]Control programa E'!$B$13:$U$396,15,0)</f>
        <v>YOLIMA MESA</v>
      </c>
      <c r="I145" s="112">
        <v>1</v>
      </c>
      <c r="J145" s="112">
        <v>1</v>
      </c>
      <c r="K145" s="110">
        <f t="shared" si="0"/>
        <v>1</v>
      </c>
      <c r="L145" s="32">
        <f t="shared" si="1"/>
        <v>2</v>
      </c>
      <c r="M145" s="24">
        <f t="shared" si="2"/>
        <v>300000</v>
      </c>
      <c r="N145" s="33"/>
    </row>
    <row r="146" spans="2:14" ht="13.5" x14ac:dyDescent="0.25">
      <c r="B146" s="22">
        <v>55</v>
      </c>
      <c r="C146" s="4">
        <v>111746</v>
      </c>
      <c r="D146" s="44" t="str">
        <f>VLOOKUP(C146,'[1]Control programa E'!$B$13:$U$396,8,0)</f>
        <v>TERMINAL TULUA</v>
      </c>
      <c r="E146" s="44" t="str">
        <f>VLOOKUP(C146,'[1]Control programa E'!$B$13:$U$396,11,0)</f>
        <v>TULUA</v>
      </c>
      <c r="F146" s="44" t="str">
        <f>VLOOKUP(C146,'[1]Control programa E'!$B$13:$U$396,10,0)</f>
        <v>Área Sur</v>
      </c>
      <c r="G146" s="44" t="str">
        <f>VLOOKUP(C146,'[1]Control programa E'!$B$13:$U$396,20,0)</f>
        <v>REDH: Humberto Hernandez</v>
      </c>
      <c r="H146" s="44" t="str">
        <f>VLOOKUP(C146,'[1]Control programa E'!$B$13:$U$396,15,0)</f>
        <v>ANDRES GARCIA</v>
      </c>
      <c r="I146" s="111">
        <v>1</v>
      </c>
      <c r="J146" s="111">
        <v>1</v>
      </c>
      <c r="K146" s="110">
        <f t="shared" si="0"/>
        <v>1</v>
      </c>
      <c r="L146" s="32">
        <f t="shared" si="1"/>
        <v>2</v>
      </c>
      <c r="M146" s="24">
        <f t="shared" si="2"/>
        <v>300000</v>
      </c>
      <c r="N146" s="33"/>
    </row>
    <row r="147" spans="2:14" ht="13.5" x14ac:dyDescent="0.25">
      <c r="B147" s="25">
        <v>56</v>
      </c>
      <c r="C147" s="4">
        <v>110395</v>
      </c>
      <c r="D147" s="44" t="str">
        <f>VLOOKUP(C147,'[1]Control programa E'!$B$13:$U$396,8,0)</f>
        <v>YUMBO</v>
      </c>
      <c r="E147" s="44" t="str">
        <f>VLOOKUP(C147,'[1]Control programa E'!$B$13:$U$396,11,0)</f>
        <v>YUMBO</v>
      </c>
      <c r="F147" s="44" t="str">
        <f>VLOOKUP(C147,'[1]Control programa E'!$B$13:$U$396,10,0)</f>
        <v>Área Sur</v>
      </c>
      <c r="G147" s="44" t="str">
        <f>VLOOKUP(C147,'[1]Control programa E'!$B$13:$U$396,20,0)</f>
        <v>Luis Eduardo Quiroga</v>
      </c>
      <c r="H147" s="44" t="str">
        <f>VLOOKUP(C147,'[1]Control programa E'!$B$13:$U$396,15,0)</f>
        <v>CLAUDIA PINILLA</v>
      </c>
      <c r="I147" s="111">
        <v>1</v>
      </c>
      <c r="J147" s="111">
        <v>1</v>
      </c>
      <c r="K147" s="110">
        <f t="shared" si="0"/>
        <v>1</v>
      </c>
      <c r="L147" s="32">
        <f t="shared" si="1"/>
        <v>2</v>
      </c>
      <c r="M147" s="24">
        <f t="shared" si="2"/>
        <v>300000</v>
      </c>
      <c r="N147" s="33"/>
    </row>
    <row r="148" spans="2:14" ht="13.5" x14ac:dyDescent="0.25">
      <c r="B148" s="22">
        <v>57</v>
      </c>
      <c r="C148" s="4">
        <v>110804</v>
      </c>
      <c r="D148" s="44" t="str">
        <f>VLOOKUP(C148,'[1]Control programa E'!$B$13:$U$396,8,0)</f>
        <v>PEÑALISA</v>
      </c>
      <c r="E148" s="44" t="str">
        <f>VLOOKUP(C148,'[1]Control programa E'!$B$13:$U$396,11,0)</f>
        <v>RICAURTE</v>
      </c>
      <c r="F148" s="44" t="str">
        <f>VLOOKUP(C148,'[1]Control programa E'!$B$13:$U$396,10,0)</f>
        <v>Área Centro</v>
      </c>
      <c r="G148" s="44" t="str">
        <f>VLOOKUP(C148,'[1]Control programa E'!$B$13:$U$396,20,0)</f>
        <v>REDH: Humberto Hernandez</v>
      </c>
      <c r="H148" s="44" t="str">
        <f>VLOOKUP(C148,'[1]Control programa E'!$B$13:$U$396,15,0)</f>
        <v>ROBINSON GUZMÁN</v>
      </c>
      <c r="I148" s="111">
        <v>1</v>
      </c>
      <c r="J148" s="111">
        <v>1</v>
      </c>
      <c r="K148" s="110">
        <f t="shared" si="0"/>
        <v>1</v>
      </c>
      <c r="L148" s="32">
        <f t="shared" si="1"/>
        <v>2</v>
      </c>
      <c r="M148" s="24">
        <f t="shared" si="2"/>
        <v>300000</v>
      </c>
      <c r="N148" s="33"/>
    </row>
    <row r="149" spans="2:14" ht="13.5" x14ac:dyDescent="0.25">
      <c r="B149" s="25">
        <v>58</v>
      </c>
      <c r="C149" s="4">
        <v>111348</v>
      </c>
      <c r="D149" s="44" t="str">
        <f>VLOOKUP(C149,'[1]Control programa E'!$B$13:$U$396,8,0)</f>
        <v>SERVISUR RUMICHACA</v>
      </c>
      <c r="E149" s="44" t="str">
        <f>VLOOKUP(C149,'[1]Control programa E'!$B$13:$U$396,11,0)</f>
        <v>IPIALES</v>
      </c>
      <c r="F149" s="44" t="str">
        <f>VLOOKUP(C149,'[1]Control programa E'!$B$13:$U$396,10,0)</f>
        <v>Área Sur</v>
      </c>
      <c r="G149" s="44" t="str">
        <f>VLOOKUP(C149,'[1]Control programa E'!$B$13:$U$396,20,0)</f>
        <v>Maria Elena y Alonso Villacis</v>
      </c>
      <c r="H149" s="44" t="str">
        <f>VLOOKUP(C149,'[1]Control programa E'!$B$13:$U$396,15,0)</f>
        <v xml:space="preserve">FABIO ANDRES ROJAS </v>
      </c>
      <c r="I149" s="111">
        <v>1</v>
      </c>
      <c r="J149" s="111">
        <v>1</v>
      </c>
      <c r="K149" s="110">
        <f t="shared" si="0"/>
        <v>1</v>
      </c>
      <c r="L149" s="32">
        <f t="shared" si="1"/>
        <v>2</v>
      </c>
      <c r="M149" s="24">
        <f t="shared" si="2"/>
        <v>300000</v>
      </c>
      <c r="N149" s="33"/>
    </row>
    <row r="150" spans="2:14" ht="13.5" x14ac:dyDescent="0.25">
      <c r="B150" s="22">
        <v>59</v>
      </c>
      <c r="C150" s="4">
        <v>111349</v>
      </c>
      <c r="D150" s="44" t="str">
        <f>VLOOKUP(C150,'[1]Control programa E'!$B$13:$U$396,8,0)</f>
        <v>SERVISUR VIA AEROPUERTO</v>
      </c>
      <c r="E150" s="44" t="str">
        <f>VLOOKUP(C150,'[1]Control programa E'!$B$13:$U$396,11,0)</f>
        <v>IPIALES</v>
      </c>
      <c r="F150" s="44" t="str">
        <f>VLOOKUP(C150,'[1]Control programa E'!$B$13:$U$396,10,0)</f>
        <v>Área Sur</v>
      </c>
      <c r="G150" s="44" t="str">
        <f>VLOOKUP(C150,'[1]Control programa E'!$B$13:$U$396,20,0)</f>
        <v>Maria Elena y Alonso Villacis</v>
      </c>
      <c r="H150" s="44" t="str">
        <f>VLOOKUP(C150,'[1]Control programa E'!$B$13:$U$396,15,0)</f>
        <v xml:space="preserve">FABIO ANDRES ROJAS </v>
      </c>
      <c r="I150" s="111">
        <v>1</v>
      </c>
      <c r="J150" s="111">
        <v>1</v>
      </c>
      <c r="K150" s="110">
        <f t="shared" si="0"/>
        <v>1</v>
      </c>
      <c r="L150" s="32">
        <f t="shared" si="1"/>
        <v>2</v>
      </c>
      <c r="M150" s="24">
        <f t="shared" si="2"/>
        <v>300000</v>
      </c>
      <c r="N150" s="33"/>
    </row>
    <row r="151" spans="2:14" ht="13.5" x14ac:dyDescent="0.25">
      <c r="B151" s="25">
        <v>60</v>
      </c>
      <c r="C151" s="4">
        <v>109764</v>
      </c>
      <c r="D151" s="44" t="str">
        <f>VLOOKUP(C151,'[1]Control programa E'!$B$13:$U$396,8,0)</f>
        <v>PLAZA AUTOPISTA</v>
      </c>
      <c r="E151" s="44" t="str">
        <f>VLOOKUP(C151,'[1]Control programa E'!$B$13:$U$396,11,0)</f>
        <v>YUMBO</v>
      </c>
      <c r="F151" s="44" t="str">
        <f>VLOOKUP(C151,'[1]Control programa E'!$B$13:$U$396,10,0)</f>
        <v>Área Sur</v>
      </c>
      <c r="G151" s="44" t="str">
        <f>VLOOKUP(C151,'[1]Control programa E'!$B$13:$U$396,20,0)</f>
        <v>GREEN SAS: Jose Vicente Enriquez</v>
      </c>
      <c r="H151" s="44" t="str">
        <f>VLOOKUP(C151,'[1]Control programa E'!$B$13:$U$396,15,0)</f>
        <v>CLAUDIA PINILLA</v>
      </c>
      <c r="I151" s="111">
        <v>1</v>
      </c>
      <c r="J151" s="111">
        <v>1</v>
      </c>
      <c r="K151" s="110">
        <f t="shared" si="0"/>
        <v>1</v>
      </c>
      <c r="L151" s="32">
        <f t="shared" si="1"/>
        <v>2</v>
      </c>
      <c r="M151" s="24">
        <f t="shared" si="2"/>
        <v>300000</v>
      </c>
      <c r="N151" s="33"/>
    </row>
    <row r="152" spans="2:14" ht="13.5" x14ac:dyDescent="0.25">
      <c r="B152" s="22">
        <v>61</v>
      </c>
      <c r="C152" s="4">
        <v>110753</v>
      </c>
      <c r="D152" s="44" t="str">
        <f>VLOOKUP(C152,'[1]Control programa E'!$B$13:$U$396,8,0)</f>
        <v>LA CABAÑA</v>
      </c>
      <c r="E152" s="44" t="str">
        <f>VLOOKUP(C152,'[1]Control programa E'!$B$13:$U$396,11,0)</f>
        <v xml:space="preserve">LA UNION </v>
      </c>
      <c r="F152" s="44" t="str">
        <f>VLOOKUP(C152,'[1]Control programa E'!$B$13:$U$396,10,0)</f>
        <v>Área Sur</v>
      </c>
      <c r="G152" s="44" t="str">
        <f>VLOOKUP(C152,'[1]Control programa E'!$B$13:$U$396,20,0)</f>
        <v>Vilma Martinez</v>
      </c>
      <c r="H152" s="44" t="str">
        <f>VLOOKUP(C152,'[1]Control programa E'!$B$13:$U$396,15,0)</f>
        <v xml:space="preserve">FABIO ANDRES ROJAS </v>
      </c>
      <c r="I152" s="111">
        <v>1</v>
      </c>
      <c r="J152" s="111">
        <v>1</v>
      </c>
      <c r="K152" s="110">
        <f t="shared" si="0"/>
        <v>1</v>
      </c>
      <c r="L152" s="32">
        <f t="shared" si="1"/>
        <v>2</v>
      </c>
      <c r="M152" s="24">
        <f t="shared" si="2"/>
        <v>300000</v>
      </c>
      <c r="N152" s="33"/>
    </row>
    <row r="153" spans="2:14" ht="13.5" x14ac:dyDescent="0.25">
      <c r="B153" s="25">
        <v>62</v>
      </c>
      <c r="C153" s="6">
        <v>167019</v>
      </c>
      <c r="D153" s="44" t="str">
        <f>VLOOKUP(C153,'[1]Control programa E'!$B$13:$U$396,8,0)</f>
        <v>MILENIUM EL CARMEN</v>
      </c>
      <c r="E153" s="44" t="str">
        <f>VLOOKUP(C153,'[1]Control programa E'!$B$13:$U$396,11,0)</f>
        <v>GARZON</v>
      </c>
      <c r="F153" s="44" t="str">
        <f>VLOOKUP(C153,'[1]Control programa E'!$B$13:$U$396,10,0)</f>
        <v>Área Centro</v>
      </c>
      <c r="G153" s="44" t="str">
        <f>VLOOKUP(C153,'[1]Control programa E'!$B$13:$U$396,20,0)</f>
        <v xml:space="preserve"> Miguel Alvarado</v>
      </c>
      <c r="H153" s="44" t="str">
        <f>VLOOKUP(C153,'[1]Control programa E'!$B$13:$U$396,15,0)</f>
        <v>JOHANA BOTERO</v>
      </c>
      <c r="I153" s="112">
        <v>1</v>
      </c>
      <c r="J153" s="112">
        <v>1</v>
      </c>
      <c r="K153" s="110">
        <f t="shared" si="0"/>
        <v>1</v>
      </c>
      <c r="L153" s="32">
        <f t="shared" si="1"/>
        <v>2</v>
      </c>
      <c r="M153" s="24">
        <f t="shared" si="2"/>
        <v>300000</v>
      </c>
      <c r="N153" s="33"/>
    </row>
    <row r="154" spans="2:14" ht="13.5" x14ac:dyDescent="0.25">
      <c r="B154" s="22">
        <v>63</v>
      </c>
      <c r="C154" s="6">
        <v>167520</v>
      </c>
      <c r="D154" s="44" t="str">
        <f>VLOOKUP(C154,'[1]Control programa E'!$B$13:$U$396,8,0)</f>
        <v>LA BUCARAMANGA</v>
      </c>
      <c r="E154" s="44" t="str">
        <f>VLOOKUP(C154,'[1]Control programa E'!$B$13:$U$396,11,0)</f>
        <v>SINCELEJO</v>
      </c>
      <c r="F154" s="44" t="str">
        <f>VLOOKUP(C154,'[1]Control programa E'!$B$13:$U$396,10,0)</f>
        <v>Área Norte</v>
      </c>
      <c r="G154" s="44" t="str">
        <f>VLOOKUP(C154,'[1]Control programa E'!$B$13:$U$396,20,0)</f>
        <v>Estaciones Aliadas S.A.S. - Jose Dario Moreno</v>
      </c>
      <c r="H154" s="44" t="str">
        <f>VLOOKUP(C154,'[1]Control programa E'!$B$13:$U$396,15,0)</f>
        <v>VICTOR PATERNINA</v>
      </c>
      <c r="I154" s="112">
        <v>0.98795180722891562</v>
      </c>
      <c r="J154" s="112">
        <v>1</v>
      </c>
      <c r="K154" s="110">
        <f t="shared" si="0"/>
        <v>0.99397590361445776</v>
      </c>
      <c r="L154" s="32">
        <f t="shared" si="1"/>
        <v>1</v>
      </c>
      <c r="M154" s="24">
        <f t="shared" si="2"/>
        <v>150000</v>
      </c>
      <c r="N154" s="33"/>
    </row>
    <row r="155" spans="2:14" ht="13.5" x14ac:dyDescent="0.25">
      <c r="B155" s="25">
        <v>64</v>
      </c>
      <c r="C155" s="4">
        <v>110412</v>
      </c>
      <c r="D155" s="44" t="str">
        <f>VLOOKUP(C155,'[1]Control programa E'!$B$13:$U$396,8,0)</f>
        <v>GLORIETA (SAMECO)</v>
      </c>
      <c r="E155" s="44" t="str">
        <f>VLOOKUP(C155,'[1]Control programa E'!$B$13:$U$396,11,0)</f>
        <v>YUMBO</v>
      </c>
      <c r="F155" s="44" t="str">
        <f>VLOOKUP(C155,'[1]Control programa E'!$B$13:$U$396,10,0)</f>
        <v>Área Sur</v>
      </c>
      <c r="G155" s="44" t="str">
        <f>VLOOKUP(C155,'[1]Control programa E'!$B$13:$U$396,20,0)</f>
        <v>Alice Blum</v>
      </c>
      <c r="H155" s="44" t="str">
        <f>VLOOKUP(C155,'[1]Control programa E'!$B$13:$U$396,15,0)</f>
        <v>FERNANDO HERNANDEZ</v>
      </c>
      <c r="I155" s="111">
        <v>0.98795180722891562</v>
      </c>
      <c r="J155" s="111">
        <v>1</v>
      </c>
      <c r="K155" s="110">
        <f t="shared" si="0"/>
        <v>0.99397590361445776</v>
      </c>
      <c r="L155" s="32">
        <f t="shared" si="1"/>
        <v>1</v>
      </c>
      <c r="M155" s="24">
        <f t="shared" si="2"/>
        <v>150000</v>
      </c>
      <c r="N155" s="33"/>
    </row>
    <row r="156" spans="2:14" ht="13.5" x14ac:dyDescent="0.25">
      <c r="B156" s="22">
        <v>65</v>
      </c>
      <c r="C156" s="4">
        <v>112285</v>
      </c>
      <c r="D156" s="44" t="str">
        <f>VLOOKUP(C156,'[1]Control programa E'!$B$13:$U$396,8,0)</f>
        <v>CUNDUY</v>
      </c>
      <c r="E156" s="44" t="str">
        <f>VLOOKUP(C156,'[1]Control programa E'!$B$13:$U$396,11,0)</f>
        <v>FLORENCIA</v>
      </c>
      <c r="F156" s="44" t="str">
        <f>VLOOKUP(C156,'[1]Control programa E'!$B$13:$U$396,10,0)</f>
        <v>Área Sur</v>
      </c>
      <c r="G156" s="44" t="str">
        <f>VLOOKUP(C156,'[1]Control programa E'!$B$13:$U$396,20,0)</f>
        <v>Pedro María Gonzalez / Eduard González</v>
      </c>
      <c r="H156" s="44" t="str">
        <f>VLOOKUP(C156,'[1]Control programa E'!$B$13:$U$396,15,0)</f>
        <v>JOHANA BOTERO</v>
      </c>
      <c r="I156" s="111">
        <v>0.97727272727272729</v>
      </c>
      <c r="J156" s="111">
        <v>1</v>
      </c>
      <c r="K156" s="110">
        <f t="shared" ref="K156:K219" si="3">AVERAGE(I156:J156)</f>
        <v>0.98863636363636365</v>
      </c>
      <c r="L156" s="32">
        <f t="shared" si="1"/>
        <v>1</v>
      </c>
      <c r="M156" s="24">
        <f t="shared" si="2"/>
        <v>150000</v>
      </c>
      <c r="N156" s="33"/>
    </row>
    <row r="157" spans="2:14" ht="13.5" x14ac:dyDescent="0.25">
      <c r="B157" s="25">
        <v>66</v>
      </c>
      <c r="C157" s="6">
        <v>110074</v>
      </c>
      <c r="D157" s="44" t="str">
        <f>VLOOKUP(C157,'[1]Control programa E'!$B$13:$U$396,8,0)</f>
        <v>SABANALARGA</v>
      </c>
      <c r="E157" s="44" t="str">
        <f>VLOOKUP(C157,'[1]Control programa E'!$B$13:$U$396,11,0)</f>
        <v>SABANALARGA</v>
      </c>
      <c r="F157" s="44" t="str">
        <f>VLOOKUP(C157,'[1]Control programa E'!$B$13:$U$396,10,0)</f>
        <v>Área Norte</v>
      </c>
      <c r="G157" s="44" t="str">
        <f>VLOOKUP(C157,'[1]Control programa E'!$B$13:$U$396,20,0)</f>
        <v>COESCO: Alexander Trujillo</v>
      </c>
      <c r="H157" s="44" t="str">
        <f>VLOOKUP(C157,'[1]Control programa E'!$B$13:$U$396,15,0)</f>
        <v>ANGELA BARANDICA</v>
      </c>
      <c r="I157" s="112">
        <v>1</v>
      </c>
      <c r="J157" s="112">
        <v>0.97674418604651159</v>
      </c>
      <c r="K157" s="110">
        <f t="shared" si="3"/>
        <v>0.98837209302325579</v>
      </c>
      <c r="L157" s="32">
        <f t="shared" ref="L157:L210" si="4">COUNTIF(I157:J157,"&gt;=100%")</f>
        <v>1</v>
      </c>
      <c r="M157" s="24">
        <f t="shared" ref="M157:M220" si="5">L157*$N$90</f>
        <v>150000</v>
      </c>
      <c r="N157" s="33"/>
    </row>
    <row r="158" spans="2:14" ht="13.5" x14ac:dyDescent="0.25">
      <c r="B158" s="22">
        <v>67</v>
      </c>
      <c r="C158" s="4">
        <v>165711</v>
      </c>
      <c r="D158" s="44" t="str">
        <f>VLOOKUP(C158,'[1]Control programa E'!$B$13:$U$396,8,0)</f>
        <v>EL DIVINO NINO</v>
      </c>
      <c r="E158" s="44" t="str">
        <f>VLOOKUP(C158,'[1]Control programa E'!$B$13:$U$396,11,0)</f>
        <v>TULUA</v>
      </c>
      <c r="F158" s="44" t="str">
        <f>VLOOKUP(C158,'[1]Control programa E'!$B$13:$U$396,10,0)</f>
        <v>Área Sur</v>
      </c>
      <c r="G158" s="44" t="str">
        <f>VLOOKUP(C158,'[1]Control programa E'!$B$13:$U$396,20,0)</f>
        <v>Jorge Grueso</v>
      </c>
      <c r="H158" s="44" t="str">
        <f>VLOOKUP(C158,'[1]Control programa E'!$B$13:$U$396,15,0)</f>
        <v>ANDRES GARCIA</v>
      </c>
      <c r="I158" s="111">
        <v>1</v>
      </c>
      <c r="J158" s="111">
        <v>0.97674418604651159</v>
      </c>
      <c r="K158" s="110">
        <f t="shared" si="3"/>
        <v>0.98837209302325579</v>
      </c>
      <c r="L158" s="32">
        <f t="shared" si="4"/>
        <v>1</v>
      </c>
      <c r="M158" s="24">
        <f t="shared" si="5"/>
        <v>150000</v>
      </c>
      <c r="N158" s="33"/>
    </row>
    <row r="159" spans="2:14" ht="13.5" x14ac:dyDescent="0.25">
      <c r="B159" s="25">
        <v>68</v>
      </c>
      <c r="C159" s="6">
        <v>167246</v>
      </c>
      <c r="D159" s="44" t="str">
        <f>VLOOKUP(C159,'[1]Control programa E'!$B$13:$U$396,8,0)</f>
        <v>LIMONAR</v>
      </c>
      <c r="E159" s="44" t="str">
        <f>VLOOKUP(C159,'[1]Control programa E'!$B$13:$U$396,11,0)</f>
        <v>GUAYABETAL</v>
      </c>
      <c r="F159" s="44" t="str">
        <f>VLOOKUP(C159,'[1]Control programa E'!$B$13:$U$396,10,0)</f>
        <v>Área Centro</v>
      </c>
      <c r="G159" s="44" t="str">
        <f>VLOOKUP(C159,'[1]Control programa E'!$B$13:$U$396,20,0)</f>
        <v>REDH: Humberto Hernandez</v>
      </c>
      <c r="H159" s="44" t="str">
        <f>VLOOKUP(C159,'[1]Control programa E'!$B$13:$U$396,15,0)</f>
        <v>IVAN PINZON</v>
      </c>
      <c r="I159" s="112">
        <v>1</v>
      </c>
      <c r="J159" s="112">
        <v>0.97590361445783136</v>
      </c>
      <c r="K159" s="110">
        <f t="shared" si="3"/>
        <v>0.98795180722891573</v>
      </c>
      <c r="L159" s="32">
        <f t="shared" si="4"/>
        <v>1</v>
      </c>
      <c r="M159" s="24">
        <f t="shared" si="5"/>
        <v>150000</v>
      </c>
      <c r="N159" s="33"/>
    </row>
    <row r="160" spans="2:14" ht="13.5" x14ac:dyDescent="0.25">
      <c r="B160" s="22">
        <v>69</v>
      </c>
      <c r="C160" s="4">
        <v>144439</v>
      </c>
      <c r="D160" s="44" t="str">
        <f>VLOOKUP(C160,'[1]Control programa E'!$B$13:$U$396,8,0)</f>
        <v>LA PAILA</v>
      </c>
      <c r="E160" s="44" t="str">
        <f>VLOOKUP(C160,'[1]Control programa E'!$B$13:$U$396,11,0)</f>
        <v>ZARZAL</v>
      </c>
      <c r="F160" s="44" t="str">
        <f>VLOOKUP(C160,'[1]Control programa E'!$B$13:$U$396,10,0)</f>
        <v>Área Sur</v>
      </c>
      <c r="G160" s="44" t="str">
        <f>VLOOKUP(C160,'[1]Control programa E'!$B$13:$U$396,20,0)</f>
        <v>Carlos Villa Marin</v>
      </c>
      <c r="H160" s="44" t="str">
        <f>VLOOKUP(C160,'[1]Control programa E'!$B$13:$U$396,15,0)</f>
        <v>ANDRES GARCIA</v>
      </c>
      <c r="I160" s="111">
        <v>1</v>
      </c>
      <c r="J160" s="111">
        <v>0.97590361445783136</v>
      </c>
      <c r="K160" s="110">
        <f t="shared" si="3"/>
        <v>0.98795180722891573</v>
      </c>
      <c r="L160" s="32">
        <f t="shared" si="4"/>
        <v>1</v>
      </c>
      <c r="M160" s="24">
        <f t="shared" si="5"/>
        <v>150000</v>
      </c>
      <c r="N160" s="33"/>
    </row>
    <row r="161" spans="2:14" ht="13.5" x14ac:dyDescent="0.25">
      <c r="B161" s="25">
        <v>70</v>
      </c>
      <c r="C161" s="4">
        <v>112616</v>
      </c>
      <c r="D161" s="44" t="str">
        <f>VLOOKUP(C161,'[1]Control programa E'!$B$13:$U$396,8,0)</f>
        <v>LA MARINA</v>
      </c>
      <c r="E161" s="44" t="str">
        <f>VLOOKUP(C161,'[1]Control programa E'!$B$13:$U$396,11,0)</f>
        <v>SANTUARIO</v>
      </c>
      <c r="F161" s="44" t="str">
        <f>VLOOKUP(C161,'[1]Control programa E'!$B$13:$U$396,10,0)</f>
        <v>Área Sur</v>
      </c>
      <c r="G161" s="44" t="str">
        <f>VLOOKUP(C161,'[1]Control programa E'!$B$13:$U$396,20,0)</f>
        <v>Gilberto Mejía</v>
      </c>
      <c r="H161" s="44" t="str">
        <f>VLOOKUP(C161,'[1]Control programa E'!$B$13:$U$396,15,0)</f>
        <v>MARIANA VELEZ</v>
      </c>
      <c r="I161" s="111">
        <v>0.97590361445783136</v>
      </c>
      <c r="J161" s="111">
        <v>1</v>
      </c>
      <c r="K161" s="110">
        <f t="shared" si="3"/>
        <v>0.98795180722891573</v>
      </c>
      <c r="L161" s="32">
        <f t="shared" si="4"/>
        <v>1</v>
      </c>
      <c r="M161" s="24">
        <f t="shared" si="5"/>
        <v>150000</v>
      </c>
      <c r="N161" s="33"/>
    </row>
    <row r="162" spans="2:14" ht="13.5" x14ac:dyDescent="0.25">
      <c r="B162" s="22">
        <v>71</v>
      </c>
      <c r="C162" s="6">
        <v>110013</v>
      </c>
      <c r="D162" s="44" t="str">
        <f>VLOOKUP(C162,'[1]Control programa E'!$B$13:$U$396,8,0)</f>
        <v>ALAMOS</v>
      </c>
      <c r="E162" s="44" t="str">
        <f>VLOOKUP(C162,'[1]Control programa E'!$B$13:$U$396,11,0)</f>
        <v>MEDELLIN</v>
      </c>
      <c r="F162" s="44" t="str">
        <f>VLOOKUP(C162,'[1]Control programa E'!$B$13:$U$396,10,0)</f>
        <v>Área Norte</v>
      </c>
      <c r="G162" s="44" t="str">
        <f>VLOOKUP(C162,'[1]Control programa E'!$B$13:$U$396,20,0)</f>
        <v xml:space="preserve">GRUPO ESTACIONES: Taxi Individual / Grupo Estaciones </v>
      </c>
      <c r="H162" s="44" t="str">
        <f>VLOOKUP(C162,'[1]Control programa E'!$B$13:$U$396,15,0)</f>
        <v>ALVARO GUTIERREZ</v>
      </c>
      <c r="I162" s="112">
        <v>1</v>
      </c>
      <c r="J162" s="112">
        <v>0.97560975609756095</v>
      </c>
      <c r="K162" s="110">
        <f t="shared" si="3"/>
        <v>0.98780487804878048</v>
      </c>
      <c r="L162" s="32">
        <f t="shared" si="4"/>
        <v>1</v>
      </c>
      <c r="M162" s="24">
        <f t="shared" si="5"/>
        <v>150000</v>
      </c>
      <c r="N162" s="33"/>
    </row>
    <row r="163" spans="2:14" ht="13.5" x14ac:dyDescent="0.25">
      <c r="B163" s="25">
        <v>72</v>
      </c>
      <c r="C163" s="4">
        <v>111056</v>
      </c>
      <c r="D163" s="44" t="str">
        <f>VLOOKUP(C163,'[1]Control programa E'!$B$13:$U$396,8,0)</f>
        <v>SERVIBERNA</v>
      </c>
      <c r="E163" s="44" t="str">
        <f>VLOOKUP(C163,'[1]Control programa E'!$B$13:$U$396,11,0)</f>
        <v>PALMIRA</v>
      </c>
      <c r="F163" s="44" t="str">
        <f>VLOOKUP(C163,'[1]Control programa E'!$B$13:$U$396,10,0)</f>
        <v>Área Sur</v>
      </c>
      <c r="G163" s="44" t="str">
        <f>VLOOKUP(C163,'[1]Control programa E'!$B$13:$U$396,20,0)</f>
        <v>Carlos Castellanos</v>
      </c>
      <c r="H163" s="44" t="str">
        <f>VLOOKUP(C163,'[1]Control programa E'!$B$13:$U$396,15,0)</f>
        <v>FERNANDO HERNANDEZ</v>
      </c>
      <c r="I163" s="111">
        <v>1</v>
      </c>
      <c r="J163" s="111">
        <v>0.97530864197530864</v>
      </c>
      <c r="K163" s="110">
        <f t="shared" si="3"/>
        <v>0.98765432098765427</v>
      </c>
      <c r="L163" s="32">
        <f t="shared" si="4"/>
        <v>1</v>
      </c>
      <c r="M163" s="24">
        <f t="shared" si="5"/>
        <v>150000</v>
      </c>
      <c r="N163" s="33"/>
    </row>
    <row r="164" spans="2:14" ht="13.5" x14ac:dyDescent="0.25">
      <c r="B164" s="22">
        <v>73</v>
      </c>
      <c r="C164" s="4">
        <v>167223</v>
      </c>
      <c r="D164" s="44" t="str">
        <f>VLOOKUP(C164,'[1]Control programa E'!$B$13:$U$396,8,0)</f>
        <v>LA HERMOSA</v>
      </c>
      <c r="E164" s="44" t="str">
        <f>VLOOKUP(C164,'[1]Control programa E'!$B$13:$U$396,11,0)</f>
        <v>SANTA ROSA DE CABAL</v>
      </c>
      <c r="F164" s="44" t="str">
        <f>VLOOKUP(C164,'[1]Control programa E'!$B$13:$U$396,10,0)</f>
        <v>Área Sur</v>
      </c>
      <c r="G164" s="44" t="str">
        <f>VLOOKUP(C164,'[1]Control programa E'!$B$13:$U$396,20,0)</f>
        <v>Gilberto Mejía</v>
      </c>
      <c r="H164" s="44" t="str">
        <f>VLOOKUP(C164,'[1]Control programa E'!$B$13:$U$396,15,0)</f>
        <v>MARIANA VELEZ</v>
      </c>
      <c r="I164" s="111">
        <v>1</v>
      </c>
      <c r="J164" s="111">
        <v>0.97530864197530864</v>
      </c>
      <c r="K164" s="110">
        <f t="shared" si="3"/>
        <v>0.98765432098765427</v>
      </c>
      <c r="L164" s="32">
        <f t="shared" si="4"/>
        <v>1</v>
      </c>
      <c r="M164" s="24">
        <f t="shared" si="5"/>
        <v>150000</v>
      </c>
      <c r="N164" s="33"/>
    </row>
    <row r="165" spans="2:14" ht="13.5" x14ac:dyDescent="0.25">
      <c r="B165" s="25">
        <v>74</v>
      </c>
      <c r="C165" s="4">
        <v>170984</v>
      </c>
      <c r="D165" s="44" t="str">
        <f>VLOOKUP(C165,'[1]Control programa E'!$B$13:$U$396,8,0)</f>
        <v>LA GLORIETA - CHOCONTÁ</v>
      </c>
      <c r="E165" s="44" t="str">
        <f>VLOOKUP(C165,'[1]Control programa E'!$B$13:$U$396,11,0)</f>
        <v>CHOCONTA</v>
      </c>
      <c r="F165" s="44" t="str">
        <f>VLOOKUP(C165,'[1]Control programa E'!$B$13:$U$396,10,0)</f>
        <v>Área Centro</v>
      </c>
      <c r="G165" s="44" t="str">
        <f>VLOOKUP(C165,'[1]Control programa E'!$B$13:$U$396,20,0)</f>
        <v>Claudia Bayona</v>
      </c>
      <c r="H165" s="44" t="str">
        <f>VLOOKUP(C165,'[1]Control programa E'!$B$13:$U$396,15,0)</f>
        <v>YOLIMA MESA</v>
      </c>
      <c r="I165" s="111">
        <v>0.97468354430379744</v>
      </c>
      <c r="J165" s="111">
        <v>1</v>
      </c>
      <c r="K165" s="110">
        <f t="shared" si="3"/>
        <v>0.98734177215189867</v>
      </c>
      <c r="L165" s="32">
        <f t="shared" si="4"/>
        <v>1</v>
      </c>
      <c r="M165" s="24">
        <f t="shared" si="5"/>
        <v>150000</v>
      </c>
    </row>
    <row r="166" spans="2:14" ht="13.5" x14ac:dyDescent="0.25">
      <c r="B166" s="22">
        <v>75</v>
      </c>
      <c r="C166" s="4">
        <v>170729</v>
      </c>
      <c r="D166" s="44" t="str">
        <f>VLOOKUP(C166,'[1]Control programa E'!$B$13:$U$396,8,0)</f>
        <v>COOTRANSVALLE</v>
      </c>
      <c r="E166" s="44" t="str">
        <f>VLOOKUP(C166,'[1]Control programa E'!$B$13:$U$396,11,0)</f>
        <v>SAMACA</v>
      </c>
      <c r="F166" s="44" t="str">
        <f>VLOOKUP(C166,'[1]Control programa E'!$B$13:$U$396,10,0)</f>
        <v>Área Centro</v>
      </c>
      <c r="G166" s="44" t="str">
        <f>VLOOKUP(C166,'[1]Control programa E'!$B$13:$U$396,20,0)</f>
        <v>Hector Martínez</v>
      </c>
      <c r="H166" s="44" t="str">
        <f>VLOOKUP(C166,'[1]Control programa E'!$B$13:$U$396,15,0)</f>
        <v>YOLIMA MESA</v>
      </c>
      <c r="I166" s="111">
        <v>1</v>
      </c>
      <c r="J166" s="111">
        <v>0.97333333333333338</v>
      </c>
      <c r="K166" s="110">
        <f t="shared" si="3"/>
        <v>0.98666666666666669</v>
      </c>
      <c r="L166" s="32">
        <f t="shared" si="4"/>
        <v>1</v>
      </c>
      <c r="M166" s="24">
        <f t="shared" si="5"/>
        <v>150000</v>
      </c>
    </row>
    <row r="167" spans="2:14" ht="13.5" x14ac:dyDescent="0.25">
      <c r="B167" s="25">
        <v>76</v>
      </c>
      <c r="C167" s="4">
        <v>111101</v>
      </c>
      <c r="D167" s="44" t="str">
        <f>VLOOKUP(C167,'[1]Control programa E'!$B$13:$U$396,8,0)</f>
        <v>MATAMUNDO</v>
      </c>
      <c r="E167" s="44" t="str">
        <f>VLOOKUP(C167,'[1]Control programa E'!$B$13:$U$396,11,0)</f>
        <v>NEIVA</v>
      </c>
      <c r="F167" s="44" t="str">
        <f>VLOOKUP(C167,'[1]Control programa E'!$B$13:$U$396,10,0)</f>
        <v>Área Sur</v>
      </c>
      <c r="G167" s="44" t="str">
        <f>VLOOKUP(C167,'[1]Control programa E'!$B$13:$U$396,20,0)</f>
        <v>COESCO: Francisco Diez</v>
      </c>
      <c r="H167" s="44" t="str">
        <f>VLOOKUP(C167,'[1]Control programa E'!$B$13:$U$396,15,0)</f>
        <v>JOHANA BOTERO</v>
      </c>
      <c r="I167" s="111">
        <v>0.96511627906976749</v>
      </c>
      <c r="J167" s="111">
        <v>1</v>
      </c>
      <c r="K167" s="110">
        <f t="shared" si="3"/>
        <v>0.98255813953488369</v>
      </c>
      <c r="L167" s="32">
        <f t="shared" si="4"/>
        <v>1</v>
      </c>
      <c r="M167" s="24">
        <f t="shared" si="5"/>
        <v>150000</v>
      </c>
    </row>
    <row r="168" spans="2:14" ht="13.5" x14ac:dyDescent="0.25">
      <c r="B168" s="22">
        <v>77</v>
      </c>
      <c r="C168" s="6">
        <v>170938</v>
      </c>
      <c r="D168" s="44" t="str">
        <f>VLOOKUP(C168,'[1]Control programa E'!$B$13:$U$396,8,0)</f>
        <v>ALCARAVAN YOPAL</v>
      </c>
      <c r="E168" s="44" t="str">
        <f>VLOOKUP(C168,'[1]Control programa E'!$B$13:$U$396,11,0)</f>
        <v>YOPAL</v>
      </c>
      <c r="F168" s="44" t="str">
        <f>VLOOKUP(C168,'[1]Control programa E'!$B$13:$U$396,10,0)</f>
        <v>Área Centro</v>
      </c>
      <c r="G168" s="44" t="str">
        <f>VLOOKUP(C168,'[1]Control programa E'!$B$13:$U$396,20,0)</f>
        <v>COESCO: Julian Torrado</v>
      </c>
      <c r="H168" s="44" t="str">
        <f>VLOOKUP(C168,'[1]Control programa E'!$B$13:$U$396,15,0)</f>
        <v>IVAN PINZON</v>
      </c>
      <c r="I168" s="112">
        <v>0.96511627906976749</v>
      </c>
      <c r="J168" s="112">
        <v>1</v>
      </c>
      <c r="K168" s="110">
        <f t="shared" si="3"/>
        <v>0.98255813953488369</v>
      </c>
      <c r="L168" s="32">
        <f t="shared" si="4"/>
        <v>1</v>
      </c>
      <c r="M168" s="24">
        <f t="shared" si="5"/>
        <v>150000</v>
      </c>
    </row>
    <row r="169" spans="2:14" ht="13.5" x14ac:dyDescent="0.25">
      <c r="B169" s="25">
        <v>78</v>
      </c>
      <c r="C169" s="4">
        <v>145348</v>
      </c>
      <c r="D169" s="44" t="str">
        <f>VLOOKUP(C169,'[1]Control programa E'!$B$13:$U$396,8,0)</f>
        <v>LOS PUENTES</v>
      </c>
      <c r="E169" s="44" t="str">
        <f>VLOOKUP(C169,'[1]Control programa E'!$B$13:$U$396,11,0)</f>
        <v>SALDAÑA</v>
      </c>
      <c r="F169" s="44" t="str">
        <f>VLOOKUP(C169,'[1]Control programa E'!$B$13:$U$396,10,0)</f>
        <v>Área Centro</v>
      </c>
      <c r="G169" s="44" t="str">
        <f>VLOOKUP(C169,'[1]Control programa E'!$B$13:$U$396,20,0)</f>
        <v>Monica Rosa Cuellar B</v>
      </c>
      <c r="H169" s="44" t="str">
        <f>VLOOKUP(C169,'[1]Control programa E'!$B$13:$U$396,15,0)</f>
        <v>JOHANA BOTERO</v>
      </c>
      <c r="I169" s="111">
        <v>1</v>
      </c>
      <c r="J169" s="111">
        <v>0.9642857142857143</v>
      </c>
      <c r="K169" s="110">
        <f t="shared" si="3"/>
        <v>0.98214285714285721</v>
      </c>
      <c r="L169" s="32">
        <f t="shared" si="4"/>
        <v>1</v>
      </c>
      <c r="M169" s="24">
        <f t="shared" si="5"/>
        <v>150000</v>
      </c>
    </row>
    <row r="170" spans="2:14" ht="13.5" x14ac:dyDescent="0.25">
      <c r="B170" s="22">
        <v>79</v>
      </c>
      <c r="C170" s="4">
        <v>109820</v>
      </c>
      <c r="D170" s="44" t="str">
        <f>VLOOKUP(C170,'[1]Control programa E'!$B$13:$U$396,8,0)</f>
        <v>SAN PEDRO / INVERSIONES MATIZ</v>
      </c>
      <c r="E170" s="44" t="str">
        <f>VLOOKUP(C170,'[1]Control programa E'!$B$13:$U$396,11,0)</f>
        <v>FUNZA</v>
      </c>
      <c r="F170" s="44" t="str">
        <f>VLOOKUP(C170,'[1]Control programa E'!$B$13:$U$396,10,0)</f>
        <v>Área Centro</v>
      </c>
      <c r="G170" s="44" t="str">
        <f>VLOOKUP(C170,'[1]Control programa E'!$B$13:$U$396,20,0)</f>
        <v>Aristobulo Matiz</v>
      </c>
      <c r="H170" s="44" t="str">
        <f>VLOOKUP(C170,'[1]Control programa E'!$B$13:$U$396,15,0)</f>
        <v>SEBASTIAN PARDO</v>
      </c>
      <c r="I170" s="111">
        <v>0.96341463414634143</v>
      </c>
      <c r="J170" s="111">
        <v>1</v>
      </c>
      <c r="K170" s="110">
        <f t="shared" si="3"/>
        <v>0.98170731707317072</v>
      </c>
      <c r="L170" s="32">
        <f t="shared" si="4"/>
        <v>1</v>
      </c>
      <c r="M170" s="24">
        <f t="shared" si="5"/>
        <v>150000</v>
      </c>
    </row>
    <row r="171" spans="2:14" ht="13.5" x14ac:dyDescent="0.25">
      <c r="B171" s="25">
        <v>80</v>
      </c>
      <c r="C171" s="6">
        <v>112046</v>
      </c>
      <c r="D171" s="44" t="str">
        <f>VLOOKUP(C171,'[1]Control programa E'!$B$13:$U$396,8,0)</f>
        <v>ALTO PRADO</v>
      </c>
      <c r="E171" s="44" t="str">
        <f>VLOOKUP(C171,'[1]Control programa E'!$B$13:$U$396,11,0)</f>
        <v>BARRANQUILLA</v>
      </c>
      <c r="F171" s="44" t="str">
        <f>VLOOKUP(C171,'[1]Control programa E'!$B$13:$U$396,10,0)</f>
        <v>Área Norte</v>
      </c>
      <c r="G171" s="44" t="str">
        <f>VLOOKUP(C171,'[1]Control programa E'!$B$13:$U$396,20,0)</f>
        <v>COESCO: Alexander Trujillo</v>
      </c>
      <c r="H171" s="44" t="str">
        <f>VLOOKUP(C171,'[1]Control programa E'!$B$13:$U$396,15,0)</f>
        <v>ANGELA BARANDICA</v>
      </c>
      <c r="I171" s="112">
        <v>0.95454545454545459</v>
      </c>
      <c r="J171" s="112">
        <v>1</v>
      </c>
      <c r="K171" s="110">
        <f t="shared" si="3"/>
        <v>0.97727272727272729</v>
      </c>
      <c r="L171" s="32">
        <f t="shared" si="4"/>
        <v>1</v>
      </c>
      <c r="M171" s="24">
        <f t="shared" si="5"/>
        <v>150000</v>
      </c>
    </row>
    <row r="172" spans="2:14" ht="13.5" x14ac:dyDescent="0.25">
      <c r="B172" s="22">
        <v>81</v>
      </c>
      <c r="C172" s="6">
        <v>110665</v>
      </c>
      <c r="D172" s="44" t="str">
        <f>VLOOKUP(C172,'[1]Control programa E'!$B$13:$U$396,8,0)</f>
        <v>LUALCOR</v>
      </c>
      <c r="E172" s="44" t="str">
        <f>VLOOKUP(C172,'[1]Control programa E'!$B$13:$U$396,11,0)</f>
        <v>NEIVA</v>
      </c>
      <c r="F172" s="44" t="str">
        <f>VLOOKUP(C172,'[1]Control programa E'!$B$13:$U$396,10,0)</f>
        <v>Área Sur</v>
      </c>
      <c r="G172" s="44" t="str">
        <f>VLOOKUP(C172,'[1]Control programa E'!$B$13:$U$396,20,0)</f>
        <v>COESCO: Francisco Diez</v>
      </c>
      <c r="H172" s="44" t="str">
        <f>VLOOKUP(C172,'[1]Control programa E'!$B$13:$U$396,15,0)</f>
        <v>JOHANA BOTERO</v>
      </c>
      <c r="I172" s="112">
        <v>1</v>
      </c>
      <c r="J172" s="112">
        <v>0.95454545454545459</v>
      </c>
      <c r="K172" s="110">
        <f t="shared" si="3"/>
        <v>0.97727272727272729</v>
      </c>
      <c r="L172" s="32">
        <f t="shared" si="4"/>
        <v>1</v>
      </c>
      <c r="M172" s="24">
        <f t="shared" si="5"/>
        <v>150000</v>
      </c>
    </row>
    <row r="173" spans="2:14" ht="13.5" x14ac:dyDescent="0.25">
      <c r="B173" s="25">
        <v>82</v>
      </c>
      <c r="C173" s="4">
        <v>158275</v>
      </c>
      <c r="D173" s="44" t="str">
        <f>VLOOKUP(C173,'[1]Control programa E'!$B$13:$U$396,8,0)</f>
        <v>NUTIBARA</v>
      </c>
      <c r="E173" s="44" t="str">
        <f>VLOOKUP(C173,'[1]Control programa E'!$B$13:$U$396,11,0)</f>
        <v>MEDELLIN</v>
      </c>
      <c r="F173" s="44" t="str">
        <f>VLOOKUP(C173,'[1]Control programa E'!$B$13:$U$396,10,0)</f>
        <v>Área Norte</v>
      </c>
      <c r="G173" s="44" t="str">
        <f>VLOOKUP(C173,'[1]Control programa E'!$B$13:$U$396,20,0)</f>
        <v>GRUPO ESTACIONES: Clemencia Jaramillo, Luis Carlos Mejía</v>
      </c>
      <c r="H173" s="44" t="str">
        <f>VLOOKUP(C173,'[1]Control programa E'!$B$13:$U$396,15,0)</f>
        <v>ALVARO GUTIERREZ</v>
      </c>
      <c r="I173" s="111">
        <v>1</v>
      </c>
      <c r="J173" s="111">
        <v>0.95348837209302328</v>
      </c>
      <c r="K173" s="110">
        <f t="shared" si="3"/>
        <v>0.97674418604651159</v>
      </c>
      <c r="L173" s="32">
        <f t="shared" si="4"/>
        <v>1</v>
      </c>
      <c r="M173" s="24">
        <f t="shared" si="5"/>
        <v>150000</v>
      </c>
    </row>
    <row r="174" spans="2:14" ht="13.5" x14ac:dyDescent="0.25">
      <c r="B174" s="22">
        <v>83</v>
      </c>
      <c r="C174" s="4">
        <v>112019</v>
      </c>
      <c r="D174" s="44" t="str">
        <f>VLOOKUP(C174,'[1]Control programa E'!$B$13:$U$396,8,0)</f>
        <v>SAN ANTONIO</v>
      </c>
      <c r="E174" s="44" t="str">
        <f>VLOOKUP(C174,'[1]Control programa E'!$B$13:$U$396,11,0)</f>
        <v>CHIQUINQUIRA</v>
      </c>
      <c r="F174" s="44" t="str">
        <f>VLOOKUP(C174,'[1]Control programa E'!$B$13:$U$396,10,0)</f>
        <v>Área Centro</v>
      </c>
      <c r="G174" s="44" t="str">
        <f>VLOOKUP(C174,'[1]Control programa E'!$B$13:$U$396,20,0)</f>
        <v>Rafael Angulo</v>
      </c>
      <c r="H174" s="44" t="str">
        <f>VLOOKUP(C174,'[1]Control programa E'!$B$13:$U$396,15,0)</f>
        <v>YOLIMA MESA</v>
      </c>
      <c r="I174" s="111">
        <v>0.95348837209302328</v>
      </c>
      <c r="J174" s="111">
        <v>1</v>
      </c>
      <c r="K174" s="110">
        <f t="shared" si="3"/>
        <v>0.97674418604651159</v>
      </c>
      <c r="L174" s="32">
        <f t="shared" si="4"/>
        <v>1</v>
      </c>
      <c r="M174" s="24">
        <f t="shared" si="5"/>
        <v>150000</v>
      </c>
    </row>
    <row r="175" spans="2:14" ht="13.5" x14ac:dyDescent="0.25">
      <c r="B175" s="25">
        <v>84</v>
      </c>
      <c r="C175" s="4">
        <v>170202</v>
      </c>
      <c r="D175" s="44" t="str">
        <f>VLOOKUP(C175,'[1]Control programa E'!$B$13:$U$396,8,0)</f>
        <v>SALGAR PTO COL</v>
      </c>
      <c r="E175" s="44" t="str">
        <f>VLOOKUP(C175,'[1]Control programa E'!$B$13:$U$396,11,0)</f>
        <v>PUERTO COLOMBIA</v>
      </c>
      <c r="F175" s="44" t="str">
        <f>VLOOKUP(C175,'[1]Control programa E'!$B$13:$U$396,10,0)</f>
        <v>Área Norte</v>
      </c>
      <c r="G175" s="44" t="str">
        <f>VLOOKUP(C175,'[1]Control programa E'!$B$13:$U$396,20,0)</f>
        <v>CREDISEGUROS DE LA COSTA - Luz Mary Salazar</v>
      </c>
      <c r="H175" s="44" t="str">
        <f>VLOOKUP(C175,'[1]Control programa E'!$B$13:$U$396,15,0)</f>
        <v>ANGELA BARANDICA</v>
      </c>
      <c r="I175" s="111">
        <v>0.95348837209302328</v>
      </c>
      <c r="J175" s="111">
        <v>1</v>
      </c>
      <c r="K175" s="110">
        <f t="shared" si="3"/>
        <v>0.97674418604651159</v>
      </c>
      <c r="L175" s="32">
        <f t="shared" si="4"/>
        <v>1</v>
      </c>
      <c r="M175" s="24">
        <f t="shared" si="5"/>
        <v>150000</v>
      </c>
    </row>
    <row r="176" spans="2:14" ht="13.5" x14ac:dyDescent="0.25">
      <c r="B176" s="22">
        <v>85</v>
      </c>
      <c r="C176" s="6">
        <v>109736</v>
      </c>
      <c r="D176" s="44" t="str">
        <f>VLOOKUP(C176,'[1]Control programa E'!$B$13:$U$396,8,0)</f>
        <v>AVENIDA DEL RIO</v>
      </c>
      <c r="E176" s="44" t="str">
        <f>VLOOKUP(C176,'[1]Control programa E'!$B$13:$U$396,11,0)</f>
        <v>MEDELLIN</v>
      </c>
      <c r="F176" s="44" t="str">
        <f>VLOOKUP(C176,'[1]Control programa E'!$B$13:$U$396,10,0)</f>
        <v>Área Norte</v>
      </c>
      <c r="G176" s="44" t="str">
        <f>VLOOKUP(C176,'[1]Control programa E'!$B$13:$U$396,20,0)</f>
        <v>COESCO: Alexander Trujillo</v>
      </c>
      <c r="H176" s="44" t="str">
        <f>VLOOKUP(C176,'[1]Control programa E'!$B$13:$U$396,15,0)</f>
        <v>ANDRES FELIPE PENNA</v>
      </c>
      <c r="I176" s="112">
        <v>1</v>
      </c>
      <c r="J176" s="112">
        <v>0.95348837209302328</v>
      </c>
      <c r="K176" s="110">
        <f t="shared" si="3"/>
        <v>0.97674418604651159</v>
      </c>
      <c r="L176" s="32">
        <f t="shared" si="4"/>
        <v>1</v>
      </c>
      <c r="M176" s="24">
        <f t="shared" si="5"/>
        <v>150000</v>
      </c>
    </row>
    <row r="177" spans="2:13" ht="13.5" x14ac:dyDescent="0.25">
      <c r="B177" s="25">
        <v>86</v>
      </c>
      <c r="C177" s="4">
        <v>110987</v>
      </c>
      <c r="D177" s="44" t="str">
        <f>VLOOKUP(C177,'[1]Control programa E'!$B$13:$U$396,8,0)</f>
        <v>PANORAMA</v>
      </c>
      <c r="E177" s="44" t="str">
        <f>VLOOKUP(C177,'[1]Control programa E'!$B$13:$U$396,11,0)</f>
        <v>YUMBO</v>
      </c>
      <c r="F177" s="44" t="str">
        <f>VLOOKUP(C177,'[1]Control programa E'!$B$13:$U$396,10,0)</f>
        <v>Área Sur</v>
      </c>
      <c r="G177" s="44" t="str">
        <f>VLOOKUP(C177,'[1]Control programa E'!$B$13:$U$396,20,0)</f>
        <v>GREEN SAS: Jose Vicente Enriquez</v>
      </c>
      <c r="H177" s="44" t="str">
        <f>VLOOKUP(C177,'[1]Control programa E'!$B$13:$U$396,15,0)</f>
        <v>CLAUDIA PINILLA</v>
      </c>
      <c r="I177" s="111">
        <v>1</v>
      </c>
      <c r="J177" s="111">
        <v>0.95348837209302328</v>
      </c>
      <c r="K177" s="110">
        <f t="shared" si="3"/>
        <v>0.97674418604651159</v>
      </c>
      <c r="L177" s="32">
        <f t="shared" si="4"/>
        <v>1</v>
      </c>
      <c r="M177" s="24">
        <f t="shared" si="5"/>
        <v>150000</v>
      </c>
    </row>
    <row r="178" spans="2:13" ht="13.5" x14ac:dyDescent="0.25">
      <c r="B178" s="22">
        <v>87</v>
      </c>
      <c r="C178" s="4">
        <v>171049</v>
      </c>
      <c r="D178" s="44" t="str">
        <f>VLOOKUP(C178,'[1]Control programa E'!$B$13:$U$396,8,0)</f>
        <v>DOÑA ALANA</v>
      </c>
      <c r="E178" s="44" t="str">
        <f>VLOOKUP(C178,'[1]Control programa E'!$B$13:$U$396,11,0)</f>
        <v>SAHAGUN</v>
      </c>
      <c r="F178" s="44" t="str">
        <f>VLOOKUP(C178,'[1]Control programa E'!$B$13:$U$396,10,0)</f>
        <v>Área Norte</v>
      </c>
      <c r="G178" s="44">
        <f>VLOOKUP(C178,'[1]Control programa E'!$B$13:$U$396,20,0)</f>
        <v>0</v>
      </c>
      <c r="H178" s="44" t="str">
        <f>VLOOKUP(C178,'[1]Control programa E'!$B$13:$U$396,15,0)</f>
        <v>VICTOR PATERNINA</v>
      </c>
      <c r="I178" s="111">
        <v>1</v>
      </c>
      <c r="J178" s="111">
        <v>0.95348837209302328</v>
      </c>
      <c r="K178" s="110">
        <f t="shared" si="3"/>
        <v>0.97674418604651159</v>
      </c>
      <c r="L178" s="32">
        <f t="shared" si="4"/>
        <v>1</v>
      </c>
      <c r="M178" s="24">
        <f t="shared" si="5"/>
        <v>150000</v>
      </c>
    </row>
    <row r="179" spans="2:13" ht="13.5" x14ac:dyDescent="0.25">
      <c r="B179" s="25">
        <v>88</v>
      </c>
      <c r="C179" s="6">
        <v>164088</v>
      </c>
      <c r="D179" s="44" t="str">
        <f>VLOOKUP(C179,'[1]Control programa E'!$B$13:$U$396,8,0)</f>
        <v>SERVISANTANDER</v>
      </c>
      <c r="E179" s="44" t="str">
        <f>VLOOKUP(C179,'[1]Control programa E'!$B$13:$U$396,11,0)</f>
        <v>BUCARAMANGA</v>
      </c>
      <c r="F179" s="44" t="str">
        <f>VLOOKUP(C179,'[1]Control programa E'!$B$13:$U$396,10,0)</f>
        <v>Área Norte</v>
      </c>
      <c r="G179" s="44" t="str">
        <f>VLOOKUP(C179,'[1]Control programa E'!$B$13:$U$396,20,0)</f>
        <v>Segundo Abril B</v>
      </c>
      <c r="H179" s="44" t="str">
        <f>VLOOKUP(C179,'[1]Control programa E'!$B$13:$U$396,15,0)</f>
        <v>FABIAN TORRES</v>
      </c>
      <c r="I179" s="112">
        <v>1</v>
      </c>
      <c r="J179" s="112">
        <v>0.95294117647058818</v>
      </c>
      <c r="K179" s="110">
        <f t="shared" si="3"/>
        <v>0.97647058823529409</v>
      </c>
      <c r="L179" s="32">
        <f t="shared" si="4"/>
        <v>1</v>
      </c>
      <c r="M179" s="24">
        <f t="shared" si="5"/>
        <v>150000</v>
      </c>
    </row>
    <row r="180" spans="2:13" ht="13.5" x14ac:dyDescent="0.25">
      <c r="B180" s="22">
        <v>89</v>
      </c>
      <c r="C180" s="4">
        <v>110625</v>
      </c>
      <c r="D180" s="44" t="str">
        <f>VLOOKUP(C180,'[1]Control programa E'!$B$13:$U$396,8,0)</f>
        <v>BELEN 1</v>
      </c>
      <c r="E180" s="44" t="str">
        <f>VLOOKUP(C180,'[1]Control programa E'!$B$13:$U$396,11,0)</f>
        <v>BELEN</v>
      </c>
      <c r="F180" s="44" t="str">
        <f>VLOOKUP(C180,'[1]Control programa E'!$B$13:$U$396,10,0)</f>
        <v>Área Centro</v>
      </c>
      <c r="G180" s="44" t="str">
        <f>VLOOKUP(C180,'[1]Control programa E'!$B$13:$U$396,20,0)</f>
        <v>Mario Amaya</v>
      </c>
      <c r="H180" s="44" t="str">
        <f>VLOOKUP(C180,'[1]Control programa E'!$B$13:$U$396,15,0)</f>
        <v>YOLIMA MESA</v>
      </c>
      <c r="I180" s="111">
        <v>1</v>
      </c>
      <c r="J180" s="111">
        <v>0.95294117647058818</v>
      </c>
      <c r="K180" s="110">
        <f t="shared" si="3"/>
        <v>0.97647058823529409</v>
      </c>
      <c r="L180" s="32">
        <f t="shared" si="4"/>
        <v>1</v>
      </c>
      <c r="M180" s="24">
        <f t="shared" si="5"/>
        <v>150000</v>
      </c>
    </row>
    <row r="181" spans="2:13" ht="13.5" x14ac:dyDescent="0.25">
      <c r="B181" s="25">
        <v>90</v>
      </c>
      <c r="C181" s="6">
        <v>110367</v>
      </c>
      <c r="D181" s="44" t="str">
        <f>VLOOKUP(C181,'[1]Control programa E'!$B$13:$U$396,8,0)</f>
        <v>CERON (DICOPAL)</v>
      </c>
      <c r="E181" s="44" t="str">
        <f>VLOOKUP(C181,'[1]Control programa E'!$B$13:$U$396,11,0)</f>
        <v>PALMIRA</v>
      </c>
      <c r="F181" s="44" t="str">
        <f>VLOOKUP(C181,'[1]Control programa E'!$B$13:$U$396,10,0)</f>
        <v>Área Sur</v>
      </c>
      <c r="G181" s="44" t="str">
        <f>VLOOKUP(C181,'[1]Control programa E'!$B$13:$U$396,20,0)</f>
        <v>Neftaly Cerón</v>
      </c>
      <c r="H181" s="44" t="str">
        <f>VLOOKUP(C181,'[1]Control programa E'!$B$13:$U$396,15,0)</f>
        <v>FERNANDO HERNANDEZ</v>
      </c>
      <c r="I181" s="112">
        <v>0.95294117647058818</v>
      </c>
      <c r="J181" s="112">
        <v>1</v>
      </c>
      <c r="K181" s="110">
        <f t="shared" si="3"/>
        <v>0.97647058823529409</v>
      </c>
      <c r="L181" s="32">
        <f t="shared" si="4"/>
        <v>1</v>
      </c>
      <c r="M181" s="24">
        <f t="shared" si="5"/>
        <v>150000</v>
      </c>
    </row>
    <row r="182" spans="2:13" ht="13.5" x14ac:dyDescent="0.25">
      <c r="B182" s="22">
        <v>91</v>
      </c>
      <c r="C182" s="4">
        <v>111064</v>
      </c>
      <c r="D182" s="44" t="str">
        <f>VLOOKUP(C182,'[1]Control programa E'!$B$13:$U$396,8,0)</f>
        <v>PUERTA DEL SOL</v>
      </c>
      <c r="E182" s="44" t="str">
        <f>VLOOKUP(C182,'[1]Control programa E'!$B$13:$U$396,11,0)</f>
        <v>LA MESA</v>
      </c>
      <c r="F182" s="44" t="str">
        <f>VLOOKUP(C182,'[1]Control programa E'!$B$13:$U$396,10,0)</f>
        <v>Área Centro</v>
      </c>
      <c r="G182" s="44" t="str">
        <f>VLOOKUP(C182,'[1]Control programa E'!$B$13:$U$396,20,0)</f>
        <v>REDH: Humberto Hernandez</v>
      </c>
      <c r="H182" s="44" t="str">
        <f>VLOOKUP(C182,'[1]Control programa E'!$B$13:$U$396,15,0)</f>
        <v xml:space="preserve">PAOLA MARTÍNEZ </v>
      </c>
      <c r="I182" s="111">
        <v>0.95180722891566261</v>
      </c>
      <c r="J182" s="111">
        <v>1</v>
      </c>
      <c r="K182" s="110">
        <f t="shared" si="3"/>
        <v>0.97590361445783125</v>
      </c>
      <c r="L182" s="32">
        <f t="shared" si="4"/>
        <v>1</v>
      </c>
      <c r="M182" s="24">
        <f t="shared" si="5"/>
        <v>150000</v>
      </c>
    </row>
    <row r="183" spans="2:13" ht="13.5" x14ac:dyDescent="0.25">
      <c r="B183" s="25">
        <v>92</v>
      </c>
      <c r="C183" s="6">
        <v>167841</v>
      </c>
      <c r="D183" s="44" t="str">
        <f>VLOOKUP(C183,'[1]Control programa E'!$B$13:$U$396,8,0)</f>
        <v>ÉXITO SUBA</v>
      </c>
      <c r="E183" s="44" t="str">
        <f>VLOOKUP(C183,'[1]Control programa E'!$B$13:$U$396,11,0)</f>
        <v>BOGOTA D.C.</v>
      </c>
      <c r="F183" s="44" t="str">
        <f>VLOOKUP(C183,'[1]Control programa E'!$B$13:$U$396,10,0)</f>
        <v>Área Centro</v>
      </c>
      <c r="G183" s="44" t="str">
        <f>VLOOKUP(C183,'[1]Control programa E'!$B$13:$U$396,20,0)</f>
        <v>GRUPO ÉXITO: Alcides Serna</v>
      </c>
      <c r="H183" s="44" t="str">
        <f>VLOOKUP(C183,'[1]Control programa E'!$B$13:$U$396,15,0)</f>
        <v xml:space="preserve">JUAN PABLO PIÑEROS </v>
      </c>
      <c r="I183" s="112">
        <v>1</v>
      </c>
      <c r="J183" s="112">
        <v>0.95061728395061729</v>
      </c>
      <c r="K183" s="110">
        <f t="shared" si="3"/>
        <v>0.97530864197530864</v>
      </c>
      <c r="L183" s="32">
        <f t="shared" si="4"/>
        <v>1</v>
      </c>
      <c r="M183" s="24">
        <f t="shared" si="5"/>
        <v>150000</v>
      </c>
    </row>
    <row r="184" spans="2:13" ht="13.5" x14ac:dyDescent="0.25">
      <c r="B184" s="22">
        <v>93</v>
      </c>
      <c r="C184" s="6">
        <v>144185</v>
      </c>
      <c r="D184" s="44" t="str">
        <f>VLOOKUP(C184,'[1]Control programa E'!$B$13:$U$396,8,0)</f>
        <v>ARAGUATOS</v>
      </c>
      <c r="E184" s="44" t="str">
        <f>VLOOKUP(C184,'[1]Control programa E'!$B$13:$U$396,11,0)</f>
        <v>ACACIAS</v>
      </c>
      <c r="F184" s="44" t="str">
        <f>VLOOKUP(C184,'[1]Control programa E'!$B$13:$U$396,10,0)</f>
        <v>Área Centro</v>
      </c>
      <c r="G184" s="44" t="str">
        <f>VLOOKUP(C184,'[1]Control programa E'!$B$13:$U$396,20,0)</f>
        <v>REDH: Humberto Hernandez</v>
      </c>
      <c r="H184" s="44" t="str">
        <f>VLOOKUP(C184,'[1]Control programa E'!$B$13:$U$396,15,0)</f>
        <v>IVAN PINZON</v>
      </c>
      <c r="I184" s="112">
        <v>1</v>
      </c>
      <c r="J184" s="112">
        <v>0.95061728395061729</v>
      </c>
      <c r="K184" s="110">
        <f t="shared" si="3"/>
        <v>0.97530864197530864</v>
      </c>
      <c r="L184" s="32">
        <f t="shared" si="4"/>
        <v>1</v>
      </c>
      <c r="M184" s="24">
        <f t="shared" si="5"/>
        <v>150000</v>
      </c>
    </row>
    <row r="185" spans="2:13" ht="13.5" x14ac:dyDescent="0.25">
      <c r="B185" s="25">
        <v>94</v>
      </c>
      <c r="C185" s="6">
        <v>113608</v>
      </c>
      <c r="D185" s="44" t="str">
        <f>VLOOKUP(C185,'[1]Control programa E'!$B$13:$U$396,8,0)</f>
        <v>AUTOCENTRO POPAYAN</v>
      </c>
      <c r="E185" s="44" t="str">
        <f>VLOOKUP(C185,'[1]Control programa E'!$B$13:$U$396,11,0)</f>
        <v>POPAYAN</v>
      </c>
      <c r="F185" s="44" t="str">
        <f>VLOOKUP(C185,'[1]Control programa E'!$B$13:$U$396,10,0)</f>
        <v>Área Sur</v>
      </c>
      <c r="G185" s="44" t="str">
        <f>VLOOKUP(C185,'[1]Control programa E'!$B$13:$U$396,20,0)</f>
        <v>Maria Julia Molina</v>
      </c>
      <c r="H185" s="44" t="str">
        <f>VLOOKUP(C185,'[1]Control programa E'!$B$13:$U$396,15,0)</f>
        <v>CATALINA QUINTERO</v>
      </c>
      <c r="I185" s="112">
        <v>1</v>
      </c>
      <c r="J185" s="112">
        <v>0.95061728395061729</v>
      </c>
      <c r="K185" s="110">
        <f t="shared" si="3"/>
        <v>0.97530864197530864</v>
      </c>
      <c r="L185" s="32">
        <f t="shared" si="4"/>
        <v>1</v>
      </c>
      <c r="M185" s="24">
        <f t="shared" si="5"/>
        <v>150000</v>
      </c>
    </row>
    <row r="186" spans="2:13" ht="13.5" x14ac:dyDescent="0.25">
      <c r="B186" s="25">
        <v>96</v>
      </c>
      <c r="C186" s="4">
        <v>168670</v>
      </c>
      <c r="D186" s="44" t="str">
        <f>VLOOKUP(C186,'[1]Control programa E'!$B$13:$U$396,8,0)</f>
        <v>GUACAMAYAS</v>
      </c>
      <c r="E186" s="44" t="str">
        <f>VLOOKUP(C186,'[1]Control programa E'!$B$13:$U$396,11,0)</f>
        <v>FLORENCIA</v>
      </c>
      <c r="F186" s="44" t="str">
        <f>VLOOKUP(C186,'[1]Control programa E'!$B$13:$U$396,10,0)</f>
        <v>Área Sur</v>
      </c>
      <c r="G186" s="44" t="str">
        <f>VLOOKUP(C186,'[1]Control programa E'!$B$13:$U$396,20,0)</f>
        <v>Yeni Diaz</v>
      </c>
      <c r="H186" s="44" t="str">
        <f>VLOOKUP(C186,'[1]Control programa E'!$B$13:$U$396,15,0)</f>
        <v>JOHANA BOTERO</v>
      </c>
      <c r="I186" s="111">
        <v>0.97530864197530864</v>
      </c>
      <c r="J186" s="111">
        <v>0.97468354430379744</v>
      </c>
      <c r="K186" s="110">
        <f t="shared" si="3"/>
        <v>0.97499609313955304</v>
      </c>
      <c r="L186" s="32">
        <f t="shared" si="4"/>
        <v>0</v>
      </c>
      <c r="M186" s="24">
        <f t="shared" si="5"/>
        <v>0</v>
      </c>
    </row>
    <row r="187" spans="2:13" ht="13.5" x14ac:dyDescent="0.25">
      <c r="B187" s="22">
        <v>97</v>
      </c>
      <c r="C187" s="6">
        <v>169758</v>
      </c>
      <c r="D187" s="44" t="str">
        <f>VLOOKUP(C187,'[1]Control programa E'!$B$13:$U$396,8,0)</f>
        <v>LA FLORIDA VILLAMARIA</v>
      </c>
      <c r="E187" s="44" t="str">
        <f>VLOOKUP(C187,'[1]Control programa E'!$B$13:$U$396,11,0)</f>
        <v>VILLA MARIA</v>
      </c>
      <c r="F187" s="44" t="str">
        <f>VLOOKUP(C187,'[1]Control programa E'!$B$13:$U$396,10,0)</f>
        <v>Área Sur</v>
      </c>
      <c r="G187" s="44" t="str">
        <f>VLOOKUP(C187,'[1]Control programa E'!$B$13:$U$396,20,0)</f>
        <v>Daniel Salazar</v>
      </c>
      <c r="H187" s="44" t="str">
        <f>VLOOKUP(C187,'[1]Control programa E'!$B$13:$U$396,15,0)</f>
        <v>MARIANA VELEZ</v>
      </c>
      <c r="I187" s="112">
        <v>1</v>
      </c>
      <c r="J187" s="112">
        <v>0.94936708860759489</v>
      </c>
      <c r="K187" s="110">
        <f t="shared" si="3"/>
        <v>0.97468354430379744</v>
      </c>
      <c r="L187" s="32">
        <f t="shared" si="4"/>
        <v>1</v>
      </c>
      <c r="M187" s="24">
        <f t="shared" si="5"/>
        <v>150000</v>
      </c>
    </row>
    <row r="188" spans="2:13" ht="13.5" x14ac:dyDescent="0.25">
      <c r="B188" s="25">
        <v>98</v>
      </c>
      <c r="C188" s="4">
        <v>110553</v>
      </c>
      <c r="D188" s="44" t="str">
        <f>VLOOKUP(C188,'[1]Control programa E'!$B$13:$U$396,8,0)</f>
        <v>PANAMERICANA - PASTO</v>
      </c>
      <c r="E188" s="44" t="str">
        <f>VLOOKUP(C188,'[1]Control programa E'!$B$13:$U$396,11,0)</f>
        <v>SAN JUAN DE PASTO</v>
      </c>
      <c r="F188" s="44" t="str">
        <f>VLOOKUP(C188,'[1]Control programa E'!$B$13:$U$396,10,0)</f>
        <v>Área Sur</v>
      </c>
      <c r="G188" s="44" t="str">
        <f>VLOOKUP(C188,'[1]Control programa E'!$B$13:$U$396,20,0)</f>
        <v>COMBUSCOL: Fernando Chávez</v>
      </c>
      <c r="H188" s="44" t="str">
        <f>VLOOKUP(C188,'[1]Control programa E'!$B$13:$U$396,15,0)</f>
        <v xml:space="preserve">FABIO ANDRES ROJAS </v>
      </c>
      <c r="I188" s="111">
        <v>1</v>
      </c>
      <c r="J188" s="111">
        <v>0.94805194805194803</v>
      </c>
      <c r="K188" s="110">
        <f t="shared" si="3"/>
        <v>0.97402597402597402</v>
      </c>
      <c r="L188" s="32">
        <f t="shared" si="4"/>
        <v>1</v>
      </c>
      <c r="M188" s="24">
        <f t="shared" si="5"/>
        <v>150000</v>
      </c>
    </row>
    <row r="189" spans="2:13" ht="13.5" x14ac:dyDescent="0.25">
      <c r="B189" s="22">
        <v>99</v>
      </c>
      <c r="C189" s="6">
        <v>170614</v>
      </c>
      <c r="D189" s="44" t="str">
        <f>VLOOKUP(C189,'[1]Control programa E'!$B$13:$U$396,8,0)</f>
        <v>ORO NEGRO (MOMIL)</v>
      </c>
      <c r="E189" s="44" t="str">
        <f>VLOOKUP(C189,'[1]Control programa E'!$B$13:$U$396,11,0)</f>
        <v>MOMIL</v>
      </c>
      <c r="F189" s="44" t="str">
        <f>VLOOKUP(C189,'[1]Control programa E'!$B$13:$U$396,10,0)</f>
        <v>Área Norte</v>
      </c>
      <c r="G189" s="44" t="str">
        <f>VLOOKUP(C189,'[1]Control programa E'!$B$13:$U$396,20,0)</f>
        <v>Daniel Gómez</v>
      </c>
      <c r="H189" s="44" t="str">
        <f>VLOOKUP(C189,'[1]Control programa E'!$B$13:$U$396,15,0)</f>
        <v>VICTOR PATERNINA</v>
      </c>
      <c r="I189" s="112">
        <v>1</v>
      </c>
      <c r="J189" s="112">
        <v>0.94805194805194803</v>
      </c>
      <c r="K189" s="110">
        <f t="shared" si="3"/>
        <v>0.97402597402597402</v>
      </c>
      <c r="L189" s="32">
        <f t="shared" si="4"/>
        <v>1</v>
      </c>
      <c r="M189" s="24">
        <f t="shared" si="5"/>
        <v>150000</v>
      </c>
    </row>
    <row r="190" spans="2:13" ht="13.5" x14ac:dyDescent="0.25">
      <c r="B190" s="22">
        <v>101</v>
      </c>
      <c r="C190" s="6">
        <v>154918</v>
      </c>
      <c r="D190" s="44" t="str">
        <f>VLOOKUP(C190,'[1]Control programa E'!$B$13:$U$396,8,0)</f>
        <v>MARISCAL</v>
      </c>
      <c r="E190" s="44" t="str">
        <f>VLOOKUP(C190,'[1]Control programa E'!$B$13:$U$396,11,0)</f>
        <v>CARTAGO</v>
      </c>
      <c r="F190" s="44" t="str">
        <f>VLOOKUP(C190,'[1]Control programa E'!$B$13:$U$396,10,0)</f>
        <v>Área Sur</v>
      </c>
      <c r="G190" s="44" t="str">
        <f>VLOOKUP(C190,'[1]Control programa E'!$B$13:$U$396,20,0)</f>
        <v>Carla Villa</v>
      </c>
      <c r="H190" s="44" t="str">
        <f>VLOOKUP(C190,'[1]Control programa E'!$B$13:$U$396,15,0)</f>
        <v>ANDRES GARCIA</v>
      </c>
      <c r="I190" s="112">
        <v>0.94736842105263153</v>
      </c>
      <c r="J190" s="112">
        <v>1</v>
      </c>
      <c r="K190" s="110">
        <f t="shared" si="3"/>
        <v>0.97368421052631571</v>
      </c>
      <c r="L190" s="32">
        <f t="shared" si="4"/>
        <v>1</v>
      </c>
      <c r="M190" s="24">
        <f t="shared" si="5"/>
        <v>150000</v>
      </c>
    </row>
    <row r="191" spans="2:13" ht="13.5" x14ac:dyDescent="0.25">
      <c r="B191" s="25">
        <v>102</v>
      </c>
      <c r="C191" s="6">
        <v>157161</v>
      </c>
      <c r="D191" s="44" t="str">
        <f>VLOOKUP(C191,'[1]Control programa E'!$B$13:$U$396,8,0)</f>
        <v>MILENIUM CATAMA</v>
      </c>
      <c r="E191" s="44" t="str">
        <f>VLOOKUP(C191,'[1]Control programa E'!$B$13:$U$396,11,0)</f>
        <v>VILLAVICENCIO</v>
      </c>
      <c r="F191" s="44" t="str">
        <f>VLOOKUP(C191,'[1]Control programa E'!$B$13:$U$396,10,0)</f>
        <v>Área Centro</v>
      </c>
      <c r="G191" s="44" t="str">
        <f>VLOOKUP(C191,'[1]Control programa E'!$B$13:$U$396,20,0)</f>
        <v xml:space="preserve"> Miguel Alvarado</v>
      </c>
      <c r="H191" s="44" t="str">
        <f>VLOOKUP(C191,'[1]Control programa E'!$B$13:$U$396,15,0)</f>
        <v>IVAN PINZON</v>
      </c>
      <c r="I191" s="112">
        <v>0.97297297297297303</v>
      </c>
      <c r="J191" s="112">
        <v>0.97297297297297303</v>
      </c>
      <c r="K191" s="110">
        <f t="shared" si="3"/>
        <v>0.97297297297297303</v>
      </c>
      <c r="L191" s="32">
        <f t="shared" si="4"/>
        <v>0</v>
      </c>
      <c r="M191" s="24">
        <f t="shared" si="5"/>
        <v>0</v>
      </c>
    </row>
    <row r="192" spans="2:13" ht="13.5" x14ac:dyDescent="0.25">
      <c r="B192" s="22">
        <v>103</v>
      </c>
      <c r="C192" s="4">
        <v>110371</v>
      </c>
      <c r="D192" s="44" t="str">
        <f>VLOOKUP(C192,'[1]Control programa E'!$B$13:$U$396,8,0)</f>
        <v>EL TRIANGULO</v>
      </c>
      <c r="E192" s="44" t="str">
        <f>VLOOKUP(C192,'[1]Control programa E'!$B$13:$U$396,11,0)</f>
        <v>SANTIAGO DE CALI</v>
      </c>
      <c r="F192" s="44" t="str">
        <f>VLOOKUP(C192,'[1]Control programa E'!$B$13:$U$396,10,0)</f>
        <v>Área Sur</v>
      </c>
      <c r="G192" s="44" t="str">
        <f>VLOOKUP(C192,'[1]Control programa E'!$B$13:$U$396,20,0)</f>
        <v>VILLALOBOS: Oscar Rojas</v>
      </c>
      <c r="H192" s="44" t="str">
        <f>VLOOKUP(C192,'[1]Control programa E'!$B$13:$U$396,15,0)</f>
        <v>CATALINA QUINTERO</v>
      </c>
      <c r="I192" s="111">
        <v>1</v>
      </c>
      <c r="J192" s="111">
        <v>0.94318181818181823</v>
      </c>
      <c r="K192" s="110">
        <f t="shared" si="3"/>
        <v>0.97159090909090917</v>
      </c>
      <c r="L192" s="32">
        <f t="shared" si="4"/>
        <v>1</v>
      </c>
      <c r="M192" s="24">
        <f t="shared" si="5"/>
        <v>150000</v>
      </c>
    </row>
    <row r="193" spans="2:13" ht="13.5" x14ac:dyDescent="0.25">
      <c r="B193" s="25">
        <v>104</v>
      </c>
      <c r="C193" s="6">
        <v>167198</v>
      </c>
      <c r="D193" s="44" t="str">
        <f>VLOOKUP(C193,'[1]Control programa E'!$B$13:$U$396,8,0)</f>
        <v>LA ESTANCIA</v>
      </c>
      <c r="E193" s="44" t="str">
        <f>VLOOKUP(C193,'[1]Control programa E'!$B$13:$U$396,11,0)</f>
        <v>BOGOTA D.C.</v>
      </c>
      <c r="F193" s="44" t="str">
        <f>VLOOKUP(C193,'[1]Control programa E'!$B$13:$U$396,10,0)</f>
        <v>Área Centro</v>
      </c>
      <c r="G193" s="44" t="str">
        <f>VLOOKUP(C193,'[1]Control programa E'!$B$13:$U$396,20,0)</f>
        <v>Combustibles Unigas SAS / Herman Castro, Mauricio Castro/ Hernán Camargo</v>
      </c>
      <c r="H193" s="44" t="str">
        <f>VLOOKUP(C193,'[1]Control programa E'!$B$13:$U$396,15,0)</f>
        <v>CAROLINA CHAVEZ</v>
      </c>
      <c r="I193" s="112">
        <v>0.94318181818181823</v>
      </c>
      <c r="J193" s="112">
        <v>1</v>
      </c>
      <c r="K193" s="110">
        <f t="shared" si="3"/>
        <v>0.97159090909090917</v>
      </c>
      <c r="L193" s="32">
        <f t="shared" si="4"/>
        <v>1</v>
      </c>
      <c r="M193" s="24">
        <f t="shared" si="5"/>
        <v>150000</v>
      </c>
    </row>
    <row r="194" spans="2:13" ht="13.5" x14ac:dyDescent="0.25">
      <c r="B194" s="22">
        <v>105</v>
      </c>
      <c r="C194" s="6">
        <v>171123</v>
      </c>
      <c r="D194" s="44" t="str">
        <f>VLOOKUP(C194,'[1]Control programa E'!$B$13:$U$396,8,0)</f>
        <v>COESCO DIAMANTE</v>
      </c>
      <c r="E194" s="44" t="str">
        <f>VLOOKUP(C194,'[1]Control programa E'!$B$13:$U$396,11,0)</f>
        <v>PEREIRA</v>
      </c>
      <c r="F194" s="44" t="str">
        <f>VLOOKUP(C194,'[1]Control programa E'!$B$13:$U$396,10,0)</f>
        <v>Área Sur</v>
      </c>
      <c r="G194" s="44" t="str">
        <f>VLOOKUP(C194,'[1]Control programa E'!$B$13:$U$396,20,0)</f>
        <v>COESCO: Francisco Diez</v>
      </c>
      <c r="H194" s="44" t="str">
        <f>VLOOKUP(C194,'[1]Control programa E'!$B$13:$U$396,15,0)</f>
        <v>MARIANA VELEZ</v>
      </c>
      <c r="I194" s="112">
        <v>0.94186046511627908</v>
      </c>
      <c r="J194" s="112">
        <v>1</v>
      </c>
      <c r="K194" s="110">
        <f t="shared" si="3"/>
        <v>0.97093023255813948</v>
      </c>
      <c r="L194" s="32">
        <f t="shared" si="4"/>
        <v>1</v>
      </c>
      <c r="M194" s="24">
        <f t="shared" si="5"/>
        <v>150000</v>
      </c>
    </row>
    <row r="195" spans="2:13" ht="13.5" x14ac:dyDescent="0.25">
      <c r="B195" s="25">
        <v>106</v>
      </c>
      <c r="C195" s="4">
        <v>112328</v>
      </c>
      <c r="D195" s="44" t="str">
        <f>VLOOKUP(C195,'[1]Control programa E'!$B$13:$U$396,8,0)</f>
        <v>MELISSA</v>
      </c>
      <c r="E195" s="44" t="str">
        <f>VLOOKUP(C195,'[1]Control programa E'!$B$13:$U$396,11,0)</f>
        <v>LA DORADA</v>
      </c>
      <c r="F195" s="44" t="str">
        <f>VLOOKUP(C195,'[1]Control programa E'!$B$13:$U$396,10,0)</f>
        <v>Área Centro</v>
      </c>
      <c r="G195" s="44" t="str">
        <f>VLOOKUP(C195,'[1]Control programa E'!$B$13:$U$396,20,0)</f>
        <v>Maria E Hernandez</v>
      </c>
      <c r="H195" s="44" t="str">
        <f>VLOOKUP(C195,'[1]Control programa E'!$B$13:$U$396,15,0)</f>
        <v>ROBINSON GUZMÁN</v>
      </c>
      <c r="I195" s="111">
        <v>0.93670886075949367</v>
      </c>
      <c r="J195" s="111">
        <v>1</v>
      </c>
      <c r="K195" s="110">
        <f t="shared" si="3"/>
        <v>0.96835443037974689</v>
      </c>
      <c r="L195" s="32">
        <f t="shared" si="4"/>
        <v>1</v>
      </c>
      <c r="M195" s="24">
        <f t="shared" si="5"/>
        <v>150000</v>
      </c>
    </row>
    <row r="196" spans="2:13" ht="13.5" x14ac:dyDescent="0.25">
      <c r="B196" s="25">
        <v>108</v>
      </c>
      <c r="C196" s="4">
        <v>168555</v>
      </c>
      <c r="D196" s="44" t="str">
        <f>VLOOKUP(C196,'[1]Control programa E'!$B$13:$U$396,8,0)</f>
        <v>GRANADA</v>
      </c>
      <c r="E196" s="44" t="str">
        <f>VLOOKUP(C196,'[1]Control programa E'!$B$13:$U$396,11,0)</f>
        <v>SANTIAGO DE CALI</v>
      </c>
      <c r="F196" s="44" t="str">
        <f>VLOOKUP(C196,'[1]Control programa E'!$B$13:$U$396,10,0)</f>
        <v>Área Sur</v>
      </c>
      <c r="G196" s="44" t="str">
        <f>VLOOKUP(C196,'[1]Control programa E'!$B$13:$U$396,20,0)</f>
        <v>COESCO: Francisco Diez</v>
      </c>
      <c r="H196" s="44" t="str">
        <f>VLOOKUP(C196,'[1]Control programa E'!$B$13:$U$396,15,0)</f>
        <v>FERNANDO HERNANDEZ</v>
      </c>
      <c r="I196" s="111">
        <v>1</v>
      </c>
      <c r="J196" s="111">
        <v>0.93181818181818177</v>
      </c>
      <c r="K196" s="110">
        <f t="shared" si="3"/>
        <v>0.96590909090909083</v>
      </c>
      <c r="L196" s="32">
        <f t="shared" si="4"/>
        <v>1</v>
      </c>
      <c r="M196" s="24">
        <f t="shared" si="5"/>
        <v>150000</v>
      </c>
    </row>
    <row r="197" spans="2:13" ht="13.5" x14ac:dyDescent="0.25">
      <c r="B197" s="22">
        <v>109</v>
      </c>
      <c r="C197" s="6">
        <v>112143</v>
      </c>
      <c r="D197" s="44" t="str">
        <f>VLOOKUP(C197,'[1]Control programa E'!$B$13:$U$396,8,0)</f>
        <v>LA PEDREGOSA</v>
      </c>
      <c r="E197" s="44" t="str">
        <f>VLOOKUP(C197,'[1]Control programa E'!$B$13:$U$396,11,0)</f>
        <v>FLORIDABLANCA</v>
      </c>
      <c r="F197" s="44" t="str">
        <f>VLOOKUP(C197,'[1]Control programa E'!$B$13:$U$396,10,0)</f>
        <v>Área Norte</v>
      </c>
      <c r="G197" s="44" t="str">
        <f>VLOOKUP(C197,'[1]Control programa E'!$B$13:$U$396,20,0)</f>
        <v>Invesriones PT Ortiz SAS/Pedro Ortiz/ Yesid Ortiz</v>
      </c>
      <c r="H197" s="44" t="str">
        <f>VLOOKUP(C197,'[1]Control programa E'!$B$13:$U$396,15,0)</f>
        <v>FABIAN TORRES</v>
      </c>
      <c r="I197" s="112">
        <v>0.93181818181818177</v>
      </c>
      <c r="J197" s="112">
        <v>1</v>
      </c>
      <c r="K197" s="110">
        <f t="shared" si="3"/>
        <v>0.96590909090909083</v>
      </c>
      <c r="L197" s="32">
        <f t="shared" si="4"/>
        <v>1</v>
      </c>
      <c r="M197" s="24">
        <f t="shared" si="5"/>
        <v>150000</v>
      </c>
    </row>
    <row r="198" spans="2:13" ht="13.5" x14ac:dyDescent="0.25">
      <c r="B198" s="25">
        <v>110</v>
      </c>
      <c r="C198" s="6">
        <v>112400</v>
      </c>
      <c r="D198" s="44" t="str">
        <f>VLOOKUP(C198,'[1]Control programa E'!$B$13:$U$396,8,0)</f>
        <v>FUNDADORES - PALERMO</v>
      </c>
      <c r="E198" s="44" t="str">
        <f>VLOOKUP(C198,'[1]Control programa E'!$B$13:$U$396,11,0)</f>
        <v>PALERMO</v>
      </c>
      <c r="F198" s="44" t="str">
        <f>VLOOKUP(C198,'[1]Control programa E'!$B$13:$U$396,10,0)</f>
        <v>Área Sur</v>
      </c>
      <c r="G198" s="44" t="str">
        <f>VLOOKUP(C198,'[1]Control programa E'!$B$13:$U$396,20,0)</f>
        <v>Maria Elcira Trujillo</v>
      </c>
      <c r="H198" s="44" t="str">
        <f>VLOOKUP(C198,'[1]Control programa E'!$B$13:$U$396,15,0)</f>
        <v>JOHANA BOTERO</v>
      </c>
      <c r="I198" s="112">
        <v>0.97619047619047616</v>
      </c>
      <c r="J198" s="112">
        <v>0.95454545454545459</v>
      </c>
      <c r="K198" s="110">
        <f t="shared" si="3"/>
        <v>0.96536796536796543</v>
      </c>
      <c r="L198" s="32">
        <f t="shared" si="4"/>
        <v>0</v>
      </c>
      <c r="M198" s="24">
        <f t="shared" si="5"/>
        <v>0</v>
      </c>
    </row>
    <row r="199" spans="2:13" ht="13.5" x14ac:dyDescent="0.25">
      <c r="B199" s="22">
        <v>111</v>
      </c>
      <c r="C199" s="4">
        <v>112175</v>
      </c>
      <c r="D199" s="44" t="str">
        <f>VLOOKUP(C199,'[1]Control programa E'!$B$13:$U$396,8,0)</f>
        <v>LA VORAGINE</v>
      </c>
      <c r="E199" s="44" t="str">
        <f>VLOOKUP(C199,'[1]Control programa E'!$B$13:$U$396,11,0)</f>
        <v>VILLAVICENCIO</v>
      </c>
      <c r="F199" s="44" t="str">
        <f>VLOOKUP(C199,'[1]Control programa E'!$B$13:$U$396,10,0)</f>
        <v>Área Centro</v>
      </c>
      <c r="G199" s="44" t="str">
        <f>VLOOKUP(C199,'[1]Control programa E'!$B$13:$U$396,20,0)</f>
        <v>Alicia de Valbuena</v>
      </c>
      <c r="H199" s="44" t="str">
        <f>VLOOKUP(C199,'[1]Control programa E'!$B$13:$U$396,15,0)</f>
        <v>IVAN PINZON</v>
      </c>
      <c r="I199" s="111">
        <v>1</v>
      </c>
      <c r="J199" s="111">
        <v>0.93023255813953487</v>
      </c>
      <c r="K199" s="110">
        <f t="shared" si="3"/>
        <v>0.96511627906976738</v>
      </c>
      <c r="L199" s="32">
        <f t="shared" si="4"/>
        <v>1</v>
      </c>
      <c r="M199" s="24">
        <f t="shared" si="5"/>
        <v>150000</v>
      </c>
    </row>
    <row r="200" spans="2:13" ht="13.5" x14ac:dyDescent="0.25">
      <c r="B200" s="25">
        <v>112</v>
      </c>
      <c r="C200" s="4">
        <v>163823</v>
      </c>
      <c r="D200" s="44" t="str">
        <f>VLOOKUP(C200,'[1]Control programa E'!$B$13:$U$396,8,0)</f>
        <v>LA CORALINA</v>
      </c>
      <c r="E200" s="44" t="str">
        <f>VLOOKUP(C200,'[1]Control programa E'!$B$13:$U$396,11,0)</f>
        <v>VILLAVICENCIO</v>
      </c>
      <c r="F200" s="44" t="str">
        <f>VLOOKUP(C200,'[1]Control programa E'!$B$13:$U$396,10,0)</f>
        <v>Área Centro</v>
      </c>
      <c r="G200" s="44" t="str">
        <f>VLOOKUP(C200,'[1]Control programa E'!$B$13:$U$396,20,0)</f>
        <v>REDH: Humberto Hernandez</v>
      </c>
      <c r="H200" s="44" t="str">
        <f>VLOOKUP(C200,'[1]Control programa E'!$B$13:$U$396,15,0)</f>
        <v>IVAN PINZON</v>
      </c>
      <c r="I200" s="111">
        <v>1</v>
      </c>
      <c r="J200" s="111">
        <v>0.93023255813953487</v>
      </c>
      <c r="K200" s="110">
        <f t="shared" si="3"/>
        <v>0.96511627906976738</v>
      </c>
      <c r="L200" s="32">
        <f t="shared" si="4"/>
        <v>1</v>
      </c>
      <c r="M200" s="24">
        <f t="shared" si="5"/>
        <v>150000</v>
      </c>
    </row>
    <row r="201" spans="2:13" ht="13.5" x14ac:dyDescent="0.25">
      <c r="B201" s="22">
        <v>113</v>
      </c>
      <c r="C201" s="6">
        <v>111913</v>
      </c>
      <c r="D201" s="44" t="str">
        <f>VLOOKUP(C201,'[1]Control programa E'!$B$13:$U$396,8,0)</f>
        <v>ESSO PLANETA RICA</v>
      </c>
      <c r="E201" s="44" t="str">
        <f>VLOOKUP(C201,'[1]Control programa E'!$B$13:$U$396,11,0)</f>
        <v>PLANETA RICA</v>
      </c>
      <c r="F201" s="44" t="str">
        <f>VLOOKUP(C201,'[1]Control programa E'!$B$13:$U$396,10,0)</f>
        <v>Área Norte</v>
      </c>
      <c r="G201" s="44" t="str">
        <f>VLOOKUP(C201,'[1]Control programa E'!$B$13:$U$396,20,0)</f>
        <v>Flavio Ruiz</v>
      </c>
      <c r="H201" s="44" t="str">
        <f>VLOOKUP(C201,'[1]Control programa E'!$B$13:$U$396,15,0)</f>
        <v>VICTOR PATERNINA</v>
      </c>
      <c r="I201" s="112">
        <v>0.93023255813953487</v>
      </c>
      <c r="J201" s="112">
        <v>1</v>
      </c>
      <c r="K201" s="110">
        <f t="shared" si="3"/>
        <v>0.96511627906976738</v>
      </c>
      <c r="L201" s="32">
        <f t="shared" si="4"/>
        <v>1</v>
      </c>
      <c r="M201" s="24">
        <f t="shared" si="5"/>
        <v>150000</v>
      </c>
    </row>
    <row r="202" spans="2:13" ht="13.5" x14ac:dyDescent="0.25">
      <c r="B202" s="22">
        <v>115</v>
      </c>
      <c r="C202" s="6">
        <v>111561</v>
      </c>
      <c r="D202" s="44" t="str">
        <f>VLOOKUP(C202,'[1]Control programa E'!$B$13:$U$396,8,0)</f>
        <v>SODATRANS</v>
      </c>
      <c r="E202" s="44" t="str">
        <f>VLOOKUP(C202,'[1]Control programa E'!$B$13:$U$396,11,0)</f>
        <v>UBATE</v>
      </c>
      <c r="F202" s="44" t="str">
        <f>VLOOKUP(C202,'[1]Control programa E'!$B$13:$U$396,10,0)</f>
        <v>Área Centro</v>
      </c>
      <c r="G202" s="44" t="str">
        <f>VLOOKUP(C202,'[1]Control programa E'!$B$13:$U$396,20,0)</f>
        <v>Jose Luis Malagón</v>
      </c>
      <c r="H202" s="44" t="str">
        <f>VLOOKUP(C202,'[1]Control programa E'!$B$13:$U$396,15,0)</f>
        <v>YOLIMA MESA</v>
      </c>
      <c r="I202" s="112">
        <v>0.92941176470588238</v>
      </c>
      <c r="J202" s="112">
        <v>1</v>
      </c>
      <c r="K202" s="110">
        <f t="shared" si="3"/>
        <v>0.96470588235294119</v>
      </c>
      <c r="L202" s="32">
        <f t="shared" si="4"/>
        <v>1</v>
      </c>
      <c r="M202" s="24">
        <f t="shared" si="5"/>
        <v>150000</v>
      </c>
    </row>
    <row r="203" spans="2:13" ht="13.5" x14ac:dyDescent="0.25">
      <c r="B203" s="25">
        <v>116</v>
      </c>
      <c r="C203" s="4">
        <v>163697</v>
      </c>
      <c r="D203" s="44" t="str">
        <f>VLOOKUP(C203,'[1]Control programa E'!$B$13:$U$396,8,0)</f>
        <v>CAÑADUZAL</v>
      </c>
      <c r="E203" s="44" t="str">
        <f>VLOOKUP(C203,'[1]Control programa E'!$B$13:$U$396,11,0)</f>
        <v>GUADALAJARA DE BUGA</v>
      </c>
      <c r="F203" s="44" t="str">
        <f>VLOOKUP(C203,'[1]Control programa E'!$B$13:$U$396,10,0)</f>
        <v>Área Sur</v>
      </c>
      <c r="G203" s="44" t="str">
        <f>VLOOKUP(C203,'[1]Control programa E'!$B$13:$U$396,20,0)</f>
        <v>Dalia Higuera / Juan Manuel Posada</v>
      </c>
      <c r="H203" s="44" t="str">
        <f>VLOOKUP(C203,'[1]Control programa E'!$B$13:$U$396,15,0)</f>
        <v>CATALINA QUINTERO</v>
      </c>
      <c r="I203" s="111">
        <v>1</v>
      </c>
      <c r="J203" s="111">
        <v>0.92941176470588238</v>
      </c>
      <c r="K203" s="110">
        <f t="shared" si="3"/>
        <v>0.96470588235294119</v>
      </c>
      <c r="L203" s="32">
        <f t="shared" si="4"/>
        <v>1</v>
      </c>
      <c r="M203" s="24">
        <f t="shared" si="5"/>
        <v>150000</v>
      </c>
    </row>
    <row r="204" spans="2:13" ht="13.5" x14ac:dyDescent="0.25">
      <c r="B204" s="22">
        <v>117</v>
      </c>
      <c r="C204" s="6">
        <v>167846</v>
      </c>
      <c r="D204" s="44" t="str">
        <f>VLOOKUP(C204,'[1]Control programa E'!$B$13:$U$396,8,0)</f>
        <v>ÉXITO AMERICAS</v>
      </c>
      <c r="E204" s="44" t="str">
        <f>VLOOKUP(C204,'[1]Control programa E'!$B$13:$U$396,11,0)</f>
        <v>BOGOTA D.C.</v>
      </c>
      <c r="F204" s="44" t="str">
        <f>VLOOKUP(C204,'[1]Control programa E'!$B$13:$U$396,10,0)</f>
        <v>Área Centro</v>
      </c>
      <c r="G204" s="44" t="str">
        <f>VLOOKUP(C204,'[1]Control programa E'!$B$13:$U$396,20,0)</f>
        <v>GRUPO ÉXITO: Alcides Serna</v>
      </c>
      <c r="H204" s="44" t="str">
        <f>VLOOKUP(C204,'[1]Control programa E'!$B$13:$U$396,15,0)</f>
        <v xml:space="preserve">JUAN PABLO PIÑEROS </v>
      </c>
      <c r="I204" s="112">
        <v>1</v>
      </c>
      <c r="J204" s="112">
        <v>0.92771084337349397</v>
      </c>
      <c r="K204" s="110">
        <f t="shared" si="3"/>
        <v>0.96385542168674698</v>
      </c>
      <c r="L204" s="32">
        <f t="shared" si="4"/>
        <v>1</v>
      </c>
      <c r="M204" s="24">
        <f t="shared" si="5"/>
        <v>150000</v>
      </c>
    </row>
    <row r="205" spans="2:13" ht="13.5" x14ac:dyDescent="0.25">
      <c r="B205" s="22">
        <v>119</v>
      </c>
      <c r="C205" s="6">
        <v>154682</v>
      </c>
      <c r="D205" s="44" t="str">
        <f>VLOOKUP(C205,'[1]Control programa E'!$B$13:$U$396,8,0)</f>
        <v>LA BASCULA</v>
      </c>
      <c r="E205" s="44" t="str">
        <f>VLOOKUP(C205,'[1]Control programa E'!$B$13:$U$396,11,0)</f>
        <v>YOTOCO</v>
      </c>
      <c r="F205" s="44" t="str">
        <f>VLOOKUP(C205,'[1]Control programa E'!$B$13:$U$396,10,0)</f>
        <v>Área Sur</v>
      </c>
      <c r="G205" s="44" t="str">
        <f>VLOOKUP(C205,'[1]Control programa E'!$B$13:$U$396,20,0)</f>
        <v>VILLALOBOS: Andrea Villalobos</v>
      </c>
      <c r="H205" s="44" t="str">
        <f>VLOOKUP(C205,'[1]Control programa E'!$B$13:$U$396,15,0)</f>
        <v>CATALINA QUINTERO</v>
      </c>
      <c r="I205" s="112">
        <v>0.96385542168674698</v>
      </c>
      <c r="J205" s="112">
        <v>0.96385542168674698</v>
      </c>
      <c r="K205" s="110">
        <f t="shared" si="3"/>
        <v>0.96385542168674698</v>
      </c>
      <c r="L205" s="32">
        <f t="shared" si="4"/>
        <v>0</v>
      </c>
      <c r="M205" s="24">
        <f t="shared" si="5"/>
        <v>0</v>
      </c>
    </row>
    <row r="206" spans="2:13" ht="13.5" x14ac:dyDescent="0.25">
      <c r="B206" s="25">
        <v>120</v>
      </c>
      <c r="C206" s="6">
        <v>167300</v>
      </c>
      <c r="D206" s="44" t="str">
        <f>VLOOKUP(C206,'[1]Control programa E'!$B$13:$U$396,8,0)</f>
        <v>PUERTO COLOMBIA</v>
      </c>
      <c r="E206" s="44" t="str">
        <f>VLOOKUP(C206,'[1]Control programa E'!$B$13:$U$396,11,0)</f>
        <v>PUERTO COLOMBIA</v>
      </c>
      <c r="F206" s="44" t="str">
        <f>VLOOKUP(C206,'[1]Control programa E'!$B$13:$U$396,10,0)</f>
        <v>Área Norte</v>
      </c>
      <c r="G206" s="44" t="str">
        <f>VLOOKUP(C206,'[1]Control programa E'!$B$13:$U$396,20,0)</f>
        <v>CREDISEGUROS DE LA COSTA - Luz Mary Salazar</v>
      </c>
      <c r="H206" s="44" t="str">
        <f>VLOOKUP(C206,'[1]Control programa E'!$B$13:$U$396,15,0)</f>
        <v>ANGELA BARANDICA</v>
      </c>
      <c r="I206" s="112">
        <v>0.92771084337349397</v>
      </c>
      <c r="J206" s="112">
        <v>1</v>
      </c>
      <c r="K206" s="110">
        <f t="shared" si="3"/>
        <v>0.96385542168674698</v>
      </c>
      <c r="L206" s="32">
        <f t="shared" si="4"/>
        <v>1</v>
      </c>
      <c r="M206" s="24">
        <f t="shared" si="5"/>
        <v>150000</v>
      </c>
    </row>
    <row r="207" spans="2:13" ht="13.5" x14ac:dyDescent="0.25">
      <c r="B207" s="22">
        <v>121</v>
      </c>
      <c r="C207" s="6">
        <v>170901</v>
      </c>
      <c r="D207" s="44" t="str">
        <f>VLOOKUP(C207,'[1]Control programa E'!$B$13:$U$396,8,0)</f>
        <v>PAZ DEL RIO</v>
      </c>
      <c r="E207" s="44" t="str">
        <f>VLOOKUP(C207,'[1]Control programa E'!$B$13:$U$396,11,0)</f>
        <v>SAN AGUSTIN</v>
      </c>
      <c r="F207" s="44" t="str">
        <f>VLOOKUP(C207,'[1]Control programa E'!$B$13:$U$396,10,0)</f>
        <v>Área Centro</v>
      </c>
      <c r="G207" s="44">
        <f>VLOOKUP(C207,'[1]Control programa E'!$B$13:$U$396,20,0)</f>
        <v>0</v>
      </c>
      <c r="H207" s="44" t="str">
        <f>VLOOKUP(C207,'[1]Control programa E'!$B$13:$U$396,15,0)</f>
        <v>JOHANA BOTERO</v>
      </c>
      <c r="I207" s="112">
        <v>0.92771084337349397</v>
      </c>
      <c r="J207" s="112">
        <v>1</v>
      </c>
      <c r="K207" s="110">
        <f t="shared" si="3"/>
        <v>0.96385542168674698</v>
      </c>
      <c r="L207" s="32">
        <f t="shared" si="4"/>
        <v>1</v>
      </c>
      <c r="M207" s="24">
        <f t="shared" si="5"/>
        <v>150000</v>
      </c>
    </row>
    <row r="208" spans="2:13" ht="13.5" x14ac:dyDescent="0.25">
      <c r="B208" s="25">
        <v>124</v>
      </c>
      <c r="C208" s="6">
        <v>110143</v>
      </c>
      <c r="D208" s="44" t="str">
        <f>VLOOKUP(C208,'[1]Control programa E'!$B$13:$U$396,8,0)</f>
        <v>PRIMAX EL PRADO</v>
      </c>
      <c r="E208" s="44" t="str">
        <f>VLOOKUP(C208,'[1]Control programa E'!$B$13:$U$396,11,0)</f>
        <v>CARTAGENA DE INDIAS</v>
      </c>
      <c r="F208" s="44" t="str">
        <f>VLOOKUP(C208,'[1]Control programa E'!$B$13:$U$396,10,0)</f>
        <v>Área Norte</v>
      </c>
      <c r="G208" s="44" t="str">
        <f>VLOOKUP(C208,'[1]Control programa E'!$B$13:$U$396,20,0)</f>
        <v>SEBASTIAN MORALES ISAZA</v>
      </c>
      <c r="H208" s="44" t="str">
        <f>VLOOKUP(C208,'[1]Control programa E'!$B$13:$U$396,15,0)</f>
        <v>MARTHA BARROS</v>
      </c>
      <c r="I208" s="112">
        <v>1</v>
      </c>
      <c r="J208" s="112">
        <v>0.92592592592592593</v>
      </c>
      <c r="K208" s="110">
        <f t="shared" si="3"/>
        <v>0.96296296296296302</v>
      </c>
      <c r="L208" s="32">
        <f t="shared" si="4"/>
        <v>1</v>
      </c>
      <c r="M208" s="24">
        <f t="shared" si="5"/>
        <v>150000</v>
      </c>
    </row>
    <row r="209" spans="2:13" ht="13.5" x14ac:dyDescent="0.25">
      <c r="B209" s="25">
        <v>126</v>
      </c>
      <c r="C209" s="4">
        <v>111980</v>
      </c>
      <c r="D209" s="44" t="str">
        <f>VLOOKUP(C209,'[1]Control programa E'!$B$13:$U$396,8,0)</f>
        <v>TRANSIPIALES</v>
      </c>
      <c r="E209" s="44" t="str">
        <f>VLOOKUP(C209,'[1]Control programa E'!$B$13:$U$396,11,0)</f>
        <v>SAN JUAN DE PASTO</v>
      </c>
      <c r="F209" s="44" t="str">
        <f>VLOOKUP(C209,'[1]Control programa E'!$B$13:$U$396,10,0)</f>
        <v>Área Sur</v>
      </c>
      <c r="G209" s="44" t="str">
        <f>VLOOKUP(C209,'[1]Control programa E'!$B$13:$U$396,20,0)</f>
        <v>Luis Fernando Gamez</v>
      </c>
      <c r="H209" s="44" t="str">
        <f>VLOOKUP(C209,'[1]Control programa E'!$B$13:$U$396,15,0)</f>
        <v xml:space="preserve">FABIO ANDRES ROJAS </v>
      </c>
      <c r="I209" s="111">
        <v>0.94936708860759489</v>
      </c>
      <c r="J209" s="111">
        <v>0.97468354430379744</v>
      </c>
      <c r="K209" s="110">
        <f t="shared" si="3"/>
        <v>0.96202531645569622</v>
      </c>
      <c r="L209" s="32">
        <f t="shared" si="4"/>
        <v>0</v>
      </c>
      <c r="M209" s="24">
        <f t="shared" si="5"/>
        <v>0</v>
      </c>
    </row>
    <row r="210" spans="2:13" ht="13.5" x14ac:dyDescent="0.25">
      <c r="B210" s="22">
        <v>129</v>
      </c>
      <c r="C210" s="6">
        <v>168259</v>
      </c>
      <c r="D210" s="44" t="str">
        <f>VLOOKUP(C210,'[1]Control programa E'!$B$13:$U$396,8,0)</f>
        <v>AUTOBUSES DEL SUR</v>
      </c>
      <c r="E210" s="44" t="str">
        <f>VLOOKUP(C210,'[1]Control programa E'!$B$13:$U$396,11,0)</f>
        <v>SAN JUAN DE PASTO</v>
      </c>
      <c r="F210" s="44" t="str">
        <f>VLOOKUP(C210,'[1]Control programa E'!$B$13:$U$396,10,0)</f>
        <v>Área Sur</v>
      </c>
      <c r="G210" s="44" t="str">
        <f>VLOOKUP(C210,'[1]Control programa E'!$B$13:$U$396,20,0)</f>
        <v>Mónica Enriquez</v>
      </c>
      <c r="H210" s="44" t="str">
        <f>VLOOKUP(C210,'[1]Control programa E'!$B$13:$U$396,15,0)</f>
        <v xml:space="preserve">FABIO ANDRES ROJAS </v>
      </c>
      <c r="I210" s="112">
        <v>0.92307692307692313</v>
      </c>
      <c r="J210" s="112">
        <v>1</v>
      </c>
      <c r="K210" s="110">
        <f t="shared" si="3"/>
        <v>0.96153846153846156</v>
      </c>
      <c r="L210" s="32">
        <f t="shared" si="4"/>
        <v>1</v>
      </c>
      <c r="M210" s="24">
        <f t="shared" si="5"/>
        <v>150000</v>
      </c>
    </row>
    <row r="211" spans="2:13" ht="13.5" x14ac:dyDescent="0.25">
      <c r="B211" s="25">
        <v>130</v>
      </c>
      <c r="C211" s="4">
        <v>166728</v>
      </c>
      <c r="D211" s="44" t="str">
        <f>VLOOKUP(C211,'[1]Control programa E'!$B$13:$U$396,8,0)</f>
        <v>ÉXITO SALENTO</v>
      </c>
      <c r="E211" s="44" t="str">
        <f>VLOOKUP(C211,'[1]Control programa E'!$B$13:$U$396,11,0)</f>
        <v>SALENTO</v>
      </c>
      <c r="F211" s="44" t="str">
        <f>VLOOKUP(C211,'[1]Control programa E'!$B$13:$U$396,10,0)</f>
        <v>Área Sur</v>
      </c>
      <c r="G211" s="44" t="str">
        <f>VLOOKUP(C211,'[1]Control programa E'!$B$13:$U$396,20,0)</f>
        <v>GRUPO ÉXITO: Alcides Serna</v>
      </c>
      <c r="H211" s="44" t="str">
        <f>VLOOKUP(C211,'[1]Control programa E'!$B$13:$U$396,15,0)</f>
        <v>MARIANA VELEZ</v>
      </c>
      <c r="I211" s="111">
        <v>1</v>
      </c>
      <c r="J211" s="111">
        <v>0.91860465116279066</v>
      </c>
      <c r="K211" s="110">
        <f t="shared" si="3"/>
        <v>0.95930232558139528</v>
      </c>
      <c r="L211" s="32">
        <f t="shared" ref="L211:L274" si="6">COUNTIF(I211:J211,"&gt;=100%")</f>
        <v>1</v>
      </c>
      <c r="M211" s="24">
        <f t="shared" si="5"/>
        <v>150000</v>
      </c>
    </row>
    <row r="212" spans="2:13" ht="13.5" x14ac:dyDescent="0.25">
      <c r="B212" s="25">
        <v>132</v>
      </c>
      <c r="C212" s="6">
        <v>171026</v>
      </c>
      <c r="D212" s="44" t="str">
        <f>VLOOKUP(C212,'[1]Control programa E'!$B$13:$U$396,8,0)</f>
        <v>JARDÍN</v>
      </c>
      <c r="E212" s="44" t="str">
        <f>VLOOKUP(C212,'[1]Control programa E'!$B$13:$U$396,11,0)</f>
        <v>IBAGUE</v>
      </c>
      <c r="F212" s="44" t="str">
        <f>VLOOKUP(C212,'[1]Control programa E'!$B$13:$U$396,10,0)</f>
        <v>Área Centro</v>
      </c>
      <c r="G212" s="44" t="str">
        <f>VLOOKUP(C212,'[1]Control programa E'!$B$13:$U$396,20,0)</f>
        <v>COESCO: Julian Torrado</v>
      </c>
      <c r="H212" s="44" t="str">
        <f>VLOOKUP(C212,'[1]Control programa E'!$B$13:$U$396,15,0)</f>
        <v>ROBINSON GUZMÁN</v>
      </c>
      <c r="I212" s="112">
        <v>1</v>
      </c>
      <c r="J212" s="112">
        <v>0.91860465116279066</v>
      </c>
      <c r="K212" s="110">
        <f t="shared" si="3"/>
        <v>0.95930232558139528</v>
      </c>
      <c r="L212" s="32">
        <f t="shared" si="6"/>
        <v>1</v>
      </c>
      <c r="M212" s="24">
        <f t="shared" si="5"/>
        <v>150000</v>
      </c>
    </row>
    <row r="213" spans="2:13" ht="13.5" x14ac:dyDescent="0.25">
      <c r="B213" s="22">
        <v>133</v>
      </c>
      <c r="C213" s="4">
        <v>170940</v>
      </c>
      <c r="D213" s="44" t="str">
        <f>VLOOKUP(C213,'[1]Control programa E'!$B$13:$U$396,8,0)</f>
        <v>VIA AL MAR</v>
      </c>
      <c r="E213" s="44" t="str">
        <f>VLOOKUP(C213,'[1]Control programa E'!$B$13:$U$396,11,0)</f>
        <v>PUERTO COLOMBIA</v>
      </c>
      <c r="F213" s="44" t="str">
        <f>VLOOKUP(C213,'[1]Control programa E'!$B$13:$U$396,10,0)</f>
        <v>Área Norte</v>
      </c>
      <c r="G213" s="44">
        <f>VLOOKUP(C213,'[1]Control programa E'!$B$13:$U$396,20,0)</f>
        <v>0</v>
      </c>
      <c r="H213" s="44" t="str">
        <f>VLOOKUP(C213,'[1]Control programa E'!$B$13:$U$396,15,0)</f>
        <v>ANGELA BARANDICA</v>
      </c>
      <c r="I213" s="111">
        <v>0.94186046511627908</v>
      </c>
      <c r="J213" s="111">
        <v>0.97674418604651159</v>
      </c>
      <c r="K213" s="110">
        <f t="shared" si="3"/>
        <v>0.95930232558139528</v>
      </c>
      <c r="L213" s="32">
        <f t="shared" si="6"/>
        <v>0</v>
      </c>
      <c r="M213" s="24">
        <f t="shared" si="5"/>
        <v>0</v>
      </c>
    </row>
    <row r="214" spans="2:13" ht="13.5" x14ac:dyDescent="0.25">
      <c r="B214" s="25">
        <v>134</v>
      </c>
      <c r="C214" s="6">
        <v>167842</v>
      </c>
      <c r="D214" s="44" t="str">
        <f>VLOOKUP(C214,'[1]Control programa E'!$B$13:$U$396,8,0)</f>
        <v>ÉXITO COLINA</v>
      </c>
      <c r="E214" s="44" t="str">
        <f>VLOOKUP(C214,'[1]Control programa E'!$B$13:$U$396,11,0)</f>
        <v>BOGOTA D.C.</v>
      </c>
      <c r="F214" s="44" t="str">
        <f>VLOOKUP(C214,'[1]Control programa E'!$B$13:$U$396,10,0)</f>
        <v>Área Centro</v>
      </c>
      <c r="G214" s="44" t="str">
        <f>VLOOKUP(C214,'[1]Control programa E'!$B$13:$U$396,20,0)</f>
        <v>GRUPO ÉXITO: Alcides Serna</v>
      </c>
      <c r="H214" s="44" t="str">
        <f>VLOOKUP(C214,'[1]Control programa E'!$B$13:$U$396,15,0)</f>
        <v xml:space="preserve">JUAN PABLO PIÑEROS </v>
      </c>
      <c r="I214" s="112">
        <v>0.95348837209302328</v>
      </c>
      <c r="J214" s="112">
        <v>0.9642857142857143</v>
      </c>
      <c r="K214" s="110">
        <f t="shared" si="3"/>
        <v>0.95888704318936879</v>
      </c>
      <c r="L214" s="32">
        <f t="shared" si="6"/>
        <v>0</v>
      </c>
      <c r="M214" s="24">
        <f t="shared" si="5"/>
        <v>0</v>
      </c>
    </row>
    <row r="215" spans="2:13" ht="13.5" x14ac:dyDescent="0.25">
      <c r="B215" s="22">
        <v>135</v>
      </c>
      <c r="C215" s="4">
        <v>112284</v>
      </c>
      <c r="D215" s="44" t="str">
        <f>VLOOKUP(C215,'[1]Control programa E'!$B$13:$U$396,8,0)</f>
        <v>INPRO</v>
      </c>
      <c r="E215" s="44" t="str">
        <f>VLOOKUP(C215,'[1]Control programa E'!$B$13:$U$396,11,0)</f>
        <v>DUITAMA</v>
      </c>
      <c r="F215" s="44" t="str">
        <f>VLOOKUP(C215,'[1]Control programa E'!$B$13:$U$396,10,0)</f>
        <v>Área Centro</v>
      </c>
      <c r="G215" s="44" t="str">
        <f>VLOOKUP(C215,'[1]Control programa E'!$B$13:$U$396,20,0)</f>
        <v>Oscar Gonzalez</v>
      </c>
      <c r="H215" s="44" t="str">
        <f>VLOOKUP(C215,'[1]Control programa E'!$B$13:$U$396,15,0)</f>
        <v>YOLIMA MESA</v>
      </c>
      <c r="I215" s="111">
        <v>1</v>
      </c>
      <c r="J215" s="111">
        <v>0.91463414634146345</v>
      </c>
      <c r="K215" s="110">
        <f t="shared" si="3"/>
        <v>0.95731707317073167</v>
      </c>
      <c r="L215" s="32">
        <f t="shared" si="6"/>
        <v>1</v>
      </c>
      <c r="M215" s="24">
        <f t="shared" si="5"/>
        <v>150000</v>
      </c>
    </row>
    <row r="216" spans="2:13" ht="13.5" x14ac:dyDescent="0.25">
      <c r="B216" s="25">
        <v>136</v>
      </c>
      <c r="C216" s="6">
        <v>112583</v>
      </c>
      <c r="D216" s="44" t="str">
        <f>VLOOKUP(C216,'[1]Control programa E'!$B$13:$U$396,8,0)</f>
        <v>GUAITARA</v>
      </c>
      <c r="E216" s="44" t="str">
        <f>VLOOKUP(C216,'[1]Control programa E'!$B$13:$U$396,11,0)</f>
        <v>SAN JUAN DE PASTO</v>
      </c>
      <c r="F216" s="44" t="str">
        <f>VLOOKUP(C216,'[1]Control programa E'!$B$13:$U$396,10,0)</f>
        <v>Área Sur</v>
      </c>
      <c r="G216" s="44" t="str">
        <f>VLOOKUP(C216,'[1]Control programa E'!$B$13:$U$396,20,0)</f>
        <v>Harold Guerrero</v>
      </c>
      <c r="H216" s="44" t="str">
        <f>VLOOKUP(C216,'[1]Control programa E'!$B$13:$U$396,15,0)</f>
        <v xml:space="preserve">FABIO ANDRES ROJAS </v>
      </c>
      <c r="I216" s="112">
        <v>0.97468354430379744</v>
      </c>
      <c r="J216" s="112">
        <v>0.93846153846153846</v>
      </c>
      <c r="K216" s="110">
        <f t="shared" si="3"/>
        <v>0.95657254138266801</v>
      </c>
      <c r="L216" s="32">
        <f t="shared" si="6"/>
        <v>0</v>
      </c>
      <c r="M216" s="24">
        <f t="shared" si="5"/>
        <v>0</v>
      </c>
    </row>
    <row r="217" spans="2:13" ht="13.5" x14ac:dyDescent="0.25">
      <c r="B217" s="22">
        <v>137</v>
      </c>
      <c r="C217" s="4">
        <v>112605</v>
      </c>
      <c r="D217" s="44" t="str">
        <f>VLOOKUP(C217,'[1]Control programa E'!$B$13:$U$396,8,0)</f>
        <v>LA TEBAIDA</v>
      </c>
      <c r="E217" s="44" t="str">
        <f>VLOOKUP(C217,'[1]Control programa E'!$B$13:$U$396,11,0)</f>
        <v>LA TEBAIDA</v>
      </c>
      <c r="F217" s="44" t="str">
        <f>VLOOKUP(C217,'[1]Control programa E'!$B$13:$U$396,10,0)</f>
        <v>Área Sur</v>
      </c>
      <c r="G217" s="44" t="str">
        <f>VLOOKUP(C217,'[1]Control programa E'!$B$13:$U$396,20,0)</f>
        <v>Julieta Burgos</v>
      </c>
      <c r="H217" s="44" t="str">
        <f>VLOOKUP(C217,'[1]Control programa E'!$B$13:$U$396,15,0)</f>
        <v>MARIANA VELEZ</v>
      </c>
      <c r="I217" s="111">
        <v>1</v>
      </c>
      <c r="J217" s="111">
        <v>0.90909090909090906</v>
      </c>
      <c r="K217" s="110">
        <f t="shared" si="3"/>
        <v>0.95454545454545459</v>
      </c>
      <c r="L217" s="32">
        <f t="shared" si="6"/>
        <v>1</v>
      </c>
      <c r="M217" s="24">
        <f t="shared" si="5"/>
        <v>150000</v>
      </c>
    </row>
    <row r="218" spans="2:13" ht="13.5" x14ac:dyDescent="0.25">
      <c r="B218" s="25">
        <v>138</v>
      </c>
      <c r="C218" s="4">
        <v>171047</v>
      </c>
      <c r="D218" s="44" t="str">
        <f>VLOOKUP(C218,'[1]Control programa E'!$B$13:$U$396,8,0)</f>
        <v>PRIMAX EL SANTUARIO</v>
      </c>
      <c r="E218" s="44" t="str">
        <f>VLOOKUP(C218,'[1]Control programa E'!$B$13:$U$396,11,0)</f>
        <v>SANTUARIO</v>
      </c>
      <c r="F218" s="44" t="str">
        <f>VLOOKUP(C218,'[1]Control programa E'!$B$13:$U$396,10,0)</f>
        <v>Área Norte</v>
      </c>
      <c r="G218" s="44" t="str">
        <f>VLOOKUP(C218,'[1]Control programa E'!$B$13:$U$396,20,0)</f>
        <v>VICENTE GOMEZ GOMEZ</v>
      </c>
      <c r="H218" s="44" t="str">
        <f>VLOOKUP(C218,'[1]Control programa E'!$B$13:$U$396,15,0)</f>
        <v>ALVARO GUTIERREZ</v>
      </c>
      <c r="I218" s="111">
        <v>0.98809523809523814</v>
      </c>
      <c r="J218" s="111">
        <v>0.92045454545454541</v>
      </c>
      <c r="K218" s="110">
        <f t="shared" si="3"/>
        <v>0.95427489177489178</v>
      </c>
      <c r="L218" s="32">
        <f t="shared" si="6"/>
        <v>0</v>
      </c>
      <c r="M218" s="24">
        <f t="shared" si="5"/>
        <v>0</v>
      </c>
    </row>
    <row r="219" spans="2:13" ht="13.5" x14ac:dyDescent="0.25">
      <c r="B219" s="22">
        <v>139</v>
      </c>
      <c r="C219" s="6">
        <v>110440</v>
      </c>
      <c r="D219" s="44" t="str">
        <f>VLOOKUP(C219,'[1]Control programa E'!$B$13:$U$396,8,0)</f>
        <v>GUAYABAL</v>
      </c>
      <c r="E219" s="44" t="str">
        <f>VLOOKUP(C219,'[1]Control programa E'!$B$13:$U$396,11,0)</f>
        <v>MEDELLIN</v>
      </c>
      <c r="F219" s="44" t="str">
        <f>VLOOKUP(C219,'[1]Control programa E'!$B$13:$U$396,10,0)</f>
        <v>Área Norte</v>
      </c>
      <c r="G219" s="44" t="str">
        <f>VLOOKUP(C219,'[1]Control programa E'!$B$13:$U$396,20,0)</f>
        <v>COESCO: Alexander Trujillo</v>
      </c>
      <c r="H219" s="44" t="str">
        <f>VLOOKUP(C219,'[1]Control programa E'!$B$13:$U$396,15,0)</f>
        <v>ANDRES FELIPE PENNA</v>
      </c>
      <c r="I219" s="112">
        <v>0.95348837209302328</v>
      </c>
      <c r="J219" s="112">
        <v>0.95348837209302328</v>
      </c>
      <c r="K219" s="110">
        <f t="shared" si="3"/>
        <v>0.95348837209302328</v>
      </c>
      <c r="L219" s="32">
        <f t="shared" si="6"/>
        <v>0</v>
      </c>
      <c r="M219" s="24">
        <f t="shared" si="5"/>
        <v>0</v>
      </c>
    </row>
    <row r="220" spans="2:13" ht="13.5" x14ac:dyDescent="0.25">
      <c r="B220" s="25">
        <v>140</v>
      </c>
      <c r="C220" s="4">
        <v>110520</v>
      </c>
      <c r="D220" s="44" t="str">
        <f>VLOOKUP(C220,'[1]Control programa E'!$B$13:$U$396,8,0)</f>
        <v>SAN LORENZO</v>
      </c>
      <c r="E220" s="44" t="str">
        <f>VLOOKUP(C220,'[1]Control programa E'!$B$13:$U$396,11,0)</f>
        <v>SUPIA</v>
      </c>
      <c r="F220" s="44" t="str">
        <f>VLOOKUP(C220,'[1]Control programa E'!$B$13:$U$396,10,0)</f>
        <v>Área Sur</v>
      </c>
      <c r="G220" s="44" t="str">
        <f>VLOOKUP(C220,'[1]Control programa E'!$B$13:$U$396,20,0)</f>
        <v>Bernardo Velasquez</v>
      </c>
      <c r="H220" s="44" t="str">
        <f>VLOOKUP(C220,'[1]Control programa E'!$B$13:$U$396,15,0)</f>
        <v>MARIANA VELEZ</v>
      </c>
      <c r="I220" s="111">
        <v>0.90697674418604646</v>
      </c>
      <c r="J220" s="111">
        <v>1</v>
      </c>
      <c r="K220" s="110">
        <f t="shared" ref="K220:K283" si="7">AVERAGE(I220:J220)</f>
        <v>0.95348837209302317</v>
      </c>
      <c r="L220" s="32">
        <f t="shared" si="6"/>
        <v>1</v>
      </c>
      <c r="M220" s="24">
        <f t="shared" si="5"/>
        <v>150000</v>
      </c>
    </row>
    <row r="221" spans="2:13" ht="13.5" x14ac:dyDescent="0.25">
      <c r="B221" s="22">
        <v>141</v>
      </c>
      <c r="C221" s="6">
        <v>166753</v>
      </c>
      <c r="D221" s="44" t="str">
        <f>VLOOKUP(C221,'[1]Control programa E'!$B$13:$U$396,8,0)</f>
        <v>QUEBRADANUEVA</v>
      </c>
      <c r="E221" s="44" t="str">
        <f>VLOOKUP(C221,'[1]Control programa E'!$B$13:$U$396,11,0)</f>
        <v>SEVILLA</v>
      </c>
      <c r="F221" s="44" t="str">
        <f>VLOOKUP(C221,'[1]Control programa E'!$B$13:$U$396,10,0)</f>
        <v>Área Sur</v>
      </c>
      <c r="G221" s="44" t="str">
        <f>VLOOKUP(C221,'[1]Control programa E'!$B$13:$U$396,20,0)</f>
        <v>Gilberto Mejía</v>
      </c>
      <c r="H221" s="44" t="str">
        <f>VLOOKUP(C221,'[1]Control programa E'!$B$13:$U$396,15,0)</f>
        <v>MARIANA VELEZ</v>
      </c>
      <c r="I221" s="112">
        <v>1</v>
      </c>
      <c r="J221" s="112">
        <v>0.90588235294117647</v>
      </c>
      <c r="K221" s="110">
        <f t="shared" si="7"/>
        <v>0.95294117647058818</v>
      </c>
      <c r="L221" s="32">
        <f t="shared" si="6"/>
        <v>1</v>
      </c>
      <c r="M221" s="24">
        <f t="shared" ref="M221:M284" si="8">L221*$N$90</f>
        <v>150000</v>
      </c>
    </row>
    <row r="222" spans="2:13" ht="13.5" x14ac:dyDescent="0.25">
      <c r="B222" s="22">
        <v>143</v>
      </c>
      <c r="C222" s="4">
        <v>112309</v>
      </c>
      <c r="D222" s="44" t="str">
        <f>VLOOKUP(C222,'[1]Control programa E'!$B$13:$U$396,8,0)</f>
        <v>COOTRASTOL</v>
      </c>
      <c r="E222" s="44" t="str">
        <f>VLOOKUP(C222,'[1]Control programa E'!$B$13:$U$396,11,0)</f>
        <v>EL ESPINAL</v>
      </c>
      <c r="F222" s="44" t="str">
        <f>VLOOKUP(C222,'[1]Control programa E'!$B$13:$U$396,10,0)</f>
        <v>Área Centro</v>
      </c>
      <c r="G222" s="44" t="str">
        <f>VLOOKUP(C222,'[1]Control programa E'!$B$13:$U$396,20,0)</f>
        <v>Alex Erney Montealegre</v>
      </c>
      <c r="H222" s="44" t="str">
        <f>VLOOKUP(C222,'[1]Control programa E'!$B$13:$U$396,15,0)</f>
        <v>JOHANA BOTERO</v>
      </c>
      <c r="I222" s="111">
        <v>0.94047619047619047</v>
      </c>
      <c r="J222" s="111">
        <v>0.9642857142857143</v>
      </c>
      <c r="K222" s="110">
        <f t="shared" si="7"/>
        <v>0.95238095238095233</v>
      </c>
      <c r="L222" s="32">
        <f t="shared" si="6"/>
        <v>0</v>
      </c>
      <c r="M222" s="24">
        <f t="shared" si="8"/>
        <v>0</v>
      </c>
    </row>
    <row r="223" spans="2:13" ht="13.5" x14ac:dyDescent="0.25">
      <c r="B223" s="25">
        <v>144</v>
      </c>
      <c r="C223" s="6">
        <v>165543</v>
      </c>
      <c r="D223" s="44" t="str">
        <f>VLOOKUP(C223,'[1]Control programa E'!$B$13:$U$396,8,0)</f>
        <v>RECARGAX</v>
      </c>
      <c r="E223" s="44" t="str">
        <f>VLOOKUP(C223,'[1]Control programa E'!$B$13:$U$396,11,0)</f>
        <v>YUMBO</v>
      </c>
      <c r="F223" s="44" t="str">
        <f>VLOOKUP(C223,'[1]Control programa E'!$B$13:$U$396,10,0)</f>
        <v>Área Sur</v>
      </c>
      <c r="G223" s="44" t="str">
        <f>VLOOKUP(C223,'[1]Control programa E'!$B$13:$U$396,20,0)</f>
        <v>TOTALGAS: Jairo Contreras</v>
      </c>
      <c r="H223" s="44" t="str">
        <f>VLOOKUP(C223,'[1]Control programa E'!$B$13:$U$396,15,0)</f>
        <v>FERNANDO HERNANDEZ</v>
      </c>
      <c r="I223" s="112">
        <v>1</v>
      </c>
      <c r="J223" s="112">
        <v>0.90361445783132532</v>
      </c>
      <c r="K223" s="110">
        <f t="shared" si="7"/>
        <v>0.95180722891566272</v>
      </c>
      <c r="L223" s="32">
        <f t="shared" si="6"/>
        <v>1</v>
      </c>
      <c r="M223" s="24">
        <f t="shared" si="8"/>
        <v>150000</v>
      </c>
    </row>
    <row r="224" spans="2:13" ht="13.5" x14ac:dyDescent="0.25">
      <c r="B224" s="25">
        <v>146</v>
      </c>
      <c r="C224" s="4">
        <v>113832</v>
      </c>
      <c r="D224" s="44" t="str">
        <f>VLOOKUP(C224,'[1]Control programa E'!$B$13:$U$396,8,0)</f>
        <v>MANDIVA</v>
      </c>
      <c r="E224" s="44" t="str">
        <f>VLOOKUP(C224,'[1]Control programa E'!$B$13:$U$396,11,0)</f>
        <v>SANTANDER DE QUILICHAO</v>
      </c>
      <c r="F224" s="44" t="str">
        <f>VLOOKUP(C224,'[1]Control programa E'!$B$13:$U$396,10,0)</f>
        <v>Área Sur</v>
      </c>
      <c r="G224" s="44" t="str">
        <f>VLOOKUP(C224,'[1]Control programa E'!$B$13:$U$396,20,0)</f>
        <v>Magola Caicedo</v>
      </c>
      <c r="H224" s="44" t="str">
        <f>VLOOKUP(C224,'[1]Control programa E'!$B$13:$U$396,15,0)</f>
        <v>CATALINA QUINTERO</v>
      </c>
      <c r="I224" s="111">
        <v>0.90123456790123457</v>
      </c>
      <c r="J224" s="111">
        <v>1</v>
      </c>
      <c r="K224" s="110">
        <f t="shared" si="7"/>
        <v>0.95061728395061729</v>
      </c>
      <c r="L224" s="32">
        <f t="shared" si="6"/>
        <v>1</v>
      </c>
      <c r="M224" s="24">
        <f t="shared" si="8"/>
        <v>150000</v>
      </c>
    </row>
    <row r="225" spans="2:13" ht="13.5" x14ac:dyDescent="0.25">
      <c r="B225" s="25">
        <v>148</v>
      </c>
      <c r="C225" s="6">
        <v>112626</v>
      </c>
      <c r="D225" s="44" t="str">
        <f>VLOOKUP(C225,'[1]Control programa E'!$B$13:$U$396,8,0)</f>
        <v>CODI-LA VIRGINIA</v>
      </c>
      <c r="E225" s="44" t="str">
        <f>VLOOKUP(C225,'[1]Control programa E'!$B$13:$U$396,11,0)</f>
        <v>LA VIRGINIA</v>
      </c>
      <c r="F225" s="44" t="str">
        <f>VLOOKUP(C225,'[1]Control programa E'!$B$13:$U$396,10,0)</f>
        <v>Área Sur</v>
      </c>
      <c r="G225" s="44" t="str">
        <f>VLOOKUP(C225,'[1]Control programa E'!$B$13:$U$396,20,0)</f>
        <v>Jaime Andres Benjumea</v>
      </c>
      <c r="H225" s="44" t="str">
        <f>VLOOKUP(C225,'[1]Control programa E'!$B$13:$U$396,15,0)</f>
        <v>ANDRES GARCIA</v>
      </c>
      <c r="I225" s="112">
        <v>1</v>
      </c>
      <c r="J225" s="112">
        <v>0.89873417721518989</v>
      </c>
      <c r="K225" s="110">
        <f t="shared" si="7"/>
        <v>0.94936708860759489</v>
      </c>
      <c r="L225" s="32">
        <f t="shared" si="6"/>
        <v>1</v>
      </c>
      <c r="M225" s="24">
        <f t="shared" si="8"/>
        <v>150000</v>
      </c>
    </row>
    <row r="226" spans="2:13" ht="13.5" x14ac:dyDescent="0.25">
      <c r="B226" s="25">
        <v>150</v>
      </c>
      <c r="C226" s="4">
        <v>109915</v>
      </c>
      <c r="D226" s="44" t="str">
        <f>VLOOKUP(C226,'[1]Control programa E'!$B$13:$U$396,8,0)</f>
        <v>POBLADO</v>
      </c>
      <c r="E226" s="44" t="str">
        <f>VLOOKUP(C226,'[1]Control programa E'!$B$13:$U$396,11,0)</f>
        <v>MEDELLIN</v>
      </c>
      <c r="F226" s="44" t="str">
        <f>VLOOKUP(C226,'[1]Control programa E'!$B$13:$U$396,10,0)</f>
        <v>Área Norte</v>
      </c>
      <c r="G226" s="44" t="str">
        <f>VLOOKUP(C226,'[1]Control programa E'!$B$13:$U$396,20,0)</f>
        <v>COESCO: Alexander Trujillo</v>
      </c>
      <c r="H226" s="44" t="str">
        <f>VLOOKUP(C226,'[1]Control programa E'!$B$13:$U$396,15,0)</f>
        <v>ANDRES FELIPE PENNA</v>
      </c>
      <c r="I226" s="111">
        <v>1</v>
      </c>
      <c r="J226" s="111">
        <v>0.89772727272727271</v>
      </c>
      <c r="K226" s="110">
        <f t="shared" si="7"/>
        <v>0.94886363636363635</v>
      </c>
      <c r="L226" s="32">
        <f t="shared" si="6"/>
        <v>1</v>
      </c>
      <c r="M226" s="24">
        <f t="shared" si="8"/>
        <v>150000</v>
      </c>
    </row>
    <row r="227" spans="2:13" ht="13.5" x14ac:dyDescent="0.25">
      <c r="B227" s="22">
        <v>157</v>
      </c>
      <c r="C227" s="6">
        <v>167760</v>
      </c>
      <c r="D227" s="44" t="str">
        <f>VLOOKUP(C227,'[1]Control programa E'!$B$13:$U$396,8,0)</f>
        <v>ÉXITO MONTENEGRO</v>
      </c>
      <c r="E227" s="44" t="str">
        <f>VLOOKUP(C227,'[1]Control programa E'!$B$13:$U$396,11,0)</f>
        <v>ARMENIA</v>
      </c>
      <c r="F227" s="44" t="str">
        <f>VLOOKUP(C227,'[1]Control programa E'!$B$13:$U$396,10,0)</f>
        <v>Área Sur</v>
      </c>
      <c r="G227" s="44" t="str">
        <f>VLOOKUP(C227,'[1]Control programa E'!$B$13:$U$396,20,0)</f>
        <v>GRUPO ÉXITO: Alcides Serna</v>
      </c>
      <c r="H227" s="44" t="str">
        <f>VLOOKUP(C227,'[1]Control programa E'!$B$13:$U$396,15,0)</f>
        <v>MARIANA VELEZ</v>
      </c>
      <c r="I227" s="112">
        <v>1</v>
      </c>
      <c r="J227" s="112">
        <v>0.89534883720930236</v>
      </c>
      <c r="K227" s="110">
        <f t="shared" si="7"/>
        <v>0.94767441860465118</v>
      </c>
      <c r="L227" s="32">
        <f t="shared" si="6"/>
        <v>1</v>
      </c>
      <c r="M227" s="24">
        <f t="shared" si="8"/>
        <v>150000</v>
      </c>
    </row>
    <row r="228" spans="2:13" ht="13.5" x14ac:dyDescent="0.25">
      <c r="B228" s="22">
        <v>159</v>
      </c>
      <c r="C228" s="6">
        <v>167942</v>
      </c>
      <c r="D228" s="44" t="str">
        <f>VLOOKUP(C228,'[1]Control programa E'!$B$13:$U$396,8,0)</f>
        <v>AV SEXTA</v>
      </c>
      <c r="E228" s="44" t="str">
        <f>VLOOKUP(C228,'[1]Control programa E'!$B$13:$U$396,11,0)</f>
        <v>SANTIAGO DE CALI</v>
      </c>
      <c r="F228" s="44" t="str">
        <f>VLOOKUP(C228,'[1]Control programa E'!$B$13:$U$396,10,0)</f>
        <v>Área Sur</v>
      </c>
      <c r="G228" s="44" t="str">
        <f>VLOOKUP(C228,'[1]Control programa E'!$B$13:$U$396,20,0)</f>
        <v>REDH: Humberto Hernandez</v>
      </c>
      <c r="H228" s="44" t="str">
        <f>VLOOKUP(C228,'[1]Control programa E'!$B$13:$U$396,15,0)</f>
        <v>CATALINA QUINTERO</v>
      </c>
      <c r="I228" s="112">
        <v>0.89534883720930236</v>
      </c>
      <c r="J228" s="112">
        <v>1</v>
      </c>
      <c r="K228" s="110">
        <f t="shared" si="7"/>
        <v>0.94767441860465118</v>
      </c>
      <c r="L228" s="32">
        <f t="shared" si="6"/>
        <v>1</v>
      </c>
      <c r="M228" s="24">
        <f t="shared" si="8"/>
        <v>150000</v>
      </c>
    </row>
    <row r="229" spans="2:13" ht="13.5" x14ac:dyDescent="0.25">
      <c r="B229" s="22">
        <v>161</v>
      </c>
      <c r="C229" s="4">
        <v>111955</v>
      </c>
      <c r="D229" s="44" t="str">
        <f>VLOOKUP(C229,'[1]Control programa E'!$B$13:$U$396,8,0)</f>
        <v>MALDONADO</v>
      </c>
      <c r="E229" s="44" t="str">
        <f>VLOOKUP(C229,'[1]Control programa E'!$B$13:$U$396,11,0)</f>
        <v>TUNJA</v>
      </c>
      <c r="F229" s="44" t="str">
        <f>VLOOKUP(C229,'[1]Control programa E'!$B$13:$U$396,10,0)</f>
        <v>Área Centro</v>
      </c>
      <c r="G229" s="44" t="str">
        <f>VLOOKUP(C229,'[1]Control programa E'!$B$13:$U$396,20,0)</f>
        <v>Cosuelo Vargas</v>
      </c>
      <c r="H229" s="44" t="str">
        <f>VLOOKUP(C229,'[1]Control programa E'!$B$13:$U$396,15,0)</f>
        <v>YOLIMA MESA</v>
      </c>
      <c r="I229" s="111">
        <v>0.8928571428571429</v>
      </c>
      <c r="J229" s="111">
        <v>1</v>
      </c>
      <c r="K229" s="110">
        <f t="shared" si="7"/>
        <v>0.9464285714285714</v>
      </c>
      <c r="L229" s="32">
        <f t="shared" si="6"/>
        <v>1</v>
      </c>
      <c r="M229" s="24">
        <f t="shared" si="8"/>
        <v>150000</v>
      </c>
    </row>
    <row r="230" spans="2:13" ht="13.5" x14ac:dyDescent="0.25">
      <c r="B230" s="25">
        <v>162</v>
      </c>
      <c r="C230" s="6">
        <v>109693</v>
      </c>
      <c r="D230" s="44" t="str">
        <f>VLOOKUP(C230,'[1]Control programa E'!$B$13:$U$396,8,0)</f>
        <v>SAN BENITO</v>
      </c>
      <c r="E230" s="44" t="str">
        <f>VLOOKUP(C230,'[1]Control programa E'!$B$13:$U$396,11,0)</f>
        <v>SANTO TOMAS</v>
      </c>
      <c r="F230" s="44" t="str">
        <f>VLOOKUP(C230,'[1]Control programa E'!$B$13:$U$396,10,0)</f>
        <v>Área Norte</v>
      </c>
      <c r="G230" s="44" t="str">
        <f>VLOOKUP(C230,'[1]Control programa E'!$B$13:$U$396,20,0)</f>
        <v>COESCO: Alexander Trujillo</v>
      </c>
      <c r="H230" s="44" t="str">
        <f>VLOOKUP(C230,'[1]Control programa E'!$B$13:$U$396,15,0)</f>
        <v>ANGELA BARANDICA</v>
      </c>
      <c r="I230" s="112">
        <v>1</v>
      </c>
      <c r="J230" s="112">
        <v>0.89156626506024095</v>
      </c>
      <c r="K230" s="110">
        <f t="shared" si="7"/>
        <v>0.94578313253012047</v>
      </c>
      <c r="L230" s="32">
        <f t="shared" si="6"/>
        <v>1</v>
      </c>
      <c r="M230" s="24">
        <f t="shared" si="8"/>
        <v>150000</v>
      </c>
    </row>
    <row r="231" spans="2:13" ht="13.5" x14ac:dyDescent="0.25">
      <c r="B231" s="22">
        <v>163</v>
      </c>
      <c r="C231" s="6">
        <v>111643</v>
      </c>
      <c r="D231" s="44" t="str">
        <f>VLOOKUP(C231,'[1]Control programa E'!$B$13:$U$396,8,0)</f>
        <v>QUIRINAL</v>
      </c>
      <c r="E231" s="44" t="str">
        <f>VLOOKUP(C231,'[1]Control programa E'!$B$13:$U$396,11,0)</f>
        <v>NEIVA</v>
      </c>
      <c r="F231" s="44" t="str">
        <f>VLOOKUP(C231,'[1]Control programa E'!$B$13:$U$396,10,0)</f>
        <v>Área Sur</v>
      </c>
      <c r="G231" s="44" t="str">
        <f>VLOOKUP(C231,'[1]Control programa E'!$B$13:$U$396,20,0)</f>
        <v xml:space="preserve"> Henry Azuero, Enrique Azuero</v>
      </c>
      <c r="H231" s="44" t="str">
        <f>VLOOKUP(C231,'[1]Control programa E'!$B$13:$U$396,15,0)</f>
        <v>JOHANA BOTERO</v>
      </c>
      <c r="I231" s="112">
        <v>1</v>
      </c>
      <c r="J231" s="112">
        <v>0.88636363636363635</v>
      </c>
      <c r="K231" s="110">
        <f t="shared" si="7"/>
        <v>0.94318181818181812</v>
      </c>
      <c r="L231" s="32">
        <f t="shared" si="6"/>
        <v>1</v>
      </c>
      <c r="M231" s="24">
        <f t="shared" si="8"/>
        <v>150000</v>
      </c>
    </row>
    <row r="232" spans="2:13" ht="13.5" x14ac:dyDescent="0.25">
      <c r="B232" s="25">
        <v>164</v>
      </c>
      <c r="C232" s="6">
        <v>109701</v>
      </c>
      <c r="D232" s="44" t="str">
        <f>VLOOKUP(C232,'[1]Control programa E'!$B$13:$U$396,8,0)</f>
        <v>LAURELES</v>
      </c>
      <c r="E232" s="44" t="str">
        <f>VLOOKUP(C232,'[1]Control programa E'!$B$13:$U$396,11,0)</f>
        <v>MEDELLIN</v>
      </c>
      <c r="F232" s="44" t="str">
        <f>VLOOKUP(C232,'[1]Control programa E'!$B$13:$U$396,10,0)</f>
        <v>Área Norte</v>
      </c>
      <c r="G232" s="44" t="str">
        <f>VLOOKUP(C232,'[1]Control programa E'!$B$13:$U$396,20,0)</f>
        <v>ACEVEDO: Ariel Acevedo</v>
      </c>
      <c r="H232" s="44" t="str">
        <f>VLOOKUP(C232,'[1]Control programa E'!$B$13:$U$396,15,0)</f>
        <v>ALVARO GUTIERREZ</v>
      </c>
      <c r="I232" s="112">
        <v>1</v>
      </c>
      <c r="J232" s="112">
        <v>0.88372093023255816</v>
      </c>
      <c r="K232" s="110">
        <f t="shared" si="7"/>
        <v>0.94186046511627908</v>
      </c>
      <c r="L232" s="32">
        <f t="shared" si="6"/>
        <v>1</v>
      </c>
      <c r="M232" s="24">
        <f t="shared" si="8"/>
        <v>150000</v>
      </c>
    </row>
    <row r="233" spans="2:13" ht="13.5" x14ac:dyDescent="0.25">
      <c r="B233" s="22">
        <v>165</v>
      </c>
      <c r="C233" s="4">
        <v>170827</v>
      </c>
      <c r="D233" s="44" t="str">
        <f>VLOOKUP(C233,'[1]Control programa E'!$B$13:$U$396,8,0)</f>
        <v>COOTRANSMAG</v>
      </c>
      <c r="E233" s="44" t="str">
        <f>VLOOKUP(C233,'[1]Control programa E'!$B$13:$U$396,11,0)</f>
        <v>SANTA MARTA</v>
      </c>
      <c r="F233" s="44" t="str">
        <f>VLOOKUP(C233,'[1]Control programa E'!$B$13:$U$396,10,0)</f>
        <v>Área Norte</v>
      </c>
      <c r="G233" s="44">
        <f>VLOOKUP(C233,'[1]Control programa E'!$B$13:$U$396,20,0)</f>
        <v>0</v>
      </c>
      <c r="H233" s="44" t="str">
        <f>VLOOKUP(C233,'[1]Control programa E'!$B$13:$U$396,15,0)</f>
        <v>ANGELA BARANDICA</v>
      </c>
      <c r="I233" s="111">
        <v>0.93023255813953487</v>
      </c>
      <c r="J233" s="111">
        <v>0.95348837209302328</v>
      </c>
      <c r="K233" s="110">
        <f t="shared" si="7"/>
        <v>0.94186046511627908</v>
      </c>
      <c r="L233" s="32">
        <f t="shared" si="6"/>
        <v>0</v>
      </c>
      <c r="M233" s="24">
        <f t="shared" si="8"/>
        <v>0</v>
      </c>
    </row>
    <row r="234" spans="2:13" ht="13.5" x14ac:dyDescent="0.25">
      <c r="B234" s="25">
        <v>166</v>
      </c>
      <c r="C234" s="4">
        <v>161806</v>
      </c>
      <c r="D234" s="44" t="str">
        <f>VLOOKUP(C234,'[1]Control programa E'!$B$13:$U$396,8,0)</f>
        <v>TOTAL GAS PALO BLANCO  (ZONA T)</v>
      </c>
      <c r="E234" s="44" t="str">
        <f>VLOOKUP(C234,'[1]Control programa E'!$B$13:$U$396,11,0)</f>
        <v>GUADALAJARA DE BUGA</v>
      </c>
      <c r="F234" s="44" t="str">
        <f>VLOOKUP(C234,'[1]Control programa E'!$B$13:$U$396,10,0)</f>
        <v>Área Sur</v>
      </c>
      <c r="G234" s="44" t="str">
        <f>VLOOKUP(C234,'[1]Control programa E'!$B$13:$U$396,20,0)</f>
        <v>TOTALGAS: Jairo Contreras</v>
      </c>
      <c r="H234" s="44" t="str">
        <f>VLOOKUP(C234,'[1]Control programa E'!$B$13:$U$396,15,0)</f>
        <v>FERNANDO HERNANDEZ</v>
      </c>
      <c r="I234" s="111">
        <v>1</v>
      </c>
      <c r="J234" s="111">
        <v>0.88235294117647056</v>
      </c>
      <c r="K234" s="110">
        <f t="shared" si="7"/>
        <v>0.94117647058823528</v>
      </c>
      <c r="L234" s="32">
        <f t="shared" si="6"/>
        <v>1</v>
      </c>
      <c r="M234" s="24">
        <f t="shared" si="8"/>
        <v>150000</v>
      </c>
    </row>
    <row r="235" spans="2:13" ht="13.5" x14ac:dyDescent="0.25">
      <c r="B235" s="22">
        <v>167</v>
      </c>
      <c r="C235" s="4">
        <v>110126</v>
      </c>
      <c r="D235" s="44" t="str">
        <f>VLOOKUP(C235,'[1]Control programa E'!$B$13:$U$396,8,0)</f>
        <v>MEDIACANOA</v>
      </c>
      <c r="E235" s="44" t="str">
        <f>VLOOKUP(C235,'[1]Control programa E'!$B$13:$U$396,11,0)</f>
        <v>YOTOCO</v>
      </c>
      <c r="F235" s="44" t="str">
        <f>VLOOKUP(C235,'[1]Control programa E'!$B$13:$U$396,10,0)</f>
        <v>Área Sur</v>
      </c>
      <c r="G235" s="44" t="str">
        <f>VLOOKUP(C235,'[1]Control programa E'!$B$13:$U$396,20,0)</f>
        <v>TOTALGAS: Jairo Contreras</v>
      </c>
      <c r="H235" s="44" t="str">
        <f>VLOOKUP(C235,'[1]Control programa E'!$B$13:$U$396,15,0)</f>
        <v>FERNANDO HERNANDEZ</v>
      </c>
      <c r="I235" s="111">
        <v>0.88235294117647056</v>
      </c>
      <c r="J235" s="111">
        <v>1</v>
      </c>
      <c r="K235" s="110">
        <f t="shared" si="7"/>
        <v>0.94117647058823528</v>
      </c>
      <c r="L235" s="32">
        <f t="shared" si="6"/>
        <v>1</v>
      </c>
      <c r="M235" s="24">
        <f t="shared" si="8"/>
        <v>150000</v>
      </c>
    </row>
    <row r="236" spans="2:13" ht="13.5" x14ac:dyDescent="0.25">
      <c r="B236" s="22">
        <v>169</v>
      </c>
      <c r="C236" s="4">
        <v>110950</v>
      </c>
      <c r="D236" s="44" t="str">
        <f>VLOOKUP(C236,'[1]Control programa E'!$B$13:$U$396,8,0)</f>
        <v>EL COUNTRY</v>
      </c>
      <c r="E236" s="44" t="str">
        <f>VLOOKUP(C236,'[1]Control programa E'!$B$13:$U$396,11,0)</f>
        <v>BOGOTA D.C.</v>
      </c>
      <c r="F236" s="44" t="str">
        <f>VLOOKUP(C236,'[1]Control programa E'!$B$13:$U$396,10,0)</f>
        <v>Área Centro</v>
      </c>
      <c r="G236" s="44" t="str">
        <f>VLOOKUP(C236,'[1]Control programa E'!$B$13:$U$396,20,0)</f>
        <v>GANDUR: Gabriel Gandur</v>
      </c>
      <c r="H236" s="44" t="str">
        <f>VLOOKUP(C236,'[1]Control programa E'!$B$13:$U$396,15,0)</f>
        <v>CAROLINA CHAVEZ</v>
      </c>
      <c r="I236" s="111">
        <v>0.97674418604651159</v>
      </c>
      <c r="J236" s="111">
        <v>0.90476190476190477</v>
      </c>
      <c r="K236" s="110">
        <f t="shared" si="7"/>
        <v>0.94075304540420812</v>
      </c>
      <c r="L236" s="32">
        <f t="shared" si="6"/>
        <v>0</v>
      </c>
      <c r="M236" s="24">
        <f t="shared" si="8"/>
        <v>0</v>
      </c>
    </row>
    <row r="237" spans="2:13" ht="13.5" x14ac:dyDescent="0.25">
      <c r="B237" s="25">
        <v>170</v>
      </c>
      <c r="C237" s="6">
        <v>112288</v>
      </c>
      <c r="D237" s="44" t="str">
        <f>VLOOKUP(C237,'[1]Control programa E'!$B$13:$U$396,8,0)</f>
        <v>SIDERAL</v>
      </c>
      <c r="E237" s="44" t="str">
        <f>VLOOKUP(C237,'[1]Control programa E'!$B$13:$U$396,11,0)</f>
        <v>PITALITO</v>
      </c>
      <c r="F237" s="44" t="str">
        <f>VLOOKUP(C237,'[1]Control programa E'!$B$13:$U$396,10,0)</f>
        <v>Área Sur</v>
      </c>
      <c r="G237" s="44" t="str">
        <f>VLOOKUP(C237,'[1]Control programa E'!$B$13:$U$396,20,0)</f>
        <v xml:space="preserve">Constanza Peña </v>
      </c>
      <c r="H237" s="44" t="str">
        <f>VLOOKUP(C237,'[1]Control programa E'!$B$13:$U$396,15,0)</f>
        <v>JOHANA BOTERO</v>
      </c>
      <c r="I237" s="112">
        <v>1</v>
      </c>
      <c r="J237" s="112">
        <v>0.88095238095238093</v>
      </c>
      <c r="K237" s="110">
        <f t="shared" si="7"/>
        <v>0.94047619047619047</v>
      </c>
      <c r="L237" s="32">
        <f t="shared" si="6"/>
        <v>1</v>
      </c>
      <c r="M237" s="24">
        <f t="shared" si="8"/>
        <v>150000</v>
      </c>
    </row>
    <row r="238" spans="2:13" ht="13.5" x14ac:dyDescent="0.25">
      <c r="B238" s="22">
        <v>173</v>
      </c>
      <c r="C238" s="6">
        <v>166957</v>
      </c>
      <c r="D238" s="44" t="str">
        <f>VLOOKUP(C238,'[1]Control programa E'!$B$13:$U$396,8,0)</f>
        <v>LOS OCARROS</v>
      </c>
      <c r="E238" s="44" t="str">
        <f>VLOOKUP(C238,'[1]Control programa E'!$B$13:$U$396,11,0)</f>
        <v>RESTREPO</v>
      </c>
      <c r="F238" s="44" t="str">
        <f>VLOOKUP(C238,'[1]Control programa E'!$B$13:$U$396,10,0)</f>
        <v>Área Centro</v>
      </c>
      <c r="G238" s="44" t="str">
        <f>VLOOKUP(C238,'[1]Control programa E'!$B$13:$U$396,20,0)</f>
        <v>REDH: Humberto Hernandez</v>
      </c>
      <c r="H238" s="44" t="str">
        <f>VLOOKUP(C238,'[1]Control programa E'!$B$13:$U$396,15,0)</f>
        <v>IVAN PINZON</v>
      </c>
      <c r="I238" s="112">
        <v>0.92771084337349397</v>
      </c>
      <c r="J238" s="112">
        <v>0.95180722891566261</v>
      </c>
      <c r="K238" s="110">
        <f t="shared" si="7"/>
        <v>0.93975903614457823</v>
      </c>
      <c r="L238" s="32">
        <f t="shared" si="6"/>
        <v>0</v>
      </c>
      <c r="M238" s="24">
        <f t="shared" si="8"/>
        <v>0</v>
      </c>
    </row>
    <row r="239" spans="2:13" ht="13.5" x14ac:dyDescent="0.25">
      <c r="B239" s="25">
        <v>174</v>
      </c>
      <c r="C239" s="4">
        <v>166328</v>
      </c>
      <c r="D239" s="44" t="str">
        <f>VLOOKUP(C239,'[1]Control programa E'!$B$13:$U$396,8,0)</f>
        <v>LA CAMPANILLA</v>
      </c>
      <c r="E239" s="44" t="str">
        <f>VLOOKUP(C239,'[1]Control programa E'!$B$13:$U$396,11,0)</f>
        <v>YOPAL</v>
      </c>
      <c r="F239" s="44" t="str">
        <f>VLOOKUP(C239,'[1]Control programa E'!$B$13:$U$396,10,0)</f>
        <v>Área Centro</v>
      </c>
      <c r="G239" s="44" t="str">
        <f>VLOOKUP(C239,'[1]Control programa E'!$B$13:$U$396,20,0)</f>
        <v>Daniel Garcia</v>
      </c>
      <c r="H239" s="44" t="str">
        <f>VLOOKUP(C239,'[1]Control programa E'!$B$13:$U$396,15,0)</f>
        <v>IVAN PINZON</v>
      </c>
      <c r="I239" s="111">
        <v>0.87951807228915657</v>
      </c>
      <c r="J239" s="111">
        <v>1</v>
      </c>
      <c r="K239" s="110">
        <f t="shared" si="7"/>
        <v>0.93975903614457823</v>
      </c>
      <c r="L239" s="32">
        <f t="shared" si="6"/>
        <v>1</v>
      </c>
      <c r="M239" s="24">
        <f t="shared" si="8"/>
        <v>150000</v>
      </c>
    </row>
    <row r="240" spans="2:13" ht="13.5" x14ac:dyDescent="0.25">
      <c r="B240" s="25">
        <v>176</v>
      </c>
      <c r="C240" s="6">
        <v>167845</v>
      </c>
      <c r="D240" s="44" t="str">
        <f>VLOOKUP(C240,'[1]Control programa E'!$B$13:$U$396,8,0)</f>
        <v>ÉXITO VILLAMAYOR</v>
      </c>
      <c r="E240" s="44" t="str">
        <f>VLOOKUP(C240,'[1]Control programa E'!$B$13:$U$396,11,0)</f>
        <v>BOGOTA D.C.</v>
      </c>
      <c r="F240" s="44" t="str">
        <f>VLOOKUP(C240,'[1]Control programa E'!$B$13:$U$396,10,0)</f>
        <v>Área Centro</v>
      </c>
      <c r="G240" s="44" t="str">
        <f>VLOOKUP(C240,'[1]Control programa E'!$B$13:$U$396,20,0)</f>
        <v>GRUPO ÉXITO: Alcides Serna</v>
      </c>
      <c r="H240" s="44" t="str">
        <f>VLOOKUP(C240,'[1]Control programa E'!$B$13:$U$396,15,0)</f>
        <v xml:space="preserve">JUAN PABLO PIÑEROS </v>
      </c>
      <c r="I240" s="112">
        <v>0.97468354430379744</v>
      </c>
      <c r="J240" s="112">
        <v>0.90361445783132532</v>
      </c>
      <c r="K240" s="110">
        <f t="shared" si="7"/>
        <v>0.93914900106756138</v>
      </c>
      <c r="L240" s="32">
        <f t="shared" si="6"/>
        <v>0</v>
      </c>
      <c r="M240" s="24">
        <f t="shared" si="8"/>
        <v>0</v>
      </c>
    </row>
    <row r="241" spans="2:13" ht="13.5" x14ac:dyDescent="0.25">
      <c r="B241" s="22">
        <v>177</v>
      </c>
      <c r="C241" s="4">
        <v>110100</v>
      </c>
      <c r="D241" s="44" t="str">
        <f>VLOOKUP(C241,'[1]Control programa E'!$B$13:$U$396,8,0)</f>
        <v>SAN FRANCISCO</v>
      </c>
      <c r="E241" s="44" t="str">
        <f>VLOOKUP(C241,'[1]Control programa E'!$B$13:$U$396,11,0)</f>
        <v>SANTIAGO DE CALI</v>
      </c>
      <c r="F241" s="44" t="str">
        <f>VLOOKUP(C241,'[1]Control programa E'!$B$13:$U$396,10,0)</f>
        <v>Área Sur</v>
      </c>
      <c r="G241" s="44" t="str">
        <f>VLOOKUP(C241,'[1]Control programa E'!$B$13:$U$396,20,0)</f>
        <v>COMBUSCOL: Fernando Chávez</v>
      </c>
      <c r="H241" s="44" t="str">
        <f>VLOOKUP(C241,'[1]Control programa E'!$B$13:$U$396,15,0)</f>
        <v>CLAUDIA PINILLA</v>
      </c>
      <c r="I241" s="111">
        <v>1</v>
      </c>
      <c r="J241" s="111">
        <v>0.87654320987654322</v>
      </c>
      <c r="K241" s="110">
        <f t="shared" si="7"/>
        <v>0.93827160493827155</v>
      </c>
      <c r="L241" s="32">
        <f t="shared" si="6"/>
        <v>1</v>
      </c>
      <c r="M241" s="24">
        <f t="shared" si="8"/>
        <v>150000</v>
      </c>
    </row>
    <row r="242" spans="2:13" ht="13.5" x14ac:dyDescent="0.25">
      <c r="B242" s="25">
        <v>178</v>
      </c>
      <c r="C242" s="4">
        <v>109863</v>
      </c>
      <c r="D242" s="44" t="str">
        <f>VLOOKUP(C242,'[1]Control programa E'!$B$13:$U$396,8,0)</f>
        <v>RIO PANCE</v>
      </c>
      <c r="E242" s="44" t="str">
        <f>VLOOKUP(C242,'[1]Control programa E'!$B$13:$U$396,11,0)</f>
        <v>SANTIAGO DE CALI</v>
      </c>
      <c r="F242" s="44" t="str">
        <f>VLOOKUP(C242,'[1]Control programa E'!$B$13:$U$396,10,0)</f>
        <v>Área Sur</v>
      </c>
      <c r="G242" s="44" t="str">
        <f>VLOOKUP(C242,'[1]Control programa E'!$B$13:$U$396,20,0)</f>
        <v>COMBUSCOL: Fernando Chávez</v>
      </c>
      <c r="H242" s="44" t="str">
        <f>VLOOKUP(C242,'[1]Control programa E'!$B$13:$U$396,15,0)</f>
        <v>CLAUDIA PINILLA</v>
      </c>
      <c r="I242" s="111">
        <v>0.93902439024390238</v>
      </c>
      <c r="J242" s="111">
        <v>0.93421052631578949</v>
      </c>
      <c r="K242" s="110">
        <f t="shared" si="7"/>
        <v>0.93661745827984588</v>
      </c>
      <c r="L242" s="32">
        <f t="shared" si="6"/>
        <v>0</v>
      </c>
      <c r="M242" s="24">
        <f t="shared" si="8"/>
        <v>0</v>
      </c>
    </row>
    <row r="243" spans="2:13" ht="13.5" x14ac:dyDescent="0.25">
      <c r="B243" s="22">
        <v>179</v>
      </c>
      <c r="C243" s="6">
        <v>171357</v>
      </c>
      <c r="D243" s="44" t="str">
        <f>VLOOKUP(C243,'[1]Control programa E'!$B$13:$U$396,8,0)</f>
        <v>LA VIOLETA</v>
      </c>
      <c r="E243" s="44" t="str">
        <f>VLOOKUP(C243,'[1]Control programa E'!$B$13:$U$396,11,0)</f>
        <v>SESQULE</v>
      </c>
      <c r="F243" s="44" t="str">
        <f>VLOOKUP(C243,'[1]Control programa E'!$B$13:$U$396,10,0)</f>
        <v>Área Centro</v>
      </c>
      <c r="G243" s="44">
        <f>VLOOKUP(C243,'[1]Control programa E'!$B$13:$U$396,20,0)</f>
        <v>0</v>
      </c>
      <c r="H243" s="44" t="str">
        <f>VLOOKUP(C243,'[1]Control programa E'!$B$13:$U$396,15,0)</f>
        <v>YOLIMA MESA</v>
      </c>
      <c r="I243" s="112">
        <v>0.94805194805194803</v>
      </c>
      <c r="J243" s="112">
        <v>0.92405063291139244</v>
      </c>
      <c r="K243" s="110">
        <f t="shared" si="7"/>
        <v>0.93605129048167024</v>
      </c>
      <c r="L243" s="32">
        <f t="shared" si="6"/>
        <v>0</v>
      </c>
      <c r="M243" s="24">
        <f t="shared" si="8"/>
        <v>0</v>
      </c>
    </row>
    <row r="244" spans="2:13" ht="13.5" x14ac:dyDescent="0.25">
      <c r="B244" s="25">
        <v>180</v>
      </c>
      <c r="C244" s="6">
        <v>110771</v>
      </c>
      <c r="D244" s="44" t="str">
        <f>VLOOKUP(C244,'[1]Control programa E'!$B$13:$U$396,8,0)</f>
        <v>PORTAL DEL SUR</v>
      </c>
      <c r="E244" s="44" t="str">
        <f>VLOOKUP(C244,'[1]Control programa E'!$B$13:$U$396,11,0)</f>
        <v>SANTIAGO DE CALI</v>
      </c>
      <c r="F244" s="44" t="str">
        <f>VLOOKUP(C244,'[1]Control programa E'!$B$13:$U$396,10,0)</f>
        <v>Área Sur</v>
      </c>
      <c r="G244" s="44" t="str">
        <f>VLOOKUP(C244,'[1]Control programa E'!$B$13:$U$396,20,0)</f>
        <v>GREEN SAS: Jose Vicente Enriquez</v>
      </c>
      <c r="H244" s="44" t="str">
        <f>VLOOKUP(C244,'[1]Control programa E'!$B$13:$U$396,15,0)</f>
        <v>CLAUDIA PINILLA</v>
      </c>
      <c r="I244" s="112">
        <v>0.90697674418604646</v>
      </c>
      <c r="J244" s="112">
        <v>0.96511627906976749</v>
      </c>
      <c r="K244" s="110">
        <f t="shared" si="7"/>
        <v>0.93604651162790697</v>
      </c>
      <c r="L244" s="32">
        <f t="shared" si="6"/>
        <v>0</v>
      </c>
      <c r="M244" s="24">
        <f t="shared" si="8"/>
        <v>0</v>
      </c>
    </row>
    <row r="245" spans="2:13" ht="13.5" x14ac:dyDescent="0.25">
      <c r="B245" s="22">
        <v>181</v>
      </c>
      <c r="C245" s="6">
        <v>112208</v>
      </c>
      <c r="D245" s="44" t="str">
        <f>VLOOKUP(C245,'[1]Control programa E'!$B$13:$U$396,8,0)</f>
        <v>SERVIACEITES DEL HUILA</v>
      </c>
      <c r="E245" s="44" t="str">
        <f>VLOOKUP(C245,'[1]Control programa E'!$B$13:$U$396,11,0)</f>
        <v>NEIVA</v>
      </c>
      <c r="F245" s="44" t="str">
        <f>VLOOKUP(C245,'[1]Control programa E'!$B$13:$U$396,10,0)</f>
        <v>Área Sur</v>
      </c>
      <c r="G245" s="44" t="str">
        <f>VLOOKUP(C245,'[1]Control programa E'!$B$13:$U$396,20,0)</f>
        <v>Cesar Amaya / Marco Eliecer</v>
      </c>
      <c r="H245" s="44" t="str">
        <f>VLOOKUP(C245,'[1]Control programa E'!$B$13:$U$396,15,0)</f>
        <v>JOHANA BOTERO</v>
      </c>
      <c r="I245" s="112">
        <v>0.9285714285714286</v>
      </c>
      <c r="J245" s="112">
        <v>0.94186046511627908</v>
      </c>
      <c r="K245" s="110">
        <f t="shared" si="7"/>
        <v>0.9352159468438539</v>
      </c>
      <c r="L245" s="32">
        <f t="shared" si="6"/>
        <v>0</v>
      </c>
      <c r="M245" s="24">
        <f t="shared" si="8"/>
        <v>0</v>
      </c>
    </row>
    <row r="246" spans="2:13" ht="13.5" x14ac:dyDescent="0.25">
      <c r="B246" s="25">
        <v>182</v>
      </c>
      <c r="C246" s="4">
        <v>167505</v>
      </c>
      <c r="D246" s="44" t="str">
        <f>VLOOKUP(C246,'[1]Control programa E'!$B$13:$U$396,8,0)</f>
        <v>SAN MARTIN</v>
      </c>
      <c r="E246" s="44" t="str">
        <f>VLOOKUP(C246,'[1]Control programa E'!$B$13:$U$396,11,0)</f>
        <v>GUADALAJARA DE BUGA</v>
      </c>
      <c r="F246" s="44" t="str">
        <f>VLOOKUP(C246,'[1]Control programa E'!$B$13:$U$396,10,0)</f>
        <v>Área Sur</v>
      </c>
      <c r="G246" s="44" t="str">
        <f>VLOOKUP(C246,'[1]Control programa E'!$B$13:$U$396,20,0)</f>
        <v>HL Combustibles: Jose Fernando Hoyos</v>
      </c>
      <c r="H246" s="44" t="str">
        <f>VLOOKUP(C246,'[1]Control programa E'!$B$13:$U$396,15,0)</f>
        <v>FERNANDO HERNANDEZ</v>
      </c>
      <c r="I246" s="111">
        <v>0.93975903614457834</v>
      </c>
      <c r="J246" s="111">
        <v>0.92941176470588238</v>
      </c>
      <c r="K246" s="110">
        <f t="shared" si="7"/>
        <v>0.93458540042523031</v>
      </c>
      <c r="L246" s="32">
        <f t="shared" si="6"/>
        <v>0</v>
      </c>
      <c r="M246" s="24">
        <f t="shared" si="8"/>
        <v>0</v>
      </c>
    </row>
    <row r="247" spans="2:13" ht="13.5" x14ac:dyDescent="0.25">
      <c r="B247" s="22">
        <v>183</v>
      </c>
      <c r="C247" s="6">
        <v>110495</v>
      </c>
      <c r="D247" s="44" t="str">
        <f>VLOOKUP(C247,'[1]Control programa E'!$B$13:$U$396,8,0)</f>
        <v>SAN JOSE DE PARE</v>
      </c>
      <c r="E247" s="44" t="str">
        <f>VLOOKUP(C247,'[1]Control programa E'!$B$13:$U$396,11,0)</f>
        <v>SAN JOSE DE PARE</v>
      </c>
      <c r="F247" s="44" t="str">
        <f>VLOOKUP(C247,'[1]Control programa E'!$B$13:$U$396,10,0)</f>
        <v>Área Centro</v>
      </c>
      <c r="G247" s="44" t="str">
        <f>VLOOKUP(C247,'[1]Control programa E'!$B$13:$U$396,20,0)</f>
        <v>Uriel Contreras</v>
      </c>
      <c r="H247" s="44" t="str">
        <f>VLOOKUP(C247,'[1]Control programa E'!$B$13:$U$396,15,0)</f>
        <v>YOLIMA MESA</v>
      </c>
      <c r="I247" s="112">
        <v>0.95180722891566261</v>
      </c>
      <c r="J247" s="112">
        <v>0.91666666666666663</v>
      </c>
      <c r="K247" s="110">
        <f t="shared" si="7"/>
        <v>0.93423694779116462</v>
      </c>
      <c r="L247" s="32">
        <f t="shared" si="6"/>
        <v>0</v>
      </c>
      <c r="M247" s="24">
        <f t="shared" si="8"/>
        <v>0</v>
      </c>
    </row>
    <row r="248" spans="2:13" ht="13.5" x14ac:dyDescent="0.25">
      <c r="B248" s="25">
        <v>184</v>
      </c>
      <c r="C248" s="4">
        <v>166913</v>
      </c>
      <c r="D248" s="44" t="str">
        <f>VLOOKUP(C248,'[1]Control programa E'!$B$13:$U$396,8,0)</f>
        <v>EL CHAMON</v>
      </c>
      <c r="E248" s="44" t="str">
        <f>VLOOKUP(C248,'[1]Control programa E'!$B$13:$U$396,11,0)</f>
        <v>FLORENCIA</v>
      </c>
      <c r="F248" s="44" t="str">
        <f>VLOOKUP(C248,'[1]Control programa E'!$B$13:$U$396,10,0)</f>
        <v>Área Sur</v>
      </c>
      <c r="G248" s="44" t="str">
        <f>VLOOKUP(C248,'[1]Control programa E'!$B$13:$U$396,20,0)</f>
        <v>Fernando Rojas</v>
      </c>
      <c r="H248" s="44" t="str">
        <f>VLOOKUP(C248,'[1]Control programa E'!$B$13:$U$396,15,0)</f>
        <v>JOHANA BOTERO</v>
      </c>
      <c r="I248" s="111">
        <v>0.86746987951807231</v>
      </c>
      <c r="J248" s="111">
        <v>1</v>
      </c>
      <c r="K248" s="110">
        <f t="shared" si="7"/>
        <v>0.93373493975903621</v>
      </c>
      <c r="L248" s="32">
        <f t="shared" si="6"/>
        <v>1</v>
      </c>
      <c r="M248" s="24">
        <f t="shared" si="8"/>
        <v>150000</v>
      </c>
    </row>
    <row r="249" spans="2:13" ht="13.5" x14ac:dyDescent="0.25">
      <c r="B249" s="22">
        <v>185</v>
      </c>
      <c r="C249" s="4">
        <v>110263</v>
      </c>
      <c r="D249" s="44" t="str">
        <f>VLOOKUP(C249,'[1]Control programa E'!$B$13:$U$396,8,0)</f>
        <v>MACARENA</v>
      </c>
      <c r="E249" s="44" t="str">
        <f>VLOOKUP(C249,'[1]Control programa E'!$B$13:$U$396,11,0)</f>
        <v>BOGOTA D.C.</v>
      </c>
      <c r="F249" s="44" t="str">
        <f>VLOOKUP(C249,'[1]Control programa E'!$B$13:$U$396,10,0)</f>
        <v>Área Centro</v>
      </c>
      <c r="G249" s="44" t="str">
        <f>VLOOKUP(C249,'[1]Control programa E'!$B$13:$U$396,20,0)</f>
        <v>Rafael Sarmiento</v>
      </c>
      <c r="H249" s="44" t="str">
        <f>VLOOKUP(C249,'[1]Control programa E'!$B$13:$U$396,15,0)</f>
        <v>SEBASTIAN PARDO</v>
      </c>
      <c r="I249" s="111">
        <v>0.89333333333333331</v>
      </c>
      <c r="J249" s="111">
        <v>0.97402597402597402</v>
      </c>
      <c r="K249" s="110">
        <f t="shared" si="7"/>
        <v>0.93367965367965366</v>
      </c>
      <c r="L249" s="32">
        <f t="shared" si="6"/>
        <v>0</v>
      </c>
      <c r="M249" s="24">
        <f t="shared" si="8"/>
        <v>0</v>
      </c>
    </row>
    <row r="250" spans="2:13" ht="13.5" x14ac:dyDescent="0.25">
      <c r="B250" s="25">
        <v>186</v>
      </c>
      <c r="C250" s="6">
        <v>165978</v>
      </c>
      <c r="D250" s="44" t="str">
        <f>VLOOKUP(C250,'[1]Control programa E'!$B$13:$U$396,8,0)</f>
        <v>PANORAMA CHACHAGUI</v>
      </c>
      <c r="E250" s="44" t="str">
        <f>VLOOKUP(C250,'[1]Control programa E'!$B$13:$U$396,11,0)</f>
        <v>CHACHAGUI</v>
      </c>
      <c r="F250" s="44" t="str">
        <f>VLOOKUP(C250,'[1]Control programa E'!$B$13:$U$396,10,0)</f>
        <v>Área Sur</v>
      </c>
      <c r="G250" s="44" t="str">
        <f>VLOOKUP(C250,'[1]Control programa E'!$B$13:$U$396,20,0)</f>
        <v>GREEN SAS: Mario Enriquez</v>
      </c>
      <c r="H250" s="44" t="str">
        <f>VLOOKUP(C250,'[1]Control programa E'!$B$13:$U$396,15,0)</f>
        <v xml:space="preserve">FABIO ANDRES ROJAS </v>
      </c>
      <c r="I250" s="112">
        <v>1</v>
      </c>
      <c r="J250" s="112">
        <v>0.8666666666666667</v>
      </c>
      <c r="K250" s="110">
        <f t="shared" si="7"/>
        <v>0.93333333333333335</v>
      </c>
      <c r="L250" s="32">
        <f t="shared" si="6"/>
        <v>1</v>
      </c>
      <c r="M250" s="24">
        <f t="shared" si="8"/>
        <v>150000</v>
      </c>
    </row>
    <row r="251" spans="2:13" ht="13.5" x14ac:dyDescent="0.25">
      <c r="B251" s="22">
        <v>187</v>
      </c>
      <c r="C251" s="6">
        <v>167766</v>
      </c>
      <c r="D251" s="44" t="str">
        <f>VLOOKUP(C251,'[1]Control programa E'!$B$13:$U$396,8,0)</f>
        <v>BERDEZ</v>
      </c>
      <c r="E251" s="44" t="str">
        <f>VLOOKUP(C251,'[1]Control programa E'!$B$13:$U$396,11,0)</f>
        <v>PALERMO</v>
      </c>
      <c r="F251" s="44" t="str">
        <f>VLOOKUP(C251,'[1]Control programa E'!$B$13:$U$396,10,0)</f>
        <v>Área Sur</v>
      </c>
      <c r="G251" s="44" t="str">
        <f>VLOOKUP(C251,'[1]Control programa E'!$B$13:$U$396,20,0)</f>
        <v>Sofia Bermudez</v>
      </c>
      <c r="H251" s="44" t="str">
        <f>VLOOKUP(C251,'[1]Control programa E'!$B$13:$U$396,15,0)</f>
        <v>JOHANA BOTERO</v>
      </c>
      <c r="I251" s="112">
        <v>0.94318181818181823</v>
      </c>
      <c r="J251" s="112">
        <v>0.91860465116279066</v>
      </c>
      <c r="K251" s="110">
        <f t="shared" si="7"/>
        <v>0.93089323467230445</v>
      </c>
      <c r="L251" s="32">
        <f t="shared" si="6"/>
        <v>0</v>
      </c>
      <c r="M251" s="24">
        <f t="shared" si="8"/>
        <v>0</v>
      </c>
    </row>
    <row r="252" spans="2:13" ht="13.5" x14ac:dyDescent="0.25">
      <c r="B252" s="25">
        <v>188</v>
      </c>
      <c r="C252" s="6">
        <v>167843</v>
      </c>
      <c r="D252" s="44" t="str">
        <f>VLOOKUP(C252,'[1]Control programa E'!$B$13:$U$396,8,0)</f>
        <v>ÉXITO SAN PEDRO</v>
      </c>
      <c r="E252" s="44" t="str">
        <f>VLOOKUP(C252,'[1]Control programa E'!$B$13:$U$396,11,0)</f>
        <v>NEIVA</v>
      </c>
      <c r="F252" s="44" t="str">
        <f>VLOOKUP(C252,'[1]Control programa E'!$B$13:$U$396,10,0)</f>
        <v>Área Sur</v>
      </c>
      <c r="G252" s="44" t="str">
        <f>VLOOKUP(C252,'[1]Control programa E'!$B$13:$U$396,20,0)</f>
        <v>GRUPO ÉXITO: Alcides Serna</v>
      </c>
      <c r="H252" s="44" t="str">
        <f>VLOOKUP(C252,'[1]Control programa E'!$B$13:$U$396,15,0)</f>
        <v>JOHANA BOTERO</v>
      </c>
      <c r="I252" s="112">
        <v>1</v>
      </c>
      <c r="J252" s="112">
        <v>0.86046511627906974</v>
      </c>
      <c r="K252" s="110">
        <f t="shared" si="7"/>
        <v>0.93023255813953487</v>
      </c>
      <c r="L252" s="32">
        <f t="shared" si="6"/>
        <v>1</v>
      </c>
      <c r="M252" s="24">
        <f t="shared" si="8"/>
        <v>150000</v>
      </c>
    </row>
    <row r="253" spans="2:13" ht="13.5" x14ac:dyDescent="0.25">
      <c r="B253" s="22">
        <v>189</v>
      </c>
      <c r="C253" s="4">
        <v>168248</v>
      </c>
      <c r="D253" s="44" t="str">
        <f>VLOOKUP(C253,'[1]Control programa E'!$B$13:$U$396,8,0)</f>
        <v>AURES</v>
      </c>
      <c r="E253" s="44" t="str">
        <f>VLOOKUP(C253,'[1]Control programa E'!$B$13:$U$396,11,0)</f>
        <v>GUADALAJARA DE BUGA</v>
      </c>
      <c r="F253" s="44" t="str">
        <f>VLOOKUP(C253,'[1]Control programa E'!$B$13:$U$396,10,0)</f>
        <v>Área Sur</v>
      </c>
      <c r="G253" s="44" t="str">
        <f>VLOOKUP(C253,'[1]Control programa E'!$B$13:$U$396,20,0)</f>
        <v>COESCO: Francisco Diez</v>
      </c>
      <c r="H253" s="44" t="str">
        <f>VLOOKUP(C253,'[1]Control programa E'!$B$13:$U$396,15,0)</f>
        <v>CATALINA QUINTERO</v>
      </c>
      <c r="I253" s="111">
        <v>1</v>
      </c>
      <c r="J253" s="111">
        <v>0.85882352941176465</v>
      </c>
      <c r="K253" s="110">
        <f t="shared" si="7"/>
        <v>0.92941176470588238</v>
      </c>
      <c r="L253" s="32">
        <f t="shared" si="6"/>
        <v>1</v>
      </c>
      <c r="M253" s="24">
        <f t="shared" si="8"/>
        <v>150000</v>
      </c>
    </row>
    <row r="254" spans="2:13" ht="13.5" x14ac:dyDescent="0.25">
      <c r="B254" s="25">
        <v>190</v>
      </c>
      <c r="C254" s="4">
        <v>112520</v>
      </c>
      <c r="D254" s="44" t="str">
        <f>VLOOKUP(C254,'[1]Control programa E'!$B$13:$U$396,8,0)</f>
        <v>LOS CANEYES</v>
      </c>
      <c r="E254" s="44" t="str">
        <f>VLOOKUP(C254,'[1]Control programa E'!$B$13:$U$396,11,0)</f>
        <v>GIRON</v>
      </c>
      <c r="F254" s="44" t="str">
        <f>VLOOKUP(C254,'[1]Control programa E'!$B$13:$U$396,10,0)</f>
        <v>Área Norte</v>
      </c>
      <c r="G254" s="44" t="str">
        <f>VLOOKUP(C254,'[1]Control programa E'!$B$13:$U$396,20,0)</f>
        <v>Caneyes S H/ Ana Mllena Ulloa</v>
      </c>
      <c r="H254" s="44" t="str">
        <f>VLOOKUP(C254,'[1]Control programa E'!$B$13:$U$396,15,0)</f>
        <v>FABIAN TORRES</v>
      </c>
      <c r="I254" s="111">
        <v>0.8571428571428571</v>
      </c>
      <c r="J254" s="111">
        <v>1</v>
      </c>
      <c r="K254" s="110">
        <f t="shared" si="7"/>
        <v>0.9285714285714286</v>
      </c>
      <c r="L254" s="32">
        <f t="shared" si="6"/>
        <v>1</v>
      </c>
      <c r="M254" s="24">
        <f t="shared" si="8"/>
        <v>150000</v>
      </c>
    </row>
    <row r="255" spans="2:13" ht="13.5" x14ac:dyDescent="0.25">
      <c r="B255" s="22">
        <v>191</v>
      </c>
      <c r="C255" s="4">
        <v>112414</v>
      </c>
      <c r="D255" s="44" t="str">
        <f>VLOOKUP(C255,'[1]Control programa E'!$B$13:$U$396,8,0)</f>
        <v>LAGARTOS</v>
      </c>
      <c r="E255" s="44" t="str">
        <f>VLOOKUP(C255,'[1]Control programa E'!$B$13:$U$396,11,0)</f>
        <v>BOGOTA D.C.</v>
      </c>
      <c r="F255" s="44" t="str">
        <f>VLOOKUP(C255,'[1]Control programa E'!$B$13:$U$396,10,0)</f>
        <v>Área Centro</v>
      </c>
      <c r="G255" s="44" t="str">
        <f>VLOOKUP(C255,'[1]Control programa E'!$B$13:$U$396,20,0)</f>
        <v>Aristóbulo Cadena</v>
      </c>
      <c r="H255" s="44" t="str">
        <f>VLOOKUP(C255,'[1]Control programa E'!$B$13:$U$396,15,0)</f>
        <v>SEBASTIAN PARDO</v>
      </c>
      <c r="I255" s="111">
        <v>0.85227272727272729</v>
      </c>
      <c r="J255" s="111">
        <v>1</v>
      </c>
      <c r="K255" s="110">
        <f t="shared" si="7"/>
        <v>0.92613636363636365</v>
      </c>
      <c r="L255" s="32">
        <f t="shared" si="6"/>
        <v>1</v>
      </c>
      <c r="M255" s="24">
        <f t="shared" si="8"/>
        <v>150000</v>
      </c>
    </row>
    <row r="256" spans="2:13" ht="13.5" x14ac:dyDescent="0.25">
      <c r="B256" s="25">
        <v>192</v>
      </c>
      <c r="C256" s="4">
        <v>110165</v>
      </c>
      <c r="D256" s="44" t="str">
        <f>VLOOKUP(C256,'[1]Control programa E'!$B$13:$U$396,8,0)</f>
        <v>LAS MURALLAS</v>
      </c>
      <c r="E256" s="44" t="str">
        <f>VLOOKUP(C256,'[1]Control programa E'!$B$13:$U$396,11,0)</f>
        <v>CARTAGENA DE INDIAS</v>
      </c>
      <c r="F256" s="44" t="str">
        <f>VLOOKUP(C256,'[1]Control programa E'!$B$13:$U$396,10,0)</f>
        <v>Área Norte</v>
      </c>
      <c r="G256" s="44" t="str">
        <f>VLOOKUP(C256,'[1]Control programa E'!$B$13:$U$396,20,0)</f>
        <v>German Cadena</v>
      </c>
      <c r="H256" s="44" t="str">
        <f>VLOOKUP(C256,'[1]Control programa E'!$B$13:$U$396,15,0)</f>
        <v>MARTHA BARROS</v>
      </c>
      <c r="I256" s="111">
        <v>1</v>
      </c>
      <c r="J256" s="111">
        <v>0.85227272727272729</v>
      </c>
      <c r="K256" s="110">
        <f t="shared" si="7"/>
        <v>0.92613636363636365</v>
      </c>
      <c r="L256" s="32">
        <f t="shared" si="6"/>
        <v>1</v>
      </c>
      <c r="M256" s="24">
        <f t="shared" si="8"/>
        <v>150000</v>
      </c>
    </row>
    <row r="257" spans="2:13" ht="13.5" x14ac:dyDescent="0.25">
      <c r="B257" s="22">
        <v>193</v>
      </c>
      <c r="C257" s="4">
        <v>171327</v>
      </c>
      <c r="D257" s="44" t="str">
        <f>VLOOKUP(C257,'[1]Control programa E'!$B$13:$U$396,8,0)</f>
        <v>EDS PREMIUM LA PLAYA</v>
      </c>
      <c r="E257" s="44" t="str">
        <f>VLOOKUP(C257,'[1]Control programa E'!$B$13:$U$396,11,0)</f>
        <v>SAN JERONIMO</v>
      </c>
      <c r="F257" s="44" t="str">
        <f>VLOOKUP(C257,'[1]Control programa E'!$B$13:$U$396,10,0)</f>
        <v>Área Norte</v>
      </c>
      <c r="G257" s="44" t="str">
        <f>VLOOKUP(C257,'[1]Control programa E'!$B$13:$U$396,20,0)</f>
        <v>Elly Jazmin Zuluaga Salazar</v>
      </c>
      <c r="H257" s="44" t="str">
        <f>VLOOKUP(C257,'[1]Control programa E'!$B$13:$U$396,15,0)</f>
        <v>OLGA LUCIA RESTREPO</v>
      </c>
      <c r="I257" s="111">
        <v>1</v>
      </c>
      <c r="J257" s="111">
        <v>0.85227272727272729</v>
      </c>
      <c r="K257" s="110">
        <f t="shared" si="7"/>
        <v>0.92613636363636365</v>
      </c>
      <c r="L257" s="32">
        <f t="shared" si="6"/>
        <v>1</v>
      </c>
      <c r="M257" s="24">
        <f t="shared" si="8"/>
        <v>150000</v>
      </c>
    </row>
    <row r="258" spans="2:13" ht="13.5" x14ac:dyDescent="0.25">
      <c r="B258" s="25">
        <v>194</v>
      </c>
      <c r="C258" s="6">
        <v>166727</v>
      </c>
      <c r="D258" s="44" t="str">
        <f>VLOOKUP(C258,'[1]Control programa E'!$B$13:$U$396,8,0)</f>
        <v>ÉXITO VARIANTE CALDAS</v>
      </c>
      <c r="E258" s="44" t="str">
        <f>VLOOKUP(C258,'[1]Control programa E'!$B$13:$U$396,11,0)</f>
        <v>LA ESTRELLA</v>
      </c>
      <c r="F258" s="44" t="str">
        <f>VLOOKUP(C258,'[1]Control programa E'!$B$13:$U$396,10,0)</f>
        <v>Área Norte</v>
      </c>
      <c r="G258" s="44" t="str">
        <f>VLOOKUP(C258,'[1]Control programa E'!$B$13:$U$396,20,0)</f>
        <v>GRUPO ÉXITO: Alcides Serna</v>
      </c>
      <c r="H258" s="44" t="str">
        <f>VLOOKUP(C258,'[1]Control programa E'!$B$13:$U$396,15,0)</f>
        <v>ALVARO GUTIERREZ</v>
      </c>
      <c r="I258" s="112">
        <v>0.85135135135135132</v>
      </c>
      <c r="J258" s="112">
        <v>1</v>
      </c>
      <c r="K258" s="110">
        <f t="shared" si="7"/>
        <v>0.92567567567567566</v>
      </c>
      <c r="L258" s="32">
        <f t="shared" si="6"/>
        <v>1</v>
      </c>
      <c r="M258" s="24">
        <f t="shared" si="8"/>
        <v>150000</v>
      </c>
    </row>
    <row r="259" spans="2:13" ht="13.5" x14ac:dyDescent="0.25">
      <c r="B259" s="22">
        <v>195</v>
      </c>
      <c r="C259" s="6">
        <v>112149</v>
      </c>
      <c r="D259" s="44" t="str">
        <f>VLOOKUP(C259,'[1]Control programa E'!$B$13:$U$396,8,0)</f>
        <v>DAGAR</v>
      </c>
      <c r="E259" s="44" t="str">
        <f>VLOOKUP(C259,'[1]Control programa E'!$B$13:$U$396,11,0)</f>
        <v>BUCARAMANGA</v>
      </c>
      <c r="F259" s="44" t="str">
        <f>VLOOKUP(C259,'[1]Control programa E'!$B$13:$U$396,10,0)</f>
        <v>Área Norte</v>
      </c>
      <c r="G259" s="44" t="str">
        <f>VLOOKUP(C259,'[1]Control programa E'!$B$13:$U$396,20,0)</f>
        <v>Daniel García Hernández/Eliecer Garcia</v>
      </c>
      <c r="H259" s="44" t="str">
        <f>VLOOKUP(C259,'[1]Control programa E'!$B$13:$U$396,15,0)</f>
        <v>FABIAN TORRES</v>
      </c>
      <c r="I259" s="112">
        <v>0.97619047619047616</v>
      </c>
      <c r="J259" s="112">
        <v>0.875</v>
      </c>
      <c r="K259" s="110">
        <f t="shared" si="7"/>
        <v>0.92559523809523814</v>
      </c>
      <c r="L259" s="32">
        <f t="shared" si="6"/>
        <v>0</v>
      </c>
      <c r="M259" s="24">
        <f t="shared" si="8"/>
        <v>0</v>
      </c>
    </row>
    <row r="260" spans="2:13" ht="13.5" x14ac:dyDescent="0.25">
      <c r="B260" s="25">
        <v>196</v>
      </c>
      <c r="C260" s="6">
        <v>112051</v>
      </c>
      <c r="D260" s="44" t="str">
        <f>VLOOKUP(C260,'[1]Control programa E'!$B$13:$U$396,8,0)</f>
        <v>RECREO</v>
      </c>
      <c r="E260" s="44" t="str">
        <f>VLOOKUP(C260,'[1]Control programa E'!$B$13:$U$396,11,0)</f>
        <v>BARRANQUILLA</v>
      </c>
      <c r="F260" s="44" t="str">
        <f>VLOOKUP(C260,'[1]Control programa E'!$B$13:$U$396,10,0)</f>
        <v>Área Norte</v>
      </c>
      <c r="G260" s="44" t="str">
        <f>VLOOKUP(C260,'[1]Control programa E'!$B$13:$U$396,20,0)</f>
        <v xml:space="preserve">Heriberto Castro Gil / Juan Diego Castro (hijo) </v>
      </c>
      <c r="H260" s="44" t="str">
        <f>VLOOKUP(C260,'[1]Control programa E'!$B$13:$U$396,15,0)</f>
        <v>ANGELA BARANDICA</v>
      </c>
      <c r="I260" s="112">
        <v>1</v>
      </c>
      <c r="J260" s="112">
        <v>0.84883720930232553</v>
      </c>
      <c r="K260" s="110">
        <f t="shared" si="7"/>
        <v>0.92441860465116277</v>
      </c>
      <c r="L260" s="32">
        <f t="shared" si="6"/>
        <v>1</v>
      </c>
      <c r="M260" s="24">
        <f t="shared" si="8"/>
        <v>150000</v>
      </c>
    </row>
    <row r="261" spans="2:13" ht="13.5" x14ac:dyDescent="0.25">
      <c r="B261" s="22">
        <v>197</v>
      </c>
      <c r="C261" s="4">
        <v>170246</v>
      </c>
      <c r="D261" s="44" t="str">
        <f>VLOOKUP(C261,'[1]Control programa E'!$B$13:$U$396,8,0)</f>
        <v>CUATRO ESQUINAS (FS)</v>
      </c>
      <c r="E261" s="44" t="str">
        <f>VLOOKUP(C261,'[1]Control programa E'!$B$13:$U$396,11,0)</f>
        <v>RIONEGRO</v>
      </c>
      <c r="F261" s="44" t="str">
        <f>VLOOKUP(C261,'[1]Control programa E'!$B$13:$U$396,10,0)</f>
        <v>Área Norte</v>
      </c>
      <c r="G261" s="44" t="str">
        <f>VLOOKUP(C261,'[1]Control programa E'!$B$13:$U$396,20,0)</f>
        <v>Juan Guillermo Velez</v>
      </c>
      <c r="H261" s="44" t="str">
        <f>VLOOKUP(C261,'[1]Control programa E'!$B$13:$U$396,15,0)</f>
        <v>ALVARO GUTIERREZ</v>
      </c>
      <c r="I261" s="111">
        <v>0.84883720930232553</v>
      </c>
      <c r="J261" s="111">
        <v>1</v>
      </c>
      <c r="K261" s="110">
        <f t="shared" si="7"/>
        <v>0.92441860465116277</v>
      </c>
      <c r="L261" s="32">
        <f t="shared" si="6"/>
        <v>1</v>
      </c>
      <c r="M261" s="24">
        <f t="shared" si="8"/>
        <v>150000</v>
      </c>
    </row>
    <row r="262" spans="2:13" ht="13.5" x14ac:dyDescent="0.25">
      <c r="B262" s="25">
        <v>198</v>
      </c>
      <c r="C262" s="6">
        <v>162217</v>
      </c>
      <c r="D262" s="44" t="str">
        <f>VLOOKUP(C262,'[1]Control programa E'!$B$13:$U$396,8,0)</f>
        <v>TRANSLEBRIJA</v>
      </c>
      <c r="E262" s="44" t="str">
        <f>VLOOKUP(C262,'[1]Control programa E'!$B$13:$U$396,11,0)</f>
        <v>LEBRIJA</v>
      </c>
      <c r="F262" s="44" t="str">
        <f>VLOOKUP(C262,'[1]Control programa E'!$B$13:$U$396,10,0)</f>
        <v>Área Norte</v>
      </c>
      <c r="G262" s="44" t="str">
        <f>VLOOKUP(C262,'[1]Control programa E'!$B$13:$U$396,20,0)</f>
        <v>Transportes Lebrija Ltda / Nestor Prada</v>
      </c>
      <c r="H262" s="44" t="str">
        <f>VLOOKUP(C262,'[1]Control programa E'!$B$13:$U$396,15,0)</f>
        <v>FABIAN TORRES</v>
      </c>
      <c r="I262" s="112">
        <v>0.8928571428571429</v>
      </c>
      <c r="J262" s="112">
        <v>0.95454545454545459</v>
      </c>
      <c r="K262" s="110">
        <f t="shared" si="7"/>
        <v>0.92370129870129869</v>
      </c>
      <c r="L262" s="32">
        <f t="shared" si="6"/>
        <v>0</v>
      </c>
      <c r="M262" s="24">
        <f t="shared" si="8"/>
        <v>0</v>
      </c>
    </row>
    <row r="263" spans="2:13" ht="13.5" x14ac:dyDescent="0.25">
      <c r="B263" s="22">
        <v>199</v>
      </c>
      <c r="C263" s="4">
        <v>170663</v>
      </c>
      <c r="D263" s="44" t="str">
        <f>VLOOKUP(C263,'[1]Control programa E'!$B$13:$U$396,8,0)</f>
        <v>ESPÍRITU SANTO</v>
      </c>
      <c r="E263" s="44" t="str">
        <f>VLOOKUP(C263,'[1]Control programa E'!$B$13:$U$396,11,0)</f>
        <v>BOGOTA D.C.</v>
      </c>
      <c r="F263" s="44" t="str">
        <f>VLOOKUP(C263,'[1]Control programa E'!$B$13:$U$396,10,0)</f>
        <v>Área Centro</v>
      </c>
      <c r="G263" s="44" t="str">
        <f>VLOOKUP(C263,'[1]Control programa E'!$B$13:$U$396,20,0)</f>
        <v>COESCO: Julian Torrado</v>
      </c>
      <c r="H263" s="44" t="str">
        <f>VLOOKUP(C263,'[1]Control programa E'!$B$13:$U$396,15,0)</f>
        <v>SEBASTIAN PARDO</v>
      </c>
      <c r="I263" s="111">
        <v>0.92771084337349397</v>
      </c>
      <c r="J263" s="111">
        <v>0.91764705882352937</v>
      </c>
      <c r="K263" s="110">
        <f t="shared" si="7"/>
        <v>0.92267895109851161</v>
      </c>
      <c r="L263" s="32">
        <f t="shared" si="6"/>
        <v>0</v>
      </c>
      <c r="M263" s="24">
        <f t="shared" si="8"/>
        <v>0</v>
      </c>
    </row>
    <row r="264" spans="2:13" ht="13.5" x14ac:dyDescent="0.25">
      <c r="B264" s="25">
        <v>200</v>
      </c>
      <c r="C264" s="6">
        <v>110381</v>
      </c>
      <c r="D264" s="44" t="str">
        <f>VLOOKUP(C264,'[1]Control programa E'!$B$13:$U$396,8,0)</f>
        <v>EL LIDO</v>
      </c>
      <c r="E264" s="44" t="str">
        <f>VLOOKUP(C264,'[1]Control programa E'!$B$13:$U$396,11,0)</f>
        <v>SANTIAGO DE CALI</v>
      </c>
      <c r="F264" s="44" t="str">
        <f>VLOOKUP(C264,'[1]Control programa E'!$B$13:$U$396,10,0)</f>
        <v>Área Sur</v>
      </c>
      <c r="G264" s="44" t="str">
        <f>VLOOKUP(C264,'[1]Control programa E'!$B$13:$U$396,20,0)</f>
        <v>COESCO: Francisco Diez</v>
      </c>
      <c r="H264" s="44" t="str">
        <f>VLOOKUP(C264,'[1]Control programa E'!$B$13:$U$396,15,0)</f>
        <v>CLAUDIA PINILLA</v>
      </c>
      <c r="I264" s="112">
        <v>0.84523809523809523</v>
      </c>
      <c r="J264" s="112">
        <v>1</v>
      </c>
      <c r="K264" s="110">
        <f t="shared" si="7"/>
        <v>0.92261904761904767</v>
      </c>
      <c r="L264" s="32">
        <f t="shared" si="6"/>
        <v>1</v>
      </c>
      <c r="M264" s="24">
        <f t="shared" si="8"/>
        <v>150000</v>
      </c>
    </row>
    <row r="265" spans="2:13" ht="13.5" x14ac:dyDescent="0.25">
      <c r="B265" s="22">
        <v>201</v>
      </c>
      <c r="C265" s="6">
        <v>170941</v>
      </c>
      <c r="D265" s="44" t="str">
        <f>VLOOKUP(C265,'[1]Control programa E'!$B$13:$U$396,8,0)</f>
        <v>TRUCHA</v>
      </c>
      <c r="E265" s="44" t="str">
        <f>VLOOKUP(C265,'[1]Control programa E'!$B$13:$U$396,11,0)</f>
        <v>SANTA MARTA</v>
      </c>
      <c r="F265" s="44" t="str">
        <f>VLOOKUP(C265,'[1]Control programa E'!$B$13:$U$396,10,0)</f>
        <v>Área Norte</v>
      </c>
      <c r="G265" s="44" t="str">
        <f>VLOOKUP(C265,'[1]Control programa E'!$B$13:$U$396,20,0)</f>
        <v xml:space="preserve">MERCEDES TROUT </v>
      </c>
      <c r="H265" s="44" t="str">
        <f>VLOOKUP(C265,'[1]Control programa E'!$B$13:$U$396,15,0)</f>
        <v>ANGELA BARANDICA</v>
      </c>
      <c r="I265" s="112">
        <v>1</v>
      </c>
      <c r="J265" s="112">
        <v>0.8441558441558441</v>
      </c>
      <c r="K265" s="110">
        <f t="shared" si="7"/>
        <v>0.92207792207792205</v>
      </c>
      <c r="L265" s="32">
        <f t="shared" si="6"/>
        <v>1</v>
      </c>
      <c r="M265" s="24">
        <f t="shared" si="8"/>
        <v>150000</v>
      </c>
    </row>
    <row r="266" spans="2:13" ht="13.5" x14ac:dyDescent="0.25">
      <c r="B266" s="25">
        <v>202</v>
      </c>
      <c r="C266" s="6">
        <v>162558</v>
      </c>
      <c r="D266" s="44" t="str">
        <f>VLOOKUP(C266,'[1]Control programa E'!$B$13:$U$396,8,0)</f>
        <v>ARRAYANES</v>
      </c>
      <c r="E266" s="44" t="str">
        <f>VLOOKUP(C266,'[1]Control programa E'!$B$13:$U$396,11,0)</f>
        <v>PEREIRA</v>
      </c>
      <c r="F266" s="44" t="str">
        <f>VLOOKUP(C266,'[1]Control programa E'!$B$13:$U$396,10,0)</f>
        <v>Área Sur</v>
      </c>
      <c r="G266" s="44" t="str">
        <f>VLOOKUP(C266,'[1]Control programa E'!$B$13:$U$396,20,0)</f>
        <v>REDH: Humberto Hernandez</v>
      </c>
      <c r="H266" s="44" t="str">
        <f>VLOOKUP(C266,'[1]Control programa E'!$B$13:$U$396,15,0)</f>
        <v>MARIANA VELEZ</v>
      </c>
      <c r="I266" s="112">
        <v>0.92941176470588238</v>
      </c>
      <c r="J266" s="112">
        <v>0.90588235294117647</v>
      </c>
      <c r="K266" s="110">
        <f t="shared" si="7"/>
        <v>0.91764705882352948</v>
      </c>
      <c r="L266" s="32">
        <f t="shared" si="6"/>
        <v>0</v>
      </c>
      <c r="M266" s="24">
        <f t="shared" si="8"/>
        <v>0</v>
      </c>
    </row>
    <row r="267" spans="2:13" ht="13.5" x14ac:dyDescent="0.25">
      <c r="B267" s="22">
        <v>203</v>
      </c>
      <c r="C267" s="4">
        <v>110287</v>
      </c>
      <c r="D267" s="44" t="str">
        <f>VLOOKUP(C267,'[1]Control programa E'!$B$13:$U$396,8,0)</f>
        <v>MOBIL OCCIDENTE</v>
      </c>
      <c r="E267" s="44" t="str">
        <f>VLOOKUP(C267,'[1]Control programa E'!$B$13:$U$396,11,0)</f>
        <v>BOGOTA D.C.</v>
      </c>
      <c r="F267" s="44" t="str">
        <f>VLOOKUP(C267,'[1]Control programa E'!$B$13:$U$396,10,0)</f>
        <v>Área Centro</v>
      </c>
      <c r="G267" s="44" t="str">
        <f>VLOOKUP(C267,'[1]Control programa E'!$B$13:$U$396,20,0)</f>
        <v>COMBUSCOL: Fernando Chávez</v>
      </c>
      <c r="H267" s="44" t="str">
        <f>VLOOKUP(C267,'[1]Control programa E'!$B$13:$U$396,15,0)</f>
        <v>SEBASTIAN PARDO</v>
      </c>
      <c r="I267" s="111">
        <v>0.83333333333333337</v>
      </c>
      <c r="J267" s="111">
        <v>1</v>
      </c>
      <c r="K267" s="110">
        <f t="shared" si="7"/>
        <v>0.91666666666666674</v>
      </c>
      <c r="L267" s="32">
        <f t="shared" si="6"/>
        <v>1</v>
      </c>
      <c r="M267" s="24">
        <f t="shared" si="8"/>
        <v>150000</v>
      </c>
    </row>
    <row r="268" spans="2:13" ht="13.5" x14ac:dyDescent="0.25">
      <c r="B268" s="25">
        <v>204</v>
      </c>
      <c r="C268" s="6">
        <v>112148</v>
      </c>
      <c r="D268" s="44" t="str">
        <f>VLOOKUP(C268,'[1]Control programa E'!$B$13:$U$396,8,0)</f>
        <v>LA NORTE</v>
      </c>
      <c r="E268" s="44" t="str">
        <f>VLOOKUP(C268,'[1]Control programa E'!$B$13:$U$396,11,0)</f>
        <v>BUCARAMANGA</v>
      </c>
      <c r="F268" s="44" t="str">
        <f>VLOOKUP(C268,'[1]Control programa E'!$B$13:$U$396,10,0)</f>
        <v>Área Norte</v>
      </c>
      <c r="G268" s="44" t="str">
        <f>VLOOKUP(C268,'[1]Control programa E'!$B$13:$U$396,20,0)</f>
        <v>COESCO: Alexander Trujillo</v>
      </c>
      <c r="H268" s="44" t="str">
        <f>VLOOKUP(C268,'[1]Control programa E'!$B$13:$U$396,15,0)</f>
        <v>FABIAN TORRES</v>
      </c>
      <c r="I268" s="112">
        <v>0.83333333333333337</v>
      </c>
      <c r="J268" s="112">
        <v>1</v>
      </c>
      <c r="K268" s="110">
        <f t="shared" si="7"/>
        <v>0.91666666666666674</v>
      </c>
      <c r="L268" s="32">
        <f t="shared" si="6"/>
        <v>1</v>
      </c>
      <c r="M268" s="24">
        <f t="shared" si="8"/>
        <v>150000</v>
      </c>
    </row>
    <row r="269" spans="2:13" ht="13.5" x14ac:dyDescent="0.25">
      <c r="B269" s="22">
        <v>205</v>
      </c>
      <c r="C269" s="6">
        <v>110160</v>
      </c>
      <c r="D269" s="44" t="str">
        <f>VLOOKUP(C269,'[1]Control programa E'!$B$13:$U$396,8,0)</f>
        <v>EL PUENTE</v>
      </c>
      <c r="E269" s="44" t="str">
        <f>VLOOKUP(C269,'[1]Control programa E'!$B$13:$U$396,11,0)</f>
        <v>MONTERIA</v>
      </c>
      <c r="F269" s="44" t="str">
        <f>VLOOKUP(C269,'[1]Control programa E'!$B$13:$U$396,10,0)</f>
        <v>Área Norte</v>
      </c>
      <c r="G269" s="44" t="str">
        <f>VLOOKUP(C269,'[1]Control programa E'!$B$13:$U$396,20,0)</f>
        <v>Carlos A Patiño</v>
      </c>
      <c r="H269" s="44" t="str">
        <f>VLOOKUP(C269,'[1]Control programa E'!$B$13:$U$396,15,0)</f>
        <v>VICTOR PATERNINA</v>
      </c>
      <c r="I269" s="112">
        <v>0.83132530120481929</v>
      </c>
      <c r="J269" s="112">
        <v>1</v>
      </c>
      <c r="K269" s="110">
        <f t="shared" si="7"/>
        <v>0.9156626506024097</v>
      </c>
      <c r="L269" s="32">
        <f t="shared" si="6"/>
        <v>1</v>
      </c>
      <c r="M269" s="24">
        <f t="shared" si="8"/>
        <v>150000</v>
      </c>
    </row>
    <row r="270" spans="2:13" ht="13.5" x14ac:dyDescent="0.25">
      <c r="B270" s="25">
        <v>206</v>
      </c>
      <c r="C270" s="6">
        <v>168111</v>
      </c>
      <c r="D270" s="44" t="str">
        <f>VLOOKUP(C270,'[1]Control programa E'!$B$13:$U$396,8,0)</f>
        <v>CAMPESTRE</v>
      </c>
      <c r="E270" s="44" t="str">
        <f>VLOOKUP(C270,'[1]Control programa E'!$B$13:$U$396,11,0)</f>
        <v>IBAGUE</v>
      </c>
      <c r="F270" s="44" t="str">
        <f>VLOOKUP(C270,'[1]Control programa E'!$B$13:$U$396,10,0)</f>
        <v>Área Centro</v>
      </c>
      <c r="G270" s="44" t="str">
        <f>VLOOKUP(C270,'[1]Control programa E'!$B$13:$U$396,20,0)</f>
        <v>REDH: Humberto Hernandez</v>
      </c>
      <c r="H270" s="44" t="str">
        <f>VLOOKUP(C270,'[1]Control programa E'!$B$13:$U$396,15,0)</f>
        <v>ROBINSON GUZMÁN</v>
      </c>
      <c r="I270" s="112">
        <v>1</v>
      </c>
      <c r="J270" s="112">
        <v>0.83132530120481929</v>
      </c>
      <c r="K270" s="110">
        <f t="shared" si="7"/>
        <v>0.9156626506024097</v>
      </c>
      <c r="L270" s="32">
        <f t="shared" si="6"/>
        <v>1</v>
      </c>
      <c r="M270" s="24">
        <f t="shared" si="8"/>
        <v>150000</v>
      </c>
    </row>
    <row r="271" spans="2:13" ht="13.5" x14ac:dyDescent="0.25">
      <c r="B271" s="22">
        <v>207</v>
      </c>
      <c r="C271" s="4">
        <v>110847</v>
      </c>
      <c r="D271" s="44" t="str">
        <f>VLOOKUP(C271,'[1]Control programa E'!$B$13:$U$396,8,0)</f>
        <v xml:space="preserve">FARALLONES- CARRERA 15 </v>
      </c>
      <c r="E271" s="44" t="str">
        <f>VLOOKUP(C271,'[1]Control programa E'!$B$13:$U$396,11,0)</f>
        <v>SANTIAGO DE CALI</v>
      </c>
      <c r="F271" s="44" t="str">
        <f>VLOOKUP(C271,'[1]Control programa E'!$B$13:$U$396,10,0)</f>
        <v>Área Sur</v>
      </c>
      <c r="G271" s="44">
        <f>VLOOKUP(C271,'[1]Control programa E'!$B$13:$U$396,20,0)</f>
        <v>0</v>
      </c>
      <c r="H271" s="44" t="str">
        <f>VLOOKUP(C271,'[1]Control programa E'!$B$13:$U$396,15,0)</f>
        <v>CLAUDIA PINILLA</v>
      </c>
      <c r="I271" s="111">
        <v>0.90123456790123457</v>
      </c>
      <c r="J271" s="111">
        <v>0.92941176470588238</v>
      </c>
      <c r="K271" s="110">
        <f t="shared" si="7"/>
        <v>0.91532316630355848</v>
      </c>
      <c r="L271" s="32">
        <f t="shared" si="6"/>
        <v>0</v>
      </c>
      <c r="M271" s="24">
        <f t="shared" si="8"/>
        <v>0</v>
      </c>
    </row>
    <row r="272" spans="2:13" ht="13.5" x14ac:dyDescent="0.25">
      <c r="B272" s="25">
        <v>208</v>
      </c>
      <c r="C272" s="4">
        <v>112306</v>
      </c>
      <c r="D272" s="44" t="str">
        <f>VLOOKUP(C272,'[1]Control programa E'!$B$13:$U$396,8,0)</f>
        <v>BOLIVAR</v>
      </c>
      <c r="E272" s="44" t="str">
        <f>VLOOKUP(C272,'[1]Control programa E'!$B$13:$U$396,11,0)</f>
        <v>IBAGUE</v>
      </c>
      <c r="F272" s="44" t="str">
        <f>VLOOKUP(C272,'[1]Control programa E'!$B$13:$U$396,10,0)</f>
        <v>Área Centro</v>
      </c>
      <c r="G272" s="44" t="str">
        <f>VLOOKUP(C272,'[1]Control programa E'!$B$13:$U$396,20,0)</f>
        <v xml:space="preserve"> Miguel Alvarado</v>
      </c>
      <c r="H272" s="44" t="str">
        <f>VLOOKUP(C272,'[1]Control programa E'!$B$13:$U$396,15,0)</f>
        <v>ROBINSON GUZMÁN</v>
      </c>
      <c r="I272" s="111">
        <v>0.90123456790123457</v>
      </c>
      <c r="J272" s="111">
        <v>0.92592592592592593</v>
      </c>
      <c r="K272" s="110">
        <f t="shared" si="7"/>
        <v>0.91358024691358031</v>
      </c>
      <c r="L272" s="32">
        <f t="shared" si="6"/>
        <v>0</v>
      </c>
      <c r="M272" s="24">
        <f t="shared" si="8"/>
        <v>0</v>
      </c>
    </row>
    <row r="273" spans="2:13" ht="13.5" x14ac:dyDescent="0.25">
      <c r="B273" s="22">
        <v>209</v>
      </c>
      <c r="C273" s="4">
        <v>111729</v>
      </c>
      <c r="D273" s="44" t="str">
        <f>VLOOKUP(C273,'[1]Control programa E'!$B$13:$U$396,8,0)</f>
        <v>JUANAMBU</v>
      </c>
      <c r="E273" s="44" t="str">
        <f>VLOOKUP(C273,'[1]Control programa E'!$B$13:$U$396,11,0)</f>
        <v>SAN JUAN DE PASTO</v>
      </c>
      <c r="F273" s="44" t="str">
        <f>VLOOKUP(C273,'[1]Control programa E'!$B$13:$U$396,10,0)</f>
        <v>Área Sur</v>
      </c>
      <c r="G273" s="44" t="str">
        <f>VLOOKUP(C273,'[1]Control programa E'!$B$13:$U$396,20,0)</f>
        <v>GREEN SAS: Mario Enriquez</v>
      </c>
      <c r="H273" s="44" t="str">
        <f>VLOOKUP(C273,'[1]Control programa E'!$B$13:$U$396,15,0)</f>
        <v xml:space="preserve">FABIO ANDRES ROJAS </v>
      </c>
      <c r="I273" s="111">
        <v>0.91666666666666663</v>
      </c>
      <c r="J273" s="111">
        <v>0.90540540540540537</v>
      </c>
      <c r="K273" s="110">
        <f t="shared" si="7"/>
        <v>0.911036036036036</v>
      </c>
      <c r="L273" s="32">
        <f t="shared" si="6"/>
        <v>0</v>
      </c>
      <c r="M273" s="24">
        <f t="shared" si="8"/>
        <v>0</v>
      </c>
    </row>
    <row r="274" spans="2:13" ht="13.5" x14ac:dyDescent="0.25">
      <c r="B274" s="25">
        <v>210</v>
      </c>
      <c r="C274" s="4">
        <v>170734</v>
      </c>
      <c r="D274" s="44" t="str">
        <f>VLOOKUP(C274,'[1]Control programa E'!$B$13:$U$396,8,0)</f>
        <v>ZENCAR SANTANDER DE QUILICHAO</v>
      </c>
      <c r="E274" s="44" t="str">
        <f>VLOOKUP(C274,'[1]Control programa E'!$B$13:$U$396,11,0)</f>
        <v>SANTANDER DE QUILICHAO</v>
      </c>
      <c r="F274" s="44" t="str">
        <f>VLOOKUP(C274,'[1]Control programa E'!$B$13:$U$396,10,0)</f>
        <v>Área Sur</v>
      </c>
      <c r="G274" s="44" t="str">
        <f>VLOOKUP(C274,'[1]Control programa E'!$B$13:$U$396,20,0)</f>
        <v>REDH: Humberto Hernandez</v>
      </c>
      <c r="H274" s="44" t="str">
        <f>VLOOKUP(C274,'[1]Control programa E'!$B$13:$U$396,15,0)</f>
        <v>CATALINA QUINTERO</v>
      </c>
      <c r="I274" s="111">
        <v>0.81927710843373491</v>
      </c>
      <c r="J274" s="111">
        <v>1</v>
      </c>
      <c r="K274" s="110">
        <f t="shared" si="7"/>
        <v>0.90963855421686746</v>
      </c>
      <c r="L274" s="32">
        <f t="shared" si="6"/>
        <v>1</v>
      </c>
      <c r="M274" s="24">
        <f t="shared" si="8"/>
        <v>150000</v>
      </c>
    </row>
    <row r="275" spans="2:13" ht="13.5" x14ac:dyDescent="0.25">
      <c r="B275" s="22">
        <v>211</v>
      </c>
      <c r="C275" s="4">
        <v>166781</v>
      </c>
      <c r="D275" s="44" t="str">
        <f>VLOOKUP(C275,'[1]Control programa E'!$B$13:$U$396,8,0)</f>
        <v>BELLA SUIZA</v>
      </c>
      <c r="E275" s="44" t="str">
        <f>VLOOKUP(C275,'[1]Control programa E'!$B$13:$U$396,11,0)</f>
        <v>BOGOTA D.C.</v>
      </c>
      <c r="F275" s="44" t="str">
        <f>VLOOKUP(C275,'[1]Control programa E'!$B$13:$U$396,10,0)</f>
        <v>Área Centro</v>
      </c>
      <c r="G275" s="44" t="str">
        <f>VLOOKUP(C275,'[1]Control programa E'!$B$13:$U$396,20,0)</f>
        <v>Alberto Maya Durán</v>
      </c>
      <c r="H275" s="44" t="str">
        <f>VLOOKUP(C275,'[1]Control programa E'!$B$13:$U$396,15,0)</f>
        <v xml:space="preserve">JUAN PABLO PIÑEROS </v>
      </c>
      <c r="I275" s="111">
        <v>0.87804878048780488</v>
      </c>
      <c r="J275" s="111">
        <v>0.94047619047619047</v>
      </c>
      <c r="K275" s="110">
        <f t="shared" si="7"/>
        <v>0.90926248548199773</v>
      </c>
      <c r="L275" s="32">
        <f t="shared" ref="L275:L338" si="9">COUNTIF(I275:J275,"&gt;=100%")</f>
        <v>0</v>
      </c>
      <c r="M275" s="24">
        <f t="shared" si="8"/>
        <v>0</v>
      </c>
    </row>
    <row r="276" spans="2:13" ht="13.5" x14ac:dyDescent="0.25">
      <c r="B276" s="25">
        <v>212</v>
      </c>
      <c r="C276" s="6">
        <v>110406</v>
      </c>
      <c r="D276" s="44" t="str">
        <f>VLOOKUP(C276,'[1]Control programa E'!$B$13:$U$396,8,0)</f>
        <v>COTTOLENGO</v>
      </c>
      <c r="E276" s="44" t="str">
        <f>VLOOKUP(C276,'[1]Control programa E'!$B$13:$U$396,11,0)</f>
        <v>JAMUNDI</v>
      </c>
      <c r="F276" s="44" t="str">
        <f>VLOOKUP(C276,'[1]Control programa E'!$B$13:$U$396,10,0)</f>
        <v>Área Sur</v>
      </c>
      <c r="G276" s="44" t="str">
        <f>VLOOKUP(C276,'[1]Control programa E'!$B$13:$U$396,20,0)</f>
        <v>Gilberto Mejía</v>
      </c>
      <c r="H276" s="44" t="str">
        <f>VLOOKUP(C276,'[1]Control programa E'!$B$13:$U$396,15,0)</f>
        <v>CLAUDIA PINILLA</v>
      </c>
      <c r="I276" s="112">
        <v>0.93181818181818177</v>
      </c>
      <c r="J276" s="112">
        <v>0.88372093023255816</v>
      </c>
      <c r="K276" s="110">
        <f t="shared" si="7"/>
        <v>0.90776955602537002</v>
      </c>
      <c r="L276" s="32">
        <f t="shared" si="9"/>
        <v>0</v>
      </c>
      <c r="M276" s="24">
        <f t="shared" si="8"/>
        <v>0</v>
      </c>
    </row>
    <row r="277" spans="2:13" ht="13.5" x14ac:dyDescent="0.25">
      <c r="B277" s="22">
        <v>213</v>
      </c>
      <c r="C277" s="6">
        <v>110710</v>
      </c>
      <c r="D277" s="44" t="str">
        <f>VLOOKUP(C277,'[1]Control programa E'!$B$13:$U$396,8,0)</f>
        <v>PASO DE LA BARCA</v>
      </c>
      <c r="E277" s="44" t="str">
        <f>VLOOKUP(C277,'[1]Control programa E'!$B$13:$U$396,11,0)</f>
        <v>NEIVA</v>
      </c>
      <c r="F277" s="44" t="str">
        <f>VLOOKUP(C277,'[1]Control programa E'!$B$13:$U$396,10,0)</f>
        <v>Área Sur</v>
      </c>
      <c r="G277" s="44" t="str">
        <f>VLOOKUP(C277,'[1]Control programa E'!$B$13:$U$396,20,0)</f>
        <v>COESCO: Francisco Diez</v>
      </c>
      <c r="H277" s="44" t="str">
        <f>VLOOKUP(C277,'[1]Control programa E'!$B$13:$U$396,15,0)</f>
        <v>JOHANA BOTERO</v>
      </c>
      <c r="I277" s="112">
        <v>1</v>
      </c>
      <c r="J277" s="112">
        <v>0.81395348837209303</v>
      </c>
      <c r="K277" s="110">
        <f t="shared" si="7"/>
        <v>0.90697674418604657</v>
      </c>
      <c r="L277" s="32">
        <f t="shared" si="9"/>
        <v>1</v>
      </c>
      <c r="M277" s="24">
        <f t="shared" si="8"/>
        <v>150000</v>
      </c>
    </row>
    <row r="278" spans="2:13" ht="13.5" x14ac:dyDescent="0.25">
      <c r="B278" s="25">
        <v>214</v>
      </c>
      <c r="C278" s="6">
        <v>170573</v>
      </c>
      <c r="D278" s="44" t="str">
        <f>VLOOKUP(C278,'[1]Control programa E'!$B$13:$U$396,8,0)</f>
        <v>BRISAS DEL LAGO</v>
      </c>
      <c r="E278" s="44" t="str">
        <f>VLOOKUP(C278,'[1]Control programa E'!$B$13:$U$396,11,0)</f>
        <v>JAMUNDI</v>
      </c>
      <c r="F278" s="44" t="str">
        <f>VLOOKUP(C278,'[1]Control programa E'!$B$13:$U$396,10,0)</f>
        <v>Área Sur</v>
      </c>
      <c r="G278" s="44" t="str">
        <f>VLOOKUP(C278,'[1]Control programa E'!$B$13:$U$396,20,0)</f>
        <v>COESCO: Francisco Diez</v>
      </c>
      <c r="H278" s="44" t="str">
        <f>VLOOKUP(C278,'[1]Control programa E'!$B$13:$U$396,15,0)</f>
        <v>CLAUDIA PINILLA</v>
      </c>
      <c r="I278" s="112">
        <v>0.97530864197530864</v>
      </c>
      <c r="J278" s="112">
        <v>0.83529411764705885</v>
      </c>
      <c r="K278" s="110">
        <f t="shared" si="7"/>
        <v>0.90530137981118375</v>
      </c>
      <c r="L278" s="32">
        <f t="shared" si="9"/>
        <v>0</v>
      </c>
      <c r="M278" s="24">
        <f t="shared" si="8"/>
        <v>0</v>
      </c>
    </row>
    <row r="279" spans="2:13" ht="13.5" x14ac:dyDescent="0.25">
      <c r="B279" s="22">
        <v>215</v>
      </c>
      <c r="C279" s="6">
        <v>171326</v>
      </c>
      <c r="D279" s="44" t="str">
        <f>VLOOKUP(C279,'[1]Control programa E'!$B$13:$U$396,8,0)</f>
        <v>EDS PREMIUM LA SEBASTIANA</v>
      </c>
      <c r="E279" s="44" t="str">
        <f>VLOOKUP(C279,'[1]Control programa E'!$B$13:$U$396,11,0)</f>
        <v>ENVIGADO</v>
      </c>
      <c r="F279" s="44" t="str">
        <f>VLOOKUP(C279,'[1]Control programa E'!$B$13:$U$396,10,0)</f>
        <v>Área Norte</v>
      </c>
      <c r="G279" s="44" t="str">
        <f>VLOOKUP(C279,'[1]Control programa E'!$B$13:$U$396,20,0)</f>
        <v>Elly Jazmin Zuluaga Salazar</v>
      </c>
      <c r="H279" s="44" t="str">
        <f>VLOOKUP(C279,'[1]Control programa E'!$B$13:$U$396,15,0)</f>
        <v>OLGA LUCIA RESTREPO</v>
      </c>
      <c r="I279" s="112">
        <v>0.93181818181818177</v>
      </c>
      <c r="J279" s="112">
        <v>0.87654320987654322</v>
      </c>
      <c r="K279" s="110">
        <f t="shared" si="7"/>
        <v>0.90418069584736249</v>
      </c>
      <c r="L279" s="32">
        <f t="shared" si="9"/>
        <v>0</v>
      </c>
      <c r="M279" s="24">
        <f t="shared" si="8"/>
        <v>0</v>
      </c>
    </row>
    <row r="280" spans="2:13" ht="13.5" x14ac:dyDescent="0.25">
      <c r="B280" s="25">
        <v>216</v>
      </c>
      <c r="C280" s="4">
        <v>168008</v>
      </c>
      <c r="D280" s="44" t="str">
        <f>VLOOKUP(C280,'[1]Control programa E'!$B$13:$U$396,8,0)</f>
        <v>SANTA ANNA SUR</v>
      </c>
      <c r="E280" s="44" t="str">
        <f>VLOOKUP(C280,'[1]Control programa E'!$B$13:$U$396,11,0)</f>
        <v>BOGOTA D.C.</v>
      </c>
      <c r="F280" s="44" t="str">
        <f>VLOOKUP(C280,'[1]Control programa E'!$B$13:$U$396,10,0)</f>
        <v>Área Centro</v>
      </c>
      <c r="G280" s="44" t="str">
        <f>VLOOKUP(C280,'[1]Control programa E'!$B$13:$U$396,20,0)</f>
        <v>Eliana Rubio</v>
      </c>
      <c r="H280" s="44" t="str">
        <f>VLOOKUP(C280,'[1]Control programa E'!$B$13:$U$396,15,0)</f>
        <v xml:space="preserve">PAOLA MARTÍNEZ </v>
      </c>
      <c r="I280" s="111">
        <v>0.95238095238095233</v>
      </c>
      <c r="J280" s="111">
        <v>0.85185185185185186</v>
      </c>
      <c r="K280" s="110">
        <f t="shared" si="7"/>
        <v>0.90211640211640209</v>
      </c>
      <c r="L280" s="32">
        <f t="shared" si="9"/>
        <v>0</v>
      </c>
      <c r="M280" s="24">
        <f t="shared" si="8"/>
        <v>0</v>
      </c>
    </row>
    <row r="281" spans="2:13" ht="13.5" x14ac:dyDescent="0.25">
      <c r="B281" s="22">
        <v>217</v>
      </c>
      <c r="C281" s="6">
        <v>109802</v>
      </c>
      <c r="D281" s="44" t="str">
        <f>VLOOKUP(C281,'[1]Control programa E'!$B$13:$U$396,8,0)</f>
        <v>CARIBE</v>
      </c>
      <c r="E281" s="44" t="str">
        <f>VLOOKUP(C281,'[1]Control programa E'!$B$13:$U$396,11,0)</f>
        <v>MEDELLIN</v>
      </c>
      <c r="F281" s="44" t="str">
        <f>VLOOKUP(C281,'[1]Control programa E'!$B$13:$U$396,10,0)</f>
        <v>Área Norte</v>
      </c>
      <c r="G281" s="44" t="str">
        <f>VLOOKUP(C281,'[1]Control programa E'!$B$13:$U$396,20,0)</f>
        <v>GRUPO ESTACIONES: Maria Victoria Jaramillo</v>
      </c>
      <c r="H281" s="44" t="str">
        <f>VLOOKUP(C281,'[1]Control programa E'!$B$13:$U$396,15,0)</f>
        <v>ALVARO GUTIERREZ</v>
      </c>
      <c r="I281" s="112">
        <v>0.84615384615384615</v>
      </c>
      <c r="J281" s="112">
        <v>0.95238095238095233</v>
      </c>
      <c r="K281" s="110">
        <f t="shared" si="7"/>
        <v>0.89926739926739918</v>
      </c>
      <c r="L281" s="32">
        <f t="shared" si="9"/>
        <v>0</v>
      </c>
      <c r="M281" s="24">
        <f t="shared" si="8"/>
        <v>0</v>
      </c>
    </row>
    <row r="282" spans="2:13" ht="13.5" x14ac:dyDescent="0.25">
      <c r="B282" s="25">
        <v>218</v>
      </c>
      <c r="C282" s="6">
        <v>167157</v>
      </c>
      <c r="D282" s="44" t="str">
        <f>VLOOKUP(C282,'[1]Control programa E'!$B$13:$U$396,8,0)</f>
        <v>SERVICENTRO MENGA</v>
      </c>
      <c r="E282" s="44" t="str">
        <f>VLOOKUP(C282,'[1]Control programa E'!$B$13:$U$396,11,0)</f>
        <v>YUMBO</v>
      </c>
      <c r="F282" s="44" t="str">
        <f>VLOOKUP(C282,'[1]Control programa E'!$B$13:$U$396,10,0)</f>
        <v>Área Sur</v>
      </c>
      <c r="G282" s="44" t="str">
        <f>VLOOKUP(C282,'[1]Control programa E'!$B$13:$U$396,20,0)</f>
        <v>Jose Fernando Cabal</v>
      </c>
      <c r="H282" s="44" t="str">
        <f>VLOOKUP(C282,'[1]Control programa E'!$B$13:$U$396,15,0)</f>
        <v>CLAUDIA PINILLA</v>
      </c>
      <c r="I282" s="112">
        <v>0.79545454545454541</v>
      </c>
      <c r="J282" s="112">
        <v>1</v>
      </c>
      <c r="K282" s="110">
        <f t="shared" si="7"/>
        <v>0.89772727272727271</v>
      </c>
      <c r="L282" s="32">
        <f t="shared" si="9"/>
        <v>1</v>
      </c>
      <c r="M282" s="24">
        <f t="shared" si="8"/>
        <v>150000</v>
      </c>
    </row>
    <row r="283" spans="2:13" ht="13.5" x14ac:dyDescent="0.25">
      <c r="B283" s="22">
        <v>219</v>
      </c>
      <c r="C283" s="6">
        <v>111777</v>
      </c>
      <c r="D283" s="44" t="str">
        <f>VLOOKUP(C283,'[1]Control programa E'!$B$13:$U$396,8,0)</f>
        <v>ESTACION DE SERVICIO VALLE</v>
      </c>
      <c r="E283" s="44" t="str">
        <f>VLOOKUP(C283,'[1]Control programa E'!$B$13:$U$396,11,0)</f>
        <v>TULUA</v>
      </c>
      <c r="F283" s="44" t="str">
        <f>VLOOKUP(C283,'[1]Control programa E'!$B$13:$U$396,10,0)</f>
        <v>Área Sur</v>
      </c>
      <c r="G283" s="44" t="str">
        <f>VLOOKUP(C283,'[1]Control programa E'!$B$13:$U$396,20,0)</f>
        <v>Luz Adriana Galvez</v>
      </c>
      <c r="H283" s="44" t="str">
        <f>VLOOKUP(C283,'[1]Control programa E'!$B$13:$U$396,15,0)</f>
        <v>ANDRES GARCIA</v>
      </c>
      <c r="I283" s="112">
        <v>1</v>
      </c>
      <c r="J283" s="112">
        <v>0.79545454545454541</v>
      </c>
      <c r="K283" s="110">
        <f t="shared" si="7"/>
        <v>0.89772727272727271</v>
      </c>
      <c r="L283" s="32">
        <f t="shared" si="9"/>
        <v>1</v>
      </c>
      <c r="M283" s="24">
        <f t="shared" si="8"/>
        <v>150000</v>
      </c>
    </row>
    <row r="284" spans="2:13" ht="13.5" x14ac:dyDescent="0.25">
      <c r="B284" s="25">
        <v>220</v>
      </c>
      <c r="C284" s="4">
        <v>110522</v>
      </c>
      <c r="D284" s="44" t="str">
        <f>VLOOKUP(C284,'[1]Control programa E'!$B$13:$U$396,8,0)</f>
        <v>ORIENTE</v>
      </c>
      <c r="E284" s="44" t="str">
        <f>VLOOKUP(C284,'[1]Control programa E'!$B$13:$U$396,11,0)</f>
        <v>VILLAVICENCIO</v>
      </c>
      <c r="F284" s="44" t="str">
        <f>VLOOKUP(C284,'[1]Control programa E'!$B$13:$U$396,10,0)</f>
        <v>Área Centro</v>
      </c>
      <c r="G284" s="44" t="str">
        <f>VLOOKUP(C284,'[1]Control programa E'!$B$13:$U$396,20,0)</f>
        <v>REDH: Humberto Hernandez</v>
      </c>
      <c r="H284" s="44" t="str">
        <f>VLOOKUP(C284,'[1]Control programa E'!$B$13:$U$396,15,0)</f>
        <v>IVAN PINZON</v>
      </c>
      <c r="I284" s="111">
        <v>0.79518072289156627</v>
      </c>
      <c r="J284" s="111">
        <v>1</v>
      </c>
      <c r="K284" s="110">
        <f t="shared" ref="K284:K347" si="10">AVERAGE(I284:J284)</f>
        <v>0.89759036144578319</v>
      </c>
      <c r="L284" s="32">
        <f t="shared" si="9"/>
        <v>1</v>
      </c>
      <c r="M284" s="24">
        <f t="shared" si="8"/>
        <v>150000</v>
      </c>
    </row>
    <row r="285" spans="2:13" ht="13.5" x14ac:dyDescent="0.25">
      <c r="B285" s="22">
        <v>221</v>
      </c>
      <c r="C285" s="6">
        <v>111739</v>
      </c>
      <c r="D285" s="44" t="str">
        <f>VLOOKUP(C285,'[1]Control programa E'!$B$13:$U$396,8,0)</f>
        <v>ROYAL</v>
      </c>
      <c r="E285" s="44" t="str">
        <f>VLOOKUP(C285,'[1]Control programa E'!$B$13:$U$396,11,0)</f>
        <v>IBAGUE</v>
      </c>
      <c r="F285" s="44" t="str">
        <f>VLOOKUP(C285,'[1]Control programa E'!$B$13:$U$396,10,0)</f>
        <v>Área Centro</v>
      </c>
      <c r="G285" s="44" t="str">
        <f>VLOOKUP(C285,'[1]Control programa E'!$B$13:$U$396,20,0)</f>
        <v>REDH: Humberto Hernandez</v>
      </c>
      <c r="H285" s="44" t="str">
        <f>VLOOKUP(C285,'[1]Control programa E'!$B$13:$U$396,15,0)</f>
        <v>ROBINSON GUZMÁN</v>
      </c>
      <c r="I285" s="112">
        <v>0.78823529411764703</v>
      </c>
      <c r="J285" s="112">
        <v>1</v>
      </c>
      <c r="K285" s="110">
        <f t="shared" si="10"/>
        <v>0.89411764705882346</v>
      </c>
      <c r="L285" s="32">
        <f t="shared" si="9"/>
        <v>1</v>
      </c>
      <c r="M285" s="24">
        <f t="shared" ref="M285:M348" si="11">L285*$N$90</f>
        <v>150000</v>
      </c>
    </row>
    <row r="286" spans="2:13" ht="13.5" x14ac:dyDescent="0.25">
      <c r="B286" s="25">
        <v>222</v>
      </c>
      <c r="C286" s="6">
        <v>164481</v>
      </c>
      <c r="D286" s="44" t="str">
        <f>VLOOKUP(C286,'[1]Control programa E'!$B$13:$U$396,8,0)</f>
        <v>LA SUPER 13</v>
      </c>
      <c r="E286" s="44" t="str">
        <f>VLOOKUP(C286,'[1]Control programa E'!$B$13:$U$396,11,0)</f>
        <v>CARTAGO</v>
      </c>
      <c r="F286" s="44" t="str">
        <f>VLOOKUP(C286,'[1]Control programa E'!$B$13:$U$396,10,0)</f>
        <v>Área Sur</v>
      </c>
      <c r="G286" s="44" t="str">
        <f>VLOOKUP(C286,'[1]Control programa E'!$B$13:$U$396,20,0)</f>
        <v>Natalia Quintero</v>
      </c>
      <c r="H286" s="44" t="str">
        <f>VLOOKUP(C286,'[1]Control programa E'!$B$13:$U$396,15,0)</f>
        <v>ANDRES GARCIA</v>
      </c>
      <c r="I286" s="112">
        <v>0.88311688311688308</v>
      </c>
      <c r="J286" s="112">
        <v>0.90243902439024393</v>
      </c>
      <c r="K286" s="110">
        <f t="shared" si="10"/>
        <v>0.8927779537535635</v>
      </c>
      <c r="L286" s="32">
        <f t="shared" si="9"/>
        <v>0</v>
      </c>
      <c r="M286" s="24">
        <f t="shared" si="11"/>
        <v>0</v>
      </c>
    </row>
    <row r="287" spans="2:13" ht="13.5" x14ac:dyDescent="0.25">
      <c r="B287" s="22">
        <v>223</v>
      </c>
      <c r="C287" s="4">
        <v>112010</v>
      </c>
      <c r="D287" s="44" t="str">
        <f>VLOOKUP(C287,'[1]Control programa E'!$B$13:$U$396,8,0)</f>
        <v>MASILURES</v>
      </c>
      <c r="E287" s="44" t="str">
        <f>VLOOKUP(C287,'[1]Control programa E'!$B$13:$U$396,11,0)</f>
        <v>UBATE</v>
      </c>
      <c r="F287" s="44" t="str">
        <f>VLOOKUP(C287,'[1]Control programa E'!$B$13:$U$396,10,0)</f>
        <v>Área Centro</v>
      </c>
      <c r="G287" s="44" t="str">
        <f>VLOOKUP(C287,'[1]Control programa E'!$B$13:$U$396,20,0)</f>
        <v>Gustavo Espitia</v>
      </c>
      <c r="H287" s="44" t="str">
        <f>VLOOKUP(C287,'[1]Control programa E'!$B$13:$U$396,15,0)</f>
        <v>YOLIMA MESA</v>
      </c>
      <c r="I287" s="111">
        <v>0.92771084337349397</v>
      </c>
      <c r="J287" s="111">
        <v>0.85542168674698793</v>
      </c>
      <c r="K287" s="110">
        <f t="shared" si="10"/>
        <v>0.89156626506024095</v>
      </c>
      <c r="L287" s="32">
        <f t="shared" si="9"/>
        <v>0</v>
      </c>
      <c r="M287" s="24">
        <f t="shared" si="11"/>
        <v>0</v>
      </c>
    </row>
    <row r="288" spans="2:13" ht="13.5" x14ac:dyDescent="0.25">
      <c r="B288" s="25">
        <v>224</v>
      </c>
      <c r="C288" s="4">
        <v>170948</v>
      </c>
      <c r="D288" s="44" t="str">
        <f>VLOOKUP(C288,'[1]Control programa E'!$B$13:$U$396,8,0)</f>
        <v>CARVAJAL</v>
      </c>
      <c r="E288" s="44" t="str">
        <f>VLOOKUP(C288,'[1]Control programa E'!$B$13:$U$396,11,0)</f>
        <v>BOGOTA D.C.</v>
      </c>
      <c r="F288" s="44" t="str">
        <f>VLOOKUP(C288,'[1]Control programa E'!$B$13:$U$396,10,0)</f>
        <v>Área Centro</v>
      </c>
      <c r="G288" s="44" t="str">
        <f>VLOOKUP(C288,'[1]Control programa E'!$B$13:$U$396,20,0)</f>
        <v>Jose Libardo Balaguera Daza</v>
      </c>
      <c r="H288" s="44" t="str">
        <f>VLOOKUP(C288,'[1]Control programa E'!$B$13:$U$396,15,0)</f>
        <v xml:space="preserve">JUAN PABLO PIÑEROS </v>
      </c>
      <c r="I288" s="111">
        <v>0.89873417721518989</v>
      </c>
      <c r="J288" s="111">
        <v>0.88235294117647056</v>
      </c>
      <c r="K288" s="110">
        <f t="shared" si="10"/>
        <v>0.89054355919583017</v>
      </c>
      <c r="L288" s="32">
        <f t="shared" si="9"/>
        <v>0</v>
      </c>
      <c r="M288" s="24">
        <f t="shared" si="11"/>
        <v>0</v>
      </c>
    </row>
    <row r="289" spans="2:13" ht="13.5" x14ac:dyDescent="0.25">
      <c r="B289" s="22">
        <v>225</v>
      </c>
      <c r="C289" s="4">
        <v>164473</v>
      </c>
      <c r="D289" s="44" t="str">
        <f>VLOOKUP(C289,'[1]Control programa E'!$B$13:$U$396,8,0)</f>
        <v>ACOPI</v>
      </c>
      <c r="E289" s="44" t="str">
        <f>VLOOKUP(C289,'[1]Control programa E'!$B$13:$U$396,11,0)</f>
        <v>YUMBO</v>
      </c>
      <c r="F289" s="44" t="str">
        <f>VLOOKUP(C289,'[1]Control programa E'!$B$13:$U$396,10,0)</f>
        <v>Área Sur</v>
      </c>
      <c r="G289" s="44" t="str">
        <f>VLOOKUP(C289,'[1]Control programa E'!$B$13:$U$396,20,0)</f>
        <v>VILLALOBOS: Oscar Rojas</v>
      </c>
      <c r="H289" s="44" t="str">
        <f>VLOOKUP(C289,'[1]Control programa E'!$B$13:$U$396,15,0)</f>
        <v>CATALINA QUINTERO</v>
      </c>
      <c r="I289" s="111">
        <v>0.85227272727272729</v>
      </c>
      <c r="J289" s="111">
        <v>0.9285714285714286</v>
      </c>
      <c r="K289" s="110">
        <f t="shared" si="10"/>
        <v>0.89042207792207795</v>
      </c>
      <c r="L289" s="32">
        <f t="shared" si="9"/>
        <v>0</v>
      </c>
      <c r="M289" s="24">
        <f t="shared" si="11"/>
        <v>0</v>
      </c>
    </row>
    <row r="290" spans="2:13" ht="13.5" x14ac:dyDescent="0.25">
      <c r="B290" s="25">
        <v>226</v>
      </c>
      <c r="C290" s="6">
        <v>112292</v>
      </c>
      <c r="D290" s="44" t="str">
        <f>VLOOKUP(C290,'[1]Control programa E'!$B$13:$U$396,8,0)</f>
        <v>EDS PRIMAX GUAMAL</v>
      </c>
      <c r="E290" s="44" t="str">
        <f>VLOOKUP(C290,'[1]Control programa E'!$B$13:$U$396,11,0)</f>
        <v>GUAMAL</v>
      </c>
      <c r="F290" s="44" t="str">
        <f>VLOOKUP(C290,'[1]Control programa E'!$B$13:$U$396,10,0)</f>
        <v>Área Centro</v>
      </c>
      <c r="G290" s="44" t="str">
        <f>VLOOKUP(C290,'[1]Control programa E'!$B$13:$U$396,20,0)</f>
        <v>REDH: Humberto Hernandez</v>
      </c>
      <c r="H290" s="44" t="str">
        <f>VLOOKUP(C290,'[1]Control programa E'!$B$13:$U$396,15,0)</f>
        <v>IVAN PINZON</v>
      </c>
      <c r="I290" s="112">
        <v>0.96511627906976749</v>
      </c>
      <c r="J290" s="112">
        <v>0.80263157894736847</v>
      </c>
      <c r="K290" s="110">
        <f t="shared" si="10"/>
        <v>0.88387392900856798</v>
      </c>
      <c r="L290" s="32">
        <f t="shared" si="9"/>
        <v>0</v>
      </c>
      <c r="M290" s="24">
        <f t="shared" si="11"/>
        <v>0</v>
      </c>
    </row>
    <row r="291" spans="2:13" ht="13.5" x14ac:dyDescent="0.25">
      <c r="B291" s="22">
        <v>227</v>
      </c>
      <c r="C291" s="6">
        <v>169638</v>
      </c>
      <c r="D291" s="44" t="str">
        <f>VLOOKUP(C291,'[1]Control programa E'!$B$13:$U$396,8,0)</f>
        <v>LLANOGRANDE - SOATA</v>
      </c>
      <c r="E291" s="44" t="str">
        <f>VLOOKUP(C291,'[1]Control programa E'!$B$13:$U$396,11,0)</f>
        <v>SOATA</v>
      </c>
      <c r="F291" s="44" t="str">
        <f>VLOOKUP(C291,'[1]Control programa E'!$B$13:$U$396,10,0)</f>
        <v>Área Centro</v>
      </c>
      <c r="G291" s="44" t="str">
        <f>VLOOKUP(C291,'[1]Control programa E'!$B$13:$U$396,20,0)</f>
        <v xml:space="preserve">Ramiro Merchan </v>
      </c>
      <c r="H291" s="44" t="str">
        <f>VLOOKUP(C291,'[1]Control programa E'!$B$13:$U$396,15,0)</f>
        <v>YOLIMA MESA</v>
      </c>
      <c r="I291" s="112">
        <v>0.86046511627906974</v>
      </c>
      <c r="J291" s="112">
        <v>0.90697674418604646</v>
      </c>
      <c r="K291" s="110">
        <f t="shared" si="10"/>
        <v>0.88372093023255816</v>
      </c>
      <c r="L291" s="32">
        <f t="shared" si="9"/>
        <v>0</v>
      </c>
      <c r="M291" s="24">
        <f t="shared" si="11"/>
        <v>0</v>
      </c>
    </row>
    <row r="292" spans="2:13" ht="13.5" x14ac:dyDescent="0.25">
      <c r="B292" s="25">
        <v>228</v>
      </c>
      <c r="C292" s="6">
        <v>170474</v>
      </c>
      <c r="D292" s="44" t="str">
        <f>VLOOKUP(C292,'[1]Control programa E'!$B$13:$U$396,8,0)</f>
        <v>CANAGUARITO</v>
      </c>
      <c r="E292" s="44" t="str">
        <f>VLOOKUP(C292,'[1]Control programa E'!$B$13:$U$396,11,0)</f>
        <v>GRANADA</v>
      </c>
      <c r="F292" s="44" t="str">
        <f>VLOOKUP(C292,'[1]Control programa E'!$B$13:$U$396,10,0)</f>
        <v>Área Centro</v>
      </c>
      <c r="G292" s="44" t="str">
        <f>VLOOKUP(C292,'[1]Control programa E'!$B$13:$U$396,20,0)</f>
        <v>REINEL GAITAM</v>
      </c>
      <c r="H292" s="44" t="str">
        <f>VLOOKUP(C292,'[1]Control programa E'!$B$13:$U$396,15,0)</f>
        <v>IVAN PINZON</v>
      </c>
      <c r="I292" s="112">
        <v>1</v>
      </c>
      <c r="J292" s="112">
        <v>0.76543209876543206</v>
      </c>
      <c r="K292" s="110">
        <f t="shared" si="10"/>
        <v>0.88271604938271597</v>
      </c>
      <c r="L292" s="32">
        <f t="shared" si="9"/>
        <v>1</v>
      </c>
      <c r="M292" s="24">
        <f t="shared" si="11"/>
        <v>150000</v>
      </c>
    </row>
    <row r="293" spans="2:13" ht="13.5" x14ac:dyDescent="0.25">
      <c r="B293" s="22">
        <v>229</v>
      </c>
      <c r="C293" s="4">
        <v>163868</v>
      </c>
      <c r="D293" s="44" t="str">
        <f>VLOOKUP(C293,'[1]Control programa E'!$B$13:$U$396,8,0)</f>
        <v>LOS ALPES</v>
      </c>
      <c r="E293" s="44" t="str">
        <f>VLOOKUP(C293,'[1]Control programa E'!$B$13:$U$396,11,0)</f>
        <v>ANDALUCIA</v>
      </c>
      <c r="F293" s="44" t="str">
        <f>VLOOKUP(C293,'[1]Control programa E'!$B$13:$U$396,10,0)</f>
        <v>Área Sur</v>
      </c>
      <c r="G293" s="44" t="str">
        <f>VLOOKUP(C293,'[1]Control programa E'!$B$13:$U$396,20,0)</f>
        <v>Federico Rojas - Fernando Zaa</v>
      </c>
      <c r="H293" s="44" t="str">
        <f>VLOOKUP(C293,'[1]Control programa E'!$B$13:$U$396,15,0)</f>
        <v>CATALINA QUINTERO</v>
      </c>
      <c r="I293" s="3" t="s">
        <v>534</v>
      </c>
      <c r="J293" s="111">
        <v>0.88157894736842102</v>
      </c>
      <c r="K293" s="110">
        <f t="shared" si="10"/>
        <v>0.88157894736842102</v>
      </c>
      <c r="L293" s="32">
        <f t="shared" si="9"/>
        <v>0</v>
      </c>
      <c r="M293" s="24">
        <f t="shared" si="11"/>
        <v>0</v>
      </c>
    </row>
    <row r="294" spans="2:13" ht="13.5" x14ac:dyDescent="0.25">
      <c r="B294" s="25">
        <v>230</v>
      </c>
      <c r="C294" s="6">
        <v>159542</v>
      </c>
      <c r="D294" s="44" t="str">
        <f>VLOOKUP(C294,'[1]Control programa E'!$B$13:$U$396,8,0)</f>
        <v>LOS MANGOS</v>
      </c>
      <c r="E294" s="44" t="str">
        <f>VLOOKUP(C294,'[1]Control programa E'!$B$13:$U$396,11,0)</f>
        <v>MEDELLIN</v>
      </c>
      <c r="F294" s="44" t="str">
        <f>VLOOKUP(C294,'[1]Control programa E'!$B$13:$U$396,10,0)</f>
        <v>Área Norte</v>
      </c>
      <c r="G294" s="44" t="str">
        <f>VLOOKUP(C294,'[1]Control programa E'!$B$13:$U$396,20,0)</f>
        <v>GRUPO ESTACIONES: Juan Gonzalo Velez</v>
      </c>
      <c r="H294" s="44" t="str">
        <f>VLOOKUP(C294,'[1]Control programa E'!$B$13:$U$396,15,0)</f>
        <v>ALVARO GUTIERREZ</v>
      </c>
      <c r="I294" s="112">
        <v>1</v>
      </c>
      <c r="J294" s="112">
        <v>0.76136363636363635</v>
      </c>
      <c r="K294" s="110">
        <f t="shared" si="10"/>
        <v>0.88068181818181812</v>
      </c>
      <c r="L294" s="32">
        <f t="shared" si="9"/>
        <v>1</v>
      </c>
      <c r="M294" s="24">
        <f t="shared" si="11"/>
        <v>150000</v>
      </c>
    </row>
    <row r="295" spans="2:13" ht="13.5" x14ac:dyDescent="0.25">
      <c r="B295" s="22">
        <v>231</v>
      </c>
      <c r="C295" s="4">
        <v>110288</v>
      </c>
      <c r="D295" s="44" t="str">
        <f>VLOOKUP(C295,'[1]Control programa E'!$B$13:$U$396,8,0)</f>
        <v>BELEN</v>
      </c>
      <c r="E295" s="44" t="str">
        <f>VLOOKUP(C295,'[1]Control programa E'!$B$13:$U$396,11,0)</f>
        <v>MEDELLIN</v>
      </c>
      <c r="F295" s="44" t="str">
        <f>VLOOKUP(C295,'[1]Control programa E'!$B$13:$U$396,10,0)</f>
        <v>Área Norte</v>
      </c>
      <c r="G295" s="44">
        <f>VLOOKUP(C295,'[1]Control programa E'!$B$13:$U$396,20,0)</f>
        <v>0</v>
      </c>
      <c r="H295" s="44" t="str">
        <f>VLOOKUP(C295,'[1]Control programa E'!$B$13:$U$396,15,0)</f>
        <v>OLGA LUCIA RESTREPO</v>
      </c>
      <c r="I295" s="111">
        <v>0.83750000000000002</v>
      </c>
      <c r="J295" s="111">
        <v>0.92307692307692313</v>
      </c>
      <c r="K295" s="110">
        <f t="shared" si="10"/>
        <v>0.88028846153846163</v>
      </c>
      <c r="L295" s="32">
        <f t="shared" si="9"/>
        <v>0</v>
      </c>
      <c r="M295" s="24">
        <f t="shared" si="11"/>
        <v>0</v>
      </c>
    </row>
    <row r="296" spans="2:13" ht="13.5" x14ac:dyDescent="0.25">
      <c r="B296" s="25">
        <v>232</v>
      </c>
      <c r="C296" s="4">
        <v>163796</v>
      </c>
      <c r="D296" s="44" t="str">
        <f>VLOOKUP(C296,'[1]Control programa E'!$B$13:$U$396,8,0)</f>
        <v>GLORIETA 2</v>
      </c>
      <c r="E296" s="44" t="str">
        <f>VLOOKUP(C296,'[1]Control programa E'!$B$13:$U$396,11,0)</f>
        <v>GUADALAJARA DE BUGA</v>
      </c>
      <c r="F296" s="44" t="str">
        <f>VLOOKUP(C296,'[1]Control programa E'!$B$13:$U$396,10,0)</f>
        <v>Área Sur</v>
      </c>
      <c r="G296" s="44" t="str">
        <f>VLOOKUP(C296,'[1]Control programa E'!$B$13:$U$396,20,0)</f>
        <v>VILLALOBOS: Andrea Villalobos</v>
      </c>
      <c r="H296" s="44" t="str">
        <f>VLOOKUP(C296,'[1]Control programa E'!$B$13:$U$396,15,0)</f>
        <v>CATALINA QUINTERO</v>
      </c>
      <c r="I296" s="111">
        <v>1</v>
      </c>
      <c r="J296" s="111">
        <v>0.75903614457831325</v>
      </c>
      <c r="K296" s="110">
        <f t="shared" si="10"/>
        <v>0.87951807228915668</v>
      </c>
      <c r="L296" s="32">
        <f t="shared" si="9"/>
        <v>1</v>
      </c>
      <c r="M296" s="24">
        <f t="shared" si="11"/>
        <v>150000</v>
      </c>
    </row>
    <row r="297" spans="2:13" ht="13.5" x14ac:dyDescent="0.25">
      <c r="B297" s="22">
        <v>233</v>
      </c>
      <c r="C297" s="6">
        <v>109917</v>
      </c>
      <c r="D297" s="44" t="str">
        <f>VLOOKUP(C297,'[1]Control programa E'!$B$13:$U$396,8,0)</f>
        <v>MALL AUTOS</v>
      </c>
      <c r="E297" s="44" t="str">
        <f>VLOOKUP(C297,'[1]Control programa E'!$B$13:$U$396,11,0)</f>
        <v>MEDELLIN</v>
      </c>
      <c r="F297" s="44" t="str">
        <f>VLOOKUP(C297,'[1]Control programa E'!$B$13:$U$396,10,0)</f>
        <v>Área Norte</v>
      </c>
      <c r="G297" s="44" t="str">
        <f>VLOOKUP(C297,'[1]Control programa E'!$B$13:$U$396,20,0)</f>
        <v>Cesar Velez</v>
      </c>
      <c r="H297" s="44" t="str">
        <f>VLOOKUP(C297,'[1]Control programa E'!$B$13:$U$396,15,0)</f>
        <v>OLGA LUCIA RESTREPO</v>
      </c>
      <c r="I297" s="112">
        <v>0.86046511627906974</v>
      </c>
      <c r="J297" s="112">
        <v>0.89772727272727271</v>
      </c>
      <c r="K297" s="110">
        <f t="shared" si="10"/>
        <v>0.87909619450317122</v>
      </c>
      <c r="L297" s="32">
        <f t="shared" si="9"/>
        <v>0</v>
      </c>
      <c r="M297" s="24">
        <f t="shared" si="11"/>
        <v>0</v>
      </c>
    </row>
    <row r="298" spans="2:13" ht="13.5" x14ac:dyDescent="0.25">
      <c r="B298" s="25">
        <v>234</v>
      </c>
      <c r="C298" s="4">
        <v>109981</v>
      </c>
      <c r="D298" s="44" t="str">
        <f>VLOOKUP(C298,'[1]Control programa E'!$B$13:$U$396,8,0)</f>
        <v>MOBIL 1 - BOGOTA</v>
      </c>
      <c r="E298" s="44" t="str">
        <f>VLOOKUP(C298,'[1]Control programa E'!$B$13:$U$396,11,0)</f>
        <v>BOGOTA D.C.</v>
      </c>
      <c r="F298" s="44" t="str">
        <f>VLOOKUP(C298,'[1]Control programa E'!$B$13:$U$396,10,0)</f>
        <v>Área Centro</v>
      </c>
      <c r="G298" s="44" t="str">
        <f>VLOOKUP(C298,'[1]Control programa E'!$B$13:$U$396,20,0)</f>
        <v xml:space="preserve">Rodrigo Jaramillo </v>
      </c>
      <c r="H298" s="44" t="str">
        <f>VLOOKUP(C298,'[1]Control programa E'!$B$13:$U$396,15,0)</f>
        <v xml:space="preserve">JUAN PABLO PIÑEROS </v>
      </c>
      <c r="I298" s="111">
        <v>0.84146341463414631</v>
      </c>
      <c r="J298" s="111">
        <v>0.91666666666666663</v>
      </c>
      <c r="K298" s="110">
        <f t="shared" si="10"/>
        <v>0.87906504065040647</v>
      </c>
      <c r="L298" s="32">
        <f t="shared" si="9"/>
        <v>0</v>
      </c>
      <c r="M298" s="24">
        <f t="shared" si="11"/>
        <v>0</v>
      </c>
    </row>
    <row r="299" spans="2:13" ht="13.5" x14ac:dyDescent="0.25">
      <c r="B299" s="22">
        <v>235</v>
      </c>
      <c r="C299" s="4">
        <v>166912</v>
      </c>
      <c r="D299" s="44" t="str">
        <f>VLOOKUP(C299,'[1]Control programa E'!$B$13:$U$396,8,0)</f>
        <v>LA VICTORIA</v>
      </c>
      <c r="E299" s="44" t="str">
        <f>VLOOKUP(C299,'[1]Control programa E'!$B$13:$U$396,11,0)</f>
        <v>FLORENCIA</v>
      </c>
      <c r="F299" s="44" t="str">
        <f>VLOOKUP(C299,'[1]Control programa E'!$B$13:$U$396,10,0)</f>
        <v>Área Sur</v>
      </c>
      <c r="G299" s="44" t="str">
        <f>VLOOKUP(C299,'[1]Control programa E'!$B$13:$U$396,20,0)</f>
        <v>COESCO: Francisco Diez</v>
      </c>
      <c r="H299" s="44" t="str">
        <f>VLOOKUP(C299,'[1]Control programa E'!$B$13:$U$396,15,0)</f>
        <v>JOHANA BOTERO</v>
      </c>
      <c r="I299" s="111">
        <v>1</v>
      </c>
      <c r="J299" s="111">
        <v>0.7558139534883721</v>
      </c>
      <c r="K299" s="110">
        <f t="shared" si="10"/>
        <v>0.87790697674418605</v>
      </c>
      <c r="L299" s="32">
        <f t="shared" si="9"/>
        <v>1</v>
      </c>
      <c r="M299" s="24">
        <f t="shared" si="11"/>
        <v>150000</v>
      </c>
    </row>
    <row r="300" spans="2:13" ht="13.5" x14ac:dyDescent="0.25">
      <c r="B300" s="25">
        <v>236</v>
      </c>
      <c r="C300" s="6">
        <v>110298</v>
      </c>
      <c r="D300" s="44" t="str">
        <f>VLOOKUP(C300,'[1]Control programa E'!$B$13:$U$396,8,0)</f>
        <v>PASOANCHO</v>
      </c>
      <c r="E300" s="44" t="str">
        <f>VLOOKUP(C300,'[1]Control programa E'!$B$13:$U$396,11,0)</f>
        <v>SANTIAGO DE CALI</v>
      </c>
      <c r="F300" s="44" t="str">
        <f>VLOOKUP(C300,'[1]Control programa E'!$B$13:$U$396,10,0)</f>
        <v>Área Sur</v>
      </c>
      <c r="G300" s="44" t="str">
        <f>VLOOKUP(C300,'[1]Control programa E'!$B$13:$U$396,20,0)</f>
        <v>GREEN SAS: Jose Vicente Enriquez</v>
      </c>
      <c r="H300" s="44" t="str">
        <f>VLOOKUP(C300,'[1]Control programa E'!$B$13:$U$396,15,0)</f>
        <v>CLAUDIA PINILLA</v>
      </c>
      <c r="I300" s="112">
        <v>0.82558139534883723</v>
      </c>
      <c r="J300" s="112">
        <v>0.93023255813953487</v>
      </c>
      <c r="K300" s="110">
        <f t="shared" si="10"/>
        <v>0.87790697674418605</v>
      </c>
      <c r="L300" s="32">
        <f t="shared" si="9"/>
        <v>0</v>
      </c>
      <c r="M300" s="24">
        <f t="shared" si="11"/>
        <v>0</v>
      </c>
    </row>
    <row r="301" spans="2:13" ht="13.5" x14ac:dyDescent="0.25">
      <c r="B301" s="22">
        <v>237</v>
      </c>
      <c r="C301" s="4">
        <v>160937</v>
      </c>
      <c r="D301" s="44" t="str">
        <f>VLOOKUP(C301,'[1]Control programa E'!$B$13:$U$396,8,0)</f>
        <v>PANAMERICANA - IBAGUE</v>
      </c>
      <c r="E301" s="44" t="str">
        <f>VLOOKUP(C301,'[1]Control programa E'!$B$13:$U$396,11,0)</f>
        <v>IBAGUE</v>
      </c>
      <c r="F301" s="44" t="str">
        <f>VLOOKUP(C301,'[1]Control programa E'!$B$13:$U$396,10,0)</f>
        <v>Área Centro</v>
      </c>
      <c r="G301" s="44" t="str">
        <f>VLOOKUP(C301,'[1]Control programa E'!$B$13:$U$396,20,0)</f>
        <v>Jaime Bryant</v>
      </c>
      <c r="H301" s="44" t="str">
        <f>VLOOKUP(C301,'[1]Control programa E'!$B$13:$U$396,15,0)</f>
        <v>ROBINSON GUZMÁN</v>
      </c>
      <c r="I301" s="111">
        <v>0.75294117647058822</v>
      </c>
      <c r="J301" s="111">
        <v>1</v>
      </c>
      <c r="K301" s="110">
        <f t="shared" si="10"/>
        <v>0.87647058823529411</v>
      </c>
      <c r="L301" s="32">
        <f t="shared" si="9"/>
        <v>1</v>
      </c>
      <c r="M301" s="24">
        <f t="shared" si="11"/>
        <v>150000</v>
      </c>
    </row>
    <row r="302" spans="2:13" ht="13.5" x14ac:dyDescent="0.25">
      <c r="B302" s="25">
        <v>238</v>
      </c>
      <c r="C302" s="4">
        <v>110341</v>
      </c>
      <c r="D302" s="44" t="str">
        <f>VLOOKUP(C302,'[1]Control programa E'!$B$13:$U$396,8,0)</f>
        <v>CALISUR</v>
      </c>
      <c r="E302" s="44" t="str">
        <f>VLOOKUP(C302,'[1]Control programa E'!$B$13:$U$396,11,0)</f>
        <v>SANTIAGO DE CALI</v>
      </c>
      <c r="F302" s="44" t="str">
        <f>VLOOKUP(C302,'[1]Control programa E'!$B$13:$U$396,10,0)</f>
        <v>Área Sur</v>
      </c>
      <c r="G302" s="44" t="str">
        <f>VLOOKUP(C302,'[1]Control programa E'!$B$13:$U$396,20,0)</f>
        <v>VILLALOBOS: Oscar Rojas</v>
      </c>
      <c r="H302" s="44" t="str">
        <f>VLOOKUP(C302,'[1]Control programa E'!$B$13:$U$396,15,0)</f>
        <v>CATALINA QUINTERO</v>
      </c>
      <c r="I302" s="111">
        <v>0.86904761904761907</v>
      </c>
      <c r="J302" s="111">
        <v>0.88372093023255816</v>
      </c>
      <c r="K302" s="110">
        <f t="shared" si="10"/>
        <v>0.87638427464008861</v>
      </c>
      <c r="L302" s="32">
        <f t="shared" si="9"/>
        <v>0</v>
      </c>
      <c r="M302" s="24">
        <f t="shared" si="11"/>
        <v>0</v>
      </c>
    </row>
    <row r="303" spans="2:13" ht="13.5" x14ac:dyDescent="0.25">
      <c r="B303" s="22">
        <v>239</v>
      </c>
      <c r="C303" s="4">
        <v>168265</v>
      </c>
      <c r="D303" s="44" t="str">
        <f>VLOOKUP(C303,'[1]Control programa E'!$B$13:$U$396,8,0)</f>
        <v>EL ALTICO</v>
      </c>
      <c r="E303" s="44" t="str">
        <f>VLOOKUP(C303,'[1]Control programa E'!$B$13:$U$396,11,0)</f>
        <v>LA ESTRELLA</v>
      </c>
      <c r="F303" s="44" t="str">
        <f>VLOOKUP(C303,'[1]Control programa E'!$B$13:$U$396,10,0)</f>
        <v>Área Norte</v>
      </c>
      <c r="G303" s="44" t="str">
        <f>VLOOKUP(C303,'[1]Control programa E'!$B$13:$U$396,20,0)</f>
        <v>Mauricio Montoya</v>
      </c>
      <c r="H303" s="44" t="str">
        <f>VLOOKUP(C303,'[1]Control programa E'!$B$13:$U$396,15,0)</f>
        <v>ALVARO GUTIERREZ</v>
      </c>
      <c r="I303" s="111">
        <v>0.9452054794520548</v>
      </c>
      <c r="J303" s="111">
        <v>0.80681818181818177</v>
      </c>
      <c r="K303" s="110">
        <f t="shared" si="10"/>
        <v>0.87601183063511834</v>
      </c>
      <c r="L303" s="32">
        <f t="shared" si="9"/>
        <v>0</v>
      </c>
      <c r="M303" s="24">
        <f t="shared" si="11"/>
        <v>0</v>
      </c>
    </row>
    <row r="304" spans="2:13" ht="13.5" x14ac:dyDescent="0.25">
      <c r="B304" s="25">
        <v>240</v>
      </c>
      <c r="C304" s="6">
        <v>110398</v>
      </c>
      <c r="D304" s="44" t="str">
        <f>VLOOKUP(C304,'[1]Control programa E'!$B$13:$U$396,8,0)</f>
        <v>LA VIÑA</v>
      </c>
      <c r="E304" s="44" t="str">
        <f>VLOOKUP(C304,'[1]Control programa E'!$B$13:$U$396,11,0)</f>
        <v>BUGA</v>
      </c>
      <c r="F304" s="44" t="str">
        <f>VLOOKUP(C304,'[1]Control programa E'!$B$13:$U$396,10,0)</f>
        <v>Área Sur</v>
      </c>
      <c r="G304" s="44" t="str">
        <f>VLOOKUP(C304,'[1]Control programa E'!$B$13:$U$396,20,0)</f>
        <v>Alberto BetancourtH</v>
      </c>
      <c r="H304" s="44" t="str">
        <f>VLOOKUP(C304,'[1]Control programa E'!$B$13:$U$396,15,0)</f>
        <v>FERNANDO HERNANDEZ</v>
      </c>
      <c r="I304" s="112">
        <v>0.82954545454545459</v>
      </c>
      <c r="J304" s="112">
        <v>0.92105263157894735</v>
      </c>
      <c r="K304" s="110">
        <f t="shared" si="10"/>
        <v>0.87529904306220097</v>
      </c>
      <c r="L304" s="32">
        <f t="shared" si="9"/>
        <v>0</v>
      </c>
      <c r="M304" s="24">
        <f t="shared" si="11"/>
        <v>0</v>
      </c>
    </row>
    <row r="305" spans="2:13" ht="13.5" x14ac:dyDescent="0.25">
      <c r="B305" s="22">
        <v>241</v>
      </c>
      <c r="C305" s="4">
        <v>146083</v>
      </c>
      <c r="D305" s="44" t="str">
        <f>VLOOKUP(C305,'[1]Control programa E'!$B$13:$U$396,8,0)</f>
        <v>LA 70 MEDELLIN</v>
      </c>
      <c r="E305" s="44" t="str">
        <f>VLOOKUP(C305,'[1]Control programa E'!$B$13:$U$396,11,0)</f>
        <v>MEDELLIN</v>
      </c>
      <c r="F305" s="44" t="str">
        <f>VLOOKUP(C305,'[1]Control programa E'!$B$13:$U$396,10,0)</f>
        <v>Área Norte</v>
      </c>
      <c r="G305" s="44" t="str">
        <f>VLOOKUP(C305,'[1]Control programa E'!$B$13:$U$396,20,0)</f>
        <v xml:space="preserve">Hector Julio Gaviria - Erika Gaviria </v>
      </c>
      <c r="H305" s="44" t="str">
        <f>VLOOKUP(C305,'[1]Control programa E'!$B$13:$U$396,15,0)</f>
        <v>ANDRES FELIPE PENNA</v>
      </c>
      <c r="I305" s="111">
        <v>0.91860465116279066</v>
      </c>
      <c r="J305" s="111">
        <v>0.82954545454545459</v>
      </c>
      <c r="K305" s="110">
        <f t="shared" si="10"/>
        <v>0.87407505285412257</v>
      </c>
      <c r="L305" s="32">
        <f t="shared" si="9"/>
        <v>0</v>
      </c>
      <c r="M305" s="24">
        <f t="shared" si="11"/>
        <v>0</v>
      </c>
    </row>
    <row r="306" spans="2:13" ht="13.5" x14ac:dyDescent="0.25">
      <c r="B306" s="25">
        <v>242</v>
      </c>
      <c r="C306" s="4">
        <v>111738</v>
      </c>
      <c r="D306" s="44" t="str">
        <f>VLOOKUP(C306,'[1]Control programa E'!$B$13:$U$396,8,0)</f>
        <v>LA ISABELA</v>
      </c>
      <c r="E306" s="44" t="str">
        <f>VLOOKUP(C306,'[1]Control programa E'!$B$13:$U$396,11,0)</f>
        <v>BUCARAMANGA</v>
      </c>
      <c r="F306" s="44" t="str">
        <f>VLOOKUP(C306,'[1]Control programa E'!$B$13:$U$396,10,0)</f>
        <v>Área Norte</v>
      </c>
      <c r="G306" s="44" t="str">
        <f>VLOOKUP(C306,'[1]Control programa E'!$B$13:$U$396,20,0)</f>
        <v>COESCO: Alexander Trujillo</v>
      </c>
      <c r="H306" s="44" t="str">
        <f>VLOOKUP(C306,'[1]Control programa E'!$B$13:$U$396,15,0)</f>
        <v>FABIAN TORRES</v>
      </c>
      <c r="I306" s="111">
        <v>0.95454545454545459</v>
      </c>
      <c r="J306" s="111">
        <v>0.79069767441860461</v>
      </c>
      <c r="K306" s="110">
        <f t="shared" si="10"/>
        <v>0.87262156448202965</v>
      </c>
      <c r="L306" s="32">
        <f t="shared" si="9"/>
        <v>0</v>
      </c>
      <c r="M306" s="24">
        <f t="shared" si="11"/>
        <v>0</v>
      </c>
    </row>
    <row r="307" spans="2:13" ht="13.5" x14ac:dyDescent="0.25">
      <c r="B307" s="22">
        <v>243</v>
      </c>
      <c r="C307" s="6">
        <v>170347</v>
      </c>
      <c r="D307" s="44" t="str">
        <f>VLOOKUP(C307,'[1]Control programa E'!$B$13:$U$396,8,0)</f>
        <v>SAN RAFAEL</v>
      </c>
      <c r="E307" s="44" t="str">
        <f>VLOOKUP(C307,'[1]Control programa E'!$B$13:$U$396,11,0)</f>
        <v>DAGUA</v>
      </c>
      <c r="F307" s="44" t="str">
        <f>VLOOKUP(C307,'[1]Control programa E'!$B$13:$U$396,10,0)</f>
        <v>Área Sur</v>
      </c>
      <c r="G307" s="44" t="str">
        <f>VLOOKUP(C307,'[1]Control programa E'!$B$13:$U$396,20,0)</f>
        <v>Nicolas Villota</v>
      </c>
      <c r="H307" s="44" t="str">
        <f>VLOOKUP(C307,'[1]Control programa E'!$B$13:$U$396,15,0)</f>
        <v>FERNANDO HERNANDEZ</v>
      </c>
      <c r="I307" s="112">
        <v>0.82352941176470584</v>
      </c>
      <c r="J307" s="112">
        <v>0.92</v>
      </c>
      <c r="K307" s="110">
        <f t="shared" si="10"/>
        <v>0.871764705882353</v>
      </c>
      <c r="L307" s="32">
        <f t="shared" si="9"/>
        <v>0</v>
      </c>
      <c r="M307" s="24">
        <f t="shared" si="11"/>
        <v>0</v>
      </c>
    </row>
    <row r="308" spans="2:13" ht="13.5" x14ac:dyDescent="0.25">
      <c r="B308" s="25">
        <v>244</v>
      </c>
      <c r="C308" s="6">
        <v>110004</v>
      </c>
      <c r="D308" s="44" t="str">
        <f>VLOOKUP(C308,'[1]Control programa E'!$B$13:$U$396,8,0)</f>
        <v>LAS PALMAS</v>
      </c>
      <c r="E308" s="44" t="str">
        <f>VLOOKUP(C308,'[1]Control programa E'!$B$13:$U$396,11,0)</f>
        <v>MADRID</v>
      </c>
      <c r="F308" s="44" t="str">
        <f>VLOOKUP(C308,'[1]Control programa E'!$B$13:$U$396,10,0)</f>
        <v>Área Centro</v>
      </c>
      <c r="G308" s="44" t="str">
        <f>VLOOKUP(C308,'[1]Control programa E'!$B$13:$U$396,20,0)</f>
        <v>REDH: Humberto Hernandez</v>
      </c>
      <c r="H308" s="44" t="str">
        <f>VLOOKUP(C308,'[1]Control programa E'!$B$13:$U$396,15,0)</f>
        <v>CAROLINA CHAVEZ</v>
      </c>
      <c r="I308" s="112">
        <v>0.89156626506024095</v>
      </c>
      <c r="J308" s="112">
        <v>0.85185185185185186</v>
      </c>
      <c r="K308" s="110">
        <f t="shared" si="10"/>
        <v>0.8717090584560464</v>
      </c>
      <c r="L308" s="32">
        <f t="shared" si="9"/>
        <v>0</v>
      </c>
      <c r="M308" s="24">
        <f t="shared" si="11"/>
        <v>0</v>
      </c>
    </row>
    <row r="309" spans="2:13" ht="13.5" x14ac:dyDescent="0.25">
      <c r="B309" s="22">
        <v>245</v>
      </c>
      <c r="C309" s="4">
        <v>166177</v>
      </c>
      <c r="D309" s="44" t="str">
        <f>VLOOKUP(C309,'[1]Control programa E'!$B$13:$U$396,8,0)</f>
        <v>LA PETROLERA DE ORIENTE</v>
      </c>
      <c r="E309" s="44" t="str">
        <f>VLOOKUP(C309,'[1]Control programa E'!$B$13:$U$396,11,0)</f>
        <v>YOPAL</v>
      </c>
      <c r="F309" s="44" t="str">
        <f>VLOOKUP(C309,'[1]Control programa E'!$B$13:$U$396,10,0)</f>
        <v>Área Centro</v>
      </c>
      <c r="G309" s="44" t="str">
        <f>VLOOKUP(C309,'[1]Control programa E'!$B$13:$U$396,20,0)</f>
        <v>Combustibles Unigas SAS</v>
      </c>
      <c r="H309" s="44" t="str">
        <f>VLOOKUP(C309,'[1]Control programa E'!$B$13:$U$396,15,0)</f>
        <v>IVAN PINZON</v>
      </c>
      <c r="I309" s="111">
        <v>0.81176470588235294</v>
      </c>
      <c r="J309" s="111">
        <v>0.92941176470588238</v>
      </c>
      <c r="K309" s="110">
        <f t="shared" si="10"/>
        <v>0.87058823529411766</v>
      </c>
      <c r="L309" s="32">
        <f t="shared" si="9"/>
        <v>0</v>
      </c>
      <c r="M309" s="24">
        <f t="shared" si="11"/>
        <v>0</v>
      </c>
    </row>
    <row r="310" spans="2:13" ht="13.5" x14ac:dyDescent="0.25">
      <c r="B310" s="25">
        <v>246</v>
      </c>
      <c r="C310" s="6">
        <v>170422</v>
      </c>
      <c r="D310" s="44" t="str">
        <f>VLOOKUP(C310,'[1]Control programa E'!$B$13:$U$396,8,0)</f>
        <v>LA MARÍA</v>
      </c>
      <c r="E310" s="44" t="str">
        <f>VLOOKUP(C310,'[1]Control programa E'!$B$13:$U$396,11,0)</f>
        <v>YOTOCO</v>
      </c>
      <c r="F310" s="44" t="str">
        <f>VLOOKUP(C310,'[1]Control programa E'!$B$13:$U$396,10,0)</f>
        <v>Área Sur</v>
      </c>
      <c r="G310" s="44" t="str">
        <f>VLOOKUP(C310,'[1]Control programa E'!$B$13:$U$396,20,0)</f>
        <v>CARLOS TRUJILLO</v>
      </c>
      <c r="H310" s="44" t="str">
        <f>VLOOKUP(C310,'[1]Control programa E'!$B$13:$U$396,15,0)</f>
        <v>FERNANDO HERNANDEZ</v>
      </c>
      <c r="I310" s="114">
        <v>0.74117647058823533</v>
      </c>
      <c r="J310" s="112">
        <v>1</v>
      </c>
      <c r="K310" s="110">
        <f t="shared" si="10"/>
        <v>0.87058823529411766</v>
      </c>
      <c r="L310" s="32">
        <f t="shared" si="9"/>
        <v>1</v>
      </c>
      <c r="M310" s="24">
        <f t="shared" si="11"/>
        <v>150000</v>
      </c>
    </row>
    <row r="311" spans="2:13" ht="13.5" x14ac:dyDescent="0.25">
      <c r="B311" s="22">
        <v>247</v>
      </c>
      <c r="C311" s="4">
        <v>110851</v>
      </c>
      <c r="D311" s="44" t="str">
        <f>VLOOKUP(C311,'[1]Control programa E'!$B$13:$U$396,8,0)</f>
        <v>EL AMPARO</v>
      </c>
      <c r="E311" s="44" t="str">
        <f>VLOOKUP(C311,'[1]Control programa E'!$B$13:$U$396,11,0)</f>
        <v>CARTAGENA DE INDIAS</v>
      </c>
      <c r="F311" s="44" t="str">
        <f>VLOOKUP(C311,'[1]Control programa E'!$B$13:$U$396,10,0)</f>
        <v>Área Norte</v>
      </c>
      <c r="G311" s="44" t="str">
        <f>VLOOKUP(C311,'[1]Control programa E'!$B$13:$U$396,20,0)</f>
        <v>COESCO</v>
      </c>
      <c r="H311" s="44" t="str">
        <f>VLOOKUP(C311,'[1]Control programa E'!$B$13:$U$396,15,0)</f>
        <v>MARTHA BARROS</v>
      </c>
      <c r="I311" s="111">
        <v>0.97674418604651159</v>
      </c>
      <c r="J311" s="111">
        <v>0.76190476190476186</v>
      </c>
      <c r="K311" s="110">
        <f t="shared" si="10"/>
        <v>0.86932447397563672</v>
      </c>
      <c r="L311" s="32">
        <f t="shared" si="9"/>
        <v>0</v>
      </c>
      <c r="M311" s="24">
        <f t="shared" si="11"/>
        <v>0</v>
      </c>
    </row>
    <row r="312" spans="2:13" ht="13.5" x14ac:dyDescent="0.25">
      <c r="B312" s="25">
        <v>248</v>
      </c>
      <c r="C312" s="4">
        <v>110428</v>
      </c>
      <c r="D312" s="44" t="str">
        <f>VLOOKUP(C312,'[1]Control programa E'!$B$13:$U$396,8,0)</f>
        <v>SANTA MARIA - ITAGUI</v>
      </c>
      <c r="E312" s="44" t="str">
        <f>VLOOKUP(C312,'[1]Control programa E'!$B$13:$U$396,11,0)</f>
        <v>ITAGUI</v>
      </c>
      <c r="F312" s="44" t="str">
        <f>VLOOKUP(C312,'[1]Control programa E'!$B$13:$U$396,10,0)</f>
        <v>Área Norte</v>
      </c>
      <c r="G312" s="44" t="str">
        <f>VLOOKUP(C312,'[1]Control programa E'!$B$13:$U$396,20,0)</f>
        <v>Albeiro Serna</v>
      </c>
      <c r="H312" s="44" t="str">
        <f>VLOOKUP(C312,'[1]Control programa E'!$B$13:$U$396,15,0)</f>
        <v>ANDRES FELIPE PENNA</v>
      </c>
      <c r="I312" s="111">
        <v>0.85882352941176465</v>
      </c>
      <c r="J312" s="111">
        <v>0.87951807228915657</v>
      </c>
      <c r="K312" s="110">
        <f t="shared" si="10"/>
        <v>0.86917080085046061</v>
      </c>
      <c r="L312" s="32">
        <f t="shared" si="9"/>
        <v>0</v>
      </c>
      <c r="M312" s="24">
        <f t="shared" si="11"/>
        <v>0</v>
      </c>
    </row>
    <row r="313" spans="2:13" ht="13.5" x14ac:dyDescent="0.25">
      <c r="B313" s="22">
        <v>249</v>
      </c>
      <c r="C313" s="4">
        <v>110001</v>
      </c>
      <c r="D313" s="44" t="str">
        <f>VLOOKUP(C313,'[1]Control programa E'!$B$13:$U$396,8,0)</f>
        <v>KL</v>
      </c>
      <c r="E313" s="44" t="str">
        <f>VLOOKUP(C313,'[1]Control programa E'!$B$13:$U$396,11,0)</f>
        <v>BOGOTA D.C.</v>
      </c>
      <c r="F313" s="44" t="str">
        <f>VLOOKUP(C313,'[1]Control programa E'!$B$13:$U$396,10,0)</f>
        <v>Área Centro</v>
      </c>
      <c r="G313" s="44" t="str">
        <f>VLOOKUP(C313,'[1]Control programa E'!$B$13:$U$396,20,0)</f>
        <v>REDH: Humberto Hernandez</v>
      </c>
      <c r="H313" s="44" t="str">
        <f>VLOOKUP(C313,'[1]Control programa E'!$B$13:$U$396,15,0)</f>
        <v>CAROLINA CHAVEZ</v>
      </c>
      <c r="I313" s="111">
        <v>0.78409090909090906</v>
      </c>
      <c r="J313" s="111">
        <v>0.95348837209302328</v>
      </c>
      <c r="K313" s="110">
        <f t="shared" si="10"/>
        <v>0.86878964059196617</v>
      </c>
      <c r="L313" s="32">
        <f t="shared" si="9"/>
        <v>0</v>
      </c>
      <c r="M313" s="24">
        <f t="shared" si="11"/>
        <v>0</v>
      </c>
    </row>
    <row r="314" spans="2:13" ht="13.5" x14ac:dyDescent="0.25">
      <c r="B314" s="25">
        <v>250</v>
      </c>
      <c r="C314" s="4">
        <v>170025</v>
      </c>
      <c r="D314" s="44" t="str">
        <f>VLOOKUP(C314,'[1]Control programa E'!$B$13:$U$396,8,0)</f>
        <v>SAN MIGUEL</v>
      </c>
      <c r="E314" s="44" t="str">
        <f>VLOOKUP(C314,'[1]Control programa E'!$B$13:$U$396,11,0)</f>
        <v>COGUA</v>
      </c>
      <c r="F314" s="44" t="str">
        <f>VLOOKUP(C314,'[1]Control programa E'!$B$13:$U$396,10,0)</f>
        <v>Área Centro</v>
      </c>
      <c r="G314" s="44" t="str">
        <f>VLOOKUP(C314,'[1]Control programa E'!$B$13:$U$396,20,0)</f>
        <v>COESCO: Julian Torrado</v>
      </c>
      <c r="H314" s="44" t="str">
        <f>VLOOKUP(C314,'[1]Control programa E'!$B$13:$U$396,15,0)</f>
        <v>SEBASTIAN PARDO</v>
      </c>
      <c r="I314" s="111">
        <v>0.90123456790123457</v>
      </c>
      <c r="J314" s="111">
        <v>0.83561643835616439</v>
      </c>
      <c r="K314" s="110">
        <f t="shared" si="10"/>
        <v>0.86842550312869948</v>
      </c>
      <c r="L314" s="32">
        <f t="shared" si="9"/>
        <v>0</v>
      </c>
      <c r="M314" s="24">
        <f t="shared" si="11"/>
        <v>0</v>
      </c>
    </row>
    <row r="315" spans="2:13" ht="13.5" x14ac:dyDescent="0.25">
      <c r="B315" s="22">
        <v>251</v>
      </c>
      <c r="C315" s="4">
        <v>109995</v>
      </c>
      <c r="D315" s="44" t="str">
        <f>VLOOKUP(C315,'[1]Control programa E'!$B$13:$U$396,8,0)</f>
        <v>SANTA MARIA</v>
      </c>
      <c r="E315" s="44" t="str">
        <f>VLOOKUP(C315,'[1]Control programa E'!$B$13:$U$396,11,0)</f>
        <v>BOGOTA D.C.</v>
      </c>
      <c r="F315" s="44" t="str">
        <f>VLOOKUP(C315,'[1]Control programa E'!$B$13:$U$396,10,0)</f>
        <v>Área Centro</v>
      </c>
      <c r="G315" s="44" t="str">
        <f>VLOOKUP(C315,'[1]Control programa E'!$B$13:$U$396,20,0)</f>
        <v>REDH: Humberto Hernandez</v>
      </c>
      <c r="H315" s="44" t="str">
        <f>VLOOKUP(C315,'[1]Control programa E'!$B$13:$U$396,15,0)</f>
        <v>CAROLINA CHAVEZ</v>
      </c>
      <c r="I315" s="111">
        <v>0.87951807228915657</v>
      </c>
      <c r="J315" s="111">
        <v>0.85542168674698793</v>
      </c>
      <c r="K315" s="110">
        <f t="shared" si="10"/>
        <v>0.8674698795180722</v>
      </c>
      <c r="L315" s="32">
        <f t="shared" si="9"/>
        <v>0</v>
      </c>
      <c r="M315" s="24">
        <f t="shared" si="11"/>
        <v>0</v>
      </c>
    </row>
    <row r="316" spans="2:13" ht="13.5" x14ac:dyDescent="0.25">
      <c r="B316" s="25">
        <v>252</v>
      </c>
      <c r="C316" s="4">
        <v>157111</v>
      </c>
      <c r="D316" s="44" t="str">
        <f>VLOOKUP(C316,'[1]Control programa E'!$B$13:$U$396,8,0)</f>
        <v>ESSO BUENAVENTURA 134</v>
      </c>
      <c r="E316" s="44" t="str">
        <f>VLOOKUP(C316,'[1]Control programa E'!$B$13:$U$396,11,0)</f>
        <v>BUENAVENTURA</v>
      </c>
      <c r="F316" s="44" t="str">
        <f>VLOOKUP(C316,'[1]Control programa E'!$B$13:$U$396,10,0)</f>
        <v>Área Sur</v>
      </c>
      <c r="G316" s="44" t="str">
        <f>VLOOKUP(C316,'[1]Control programa E'!$B$13:$U$396,20,0)</f>
        <v>Javier Minota - Vicky Pacheco</v>
      </c>
      <c r="H316" s="44" t="str">
        <f>VLOOKUP(C316,'[1]Control programa E'!$B$13:$U$396,15,0)</f>
        <v>FERNANDO HERNANDEZ</v>
      </c>
      <c r="I316" s="111">
        <v>1</v>
      </c>
      <c r="J316" s="113">
        <v>0.73333333333333328</v>
      </c>
      <c r="K316" s="110">
        <f t="shared" si="10"/>
        <v>0.8666666666666667</v>
      </c>
      <c r="L316" s="32">
        <f t="shared" si="9"/>
        <v>1</v>
      </c>
      <c r="M316" s="24">
        <f t="shared" si="11"/>
        <v>150000</v>
      </c>
    </row>
    <row r="317" spans="2:13" ht="13.5" x14ac:dyDescent="0.25">
      <c r="B317" s="22">
        <v>253</v>
      </c>
      <c r="C317" s="4">
        <v>170416</v>
      </c>
      <c r="D317" s="44" t="str">
        <f>VLOOKUP(C317,'[1]Control programa E'!$B$13:$U$396,8,0)</f>
        <v>ESTACION DE SERVICIO AUTO SUR</v>
      </c>
      <c r="E317" s="44" t="str">
        <f>VLOOKUP(C317,'[1]Control programa E'!$B$13:$U$396,11,0)</f>
        <v>BOGOTA D.C.</v>
      </c>
      <c r="F317" s="44" t="str">
        <f>VLOOKUP(C317,'[1]Control programa E'!$B$13:$U$396,10,0)</f>
        <v>Área Centro</v>
      </c>
      <c r="G317" s="44" t="str">
        <f>VLOOKUP(C317,'[1]Control programa E'!$B$13:$U$396,20,0)</f>
        <v>K-SAVAL Energy SAS</v>
      </c>
      <c r="H317" s="44" t="str">
        <f>VLOOKUP(C317,'[1]Control programa E'!$B$13:$U$396,15,0)</f>
        <v xml:space="preserve">PAOLA MARTÍNEZ </v>
      </c>
      <c r="I317" s="111">
        <v>0.79268292682926833</v>
      </c>
      <c r="J317" s="111">
        <v>0.94047619047619047</v>
      </c>
      <c r="K317" s="110">
        <f t="shared" si="10"/>
        <v>0.8665795586527294</v>
      </c>
      <c r="L317" s="32">
        <f t="shared" si="9"/>
        <v>0</v>
      </c>
      <c r="M317" s="24">
        <f t="shared" si="11"/>
        <v>0</v>
      </c>
    </row>
    <row r="318" spans="2:13" ht="13.5" x14ac:dyDescent="0.25">
      <c r="B318" s="25">
        <v>254</v>
      </c>
      <c r="C318" s="6">
        <v>112346</v>
      </c>
      <c r="D318" s="44" t="str">
        <f>VLOOKUP(C318,'[1]Control programa E'!$B$13:$U$396,8,0)</f>
        <v>LA ESTRELLA</v>
      </c>
      <c r="E318" s="44" t="str">
        <f>VLOOKUP(C318,'[1]Control programa E'!$B$13:$U$396,11,0)</f>
        <v>VILLAVICENCIO</v>
      </c>
      <c r="F318" s="44" t="str">
        <f>VLOOKUP(C318,'[1]Control programa E'!$B$13:$U$396,10,0)</f>
        <v>Área Centro</v>
      </c>
      <c r="G318" s="44" t="str">
        <f>VLOOKUP(C318,'[1]Control programa E'!$B$13:$U$396,20,0)</f>
        <v>REDH: Humberto Hernandez</v>
      </c>
      <c r="H318" s="44" t="str">
        <f>VLOOKUP(C318,'[1]Control programa E'!$B$13:$U$396,15,0)</f>
        <v>IVAN PINZON</v>
      </c>
      <c r="I318" s="112">
        <v>1</v>
      </c>
      <c r="J318" s="114">
        <v>0.73255813953488369</v>
      </c>
      <c r="K318" s="110">
        <f t="shared" si="10"/>
        <v>0.86627906976744184</v>
      </c>
      <c r="L318" s="32">
        <f t="shared" si="9"/>
        <v>1</v>
      </c>
      <c r="M318" s="24">
        <f t="shared" si="11"/>
        <v>150000</v>
      </c>
    </row>
    <row r="319" spans="2:13" ht="13.5" x14ac:dyDescent="0.25">
      <c r="B319" s="22">
        <v>255</v>
      </c>
      <c r="C319" s="6">
        <v>167844</v>
      </c>
      <c r="D319" s="44" t="str">
        <f>VLOOKUP(C319,'[1]Control programa E'!$B$13:$U$396,8,0)</f>
        <v>ÉXITO NORTE</v>
      </c>
      <c r="E319" s="44" t="str">
        <f>VLOOKUP(C319,'[1]Control programa E'!$B$13:$U$396,11,0)</f>
        <v>BOGOTA D.C.</v>
      </c>
      <c r="F319" s="44" t="str">
        <f>VLOOKUP(C319,'[1]Control programa E'!$B$13:$U$396,10,0)</f>
        <v>Área Centro</v>
      </c>
      <c r="G319" s="44" t="str">
        <f>VLOOKUP(C319,'[1]Control programa E'!$B$13:$U$396,20,0)</f>
        <v>GRUPO ÉXITO: Alcides Serna</v>
      </c>
      <c r="H319" s="44" t="str">
        <f>VLOOKUP(C319,'[1]Control programa E'!$B$13:$U$396,15,0)</f>
        <v xml:space="preserve">JUAN PABLO PIÑEROS </v>
      </c>
      <c r="I319" s="112">
        <v>0.98837209302325579</v>
      </c>
      <c r="J319" s="114">
        <v>0.7441860465116279</v>
      </c>
      <c r="K319" s="110">
        <f t="shared" si="10"/>
        <v>0.86627906976744184</v>
      </c>
      <c r="L319" s="32">
        <f t="shared" si="9"/>
        <v>0</v>
      </c>
      <c r="M319" s="24">
        <f t="shared" si="11"/>
        <v>0</v>
      </c>
    </row>
    <row r="320" spans="2:13" ht="13.5" x14ac:dyDescent="0.25">
      <c r="B320" s="25">
        <v>256</v>
      </c>
      <c r="C320" s="4">
        <v>110366</v>
      </c>
      <c r="D320" s="44" t="str">
        <f>VLOOKUP(C320,'[1]Control programa E'!$B$13:$U$396,8,0)</f>
        <v>BELALCAZAR</v>
      </c>
      <c r="E320" s="44" t="str">
        <f>VLOOKUP(C320,'[1]Control programa E'!$B$13:$U$396,11,0)</f>
        <v>SANTIAGO DE CALI</v>
      </c>
      <c r="F320" s="44" t="str">
        <f>VLOOKUP(C320,'[1]Control programa E'!$B$13:$U$396,10,0)</f>
        <v>Área Sur</v>
      </c>
      <c r="G320" s="44" t="str">
        <f>VLOOKUP(C320,'[1]Control programa E'!$B$13:$U$396,20,0)</f>
        <v>VILLALOBOS: Oscar Rojas</v>
      </c>
      <c r="H320" s="44" t="str">
        <f>VLOOKUP(C320,'[1]Control programa E'!$B$13:$U$396,15,0)</f>
        <v>CATALINA QUINTERO</v>
      </c>
      <c r="I320" s="111">
        <v>0.84615384615384615</v>
      </c>
      <c r="J320" s="111">
        <v>0.88157894736842102</v>
      </c>
      <c r="K320" s="110">
        <f t="shared" si="10"/>
        <v>0.86386639676113353</v>
      </c>
      <c r="L320" s="32">
        <f t="shared" si="9"/>
        <v>0</v>
      </c>
      <c r="M320" s="24">
        <f t="shared" si="11"/>
        <v>0</v>
      </c>
    </row>
    <row r="321" spans="2:13" ht="13.5" x14ac:dyDescent="0.25">
      <c r="B321" s="22">
        <v>257</v>
      </c>
      <c r="C321" s="4">
        <v>111795</v>
      </c>
      <c r="D321" s="44" t="str">
        <f>VLOOKUP(C321,'[1]Control programa E'!$B$13:$U$396,8,0)</f>
        <v>HERMOLUX</v>
      </c>
      <c r="E321" s="44" t="str">
        <f>VLOOKUP(C321,'[1]Control programa E'!$B$13:$U$396,11,0)</f>
        <v>CAJICA</v>
      </c>
      <c r="F321" s="44" t="str">
        <f>VLOOKUP(C321,'[1]Control programa E'!$B$13:$U$396,10,0)</f>
        <v>Área Centro</v>
      </c>
      <c r="G321" s="44" t="str">
        <f>VLOOKUP(C321,'[1]Control programa E'!$B$13:$U$396,20,0)</f>
        <v>Jaime Herrera / Andrea Herrera</v>
      </c>
      <c r="H321" s="44" t="str">
        <f>VLOOKUP(C321,'[1]Control programa E'!$B$13:$U$396,15,0)</f>
        <v xml:space="preserve">JUAN PABLO PIÑEROS </v>
      </c>
      <c r="I321" s="111">
        <v>0.80681818181818177</v>
      </c>
      <c r="J321" s="111">
        <v>0.91860465116279066</v>
      </c>
      <c r="K321" s="110">
        <f t="shared" si="10"/>
        <v>0.86271141649048622</v>
      </c>
      <c r="L321" s="32">
        <f t="shared" si="9"/>
        <v>0</v>
      </c>
      <c r="M321" s="24">
        <f t="shared" si="11"/>
        <v>0</v>
      </c>
    </row>
    <row r="322" spans="2:13" ht="13.5" x14ac:dyDescent="0.25">
      <c r="B322" s="25">
        <v>258</v>
      </c>
      <c r="C322" s="6">
        <v>111732</v>
      </c>
      <c r="D322" s="44" t="str">
        <f>VLOOKUP(C322,'[1]Control programa E'!$B$13:$U$396,8,0)</f>
        <v>TERMINAL AMERICANO</v>
      </c>
      <c r="E322" s="44" t="str">
        <f>VLOOKUP(C322,'[1]Control programa E'!$B$13:$U$396,11,0)</f>
        <v>SAN JUAN DE PASTO</v>
      </c>
      <c r="F322" s="44" t="str">
        <f>VLOOKUP(C322,'[1]Control programa E'!$B$13:$U$396,10,0)</f>
        <v>Área Sur</v>
      </c>
      <c r="G322" s="44" t="str">
        <f>VLOOKUP(C322,'[1]Control programa E'!$B$13:$U$396,20,0)</f>
        <v>GREEN SAS: Mario Enriquez</v>
      </c>
      <c r="H322" s="44" t="str">
        <f>VLOOKUP(C322,'[1]Control programa E'!$B$13:$U$396,15,0)</f>
        <v xml:space="preserve">FABIO ANDRES ROJAS </v>
      </c>
      <c r="I322" s="114">
        <v>0.72368421052631582</v>
      </c>
      <c r="J322" s="112">
        <v>1</v>
      </c>
      <c r="K322" s="110">
        <f t="shared" si="10"/>
        <v>0.86184210526315796</v>
      </c>
      <c r="L322" s="32">
        <f t="shared" si="9"/>
        <v>1</v>
      </c>
      <c r="M322" s="24">
        <f t="shared" si="11"/>
        <v>150000</v>
      </c>
    </row>
    <row r="323" spans="2:13" ht="13.5" x14ac:dyDescent="0.25">
      <c r="B323" s="22">
        <v>259</v>
      </c>
      <c r="C323" s="6">
        <v>167168</v>
      </c>
      <c r="D323" s="44" t="str">
        <f>VLOOKUP(C323,'[1]Control programa E'!$B$13:$U$396,8,0)</f>
        <v>COMBUSTIBLES COTA</v>
      </c>
      <c r="E323" s="44" t="str">
        <f>VLOOKUP(C323,'[1]Control programa E'!$B$13:$U$396,11,0)</f>
        <v>COTA</v>
      </c>
      <c r="F323" s="44" t="str">
        <f>VLOOKUP(C323,'[1]Control programa E'!$B$13:$U$396,10,0)</f>
        <v>Área Centro</v>
      </c>
      <c r="G323" s="44" t="str">
        <f>VLOOKUP(C323,'[1]Control programa E'!$B$13:$U$396,20,0)</f>
        <v>Combustibles Unigas SAS / Herman Castro, Mauricio Castro/ Hernán Camargo</v>
      </c>
      <c r="H323" s="44" t="str">
        <f>VLOOKUP(C323,'[1]Control programa E'!$B$13:$U$396,15,0)</f>
        <v>CAROLINA CHAVEZ</v>
      </c>
      <c r="I323" s="112">
        <v>0.86585365853658536</v>
      </c>
      <c r="J323" s="112">
        <v>0.8571428571428571</v>
      </c>
      <c r="K323" s="110">
        <f t="shared" si="10"/>
        <v>0.86149825783972123</v>
      </c>
      <c r="L323" s="32">
        <f t="shared" si="9"/>
        <v>0</v>
      </c>
      <c r="M323" s="24">
        <f t="shared" si="11"/>
        <v>0</v>
      </c>
    </row>
    <row r="324" spans="2:13" ht="13.5" x14ac:dyDescent="0.25">
      <c r="B324" s="25">
        <v>260</v>
      </c>
      <c r="C324" s="4">
        <v>171202</v>
      </c>
      <c r="D324" s="44" t="str">
        <f>VLOOKUP(C324,'[1]Control programa E'!$B$13:$U$396,8,0)</f>
        <v>TABOR 2</v>
      </c>
      <c r="E324" s="44" t="str">
        <f>VLOOKUP(C324,'[1]Control programa E'!$B$13:$U$396,11,0)</f>
        <v>IBAGUE</v>
      </c>
      <c r="F324" s="44" t="str">
        <f>VLOOKUP(C324,'[1]Control programa E'!$B$13:$U$396,10,0)</f>
        <v>Área Centro</v>
      </c>
      <c r="G324" s="44" t="str">
        <f>VLOOKUP(C324,'[1]Control programa E'!$B$13:$U$396,20,0)</f>
        <v>COESCO: Julian Torrado</v>
      </c>
      <c r="H324" s="44" t="str">
        <f>VLOOKUP(C324,'[1]Control programa E'!$B$13:$U$396,15,0)</f>
        <v>ROBINSON GUZMÁN</v>
      </c>
      <c r="I324" s="111">
        <v>0.96296296296296291</v>
      </c>
      <c r="J324" s="111">
        <v>0.76</v>
      </c>
      <c r="K324" s="110">
        <f t="shared" si="10"/>
        <v>0.86148148148148151</v>
      </c>
      <c r="L324" s="32">
        <f t="shared" si="9"/>
        <v>0</v>
      </c>
      <c r="M324" s="24">
        <f t="shared" si="11"/>
        <v>0</v>
      </c>
    </row>
    <row r="325" spans="2:13" ht="13.5" x14ac:dyDescent="0.25">
      <c r="B325" s="22">
        <v>261</v>
      </c>
      <c r="C325" s="4">
        <v>170730</v>
      </c>
      <c r="D325" s="44" t="str">
        <f>VLOOKUP(C325,'[1]Control programa E'!$B$13:$U$396,8,0)</f>
        <v>EL PIRE</v>
      </c>
      <c r="E325" s="44" t="str">
        <f>VLOOKUP(C325,'[1]Control programa E'!$B$13:$U$396,11,0)</f>
        <v>SOACHA</v>
      </c>
      <c r="F325" s="44" t="str">
        <f>VLOOKUP(C325,'[1]Control programa E'!$B$13:$U$396,10,0)</f>
        <v>Área Centro</v>
      </c>
      <c r="G325" s="44" t="str">
        <f>VLOOKUP(C325,'[1]Control programa E'!$B$13:$U$396,20,0)</f>
        <v>Andrea Burgos</v>
      </c>
      <c r="H325" s="44" t="str">
        <f>VLOOKUP(C325,'[1]Control programa E'!$B$13:$U$396,15,0)</f>
        <v xml:space="preserve">PAOLA MARTÍNEZ </v>
      </c>
      <c r="I325" s="111">
        <v>1</v>
      </c>
      <c r="J325" s="113">
        <v>0.72093023255813948</v>
      </c>
      <c r="K325" s="110">
        <f t="shared" si="10"/>
        <v>0.86046511627906974</v>
      </c>
      <c r="L325" s="32">
        <f t="shared" si="9"/>
        <v>1</v>
      </c>
      <c r="M325" s="24">
        <f t="shared" si="11"/>
        <v>150000</v>
      </c>
    </row>
    <row r="326" spans="2:13" ht="13.5" x14ac:dyDescent="0.25">
      <c r="B326" s="25">
        <v>262</v>
      </c>
      <c r="C326" s="6">
        <v>112203</v>
      </c>
      <c r="D326" s="44" t="str">
        <f>VLOOKUP(C326,'[1]Control programa E'!$B$13:$U$396,8,0)</f>
        <v>ORO NEGRO</v>
      </c>
      <c r="E326" s="44" t="str">
        <f>VLOOKUP(C326,'[1]Control programa E'!$B$13:$U$396,11,0)</f>
        <v>CASTILLA LA NUEVA</v>
      </c>
      <c r="F326" s="44" t="str">
        <f>VLOOKUP(C326,'[1]Control programa E'!$B$13:$U$396,10,0)</f>
        <v>Área Centro</v>
      </c>
      <c r="G326" s="44" t="str">
        <f>VLOOKUP(C326,'[1]Control programa E'!$B$13:$U$396,20,0)</f>
        <v>REDH: Humberto Hernandez</v>
      </c>
      <c r="H326" s="44" t="str">
        <f>VLOOKUP(C326,'[1]Control programa E'!$B$13:$U$396,15,0)</f>
        <v>IVAN PINZON</v>
      </c>
      <c r="I326" s="112">
        <v>0.90361445783132532</v>
      </c>
      <c r="J326" s="112">
        <v>0.81333333333333335</v>
      </c>
      <c r="K326" s="110">
        <f t="shared" si="10"/>
        <v>0.85847389558232934</v>
      </c>
      <c r="L326" s="32">
        <f t="shared" si="9"/>
        <v>0</v>
      </c>
      <c r="M326" s="24">
        <f t="shared" si="11"/>
        <v>0</v>
      </c>
    </row>
    <row r="327" spans="2:13" ht="13.5" x14ac:dyDescent="0.25">
      <c r="B327" s="22">
        <v>263</v>
      </c>
      <c r="C327" s="4">
        <v>170536</v>
      </c>
      <c r="D327" s="44" t="str">
        <f>VLOOKUP(C327,'[1]Control programa E'!$B$13:$U$396,8,0)</f>
        <v>El PROGRESO</v>
      </c>
      <c r="E327" s="44" t="str">
        <f>VLOOKUP(C327,'[1]Control programa E'!$B$13:$U$396,11,0)</f>
        <v>COPEY</v>
      </c>
      <c r="F327" s="44" t="str">
        <f>VLOOKUP(C327,'[1]Control programa E'!$B$13:$U$396,10,0)</f>
        <v>Área Norte</v>
      </c>
      <c r="G327" s="44" t="str">
        <f>VLOOKUP(C327,'[1]Control programa E'!$B$13:$U$396,20,0)</f>
        <v>Dimas Restrepo</v>
      </c>
      <c r="H327" s="44" t="str">
        <f>VLOOKUP(C327,'[1]Control programa E'!$B$13:$U$396,15,0)</f>
        <v>MARTHA BARROS</v>
      </c>
      <c r="I327" s="113">
        <v>0.71604938271604934</v>
      </c>
      <c r="J327" s="111">
        <v>1</v>
      </c>
      <c r="K327" s="110">
        <f t="shared" si="10"/>
        <v>0.85802469135802473</v>
      </c>
      <c r="L327" s="32">
        <f t="shared" si="9"/>
        <v>1</v>
      </c>
      <c r="M327" s="24">
        <f t="shared" si="11"/>
        <v>150000</v>
      </c>
    </row>
    <row r="328" spans="2:13" ht="13.5" x14ac:dyDescent="0.25">
      <c r="B328" s="25">
        <v>264</v>
      </c>
      <c r="C328" s="6">
        <v>162383</v>
      </c>
      <c r="D328" s="44" t="str">
        <f>VLOOKUP(C328,'[1]Control programa E'!$B$13:$U$396,8,0)</f>
        <v xml:space="preserve">MIRADOR </v>
      </c>
      <c r="E328" s="44" t="str">
        <f>VLOOKUP(C328,'[1]Control programa E'!$B$13:$U$396,11,0)</f>
        <v>DOSQUEBRADAS</v>
      </c>
      <c r="F328" s="44" t="str">
        <f>VLOOKUP(C328,'[1]Control programa E'!$B$13:$U$396,10,0)</f>
        <v>Área Sur</v>
      </c>
      <c r="G328" s="44" t="str">
        <f>VLOOKUP(C328,'[1]Control programa E'!$B$13:$U$396,20,0)</f>
        <v>REDH: Humberto Hernandez</v>
      </c>
      <c r="H328" s="44" t="str">
        <f>VLOOKUP(C328,'[1]Control programa E'!$B$13:$U$396,15,0)</f>
        <v>MARIANA VELEZ</v>
      </c>
      <c r="I328" s="112">
        <v>0.89156626506024095</v>
      </c>
      <c r="J328" s="112">
        <v>0.82352941176470584</v>
      </c>
      <c r="K328" s="110">
        <f t="shared" si="10"/>
        <v>0.8575478384124734</v>
      </c>
      <c r="L328" s="32">
        <f t="shared" si="9"/>
        <v>0</v>
      </c>
      <c r="M328" s="24">
        <f t="shared" si="11"/>
        <v>0</v>
      </c>
    </row>
    <row r="329" spans="2:13" ht="13.5" x14ac:dyDescent="0.25">
      <c r="B329" s="22">
        <v>265</v>
      </c>
      <c r="C329" s="6">
        <v>110430</v>
      </c>
      <c r="D329" s="44" t="str">
        <f>VLOOKUP(C329,'[1]Control programa E'!$B$13:$U$396,8,0)</f>
        <v>TOLU</v>
      </c>
      <c r="E329" s="44" t="str">
        <f>VLOOKUP(C329,'[1]Control programa E'!$B$13:$U$396,11,0)</f>
        <v>COPACABANA</v>
      </c>
      <c r="F329" s="44" t="str">
        <f>VLOOKUP(C329,'[1]Control programa E'!$B$13:$U$396,10,0)</f>
        <v>Área Norte</v>
      </c>
      <c r="G329" s="44" t="str">
        <f>VLOOKUP(C329,'[1]Control programa E'!$B$13:$U$396,20,0)</f>
        <v>Jhon Jairo Duque</v>
      </c>
      <c r="H329" s="44" t="str">
        <f>VLOOKUP(C329,'[1]Control programa E'!$B$13:$U$396,15,0)</f>
        <v>OLGA LUCIA RESTREPO</v>
      </c>
      <c r="I329" s="112">
        <v>0.96511627906976749</v>
      </c>
      <c r="J329" s="114">
        <v>0.74358974358974361</v>
      </c>
      <c r="K329" s="110">
        <f t="shared" si="10"/>
        <v>0.8543530113297555</v>
      </c>
      <c r="L329" s="32">
        <f t="shared" si="9"/>
        <v>0</v>
      </c>
      <c r="M329" s="24">
        <f t="shared" si="11"/>
        <v>0</v>
      </c>
    </row>
    <row r="330" spans="2:13" ht="13.5" x14ac:dyDescent="0.25">
      <c r="B330" s="25">
        <v>266</v>
      </c>
      <c r="C330" s="4">
        <v>110103</v>
      </c>
      <c r="D330" s="44" t="str">
        <f>VLOOKUP(C330,'[1]Control programa E'!$B$13:$U$396,8,0)</f>
        <v>AMÉRICAS</v>
      </c>
      <c r="E330" s="44" t="str">
        <f>VLOOKUP(C330,'[1]Control programa E'!$B$13:$U$396,11,0)</f>
        <v>MEDELLIN</v>
      </c>
      <c r="F330" s="44" t="str">
        <f>VLOOKUP(C330,'[1]Control programa E'!$B$13:$U$396,10,0)</f>
        <v>Área Norte</v>
      </c>
      <c r="G330" s="44" t="str">
        <f>VLOOKUP(C330,'[1]Control programa E'!$B$13:$U$396,20,0)</f>
        <v>Guillermo Trujillo</v>
      </c>
      <c r="H330" s="44" t="str">
        <f>VLOOKUP(C330,'[1]Control programa E'!$B$13:$U$396,15,0)</f>
        <v>OLGA LUCIA RESTREPO</v>
      </c>
      <c r="I330" s="111">
        <v>0.76136363636363635</v>
      </c>
      <c r="J330" s="111">
        <v>0.94186046511627908</v>
      </c>
      <c r="K330" s="110">
        <f t="shared" si="10"/>
        <v>0.85161205073995772</v>
      </c>
      <c r="L330" s="32">
        <f t="shared" si="9"/>
        <v>0</v>
      </c>
      <c r="M330" s="24">
        <f t="shared" si="11"/>
        <v>0</v>
      </c>
    </row>
    <row r="331" spans="2:13" ht="13.5" x14ac:dyDescent="0.25">
      <c r="B331" s="22">
        <v>267</v>
      </c>
      <c r="C331" s="6">
        <v>110594</v>
      </c>
      <c r="D331" s="44" t="str">
        <f>VLOOKUP(C331,'[1]Control programa E'!$B$13:$U$396,8,0)</f>
        <v>VILLEGAS</v>
      </c>
      <c r="E331" s="44" t="str">
        <f>VLOOKUP(C331,'[1]Control programa E'!$B$13:$U$396,11,0)</f>
        <v>CARTAGO</v>
      </c>
      <c r="F331" s="44" t="str">
        <f>VLOOKUP(C331,'[1]Control programa E'!$B$13:$U$396,10,0)</f>
        <v>Área Sur</v>
      </c>
      <c r="G331" s="44" t="str">
        <f>VLOOKUP(C331,'[1]Control programa E'!$B$13:$U$396,20,0)</f>
        <v>JF GONZALEZ LONDOÑO SAS</v>
      </c>
      <c r="H331" s="44" t="str">
        <f>VLOOKUP(C331,'[1]Control programa E'!$B$13:$U$396,15,0)</f>
        <v>ANDRES GARCIA</v>
      </c>
      <c r="I331" s="112">
        <v>0.82352941176470584</v>
      </c>
      <c r="J331" s="112">
        <v>0.87058823529411766</v>
      </c>
      <c r="K331" s="110">
        <f t="shared" si="10"/>
        <v>0.84705882352941175</v>
      </c>
      <c r="L331" s="32">
        <f t="shared" si="9"/>
        <v>0</v>
      </c>
      <c r="M331" s="24">
        <f t="shared" si="11"/>
        <v>0</v>
      </c>
    </row>
    <row r="332" spans="2:13" ht="13.5" x14ac:dyDescent="0.25">
      <c r="B332" s="25">
        <v>268</v>
      </c>
      <c r="C332" s="6">
        <v>171203</v>
      </c>
      <c r="D332" s="44" t="str">
        <f>VLOOKUP(C332,'[1]Control programa E'!$B$13:$U$396,8,0)</f>
        <v>PARALELA 118</v>
      </c>
      <c r="E332" s="44" t="str">
        <f>VLOOKUP(C332,'[1]Control programa E'!$B$13:$U$396,11,0)</f>
        <v>BOGOTA D.C.</v>
      </c>
      <c r="F332" s="44" t="str">
        <f>VLOOKUP(C332,'[1]Control programa E'!$B$13:$U$396,10,0)</f>
        <v>Área Centro</v>
      </c>
      <c r="G332" s="44" t="str">
        <f>VLOOKUP(C332,'[1]Control programa E'!$B$13:$U$396,20,0)</f>
        <v>COESCO: Julian Torrado</v>
      </c>
      <c r="H332" s="44" t="str">
        <f>VLOOKUP(C332,'[1]Control programa E'!$B$13:$U$396,15,0)</f>
        <v xml:space="preserve">JUAN PABLO PIÑEROS </v>
      </c>
      <c r="I332" s="112">
        <v>0.78409090909090906</v>
      </c>
      <c r="J332" s="112">
        <v>0.90909090909090906</v>
      </c>
      <c r="K332" s="110">
        <f t="shared" si="10"/>
        <v>0.84659090909090906</v>
      </c>
      <c r="L332" s="32">
        <f t="shared" si="9"/>
        <v>0</v>
      </c>
      <c r="M332" s="24">
        <f t="shared" si="11"/>
        <v>0</v>
      </c>
    </row>
    <row r="333" spans="2:13" ht="13.5" x14ac:dyDescent="0.25">
      <c r="B333" s="22">
        <v>269</v>
      </c>
      <c r="C333" s="4">
        <v>111225</v>
      </c>
      <c r="D333" s="44" t="str">
        <f>VLOOKUP(C333,'[1]Control programa E'!$B$13:$U$396,8,0)</f>
        <v>AUTOPISTA MED</v>
      </c>
      <c r="E333" s="44" t="str">
        <f>VLOOKUP(C333,'[1]Control programa E'!$B$13:$U$396,11,0)</f>
        <v>BELLO</v>
      </c>
      <c r="F333" s="44" t="str">
        <f>VLOOKUP(C333,'[1]Control programa E'!$B$13:$U$396,10,0)</f>
        <v>Área Norte</v>
      </c>
      <c r="G333" s="44" t="str">
        <f>VLOOKUP(C333,'[1]Control programa E'!$B$13:$U$396,20,0)</f>
        <v>Alejandro Toro</v>
      </c>
      <c r="H333" s="44" t="str">
        <f>VLOOKUP(C333,'[1]Control programa E'!$B$13:$U$396,15,0)</f>
        <v>OLGA LUCIA RESTREPO</v>
      </c>
      <c r="I333" s="111">
        <v>0.89743589743589747</v>
      </c>
      <c r="J333" s="111">
        <v>0.79545454545454541</v>
      </c>
      <c r="K333" s="110">
        <f t="shared" si="10"/>
        <v>0.84644522144522139</v>
      </c>
      <c r="L333" s="32">
        <f t="shared" si="9"/>
        <v>0</v>
      </c>
      <c r="M333" s="24">
        <f t="shared" si="11"/>
        <v>0</v>
      </c>
    </row>
    <row r="334" spans="2:13" ht="13.5" x14ac:dyDescent="0.25">
      <c r="B334" s="25">
        <v>270</v>
      </c>
      <c r="C334" s="4">
        <v>112602</v>
      </c>
      <c r="D334" s="44" t="str">
        <f>VLOOKUP(C334,'[1]Control programa E'!$B$13:$U$396,8,0)</f>
        <v>PEREIRA</v>
      </c>
      <c r="E334" s="44" t="str">
        <f>VLOOKUP(C334,'[1]Control programa E'!$B$13:$U$396,11,0)</f>
        <v>PEREIRA</v>
      </c>
      <c r="F334" s="44" t="str">
        <f>VLOOKUP(C334,'[1]Control programa E'!$B$13:$U$396,10,0)</f>
        <v>Área Sur</v>
      </c>
      <c r="G334" s="44" t="str">
        <f>VLOOKUP(C334,'[1]Control programa E'!$B$13:$U$396,20,0)</f>
        <v>Maria Isabel Calle</v>
      </c>
      <c r="H334" s="44" t="str">
        <f>VLOOKUP(C334,'[1]Control programa E'!$B$13:$U$396,15,0)</f>
        <v>MARIANA VELEZ</v>
      </c>
      <c r="I334" s="111">
        <v>0.88372093023255816</v>
      </c>
      <c r="J334" s="111">
        <v>0.80681818181818177</v>
      </c>
      <c r="K334" s="110">
        <f t="shared" si="10"/>
        <v>0.84526955602537002</v>
      </c>
      <c r="L334" s="32">
        <f t="shared" si="9"/>
        <v>0</v>
      </c>
      <c r="M334" s="24">
        <f t="shared" si="11"/>
        <v>0</v>
      </c>
    </row>
    <row r="335" spans="2:13" ht="13.5" x14ac:dyDescent="0.25">
      <c r="B335" s="22">
        <v>271</v>
      </c>
      <c r="C335" s="6">
        <v>112593</v>
      </c>
      <c r="D335" s="44" t="str">
        <f>VLOOKUP(C335,'[1]Control programa E'!$B$13:$U$396,8,0)</f>
        <v>COOTRANSCART</v>
      </c>
      <c r="E335" s="44" t="str">
        <f>VLOOKUP(C335,'[1]Control programa E'!$B$13:$U$396,11,0)</f>
        <v>CARTAGO</v>
      </c>
      <c r="F335" s="44" t="str">
        <f>VLOOKUP(C335,'[1]Control programa E'!$B$13:$U$396,10,0)</f>
        <v>Área Sur</v>
      </c>
      <c r="G335" s="44" t="str">
        <f>VLOOKUP(C335,'[1]Control programa E'!$B$13:$U$396,20,0)</f>
        <v>Gilberto Mejía</v>
      </c>
      <c r="H335" s="44" t="str">
        <f>VLOOKUP(C335,'[1]Control programa E'!$B$13:$U$396,15,0)</f>
        <v>MARIANA VELEZ</v>
      </c>
      <c r="I335" s="112">
        <v>0.85882352941176465</v>
      </c>
      <c r="J335" s="112">
        <v>0.82954545454545459</v>
      </c>
      <c r="K335" s="110">
        <f t="shared" si="10"/>
        <v>0.84418449197860967</v>
      </c>
      <c r="L335" s="32">
        <f t="shared" si="9"/>
        <v>0</v>
      </c>
      <c r="M335" s="24">
        <f t="shared" si="11"/>
        <v>0</v>
      </c>
    </row>
    <row r="336" spans="2:13" ht="13.5" x14ac:dyDescent="0.25">
      <c r="B336" s="25">
        <v>272</v>
      </c>
      <c r="C336" s="4">
        <v>109908</v>
      </c>
      <c r="D336" s="44" t="str">
        <f>VLOOKUP(C336,'[1]Control programa E'!$B$13:$U$396,8,0)</f>
        <v>LAS PALMAS (CALI)</v>
      </c>
      <c r="E336" s="44" t="str">
        <f>VLOOKUP(C336,'[1]Control programa E'!$B$13:$U$396,11,0)</f>
        <v>SANTIAGO DE CALI</v>
      </c>
      <c r="F336" s="44" t="str">
        <f>VLOOKUP(C336,'[1]Control programa E'!$B$13:$U$396,10,0)</f>
        <v>Área Sur</v>
      </c>
      <c r="G336" s="44" t="str">
        <f>VLOOKUP(C336,'[1]Control programa E'!$B$13:$U$396,20,0)</f>
        <v>REDH: Humberto Hernandez</v>
      </c>
      <c r="H336" s="44" t="str">
        <f>VLOOKUP(C336,'[1]Control programa E'!$B$13:$U$396,15,0)</f>
        <v>CATALINA QUINTERO</v>
      </c>
      <c r="I336" s="111">
        <v>0.85</v>
      </c>
      <c r="J336" s="111">
        <v>0.83750000000000002</v>
      </c>
      <c r="K336" s="110">
        <f t="shared" si="10"/>
        <v>0.84375</v>
      </c>
      <c r="L336" s="32">
        <f t="shared" si="9"/>
        <v>0</v>
      </c>
      <c r="M336" s="24">
        <f t="shared" si="11"/>
        <v>0</v>
      </c>
    </row>
    <row r="337" spans="2:13" ht="13.5" x14ac:dyDescent="0.25">
      <c r="B337" s="22">
        <v>273</v>
      </c>
      <c r="C337" s="4">
        <v>161752</v>
      </c>
      <c r="D337" s="44" t="str">
        <f>VLOOKUP(C337,'[1]Control programa E'!$B$13:$U$396,8,0)</f>
        <v>EL VOLANTE</v>
      </c>
      <c r="E337" s="44" t="str">
        <f>VLOOKUP(C337,'[1]Control programa E'!$B$13:$U$396,11,0)</f>
        <v>MONTERIA</v>
      </c>
      <c r="F337" s="44" t="str">
        <f>VLOOKUP(C337,'[1]Control programa E'!$B$13:$U$396,10,0)</f>
        <v>Área Norte</v>
      </c>
      <c r="G337" s="44" t="str">
        <f>VLOOKUP(C337,'[1]Control programa E'!$B$13:$U$396,20,0)</f>
        <v>Mario Agresott</v>
      </c>
      <c r="H337" s="44" t="str">
        <f>VLOOKUP(C337,'[1]Control programa E'!$B$13:$U$396,15,0)</f>
        <v>VICTOR PATERNINA</v>
      </c>
      <c r="I337" s="111">
        <v>1</v>
      </c>
      <c r="J337" s="113">
        <v>0.68604651162790697</v>
      </c>
      <c r="K337" s="110">
        <f t="shared" si="10"/>
        <v>0.84302325581395343</v>
      </c>
      <c r="L337" s="32">
        <f t="shared" si="9"/>
        <v>1</v>
      </c>
      <c r="M337" s="24">
        <f t="shared" si="11"/>
        <v>150000</v>
      </c>
    </row>
    <row r="338" spans="2:13" ht="13.5" x14ac:dyDescent="0.25">
      <c r="B338" s="25">
        <v>274</v>
      </c>
      <c r="C338" s="4">
        <v>110342</v>
      </c>
      <c r="D338" s="44" t="str">
        <f>VLOOKUP(C338,'[1]Control programa E'!$B$13:$U$396,8,0)</f>
        <v>CHUSACA No 1</v>
      </c>
      <c r="E338" s="44" t="str">
        <f>VLOOKUP(C338,'[1]Control programa E'!$B$13:$U$396,11,0)</f>
        <v>SIBATE</v>
      </c>
      <c r="F338" s="44" t="str">
        <f>VLOOKUP(C338,'[1]Control programa E'!$B$13:$U$396,10,0)</f>
        <v>Área Centro</v>
      </c>
      <c r="G338" s="44" t="str">
        <f>VLOOKUP(C338,'[1]Control programa E'!$B$13:$U$396,20,0)</f>
        <v>COESCO: Julian Torrado</v>
      </c>
      <c r="H338" s="44" t="str">
        <f>VLOOKUP(C338,'[1]Control programa E'!$B$13:$U$396,15,0)</f>
        <v xml:space="preserve">PAOLA MARTÍNEZ </v>
      </c>
      <c r="I338" s="111">
        <v>0.90697674418604646</v>
      </c>
      <c r="J338" s="111">
        <v>0.77906976744186052</v>
      </c>
      <c r="K338" s="110">
        <f t="shared" si="10"/>
        <v>0.84302325581395343</v>
      </c>
      <c r="L338" s="32">
        <f t="shared" si="9"/>
        <v>0</v>
      </c>
      <c r="M338" s="24">
        <f t="shared" si="11"/>
        <v>0</v>
      </c>
    </row>
    <row r="339" spans="2:13" ht="13.5" x14ac:dyDescent="0.25">
      <c r="B339" s="22">
        <v>275</v>
      </c>
      <c r="C339" s="4">
        <v>168904</v>
      </c>
      <c r="D339" s="44" t="str">
        <f>VLOOKUP(C339,'[1]Control programa E'!$B$13:$U$396,8,0)</f>
        <v>RETORNO</v>
      </c>
      <c r="E339" s="44" t="str">
        <f>VLOOKUP(C339,'[1]Control programa E'!$B$13:$U$396,11,0)</f>
        <v>BUENAVENTURA</v>
      </c>
      <c r="F339" s="44" t="str">
        <f>VLOOKUP(C339,'[1]Control programa E'!$B$13:$U$396,10,0)</f>
        <v>Área Sur</v>
      </c>
      <c r="G339" s="44" t="str">
        <f>VLOOKUP(C339,'[1]Control programa E'!$B$13:$U$396,20,0)</f>
        <v>COESCO: Francisco Diez</v>
      </c>
      <c r="H339" s="44" t="str">
        <f>VLOOKUP(C339,'[1]Control programa E'!$B$13:$U$396,15,0)</f>
        <v>FERNANDO HERNANDEZ</v>
      </c>
      <c r="I339" s="111">
        <v>0.87341772151898733</v>
      </c>
      <c r="J339" s="111">
        <v>0.81176470588235294</v>
      </c>
      <c r="K339" s="110">
        <f t="shared" si="10"/>
        <v>0.84259121370067014</v>
      </c>
      <c r="L339" s="32">
        <f t="shared" ref="L339:L402" si="12">COUNTIF(I339:J339,"&gt;=100%")</f>
        <v>0</v>
      </c>
      <c r="M339" s="24">
        <f t="shared" si="11"/>
        <v>0</v>
      </c>
    </row>
    <row r="340" spans="2:13" ht="13.5" x14ac:dyDescent="0.25">
      <c r="B340" s="25">
        <v>276</v>
      </c>
      <c r="C340" s="6">
        <v>171229</v>
      </c>
      <c r="D340" s="44" t="str">
        <f>VLOOKUP(C340,'[1]Control programa E'!$B$13:$U$396,8,0)</f>
        <v>LA PRIMERA</v>
      </c>
      <c r="E340" s="44" t="str">
        <f>VLOOKUP(C340,'[1]Control programa E'!$B$13:$U$396,11,0)</f>
        <v>VILLAPINZON</v>
      </c>
      <c r="F340" s="44" t="str">
        <f>VLOOKUP(C340,'[1]Control programa E'!$B$13:$U$396,10,0)</f>
        <v>Área Centro</v>
      </c>
      <c r="G340" s="44" t="str">
        <f>VLOOKUP(C340,'[1]Control programa E'!$B$13:$U$396,20,0)</f>
        <v>Ramiro José Fernandez Lopez</v>
      </c>
      <c r="H340" s="44" t="str">
        <f>VLOOKUP(C340,'[1]Control programa E'!$B$13:$U$396,15,0)</f>
        <v>YOLIMA MESA</v>
      </c>
      <c r="I340" s="112">
        <v>0.97468354430379744</v>
      </c>
      <c r="J340" s="114">
        <v>0.70886075949367089</v>
      </c>
      <c r="K340" s="110">
        <f t="shared" si="10"/>
        <v>0.84177215189873422</v>
      </c>
      <c r="L340" s="32">
        <f t="shared" si="12"/>
        <v>0</v>
      </c>
      <c r="M340" s="24">
        <f t="shared" si="11"/>
        <v>0</v>
      </c>
    </row>
    <row r="341" spans="2:13" ht="13.5" x14ac:dyDescent="0.25">
      <c r="B341" s="22">
        <v>277</v>
      </c>
      <c r="C341" s="4">
        <v>167142</v>
      </c>
      <c r="D341" s="44" t="str">
        <f>VLOOKUP(C341,'[1]Control programa E'!$B$13:$U$396,8,0)</f>
        <v>OASIS DE COCO</v>
      </c>
      <c r="E341" s="44" t="str">
        <f>VLOOKUP(C341,'[1]Control programa E'!$B$13:$U$396,11,0)</f>
        <v>BUENAVENTURA</v>
      </c>
      <c r="F341" s="44" t="str">
        <f>VLOOKUP(C341,'[1]Control programa E'!$B$13:$U$396,10,0)</f>
        <v>Área Sur</v>
      </c>
      <c r="G341" s="44" t="str">
        <f>VLOOKUP(C341,'[1]Control programa E'!$B$13:$U$396,20,0)</f>
        <v>Rodrigo Mina</v>
      </c>
      <c r="H341" s="44" t="str">
        <f>VLOOKUP(C341,'[1]Control programa E'!$B$13:$U$396,15,0)</f>
        <v>FERNANDO HERNANDEZ</v>
      </c>
      <c r="I341" s="111">
        <v>1</v>
      </c>
      <c r="J341" s="113">
        <v>0.68181818181818177</v>
      </c>
      <c r="K341" s="110">
        <f t="shared" si="10"/>
        <v>0.84090909090909083</v>
      </c>
      <c r="L341" s="32">
        <f t="shared" si="12"/>
        <v>1</v>
      </c>
      <c r="M341" s="24">
        <f t="shared" si="11"/>
        <v>150000</v>
      </c>
    </row>
    <row r="342" spans="2:13" ht="13.5" x14ac:dyDescent="0.25">
      <c r="B342" s="25">
        <v>278</v>
      </c>
      <c r="C342" s="4">
        <v>167007</v>
      </c>
      <c r="D342" s="44" t="str">
        <f>VLOOKUP(C342,'[1]Control programa E'!$B$13:$U$396,8,0)</f>
        <v>VALY</v>
      </c>
      <c r="E342" s="44" t="str">
        <f>VLOOKUP(C342,'[1]Control programa E'!$B$13:$U$396,11,0)</f>
        <v>VILLAPINZON</v>
      </c>
      <c r="F342" s="44" t="str">
        <f>VLOOKUP(C342,'[1]Control programa E'!$B$13:$U$396,10,0)</f>
        <v>Área Centro</v>
      </c>
      <c r="G342" s="44" t="str">
        <f>VLOOKUP(C342,'[1]Control programa E'!$B$13:$U$396,20,0)</f>
        <v>REDH: Humberto Hernandez</v>
      </c>
      <c r="H342" s="44" t="str">
        <f>VLOOKUP(C342,'[1]Control programa E'!$B$13:$U$396,15,0)</f>
        <v>YOLIMA MESA</v>
      </c>
      <c r="I342" s="111">
        <v>0.84810126582278478</v>
      </c>
      <c r="J342" s="111">
        <v>0.83132530120481929</v>
      </c>
      <c r="K342" s="110">
        <f t="shared" si="10"/>
        <v>0.83971328351380203</v>
      </c>
      <c r="L342" s="32">
        <f t="shared" si="12"/>
        <v>0</v>
      </c>
      <c r="M342" s="24">
        <f t="shared" si="11"/>
        <v>0</v>
      </c>
    </row>
    <row r="343" spans="2:13" ht="13.5" x14ac:dyDescent="0.25">
      <c r="B343" s="22">
        <v>279</v>
      </c>
      <c r="C343" s="6">
        <v>112388</v>
      </c>
      <c r="D343" s="44" t="str">
        <f>VLOOKUP(C343,'[1]Control programa E'!$B$13:$U$396,8,0)</f>
        <v>REINA</v>
      </c>
      <c r="E343" s="44" t="str">
        <f>VLOOKUP(C343,'[1]Control programa E'!$B$13:$U$396,11,0)</f>
        <v>CHIQUINQUIRA</v>
      </c>
      <c r="F343" s="44" t="str">
        <f>VLOOKUP(C343,'[1]Control programa E'!$B$13:$U$396,10,0)</f>
        <v>Área Centro</v>
      </c>
      <c r="G343" s="44" t="str">
        <f>VLOOKUP(C343,'[1]Control programa E'!$B$13:$U$396,20,0)</f>
        <v>Combustibles Unigas SAS</v>
      </c>
      <c r="H343" s="44" t="str">
        <f>VLOOKUP(C343,'[1]Control programa E'!$B$13:$U$396,15,0)</f>
        <v>YOLIMA MESA</v>
      </c>
      <c r="I343" s="112">
        <v>0.86301369863013699</v>
      </c>
      <c r="J343" s="112">
        <v>0.81395348837209303</v>
      </c>
      <c r="K343" s="110">
        <f t="shared" si="10"/>
        <v>0.83848359350111501</v>
      </c>
      <c r="L343" s="32">
        <f t="shared" si="12"/>
        <v>0</v>
      </c>
      <c r="M343" s="24">
        <f t="shared" si="11"/>
        <v>0</v>
      </c>
    </row>
    <row r="344" spans="2:13" ht="13.5" x14ac:dyDescent="0.25">
      <c r="B344" s="25">
        <v>280</v>
      </c>
      <c r="C344" s="6">
        <v>168005</v>
      </c>
      <c r="D344" s="44" t="str">
        <f>VLOOKUP(C344,'[1]Control programa E'!$B$13:$U$396,8,0)</f>
        <v>RIVARCA YOPAL</v>
      </c>
      <c r="E344" s="44" t="str">
        <f>VLOOKUP(C344,'[1]Control programa E'!$B$13:$U$396,11,0)</f>
        <v>YOPAL</v>
      </c>
      <c r="F344" s="44" t="str">
        <f>VLOOKUP(C344,'[1]Control programa E'!$B$13:$U$396,10,0)</f>
        <v>Área Centro</v>
      </c>
      <c r="G344" s="44" t="str">
        <f>VLOOKUP(C344,'[1]Control programa E'!$B$13:$U$396,20,0)</f>
        <v>Julio Riveros</v>
      </c>
      <c r="H344" s="44" t="str">
        <f>VLOOKUP(C344,'[1]Control programa E'!$B$13:$U$396,15,0)</f>
        <v>IVAN PINZON</v>
      </c>
      <c r="I344" s="112">
        <v>0.95294117647058818</v>
      </c>
      <c r="J344" s="114">
        <v>0.71830985915492962</v>
      </c>
      <c r="K344" s="110">
        <f t="shared" si="10"/>
        <v>0.83562551781275896</v>
      </c>
      <c r="L344" s="32">
        <f t="shared" si="12"/>
        <v>0</v>
      </c>
      <c r="M344" s="24">
        <f t="shared" si="11"/>
        <v>0</v>
      </c>
    </row>
    <row r="345" spans="2:13" ht="13.5" x14ac:dyDescent="0.25">
      <c r="B345" s="22">
        <v>281</v>
      </c>
      <c r="C345" s="4">
        <v>170927</v>
      </c>
      <c r="D345" s="44" t="str">
        <f>VLOOKUP(C345,'[1]Control programa E'!$B$13:$U$396,8,0)</f>
        <v>EL ALCAZAR</v>
      </c>
      <c r="E345" s="44" t="str">
        <f>VLOOKUP(C345,'[1]Control programa E'!$B$13:$U$396,11,0)</f>
        <v>CAJICA</v>
      </c>
      <c r="F345" s="44" t="str">
        <f>VLOOKUP(C345,'[1]Control programa E'!$B$13:$U$396,10,0)</f>
        <v>Área Centro</v>
      </c>
      <c r="G345" s="44" t="str">
        <f>VLOOKUP(C345,'[1]Control programa E'!$B$13:$U$396,20,0)</f>
        <v>COESCO: Julian Torrado</v>
      </c>
      <c r="H345" s="44" t="str">
        <f>VLOOKUP(C345,'[1]Control programa E'!$B$13:$U$396,15,0)</f>
        <v xml:space="preserve">JUAN PABLO PIÑEROS </v>
      </c>
      <c r="I345" s="111">
        <v>0.84883720930232553</v>
      </c>
      <c r="J345" s="111">
        <v>0.8214285714285714</v>
      </c>
      <c r="K345" s="110">
        <f t="shared" si="10"/>
        <v>0.83513289036544847</v>
      </c>
      <c r="L345" s="32">
        <f t="shared" si="12"/>
        <v>0</v>
      </c>
      <c r="M345" s="24">
        <f t="shared" si="11"/>
        <v>0</v>
      </c>
    </row>
    <row r="346" spans="2:13" ht="13.5" x14ac:dyDescent="0.25">
      <c r="B346" s="25">
        <v>282</v>
      </c>
      <c r="C346" s="6">
        <v>111530</v>
      </c>
      <c r="D346" s="44" t="str">
        <f>VLOOKUP(C346,'[1]Control programa E'!$B$13:$U$396,8,0)</f>
        <v>LA GLORIETA -LAS MERCEDES</v>
      </c>
      <c r="E346" s="44" t="str">
        <f>VLOOKUP(C346,'[1]Control programa E'!$B$13:$U$396,11,0)</f>
        <v>TUNJA</v>
      </c>
      <c r="F346" s="44" t="str">
        <f>VLOOKUP(C346,'[1]Control programa E'!$B$13:$U$396,10,0)</f>
        <v>Área Centro</v>
      </c>
      <c r="G346" s="44" t="str">
        <f>VLOOKUP(C346,'[1]Control programa E'!$B$13:$U$396,20,0)</f>
        <v>Luz Bello</v>
      </c>
      <c r="H346" s="44" t="str">
        <f>VLOOKUP(C346,'[1]Control programa E'!$B$13:$U$396,15,0)</f>
        <v>YOLIMA MESA</v>
      </c>
      <c r="I346" s="112">
        <v>0.86363636363636365</v>
      </c>
      <c r="J346" s="112">
        <v>0.79487179487179482</v>
      </c>
      <c r="K346" s="110">
        <f t="shared" si="10"/>
        <v>0.82925407925407923</v>
      </c>
      <c r="L346" s="32">
        <f t="shared" si="12"/>
        <v>0</v>
      </c>
      <c r="M346" s="24">
        <f t="shared" si="11"/>
        <v>0</v>
      </c>
    </row>
    <row r="347" spans="2:13" ht="13.5" x14ac:dyDescent="0.25">
      <c r="B347" s="22">
        <v>283</v>
      </c>
      <c r="C347" s="6">
        <v>111827</v>
      </c>
      <c r="D347" s="44" t="str">
        <f>VLOOKUP(C347,'[1]Control programa E'!$B$13:$U$396,8,0)</f>
        <v>LA MILAGROSA - COPACABANA</v>
      </c>
      <c r="E347" s="44" t="str">
        <f>VLOOKUP(C347,'[1]Control programa E'!$B$13:$U$396,11,0)</f>
        <v>COPACABANA</v>
      </c>
      <c r="F347" s="44" t="str">
        <f>VLOOKUP(C347,'[1]Control programa E'!$B$13:$U$396,10,0)</f>
        <v>Área Norte</v>
      </c>
      <c r="G347" s="44" t="str">
        <f>VLOOKUP(C347,'[1]Control programa E'!$B$13:$U$396,20,0)</f>
        <v>Yuliana Montoya</v>
      </c>
      <c r="H347" s="44" t="str">
        <f>VLOOKUP(C347,'[1]Control programa E'!$B$13:$U$396,15,0)</f>
        <v>ANDRES FELIPE PENNA</v>
      </c>
      <c r="I347" s="112">
        <v>0.95454545454545459</v>
      </c>
      <c r="J347" s="114">
        <v>0.69230769230769229</v>
      </c>
      <c r="K347" s="110">
        <f t="shared" si="10"/>
        <v>0.82342657342657344</v>
      </c>
      <c r="L347" s="32">
        <f t="shared" si="12"/>
        <v>0</v>
      </c>
      <c r="M347" s="24">
        <f t="shared" si="11"/>
        <v>0</v>
      </c>
    </row>
    <row r="348" spans="2:13" ht="13.5" x14ac:dyDescent="0.25">
      <c r="B348" s="25">
        <v>284</v>
      </c>
      <c r="C348" s="6">
        <v>111698</v>
      </c>
      <c r="D348" s="44" t="str">
        <f>VLOOKUP(C348,'[1]Control programa E'!$B$13:$U$396,8,0)</f>
        <v>GUADALUPE</v>
      </c>
      <c r="E348" s="44" t="str">
        <f>VLOOKUP(C348,'[1]Control programa E'!$B$13:$U$396,11,0)</f>
        <v>SANTIAGO DE CALI</v>
      </c>
      <c r="F348" s="44" t="str">
        <f>VLOOKUP(C348,'[1]Control programa E'!$B$13:$U$396,10,0)</f>
        <v>Área Sur</v>
      </c>
      <c r="G348" s="44" t="str">
        <f>VLOOKUP(C348,'[1]Control programa E'!$B$13:$U$396,20,0)</f>
        <v>Libardo Alfaro</v>
      </c>
      <c r="H348" s="44" t="str">
        <f>VLOOKUP(C348,'[1]Control programa E'!$B$13:$U$396,15,0)</f>
        <v>CLAUDIA PINILLA</v>
      </c>
      <c r="I348" s="112">
        <v>0.82954545454545459</v>
      </c>
      <c r="J348" s="112">
        <v>0.80681818181818177</v>
      </c>
      <c r="K348" s="110">
        <f t="shared" ref="K348:K411" si="13">AVERAGE(I348:J348)</f>
        <v>0.81818181818181812</v>
      </c>
      <c r="L348" s="32">
        <f t="shared" si="12"/>
        <v>0</v>
      </c>
      <c r="M348" s="24">
        <f t="shared" si="11"/>
        <v>0</v>
      </c>
    </row>
    <row r="349" spans="2:13" ht="13.5" x14ac:dyDescent="0.25">
      <c r="B349" s="22">
        <v>285</v>
      </c>
      <c r="C349" s="6">
        <v>110488</v>
      </c>
      <c r="D349" s="44" t="str">
        <f>VLOOKUP(C349,'[1]Control programa E'!$B$13:$U$396,8,0)</f>
        <v>CAVASA</v>
      </c>
      <c r="E349" s="44" t="str">
        <f>VLOOKUP(C349,'[1]Control programa E'!$B$13:$U$396,11,0)</f>
        <v>CANDELARIA</v>
      </c>
      <c r="F349" s="44" t="str">
        <f>VLOOKUP(C349,'[1]Control programa E'!$B$13:$U$396,10,0)</f>
        <v>Área Sur</v>
      </c>
      <c r="G349" s="44" t="str">
        <f>VLOOKUP(C349,'[1]Control programa E'!$B$13:$U$396,20,0)</f>
        <v>José Solano</v>
      </c>
      <c r="H349" s="44" t="str">
        <f>VLOOKUP(C349,'[1]Control programa E'!$B$13:$U$396,15,0)</f>
        <v>CATALINA QUINTERO</v>
      </c>
      <c r="I349" s="112">
        <v>1</v>
      </c>
      <c r="J349" s="114">
        <v>0.63636363636363635</v>
      </c>
      <c r="K349" s="110">
        <f t="shared" si="13"/>
        <v>0.81818181818181812</v>
      </c>
      <c r="L349" s="32">
        <f t="shared" si="12"/>
        <v>1</v>
      </c>
      <c r="M349" s="24">
        <f t="shared" ref="M349:M412" si="14">L349*$N$90</f>
        <v>150000</v>
      </c>
    </row>
    <row r="350" spans="2:13" ht="13.5" x14ac:dyDescent="0.25">
      <c r="B350" s="25">
        <v>286</v>
      </c>
      <c r="C350" s="6">
        <v>109703</v>
      </c>
      <c r="D350" s="44" t="str">
        <f>VLOOKUP(C350,'[1]Control programa E'!$B$13:$U$396,8,0)</f>
        <v>LAS AVENIDAS</v>
      </c>
      <c r="E350" s="44" t="str">
        <f>VLOOKUP(C350,'[1]Control programa E'!$B$13:$U$396,11,0)</f>
        <v>SAN JUAN DE PASTO</v>
      </c>
      <c r="F350" s="44" t="str">
        <f>VLOOKUP(C350,'[1]Control programa E'!$B$13:$U$396,10,0)</f>
        <v>Área Sur</v>
      </c>
      <c r="G350" s="44" t="str">
        <f>VLOOKUP(C350,'[1]Control programa E'!$B$13:$U$396,20,0)</f>
        <v xml:space="preserve">Antonio Marroquin </v>
      </c>
      <c r="H350" s="44" t="str">
        <f>VLOOKUP(C350,'[1]Control programa E'!$B$13:$U$396,15,0)</f>
        <v xml:space="preserve">FABIO ANDRES ROJAS </v>
      </c>
      <c r="I350" s="114">
        <v>0.63529411764705879</v>
      </c>
      <c r="J350" s="112">
        <v>1</v>
      </c>
      <c r="K350" s="110">
        <f t="shared" si="13"/>
        <v>0.81764705882352939</v>
      </c>
      <c r="L350" s="32">
        <f t="shared" si="12"/>
        <v>1</v>
      </c>
      <c r="M350" s="24">
        <f t="shared" si="14"/>
        <v>150000</v>
      </c>
    </row>
    <row r="351" spans="2:13" ht="13.5" x14ac:dyDescent="0.25">
      <c r="B351" s="22">
        <v>287</v>
      </c>
      <c r="C351" s="4">
        <v>112330</v>
      </c>
      <c r="D351" s="44" t="str">
        <f>VLOOKUP(C351,'[1]Control programa E'!$B$13:$U$396,8,0)</f>
        <v>COOTRANSGAR</v>
      </c>
      <c r="E351" s="44" t="str">
        <f>VLOOKUP(C351,'[1]Control programa E'!$B$13:$U$396,11,0)</f>
        <v>GARZON</v>
      </c>
      <c r="F351" s="44" t="str">
        <f>VLOOKUP(C351,'[1]Control programa E'!$B$13:$U$396,10,0)</f>
        <v>Área Sur</v>
      </c>
      <c r="G351" s="44" t="str">
        <f>VLOOKUP(C351,'[1]Control programa E'!$B$13:$U$396,20,0)</f>
        <v>Fabian Rodriguez</v>
      </c>
      <c r="H351" s="44" t="str">
        <f>VLOOKUP(C351,'[1]Control programa E'!$B$13:$U$396,15,0)</f>
        <v>JOHANA BOTERO</v>
      </c>
      <c r="I351" s="113">
        <v>0.69444444444444442</v>
      </c>
      <c r="J351" s="111">
        <v>0.93902439024390238</v>
      </c>
      <c r="K351" s="110">
        <f t="shared" si="13"/>
        <v>0.8167344173441734</v>
      </c>
      <c r="L351" s="32">
        <f t="shared" si="12"/>
        <v>0</v>
      </c>
      <c r="M351" s="24">
        <f t="shared" si="14"/>
        <v>0</v>
      </c>
    </row>
    <row r="352" spans="2:13" ht="13.5" x14ac:dyDescent="0.25">
      <c r="B352" s="25">
        <v>288</v>
      </c>
      <c r="C352" s="6">
        <v>110774</v>
      </c>
      <c r="D352" s="44" t="str">
        <f>VLOOKUP(C352,'[1]Control programa E'!$B$13:$U$396,8,0)</f>
        <v>RIO ACACIITAS</v>
      </c>
      <c r="E352" s="44" t="str">
        <f>VLOOKUP(C352,'[1]Control programa E'!$B$13:$U$396,11,0)</f>
        <v>ACACIAS</v>
      </c>
      <c r="F352" s="44" t="str">
        <f>VLOOKUP(C352,'[1]Control programa E'!$B$13:$U$396,10,0)</f>
        <v>Área Centro</v>
      </c>
      <c r="G352" s="44" t="str">
        <f>VLOOKUP(C352,'[1]Control programa E'!$B$13:$U$396,20,0)</f>
        <v>REDH: Humberto Hernandez</v>
      </c>
      <c r="H352" s="44" t="str">
        <f>VLOOKUP(C352,'[1]Control programa E'!$B$13:$U$396,15,0)</f>
        <v>IVAN PINZON</v>
      </c>
      <c r="I352" s="114">
        <v>0.63013698630136983</v>
      </c>
      <c r="J352" s="112">
        <v>1</v>
      </c>
      <c r="K352" s="110">
        <f t="shared" si="13"/>
        <v>0.81506849315068486</v>
      </c>
      <c r="L352" s="32">
        <f t="shared" si="12"/>
        <v>1</v>
      </c>
      <c r="M352" s="24">
        <f t="shared" si="14"/>
        <v>150000</v>
      </c>
    </row>
    <row r="353" spans="2:13" ht="13.5" x14ac:dyDescent="0.25">
      <c r="B353" s="22">
        <v>289</v>
      </c>
      <c r="C353" s="6">
        <v>168429</v>
      </c>
      <c r="D353" s="44" t="str">
        <f>VLOOKUP(C353,'[1]Control programa E'!$B$13:$U$396,8,0)</f>
        <v>ÉXITO EL CARMEN</v>
      </c>
      <c r="E353" s="44" t="str">
        <f>VLOOKUP(C353,'[1]Control programa E'!$B$13:$U$396,11,0)</f>
        <v>EL CARMEN DE VIBORAL</v>
      </c>
      <c r="F353" s="44" t="str">
        <f>VLOOKUP(C353,'[1]Control programa E'!$B$13:$U$396,10,0)</f>
        <v>Área Norte</v>
      </c>
      <c r="G353" s="44" t="str">
        <f>VLOOKUP(C353,'[1]Control programa E'!$B$13:$U$396,20,0)</f>
        <v>GRUPO ÉXITO: Alcides Serna</v>
      </c>
      <c r="H353" s="44" t="str">
        <f>VLOOKUP(C353,'[1]Control programa E'!$B$13:$U$396,15,0)</f>
        <v>ALVARO GUTIERREZ</v>
      </c>
      <c r="I353" s="112">
        <v>0.96511627906976749</v>
      </c>
      <c r="J353" s="114">
        <v>0.66279069767441856</v>
      </c>
      <c r="K353" s="110">
        <f t="shared" si="13"/>
        <v>0.81395348837209303</v>
      </c>
      <c r="L353" s="32">
        <f t="shared" si="12"/>
        <v>0</v>
      </c>
      <c r="M353" s="24">
        <f t="shared" si="14"/>
        <v>0</v>
      </c>
    </row>
    <row r="354" spans="2:13" ht="13.5" x14ac:dyDescent="0.25">
      <c r="B354" s="25">
        <v>290</v>
      </c>
      <c r="C354" s="4">
        <v>110924</v>
      </c>
      <c r="D354" s="44" t="str">
        <f>VLOOKUP(C354,'[1]Control programa E'!$B$13:$U$396,8,0)</f>
        <v>SANCHEZ</v>
      </c>
      <c r="E354" s="44" t="str">
        <f>VLOOKUP(C354,'[1]Control programa E'!$B$13:$U$396,11,0)</f>
        <v>SOACHA</v>
      </c>
      <c r="F354" s="44" t="str">
        <f>VLOOKUP(C354,'[1]Control programa E'!$B$13:$U$396,10,0)</f>
        <v>Área Centro</v>
      </c>
      <c r="G354" s="44" t="str">
        <f>VLOOKUP(C354,'[1]Control programa E'!$B$13:$U$396,20,0)</f>
        <v>Esperanza Sanchez / Jairo Galarza</v>
      </c>
      <c r="H354" s="44" t="str">
        <f>VLOOKUP(C354,'[1]Control programa E'!$B$13:$U$396,15,0)</f>
        <v xml:space="preserve">PAOLA MARTÍNEZ </v>
      </c>
      <c r="I354" s="113">
        <v>0.74698795180722888</v>
      </c>
      <c r="J354" s="111">
        <v>0.87654320987654322</v>
      </c>
      <c r="K354" s="110">
        <f t="shared" si="13"/>
        <v>0.81176558084188599</v>
      </c>
      <c r="L354" s="32">
        <f t="shared" si="12"/>
        <v>0</v>
      </c>
      <c r="M354" s="24">
        <f t="shared" si="14"/>
        <v>0</v>
      </c>
    </row>
    <row r="355" spans="2:13" ht="13.5" x14ac:dyDescent="0.25">
      <c r="B355" s="22">
        <v>291</v>
      </c>
      <c r="C355" s="6">
        <v>109774</v>
      </c>
      <c r="D355" s="44" t="str">
        <f>VLOOKUP(C355,'[1]Control programa E'!$B$13:$U$396,8,0)</f>
        <v>MAMONAL</v>
      </c>
      <c r="E355" s="44" t="str">
        <f>VLOOKUP(C355,'[1]Control programa E'!$B$13:$U$396,11,0)</f>
        <v>CARTAGENA DE INDIAS</v>
      </c>
      <c r="F355" s="44" t="str">
        <f>VLOOKUP(C355,'[1]Control programa E'!$B$13:$U$396,10,0)</f>
        <v>Área Norte</v>
      </c>
      <c r="G355" s="44" t="str">
        <f>VLOOKUP(C355,'[1]Control programa E'!$B$13:$U$396,20,0)</f>
        <v>C.I. OIL CHEMICAL S.A: Diogenes Vallejo</v>
      </c>
      <c r="H355" s="44" t="str">
        <f>VLOOKUP(C355,'[1]Control programa E'!$B$13:$U$396,15,0)</f>
        <v>MARTHA BARROS</v>
      </c>
      <c r="I355" s="112">
        <v>1</v>
      </c>
      <c r="J355" s="114">
        <v>0.62352941176470589</v>
      </c>
      <c r="K355" s="110">
        <f t="shared" si="13"/>
        <v>0.81176470588235294</v>
      </c>
      <c r="L355" s="32">
        <f t="shared" si="12"/>
        <v>1</v>
      </c>
      <c r="M355" s="24">
        <f t="shared" si="14"/>
        <v>150000</v>
      </c>
    </row>
    <row r="356" spans="2:13" ht="13.5" x14ac:dyDescent="0.25">
      <c r="B356" s="25">
        <v>292</v>
      </c>
      <c r="C356" s="4">
        <v>110630</v>
      </c>
      <c r="D356" s="44" t="str">
        <f>VLOOKUP(C356,'[1]Control programa E'!$B$13:$U$396,8,0)</f>
        <v>ROBLEDO</v>
      </c>
      <c r="E356" s="44" t="str">
        <f>VLOOKUP(C356,'[1]Control programa E'!$B$13:$U$396,11,0)</f>
        <v>MEDELLIN</v>
      </c>
      <c r="F356" s="44" t="str">
        <f>VLOOKUP(C356,'[1]Control programa E'!$B$13:$U$396,10,0)</f>
        <v>Área Norte</v>
      </c>
      <c r="G356" s="44" t="str">
        <f>VLOOKUP(C356,'[1]Control programa E'!$B$13:$U$396,20,0)</f>
        <v>COESCO: Alexander Trujillo</v>
      </c>
      <c r="H356" s="44" t="str">
        <f>VLOOKUP(C356,'[1]Control programa E'!$B$13:$U$396,15,0)</f>
        <v>OLGA LUCIA RESTREPO</v>
      </c>
      <c r="I356" s="111">
        <v>1</v>
      </c>
      <c r="J356" s="113">
        <v>0.61363636363636365</v>
      </c>
      <c r="K356" s="110">
        <f t="shared" si="13"/>
        <v>0.80681818181818188</v>
      </c>
      <c r="L356" s="32">
        <f t="shared" si="12"/>
        <v>1</v>
      </c>
      <c r="M356" s="24">
        <f t="shared" si="14"/>
        <v>150000</v>
      </c>
    </row>
    <row r="357" spans="2:13" ht="13.5" x14ac:dyDescent="0.25">
      <c r="B357" s="22">
        <v>293</v>
      </c>
      <c r="C357" s="4">
        <v>171349</v>
      </c>
      <c r="D357" s="44" t="str">
        <f>VLOOKUP(C357,'[1]Control programa E'!$B$13:$U$396,8,0)</f>
        <v>SAN JORGE</v>
      </c>
      <c r="E357" s="44" t="str">
        <f>VLOOKUP(C357,'[1]Control programa E'!$B$13:$U$396,11,0)</f>
        <v>GIRON</v>
      </c>
      <c r="F357" s="44" t="str">
        <f>VLOOKUP(C357,'[1]Control programa E'!$B$13:$U$396,10,0)</f>
        <v>Área Norte</v>
      </c>
      <c r="G357" s="44">
        <f>VLOOKUP(C357,'[1]Control programa E'!$B$13:$U$396,20,0)</f>
        <v>0</v>
      </c>
      <c r="H357" s="44" t="str">
        <f>VLOOKUP(C357,'[1]Control programa E'!$B$13:$U$396,15,0)</f>
        <v>FABIAN TORRES</v>
      </c>
      <c r="I357" s="113">
        <v>0.68181818181818177</v>
      </c>
      <c r="J357" s="111">
        <v>0.93023255813953487</v>
      </c>
      <c r="K357" s="110">
        <f t="shared" si="13"/>
        <v>0.80602536997885832</v>
      </c>
      <c r="L357" s="32">
        <f t="shared" si="12"/>
        <v>0</v>
      </c>
      <c r="M357" s="24">
        <f t="shared" si="14"/>
        <v>0</v>
      </c>
    </row>
    <row r="358" spans="2:13" ht="13.5" x14ac:dyDescent="0.25">
      <c r="B358" s="25">
        <v>294</v>
      </c>
      <c r="C358" s="4">
        <v>111784</v>
      </c>
      <c r="D358" s="44" t="str">
        <f>VLOOKUP(C358,'[1]Control programa E'!$B$13:$U$396,8,0)</f>
        <v>TRONCAL</v>
      </c>
      <c r="E358" s="44" t="str">
        <f>VLOOKUP(C358,'[1]Control programa E'!$B$13:$U$396,11,0)</f>
        <v>SANTIAGO DE CALI</v>
      </c>
      <c r="F358" s="44" t="str">
        <f>VLOOKUP(C358,'[1]Control programa E'!$B$13:$U$396,10,0)</f>
        <v>Área Sur</v>
      </c>
      <c r="G358" s="44" t="str">
        <f>VLOOKUP(C358,'[1]Control programa E'!$B$13:$U$396,20,0)</f>
        <v xml:space="preserve">Luis Dario Arbelaez </v>
      </c>
      <c r="H358" s="44" t="str">
        <f>VLOOKUP(C358,'[1]Control programa E'!$B$13:$U$396,15,0)</f>
        <v>CLAUDIA PINILLA</v>
      </c>
      <c r="I358" s="111">
        <v>1</v>
      </c>
      <c r="J358" s="113">
        <v>0.61176470588235299</v>
      </c>
      <c r="K358" s="110">
        <f t="shared" si="13"/>
        <v>0.80588235294117649</v>
      </c>
      <c r="L358" s="32">
        <f t="shared" si="12"/>
        <v>1</v>
      </c>
      <c r="M358" s="24">
        <f t="shared" si="14"/>
        <v>150000</v>
      </c>
    </row>
    <row r="359" spans="2:13" ht="13.5" x14ac:dyDescent="0.25">
      <c r="B359" s="22">
        <v>295</v>
      </c>
      <c r="C359" s="4">
        <v>111968</v>
      </c>
      <c r="D359" s="44" t="str">
        <f>VLOOKUP(C359,'[1]Control programa E'!$B$13:$U$396,8,0)</f>
        <v>LA GRAMA</v>
      </c>
      <c r="E359" s="44" t="str">
        <f>VLOOKUP(C359,'[1]Control programa E'!$B$13:$U$396,11,0)</f>
        <v>VILLAVICENCIO</v>
      </c>
      <c r="F359" s="44" t="str">
        <f>VLOOKUP(C359,'[1]Control programa E'!$B$13:$U$396,10,0)</f>
        <v>Área Centro</v>
      </c>
      <c r="G359" s="44" t="str">
        <f>VLOOKUP(C359,'[1]Control programa E'!$B$13:$U$396,20,0)</f>
        <v>REDH: Humberto Hernandez</v>
      </c>
      <c r="H359" s="44" t="str">
        <f>VLOOKUP(C359,'[1]Control programa E'!$B$13:$U$396,15,0)</f>
        <v>IVAN PINZON</v>
      </c>
      <c r="I359" s="111">
        <v>1</v>
      </c>
      <c r="J359" s="113">
        <v>0.6071428571428571</v>
      </c>
      <c r="K359" s="110">
        <f t="shared" si="13"/>
        <v>0.8035714285714286</v>
      </c>
      <c r="L359" s="32">
        <f t="shared" si="12"/>
        <v>1</v>
      </c>
      <c r="M359" s="24">
        <f t="shared" si="14"/>
        <v>150000</v>
      </c>
    </row>
    <row r="360" spans="2:13" ht="13.5" x14ac:dyDescent="0.25">
      <c r="B360" s="25">
        <v>296</v>
      </c>
      <c r="C360" s="6">
        <v>168156</v>
      </c>
      <c r="D360" s="44" t="str">
        <f>VLOOKUP(C360,'[1]Control programa E'!$B$13:$U$396,8,0)</f>
        <v>SANTO DOMINGO</v>
      </c>
      <c r="E360" s="44" t="str">
        <f>VLOOKUP(C360,'[1]Control programa E'!$B$13:$U$396,11,0)</f>
        <v>MOSQUERA</v>
      </c>
      <c r="F360" s="44" t="str">
        <f>VLOOKUP(C360,'[1]Control programa E'!$B$13:$U$396,10,0)</f>
        <v>Área Centro</v>
      </c>
      <c r="G360" s="44" t="str">
        <f>VLOOKUP(C360,'[1]Control programa E'!$B$13:$U$396,20,0)</f>
        <v>Luis Guillermo Amortegui</v>
      </c>
      <c r="H360" s="44" t="str">
        <f>VLOOKUP(C360,'[1]Control programa E'!$B$13:$U$396,15,0)</f>
        <v>SEBASTIAN PARDO</v>
      </c>
      <c r="I360" s="112">
        <v>0.87804878048780488</v>
      </c>
      <c r="J360" s="114">
        <v>0.72619047619047616</v>
      </c>
      <c r="K360" s="110">
        <f t="shared" si="13"/>
        <v>0.80211962833914052</v>
      </c>
      <c r="L360" s="32">
        <f t="shared" si="12"/>
        <v>0</v>
      </c>
      <c r="M360" s="24">
        <f t="shared" si="14"/>
        <v>0</v>
      </c>
    </row>
    <row r="361" spans="2:13" ht="13.5" x14ac:dyDescent="0.25">
      <c r="B361" s="22">
        <v>297</v>
      </c>
      <c r="C361" s="4">
        <v>109826</v>
      </c>
      <c r="D361" s="44" t="str">
        <f>VLOOKUP(C361,'[1]Control programa E'!$B$13:$U$396,8,0)</f>
        <v>AVDA QUITO</v>
      </c>
      <c r="E361" s="44" t="str">
        <f>VLOOKUP(C361,'[1]Control programa E'!$B$13:$U$396,11,0)</f>
        <v>BOGOTA D.C.</v>
      </c>
      <c r="F361" s="44" t="str">
        <f>VLOOKUP(C361,'[1]Control programa E'!$B$13:$U$396,10,0)</f>
        <v>Área Centro</v>
      </c>
      <c r="G361" s="44" t="str">
        <f>VLOOKUP(C361,'[1]Control programa E'!$B$13:$U$396,20,0)</f>
        <v>REDH: Humberto Hernandez</v>
      </c>
      <c r="H361" s="44" t="str">
        <f>VLOOKUP(C361,'[1]Control programa E'!$B$13:$U$396,15,0)</f>
        <v>CAROLINA CHAVEZ</v>
      </c>
      <c r="I361" s="113">
        <v>0.66279069767441856</v>
      </c>
      <c r="J361" s="111">
        <v>0.94047619047619047</v>
      </c>
      <c r="K361" s="110">
        <f t="shared" si="13"/>
        <v>0.80163344407530457</v>
      </c>
      <c r="L361" s="32">
        <f t="shared" si="12"/>
        <v>0</v>
      </c>
      <c r="M361" s="24">
        <f t="shared" si="14"/>
        <v>0</v>
      </c>
    </row>
    <row r="362" spans="2:13" ht="13.5" x14ac:dyDescent="0.25">
      <c r="B362" s="25">
        <v>298</v>
      </c>
      <c r="C362" s="6">
        <v>110338</v>
      </c>
      <c r="D362" s="44" t="str">
        <f>VLOOKUP(C362,'[1]Control programa E'!$B$13:$U$396,8,0)</f>
        <v>AV DE LAS AMERICAS</v>
      </c>
      <c r="E362" s="44" t="str">
        <f>VLOOKUP(C362,'[1]Control programa E'!$B$13:$U$396,11,0)</f>
        <v>SANTIAGO DE CALI</v>
      </c>
      <c r="F362" s="44" t="str">
        <f>VLOOKUP(C362,'[1]Control programa E'!$B$13:$U$396,10,0)</f>
        <v>Área Sur</v>
      </c>
      <c r="G362" s="44" t="str">
        <f>VLOOKUP(C362,'[1]Control programa E'!$B$13:$U$396,20,0)</f>
        <v>VILLALOBOS: Oscar Rojas</v>
      </c>
      <c r="H362" s="44" t="str">
        <f>VLOOKUP(C362,'[1]Control programa E'!$B$13:$U$396,15,0)</f>
        <v>CATALINA QUINTERO</v>
      </c>
      <c r="I362" s="112">
        <v>1</v>
      </c>
      <c r="J362" s="114">
        <v>0.60227272727272729</v>
      </c>
      <c r="K362" s="110">
        <f t="shared" si="13"/>
        <v>0.80113636363636365</v>
      </c>
      <c r="L362" s="32">
        <f t="shared" si="12"/>
        <v>1</v>
      </c>
      <c r="M362" s="24">
        <f t="shared" si="14"/>
        <v>150000</v>
      </c>
    </row>
    <row r="363" spans="2:13" ht="13.5" x14ac:dyDescent="0.25">
      <c r="B363" s="22">
        <v>299</v>
      </c>
      <c r="C363" s="4">
        <v>111817</v>
      </c>
      <c r="D363" s="44" t="str">
        <f>VLOOKUP(C363,'[1]Control programa E'!$B$13:$U$396,8,0)</f>
        <v>SINU</v>
      </c>
      <c r="E363" s="44" t="str">
        <f>VLOOKUP(C363,'[1]Control programa E'!$B$13:$U$396,11,0)</f>
        <v>MONTERIA</v>
      </c>
      <c r="F363" s="44" t="str">
        <f>VLOOKUP(C363,'[1]Control programa E'!$B$13:$U$396,10,0)</f>
        <v>Área Norte</v>
      </c>
      <c r="G363" s="44" t="str">
        <f>VLOOKUP(C363,'[1]Control programa E'!$B$13:$U$396,20,0)</f>
        <v>HL Combustibles: Jose Fernando Hoyos</v>
      </c>
      <c r="H363" s="44" t="str">
        <f>VLOOKUP(C363,'[1]Control programa E'!$B$13:$U$396,15,0)</f>
        <v>VICTOR PATERNINA</v>
      </c>
      <c r="I363" s="113">
        <v>0.60227272727272729</v>
      </c>
      <c r="J363" s="111">
        <v>1</v>
      </c>
      <c r="K363" s="110">
        <f t="shared" si="13"/>
        <v>0.80113636363636365</v>
      </c>
      <c r="L363" s="32">
        <f t="shared" si="12"/>
        <v>1</v>
      </c>
      <c r="M363" s="24">
        <f t="shared" si="14"/>
        <v>150000</v>
      </c>
    </row>
    <row r="364" spans="2:13" ht="13.5" x14ac:dyDescent="0.25">
      <c r="B364" s="25">
        <v>300</v>
      </c>
      <c r="C364" s="4">
        <v>167237</v>
      </c>
      <c r="D364" s="44" t="str">
        <f>VLOOKUP(C364,'[1]Control programa E'!$B$13:$U$396,8,0)</f>
        <v>MALTA</v>
      </c>
      <c r="E364" s="44" t="str">
        <f>VLOOKUP(C364,'[1]Control programa E'!$B$13:$U$396,11,0)</f>
        <v>MOSQUERA</v>
      </c>
      <c r="F364" s="44" t="str">
        <f>VLOOKUP(C364,'[1]Control programa E'!$B$13:$U$396,10,0)</f>
        <v>Área Centro</v>
      </c>
      <c r="G364" s="44" t="str">
        <f>VLOOKUP(C364,'[1]Control programa E'!$B$13:$U$396,20,0)</f>
        <v>Luis Guillermo Amortegui</v>
      </c>
      <c r="H364" s="44" t="str">
        <f>VLOOKUP(C364,'[1]Control programa E'!$B$13:$U$396,15,0)</f>
        <v>SEBASTIAN PARDO</v>
      </c>
      <c r="I364" s="116">
        <v>0.6</v>
      </c>
      <c r="J364" s="111">
        <v>1</v>
      </c>
      <c r="K364" s="110">
        <f t="shared" si="13"/>
        <v>0.8</v>
      </c>
      <c r="L364" s="32">
        <f t="shared" si="12"/>
        <v>1</v>
      </c>
      <c r="M364" s="24">
        <f t="shared" si="14"/>
        <v>150000</v>
      </c>
    </row>
    <row r="365" spans="2:13" ht="13.5" x14ac:dyDescent="0.25">
      <c r="B365" s="22">
        <v>301</v>
      </c>
      <c r="C365" s="6">
        <v>111689</v>
      </c>
      <c r="D365" s="44" t="str">
        <f>VLOOKUP(C365,'[1]Control programa E'!$B$13:$U$396,8,0)</f>
        <v>LA ANDINA</v>
      </c>
      <c r="E365" s="44" t="str">
        <f>VLOOKUP(C365,'[1]Control programa E'!$B$13:$U$396,11,0)</f>
        <v>LA UNION</v>
      </c>
      <c r="F365" s="44" t="str">
        <f>VLOOKUP(C365,'[1]Control programa E'!$B$13:$U$396,10,0)</f>
        <v>Área Sur</v>
      </c>
      <c r="G365" s="44" t="str">
        <f>VLOOKUP(C365,'[1]Control programa E'!$B$13:$U$396,20,0)</f>
        <v>Carlos A Tamayo</v>
      </c>
      <c r="H365" s="44" t="str">
        <f>VLOOKUP(C365,'[1]Control programa E'!$B$13:$U$396,15,0)</f>
        <v>ANDRES GARCIA</v>
      </c>
      <c r="I365" s="112">
        <v>0.76623376623376627</v>
      </c>
      <c r="J365" s="112">
        <v>0.83116883116883122</v>
      </c>
      <c r="K365" s="110">
        <f t="shared" si="13"/>
        <v>0.79870129870129869</v>
      </c>
      <c r="L365" s="32">
        <f t="shared" si="12"/>
        <v>0</v>
      </c>
      <c r="M365" s="24">
        <f t="shared" si="14"/>
        <v>0</v>
      </c>
    </row>
    <row r="366" spans="2:13" ht="13.5" x14ac:dyDescent="0.25">
      <c r="B366" s="25">
        <v>302</v>
      </c>
      <c r="C366" s="6">
        <v>109951</v>
      </c>
      <c r="D366" s="44" t="str">
        <f>VLOOKUP(C366,'[1]Control programa E'!$B$13:$U$396,8,0)</f>
        <v>CENTENARIO</v>
      </c>
      <c r="E366" s="44" t="str">
        <f>VLOOKUP(C366,'[1]Control programa E'!$B$13:$U$396,11,0)</f>
        <v>BOGOTA D.C.</v>
      </c>
      <c r="F366" s="44" t="str">
        <f>VLOOKUP(C366,'[1]Control programa E'!$B$13:$U$396,10,0)</f>
        <v>Área Centro</v>
      </c>
      <c r="G366" s="44" t="str">
        <f>VLOOKUP(C366,'[1]Control programa E'!$B$13:$U$396,20,0)</f>
        <v>Nancy Balaguera/ Hiovanny Balaguera</v>
      </c>
      <c r="H366" s="44" t="str">
        <f>VLOOKUP(C366,'[1]Control programa E'!$B$13:$U$396,15,0)</f>
        <v xml:space="preserve">JUAN PABLO PIÑEROS </v>
      </c>
      <c r="I366" s="112">
        <v>0.81538461538461537</v>
      </c>
      <c r="J366" s="112">
        <v>0.78048780487804881</v>
      </c>
      <c r="K366" s="110">
        <f t="shared" si="13"/>
        <v>0.79793621013133209</v>
      </c>
      <c r="L366" s="32">
        <f t="shared" si="12"/>
        <v>0</v>
      </c>
      <c r="M366" s="24">
        <f t="shared" si="14"/>
        <v>0</v>
      </c>
    </row>
    <row r="367" spans="2:13" ht="13.5" x14ac:dyDescent="0.25">
      <c r="B367" s="22">
        <v>303</v>
      </c>
      <c r="C367" s="4">
        <v>110296</v>
      </c>
      <c r="D367" s="44" t="str">
        <f>VLOOKUP(C367,'[1]Control programa E'!$B$13:$U$396,8,0)</f>
        <v>LA 70 CALI</v>
      </c>
      <c r="E367" s="44" t="str">
        <f>VLOOKUP(C367,'[1]Control programa E'!$B$13:$U$396,11,0)</f>
        <v>SANTIAGO DE CALI</v>
      </c>
      <c r="F367" s="44" t="str">
        <f>VLOOKUP(C367,'[1]Control programa E'!$B$13:$U$396,10,0)</f>
        <v>Área Sur</v>
      </c>
      <c r="G367" s="44" t="str">
        <f>VLOOKUP(C367,'[1]Control programa E'!$B$13:$U$396,20,0)</f>
        <v>GREEN SAS: Jose Vicente Enriquez</v>
      </c>
      <c r="H367" s="44" t="str">
        <f>VLOOKUP(C367,'[1]Control programa E'!$B$13:$U$396,15,0)</f>
        <v>CLAUDIA PINILLA</v>
      </c>
      <c r="I367" s="111">
        <v>0.80722891566265065</v>
      </c>
      <c r="J367" s="111">
        <v>0.78823529411764703</v>
      </c>
      <c r="K367" s="110">
        <f t="shared" si="13"/>
        <v>0.7977321048901489</v>
      </c>
      <c r="L367" s="32">
        <f t="shared" si="12"/>
        <v>0</v>
      </c>
      <c r="M367" s="24">
        <f t="shared" si="14"/>
        <v>0</v>
      </c>
    </row>
    <row r="368" spans="2:13" ht="13.5" x14ac:dyDescent="0.25">
      <c r="B368" s="25">
        <v>304</v>
      </c>
      <c r="C368" s="6">
        <v>110580</v>
      </c>
      <c r="D368" s="44" t="str">
        <f>VLOOKUP(C368,'[1]Control programa E'!$B$13:$U$396,8,0)</f>
        <v>SAN JORGE JAMUNDI</v>
      </c>
      <c r="E368" s="44" t="str">
        <f>VLOOKUP(C368,'[1]Control programa E'!$B$13:$U$396,11,0)</f>
        <v>JAMUNDI</v>
      </c>
      <c r="F368" s="44" t="str">
        <f>VLOOKUP(C368,'[1]Control programa E'!$B$13:$U$396,10,0)</f>
        <v>Área Sur</v>
      </c>
      <c r="G368" s="44" t="str">
        <f>VLOOKUP(C368,'[1]Control programa E'!$B$13:$U$396,20,0)</f>
        <v>Harold Rivera</v>
      </c>
      <c r="H368" s="44" t="str">
        <f>VLOOKUP(C368,'[1]Control programa E'!$B$13:$U$396,15,0)</f>
        <v>CLAUDIA PINILLA</v>
      </c>
      <c r="I368" s="112">
        <v>0.91860465116279066</v>
      </c>
      <c r="J368" s="114">
        <v>0.67441860465116277</v>
      </c>
      <c r="K368" s="110">
        <f t="shared" si="13"/>
        <v>0.79651162790697672</v>
      </c>
      <c r="L368" s="32">
        <f t="shared" si="12"/>
        <v>0</v>
      </c>
      <c r="M368" s="24">
        <f t="shared" si="14"/>
        <v>0</v>
      </c>
    </row>
    <row r="369" spans="2:13" ht="13.5" x14ac:dyDescent="0.25">
      <c r="B369" s="22">
        <v>305</v>
      </c>
      <c r="C369" s="4">
        <v>110246</v>
      </c>
      <c r="D369" s="44" t="str">
        <f>VLOOKUP(C369,'[1]Control programa E'!$B$13:$U$396,8,0)</f>
        <v>AUTOPISTA LA CARO</v>
      </c>
      <c r="E369" s="44" t="str">
        <f>VLOOKUP(C369,'[1]Control programa E'!$B$13:$U$396,11,0)</f>
        <v>CHIA</v>
      </c>
      <c r="F369" s="44" t="str">
        <f>VLOOKUP(C369,'[1]Control programa E'!$B$13:$U$396,10,0)</f>
        <v>Área Centro</v>
      </c>
      <c r="G369" s="44" t="str">
        <f>VLOOKUP(C369,'[1]Control programa E'!$B$13:$U$396,20,0)</f>
        <v>Martin Barbosa / Rumbos</v>
      </c>
      <c r="H369" s="44" t="str">
        <f>VLOOKUP(C369,'[1]Control programa E'!$B$13:$U$396,15,0)</f>
        <v xml:space="preserve">JUAN PABLO PIÑEROS </v>
      </c>
      <c r="I369" s="111">
        <v>0.76190476190476186</v>
      </c>
      <c r="J369" s="111">
        <v>0.82558139534883723</v>
      </c>
      <c r="K369" s="110">
        <f t="shared" si="13"/>
        <v>0.7937430786267996</v>
      </c>
      <c r="L369" s="32">
        <f t="shared" si="12"/>
        <v>0</v>
      </c>
      <c r="M369" s="24">
        <f t="shared" si="14"/>
        <v>0</v>
      </c>
    </row>
    <row r="370" spans="2:13" ht="13.5" x14ac:dyDescent="0.25">
      <c r="B370" s="25">
        <v>306</v>
      </c>
      <c r="C370" s="6">
        <v>167775</v>
      </c>
      <c r="D370" s="44" t="str">
        <f>VLOOKUP(C370,'[1]Control programa E'!$B$13:$U$396,8,0)</f>
        <v>EL OASIS II</v>
      </c>
      <c r="E370" s="44" t="str">
        <f>VLOOKUP(C370,'[1]Control programa E'!$B$13:$U$396,11,0)</f>
        <v>BUENAVENTURA</v>
      </c>
      <c r="F370" s="44" t="str">
        <f>VLOOKUP(C370,'[1]Control programa E'!$B$13:$U$396,10,0)</f>
        <v>Área Sur</v>
      </c>
      <c r="G370" s="44" t="str">
        <f>VLOOKUP(C370,'[1]Control programa E'!$B$13:$U$396,20,0)</f>
        <v>Rodrigo Mina</v>
      </c>
      <c r="H370" s="44" t="str">
        <f>VLOOKUP(C370,'[1]Control programa E'!$B$13:$U$396,15,0)</f>
        <v>FERNANDO HERNANDEZ</v>
      </c>
      <c r="I370" s="114">
        <v>0.70370370370370372</v>
      </c>
      <c r="J370" s="112">
        <v>0.87654320987654322</v>
      </c>
      <c r="K370" s="110">
        <f t="shared" si="13"/>
        <v>0.79012345679012341</v>
      </c>
      <c r="L370" s="32">
        <f t="shared" si="12"/>
        <v>0</v>
      </c>
      <c r="M370" s="24">
        <f t="shared" si="14"/>
        <v>0</v>
      </c>
    </row>
    <row r="371" spans="2:13" ht="13.5" x14ac:dyDescent="0.25">
      <c r="B371" s="22">
        <v>307</v>
      </c>
      <c r="C371" s="6">
        <v>111191</v>
      </c>
      <c r="D371" s="44" t="str">
        <f>VLOOKUP(C371,'[1]Control programa E'!$B$13:$U$396,8,0)</f>
        <v>EL PLACER</v>
      </c>
      <c r="E371" s="44" t="str">
        <f>VLOOKUP(C371,'[1]Control programa E'!$B$13:$U$396,11,0)</f>
        <v>YACUANQUER</v>
      </c>
      <c r="F371" s="44" t="str">
        <f>VLOOKUP(C371,'[1]Control programa E'!$B$13:$U$396,10,0)</f>
        <v>Área Sur</v>
      </c>
      <c r="G371" s="44" t="str">
        <f>VLOOKUP(C371,'[1]Control programa E'!$B$13:$U$396,20,0)</f>
        <v>Dumar Guerrero</v>
      </c>
      <c r="H371" s="44" t="str">
        <f>VLOOKUP(C371,'[1]Control programa E'!$B$13:$U$396,15,0)</f>
        <v xml:space="preserve">FABIO ANDRES ROJAS </v>
      </c>
      <c r="I371" s="112">
        <v>0.84</v>
      </c>
      <c r="J371" s="114">
        <v>0.73972602739726023</v>
      </c>
      <c r="K371" s="110">
        <f t="shared" si="13"/>
        <v>0.7898630136986301</v>
      </c>
      <c r="L371" s="32">
        <f t="shared" si="12"/>
        <v>0</v>
      </c>
      <c r="M371" s="24">
        <f t="shared" si="14"/>
        <v>0</v>
      </c>
    </row>
    <row r="372" spans="2:13" ht="13.5" x14ac:dyDescent="0.25">
      <c r="B372" s="25">
        <v>308</v>
      </c>
      <c r="C372" s="6">
        <v>167185</v>
      </c>
      <c r="D372" s="44" t="str">
        <f>VLOOKUP(C372,'[1]Control programa E'!$B$13:$U$396,8,0)</f>
        <v>LAS ABEJAS</v>
      </c>
      <c r="E372" s="44" t="str">
        <f>VLOOKUP(C372,'[1]Control programa E'!$B$13:$U$396,11,0)</f>
        <v>ANAPOIMA</v>
      </c>
      <c r="F372" s="44" t="str">
        <f>VLOOKUP(C372,'[1]Control programa E'!$B$13:$U$396,10,0)</f>
        <v>Área Centro</v>
      </c>
      <c r="G372" s="44" t="str">
        <f>VLOOKUP(C372,'[1]Control programa E'!$B$13:$U$396,20,0)</f>
        <v>Guillermo Montilla (Dealer), Alberto Cárdenas (Operador)</v>
      </c>
      <c r="H372" s="44" t="str">
        <f>VLOOKUP(C372,'[1]Control programa E'!$B$13:$U$396,15,0)</f>
        <v xml:space="preserve">PAOLA MARTÍNEZ </v>
      </c>
      <c r="I372" s="114">
        <v>0.66279069767441856</v>
      </c>
      <c r="J372" s="112">
        <v>0.91463414634146345</v>
      </c>
      <c r="K372" s="110">
        <f t="shared" si="13"/>
        <v>0.78871242200794101</v>
      </c>
      <c r="L372" s="32">
        <f t="shared" si="12"/>
        <v>0</v>
      </c>
      <c r="M372" s="24">
        <f t="shared" si="14"/>
        <v>0</v>
      </c>
    </row>
    <row r="373" spans="2:13" ht="13.5" x14ac:dyDescent="0.25">
      <c r="B373" s="22">
        <v>309</v>
      </c>
      <c r="C373" s="6">
        <v>111735</v>
      </c>
      <c r="D373" s="44" t="str">
        <f>VLOOKUP(C373,'[1]Control programa E'!$B$13:$U$396,8,0)</f>
        <v>BOLIVAR - JAMUNDI</v>
      </c>
      <c r="E373" s="44" t="str">
        <f>VLOOKUP(C373,'[1]Control programa E'!$B$13:$U$396,11,0)</f>
        <v>JAMUNDI</v>
      </c>
      <c r="F373" s="44" t="str">
        <f>VLOOKUP(C373,'[1]Control programa E'!$B$13:$U$396,10,0)</f>
        <v>Área Sur</v>
      </c>
      <c r="G373" s="44" t="str">
        <f>VLOOKUP(C373,'[1]Control programa E'!$B$13:$U$396,20,0)</f>
        <v>Harold Rivera</v>
      </c>
      <c r="H373" s="44" t="str">
        <f>VLOOKUP(C373,'[1]Control programa E'!$B$13:$U$396,15,0)</f>
        <v>CLAUDIA PINILLA</v>
      </c>
      <c r="I373" s="114">
        <v>0.72093023255813948</v>
      </c>
      <c r="J373" s="112">
        <v>0.85227272727272729</v>
      </c>
      <c r="K373" s="110">
        <f t="shared" si="13"/>
        <v>0.78660147991543339</v>
      </c>
      <c r="L373" s="32">
        <f t="shared" si="12"/>
        <v>0</v>
      </c>
      <c r="M373" s="24">
        <f t="shared" si="14"/>
        <v>0</v>
      </c>
    </row>
    <row r="374" spans="2:13" ht="13.5" x14ac:dyDescent="0.25">
      <c r="B374" s="25">
        <v>310</v>
      </c>
      <c r="C374" s="6">
        <v>170644</v>
      </c>
      <c r="D374" s="44" t="str">
        <f>VLOOKUP(C374,'[1]Control programa E'!$B$13:$U$396,8,0)</f>
        <v>EMMANUEL</v>
      </c>
      <c r="E374" s="44" t="str">
        <f>VLOOKUP(C374,'[1]Control programa E'!$B$13:$U$396,11,0)</f>
        <v>BOGOTA D.C.</v>
      </c>
      <c r="F374" s="44" t="str">
        <f>VLOOKUP(C374,'[1]Control programa E'!$B$13:$U$396,10,0)</f>
        <v>Área Centro</v>
      </c>
      <c r="G374" s="44" t="str">
        <f>VLOOKUP(C374,'[1]Control programa E'!$B$13:$U$396,20,0)</f>
        <v>COESCO: Julian Torrado</v>
      </c>
      <c r="H374" s="44" t="str">
        <f>VLOOKUP(C374,'[1]Control programa E'!$B$13:$U$396,15,0)</f>
        <v xml:space="preserve">PAOLA MARTÍNEZ </v>
      </c>
      <c r="I374" s="112">
        <v>0.8</v>
      </c>
      <c r="J374" s="112">
        <v>0.77108433734939763</v>
      </c>
      <c r="K374" s="110">
        <f t="shared" si="13"/>
        <v>0.78554216867469884</v>
      </c>
      <c r="L374" s="32">
        <f t="shared" si="12"/>
        <v>0</v>
      </c>
      <c r="M374" s="24">
        <f t="shared" si="14"/>
        <v>0</v>
      </c>
    </row>
    <row r="375" spans="2:13" ht="13.5" x14ac:dyDescent="0.25">
      <c r="B375" s="22">
        <v>311</v>
      </c>
      <c r="C375" s="6">
        <v>110423</v>
      </c>
      <c r="D375" s="44" t="str">
        <f>VLOOKUP(C375,'[1]Control programa E'!$B$13:$U$396,8,0)</f>
        <v>ALMENDROS</v>
      </c>
      <c r="E375" s="44" t="str">
        <f>VLOOKUP(C375,'[1]Control programa E'!$B$13:$U$396,11,0)</f>
        <v>MEDELLIN</v>
      </c>
      <c r="F375" s="44" t="str">
        <f>VLOOKUP(C375,'[1]Control programa E'!$B$13:$U$396,10,0)</f>
        <v>Área Norte</v>
      </c>
      <c r="G375" s="44" t="str">
        <f>VLOOKUP(C375,'[1]Control programa E'!$B$13:$U$396,20,0)</f>
        <v>Juan Perez Gil</v>
      </c>
      <c r="H375" s="44" t="str">
        <f>VLOOKUP(C375,'[1]Control programa E'!$B$13:$U$396,15,0)</f>
        <v>ALVARO GUTIERREZ</v>
      </c>
      <c r="I375" s="112">
        <v>0.80952380952380953</v>
      </c>
      <c r="J375" s="112">
        <v>0.76136363636363635</v>
      </c>
      <c r="K375" s="110">
        <f t="shared" si="13"/>
        <v>0.785443722943723</v>
      </c>
      <c r="L375" s="32">
        <f t="shared" si="12"/>
        <v>0</v>
      </c>
      <c r="M375" s="24">
        <f t="shared" si="14"/>
        <v>0</v>
      </c>
    </row>
    <row r="376" spans="2:13" ht="13.5" x14ac:dyDescent="0.25">
      <c r="B376" s="25">
        <v>312</v>
      </c>
      <c r="C376" s="6">
        <v>171072</v>
      </c>
      <c r="D376" s="44" t="str">
        <f>VLOOKUP(C376,'[1]Control programa E'!$B$13:$U$396,8,0)</f>
        <v>SAN REMO</v>
      </c>
      <c r="E376" s="44" t="str">
        <f>VLOOKUP(C376,'[1]Control programa E'!$B$13:$U$396,11,0)</f>
        <v>BOGOTA D.C.</v>
      </c>
      <c r="F376" s="44" t="str">
        <f>VLOOKUP(C376,'[1]Control programa E'!$B$13:$U$396,10,0)</f>
        <v>Área Centro</v>
      </c>
      <c r="G376" s="44" t="str">
        <f>VLOOKUP(C376,'[1]Control programa E'!$B$13:$U$396,20,0)</f>
        <v>YANETH BEJARANO</v>
      </c>
      <c r="H376" s="44" t="str">
        <f>VLOOKUP(C376,'[1]Control programa E'!$B$13:$U$396,15,0)</f>
        <v xml:space="preserve">JUAN PABLO PIÑEROS </v>
      </c>
      <c r="I376" s="5" t="s">
        <v>534</v>
      </c>
      <c r="J376" s="112">
        <v>0.78409090909090906</v>
      </c>
      <c r="K376" s="110">
        <f t="shared" si="13"/>
        <v>0.78409090909090906</v>
      </c>
      <c r="L376" s="32">
        <f t="shared" si="12"/>
        <v>0</v>
      </c>
      <c r="M376" s="24">
        <f t="shared" si="14"/>
        <v>0</v>
      </c>
    </row>
    <row r="377" spans="2:13" ht="13.5" x14ac:dyDescent="0.25">
      <c r="B377" s="22">
        <v>313</v>
      </c>
      <c r="C377" s="6">
        <v>110109</v>
      </c>
      <c r="D377" s="44" t="str">
        <f>VLOOKUP(C377,'[1]Control programa E'!$B$13:$U$396,8,0)</f>
        <v>CALLE 170</v>
      </c>
      <c r="E377" s="44" t="str">
        <f>VLOOKUP(C377,'[1]Control programa E'!$B$13:$U$396,11,0)</f>
        <v>BOGOTA D.C.</v>
      </c>
      <c r="F377" s="44" t="str">
        <f>VLOOKUP(C377,'[1]Control programa E'!$B$13:$U$396,10,0)</f>
        <v>Área Centro</v>
      </c>
      <c r="G377" s="44" t="str">
        <f>VLOOKUP(C377,'[1]Control programa E'!$B$13:$U$396,20,0)</f>
        <v>Adriana Concha</v>
      </c>
      <c r="H377" s="44" t="str">
        <f>VLOOKUP(C377,'[1]Control programa E'!$B$13:$U$396,15,0)</f>
        <v xml:space="preserve">JUAN PABLO PIÑEROS </v>
      </c>
      <c r="I377" s="114">
        <v>0.65116279069767447</v>
      </c>
      <c r="J377" s="112">
        <v>0.91666666666666663</v>
      </c>
      <c r="K377" s="110">
        <f t="shared" si="13"/>
        <v>0.7839147286821706</v>
      </c>
      <c r="L377" s="32">
        <f t="shared" si="12"/>
        <v>0</v>
      </c>
      <c r="M377" s="24">
        <f t="shared" si="14"/>
        <v>0</v>
      </c>
    </row>
    <row r="378" spans="2:13" ht="13.5" x14ac:dyDescent="0.25">
      <c r="B378" s="25">
        <v>314</v>
      </c>
      <c r="C378" s="4">
        <v>161383</v>
      </c>
      <c r="D378" s="44" t="str">
        <f>VLOOKUP(C378,'[1]Control programa E'!$B$13:$U$396,8,0)</f>
        <v>SAN JORGE LA APARTADA</v>
      </c>
      <c r="E378" s="44" t="str">
        <f>VLOOKUP(C378,'[1]Control programa E'!$B$13:$U$396,11,0)</f>
        <v>LA APARTADA (FRONTERA)</v>
      </c>
      <c r="F378" s="44" t="str">
        <f>VLOOKUP(C378,'[1]Control programa E'!$B$13:$U$396,10,0)</f>
        <v>Área Norte</v>
      </c>
      <c r="G378" s="44" t="str">
        <f>VLOOKUP(C378,'[1]Control programa E'!$B$13:$U$396,20,0)</f>
        <v>Octavio Lopera</v>
      </c>
      <c r="H378" s="44" t="str">
        <f>VLOOKUP(C378,'[1]Control programa E'!$B$13:$U$396,15,0)</f>
        <v>VICTOR PATERNINA</v>
      </c>
      <c r="I378" s="113">
        <v>0.61363636363636365</v>
      </c>
      <c r="J378" s="111">
        <v>0.95348837209302328</v>
      </c>
      <c r="K378" s="110">
        <f t="shared" si="13"/>
        <v>0.78356236786469347</v>
      </c>
      <c r="L378" s="32">
        <f t="shared" si="12"/>
        <v>0</v>
      </c>
      <c r="M378" s="24">
        <f t="shared" si="14"/>
        <v>0</v>
      </c>
    </row>
    <row r="379" spans="2:13" ht="13.5" x14ac:dyDescent="0.25">
      <c r="B379" s="22">
        <v>315</v>
      </c>
      <c r="C379" s="4">
        <v>109699</v>
      </c>
      <c r="D379" s="44" t="str">
        <f>VLOOKUP(C379,'[1]Control programa E'!$B$13:$U$396,8,0)</f>
        <v>ESSO ENVIGADO</v>
      </c>
      <c r="E379" s="44" t="str">
        <f>VLOOKUP(C379,'[1]Control programa E'!$B$13:$U$396,11,0)</f>
        <v>ENVIGADO</v>
      </c>
      <c r="F379" s="44" t="str">
        <f>VLOOKUP(C379,'[1]Control programa E'!$B$13:$U$396,10,0)</f>
        <v>Área Norte</v>
      </c>
      <c r="G379" s="44" t="str">
        <f>VLOOKUP(C379,'[1]Control programa E'!$B$13:$U$396,20,0)</f>
        <v>ACEVEDO: Cesar Acevedo</v>
      </c>
      <c r="H379" s="44" t="str">
        <f>VLOOKUP(C379,'[1]Control programa E'!$B$13:$U$396,15,0)</f>
        <v>ALVARO GUTIERREZ</v>
      </c>
      <c r="I379" s="113">
        <v>0.69230769230769229</v>
      </c>
      <c r="J379" s="111">
        <v>0.87209302325581395</v>
      </c>
      <c r="K379" s="110">
        <f t="shared" si="13"/>
        <v>0.78220035778175312</v>
      </c>
      <c r="L379" s="32">
        <f t="shared" si="12"/>
        <v>0</v>
      </c>
      <c r="M379" s="24">
        <f t="shared" si="14"/>
        <v>0</v>
      </c>
    </row>
    <row r="380" spans="2:13" ht="13.5" x14ac:dyDescent="0.25">
      <c r="B380" s="25">
        <v>316</v>
      </c>
      <c r="C380" s="4">
        <v>170950</v>
      </c>
      <c r="D380" s="44" t="str">
        <f>VLOOKUP(C380,'[1]Control programa E'!$B$13:$U$396,8,0)</f>
        <v>GUALANDAY</v>
      </c>
      <c r="E380" s="44" t="str">
        <f>VLOOKUP(C380,'[1]Control programa E'!$B$13:$U$396,11,0)</f>
        <v>COELLO</v>
      </c>
      <c r="F380" s="44" t="str">
        <f>VLOOKUP(C380,'[1]Control programa E'!$B$13:$U$396,10,0)</f>
        <v>Área Centro</v>
      </c>
      <c r="G380" s="44" t="str">
        <f>VLOOKUP(C380,'[1]Control programa E'!$B$13:$U$396,20,0)</f>
        <v>Mauricio Camacho</v>
      </c>
      <c r="H380" s="44" t="str">
        <f>VLOOKUP(C380,'[1]Control programa E'!$B$13:$U$396,15,0)</f>
        <v>ROBINSON GUZMÁN</v>
      </c>
      <c r="I380" s="116">
        <v>0.55681818181818177</v>
      </c>
      <c r="J380" s="111">
        <v>1</v>
      </c>
      <c r="K380" s="110">
        <f t="shared" si="13"/>
        <v>0.77840909090909083</v>
      </c>
      <c r="L380" s="32">
        <f t="shared" si="12"/>
        <v>1</v>
      </c>
      <c r="M380" s="24">
        <f t="shared" si="14"/>
        <v>150000</v>
      </c>
    </row>
    <row r="381" spans="2:13" ht="13.5" x14ac:dyDescent="0.25">
      <c r="B381" s="22">
        <v>317</v>
      </c>
      <c r="C381" s="6">
        <v>109953</v>
      </c>
      <c r="D381" s="44" t="str">
        <f>VLOOKUP(C381,'[1]Control programa E'!$B$13:$U$396,8,0)</f>
        <v>COLORES</v>
      </c>
      <c r="E381" s="44" t="str">
        <f>VLOOKUP(C381,'[1]Control programa E'!$B$13:$U$396,11,0)</f>
        <v>MEDELLIN</v>
      </c>
      <c r="F381" s="44" t="str">
        <f>VLOOKUP(C381,'[1]Control programa E'!$B$13:$U$396,10,0)</f>
        <v>Área Norte</v>
      </c>
      <c r="G381" s="44" t="str">
        <f>VLOOKUP(C381,'[1]Control programa E'!$B$13:$U$396,20,0)</f>
        <v>Jose Elias Rivera</v>
      </c>
      <c r="H381" s="44" t="str">
        <f>VLOOKUP(C381,'[1]Control programa E'!$B$13:$U$396,15,0)</f>
        <v>OLGA LUCIA RESTREPO</v>
      </c>
      <c r="I381" s="112">
        <v>1</v>
      </c>
      <c r="J381" s="115">
        <v>0.55681818181818177</v>
      </c>
      <c r="K381" s="110">
        <f t="shared" si="13"/>
        <v>0.77840909090909083</v>
      </c>
      <c r="L381" s="32">
        <f t="shared" si="12"/>
        <v>1</v>
      </c>
      <c r="M381" s="24">
        <f t="shared" si="14"/>
        <v>150000</v>
      </c>
    </row>
    <row r="382" spans="2:13" ht="13.5" x14ac:dyDescent="0.25">
      <c r="B382" s="25">
        <v>318</v>
      </c>
      <c r="C382" s="4">
        <v>110025</v>
      </c>
      <c r="D382" s="44" t="str">
        <f>VLOOKUP(C382,'[1]Control programa E'!$B$13:$U$396,8,0)</f>
        <v>LUBRITODO</v>
      </c>
      <c r="E382" s="44" t="str">
        <f>VLOOKUP(C382,'[1]Control programa E'!$B$13:$U$396,11,0)</f>
        <v>MEDELLIN</v>
      </c>
      <c r="F382" s="44" t="str">
        <f>VLOOKUP(C382,'[1]Control programa E'!$B$13:$U$396,10,0)</f>
        <v>Área Norte</v>
      </c>
      <c r="G382" s="44" t="str">
        <f>VLOOKUP(C382,'[1]Control programa E'!$B$13:$U$396,20,0)</f>
        <v>Diego Ramírez</v>
      </c>
      <c r="H382" s="44" t="str">
        <f>VLOOKUP(C382,'[1]Control programa E'!$B$13:$U$396,15,0)</f>
        <v>OLGA LUCIA RESTREPO</v>
      </c>
      <c r="I382" s="111">
        <v>0.75</v>
      </c>
      <c r="J382" s="111">
        <v>0.80681818181818177</v>
      </c>
      <c r="K382" s="110">
        <f t="shared" si="13"/>
        <v>0.77840909090909083</v>
      </c>
      <c r="L382" s="32">
        <f t="shared" si="12"/>
        <v>0</v>
      </c>
      <c r="M382" s="24">
        <f t="shared" si="14"/>
        <v>0</v>
      </c>
    </row>
    <row r="383" spans="2:13" ht="13.5" x14ac:dyDescent="0.25">
      <c r="B383" s="22">
        <v>319</v>
      </c>
      <c r="C383" s="6">
        <v>167587</v>
      </c>
      <c r="D383" s="44" t="str">
        <f>VLOOKUP(C383,'[1]Control programa E'!$B$13:$U$396,8,0)</f>
        <v>LA AURORA</v>
      </c>
      <c r="E383" s="44" t="str">
        <f>VLOOKUP(C383,'[1]Control programa E'!$B$13:$U$396,11,0)</f>
        <v>GACHANCIPA</v>
      </c>
      <c r="F383" s="44" t="str">
        <f>VLOOKUP(C383,'[1]Control programa E'!$B$13:$U$396,10,0)</f>
        <v>Área Centro</v>
      </c>
      <c r="G383" s="44" t="str">
        <f>VLOOKUP(C383,'[1]Control programa E'!$B$13:$U$396,20,0)</f>
        <v>REDH: Humberto Hernandez</v>
      </c>
      <c r="H383" s="44" t="str">
        <f>VLOOKUP(C383,'[1]Control programa E'!$B$13:$U$396,15,0)</f>
        <v>CAROLINA CHAVEZ</v>
      </c>
      <c r="I383" s="114">
        <v>0.67105263157894735</v>
      </c>
      <c r="J383" s="112">
        <v>0.88372093023255816</v>
      </c>
      <c r="K383" s="110">
        <f t="shared" si="13"/>
        <v>0.77738678090575275</v>
      </c>
      <c r="L383" s="32">
        <f t="shared" si="12"/>
        <v>0</v>
      </c>
      <c r="M383" s="24">
        <f t="shared" si="14"/>
        <v>0</v>
      </c>
    </row>
    <row r="384" spans="2:13" ht="13.5" x14ac:dyDescent="0.25">
      <c r="B384" s="25">
        <v>320</v>
      </c>
      <c r="C384" s="4">
        <v>110549</v>
      </c>
      <c r="D384" s="44" t="str">
        <f>VLOOKUP(C384,'[1]Control programa E'!$B$13:$U$396,8,0)</f>
        <v>INDUSTRIALES</v>
      </c>
      <c r="E384" s="44" t="str">
        <f>VLOOKUP(C384,'[1]Control programa E'!$B$13:$U$396,11,0)</f>
        <v>MEDELLIN</v>
      </c>
      <c r="F384" s="44" t="str">
        <f>VLOOKUP(C384,'[1]Control programa E'!$B$13:$U$396,10,0)</f>
        <v>Área Norte</v>
      </c>
      <c r="G384" s="44" t="str">
        <f>VLOOKUP(C384,'[1]Control programa E'!$B$13:$U$396,20,0)</f>
        <v>FAMILIA JARAMILLO: Juan Diego Jaramillo</v>
      </c>
      <c r="H384" s="44" t="str">
        <f>VLOOKUP(C384,'[1]Control programa E'!$B$13:$U$396,15,0)</f>
        <v>ALVARO GUTIERREZ</v>
      </c>
      <c r="I384" s="113">
        <v>0.73863636363636365</v>
      </c>
      <c r="J384" s="111">
        <v>0.80681818181818177</v>
      </c>
      <c r="K384" s="110">
        <f t="shared" si="13"/>
        <v>0.77272727272727271</v>
      </c>
      <c r="L384" s="32">
        <f t="shared" si="12"/>
        <v>0</v>
      </c>
      <c r="M384" s="24">
        <f t="shared" si="14"/>
        <v>0</v>
      </c>
    </row>
    <row r="385" spans="2:13" ht="13.5" x14ac:dyDescent="0.25">
      <c r="B385" s="22">
        <v>321</v>
      </c>
      <c r="C385" s="4">
        <v>168666</v>
      </c>
      <c r="D385" s="44" t="str">
        <f>VLOOKUP(C385,'[1]Control programa E'!$B$13:$U$396,8,0)</f>
        <v>CMAR SAN FRANCISCO</v>
      </c>
      <c r="E385" s="44" t="str">
        <f>VLOOKUP(C385,'[1]Control programa E'!$B$13:$U$396,11,0)</f>
        <v>CHIA</v>
      </c>
      <c r="F385" s="44" t="str">
        <f>VLOOKUP(C385,'[1]Control programa E'!$B$13:$U$396,10,0)</f>
        <v>Área Centro</v>
      </c>
      <c r="G385" s="44" t="str">
        <f>VLOOKUP(C385,'[1]Control programa E'!$B$13:$U$396,20,0)</f>
        <v>REDH: Humberto Hernandez</v>
      </c>
      <c r="H385" s="44" t="str">
        <f>VLOOKUP(C385,'[1]Control programa E'!$B$13:$U$396,15,0)</f>
        <v>CAROLINA CHAVEZ</v>
      </c>
      <c r="I385" s="113">
        <v>0.61445783132530118</v>
      </c>
      <c r="J385" s="111">
        <v>0.92941176470588238</v>
      </c>
      <c r="K385" s="110">
        <f t="shared" si="13"/>
        <v>0.77193479801559173</v>
      </c>
      <c r="L385" s="32">
        <f t="shared" si="12"/>
        <v>0</v>
      </c>
      <c r="M385" s="24">
        <f t="shared" si="14"/>
        <v>0</v>
      </c>
    </row>
    <row r="386" spans="2:13" ht="13.5" x14ac:dyDescent="0.25">
      <c r="B386" s="25">
        <v>322</v>
      </c>
      <c r="C386" s="6">
        <v>111026</v>
      </c>
      <c r="D386" s="44" t="str">
        <f>VLOOKUP(C386,'[1]Control programa E'!$B$13:$U$396,8,0)</f>
        <v>COMBUSTIBLES GALAXIA S.A.</v>
      </c>
      <c r="E386" s="44" t="str">
        <f>VLOOKUP(C386,'[1]Control programa E'!$B$13:$U$396,11,0)</f>
        <v>RIONEGRO</v>
      </c>
      <c r="F386" s="44" t="str">
        <f>VLOOKUP(C386,'[1]Control programa E'!$B$13:$U$396,10,0)</f>
        <v>Área Norte</v>
      </c>
      <c r="G386" s="44" t="str">
        <f>VLOOKUP(C386,'[1]Control programa E'!$B$13:$U$396,20,0)</f>
        <v>COESCO: Alexander Trujillo</v>
      </c>
      <c r="H386" s="44" t="str">
        <f>VLOOKUP(C386,'[1]Control programa E'!$B$13:$U$396,15,0)</f>
        <v>ANDRES FELIPE PENNA</v>
      </c>
      <c r="I386" s="115">
        <v>0.57692307692307687</v>
      </c>
      <c r="J386" s="112">
        <v>0.96511627906976749</v>
      </c>
      <c r="K386" s="110">
        <f t="shared" si="13"/>
        <v>0.77101967799642224</v>
      </c>
      <c r="L386" s="32">
        <f t="shared" si="12"/>
        <v>0</v>
      </c>
      <c r="M386" s="24">
        <f t="shared" si="14"/>
        <v>0</v>
      </c>
    </row>
    <row r="387" spans="2:13" ht="13.5" x14ac:dyDescent="0.25">
      <c r="B387" s="22">
        <v>323</v>
      </c>
      <c r="C387" s="4">
        <v>112274</v>
      </c>
      <c r="D387" s="44" t="str">
        <f>VLOOKUP(C387,'[1]Control programa E'!$B$13:$U$396,8,0)</f>
        <v>POLO</v>
      </c>
      <c r="E387" s="44" t="str">
        <f>VLOOKUP(C387,'[1]Control programa E'!$B$13:$U$396,11,0)</f>
        <v>BOGOTA D.C.</v>
      </c>
      <c r="F387" s="44" t="str">
        <f>VLOOKUP(C387,'[1]Control programa E'!$B$13:$U$396,10,0)</f>
        <v>Área Centro</v>
      </c>
      <c r="G387" s="44" t="str">
        <f>VLOOKUP(C387,'[1]Control programa E'!$B$13:$U$396,20,0)</f>
        <v>REDH: Humberto Hernandez</v>
      </c>
      <c r="H387" s="44" t="str">
        <f>VLOOKUP(C387,'[1]Control programa E'!$B$13:$U$396,15,0)</f>
        <v>CAROLINA CHAVEZ</v>
      </c>
      <c r="I387" s="111">
        <v>0.86904761904761907</v>
      </c>
      <c r="J387" s="113">
        <v>0.67045454545454541</v>
      </c>
      <c r="K387" s="110">
        <f t="shared" si="13"/>
        <v>0.76975108225108224</v>
      </c>
      <c r="L387" s="32">
        <f t="shared" si="12"/>
        <v>0</v>
      </c>
      <c r="M387" s="24">
        <f t="shared" si="14"/>
        <v>0</v>
      </c>
    </row>
    <row r="388" spans="2:13" ht="13.5" x14ac:dyDescent="0.25">
      <c r="B388" s="25">
        <v>324</v>
      </c>
      <c r="C388" s="6">
        <v>111998</v>
      </c>
      <c r="D388" s="44" t="str">
        <f>VLOOKUP(C388,'[1]Control programa E'!$B$13:$U$396,8,0)</f>
        <v>COTRANDER</v>
      </c>
      <c r="E388" s="44" t="str">
        <f>VLOOKUP(C388,'[1]Control programa E'!$B$13:$U$396,11,0)</f>
        <v>FLORIDABLANCA</v>
      </c>
      <c r="F388" s="44" t="str">
        <f>VLOOKUP(C388,'[1]Control programa E'!$B$13:$U$396,10,0)</f>
        <v>Área Norte</v>
      </c>
      <c r="G388" s="44" t="str">
        <f>VLOOKUP(C388,'[1]Control programa E'!$B$13:$U$396,20,0)</f>
        <v>Cotrander Ltda / Nelson *</v>
      </c>
      <c r="H388" s="44" t="str">
        <f>VLOOKUP(C388,'[1]Control programa E'!$B$13:$U$396,15,0)</f>
        <v>FABIAN TORRES</v>
      </c>
      <c r="I388" s="114">
        <v>0.74117647058823533</v>
      </c>
      <c r="J388" s="112">
        <v>0.7831325301204819</v>
      </c>
      <c r="K388" s="110">
        <f t="shared" si="13"/>
        <v>0.76215450035435861</v>
      </c>
      <c r="L388" s="32">
        <f t="shared" si="12"/>
        <v>0</v>
      </c>
      <c r="M388" s="24">
        <f t="shared" si="14"/>
        <v>0</v>
      </c>
    </row>
    <row r="389" spans="2:13" ht="13.5" x14ac:dyDescent="0.25">
      <c r="B389" s="22">
        <v>325</v>
      </c>
      <c r="C389" s="6">
        <v>109747</v>
      </c>
      <c r="D389" s="44" t="str">
        <f>VLOOKUP(C389,'[1]Control programa E'!$B$13:$U$396,8,0)</f>
        <v>ESTADIO</v>
      </c>
      <c r="E389" s="44" t="str">
        <f>VLOOKUP(C389,'[1]Control programa E'!$B$13:$U$396,11,0)</f>
        <v>MEDELLIN</v>
      </c>
      <c r="F389" s="44" t="str">
        <f>VLOOKUP(C389,'[1]Control programa E'!$B$13:$U$396,10,0)</f>
        <v>Área Norte</v>
      </c>
      <c r="G389" s="44" t="str">
        <f>VLOOKUP(C389,'[1]Control programa E'!$B$13:$U$396,20,0)</f>
        <v>ACEVEDO: Ariel Acevedo</v>
      </c>
      <c r="H389" s="44" t="str">
        <f>VLOOKUP(C389,'[1]Control programa E'!$B$13:$U$396,15,0)</f>
        <v>ALVARO GUTIERREZ</v>
      </c>
      <c r="I389" s="112">
        <v>0.79545454545454541</v>
      </c>
      <c r="J389" s="114">
        <v>0.72727272727272729</v>
      </c>
      <c r="K389" s="110">
        <f t="shared" si="13"/>
        <v>0.76136363636363635</v>
      </c>
      <c r="L389" s="32">
        <f t="shared" si="12"/>
        <v>0</v>
      </c>
      <c r="M389" s="24">
        <f t="shared" si="14"/>
        <v>0</v>
      </c>
    </row>
    <row r="390" spans="2:13" ht="13.5" x14ac:dyDescent="0.25">
      <c r="B390" s="25">
        <v>326</v>
      </c>
      <c r="C390" s="4">
        <v>154677</v>
      </c>
      <c r="D390" s="44" t="str">
        <f>VLOOKUP(C390,'[1]Control programa E'!$B$13:$U$396,8,0)</f>
        <v>LLANOGRANDE - RIONEGRO</v>
      </c>
      <c r="E390" s="44" t="str">
        <f>VLOOKUP(C390,'[1]Control programa E'!$B$13:$U$396,11,0)</f>
        <v>RIONEGRO</v>
      </c>
      <c r="F390" s="44" t="str">
        <f>VLOOKUP(C390,'[1]Control programa E'!$B$13:$U$396,10,0)</f>
        <v>Área Norte</v>
      </c>
      <c r="G390" s="44" t="str">
        <f>VLOOKUP(C390,'[1]Control programa E'!$B$13:$U$396,20,0)</f>
        <v>ACEVEDO: Cesar Acevedo</v>
      </c>
      <c r="H390" s="44" t="str">
        <f>VLOOKUP(C390,'[1]Control programa E'!$B$13:$U$396,15,0)</f>
        <v>ALVARO GUTIERREZ</v>
      </c>
      <c r="I390" s="113">
        <v>0.69767441860465118</v>
      </c>
      <c r="J390" s="111">
        <v>0.81395348837209303</v>
      </c>
      <c r="K390" s="110">
        <f t="shared" si="13"/>
        <v>0.7558139534883721</v>
      </c>
      <c r="L390" s="32">
        <f t="shared" si="12"/>
        <v>0</v>
      </c>
      <c r="M390" s="24">
        <f t="shared" si="14"/>
        <v>0</v>
      </c>
    </row>
    <row r="391" spans="2:13" ht="13.5" x14ac:dyDescent="0.25">
      <c r="B391" s="22">
        <v>327</v>
      </c>
      <c r="C391" s="4">
        <v>110397</v>
      </c>
      <c r="D391" s="44" t="str">
        <f>VLOOKUP(C391,'[1]Control programa E'!$B$13:$U$396,8,0)</f>
        <v>SURAUTOPISTA</v>
      </c>
      <c r="E391" s="44" t="str">
        <f>VLOOKUP(C391,'[1]Control programa E'!$B$13:$U$396,11,0)</f>
        <v>SANTIAGO DE CALI</v>
      </c>
      <c r="F391" s="44" t="str">
        <f>VLOOKUP(C391,'[1]Control programa E'!$B$13:$U$396,10,0)</f>
        <v>Área Sur</v>
      </c>
      <c r="G391" s="44" t="str">
        <f>VLOOKUP(C391,'[1]Control programa E'!$B$13:$U$396,20,0)</f>
        <v>Maria Teresa Perez</v>
      </c>
      <c r="H391" s="44" t="str">
        <f>VLOOKUP(C391,'[1]Control programa E'!$B$13:$U$396,15,0)</f>
        <v>CLAUDIA PINILLA</v>
      </c>
      <c r="I391" s="111">
        <v>1</v>
      </c>
      <c r="J391" s="116">
        <v>0.51136363636363635</v>
      </c>
      <c r="K391" s="110">
        <f t="shared" si="13"/>
        <v>0.75568181818181812</v>
      </c>
      <c r="L391" s="32">
        <f t="shared" si="12"/>
        <v>1</v>
      </c>
      <c r="M391" s="24">
        <f t="shared" si="14"/>
        <v>150000</v>
      </c>
    </row>
    <row r="392" spans="2:13" ht="13.5" x14ac:dyDescent="0.25">
      <c r="B392" s="25">
        <v>328</v>
      </c>
      <c r="C392" s="6">
        <v>167116</v>
      </c>
      <c r="D392" s="44" t="str">
        <f>VLOOKUP(C392,'[1]Control programa E'!$B$13:$U$396,8,0)</f>
        <v>ÉXITO EL RETIRO</v>
      </c>
      <c r="E392" s="44" t="str">
        <f>VLOOKUP(C392,'[1]Control programa E'!$B$13:$U$396,11,0)</f>
        <v>EL RETIRO</v>
      </c>
      <c r="F392" s="44" t="str">
        <f>VLOOKUP(C392,'[1]Control programa E'!$B$13:$U$396,10,0)</f>
        <v>Área Norte</v>
      </c>
      <c r="G392" s="44" t="str">
        <f>VLOOKUP(C392,'[1]Control programa E'!$B$13:$U$396,20,0)</f>
        <v>GRUPO ÉXITO: Alcides Serna</v>
      </c>
      <c r="H392" s="44" t="str">
        <f>VLOOKUP(C392,'[1]Control programa E'!$B$13:$U$396,15,0)</f>
        <v>ALVARO GUTIERREZ</v>
      </c>
      <c r="I392" s="112">
        <v>0.81707317073170727</v>
      </c>
      <c r="J392" s="114">
        <v>0.68181818181818177</v>
      </c>
      <c r="K392" s="110">
        <f t="shared" si="13"/>
        <v>0.74944567627494452</v>
      </c>
      <c r="L392" s="32">
        <f t="shared" si="12"/>
        <v>0</v>
      </c>
      <c r="M392" s="24">
        <f t="shared" si="14"/>
        <v>0</v>
      </c>
    </row>
    <row r="393" spans="2:13" ht="13.5" x14ac:dyDescent="0.25">
      <c r="B393" s="22">
        <v>329</v>
      </c>
      <c r="C393" s="6">
        <v>166731</v>
      </c>
      <c r="D393" s="44" t="str">
        <f>VLOOKUP(C393,'[1]Control programa E'!$B$13:$U$396,8,0)</f>
        <v>ÉXITO RAMBLAS</v>
      </c>
      <c r="E393" s="44" t="str">
        <f>VLOOKUP(C393,'[1]Control programa E'!$B$13:$U$396,11,0)</f>
        <v>CARTAGENA DE INDIAS</v>
      </c>
      <c r="F393" s="44" t="str">
        <f>VLOOKUP(C393,'[1]Control programa E'!$B$13:$U$396,10,0)</f>
        <v>Área Norte</v>
      </c>
      <c r="G393" s="44" t="str">
        <f>VLOOKUP(C393,'[1]Control programa E'!$B$13:$U$396,20,0)</f>
        <v>GRUPO ÉXITO: Alcides Serna</v>
      </c>
      <c r="H393" s="44" t="str">
        <f>VLOOKUP(C393,'[1]Control programa E'!$B$13:$U$396,15,0)</f>
        <v>MARTHA BARROS</v>
      </c>
      <c r="I393" s="112">
        <v>1</v>
      </c>
      <c r="J393" s="115">
        <v>0.48863636363636365</v>
      </c>
      <c r="K393" s="110">
        <f t="shared" si="13"/>
        <v>0.74431818181818188</v>
      </c>
      <c r="L393" s="32">
        <f t="shared" si="12"/>
        <v>1</v>
      </c>
      <c r="M393" s="24">
        <f t="shared" si="14"/>
        <v>150000</v>
      </c>
    </row>
    <row r="394" spans="2:13" ht="13.5" x14ac:dyDescent="0.25">
      <c r="B394" s="25">
        <v>330</v>
      </c>
      <c r="C394" s="6">
        <v>170947</v>
      </c>
      <c r="D394" s="44" t="str">
        <f>VLOOKUP(C394,'[1]Control programa E'!$B$13:$U$396,8,0)</f>
        <v xml:space="preserve">TIBITÓ </v>
      </c>
      <c r="E394" s="44" t="str">
        <f>VLOOKUP(C394,'[1]Control programa E'!$B$13:$U$396,11,0)</f>
        <v>TOCANCIPA</v>
      </c>
      <c r="F394" s="44" t="str">
        <f>VLOOKUP(C394,'[1]Control programa E'!$B$13:$U$396,10,0)</f>
        <v>Área Centro</v>
      </c>
      <c r="G394" s="44" t="str">
        <f>VLOOKUP(C394,'[1]Control programa E'!$B$13:$U$396,20,0)</f>
        <v>REDH: Humberto Hernandez</v>
      </c>
      <c r="H394" s="44" t="str">
        <f>VLOOKUP(C394,'[1]Control programa E'!$B$13:$U$396,15,0)</f>
        <v>CAROLINA CHAVEZ</v>
      </c>
      <c r="I394" s="112">
        <v>0.84810126582278478</v>
      </c>
      <c r="J394" s="114">
        <v>0.63855421686746983</v>
      </c>
      <c r="K394" s="110">
        <f t="shared" si="13"/>
        <v>0.74332774134512736</v>
      </c>
      <c r="L394" s="32">
        <f t="shared" si="12"/>
        <v>0</v>
      </c>
      <c r="M394" s="24">
        <f t="shared" si="14"/>
        <v>0</v>
      </c>
    </row>
    <row r="395" spans="2:13" ht="13.5" x14ac:dyDescent="0.25">
      <c r="B395" s="22">
        <v>331</v>
      </c>
      <c r="C395" s="6">
        <v>170735</v>
      </c>
      <c r="D395" s="44" t="str">
        <f>VLOOKUP(C395,'[1]Control programa E'!$B$13:$U$396,8,0)</f>
        <v>TRIANGULO ARENALES</v>
      </c>
      <c r="E395" s="44" t="str">
        <f>VLOOKUP(C395,'[1]Control programa E'!$B$13:$U$396,11,0)</f>
        <v>ARMENIA</v>
      </c>
      <c r="F395" s="44" t="str">
        <f>VLOOKUP(C395,'[1]Control programa E'!$B$13:$U$396,10,0)</f>
        <v>Área Sur</v>
      </c>
      <c r="G395" s="44" t="str">
        <f>VLOOKUP(C395,'[1]Control programa E'!$B$13:$U$396,20,0)</f>
        <v>REDH: Humberto Hernandez</v>
      </c>
      <c r="H395" s="44" t="str">
        <f>VLOOKUP(C395,'[1]Control programa E'!$B$13:$U$396,15,0)</f>
        <v>MARIANA VELEZ</v>
      </c>
      <c r="I395" s="114">
        <v>0.69411764705882351</v>
      </c>
      <c r="J395" s="112">
        <v>0.78823529411764703</v>
      </c>
      <c r="K395" s="110">
        <f t="shared" si="13"/>
        <v>0.74117647058823533</v>
      </c>
      <c r="L395" s="32">
        <f t="shared" si="12"/>
        <v>0</v>
      </c>
      <c r="M395" s="24">
        <f t="shared" si="14"/>
        <v>0</v>
      </c>
    </row>
    <row r="396" spans="2:13" ht="13.5" x14ac:dyDescent="0.25">
      <c r="B396" s="25">
        <v>332</v>
      </c>
      <c r="C396" s="4">
        <v>164456</v>
      </c>
      <c r="D396" s="44" t="str">
        <f>VLOOKUP(C396,'[1]Control programa E'!$B$13:$U$396,8,0)</f>
        <v>ESSO PUERTO BELLO</v>
      </c>
      <c r="E396" s="44" t="str">
        <f>VLOOKUP(C396,'[1]Control programa E'!$B$13:$U$396,11,0)</f>
        <v>BELLO</v>
      </c>
      <c r="F396" s="44" t="str">
        <f>VLOOKUP(C396,'[1]Control programa E'!$B$13:$U$396,10,0)</f>
        <v>Área Norte</v>
      </c>
      <c r="G396" s="44">
        <f>VLOOKUP(C396,'[1]Control programa E'!$B$13:$U$396,20,0)</f>
        <v>0</v>
      </c>
      <c r="H396" s="44" t="str">
        <f>VLOOKUP(C396,'[1]Control programa E'!$B$13:$U$396,15,0)</f>
        <v>ANDRES FELIPE PENNA</v>
      </c>
      <c r="I396" s="113">
        <v>0.73255813953488369</v>
      </c>
      <c r="J396" s="113">
        <v>0.74358974358974361</v>
      </c>
      <c r="K396" s="110">
        <f t="shared" si="13"/>
        <v>0.73807394156231365</v>
      </c>
      <c r="L396" s="32">
        <f t="shared" si="12"/>
        <v>0</v>
      </c>
      <c r="M396" s="24">
        <f t="shared" si="14"/>
        <v>0</v>
      </c>
    </row>
    <row r="397" spans="2:13" ht="13.5" x14ac:dyDescent="0.25">
      <c r="B397" s="22">
        <v>333</v>
      </c>
      <c r="C397" s="6">
        <v>109936</v>
      </c>
      <c r="D397" s="44" t="str">
        <f>VLOOKUP(C397,'[1]Control programa E'!$B$13:$U$396,8,0)</f>
        <v>LA FLORESTA</v>
      </c>
      <c r="E397" s="44" t="str">
        <f>VLOOKUP(C397,'[1]Control programa E'!$B$13:$U$396,11,0)</f>
        <v>BOGOTA D.C.</v>
      </c>
      <c r="F397" s="44" t="str">
        <f>VLOOKUP(C397,'[1]Control programa E'!$B$13:$U$396,10,0)</f>
        <v>Área Centro</v>
      </c>
      <c r="G397" s="44" t="str">
        <f>VLOOKUP(C397,'[1]Control programa E'!$B$13:$U$396,20,0)</f>
        <v>REDH: Humberto Hernandez</v>
      </c>
      <c r="H397" s="44" t="str">
        <f>VLOOKUP(C397,'[1]Control programa E'!$B$13:$U$396,15,0)</f>
        <v>CAROLINA CHAVEZ</v>
      </c>
      <c r="I397" s="114">
        <v>0.70454545454545459</v>
      </c>
      <c r="J397" s="112">
        <v>0.76829268292682928</v>
      </c>
      <c r="K397" s="110">
        <f t="shared" si="13"/>
        <v>0.73641906873614194</v>
      </c>
      <c r="L397" s="32">
        <f t="shared" si="12"/>
        <v>0</v>
      </c>
      <c r="M397" s="24">
        <f t="shared" si="14"/>
        <v>0</v>
      </c>
    </row>
    <row r="398" spans="2:13" ht="13.5" x14ac:dyDescent="0.25">
      <c r="B398" s="25">
        <v>334</v>
      </c>
      <c r="C398" s="6">
        <v>171201</v>
      </c>
      <c r="D398" s="44" t="str">
        <f>VLOOKUP(C398,'[1]Control programa E'!$B$13:$U$396,8,0)</f>
        <v>TABOR 1</v>
      </c>
      <c r="E398" s="44" t="str">
        <f>VLOOKUP(C398,'[1]Control programa E'!$B$13:$U$396,11,0)</f>
        <v>IBAGUE</v>
      </c>
      <c r="F398" s="44" t="str">
        <f>VLOOKUP(C398,'[1]Control programa E'!$B$13:$U$396,10,0)</f>
        <v>Área Centro</v>
      </c>
      <c r="G398" s="44" t="str">
        <f>VLOOKUP(C398,'[1]Control programa E'!$B$13:$U$396,20,0)</f>
        <v>COESCO: Julian Torrado</v>
      </c>
      <c r="H398" s="44" t="str">
        <f>VLOOKUP(C398,'[1]Control programa E'!$B$13:$U$396,15,0)</f>
        <v>ROBINSON GUZMÁN</v>
      </c>
      <c r="I398" s="115">
        <v>0.46590909090909088</v>
      </c>
      <c r="J398" s="112">
        <v>1</v>
      </c>
      <c r="K398" s="110">
        <f t="shared" si="13"/>
        <v>0.73295454545454541</v>
      </c>
      <c r="L398" s="32">
        <f t="shared" si="12"/>
        <v>1</v>
      </c>
      <c r="M398" s="24">
        <f t="shared" si="14"/>
        <v>150000</v>
      </c>
    </row>
    <row r="399" spans="2:13" ht="13.5" x14ac:dyDescent="0.25">
      <c r="B399" s="22">
        <v>335</v>
      </c>
      <c r="C399" s="4">
        <v>167840</v>
      </c>
      <c r="D399" s="44" t="str">
        <f>VLOOKUP(C399,'[1]Control programa E'!$B$13:$U$396,8,0)</f>
        <v>ÉXITO FONTIBON</v>
      </c>
      <c r="E399" s="44" t="str">
        <f>VLOOKUP(C399,'[1]Control programa E'!$B$13:$U$396,11,0)</f>
        <v>BOGOTA D.C.</v>
      </c>
      <c r="F399" s="44" t="str">
        <f>VLOOKUP(C399,'[1]Control programa E'!$B$13:$U$396,10,0)</f>
        <v>Área Centro</v>
      </c>
      <c r="G399" s="44" t="str">
        <f>VLOOKUP(C399,'[1]Control programa E'!$B$13:$U$396,20,0)</f>
        <v>GRUPO ÉXITO: Alcides Serna</v>
      </c>
      <c r="H399" s="44" t="str">
        <f>VLOOKUP(C399,'[1]Control programa E'!$B$13:$U$396,15,0)</f>
        <v xml:space="preserve">JUAN PABLO PIÑEROS </v>
      </c>
      <c r="I399" s="113">
        <v>0.61445783132530118</v>
      </c>
      <c r="J399" s="111">
        <v>0.84337349397590367</v>
      </c>
      <c r="K399" s="110">
        <f t="shared" si="13"/>
        <v>0.72891566265060237</v>
      </c>
      <c r="L399" s="32">
        <f t="shared" si="12"/>
        <v>0</v>
      </c>
      <c r="M399" s="24">
        <f t="shared" si="14"/>
        <v>0</v>
      </c>
    </row>
    <row r="400" spans="2:13" ht="13.5" x14ac:dyDescent="0.25">
      <c r="B400" s="25">
        <v>336</v>
      </c>
      <c r="C400" s="6">
        <v>111712</v>
      </c>
      <c r="D400" s="44" t="str">
        <f>VLOOKUP(C400,'[1]Control programa E'!$B$13:$U$396,8,0)</f>
        <v>CIRCUNVALAR</v>
      </c>
      <c r="E400" s="44" t="str">
        <f>VLOOKUP(C400,'[1]Control programa E'!$B$13:$U$396,11,0)</f>
        <v>SOLEDAD</v>
      </c>
      <c r="F400" s="44" t="str">
        <f>VLOOKUP(C400,'[1]Control programa E'!$B$13:$U$396,10,0)</f>
        <v>Área Norte</v>
      </c>
      <c r="G400" s="44" t="str">
        <f>VLOOKUP(C400,'[1]Control programa E'!$B$13:$U$396,20,0)</f>
        <v>Enrique Roca Donado/ Enrique Roca Mendez ( hijo)</v>
      </c>
      <c r="H400" s="44" t="str">
        <f>VLOOKUP(C400,'[1]Control programa E'!$B$13:$U$396,15,0)</f>
        <v>ANGELA BARANDICA</v>
      </c>
      <c r="I400" s="115">
        <v>0.50588235294117645</v>
      </c>
      <c r="J400" s="112">
        <v>0.9452054794520548</v>
      </c>
      <c r="K400" s="110">
        <f t="shared" si="13"/>
        <v>0.72554391619661562</v>
      </c>
      <c r="L400" s="32">
        <f t="shared" si="12"/>
        <v>0</v>
      </c>
      <c r="M400" s="24">
        <f t="shared" si="14"/>
        <v>0</v>
      </c>
    </row>
    <row r="401" spans="2:13" ht="13.5" x14ac:dyDescent="0.25">
      <c r="B401" s="22">
        <v>337</v>
      </c>
      <c r="C401" s="4">
        <v>111971</v>
      </c>
      <c r="D401" s="44" t="str">
        <f>VLOOKUP(C401,'[1]Control programa E'!$B$13:$U$396,8,0)</f>
        <v>CORALES</v>
      </c>
      <c r="E401" s="44" t="str">
        <f>VLOOKUP(C401,'[1]Control programa E'!$B$13:$U$396,11,0)</f>
        <v>PEREIRA</v>
      </c>
      <c r="F401" s="44" t="str">
        <f>VLOOKUP(C401,'[1]Control programa E'!$B$13:$U$396,10,0)</f>
        <v>Área Sur</v>
      </c>
      <c r="G401" s="44" t="str">
        <f>VLOOKUP(C401,'[1]Control programa E'!$B$13:$U$396,20,0)</f>
        <v>Maria Isabel Calle</v>
      </c>
      <c r="H401" s="44" t="str">
        <f>VLOOKUP(C401,'[1]Control programa E'!$B$13:$U$396,15,0)</f>
        <v>MARIANA VELEZ</v>
      </c>
      <c r="I401" s="116">
        <v>0.59090909090909094</v>
      </c>
      <c r="J401" s="111">
        <v>0.85882352941176465</v>
      </c>
      <c r="K401" s="110">
        <f t="shared" si="13"/>
        <v>0.7248663101604278</v>
      </c>
      <c r="L401" s="32">
        <f t="shared" si="12"/>
        <v>0</v>
      </c>
      <c r="M401" s="24">
        <f t="shared" si="14"/>
        <v>0</v>
      </c>
    </row>
    <row r="402" spans="2:13" ht="13.5" x14ac:dyDescent="0.25">
      <c r="B402" s="25">
        <v>338</v>
      </c>
      <c r="C402" s="6">
        <v>167837</v>
      </c>
      <c r="D402" s="44" t="str">
        <f>VLOOKUP(C402,'[1]Control programa E'!$B$13:$U$396,8,0)</f>
        <v>ÉXITO CEDI VEGAS</v>
      </c>
      <c r="E402" s="44" t="str">
        <f>VLOOKUP(C402,'[1]Control programa E'!$B$13:$U$396,11,0)</f>
        <v>MEDELLIN</v>
      </c>
      <c r="F402" s="44" t="str">
        <f>VLOOKUP(C402,'[1]Control programa E'!$B$13:$U$396,10,0)</f>
        <v>Área Norte</v>
      </c>
      <c r="G402" s="44" t="str">
        <f>VLOOKUP(C402,'[1]Control programa E'!$B$13:$U$396,20,0)</f>
        <v>GRUPO ÉXITO: Alcides Serna</v>
      </c>
      <c r="H402" s="44" t="str">
        <f>VLOOKUP(C402,'[1]Control programa E'!$B$13:$U$396,15,0)</f>
        <v>ALVARO GUTIERREZ</v>
      </c>
      <c r="I402" s="112">
        <v>0.77647058823529413</v>
      </c>
      <c r="J402" s="114">
        <v>0.6705882352941176</v>
      </c>
      <c r="K402" s="110">
        <f t="shared" si="13"/>
        <v>0.72352941176470587</v>
      </c>
      <c r="L402" s="32">
        <f t="shared" si="12"/>
        <v>0</v>
      </c>
      <c r="M402" s="24">
        <f t="shared" si="14"/>
        <v>0</v>
      </c>
    </row>
    <row r="403" spans="2:13" ht="13.5" x14ac:dyDescent="0.25">
      <c r="B403" s="22">
        <v>339</v>
      </c>
      <c r="C403" s="6">
        <v>167838</v>
      </c>
      <c r="D403" s="44" t="str">
        <f>VLOOKUP(C403,'[1]Control programa E'!$B$13:$U$396,8,0)</f>
        <v>ÉXITO BELLO</v>
      </c>
      <c r="E403" s="44" t="str">
        <f>VLOOKUP(C403,'[1]Control programa E'!$B$13:$U$396,11,0)</f>
        <v>BELLO</v>
      </c>
      <c r="F403" s="44" t="str">
        <f>VLOOKUP(C403,'[1]Control programa E'!$B$13:$U$396,10,0)</f>
        <v>Área Norte</v>
      </c>
      <c r="G403" s="44" t="str">
        <f>VLOOKUP(C403,'[1]Control programa E'!$B$13:$U$396,20,0)</f>
        <v>GRUPO ÉXITO: Alcides Serna</v>
      </c>
      <c r="H403" s="44" t="str">
        <f>VLOOKUP(C403,'[1]Control programa E'!$B$13:$U$396,15,0)</f>
        <v>ANDRES FELIPE PENNA</v>
      </c>
      <c r="I403" s="112">
        <v>0.83333333333333337</v>
      </c>
      <c r="J403" s="114">
        <v>0.61363636363636365</v>
      </c>
      <c r="K403" s="110">
        <f t="shared" si="13"/>
        <v>0.72348484848484851</v>
      </c>
      <c r="L403" s="32">
        <f t="shared" ref="L403:L459" si="15">COUNTIF(I403:J403,"&gt;=100%")</f>
        <v>0</v>
      </c>
      <c r="M403" s="24">
        <f t="shared" si="14"/>
        <v>0</v>
      </c>
    </row>
    <row r="404" spans="2:13" ht="13.5" x14ac:dyDescent="0.25">
      <c r="B404" s="25">
        <v>340</v>
      </c>
      <c r="C404" s="6">
        <v>109777</v>
      </c>
      <c r="D404" s="44" t="str">
        <f>VLOOKUP(C404,'[1]Control programa E'!$B$13:$U$396,8,0)</f>
        <v>NORUEGA</v>
      </c>
      <c r="E404" s="44" t="str">
        <f>VLOOKUP(C404,'[1]Control programa E'!$B$13:$U$396,11,0)</f>
        <v>SANTIAGO DE CALI</v>
      </c>
      <c r="F404" s="44" t="str">
        <f>VLOOKUP(C404,'[1]Control programa E'!$B$13:$U$396,10,0)</f>
        <v>Área Sur</v>
      </c>
      <c r="G404" s="44" t="str">
        <f>VLOOKUP(C404,'[1]Control programa E'!$B$13:$U$396,20,0)</f>
        <v>GREEN SAS: Jose Vicente Enriquez</v>
      </c>
      <c r="H404" s="44" t="str">
        <f>VLOOKUP(C404,'[1]Control programa E'!$B$13:$U$396,15,0)</f>
        <v>CLAUDIA PINILLA</v>
      </c>
      <c r="I404" s="114">
        <v>0.71590909090909094</v>
      </c>
      <c r="J404" s="114">
        <v>0.72727272727272729</v>
      </c>
      <c r="K404" s="110">
        <f t="shared" si="13"/>
        <v>0.72159090909090917</v>
      </c>
      <c r="L404" s="32">
        <f t="shared" si="15"/>
        <v>0</v>
      </c>
      <c r="M404" s="24">
        <f t="shared" si="14"/>
        <v>0</v>
      </c>
    </row>
    <row r="405" spans="2:13" ht="13.5" x14ac:dyDescent="0.25">
      <c r="B405" s="22">
        <v>341</v>
      </c>
      <c r="C405" s="4">
        <v>110806</v>
      </c>
      <c r="D405" s="44" t="str">
        <f>VLOOKUP(C405,'[1]Control programa E'!$B$13:$U$396,8,0)</f>
        <v>DELICIAS</v>
      </c>
      <c r="E405" s="44" t="str">
        <f>VLOOKUP(C405,'[1]Control programa E'!$B$13:$U$396,11,0)</f>
        <v>BOGOTA D.C.</v>
      </c>
      <c r="F405" s="44" t="str">
        <f>VLOOKUP(C405,'[1]Control programa E'!$B$13:$U$396,10,0)</f>
        <v>Área Centro</v>
      </c>
      <c r="G405" s="44" t="str">
        <f>VLOOKUP(C405,'[1]Control programa E'!$B$13:$U$396,20,0)</f>
        <v>Vicente Lopez/ Alfonso López</v>
      </c>
      <c r="H405" s="44" t="str">
        <f>VLOOKUP(C405,'[1]Control programa E'!$B$13:$U$396,15,0)</f>
        <v xml:space="preserve">PAOLA MARTÍNEZ </v>
      </c>
      <c r="I405" s="111">
        <v>0.80281690140845074</v>
      </c>
      <c r="J405" s="113">
        <v>0.63529411764705879</v>
      </c>
      <c r="K405" s="110">
        <f t="shared" si="13"/>
        <v>0.71905550952775477</v>
      </c>
      <c r="L405" s="32">
        <f t="shared" si="15"/>
        <v>0</v>
      </c>
      <c r="M405" s="24">
        <f t="shared" si="14"/>
        <v>0</v>
      </c>
    </row>
    <row r="406" spans="2:13" ht="13.5" x14ac:dyDescent="0.25">
      <c r="B406" s="25">
        <v>342</v>
      </c>
      <c r="C406" s="4">
        <v>110294</v>
      </c>
      <c r="D406" s="44" t="str">
        <f>VLOOKUP(C406,'[1]Control programa E'!$B$13:$U$396,8,0)</f>
        <v>LA TEXANA</v>
      </c>
      <c r="E406" s="44" t="str">
        <f>VLOOKUP(C406,'[1]Control programa E'!$B$13:$U$396,11,0)</f>
        <v>BOGOTA D.C.</v>
      </c>
      <c r="F406" s="44" t="str">
        <f>VLOOKUP(C406,'[1]Control programa E'!$B$13:$U$396,10,0)</f>
        <v>Área Centro</v>
      </c>
      <c r="G406" s="44" t="str">
        <f>VLOOKUP(C406,'[1]Control programa E'!$B$13:$U$396,20,0)</f>
        <v>Combustibles Unigas SAS / Herman Castro, Mauricio Castro/ Hernán Camargo</v>
      </c>
      <c r="H406" s="44" t="str">
        <f>VLOOKUP(C406,'[1]Control programa E'!$B$13:$U$396,15,0)</f>
        <v>CAROLINA CHAVEZ</v>
      </c>
      <c r="I406" s="111">
        <v>0.7558139534883721</v>
      </c>
      <c r="J406" s="113">
        <v>0.66666666666666663</v>
      </c>
      <c r="K406" s="110">
        <f t="shared" si="13"/>
        <v>0.71124031007751931</v>
      </c>
      <c r="L406" s="32">
        <f t="shared" si="15"/>
        <v>0</v>
      </c>
      <c r="M406" s="24">
        <f t="shared" si="14"/>
        <v>0</v>
      </c>
    </row>
    <row r="407" spans="2:13" ht="13.5" x14ac:dyDescent="0.25">
      <c r="B407" s="22">
        <v>343</v>
      </c>
      <c r="C407" s="4">
        <v>109873</v>
      </c>
      <c r="D407" s="44" t="str">
        <f>VLOOKUP(C407,'[1]Control programa E'!$B$13:$U$396,8,0)</f>
        <v>UCOLBUS / SEVETER</v>
      </c>
      <c r="E407" s="44" t="str">
        <f>VLOOKUP(C407,'[1]Control programa E'!$B$13:$U$396,11,0)</f>
        <v>BOGOTA D.C.</v>
      </c>
      <c r="F407" s="44" t="str">
        <f>VLOOKUP(C407,'[1]Control programa E'!$B$13:$U$396,10,0)</f>
        <v>Área Centro</v>
      </c>
      <c r="G407" s="44" t="str">
        <f>VLOOKUP(C407,'[1]Control programa E'!$B$13:$U$396,20,0)</f>
        <v>Ramiro Rivera/ Mariela de Rivera</v>
      </c>
      <c r="H407" s="44" t="str">
        <f>VLOOKUP(C407,'[1]Control programa E'!$B$13:$U$396,15,0)</f>
        <v xml:space="preserve">PAOLA MARTÍNEZ </v>
      </c>
      <c r="I407" s="113">
        <v>0.70930232558139539</v>
      </c>
      <c r="J407" s="113">
        <v>0.70930232558139539</v>
      </c>
      <c r="K407" s="110">
        <f t="shared" si="13"/>
        <v>0.70930232558139539</v>
      </c>
      <c r="L407" s="32">
        <f t="shared" si="15"/>
        <v>0</v>
      </c>
      <c r="M407" s="24">
        <f t="shared" si="14"/>
        <v>0</v>
      </c>
    </row>
    <row r="408" spans="2:13" ht="13.5" x14ac:dyDescent="0.25">
      <c r="B408" s="25">
        <v>344</v>
      </c>
      <c r="C408" s="6">
        <v>111771</v>
      </c>
      <c r="D408" s="44" t="str">
        <f>VLOOKUP(C408,'[1]Control programa E'!$B$13:$U$396,8,0)</f>
        <v>SOACHA</v>
      </c>
      <c r="E408" s="44" t="str">
        <f>VLOOKUP(C408,'[1]Control programa E'!$B$13:$U$396,11,0)</f>
        <v>BOGOTA D.C.</v>
      </c>
      <c r="F408" s="44" t="str">
        <f>VLOOKUP(C408,'[1]Control programa E'!$B$13:$U$396,10,0)</f>
        <v>Área Centro</v>
      </c>
      <c r="G408" s="44" t="str">
        <f>VLOOKUP(C408,'[1]Control programa E'!$B$13:$U$396,20,0)</f>
        <v>MARCO TULIO CANTOR /JOSEFINA CANTOR</v>
      </c>
      <c r="H408" s="44" t="str">
        <f>VLOOKUP(C408,'[1]Control programa E'!$B$13:$U$396,15,0)</f>
        <v xml:space="preserve">PAOLA MARTÍNEZ </v>
      </c>
      <c r="I408" s="114">
        <v>0.69411764705882351</v>
      </c>
      <c r="J408" s="114">
        <v>0.71764705882352942</v>
      </c>
      <c r="K408" s="110">
        <f t="shared" si="13"/>
        <v>0.70588235294117641</v>
      </c>
      <c r="L408" s="32">
        <f t="shared" si="15"/>
        <v>0</v>
      </c>
      <c r="M408" s="24">
        <f t="shared" si="14"/>
        <v>0</v>
      </c>
    </row>
    <row r="409" spans="2:13" ht="13.5" x14ac:dyDescent="0.25">
      <c r="B409" s="22">
        <v>345</v>
      </c>
      <c r="C409" s="4">
        <v>171064</v>
      </c>
      <c r="D409" s="44" t="str">
        <f>VLOOKUP(C409,'[1]Control programa E'!$B$13:$U$396,8,0)</f>
        <v>IBIRICO</v>
      </c>
      <c r="E409" s="44" t="str">
        <f>VLOOKUP(C409,'[1]Control programa E'!$B$13:$U$396,11,0)</f>
        <v>LA JAGUA DE IBIRÍCO</v>
      </c>
      <c r="F409" s="44" t="str">
        <f>VLOOKUP(C409,'[1]Control programa E'!$B$13:$U$396,10,0)</f>
        <v>Área Norte</v>
      </c>
      <c r="G409" s="44">
        <f>VLOOKUP(C409,'[1]Control programa E'!$B$13:$U$396,20,0)</f>
        <v>0</v>
      </c>
      <c r="H409" s="44" t="str">
        <f>VLOOKUP(C409,'[1]Control programa E'!$B$13:$U$396,15,0)</f>
        <v>MARTHA BARROS</v>
      </c>
      <c r="I409" s="113">
        <v>0.71232876712328763</v>
      </c>
      <c r="J409" s="113">
        <v>0.69863013698630139</v>
      </c>
      <c r="K409" s="110">
        <f t="shared" si="13"/>
        <v>0.70547945205479445</v>
      </c>
      <c r="L409" s="32">
        <f t="shared" si="15"/>
        <v>0</v>
      </c>
      <c r="M409" s="24">
        <f t="shared" si="14"/>
        <v>0</v>
      </c>
    </row>
    <row r="410" spans="2:13" ht="13.5" x14ac:dyDescent="0.25">
      <c r="B410" s="25">
        <v>346</v>
      </c>
      <c r="C410" s="4">
        <v>111990</v>
      </c>
      <c r="D410" s="44" t="str">
        <f>VLOOKUP(C410,'[1]Control programa E'!$B$13:$U$396,8,0)</f>
        <v>EL TESORO</v>
      </c>
      <c r="E410" s="44" t="str">
        <f>VLOOKUP(C410,'[1]Control programa E'!$B$13:$U$396,11,0)</f>
        <v>BOGOTA D.C.</v>
      </c>
      <c r="F410" s="44" t="str">
        <f>VLOOKUP(C410,'[1]Control programa E'!$B$13:$U$396,10,0)</f>
        <v>Área Centro</v>
      </c>
      <c r="G410" s="44" t="str">
        <f>VLOOKUP(C410,'[1]Control programa E'!$B$13:$U$396,20,0)</f>
        <v>Rodrigo Jimenez/Ana Maria Monsalve</v>
      </c>
      <c r="H410" s="44" t="str">
        <f>VLOOKUP(C410,'[1]Control programa E'!$B$13:$U$396,15,0)</f>
        <v xml:space="preserve">JUAN PABLO PIÑEROS </v>
      </c>
      <c r="I410" s="111">
        <v>0.85333333333333339</v>
      </c>
      <c r="J410" s="116">
        <v>0.55555555555555558</v>
      </c>
      <c r="K410" s="110">
        <f t="shared" si="13"/>
        <v>0.70444444444444443</v>
      </c>
      <c r="L410" s="32">
        <f t="shared" si="15"/>
        <v>0</v>
      </c>
      <c r="M410" s="24">
        <f t="shared" si="14"/>
        <v>0</v>
      </c>
    </row>
    <row r="411" spans="2:13" ht="13.5" x14ac:dyDescent="0.25">
      <c r="B411" s="22">
        <v>347</v>
      </c>
      <c r="C411" s="6">
        <v>110942</v>
      </c>
      <c r="D411" s="44" t="str">
        <f>VLOOKUP(C411,'[1]Control programa E'!$B$13:$U$396,8,0)</f>
        <v>ESTAMBUL</v>
      </c>
      <c r="E411" s="44" t="str">
        <f>VLOOKUP(C411,'[1]Control programa E'!$B$13:$U$396,11,0)</f>
        <v>GUADALAJARA DE BUGA</v>
      </c>
      <c r="F411" s="44" t="str">
        <f>VLOOKUP(C411,'[1]Control programa E'!$B$13:$U$396,10,0)</f>
        <v>Área Sur</v>
      </c>
      <c r="G411" s="44" t="str">
        <f>VLOOKUP(C411,'[1]Control programa E'!$B$13:$U$396,20,0)</f>
        <v>VILLALOBOS: Andrea Villalobos (Lubryco)</v>
      </c>
      <c r="H411" s="44" t="str">
        <f>VLOOKUP(C411,'[1]Control programa E'!$B$13:$U$396,15,0)</f>
        <v>CATALINA QUINTERO</v>
      </c>
      <c r="I411" s="114">
        <v>0.61363636363636365</v>
      </c>
      <c r="J411" s="112">
        <v>0.78409090909090906</v>
      </c>
      <c r="K411" s="110">
        <f t="shared" si="13"/>
        <v>0.69886363636363635</v>
      </c>
      <c r="L411" s="32">
        <f t="shared" si="15"/>
        <v>0</v>
      </c>
      <c r="M411" s="24">
        <f t="shared" si="14"/>
        <v>0</v>
      </c>
    </row>
    <row r="412" spans="2:13" ht="13.5" x14ac:dyDescent="0.25">
      <c r="B412" s="25">
        <v>348</v>
      </c>
      <c r="C412" s="4">
        <v>112392</v>
      </c>
      <c r="D412" s="44" t="str">
        <f>VLOOKUP(C412,'[1]Control programa E'!$B$13:$U$396,8,0)</f>
        <v xml:space="preserve">TERMINAL </v>
      </c>
      <c r="E412" s="44" t="str">
        <f>VLOOKUP(C412,'[1]Control programa E'!$B$13:$U$396,11,0)</f>
        <v>SOGAMOSO</v>
      </c>
      <c r="F412" s="44" t="str">
        <f>VLOOKUP(C412,'[1]Control programa E'!$B$13:$U$396,10,0)</f>
        <v>Área Centro</v>
      </c>
      <c r="G412" s="44" t="str">
        <f>VLOOKUP(C412,'[1]Control programa E'!$B$13:$U$396,20,0)</f>
        <v>DICOSOL: Alvaro Javier Gonzalez</v>
      </c>
      <c r="H412" s="44" t="str">
        <f>VLOOKUP(C412,'[1]Control programa E'!$B$13:$U$396,15,0)</f>
        <v>YOLIMA MESA</v>
      </c>
      <c r="I412" s="113">
        <v>0.70886075949367089</v>
      </c>
      <c r="J412" s="113">
        <v>0.68674698795180722</v>
      </c>
      <c r="K412" s="110">
        <f t="shared" ref="K412:K475" si="16">AVERAGE(I412:J412)</f>
        <v>0.697803873722739</v>
      </c>
      <c r="L412" s="32">
        <f t="shared" si="15"/>
        <v>0</v>
      </c>
      <c r="M412" s="24">
        <f t="shared" si="14"/>
        <v>0</v>
      </c>
    </row>
    <row r="413" spans="2:13" ht="13.5" x14ac:dyDescent="0.25">
      <c r="B413" s="22">
        <v>349</v>
      </c>
      <c r="C413" s="4">
        <v>170341</v>
      </c>
      <c r="D413" s="44" t="str">
        <f>VLOOKUP(C413,'[1]Control programa E'!$B$13:$U$396,8,0)</f>
        <v>LA PALETILLA</v>
      </c>
      <c r="E413" s="44" t="str">
        <f>VLOOKUP(C413,'[1]Control programa E'!$B$13:$U$396,11,0)</f>
        <v>BECERRIL</v>
      </c>
      <c r="F413" s="44" t="str">
        <f>VLOOKUP(C413,'[1]Control programa E'!$B$13:$U$396,10,0)</f>
        <v>Área Norte</v>
      </c>
      <c r="G413" s="44" t="str">
        <f>VLOOKUP(C413,'[1]Control programa E'!$B$13:$U$396,20,0)</f>
        <v>Edgar Ardila</v>
      </c>
      <c r="H413" s="44" t="str">
        <f>VLOOKUP(C413,'[1]Control programa E'!$B$13:$U$396,15,0)</f>
        <v>MARTHA BARROS</v>
      </c>
      <c r="I413" s="116">
        <v>0.50617283950617287</v>
      </c>
      <c r="J413" s="111">
        <v>0.88607594936708856</v>
      </c>
      <c r="K413" s="110">
        <f t="shared" si="16"/>
        <v>0.69612439443663066</v>
      </c>
      <c r="L413" s="32">
        <f t="shared" si="15"/>
        <v>0</v>
      </c>
      <c r="M413" s="24">
        <f t="shared" ref="M413:M459" si="17">L413*$N$90</f>
        <v>0</v>
      </c>
    </row>
    <row r="414" spans="2:13" ht="13.5" x14ac:dyDescent="0.25">
      <c r="B414" s="25">
        <v>350</v>
      </c>
      <c r="C414" s="6">
        <v>110020</v>
      </c>
      <c r="D414" s="44" t="str">
        <f>VLOOKUP(C414,'[1]Control programa E'!$B$13:$U$396,8,0)</f>
        <v>PROCARBON - PARAISO</v>
      </c>
      <c r="E414" s="44" t="str">
        <f>VLOOKUP(C414,'[1]Control programa E'!$B$13:$U$396,11,0)</f>
        <v>COGUA</v>
      </c>
      <c r="F414" s="44" t="str">
        <f>VLOOKUP(C414,'[1]Control programa E'!$B$13:$U$396,10,0)</f>
        <v>Área Centro</v>
      </c>
      <c r="G414" s="44" t="str">
        <f>VLOOKUP(C414,'[1]Control programa E'!$B$13:$U$396,20,0)</f>
        <v>Jose Maria León</v>
      </c>
      <c r="H414" s="44" t="str">
        <f>VLOOKUP(C414,'[1]Control programa E'!$B$13:$U$396,15,0)</f>
        <v>YOLIMA MESA</v>
      </c>
      <c r="I414" s="112">
        <v>0.83098591549295775</v>
      </c>
      <c r="J414" s="115">
        <v>0.55813953488372092</v>
      </c>
      <c r="K414" s="110">
        <f t="shared" si="16"/>
        <v>0.69456272518833928</v>
      </c>
      <c r="L414" s="32">
        <f t="shared" si="15"/>
        <v>0</v>
      </c>
      <c r="M414" s="24">
        <f t="shared" si="17"/>
        <v>0</v>
      </c>
    </row>
    <row r="415" spans="2:13" ht="13.5" x14ac:dyDescent="0.25">
      <c r="B415" s="22">
        <v>351</v>
      </c>
      <c r="C415" s="4">
        <v>110568</v>
      </c>
      <c r="D415" s="44" t="str">
        <f>VLOOKUP(C415,'[1]Control programa E'!$B$13:$U$396,8,0)</f>
        <v>GUIPA</v>
      </c>
      <c r="E415" s="44" t="str">
        <f>VLOOKUP(C415,'[1]Control programa E'!$B$13:$U$396,11,0)</f>
        <v>CAMPOALEGRE</v>
      </c>
      <c r="F415" s="44" t="str">
        <f>VLOOKUP(C415,'[1]Control programa E'!$B$13:$U$396,10,0)</f>
        <v>Área Sur</v>
      </c>
      <c r="G415" s="44" t="str">
        <f>VLOOKUP(C415,'[1]Control programa E'!$B$13:$U$396,20,0)</f>
        <v>Hernando Bermeo / Yamile Bermeo</v>
      </c>
      <c r="H415" s="44" t="str">
        <f>VLOOKUP(C415,'[1]Control programa E'!$B$13:$U$396,15,0)</f>
        <v>JOHANA BOTERO</v>
      </c>
      <c r="I415" s="111">
        <v>0.83132530120481929</v>
      </c>
      <c r="J415" s="116">
        <v>0.55294117647058827</v>
      </c>
      <c r="K415" s="110">
        <f t="shared" si="16"/>
        <v>0.69213323883770372</v>
      </c>
      <c r="L415" s="32">
        <f t="shared" si="15"/>
        <v>0</v>
      </c>
      <c r="M415" s="24">
        <f t="shared" si="17"/>
        <v>0</v>
      </c>
    </row>
    <row r="416" spans="2:13" ht="13.5" x14ac:dyDescent="0.25">
      <c r="B416" s="25">
        <v>352</v>
      </c>
      <c r="C416" s="6">
        <v>110159</v>
      </c>
      <c r="D416" s="44" t="str">
        <f>VLOOKUP(C416,'[1]Control programa E'!$B$13:$U$396,8,0)</f>
        <v>NUEVA DIANA</v>
      </c>
      <c r="E416" s="44" t="str">
        <f>VLOOKUP(C416,'[1]Control programa E'!$B$13:$U$396,11,0)</f>
        <v>SOPO</v>
      </c>
      <c r="F416" s="44" t="str">
        <f>VLOOKUP(C416,'[1]Control programa E'!$B$13:$U$396,10,0)</f>
        <v>Área Centro</v>
      </c>
      <c r="G416" s="44" t="str">
        <f>VLOOKUP(C416,'[1]Control programa E'!$B$13:$U$396,20,0)</f>
        <v>Combustibles Unigas SAS / Herman Castro, Mauricio Castro/ Hernán Camargo</v>
      </c>
      <c r="H416" s="44" t="str">
        <f>VLOOKUP(C416,'[1]Control programa E'!$B$13:$U$396,15,0)</f>
        <v>CAROLINA CHAVEZ</v>
      </c>
      <c r="I416" s="112">
        <v>0.87209302325581395</v>
      </c>
      <c r="J416" s="115">
        <v>0.51136363636363635</v>
      </c>
      <c r="K416" s="110">
        <f t="shared" si="16"/>
        <v>0.69172832980972521</v>
      </c>
      <c r="L416" s="32">
        <f t="shared" si="15"/>
        <v>0</v>
      </c>
      <c r="M416" s="24">
        <f t="shared" si="17"/>
        <v>0</v>
      </c>
    </row>
    <row r="417" spans="2:13" ht="13.5" x14ac:dyDescent="0.25">
      <c r="B417" s="22">
        <v>353</v>
      </c>
      <c r="C417" s="6">
        <v>170521</v>
      </c>
      <c r="D417" s="44" t="str">
        <f>VLOOKUP(C417,'[1]Control programa E'!$B$13:$U$396,8,0)</f>
        <v>SANTA ROSA</v>
      </c>
      <c r="E417" s="44" t="str">
        <f>VLOOKUP(C417,'[1]Control programa E'!$B$13:$U$396,11,0)</f>
        <v>BOGOTA D.C.</v>
      </c>
      <c r="F417" s="44" t="str">
        <f>VLOOKUP(C417,'[1]Control programa E'!$B$13:$U$396,10,0)</f>
        <v>Área Centro</v>
      </c>
      <c r="G417" s="44" t="str">
        <f>VLOOKUP(C417,'[1]Control programa E'!$B$13:$U$396,20,0)</f>
        <v>COESCO: Julian Torrado</v>
      </c>
      <c r="H417" s="44" t="str">
        <f>VLOOKUP(C417,'[1]Control programa E'!$B$13:$U$396,15,0)</f>
        <v>SEBASTIAN PARDO</v>
      </c>
      <c r="I417" s="114">
        <v>0.6588235294117647</v>
      </c>
      <c r="J417" s="114">
        <v>0.72289156626506024</v>
      </c>
      <c r="K417" s="110">
        <f t="shared" si="16"/>
        <v>0.69085754783841247</v>
      </c>
      <c r="L417" s="32">
        <f t="shared" si="15"/>
        <v>0</v>
      </c>
      <c r="M417" s="24">
        <f t="shared" si="17"/>
        <v>0</v>
      </c>
    </row>
    <row r="418" spans="2:13" ht="13.5" x14ac:dyDescent="0.25">
      <c r="B418" s="25">
        <v>354</v>
      </c>
      <c r="C418" s="6">
        <v>110436</v>
      </c>
      <c r="D418" s="44" t="str">
        <f>VLOOKUP(C418,'[1]Control programa E'!$B$13:$U$396,8,0)</f>
        <v>MIRAFLORES</v>
      </c>
      <c r="E418" s="44" t="str">
        <f>VLOOKUP(C418,'[1]Control programa E'!$B$13:$U$396,11,0)</f>
        <v>MEDELLIN</v>
      </c>
      <c r="F418" s="44" t="str">
        <f>VLOOKUP(C418,'[1]Control programa E'!$B$13:$U$396,10,0)</f>
        <v>Área Norte</v>
      </c>
      <c r="G418" s="44" t="str">
        <f>VLOOKUP(C418,'[1]Control programa E'!$B$13:$U$396,20,0)</f>
        <v>Ricardo Freyde</v>
      </c>
      <c r="H418" s="44" t="str">
        <f>VLOOKUP(C418,'[1]Control programa E'!$B$13:$U$396,15,0)</f>
        <v>OLGA LUCIA RESTREPO</v>
      </c>
      <c r="I418" s="114">
        <v>0.65909090909090906</v>
      </c>
      <c r="J418" s="114">
        <v>0.72093023255813948</v>
      </c>
      <c r="K418" s="110">
        <f t="shared" si="16"/>
        <v>0.69001057082452433</v>
      </c>
      <c r="L418" s="32">
        <f t="shared" si="15"/>
        <v>0</v>
      </c>
      <c r="M418" s="24">
        <f t="shared" si="17"/>
        <v>0</v>
      </c>
    </row>
    <row r="419" spans="2:13" ht="13.5" x14ac:dyDescent="0.25">
      <c r="B419" s="22">
        <v>355</v>
      </c>
      <c r="C419" s="4">
        <v>112323</v>
      </c>
      <c r="D419" s="44" t="str">
        <f>VLOOKUP(C419,'[1]Control programa E'!$B$13:$U$396,8,0)</f>
        <v>ESSO FACA</v>
      </c>
      <c r="E419" s="44" t="str">
        <f>VLOOKUP(C419,'[1]Control programa E'!$B$13:$U$396,11,0)</f>
        <v>FACATATIVA</v>
      </c>
      <c r="F419" s="44" t="str">
        <f>VLOOKUP(C419,'[1]Control programa E'!$B$13:$U$396,10,0)</f>
        <v>Área Centro</v>
      </c>
      <c r="G419" s="44" t="str">
        <f>VLOOKUP(C419,'[1]Control programa E'!$B$13:$U$396,20,0)</f>
        <v>Adriana Concha</v>
      </c>
      <c r="H419" s="44" t="str">
        <f>VLOOKUP(C419,'[1]Control programa E'!$B$13:$U$396,15,0)</f>
        <v xml:space="preserve">JUAN PABLO PIÑEROS </v>
      </c>
      <c r="I419" s="116">
        <v>0.56818181818181823</v>
      </c>
      <c r="J419" s="111">
        <v>0.80952380952380953</v>
      </c>
      <c r="K419" s="110">
        <f t="shared" si="16"/>
        <v>0.68885281385281383</v>
      </c>
      <c r="L419" s="32">
        <f t="shared" si="15"/>
        <v>0</v>
      </c>
      <c r="M419" s="24">
        <f t="shared" si="17"/>
        <v>0</v>
      </c>
    </row>
    <row r="420" spans="2:13" ht="13.5" x14ac:dyDescent="0.25">
      <c r="B420" s="25">
        <v>356</v>
      </c>
      <c r="C420" s="6">
        <v>111926</v>
      </c>
      <c r="D420" s="44" t="str">
        <f>VLOOKUP(C420,'[1]Control programa E'!$B$13:$U$396,8,0)</f>
        <v>PRADERA</v>
      </c>
      <c r="E420" s="44" t="str">
        <f>VLOOKUP(C420,'[1]Control programa E'!$B$13:$U$396,11,0)</f>
        <v>BARRANQUILLA</v>
      </c>
      <c r="F420" s="44" t="str">
        <f>VLOOKUP(C420,'[1]Control programa E'!$B$13:$U$396,10,0)</f>
        <v>Área Norte</v>
      </c>
      <c r="G420" s="44" t="str">
        <f>VLOOKUP(C420,'[1]Control programa E'!$B$13:$U$396,20,0)</f>
        <v>Alvaro Pava Toscano</v>
      </c>
      <c r="H420" s="44" t="str">
        <f>VLOOKUP(C420,'[1]Control programa E'!$B$13:$U$396,15,0)</f>
        <v>ANGELA BARANDICA</v>
      </c>
      <c r="I420" s="112">
        <v>1</v>
      </c>
      <c r="J420" s="115">
        <v>0.375</v>
      </c>
      <c r="K420" s="110">
        <f t="shared" si="16"/>
        <v>0.6875</v>
      </c>
      <c r="L420" s="32">
        <f t="shared" si="15"/>
        <v>1</v>
      </c>
      <c r="M420" s="24">
        <f t="shared" si="17"/>
        <v>150000</v>
      </c>
    </row>
    <row r="421" spans="2:13" ht="13.5" x14ac:dyDescent="0.25">
      <c r="B421" s="22">
        <v>357</v>
      </c>
      <c r="C421" s="4">
        <v>110588</v>
      </c>
      <c r="D421" s="44" t="str">
        <f>VLOOKUP(C421,'[1]Control programa E'!$B$13:$U$396,8,0)</f>
        <v>ESSO PROCARBON (ZIPA)</v>
      </c>
      <c r="E421" s="44" t="str">
        <f>VLOOKUP(C421,'[1]Control programa E'!$B$13:$U$396,11,0)</f>
        <v>ZIPAQUIRA</v>
      </c>
      <c r="F421" s="44" t="str">
        <f>VLOOKUP(C421,'[1]Control programa E'!$B$13:$U$396,10,0)</f>
        <v>Área Centro</v>
      </c>
      <c r="G421" s="44" t="str">
        <f>VLOOKUP(C421,'[1]Control programa E'!$B$13:$U$396,20,0)</f>
        <v>Jose Maria León</v>
      </c>
      <c r="H421" s="44" t="str">
        <f>VLOOKUP(C421,'[1]Control programa E'!$B$13:$U$396,15,0)</f>
        <v>YOLIMA MESA</v>
      </c>
      <c r="I421" s="116">
        <v>0.55294117647058827</v>
      </c>
      <c r="J421" s="111">
        <v>0.81927710843373491</v>
      </c>
      <c r="K421" s="110">
        <f t="shared" si="16"/>
        <v>0.68610914245216159</v>
      </c>
      <c r="L421" s="32">
        <f t="shared" si="15"/>
        <v>0</v>
      </c>
      <c r="M421" s="24">
        <f t="shared" si="17"/>
        <v>0</v>
      </c>
    </row>
    <row r="422" spans="2:13" ht="13.5" x14ac:dyDescent="0.25">
      <c r="B422" s="25">
        <v>358</v>
      </c>
      <c r="C422" s="4">
        <v>171328</v>
      </c>
      <c r="D422" s="44" t="str">
        <f>VLOOKUP(C422,'[1]Control programa E'!$B$13:$U$396,8,0)</f>
        <v>EDS PREMIUM LA MARIA</v>
      </c>
      <c r="E422" s="44" t="str">
        <f>VLOOKUP(C422,'[1]Control programa E'!$B$13:$U$396,11,0)</f>
        <v>SANTUARIO</v>
      </c>
      <c r="F422" s="44" t="str">
        <f>VLOOKUP(C422,'[1]Control programa E'!$B$13:$U$396,10,0)</f>
        <v>Área Norte</v>
      </c>
      <c r="G422" s="44" t="str">
        <f>VLOOKUP(C422,'[1]Control programa E'!$B$13:$U$396,20,0)</f>
        <v>Elly Jazmin Zuluaga Salazar</v>
      </c>
      <c r="H422" s="44" t="str">
        <f>VLOOKUP(C422,'[1]Control programa E'!$B$13:$U$396,15,0)</f>
        <v>OLGA LUCIA RESTREPO</v>
      </c>
      <c r="I422" s="113">
        <v>0.66666666666666663</v>
      </c>
      <c r="J422" s="113">
        <v>0.70370370370370372</v>
      </c>
      <c r="K422" s="110">
        <f t="shared" si="16"/>
        <v>0.68518518518518512</v>
      </c>
      <c r="L422" s="32">
        <f t="shared" si="15"/>
        <v>0</v>
      </c>
      <c r="M422" s="24">
        <f t="shared" si="17"/>
        <v>0</v>
      </c>
    </row>
    <row r="423" spans="2:13" ht="13.5" x14ac:dyDescent="0.25">
      <c r="B423" s="22">
        <v>359</v>
      </c>
      <c r="C423" s="6">
        <v>171069</v>
      </c>
      <c r="D423" s="44" t="str">
        <f>VLOOKUP(C423,'[1]Control programa E'!$B$13:$U$396,8,0)</f>
        <v>CALLE 80</v>
      </c>
      <c r="E423" s="44" t="str">
        <f>VLOOKUP(C423,'[1]Control programa E'!$B$13:$U$396,11,0)</f>
        <v>BOGOTA D.C.</v>
      </c>
      <c r="F423" s="44" t="str">
        <f>VLOOKUP(C423,'[1]Control programa E'!$B$13:$U$396,10,0)</f>
        <v>Área Centro</v>
      </c>
      <c r="G423" s="44" t="str">
        <f>VLOOKUP(C423,'[1]Control programa E'!$B$13:$U$396,20,0)</f>
        <v>Tito Ernesto Martínez / Alejandro Martínez </v>
      </c>
      <c r="H423" s="44" t="str">
        <f>VLOOKUP(C423,'[1]Control programa E'!$B$13:$U$396,15,0)</f>
        <v xml:space="preserve">JUAN PABLO PIÑEROS </v>
      </c>
      <c r="I423" s="112">
        <v>0.82499999999999996</v>
      </c>
      <c r="J423" s="115">
        <v>0.53947368421052633</v>
      </c>
      <c r="K423" s="110">
        <f t="shared" si="16"/>
        <v>0.68223684210526314</v>
      </c>
      <c r="L423" s="32">
        <f t="shared" si="15"/>
        <v>0</v>
      </c>
      <c r="M423" s="24">
        <f t="shared" si="17"/>
        <v>0</v>
      </c>
    </row>
    <row r="424" spans="2:13" ht="13.5" x14ac:dyDescent="0.25">
      <c r="B424" s="25">
        <v>360</v>
      </c>
      <c r="C424" s="6">
        <v>170978</v>
      </c>
      <c r="D424" s="44" t="str">
        <f>VLOOKUP(C424,'[1]Control programa E'!$B$13:$U$396,8,0)</f>
        <v>LOS ANGELES (CHIA)</v>
      </c>
      <c r="E424" s="44" t="str">
        <f>VLOOKUP(C424,'[1]Control programa E'!$B$13:$U$396,11,0)</f>
        <v>CHIA</v>
      </c>
      <c r="F424" s="44" t="str">
        <f>VLOOKUP(C424,'[1]Control programa E'!$B$13:$U$396,10,0)</f>
        <v>Área Centro</v>
      </c>
      <c r="G424" s="44" t="str">
        <f>VLOOKUP(C424,'[1]Control programa E'!$B$13:$U$396,20,0)</f>
        <v>COESCO: Julian Torrado</v>
      </c>
      <c r="H424" s="44" t="str">
        <f>VLOOKUP(C424,'[1]Control programa E'!$B$13:$U$396,15,0)</f>
        <v xml:space="preserve">JUAN PABLO PIÑEROS </v>
      </c>
      <c r="I424" s="114">
        <v>0.73809523809523814</v>
      </c>
      <c r="J424" s="114">
        <v>0.625</v>
      </c>
      <c r="K424" s="110">
        <f t="shared" si="16"/>
        <v>0.68154761904761907</v>
      </c>
      <c r="L424" s="32">
        <f t="shared" si="15"/>
        <v>0</v>
      </c>
      <c r="M424" s="24">
        <f t="shared" si="17"/>
        <v>0</v>
      </c>
    </row>
    <row r="425" spans="2:13" ht="13.5" x14ac:dyDescent="0.25">
      <c r="B425" s="22">
        <v>361</v>
      </c>
      <c r="C425" s="4">
        <v>170977</v>
      </c>
      <c r="D425" s="44" t="str">
        <f>VLOOKUP(C425,'[1]Control programa E'!$B$13:$U$396,8,0)</f>
        <v>COSTA LINE</v>
      </c>
      <c r="E425" s="44" t="str">
        <f>VLOOKUP(C425,'[1]Control programa E'!$B$13:$U$396,11,0)</f>
        <v>VALLEDUPAR</v>
      </c>
      <c r="F425" s="44" t="str">
        <f>VLOOKUP(C425,'[1]Control programa E'!$B$13:$U$396,10,0)</f>
        <v>Área Norte</v>
      </c>
      <c r="G425" s="44" t="str">
        <f>VLOOKUP(C425,'[1]Control programa E'!$B$13:$U$396,20,0)</f>
        <v>Jaime Alberto Hernandez Daza</v>
      </c>
      <c r="H425" s="44" t="str">
        <f>VLOOKUP(C425,'[1]Control programa E'!$B$13:$U$396,15,0)</f>
        <v>MARTHA BARROS</v>
      </c>
      <c r="I425" s="116">
        <v>0.45333333333333331</v>
      </c>
      <c r="J425" s="111">
        <v>0.90410958904109584</v>
      </c>
      <c r="K425" s="110">
        <f t="shared" si="16"/>
        <v>0.67872146118721455</v>
      </c>
      <c r="L425" s="32">
        <f t="shared" si="15"/>
        <v>0</v>
      </c>
      <c r="M425" s="24">
        <f t="shared" si="17"/>
        <v>0</v>
      </c>
    </row>
    <row r="426" spans="2:13" ht="13.5" x14ac:dyDescent="0.25">
      <c r="B426" s="25">
        <v>362</v>
      </c>
      <c r="C426" s="4">
        <v>110660</v>
      </c>
      <c r="D426" s="44" t="str">
        <f>VLOOKUP(C426,'[1]Control programa E'!$B$13:$U$396,8,0)</f>
        <v>INVERSIONES CRIVASI - EL BOSQUE</v>
      </c>
      <c r="E426" s="44" t="str">
        <f>VLOOKUP(C426,'[1]Control programa E'!$B$13:$U$396,11,0)</f>
        <v>MEDELLIN</v>
      </c>
      <c r="F426" s="44" t="str">
        <f>VLOOKUP(C426,'[1]Control programa E'!$B$13:$U$396,10,0)</f>
        <v>Área Norte</v>
      </c>
      <c r="G426" s="44" t="str">
        <f>VLOOKUP(C426,'[1]Control programa E'!$B$13:$U$396,20,0)</f>
        <v>Tatiana Ramirez</v>
      </c>
      <c r="H426" s="44" t="str">
        <f>VLOOKUP(C426,'[1]Control programa E'!$B$13:$U$396,15,0)</f>
        <v>OLGA LUCIA RESTREPO</v>
      </c>
      <c r="I426" s="116">
        <v>0.58974358974358976</v>
      </c>
      <c r="J426" s="111">
        <v>0.76744186046511631</v>
      </c>
      <c r="K426" s="110">
        <f t="shared" si="16"/>
        <v>0.67859272510435309</v>
      </c>
      <c r="L426" s="32">
        <f t="shared" si="15"/>
        <v>0</v>
      </c>
      <c r="M426" s="24">
        <f t="shared" si="17"/>
        <v>0</v>
      </c>
    </row>
    <row r="427" spans="2:13" ht="13.5" x14ac:dyDescent="0.25">
      <c r="B427" s="22">
        <v>363</v>
      </c>
      <c r="C427" s="6">
        <v>171418</v>
      </c>
      <c r="D427" s="44" t="str">
        <f>VLOOKUP(C427,'[1]Control programa E'!$B$13:$U$396,8,0)</f>
        <v>BRISAS DEL EDEN</v>
      </c>
      <c r="E427" s="44" t="str">
        <f>VLOOKUP(C427,'[1]Control programa E'!$B$13:$U$396,11,0)</f>
        <v>ZAPATOCA</v>
      </c>
      <c r="F427" s="44" t="str">
        <f>VLOOKUP(C427,'[1]Control programa E'!$B$13:$U$396,10,0)</f>
        <v>Área Norte</v>
      </c>
      <c r="G427" s="44" t="str">
        <f>VLOOKUP(C427,'[1]Control programa E'!$B$13:$U$396,20,0)</f>
        <v>Marybel Diaz Vasquez</v>
      </c>
      <c r="H427" s="44" t="str">
        <f>VLOOKUP(C427,'[1]Control programa E'!$B$13:$U$396,15,0)</f>
        <v>FABIAN TORRES</v>
      </c>
      <c r="I427" s="114">
        <v>0.60465116279069764</v>
      </c>
      <c r="J427" s="112">
        <v>0.75</v>
      </c>
      <c r="K427" s="110">
        <f t="shared" si="16"/>
        <v>0.67732558139534882</v>
      </c>
      <c r="L427" s="32">
        <f t="shared" si="15"/>
        <v>0</v>
      </c>
      <c r="M427" s="24">
        <f t="shared" si="17"/>
        <v>0</v>
      </c>
    </row>
    <row r="428" spans="2:13" ht="13.5" x14ac:dyDescent="0.25">
      <c r="B428" s="25">
        <v>364</v>
      </c>
      <c r="C428" s="4">
        <v>162267</v>
      </c>
      <c r="D428" s="44" t="str">
        <f>VLOOKUP(C428,'[1]Control programa E'!$B$13:$U$396,8,0)</f>
        <v>COLIBRI</v>
      </c>
      <c r="E428" s="44" t="str">
        <f>VLOOKUP(C428,'[1]Control programa E'!$B$13:$U$396,11,0)</f>
        <v>MEDELLIN</v>
      </c>
      <c r="F428" s="44" t="str">
        <f>VLOOKUP(C428,'[1]Control programa E'!$B$13:$U$396,10,0)</f>
        <v>Área Norte</v>
      </c>
      <c r="G428" s="44" t="str">
        <f>VLOOKUP(C428,'[1]Control programa E'!$B$13:$U$396,20,0)</f>
        <v>David Parra</v>
      </c>
      <c r="H428" s="44" t="str">
        <f>VLOOKUP(C428,'[1]Control programa E'!$B$13:$U$396,15,0)</f>
        <v>OLGA LUCIA RESTREPO</v>
      </c>
      <c r="I428" s="113">
        <v>0.69767441860465118</v>
      </c>
      <c r="J428" s="113">
        <v>0.63157894736842102</v>
      </c>
      <c r="K428" s="110">
        <f t="shared" si="16"/>
        <v>0.66462668298653615</v>
      </c>
      <c r="L428" s="32">
        <f t="shared" si="15"/>
        <v>0</v>
      </c>
      <c r="M428" s="24">
        <f t="shared" si="17"/>
        <v>0</v>
      </c>
    </row>
    <row r="429" spans="2:13" ht="13.5" x14ac:dyDescent="0.25">
      <c r="B429" s="22">
        <v>365</v>
      </c>
      <c r="C429" s="6">
        <v>110168</v>
      </c>
      <c r="D429" s="44" t="str">
        <f>VLOOKUP(C429,'[1]Control programa E'!$B$13:$U$396,8,0)</f>
        <v>SAN JUDAS</v>
      </c>
      <c r="E429" s="44" t="str">
        <f>VLOOKUP(C429,'[1]Control programa E'!$B$13:$U$396,11,0)</f>
        <v>CARTAGENA DE INDIAS</v>
      </c>
      <c r="F429" s="44" t="str">
        <f>VLOOKUP(C429,'[1]Control programa E'!$B$13:$U$396,10,0)</f>
        <v>Área Norte</v>
      </c>
      <c r="G429" s="44" t="str">
        <f>VLOOKUP(C429,'[1]Control programa E'!$B$13:$U$396,20,0)</f>
        <v>Carlos Quiroz</v>
      </c>
      <c r="H429" s="44" t="str">
        <f>VLOOKUP(C429,'[1]Control programa E'!$B$13:$U$396,15,0)</f>
        <v>MARTHA BARROS</v>
      </c>
      <c r="I429" s="114">
        <v>0.60227272727272729</v>
      </c>
      <c r="J429" s="114">
        <v>0.71794871794871795</v>
      </c>
      <c r="K429" s="110">
        <f t="shared" si="16"/>
        <v>0.66011072261072257</v>
      </c>
      <c r="L429" s="32">
        <f t="shared" si="15"/>
        <v>0</v>
      </c>
      <c r="M429" s="24">
        <f t="shared" si="17"/>
        <v>0</v>
      </c>
    </row>
    <row r="430" spans="2:13" ht="13.5" x14ac:dyDescent="0.25">
      <c r="B430" s="25">
        <v>366</v>
      </c>
      <c r="C430" s="4">
        <v>109700</v>
      </c>
      <c r="D430" s="44" t="str">
        <f>VLOOKUP(C430,'[1]Control programa E'!$B$13:$U$396,8,0)</f>
        <v>CAMPO VALDÉS</v>
      </c>
      <c r="E430" s="44" t="str">
        <f>VLOOKUP(C430,'[1]Control programa E'!$B$13:$U$396,11,0)</f>
        <v>MEDELLIN</v>
      </c>
      <c r="F430" s="44" t="str">
        <f>VLOOKUP(C430,'[1]Control programa E'!$B$13:$U$396,10,0)</f>
        <v>Área Norte</v>
      </c>
      <c r="G430" s="44" t="str">
        <f>VLOOKUP(C430,'[1]Control programa E'!$B$13:$U$396,20,0)</f>
        <v>ACEVEDO: Ariel Acevedo</v>
      </c>
      <c r="H430" s="44" t="str">
        <f>VLOOKUP(C430,'[1]Control programa E'!$B$13:$U$396,15,0)</f>
        <v>ALVARO GUTIERREZ</v>
      </c>
      <c r="I430" s="113">
        <v>0.72727272727272729</v>
      </c>
      <c r="J430" s="116">
        <v>0.59090909090909094</v>
      </c>
      <c r="K430" s="110">
        <f t="shared" si="16"/>
        <v>0.65909090909090917</v>
      </c>
      <c r="L430" s="32">
        <f t="shared" si="15"/>
        <v>0</v>
      </c>
      <c r="M430" s="24">
        <f t="shared" si="17"/>
        <v>0</v>
      </c>
    </row>
    <row r="431" spans="2:13" ht="13.5" x14ac:dyDescent="0.25">
      <c r="B431" s="22">
        <v>367</v>
      </c>
      <c r="C431" s="4">
        <v>110157</v>
      </c>
      <c r="D431" s="44" t="str">
        <f>VLOOKUP(C431,'[1]Control programa E'!$B$13:$U$396,8,0)</f>
        <v>JUNIN</v>
      </c>
      <c r="E431" s="44" t="str">
        <f>VLOOKUP(C431,'[1]Control programa E'!$B$13:$U$396,11,0)</f>
        <v>CARTAGENA DE INDIAS</v>
      </c>
      <c r="F431" s="44" t="str">
        <f>VLOOKUP(C431,'[1]Control programa E'!$B$13:$U$396,10,0)</f>
        <v>Área Norte</v>
      </c>
      <c r="G431" s="44" t="str">
        <f>VLOOKUP(C431,'[1]Control programa E'!$B$13:$U$396,20,0)</f>
        <v>Jaime Duran</v>
      </c>
      <c r="H431" s="44" t="str">
        <f>VLOOKUP(C431,'[1]Control programa E'!$B$13:$U$396,15,0)</f>
        <v>MARTHA BARROS</v>
      </c>
      <c r="I431" s="116">
        <v>0.46987951807228917</v>
      </c>
      <c r="J431" s="111">
        <v>0.84705882352941175</v>
      </c>
      <c r="K431" s="110">
        <f t="shared" si="16"/>
        <v>0.65846917080085043</v>
      </c>
      <c r="L431" s="32">
        <f t="shared" si="15"/>
        <v>0</v>
      </c>
      <c r="M431" s="24">
        <f t="shared" si="17"/>
        <v>0</v>
      </c>
    </row>
    <row r="432" spans="2:13" ht="13.5" x14ac:dyDescent="0.25">
      <c r="B432" s="25">
        <v>368</v>
      </c>
      <c r="C432" s="6">
        <v>162276</v>
      </c>
      <c r="D432" s="44" t="str">
        <f>VLOOKUP(C432,'[1]Control programa E'!$B$13:$U$396,8,0)</f>
        <v>LA 80</v>
      </c>
      <c r="E432" s="44" t="str">
        <f>VLOOKUP(C432,'[1]Control programa E'!$B$13:$U$396,11,0)</f>
        <v>MEDELLIN</v>
      </c>
      <c r="F432" s="44" t="str">
        <f>VLOOKUP(C432,'[1]Control programa E'!$B$13:$U$396,10,0)</f>
        <v>Área Norte</v>
      </c>
      <c r="G432" s="44" t="str">
        <f>VLOOKUP(C432,'[1]Control programa E'!$B$13:$U$396,20,0)</f>
        <v>Marta Lía Gonzalez - Carlos Arango</v>
      </c>
      <c r="H432" s="44" t="str">
        <f>VLOOKUP(C432,'[1]Control programa E'!$B$13:$U$396,15,0)</f>
        <v>ALVARO GUTIERREZ</v>
      </c>
      <c r="I432" s="114">
        <v>0.625</v>
      </c>
      <c r="J432" s="114">
        <v>0.67045454545454541</v>
      </c>
      <c r="K432" s="110">
        <f t="shared" si="16"/>
        <v>0.64772727272727271</v>
      </c>
      <c r="L432" s="32">
        <f t="shared" si="15"/>
        <v>0</v>
      </c>
      <c r="M432" s="24">
        <f t="shared" si="17"/>
        <v>0</v>
      </c>
    </row>
    <row r="433" spans="2:13" ht="13.5" x14ac:dyDescent="0.25">
      <c r="B433" s="22">
        <v>369</v>
      </c>
      <c r="C433" s="4">
        <v>111438</v>
      </c>
      <c r="D433" s="44" t="str">
        <f>VLOOKUP(C433,'[1]Control programa E'!$B$13:$U$396,8,0)</f>
        <v>EL PEAJE</v>
      </c>
      <c r="E433" s="44" t="str">
        <f>VLOOKUP(C433,'[1]Control programa E'!$B$13:$U$396,11,0)</f>
        <v>CHIA</v>
      </c>
      <c r="F433" s="44" t="str">
        <f>VLOOKUP(C433,'[1]Control programa E'!$B$13:$U$396,10,0)</f>
        <v>Área Centro</v>
      </c>
      <c r="G433" s="44" t="str">
        <f>VLOOKUP(C433,'[1]Control programa E'!$B$13:$U$396,20,0)</f>
        <v>REDH: Humberto Hernandez</v>
      </c>
      <c r="H433" s="44" t="str">
        <f>VLOOKUP(C433,'[1]Control programa E'!$B$13:$U$396,15,0)</f>
        <v>CAROLINA CHAVEZ</v>
      </c>
      <c r="I433" s="116">
        <v>0.59302325581395354</v>
      </c>
      <c r="J433" s="113">
        <v>0.69736842105263153</v>
      </c>
      <c r="K433" s="110">
        <f t="shared" si="16"/>
        <v>0.64519583843329253</v>
      </c>
      <c r="L433" s="32">
        <f t="shared" si="15"/>
        <v>0</v>
      </c>
      <c r="M433" s="24">
        <f t="shared" si="17"/>
        <v>0</v>
      </c>
    </row>
    <row r="434" spans="2:13" ht="13.5" x14ac:dyDescent="0.25">
      <c r="B434" s="25">
        <v>370</v>
      </c>
      <c r="C434" s="6">
        <v>109894</v>
      </c>
      <c r="D434" s="44" t="str">
        <f>VLOOKUP(C434,'[1]Control programa E'!$B$13:$U$396,8,0)</f>
        <v>ESSO EL PRADO</v>
      </c>
      <c r="E434" s="44" t="str">
        <f>VLOOKUP(C434,'[1]Control programa E'!$B$13:$U$396,11,0)</f>
        <v>BARRANQUILLA</v>
      </c>
      <c r="F434" s="44" t="str">
        <f>VLOOKUP(C434,'[1]Control programa E'!$B$13:$U$396,10,0)</f>
        <v>Área Norte</v>
      </c>
      <c r="G434" s="44" t="str">
        <f>VLOOKUP(C434,'[1]Control programa E'!$B$13:$U$396,20,0)</f>
        <v>MULTIFONDOS SAIEH &amp; CIA S.EN C. - (Roberto Saieh)</v>
      </c>
      <c r="H434" s="44" t="str">
        <f>VLOOKUP(C434,'[1]Control programa E'!$B$13:$U$396,15,0)</f>
        <v>ANGELA BARANDICA</v>
      </c>
      <c r="I434" s="112">
        <v>1</v>
      </c>
      <c r="J434" s="115">
        <v>0.28205128205128205</v>
      </c>
      <c r="K434" s="110">
        <f t="shared" si="16"/>
        <v>0.64102564102564097</v>
      </c>
      <c r="L434" s="32">
        <f t="shared" si="15"/>
        <v>1</v>
      </c>
      <c r="M434" s="24">
        <f t="shared" si="17"/>
        <v>150000</v>
      </c>
    </row>
    <row r="435" spans="2:13" ht="13.5" x14ac:dyDescent="0.25">
      <c r="B435" s="22">
        <v>371</v>
      </c>
      <c r="C435" s="6">
        <v>167201</v>
      </c>
      <c r="D435" s="44" t="str">
        <f>VLOOKUP(C435,'[1]Control programa E'!$B$13:$U$396,8,0)</f>
        <v>EL PUENTE - LA APARTADA</v>
      </c>
      <c r="E435" s="44" t="str">
        <f>VLOOKUP(C435,'[1]Control programa E'!$B$13:$U$396,11,0)</f>
        <v>LA APARTADA (FRONTERA)</v>
      </c>
      <c r="F435" s="44" t="str">
        <f>VLOOKUP(C435,'[1]Control programa E'!$B$13:$U$396,10,0)</f>
        <v>Área Norte</v>
      </c>
      <c r="G435" s="44" t="str">
        <f>VLOOKUP(C435,'[1]Control programa E'!$B$13:$U$396,20,0)</f>
        <v>Adriana Margarita Perez / Contacto: Juan Julio Perez</v>
      </c>
      <c r="H435" s="44" t="str">
        <f>VLOOKUP(C435,'[1]Control programa E'!$B$13:$U$396,15,0)</f>
        <v>VICTOR PATERNINA</v>
      </c>
      <c r="I435" s="115">
        <v>0.39759036144578314</v>
      </c>
      <c r="J435" s="112">
        <v>0.87951807228915657</v>
      </c>
      <c r="K435" s="110">
        <f t="shared" si="16"/>
        <v>0.63855421686746983</v>
      </c>
      <c r="L435" s="32">
        <f t="shared" si="15"/>
        <v>0</v>
      </c>
      <c r="M435" s="24">
        <f t="shared" si="17"/>
        <v>0</v>
      </c>
    </row>
    <row r="436" spans="2:13" ht="13.5" x14ac:dyDescent="0.25">
      <c r="B436" s="25">
        <v>372</v>
      </c>
      <c r="C436" s="6">
        <v>111748</v>
      </c>
      <c r="D436" s="44" t="str">
        <f>VLOOKUP(C436,'[1]Control programa E'!$B$13:$U$396,8,0)</f>
        <v>AVENIDA</v>
      </c>
      <c r="E436" s="44" t="str">
        <f>VLOOKUP(C436,'[1]Control programa E'!$B$13:$U$396,11,0)</f>
        <v>DUITAMA</v>
      </c>
      <c r="F436" s="44" t="str">
        <f>VLOOKUP(C436,'[1]Control programa E'!$B$13:$U$396,10,0)</f>
        <v>Área Centro</v>
      </c>
      <c r="G436" s="44" t="str">
        <f>VLOOKUP(C436,'[1]Control programa E'!$B$13:$U$396,20,0)</f>
        <v>DICOSOL: Alvaro Javier Gonzalez</v>
      </c>
      <c r="H436" s="44" t="str">
        <f>VLOOKUP(C436,'[1]Control programa E'!$B$13:$U$396,15,0)</f>
        <v>YOLIMA MESA</v>
      </c>
      <c r="I436" s="112">
        <v>0.81927710843373491</v>
      </c>
      <c r="J436" s="115">
        <v>0.45333333333333331</v>
      </c>
      <c r="K436" s="110">
        <f t="shared" si="16"/>
        <v>0.63630522088353414</v>
      </c>
      <c r="L436" s="32">
        <f t="shared" si="15"/>
        <v>0</v>
      </c>
      <c r="M436" s="24">
        <f t="shared" si="17"/>
        <v>0</v>
      </c>
    </row>
    <row r="437" spans="2:13" ht="13.5" x14ac:dyDescent="0.25">
      <c r="B437" s="22">
        <v>373</v>
      </c>
      <c r="C437" s="6">
        <v>166714</v>
      </c>
      <c r="D437" s="44" t="str">
        <f>VLOOKUP(C437,'[1]Control programa E'!$B$13:$U$396,8,0)</f>
        <v>VILLARICA</v>
      </c>
      <c r="E437" s="44" t="str">
        <f>VLOOKUP(C437,'[1]Control programa E'!$B$13:$U$396,11,0)</f>
        <v>VILLA RICA</v>
      </c>
      <c r="F437" s="44" t="str">
        <f>VLOOKUP(C437,'[1]Control programa E'!$B$13:$U$396,10,0)</f>
        <v>Área Sur</v>
      </c>
      <c r="G437" s="44" t="str">
        <f>VLOOKUP(C437,'[1]Control programa E'!$B$13:$U$396,20,0)</f>
        <v>GREEN SAS: Jose Vicente Enriquez</v>
      </c>
      <c r="H437" s="44" t="str">
        <f>VLOOKUP(C437,'[1]Control programa E'!$B$13:$U$396,15,0)</f>
        <v>CLAUDIA PINILLA</v>
      </c>
      <c r="I437" s="112">
        <v>0.76712328767123283</v>
      </c>
      <c r="J437" s="115">
        <v>0.49397590361445781</v>
      </c>
      <c r="K437" s="110">
        <f t="shared" si="16"/>
        <v>0.6305495956428453</v>
      </c>
      <c r="L437" s="32">
        <f t="shared" si="15"/>
        <v>0</v>
      </c>
      <c r="M437" s="24">
        <f t="shared" si="17"/>
        <v>0</v>
      </c>
    </row>
    <row r="438" spans="2:13" ht="13.5" x14ac:dyDescent="0.25">
      <c r="B438" s="25">
        <v>374</v>
      </c>
      <c r="C438" s="6">
        <v>169528</v>
      </c>
      <c r="D438" s="44" t="str">
        <f>VLOOKUP(C438,'[1]Control programa E'!$B$13:$U$396,8,0)</f>
        <v>SANTA CRUZ</v>
      </c>
      <c r="E438" s="44" t="str">
        <f>VLOOKUP(C438,'[1]Control programa E'!$B$13:$U$396,11,0)</f>
        <v>SANTA MARTA</v>
      </c>
      <c r="F438" s="44" t="str">
        <f>VLOOKUP(C438,'[1]Control programa E'!$B$13:$U$396,10,0)</f>
        <v>Área Norte</v>
      </c>
      <c r="G438" s="44" t="str">
        <f>VLOOKUP(C438,'[1]Control programa E'!$B$13:$U$396,20,0)</f>
        <v>Armando Antonio Donado Zuñiga</v>
      </c>
      <c r="H438" s="44" t="str">
        <f>VLOOKUP(C438,'[1]Control programa E'!$B$13:$U$396,15,0)</f>
        <v>ANGELA BARANDICA</v>
      </c>
      <c r="I438" s="115">
        <v>0.25882352941176473</v>
      </c>
      <c r="J438" s="112">
        <v>1</v>
      </c>
      <c r="K438" s="110">
        <f t="shared" si="16"/>
        <v>0.62941176470588234</v>
      </c>
      <c r="L438" s="32">
        <f t="shared" si="15"/>
        <v>1</v>
      </c>
      <c r="M438" s="24">
        <f t="shared" si="17"/>
        <v>150000</v>
      </c>
    </row>
    <row r="439" spans="2:13" ht="13.5" x14ac:dyDescent="0.25">
      <c r="B439" s="22">
        <v>375</v>
      </c>
      <c r="C439" s="6">
        <v>167423</v>
      </c>
      <c r="D439" s="44" t="str">
        <f>VLOOKUP(C439,'[1]Control programa E'!$B$13:$U$396,8,0)</f>
        <v>ÉXITO LA SIERRA</v>
      </c>
      <c r="E439" s="44" t="str">
        <f>VLOOKUP(C439,'[1]Control programa E'!$B$13:$U$396,11,0)</f>
        <v>COPACABANA</v>
      </c>
      <c r="F439" s="44" t="str">
        <f>VLOOKUP(C439,'[1]Control programa E'!$B$13:$U$396,10,0)</f>
        <v>Área Norte</v>
      </c>
      <c r="G439" s="44" t="str">
        <f>VLOOKUP(C439,'[1]Control programa E'!$B$13:$U$396,20,0)</f>
        <v>GRUPO ÉXITO: Alcides Serna</v>
      </c>
      <c r="H439" s="44" t="str">
        <f>VLOOKUP(C439,'[1]Control programa E'!$B$13:$U$396,15,0)</f>
        <v>ANDRES FELIPE PENNA</v>
      </c>
      <c r="I439" s="114">
        <v>0.73255813953488369</v>
      </c>
      <c r="J439" s="115">
        <v>0.52272727272727271</v>
      </c>
      <c r="K439" s="110">
        <f t="shared" si="16"/>
        <v>0.6276427061310782</v>
      </c>
      <c r="L439" s="32">
        <f t="shared" si="15"/>
        <v>0</v>
      </c>
      <c r="M439" s="24">
        <f t="shared" si="17"/>
        <v>0</v>
      </c>
    </row>
    <row r="440" spans="2:13" ht="13.5" x14ac:dyDescent="0.25">
      <c r="B440" s="25">
        <v>376</v>
      </c>
      <c r="C440" s="6">
        <v>157742</v>
      </c>
      <c r="D440" s="44" t="str">
        <f>VLOOKUP(C440,'[1]Control programa E'!$B$13:$U$396,8,0)</f>
        <v>EL CARMEN (Cartago)</v>
      </c>
      <c r="E440" s="44" t="str">
        <f>VLOOKUP(C440,'[1]Control programa E'!$B$13:$U$396,11,0)</f>
        <v>CARTAGO</v>
      </c>
      <c r="F440" s="44" t="str">
        <f>VLOOKUP(C440,'[1]Control programa E'!$B$13:$U$396,10,0)</f>
        <v>Área Sur</v>
      </c>
      <c r="G440" s="44" t="str">
        <f>VLOOKUP(C440,'[1]Control programa E'!$B$13:$U$396,20,0)</f>
        <v>Lina / Carla Villa</v>
      </c>
      <c r="H440" s="44" t="str">
        <f>VLOOKUP(C440,'[1]Control programa E'!$B$13:$U$396,15,0)</f>
        <v>ANDRES GARCIA</v>
      </c>
      <c r="I440" s="115">
        <v>0.42307692307692307</v>
      </c>
      <c r="J440" s="112">
        <v>0.82954545454545459</v>
      </c>
      <c r="K440" s="110">
        <f t="shared" si="16"/>
        <v>0.62631118881118886</v>
      </c>
      <c r="L440" s="32">
        <f t="shared" si="15"/>
        <v>0</v>
      </c>
      <c r="M440" s="24">
        <f t="shared" si="17"/>
        <v>0</v>
      </c>
    </row>
    <row r="441" spans="2:13" ht="13.5" x14ac:dyDescent="0.25">
      <c r="B441" s="22">
        <v>377</v>
      </c>
      <c r="C441" s="4">
        <v>110036</v>
      </c>
      <c r="D441" s="44" t="str">
        <f>VLOOKUP(C441,'[1]Control programa E'!$B$13:$U$396,8,0)</f>
        <v>CARRERA 15</v>
      </c>
      <c r="E441" s="44" t="str">
        <f>VLOOKUP(C441,'[1]Control programa E'!$B$13:$U$396,11,0)</f>
        <v>BOGOTA D.C.</v>
      </c>
      <c r="F441" s="44" t="str">
        <f>VLOOKUP(C441,'[1]Control programa E'!$B$13:$U$396,10,0)</f>
        <v>Área Centro</v>
      </c>
      <c r="G441" s="44" t="str">
        <f>VLOOKUP(C441,'[1]Control programa E'!$B$13:$U$396,20,0)</f>
        <v>REDH: Humberto Hernandez</v>
      </c>
      <c r="H441" s="44" t="str">
        <f>VLOOKUP(C441,'[1]Control programa E'!$B$13:$U$396,15,0)</f>
        <v>CAROLINA CHAVEZ</v>
      </c>
      <c r="I441" s="113">
        <v>0.69767441860465118</v>
      </c>
      <c r="J441" s="116">
        <v>0.54651162790697672</v>
      </c>
      <c r="K441" s="110">
        <f t="shared" si="16"/>
        <v>0.62209302325581395</v>
      </c>
      <c r="L441" s="32">
        <f t="shared" si="15"/>
        <v>0</v>
      </c>
      <c r="M441" s="24">
        <f t="shared" si="17"/>
        <v>0</v>
      </c>
    </row>
    <row r="442" spans="2:13" ht="13.5" x14ac:dyDescent="0.25">
      <c r="B442" s="25">
        <v>378</v>
      </c>
      <c r="C442" s="6">
        <v>159228</v>
      </c>
      <c r="D442" s="44" t="str">
        <f>VLOOKUP(C442,'[1]Control programa E'!$B$13:$U$396,8,0)</f>
        <v>MADEROS</v>
      </c>
      <c r="E442" s="44" t="str">
        <f>VLOOKUP(C442,'[1]Control programa E'!$B$13:$U$396,11,0)</f>
        <v>BELLO</v>
      </c>
      <c r="F442" s="44" t="str">
        <f>VLOOKUP(C442,'[1]Control programa E'!$B$13:$U$396,10,0)</f>
        <v>Área Norte</v>
      </c>
      <c r="G442" s="44" t="str">
        <f>VLOOKUP(C442,'[1]Control programa E'!$B$13:$U$396,20,0)</f>
        <v>Sergio Ramirez</v>
      </c>
      <c r="H442" s="44" t="str">
        <f>VLOOKUP(C442,'[1]Control programa E'!$B$13:$U$396,15,0)</f>
        <v>OLGA LUCIA RESTREPO</v>
      </c>
      <c r="I442" s="115">
        <v>0.48863636363636365</v>
      </c>
      <c r="J442" s="112">
        <v>0.75</v>
      </c>
      <c r="K442" s="110">
        <f t="shared" si="16"/>
        <v>0.61931818181818188</v>
      </c>
      <c r="L442" s="32">
        <f t="shared" si="15"/>
        <v>0</v>
      </c>
      <c r="M442" s="24">
        <f t="shared" si="17"/>
        <v>0</v>
      </c>
    </row>
    <row r="443" spans="2:13" ht="13.5" x14ac:dyDescent="0.25">
      <c r="B443" s="22">
        <v>379</v>
      </c>
      <c r="C443" s="4">
        <v>110744</v>
      </c>
      <c r="D443" s="44" t="str">
        <f>VLOOKUP(C443,'[1]Control programa E'!$B$13:$U$396,8,0)</f>
        <v>TRES ESQUINAS-BUSES ARMENIA</v>
      </c>
      <c r="E443" s="44" t="str">
        <f>VLOOKUP(C443,'[1]Control programa E'!$B$13:$U$396,11,0)</f>
        <v>ARMENIA</v>
      </c>
      <c r="F443" s="44" t="str">
        <f>VLOOKUP(C443,'[1]Control programa E'!$B$13:$U$396,10,0)</f>
        <v>Área Sur</v>
      </c>
      <c r="G443" s="44" t="str">
        <f>VLOOKUP(C443,'[1]Control programa E'!$B$13:$U$396,20,0)</f>
        <v xml:space="preserve">Omar Aristizabal </v>
      </c>
      <c r="H443" s="44" t="str">
        <f>VLOOKUP(C443,'[1]Control programa E'!$B$13:$U$396,15,0)</f>
        <v>MARIANA VELEZ</v>
      </c>
      <c r="I443" s="116">
        <v>0.49411764705882355</v>
      </c>
      <c r="J443" s="113">
        <v>0.74117647058823533</v>
      </c>
      <c r="K443" s="110">
        <f t="shared" si="16"/>
        <v>0.61764705882352944</v>
      </c>
      <c r="L443" s="32">
        <f t="shared" si="15"/>
        <v>0</v>
      </c>
      <c r="M443" s="24">
        <f t="shared" si="17"/>
        <v>0</v>
      </c>
    </row>
    <row r="444" spans="2:13" ht="13.5" x14ac:dyDescent="0.25">
      <c r="B444" s="25">
        <v>380</v>
      </c>
      <c r="C444" s="6">
        <v>167805</v>
      </c>
      <c r="D444" s="44" t="str">
        <f>VLOOKUP(C444,'[1]Control programa E'!$B$13:$U$396,8,0)</f>
        <v>ORION</v>
      </c>
      <c r="E444" s="44" t="str">
        <f>VLOOKUP(C444,'[1]Control programa E'!$B$13:$U$396,11,0)</f>
        <v>BOGOTA D.C.</v>
      </c>
      <c r="F444" s="44" t="str">
        <f>VLOOKUP(C444,'[1]Control programa E'!$B$13:$U$396,10,0)</f>
        <v>Área Centro</v>
      </c>
      <c r="G444" s="44" t="str">
        <f>VLOOKUP(C444,'[1]Control programa E'!$B$13:$U$396,20,0)</f>
        <v>REDH: Humberto Hernandez</v>
      </c>
      <c r="H444" s="44" t="str">
        <f>VLOOKUP(C444,'[1]Control programa E'!$B$13:$U$396,15,0)</f>
        <v xml:space="preserve">JUAN PABLO PIÑEROS </v>
      </c>
      <c r="I444" s="114">
        <v>0.70930232558139539</v>
      </c>
      <c r="J444" s="115">
        <v>0.52325581395348841</v>
      </c>
      <c r="K444" s="110">
        <f t="shared" si="16"/>
        <v>0.61627906976744184</v>
      </c>
      <c r="L444" s="32">
        <f t="shared" si="15"/>
        <v>0</v>
      </c>
      <c r="M444" s="24">
        <f t="shared" si="17"/>
        <v>0</v>
      </c>
    </row>
    <row r="445" spans="2:13" ht="13.5" x14ac:dyDescent="0.25">
      <c r="B445" s="22">
        <v>381</v>
      </c>
      <c r="C445" s="4">
        <v>168083</v>
      </c>
      <c r="D445" s="44" t="str">
        <f>VLOOKUP(C445,'[1]Control programa E'!$B$13:$U$396,8,0)</f>
        <v>SANTA ANA CAMBULOS</v>
      </c>
      <c r="E445" s="44" t="str">
        <f>VLOOKUP(C445,'[1]Control programa E'!$B$13:$U$396,11,0)</f>
        <v>CARTAGO</v>
      </c>
      <c r="F445" s="44" t="str">
        <f>VLOOKUP(C445,'[1]Control programa E'!$B$13:$U$396,10,0)</f>
        <v>Área Sur</v>
      </c>
      <c r="G445" s="44" t="str">
        <f>VLOOKUP(C445,'[1]Control programa E'!$B$13:$U$396,20,0)</f>
        <v>Gilberto Mejía</v>
      </c>
      <c r="H445" s="44" t="str">
        <f>VLOOKUP(C445,'[1]Control programa E'!$B$13:$U$396,15,0)</f>
        <v>MARIANA VELEZ</v>
      </c>
      <c r="I445" s="111">
        <v>0.80681818181818177</v>
      </c>
      <c r="J445" s="116">
        <v>0.42307692307692307</v>
      </c>
      <c r="K445" s="110">
        <f t="shared" si="16"/>
        <v>0.61494755244755239</v>
      </c>
      <c r="L445" s="32">
        <f t="shared" si="15"/>
        <v>0</v>
      </c>
      <c r="M445" s="24">
        <f t="shared" si="17"/>
        <v>0</v>
      </c>
    </row>
    <row r="446" spans="2:13" ht="13.5" x14ac:dyDescent="0.25">
      <c r="B446" s="25">
        <v>382</v>
      </c>
      <c r="C446" s="6">
        <v>110084</v>
      </c>
      <c r="D446" s="44" t="str">
        <f>VLOOKUP(C446,'[1]Control programa E'!$B$13:$U$396,8,0)</f>
        <v>TERCER PUENTE</v>
      </c>
      <c r="E446" s="44" t="str">
        <f>VLOOKUP(C446,'[1]Control programa E'!$B$13:$U$396,11,0)</f>
        <v>BOGOTA D.C.</v>
      </c>
      <c r="F446" s="44" t="str">
        <f>VLOOKUP(C446,'[1]Control programa E'!$B$13:$U$396,10,0)</f>
        <v>Área Centro</v>
      </c>
      <c r="G446" s="44" t="str">
        <f>VLOOKUP(C446,'[1]Control programa E'!$B$13:$U$396,20,0)</f>
        <v>Nemer Saad/Luis George Saad</v>
      </c>
      <c r="H446" s="44" t="str">
        <f>VLOOKUP(C446,'[1]Control programa E'!$B$13:$U$396,15,0)</f>
        <v xml:space="preserve">JUAN PABLO PIÑEROS </v>
      </c>
      <c r="I446" s="115">
        <v>0.43023255813953487</v>
      </c>
      <c r="J446" s="112">
        <v>0.77906976744186052</v>
      </c>
      <c r="K446" s="110">
        <f t="shared" si="16"/>
        <v>0.60465116279069764</v>
      </c>
      <c r="L446" s="32">
        <f t="shared" si="15"/>
        <v>0</v>
      </c>
      <c r="M446" s="24">
        <f t="shared" si="17"/>
        <v>0</v>
      </c>
    </row>
    <row r="447" spans="2:13" ht="13.5" x14ac:dyDescent="0.25">
      <c r="B447" s="22">
        <v>383</v>
      </c>
      <c r="C447" s="4">
        <v>168267</v>
      </c>
      <c r="D447" s="44" t="str">
        <f>VLOOKUP(C447,'[1]Control programa E'!$B$13:$U$396,8,0)</f>
        <v>SAN FRANCISCO DE ASIS II</v>
      </c>
      <c r="E447" s="44" t="str">
        <f>VLOOKUP(C447,'[1]Control programa E'!$B$13:$U$396,11,0)</f>
        <v>ZARAGOZA</v>
      </c>
      <c r="F447" s="44" t="str">
        <f>VLOOKUP(C447,'[1]Control programa E'!$B$13:$U$396,10,0)</f>
        <v>Área Sur</v>
      </c>
      <c r="G447" s="44" t="str">
        <f>VLOOKUP(C447,'[1]Control programa E'!$B$13:$U$396,20,0)</f>
        <v>Inversiones PCC SAS</v>
      </c>
      <c r="H447" s="44" t="str">
        <f>VLOOKUP(C447,'[1]Control programa E'!$B$13:$U$396,15,0)</f>
        <v>ANDRES GARCIA</v>
      </c>
      <c r="I447" s="113">
        <v>0.61904761904761907</v>
      </c>
      <c r="J447" s="116">
        <v>0.58333333333333337</v>
      </c>
      <c r="K447" s="110">
        <f t="shared" si="16"/>
        <v>0.60119047619047628</v>
      </c>
      <c r="L447" s="32">
        <f t="shared" si="15"/>
        <v>0</v>
      </c>
      <c r="M447" s="24">
        <f t="shared" si="17"/>
        <v>0</v>
      </c>
    </row>
    <row r="448" spans="2:13" ht="13.5" x14ac:dyDescent="0.25">
      <c r="B448" s="25">
        <v>384</v>
      </c>
      <c r="C448" s="6">
        <v>112052</v>
      </c>
      <c r="D448" s="44" t="str">
        <f>VLOOKUP(C448,'[1]Control programa E'!$B$13:$U$396,8,0)</f>
        <v>EL EDEN</v>
      </c>
      <c r="E448" s="44" t="str">
        <f>VLOOKUP(C448,'[1]Control programa E'!$B$13:$U$396,11,0)</f>
        <v>MONTERIA</v>
      </c>
      <c r="F448" s="44" t="str">
        <f>VLOOKUP(C448,'[1]Control programa E'!$B$13:$U$396,10,0)</f>
        <v>Área Norte</v>
      </c>
      <c r="G448" s="44" t="str">
        <f>VLOOKUP(C448,'[1]Control programa E'!$B$13:$U$396,20,0)</f>
        <v>Antonio Patiño</v>
      </c>
      <c r="H448" s="44" t="str">
        <f>VLOOKUP(C448,'[1]Control programa E'!$B$13:$U$396,15,0)</f>
        <v>VICTOR PATERNINA</v>
      </c>
      <c r="I448" s="112">
        <v>1</v>
      </c>
      <c r="J448" s="115">
        <v>0.1951219512195122</v>
      </c>
      <c r="K448" s="110">
        <f t="shared" si="16"/>
        <v>0.59756097560975607</v>
      </c>
      <c r="L448" s="32">
        <f t="shared" si="15"/>
        <v>1</v>
      </c>
      <c r="M448" s="24">
        <f t="shared" si="17"/>
        <v>150000</v>
      </c>
    </row>
    <row r="449" spans="2:13" ht="13.5" x14ac:dyDescent="0.25">
      <c r="B449" s="22">
        <v>385</v>
      </c>
      <c r="C449" s="4">
        <v>167030</v>
      </c>
      <c r="D449" s="44" t="str">
        <f>VLOOKUP(C449,'[1]Control programa E'!$B$13:$U$396,8,0)</f>
        <v>LA EUROPA</v>
      </c>
      <c r="E449" s="44" t="str">
        <f>VLOOKUP(C449,'[1]Control programa E'!$B$13:$U$396,11,0)</f>
        <v>BOGOTA D.C.</v>
      </c>
      <c r="F449" s="44" t="str">
        <f>VLOOKUP(C449,'[1]Control programa E'!$B$13:$U$396,10,0)</f>
        <v>Área Centro</v>
      </c>
      <c r="G449" s="44" t="str">
        <f>VLOOKUP(C449,'[1]Control programa E'!$B$13:$U$396,20,0)</f>
        <v>Javier Martinez</v>
      </c>
      <c r="H449" s="44" t="str">
        <f>VLOOKUP(C449,'[1]Control programa E'!$B$13:$U$396,15,0)</f>
        <v xml:space="preserve">JUAN PABLO PIÑEROS </v>
      </c>
      <c r="I449" s="113">
        <v>0.64935064935064934</v>
      </c>
      <c r="J449" s="116">
        <v>0.51898734177215189</v>
      </c>
      <c r="K449" s="110">
        <f t="shared" si="16"/>
        <v>0.58416899556140067</v>
      </c>
      <c r="L449" s="32">
        <f t="shared" si="15"/>
        <v>0</v>
      </c>
      <c r="M449" s="24">
        <f t="shared" si="17"/>
        <v>0</v>
      </c>
    </row>
    <row r="450" spans="2:13" ht="13.5" x14ac:dyDescent="0.25">
      <c r="B450" s="25">
        <v>386</v>
      </c>
      <c r="C450" s="6">
        <v>109762</v>
      </c>
      <c r="D450" s="44" t="str">
        <f>VLOOKUP(C450,'[1]Control programa E'!$B$13:$U$396,8,0)</f>
        <v>NUBIA</v>
      </c>
      <c r="E450" s="44" t="str">
        <f>VLOOKUP(C450,'[1]Control programa E'!$B$13:$U$396,11,0)</f>
        <v>CANDELARIA</v>
      </c>
      <c r="F450" s="44" t="str">
        <f>VLOOKUP(C450,'[1]Control programa E'!$B$13:$U$396,10,0)</f>
        <v>Área Sur</v>
      </c>
      <c r="G450" s="44" t="str">
        <f>VLOOKUP(C450,'[1]Control programa E'!$B$13:$U$396,20,0)</f>
        <v>Fernando Libreros</v>
      </c>
      <c r="H450" s="44" t="str">
        <f>VLOOKUP(C450,'[1]Control programa E'!$B$13:$U$396,15,0)</f>
        <v>CATALINA QUINTERO</v>
      </c>
      <c r="I450" s="115">
        <v>0.59523809523809523</v>
      </c>
      <c r="J450" s="115">
        <v>0.5714285714285714</v>
      </c>
      <c r="K450" s="110">
        <f t="shared" si="16"/>
        <v>0.58333333333333326</v>
      </c>
      <c r="L450" s="32">
        <f t="shared" si="15"/>
        <v>0</v>
      </c>
      <c r="M450" s="24">
        <f t="shared" si="17"/>
        <v>0</v>
      </c>
    </row>
    <row r="451" spans="2:13" ht="13.5" x14ac:dyDescent="0.25">
      <c r="B451" s="22">
        <v>387</v>
      </c>
      <c r="C451" s="4">
        <v>162251</v>
      </c>
      <c r="D451" s="44" t="str">
        <f>VLOOKUP(C451,'[1]Control programa E'!$B$13:$U$396,8,0)</f>
        <v>COCOROLLO</v>
      </c>
      <c r="E451" s="44" t="str">
        <f>VLOOKUP(C451,'[1]Control programa E'!$B$13:$U$396,11,0)</f>
        <v>GIRARDOTA</v>
      </c>
      <c r="F451" s="44" t="str">
        <f>VLOOKUP(C451,'[1]Control programa E'!$B$13:$U$396,10,0)</f>
        <v>Área Norte</v>
      </c>
      <c r="G451" s="44" t="str">
        <f>VLOOKUP(C451,'[1]Control programa E'!$B$13:$U$396,20,0)</f>
        <v>Mauricio Montoya</v>
      </c>
      <c r="H451" s="44" t="str">
        <f>VLOOKUP(C451,'[1]Control programa E'!$B$13:$U$396,15,0)</f>
        <v>ALVARO GUTIERREZ</v>
      </c>
      <c r="I451" s="116">
        <v>0.45454545454545453</v>
      </c>
      <c r="J451" s="113">
        <v>0.65909090909090906</v>
      </c>
      <c r="K451" s="110">
        <f t="shared" si="16"/>
        <v>0.55681818181818177</v>
      </c>
      <c r="L451" s="32">
        <f t="shared" si="15"/>
        <v>0</v>
      </c>
      <c r="M451" s="24">
        <f t="shared" si="17"/>
        <v>0</v>
      </c>
    </row>
    <row r="452" spans="2:13" ht="13.5" x14ac:dyDescent="0.25">
      <c r="B452" s="25">
        <v>388</v>
      </c>
      <c r="C452" s="4">
        <v>112060</v>
      </c>
      <c r="D452" s="44" t="str">
        <f>VLOOKUP(C452,'[1]Control programa E'!$B$13:$U$396,8,0)</f>
        <v>CARACAS</v>
      </c>
      <c r="E452" s="44" t="str">
        <f>VLOOKUP(C452,'[1]Control programa E'!$B$13:$U$396,11,0)</f>
        <v>BARRANQUILLA</v>
      </c>
      <c r="F452" s="44" t="str">
        <f>VLOOKUP(C452,'[1]Control programa E'!$B$13:$U$396,10,0)</f>
        <v>Área Norte</v>
      </c>
      <c r="G452" s="44" t="str">
        <f>VLOOKUP(C452,'[1]Control programa E'!$B$13:$U$396,20,0)</f>
        <v>ROMIL DE COLOMBIA SAS - Julio César Sierra</v>
      </c>
      <c r="H452" s="44" t="str">
        <f>VLOOKUP(C452,'[1]Control programa E'!$B$13:$U$396,15,0)</f>
        <v>ANGELA BARANDICA</v>
      </c>
      <c r="I452" s="116">
        <v>0.48863636363636365</v>
      </c>
      <c r="J452" s="113">
        <v>0.61363636363636365</v>
      </c>
      <c r="K452" s="110">
        <f t="shared" si="16"/>
        <v>0.55113636363636365</v>
      </c>
      <c r="L452" s="32">
        <f t="shared" si="15"/>
        <v>0</v>
      </c>
      <c r="M452" s="24">
        <f t="shared" si="17"/>
        <v>0</v>
      </c>
    </row>
    <row r="453" spans="2:13" ht="13.5" x14ac:dyDescent="0.25">
      <c r="B453" s="22">
        <v>389</v>
      </c>
      <c r="C453" s="4">
        <v>109836</v>
      </c>
      <c r="D453" s="44" t="str">
        <f>VLOOKUP(C453,'[1]Control programa E'!$B$13:$U$396,8,0)</f>
        <v>BUSES BLANCOS</v>
      </c>
      <c r="E453" s="44" t="str">
        <f>VLOOKUP(C453,'[1]Control programa E'!$B$13:$U$396,11,0)</f>
        <v>BOGOTA D.C.</v>
      </c>
      <c r="F453" s="44" t="str">
        <f>VLOOKUP(C453,'[1]Control programa E'!$B$13:$U$396,10,0)</f>
        <v>Área Centro</v>
      </c>
      <c r="G453" s="44" t="str">
        <f>VLOOKUP(C453,'[1]Control programa E'!$B$13:$U$396,20,0)</f>
        <v>Vicente Lopez/ Alfonso López</v>
      </c>
      <c r="H453" s="44" t="str">
        <f>VLOOKUP(C453,'[1]Control programa E'!$B$13:$U$396,15,0)</f>
        <v xml:space="preserve">PAOLA MARTÍNEZ </v>
      </c>
      <c r="I453" s="116">
        <v>0.58823529411764708</v>
      </c>
      <c r="J453" s="116">
        <v>0.45783132530120479</v>
      </c>
      <c r="K453" s="110">
        <f t="shared" si="16"/>
        <v>0.52303330970942596</v>
      </c>
      <c r="L453" s="32">
        <f t="shared" si="15"/>
        <v>0</v>
      </c>
      <c r="M453" s="24">
        <f t="shared" si="17"/>
        <v>0</v>
      </c>
    </row>
    <row r="454" spans="2:13" ht="13.5" x14ac:dyDescent="0.25">
      <c r="B454" s="25">
        <v>390</v>
      </c>
      <c r="C454" s="4">
        <v>109698</v>
      </c>
      <c r="D454" s="44" t="str">
        <f>VLOOKUP(C454,'[1]Control programa E'!$B$13:$U$396,8,0)</f>
        <v>AVDA SUBA</v>
      </c>
      <c r="E454" s="44" t="str">
        <f>VLOOKUP(C454,'[1]Control programa E'!$B$13:$U$396,11,0)</f>
        <v>BOGOTA D.C.</v>
      </c>
      <c r="F454" s="44" t="str">
        <f>VLOOKUP(C454,'[1]Control programa E'!$B$13:$U$396,10,0)</f>
        <v>Área Centro</v>
      </c>
      <c r="G454" s="44" t="str">
        <f>VLOOKUP(C454,'[1]Control programa E'!$B$13:$U$396,20,0)</f>
        <v>REDH: Humberto Hernandez</v>
      </c>
      <c r="H454" s="44" t="str">
        <f>VLOOKUP(C454,'[1]Control programa E'!$B$13:$U$396,15,0)</f>
        <v>CAROLINA CHAVEZ</v>
      </c>
      <c r="I454" s="116">
        <v>0.48837209302325579</v>
      </c>
      <c r="J454" s="116">
        <v>0.55000000000000004</v>
      </c>
      <c r="K454" s="110">
        <f t="shared" si="16"/>
        <v>0.51918604651162792</v>
      </c>
      <c r="L454" s="32">
        <f t="shared" si="15"/>
        <v>0</v>
      </c>
      <c r="M454" s="24">
        <f t="shared" si="17"/>
        <v>0</v>
      </c>
    </row>
    <row r="455" spans="2:13" ht="13.5" x14ac:dyDescent="0.25">
      <c r="B455" s="22">
        <v>391</v>
      </c>
      <c r="C455" s="6">
        <v>171181</v>
      </c>
      <c r="D455" s="44" t="str">
        <f>VLOOKUP(C455,'[1]Control programa E'!$B$13:$U$396,8,0)</f>
        <v>GALERIAS  53</v>
      </c>
      <c r="E455" s="44" t="str">
        <f>VLOOKUP(C455,'[1]Control programa E'!$B$13:$U$396,11,0)</f>
        <v>BOGOTA D.C.</v>
      </c>
      <c r="F455" s="44" t="str">
        <f>VLOOKUP(C455,'[1]Control programa E'!$B$13:$U$396,10,0)</f>
        <v>Área Centro</v>
      </c>
      <c r="G455" s="44" t="str">
        <f>VLOOKUP(C455,'[1]Control programa E'!$B$13:$U$396,20,0)</f>
        <v>REDH: Humberto Hernandez</v>
      </c>
      <c r="H455" s="44" t="str">
        <f>VLOOKUP(C455,'[1]Control programa E'!$B$13:$U$396,15,0)</f>
        <v>CAROLINA CHAVEZ</v>
      </c>
      <c r="I455" s="115">
        <v>0.44318181818181818</v>
      </c>
      <c r="J455" s="115">
        <v>0.56818181818181823</v>
      </c>
      <c r="K455" s="110">
        <f t="shared" si="16"/>
        <v>0.50568181818181823</v>
      </c>
      <c r="L455" s="32">
        <f t="shared" si="15"/>
        <v>0</v>
      </c>
      <c r="M455" s="24">
        <f t="shared" si="17"/>
        <v>0</v>
      </c>
    </row>
    <row r="456" spans="2:13" ht="13.5" x14ac:dyDescent="0.25">
      <c r="B456" s="25">
        <v>392</v>
      </c>
      <c r="C456" s="4">
        <v>109988</v>
      </c>
      <c r="D456" s="44" t="str">
        <f>VLOOKUP(C456,'[1]Control programa E'!$B$13:$U$396,8,0)</f>
        <v>CORDOBA</v>
      </c>
      <c r="E456" s="44" t="str">
        <f>VLOOKUP(C456,'[1]Control programa E'!$B$13:$U$396,11,0)</f>
        <v>BOGOTA D.C.</v>
      </c>
      <c r="F456" s="44" t="str">
        <f>VLOOKUP(C456,'[1]Control programa E'!$B$13:$U$396,10,0)</f>
        <v>Área Centro</v>
      </c>
      <c r="G456" s="44" t="str">
        <f>VLOOKUP(C456,'[1]Control programa E'!$B$13:$U$396,20,0)</f>
        <v>REDH: Humberto Hernandez</v>
      </c>
      <c r="H456" s="44" t="str">
        <f>VLOOKUP(C456,'[1]Control programa E'!$B$13:$U$396,15,0)</f>
        <v>CAROLINA CHAVEZ</v>
      </c>
      <c r="I456" s="113">
        <v>0.66265060240963858</v>
      </c>
      <c r="J456" s="116">
        <v>0.28235294117647058</v>
      </c>
      <c r="K456" s="110">
        <f t="shared" si="16"/>
        <v>0.47250177179305458</v>
      </c>
      <c r="L456" s="32">
        <f t="shared" si="15"/>
        <v>0</v>
      </c>
      <c r="M456" s="24">
        <f t="shared" si="17"/>
        <v>0</v>
      </c>
    </row>
    <row r="457" spans="2:13" ht="13.5" x14ac:dyDescent="0.25">
      <c r="B457" s="22">
        <v>393</v>
      </c>
      <c r="C457" s="6">
        <v>110755</v>
      </c>
      <c r="D457" s="44" t="str">
        <f>VLOOKUP(C457,'[1]Control programa E'!$B$13:$U$396,8,0)</f>
        <v>LOS CERROS</v>
      </c>
      <c r="E457" s="44" t="str">
        <f>VLOOKUP(C457,'[1]Control programa E'!$B$13:$U$396,11,0)</f>
        <v>SANTIAGO DE CALI</v>
      </c>
      <c r="F457" s="44" t="str">
        <f>VLOOKUP(C457,'[1]Control programa E'!$B$13:$U$396,10,0)</f>
        <v>Área Sur</v>
      </c>
      <c r="G457" s="44" t="str">
        <f>VLOOKUP(C457,'[1]Control programa E'!$B$13:$U$396,20,0)</f>
        <v>PROVESERVICIOS S.A.</v>
      </c>
      <c r="H457" s="44" t="str">
        <f>VLOOKUP(C457,'[1]Control programa E'!$B$13:$U$396,15,0)</f>
        <v>CLAUDIA PINILLA</v>
      </c>
      <c r="I457" s="114">
        <v>0.64473684210526316</v>
      </c>
      <c r="J457" s="115">
        <v>0.25641025641025639</v>
      </c>
      <c r="K457" s="110">
        <f t="shared" si="16"/>
        <v>0.45057354925775978</v>
      </c>
      <c r="L457" s="32">
        <f t="shared" si="15"/>
        <v>0</v>
      </c>
      <c r="M457" s="24">
        <f t="shared" si="17"/>
        <v>0</v>
      </c>
    </row>
    <row r="458" spans="2:13" ht="14" thickBot="1" x14ac:dyDescent="0.3">
      <c r="B458" s="25">
        <v>394</v>
      </c>
      <c r="C458" s="4">
        <v>110437</v>
      </c>
      <c r="D458" s="44" t="str">
        <f>VLOOKUP(C458,'[1]Control programa E'!$B$13:$U$396,8,0)</f>
        <v>PRIMAX DEL SUR</v>
      </c>
      <c r="E458" s="44" t="str">
        <f>VLOOKUP(C458,'[1]Control programa E'!$B$13:$U$396,11,0)</f>
        <v>ITAGUI</v>
      </c>
      <c r="F458" s="44" t="str">
        <f>VLOOKUP(C458,'[1]Control programa E'!$B$13:$U$396,10,0)</f>
        <v>Área Norte</v>
      </c>
      <c r="G458" s="44" t="str">
        <f>VLOOKUP(C458,'[1]Control programa E'!$B$13:$U$396,20,0)</f>
        <v>Diego Ramírez</v>
      </c>
      <c r="H458" s="44" t="str">
        <f>VLOOKUP(C458,'[1]Control programa E'!$B$13:$U$396,15,0)</f>
        <v>OLGA LUCIA RESTREPO</v>
      </c>
      <c r="I458" s="116">
        <v>0.39772727272727271</v>
      </c>
      <c r="J458" s="116">
        <v>0.34615384615384615</v>
      </c>
      <c r="K458" s="110">
        <f t="shared" si="16"/>
        <v>0.37194055944055943</v>
      </c>
      <c r="L458" s="32">
        <f t="shared" si="15"/>
        <v>0</v>
      </c>
      <c r="M458" s="24">
        <f t="shared" si="17"/>
        <v>0</v>
      </c>
    </row>
    <row r="459" spans="2:13" ht="14" thickBot="1" x14ac:dyDescent="0.3">
      <c r="B459" s="22">
        <v>395</v>
      </c>
      <c r="C459" s="6">
        <v>110088</v>
      </c>
      <c r="D459" s="44" t="str">
        <f>VLOOKUP(C459,'[1]Control programa E'!$B$13:$U$396,8,0)</f>
        <v>CONTINENTAL</v>
      </c>
      <c r="E459" s="44" t="str">
        <f>VLOOKUP(C459,'[1]Control programa E'!$B$13:$U$396,11,0)</f>
        <v>BOGOTA D.C.</v>
      </c>
      <c r="F459" s="44" t="str">
        <f>VLOOKUP(C459,'[1]Control programa E'!$B$13:$U$396,10,0)</f>
        <v>Área Centro</v>
      </c>
      <c r="G459" s="44" t="str">
        <f>VLOOKUP(C459,'[1]Control programa E'!$B$13:$U$396,20,0)</f>
        <v>Jahir García</v>
      </c>
      <c r="H459" s="44" t="str">
        <f>VLOOKUP(C459,'[1]Control programa E'!$B$13:$U$396,15,0)</f>
        <v>SEBASTIAN PARDO</v>
      </c>
      <c r="I459" s="117">
        <v>0.37804878048780488</v>
      </c>
      <c r="J459" s="117">
        <v>0.32142857142857145</v>
      </c>
      <c r="K459" s="110">
        <f t="shared" si="16"/>
        <v>0.34973867595818819</v>
      </c>
      <c r="L459" s="32">
        <f t="shared" si="15"/>
        <v>0</v>
      </c>
      <c r="M459" s="24">
        <f t="shared" si="17"/>
        <v>0</v>
      </c>
    </row>
    <row r="460" spans="2:13" ht="13.5" x14ac:dyDescent="0.3">
      <c r="M460" s="157">
        <f>SUM(M92:M459)</f>
        <v>37800000</v>
      </c>
    </row>
  </sheetData>
  <autoFilter ref="B91:O243" xr:uid="{0F273822-7106-4FAB-988C-42C8DD0E700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BF8F8-35ED-40E0-86DA-9804AC2DFC46}">
  <dimension ref="B2:W197"/>
  <sheetViews>
    <sheetView showGridLines="0" tabSelected="1" zoomScale="70" zoomScaleNormal="70" workbookViewId="0">
      <pane xSplit="4" ySplit="6" topLeftCell="I7" activePane="bottomRight" state="frozen"/>
      <selection pane="topRight" activeCell="E1" sqref="E1"/>
      <selection pane="bottomLeft" activeCell="A7" sqref="A7"/>
      <selection pane="bottomRight" activeCell="A6" sqref="A6:XFD6"/>
    </sheetView>
  </sheetViews>
  <sheetFormatPr defaultColWidth="9" defaultRowHeight="15" x14ac:dyDescent="0.35"/>
  <cols>
    <col min="1" max="1" width="6.75" style="63" customWidth="1"/>
    <col min="2" max="2" width="9.08203125" style="63" hidden="1" customWidth="1"/>
    <col min="3" max="3" width="10.5" style="63" customWidth="1"/>
    <col min="4" max="4" width="22.9140625" style="63" customWidth="1"/>
    <col min="5" max="5" width="26" style="63" bestFit="1" customWidth="1"/>
    <col min="6" max="6" width="11.58203125" style="62" customWidth="1"/>
    <col min="7" max="7" width="27.6640625" style="63" customWidth="1"/>
    <col min="8" max="8" width="14.33203125" style="62" customWidth="1"/>
    <col min="9" max="9" width="13.75" style="62" customWidth="1"/>
    <col min="10" max="10" width="13.9140625" style="63" customWidth="1"/>
    <col min="11" max="11" width="15.33203125" style="63" customWidth="1"/>
    <col min="12" max="12" width="13.33203125" style="63" customWidth="1"/>
    <col min="13" max="13" width="15.58203125" style="63" bestFit="1" customWidth="1"/>
    <col min="14" max="14" width="15.25" style="63" customWidth="1"/>
    <col min="15" max="15" width="18.9140625" style="63" customWidth="1"/>
    <col min="16" max="16" width="20.25" style="63" bestFit="1" customWidth="1"/>
    <col min="17" max="17" width="60" style="63" bestFit="1" customWidth="1"/>
    <col min="18" max="18" width="22.75" style="64" customWidth="1"/>
    <col min="19" max="19" width="20.08203125" style="63" customWidth="1"/>
    <col min="20" max="20" width="23.08203125" style="63" hidden="1" customWidth="1"/>
    <col min="21" max="21" width="21.08203125" style="63" bestFit="1" customWidth="1"/>
    <col min="22" max="22" width="11.25" style="63" bestFit="1" customWidth="1"/>
    <col min="23" max="23" width="9" style="64"/>
    <col min="24" max="16384" width="9" style="63"/>
  </cols>
  <sheetData>
    <row r="2" spans="2:23" x14ac:dyDescent="0.35">
      <c r="B2" s="158" t="s">
        <v>858</v>
      </c>
      <c r="C2" s="158"/>
      <c r="D2" s="158"/>
      <c r="E2" s="158"/>
      <c r="V2" s="159"/>
      <c r="W2" s="159"/>
    </row>
    <row r="3" spans="2:23" x14ac:dyDescent="0.35">
      <c r="G3" s="65"/>
      <c r="V3" s="88"/>
      <c r="W3" s="90"/>
    </row>
    <row r="4" spans="2:23" x14ac:dyDescent="0.35">
      <c r="B4" s="65" t="s">
        <v>871</v>
      </c>
      <c r="E4" s="66">
        <f>+M197+O197</f>
        <v>51400000</v>
      </c>
      <c r="O4" s="67">
        <v>150000</v>
      </c>
      <c r="Q4" s="68"/>
      <c r="V4" s="89"/>
      <c r="W4" s="91"/>
    </row>
    <row r="5" spans="2:23" ht="33" customHeight="1" x14ac:dyDescent="0.35">
      <c r="L5" s="160" t="s">
        <v>859</v>
      </c>
      <c r="M5" s="160"/>
      <c r="N5" s="161" t="s">
        <v>860</v>
      </c>
      <c r="O5" s="161"/>
      <c r="P5" s="162" t="s">
        <v>861</v>
      </c>
      <c r="R5" s="92">
        <f>COUNTIF($R$7:$R$166,"X")</f>
        <v>0</v>
      </c>
      <c r="S5" s="92">
        <f>COUNTIF($S$7:$S$166,"X")</f>
        <v>0</v>
      </c>
      <c r="T5" s="93" t="e">
        <f>S5/R5</f>
        <v>#DIV/0!</v>
      </c>
      <c r="V5" s="88"/>
      <c r="W5" s="90"/>
    </row>
    <row r="6" spans="2:23" s="64" customFormat="1" ht="64" customHeight="1" x14ac:dyDescent="0.35">
      <c r="B6" s="70" t="s">
        <v>762</v>
      </c>
      <c r="C6" s="71" t="s">
        <v>763</v>
      </c>
      <c r="D6" s="71" t="s">
        <v>764</v>
      </c>
      <c r="E6" s="71" t="s">
        <v>765</v>
      </c>
      <c r="F6" s="71" t="s">
        <v>766</v>
      </c>
      <c r="G6" s="71" t="s">
        <v>767</v>
      </c>
      <c r="H6" s="71" t="s">
        <v>544</v>
      </c>
      <c r="I6" s="72" t="s">
        <v>1254</v>
      </c>
      <c r="J6" s="72" t="s">
        <v>885</v>
      </c>
      <c r="K6" s="146" t="s">
        <v>7</v>
      </c>
      <c r="L6" s="86" t="s">
        <v>865</v>
      </c>
      <c r="M6" s="86" t="s">
        <v>831</v>
      </c>
      <c r="N6" s="87" t="s">
        <v>866</v>
      </c>
      <c r="O6" s="87" t="s">
        <v>867</v>
      </c>
      <c r="P6" s="163"/>
      <c r="Q6" s="71" t="s">
        <v>868</v>
      </c>
      <c r="R6" s="69" t="s">
        <v>862</v>
      </c>
      <c r="S6" s="69" t="s">
        <v>863</v>
      </c>
      <c r="T6" s="69" t="s">
        <v>864</v>
      </c>
      <c r="U6" s="69" t="s">
        <v>856</v>
      </c>
      <c r="V6" s="69" t="s">
        <v>869</v>
      </c>
    </row>
    <row r="7" spans="2:23" x14ac:dyDescent="0.35">
      <c r="B7" s="73">
        <v>1</v>
      </c>
      <c r="C7" s="4">
        <v>113684</v>
      </c>
      <c r="D7" s="44" t="str">
        <f>VLOOKUP(C7,'[1]Control programa E'!$B$13:$U$396,8,0)</f>
        <v>AGUACATALA</v>
      </c>
      <c r="E7" s="44" t="str">
        <f>VLOOKUP(C7,'[1]Control programa E'!$B$13:$U$396,11,0)</f>
        <v>MEDELLIN</v>
      </c>
      <c r="F7" s="44" t="str">
        <f>VLOOKUP(C7,'[1]Control programa E'!$B$13:$U$396,10,0)</f>
        <v>Área Norte</v>
      </c>
      <c r="G7" s="44" t="str">
        <f>VLOOKUP(C7,'[1]Control programa E'!$B$13:$U$396,20,0)</f>
        <v>GRUPO ESTACIONES: Andrés Mejía</v>
      </c>
      <c r="H7" s="44" t="str">
        <f>VLOOKUP(C7,'[1]Control programa E'!$B$13:$U$396,15,0)</f>
        <v>ALVARO GUTIERREZ</v>
      </c>
      <c r="I7" s="147">
        <v>1</v>
      </c>
      <c r="J7" s="147">
        <v>1</v>
      </c>
      <c r="K7" s="148">
        <f t="shared" ref="K7:K38" si="0">AVERAGE(I7:J7)</f>
        <v>1</v>
      </c>
      <c r="L7" s="83" t="s">
        <v>872</v>
      </c>
      <c r="M7" s="84">
        <v>200000</v>
      </c>
      <c r="N7" s="83">
        <f>COUNTIF(I7:J7,"&gt;=100%")</f>
        <v>2</v>
      </c>
      <c r="O7" s="85">
        <f t="shared" ref="O7:O70" si="1">N7*$O$4</f>
        <v>300000</v>
      </c>
      <c r="P7" s="75">
        <f>O7+M7</f>
        <v>500000</v>
      </c>
      <c r="Q7" s="76" t="s">
        <v>2726</v>
      </c>
      <c r="R7" s="74"/>
      <c r="S7" s="74"/>
      <c r="T7" s="74"/>
      <c r="U7" s="77" t="str">
        <f>VLOOKUP(C7,'[1]Control programa E'!$B$13:$AS$396,44,0)</f>
        <v>JOHNNATAN ALZATE</v>
      </c>
      <c r="V7" s="77"/>
    </row>
    <row r="8" spans="2:23" x14ac:dyDescent="0.35">
      <c r="B8" s="78">
        <v>2</v>
      </c>
      <c r="C8" s="6">
        <v>170081</v>
      </c>
      <c r="D8" s="44" t="str">
        <f>VLOOKUP(C8,'[1]Control programa E'!$B$13:$U$396,8,0)</f>
        <v>ESTACION DE SERVICIO VILLANOVA</v>
      </c>
      <c r="E8" s="44" t="str">
        <f>VLOOKUP(C8,'[1]Control programa E'!$B$13:$U$396,11,0)</f>
        <v>MONTERIA</v>
      </c>
      <c r="F8" s="44" t="str">
        <f>VLOOKUP(C8,'[1]Control programa E'!$B$13:$U$396,10,0)</f>
        <v>Área Norte</v>
      </c>
      <c r="G8" s="44" t="str">
        <f>VLOOKUP(C8,'[1]Control programa E'!$B$13:$U$396,20,0)</f>
        <v>Felipe Olmos</v>
      </c>
      <c r="H8" s="44" t="str">
        <f>VLOOKUP(C8,'[1]Control programa E'!$B$13:$U$396,15,0)</f>
        <v>VICTOR PATERNINA</v>
      </c>
      <c r="I8" s="149">
        <v>1</v>
      </c>
      <c r="J8" s="149">
        <v>1</v>
      </c>
      <c r="K8" s="148">
        <f t="shared" si="0"/>
        <v>1</v>
      </c>
      <c r="L8" s="83" t="s">
        <v>872</v>
      </c>
      <c r="M8" s="84">
        <v>200000</v>
      </c>
      <c r="N8" s="83">
        <f t="shared" ref="N8:N71" si="2">COUNTIF(I8:J8,"&gt;=100%")</f>
        <v>2</v>
      </c>
      <c r="O8" s="85">
        <f t="shared" si="1"/>
        <v>300000</v>
      </c>
      <c r="P8" s="75">
        <f t="shared" ref="P8:P71" si="3">O8+M8</f>
        <v>500000</v>
      </c>
      <c r="Q8" s="76" t="s">
        <v>2726</v>
      </c>
      <c r="R8" s="78"/>
      <c r="S8" s="74"/>
      <c r="T8" s="78"/>
      <c r="U8" s="77" t="str">
        <f>VLOOKUP(C8,'[1]Control programa E'!$B$13:$AS$396,44,0)</f>
        <v>KAREN COGOLLO</v>
      </c>
      <c r="V8" s="82"/>
    </row>
    <row r="9" spans="2:23" x14ac:dyDescent="0.35">
      <c r="B9" s="73">
        <v>3</v>
      </c>
      <c r="C9" s="4">
        <v>112545</v>
      </c>
      <c r="D9" s="44" t="str">
        <f>VLOOKUP(C9,'[1]Control programa E'!$B$13:$U$396,8,0)</f>
        <v>BELLAVISTA</v>
      </c>
      <c r="E9" s="44" t="str">
        <f>VLOOKUP(C9,'[1]Control programa E'!$B$13:$U$396,11,0)</f>
        <v>SAN ANTONIO DEL TEQUENDAMA</v>
      </c>
      <c r="F9" s="44" t="str">
        <f>VLOOKUP(C9,'[1]Control programa E'!$B$13:$U$396,10,0)</f>
        <v>Área Centro</v>
      </c>
      <c r="G9" s="44" t="str">
        <f>VLOOKUP(C9,'[1]Control programa E'!$B$13:$U$396,20,0)</f>
        <v>REDH: Humberto Hernandez</v>
      </c>
      <c r="H9" s="44" t="str">
        <f>VLOOKUP(C9,'[1]Control programa E'!$B$13:$U$396,15,0)</f>
        <v xml:space="preserve">PAOLA MARTÍNEZ </v>
      </c>
      <c r="I9" s="147">
        <v>1</v>
      </c>
      <c r="J9" s="147">
        <v>1</v>
      </c>
      <c r="K9" s="148">
        <f t="shared" si="0"/>
        <v>1</v>
      </c>
      <c r="L9" s="83" t="s">
        <v>872</v>
      </c>
      <c r="M9" s="84">
        <v>200000</v>
      </c>
      <c r="N9" s="83">
        <f t="shared" si="2"/>
        <v>2</v>
      </c>
      <c r="O9" s="85">
        <f t="shared" si="1"/>
        <v>300000</v>
      </c>
      <c r="P9" s="75">
        <f t="shared" si="3"/>
        <v>500000</v>
      </c>
      <c r="Q9" s="76" t="s">
        <v>2729</v>
      </c>
      <c r="R9" s="74"/>
      <c r="S9" s="74"/>
      <c r="T9" s="74"/>
      <c r="U9" s="77" t="str">
        <f>VLOOKUP(C9,'[1]Control programa E'!$B$13:$AS$396,44,0)</f>
        <v>MIGUEL RAMIREZ</v>
      </c>
      <c r="V9" s="77"/>
    </row>
    <row r="10" spans="2:23" x14ac:dyDescent="0.35">
      <c r="B10" s="78">
        <v>4</v>
      </c>
      <c r="C10" s="6">
        <v>112038</v>
      </c>
      <c r="D10" s="44" t="str">
        <f>VLOOKUP(C10,'[1]Control programa E'!$B$13:$U$396,8,0)</f>
        <v>ONCE</v>
      </c>
      <c r="E10" s="44" t="str">
        <f>VLOOKUP(C10,'[1]Control programa E'!$B$13:$U$396,11,0)</f>
        <v>SANTA MARTA</v>
      </c>
      <c r="F10" s="44" t="str">
        <f>VLOOKUP(C10,'[1]Control programa E'!$B$13:$U$396,10,0)</f>
        <v>Área Norte</v>
      </c>
      <c r="G10" s="44" t="str">
        <f>VLOOKUP(C10,'[1]Control programa E'!$B$13:$U$396,20,0)</f>
        <v>COESCO: Alexander Trujillo</v>
      </c>
      <c r="H10" s="44" t="str">
        <f>VLOOKUP(C10,'[1]Control programa E'!$B$13:$U$396,15,0)</f>
        <v>ANGELA BARANDICA</v>
      </c>
      <c r="I10" s="149">
        <v>1</v>
      </c>
      <c r="J10" s="149">
        <v>1</v>
      </c>
      <c r="K10" s="148">
        <f t="shared" si="0"/>
        <v>1</v>
      </c>
      <c r="L10" s="83" t="s">
        <v>872</v>
      </c>
      <c r="M10" s="84">
        <v>200000</v>
      </c>
      <c r="N10" s="83">
        <f t="shared" si="2"/>
        <v>2</v>
      </c>
      <c r="O10" s="85">
        <f t="shared" si="1"/>
        <v>300000</v>
      </c>
      <c r="P10" s="75">
        <f t="shared" si="3"/>
        <v>500000</v>
      </c>
      <c r="Q10" s="76" t="s">
        <v>2726</v>
      </c>
      <c r="R10" s="78"/>
      <c r="S10" s="74"/>
      <c r="T10" s="78"/>
      <c r="U10" s="77" t="str">
        <f>VLOOKUP(C10,'[1]Control programa E'!$B$13:$AS$396,44,0)</f>
        <v>GUILLERMO SOLANO</v>
      </c>
      <c r="V10" s="82"/>
    </row>
    <row r="11" spans="2:23" x14ac:dyDescent="0.35">
      <c r="B11" s="73">
        <v>5</v>
      </c>
      <c r="C11" s="4">
        <v>111992</v>
      </c>
      <c r="D11" s="44" t="str">
        <f>VLOOKUP(C11,'[1]Control programa E'!$B$13:$U$396,8,0)</f>
        <v>SERVISUR PASTO</v>
      </c>
      <c r="E11" s="44" t="str">
        <f>VLOOKUP(C11,'[1]Control programa E'!$B$13:$U$396,11,0)</f>
        <v>SAN JUAN DE PASTO</v>
      </c>
      <c r="F11" s="44" t="str">
        <f>VLOOKUP(C11,'[1]Control programa E'!$B$13:$U$396,10,0)</f>
        <v>Área Sur</v>
      </c>
      <c r="G11" s="44" t="str">
        <f>VLOOKUP(C11,'[1]Control programa E'!$B$13:$U$396,20,0)</f>
        <v>Maria Elena y Alonso Villacis</v>
      </c>
      <c r="H11" s="44" t="str">
        <f>VLOOKUP(C11,'[1]Control programa E'!$B$13:$U$396,15,0)</f>
        <v xml:space="preserve">FABIO ANDRES ROJAS </v>
      </c>
      <c r="I11" s="147">
        <v>1</v>
      </c>
      <c r="J11" s="147">
        <v>1</v>
      </c>
      <c r="K11" s="148">
        <f t="shared" si="0"/>
        <v>1</v>
      </c>
      <c r="L11" s="83" t="s">
        <v>872</v>
      </c>
      <c r="M11" s="84">
        <v>200000</v>
      </c>
      <c r="N11" s="83">
        <f t="shared" si="2"/>
        <v>2</v>
      </c>
      <c r="O11" s="85">
        <f t="shared" si="1"/>
        <v>300000</v>
      </c>
      <c r="P11" s="75">
        <f t="shared" si="3"/>
        <v>500000</v>
      </c>
      <c r="Q11" s="79" t="s">
        <v>870</v>
      </c>
      <c r="R11" s="74"/>
      <c r="S11" s="74"/>
      <c r="T11" s="74"/>
      <c r="U11" s="77" t="str">
        <f>VLOOKUP(C11,'[1]Control programa E'!$B$13:$AS$396,44,0)</f>
        <v>MIGUEL RAMIREZ</v>
      </c>
      <c r="V11" s="77"/>
    </row>
    <row r="12" spans="2:23" x14ac:dyDescent="0.35">
      <c r="B12" s="78">
        <v>6</v>
      </c>
      <c r="C12" s="6">
        <v>146923</v>
      </c>
      <c r="D12" s="44" t="str">
        <f>VLOOKUP(C12,'[1]Control programa E'!$B$13:$U$396,8,0)</f>
        <v>DONDE ISIDRO</v>
      </c>
      <c r="E12" s="44" t="str">
        <f>VLOOKUP(C12,'[1]Control programa E'!$B$13:$U$396,11,0)</f>
        <v>GUEPSA</v>
      </c>
      <c r="F12" s="44" t="str">
        <f>VLOOKUP(C12,'[1]Control programa E'!$B$13:$U$396,10,0)</f>
        <v>Área Centro</v>
      </c>
      <c r="G12" s="44" t="str">
        <f>VLOOKUP(C12,'[1]Control programa E'!$B$13:$U$396,20,0)</f>
        <v>Uriel Contreras</v>
      </c>
      <c r="H12" s="44" t="str">
        <f>VLOOKUP(C12,'[1]Control programa E'!$B$13:$U$396,15,0)</f>
        <v>YOLIMA MESA</v>
      </c>
      <c r="I12" s="149">
        <v>1</v>
      </c>
      <c r="J12" s="149">
        <v>1</v>
      </c>
      <c r="K12" s="148">
        <f t="shared" si="0"/>
        <v>1</v>
      </c>
      <c r="L12" s="83" t="s">
        <v>872</v>
      </c>
      <c r="M12" s="84">
        <v>200000</v>
      </c>
      <c r="N12" s="83">
        <f t="shared" si="2"/>
        <v>2</v>
      </c>
      <c r="O12" s="85">
        <f t="shared" si="1"/>
        <v>300000</v>
      </c>
      <c r="P12" s="75">
        <f t="shared" si="3"/>
        <v>500000</v>
      </c>
      <c r="Q12" s="76" t="s">
        <v>2729</v>
      </c>
      <c r="R12" s="78"/>
      <c r="S12" s="74"/>
      <c r="T12" s="78"/>
      <c r="U12" s="77" t="str">
        <f>VLOOKUP(C12,'[1]Control programa E'!$B$13:$AS$396,44,0)</f>
        <v>RICARDO CHIPATECUA</v>
      </c>
      <c r="V12" s="82"/>
    </row>
    <row r="13" spans="2:23" x14ac:dyDescent="0.35">
      <c r="B13" s="73">
        <v>7</v>
      </c>
      <c r="C13" s="4">
        <v>110374</v>
      </c>
      <c r="D13" s="44" t="str">
        <f>VLOOKUP(C13,'[1]Control programa E'!$B$13:$U$396,8,0)</f>
        <v>CAPRI</v>
      </c>
      <c r="E13" s="44" t="str">
        <f>VLOOKUP(C13,'[1]Control programa E'!$B$13:$U$396,11,0)</f>
        <v>SANTIAGO DE CALI</v>
      </c>
      <c r="F13" s="44" t="str">
        <f>VLOOKUP(C13,'[1]Control programa E'!$B$13:$U$396,10,0)</f>
        <v>Área Sur</v>
      </c>
      <c r="G13" s="44" t="str">
        <f>VLOOKUP(C13,'[1]Control programa E'!$B$13:$U$396,20,0)</f>
        <v>Guillermo Franco</v>
      </c>
      <c r="H13" s="44" t="str">
        <f>VLOOKUP(C13,'[1]Control programa E'!$B$13:$U$396,15,0)</f>
        <v>CLAUDIA PINILLA</v>
      </c>
      <c r="I13" s="147">
        <v>1</v>
      </c>
      <c r="J13" s="147">
        <v>1</v>
      </c>
      <c r="K13" s="148">
        <f t="shared" si="0"/>
        <v>1</v>
      </c>
      <c r="L13" s="83" t="s">
        <v>872</v>
      </c>
      <c r="M13" s="84">
        <v>200000</v>
      </c>
      <c r="N13" s="83">
        <f t="shared" si="2"/>
        <v>2</v>
      </c>
      <c r="O13" s="85">
        <f t="shared" si="1"/>
        <v>300000</v>
      </c>
      <c r="P13" s="75">
        <f t="shared" si="3"/>
        <v>500000</v>
      </c>
      <c r="Q13" s="79" t="s">
        <v>870</v>
      </c>
      <c r="R13" s="74"/>
      <c r="S13" s="74"/>
      <c r="T13" s="74"/>
      <c r="U13" s="77" t="str">
        <f>VLOOKUP(C13,'[1]Control programa E'!$B$13:$AS$396,44,0)</f>
        <v>JUAN MONTEALEGRE</v>
      </c>
      <c r="V13" s="77"/>
    </row>
    <row r="14" spans="2:23" x14ac:dyDescent="0.35">
      <c r="B14" s="78">
        <v>8</v>
      </c>
      <c r="C14" s="6">
        <v>146169</v>
      </c>
      <c r="D14" s="44" t="str">
        <f>VLOOKUP(C14,'[1]Control programa E'!$B$13:$U$396,8,0)</f>
        <v>SANTAMARIA DE LOS ANGELES</v>
      </c>
      <c r="E14" s="44" t="str">
        <f>VLOOKUP(C14,'[1]Control programa E'!$B$13:$U$396,11,0)</f>
        <v>MEDELLIN</v>
      </c>
      <c r="F14" s="44" t="str">
        <f>VLOOKUP(C14,'[1]Control programa E'!$B$13:$U$396,10,0)</f>
        <v>Área Norte</v>
      </c>
      <c r="G14" s="44" t="str">
        <f>VLOOKUP(C14,'[1]Control programa E'!$B$13:$U$396,20,0)</f>
        <v>GRUPO ESTACIONES: Andrés Mejía</v>
      </c>
      <c r="H14" s="44" t="str">
        <f>VLOOKUP(C14,'[1]Control programa E'!$B$13:$U$396,15,0)</f>
        <v>ALVARO GUTIERREZ</v>
      </c>
      <c r="I14" s="149">
        <v>1</v>
      </c>
      <c r="J14" s="149">
        <v>1</v>
      </c>
      <c r="K14" s="148">
        <f t="shared" si="0"/>
        <v>1</v>
      </c>
      <c r="L14" s="83" t="s">
        <v>872</v>
      </c>
      <c r="M14" s="84">
        <v>200000</v>
      </c>
      <c r="N14" s="83">
        <f t="shared" si="2"/>
        <v>2</v>
      </c>
      <c r="O14" s="85">
        <f t="shared" si="1"/>
        <v>300000</v>
      </c>
      <c r="P14" s="75">
        <f t="shared" si="3"/>
        <v>500000</v>
      </c>
      <c r="Q14" s="76" t="s">
        <v>2726</v>
      </c>
      <c r="R14" s="78"/>
      <c r="S14" s="74"/>
      <c r="T14" s="78"/>
      <c r="U14" s="77" t="str">
        <f>VLOOKUP(C14,'[1]Control programa E'!$B$13:$AS$396,44,0)</f>
        <v>JOHNNATAN ALZATE</v>
      </c>
      <c r="V14" s="82"/>
    </row>
    <row r="15" spans="2:23" x14ac:dyDescent="0.35">
      <c r="B15" s="73">
        <v>9</v>
      </c>
      <c r="C15" s="4">
        <v>168607</v>
      </c>
      <c r="D15" s="44" t="str">
        <f>VLOOKUP(C15,'[1]Control programa E'!$B$13:$U$396,8,0)</f>
        <v>MONTEARROYO</v>
      </c>
      <c r="E15" s="44" t="str">
        <f>VLOOKUP(C15,'[1]Control programa E'!$B$13:$U$396,11,0)</f>
        <v>BARBOSA</v>
      </c>
      <c r="F15" s="44" t="str">
        <f>VLOOKUP(C15,'[1]Control programa E'!$B$13:$U$396,10,0)</f>
        <v>Área Centro</v>
      </c>
      <c r="G15" s="44" t="str">
        <f>VLOOKUP(C15,'[1]Control programa E'!$B$13:$U$396,20,0)</f>
        <v>Combustibles Unigas SAS</v>
      </c>
      <c r="H15" s="44" t="str">
        <f>VLOOKUP(C15,'[1]Control programa E'!$B$13:$U$396,15,0)</f>
        <v>YOLIMA MESA</v>
      </c>
      <c r="I15" s="147">
        <v>1</v>
      </c>
      <c r="J15" s="147">
        <v>1</v>
      </c>
      <c r="K15" s="148">
        <f t="shared" si="0"/>
        <v>1</v>
      </c>
      <c r="L15" s="83" t="s">
        <v>872</v>
      </c>
      <c r="M15" s="84">
        <v>200000</v>
      </c>
      <c r="N15" s="83">
        <f t="shared" si="2"/>
        <v>2</v>
      </c>
      <c r="O15" s="85">
        <f t="shared" si="1"/>
        <v>300000</v>
      </c>
      <c r="P15" s="75">
        <f t="shared" si="3"/>
        <v>500000</v>
      </c>
      <c r="Q15" s="76" t="s">
        <v>2729</v>
      </c>
      <c r="R15" s="74"/>
      <c r="S15" s="74"/>
      <c r="T15" s="74"/>
      <c r="U15" s="77" t="str">
        <f>VLOOKUP(C15,'[1]Control programa E'!$B$13:$AS$396,44,0)</f>
        <v>MILENA INFANTE</v>
      </c>
      <c r="V15" s="77"/>
    </row>
    <row r="16" spans="2:23" x14ac:dyDescent="0.35">
      <c r="B16" s="78">
        <v>10</v>
      </c>
      <c r="C16" s="6">
        <v>110474</v>
      </c>
      <c r="D16" s="44" t="str">
        <f>VLOOKUP(C16,'[1]Control programa E'!$B$13:$U$396,8,0)</f>
        <v>DIAMANTE</v>
      </c>
      <c r="E16" s="44" t="str">
        <f>VLOOKUP(C16,'[1]Control programa E'!$B$13:$U$396,11,0)</f>
        <v>MOSQUERA</v>
      </c>
      <c r="F16" s="44" t="str">
        <f>VLOOKUP(C16,'[1]Control programa E'!$B$13:$U$396,10,0)</f>
        <v>Área Centro</v>
      </c>
      <c r="G16" s="44" t="str">
        <f>VLOOKUP(C16,'[1]Control programa E'!$B$13:$U$396,20,0)</f>
        <v>COMBUSCOL: Fernando Chávez</v>
      </c>
      <c r="H16" s="44" t="str">
        <f>VLOOKUP(C16,'[1]Control programa E'!$B$13:$U$396,15,0)</f>
        <v>SEBASTIAN PARDO</v>
      </c>
      <c r="I16" s="149">
        <v>1</v>
      </c>
      <c r="J16" s="149">
        <v>1</v>
      </c>
      <c r="K16" s="148">
        <f t="shared" si="0"/>
        <v>1</v>
      </c>
      <c r="L16" s="83" t="s">
        <v>872</v>
      </c>
      <c r="M16" s="84">
        <v>200000</v>
      </c>
      <c r="N16" s="83">
        <f t="shared" si="2"/>
        <v>2</v>
      </c>
      <c r="O16" s="85">
        <f t="shared" si="1"/>
        <v>300000</v>
      </c>
      <c r="P16" s="75">
        <f t="shared" si="3"/>
        <v>500000</v>
      </c>
      <c r="Q16" s="76" t="s">
        <v>2729</v>
      </c>
      <c r="R16" s="78"/>
      <c r="S16" s="74"/>
      <c r="T16" s="78"/>
      <c r="U16" s="77" t="str">
        <f>VLOOKUP(C16,'[1]Control programa E'!$B$13:$AS$396,44,0)</f>
        <v>MILENA INFANTE</v>
      </c>
      <c r="V16" s="82"/>
    </row>
    <row r="17" spans="2:22" x14ac:dyDescent="0.35">
      <c r="B17" s="73">
        <v>11</v>
      </c>
      <c r="C17" s="4">
        <v>166073</v>
      </c>
      <c r="D17" s="44" t="str">
        <f>VLOOKUP(C17,'[1]Control programa E'!$B$13:$U$396,8,0)</f>
        <v>LA 41</v>
      </c>
      <c r="E17" s="44" t="str">
        <f>VLOOKUP(C17,'[1]Control programa E'!$B$13:$U$396,11,0)</f>
        <v>MONTERIA</v>
      </c>
      <c r="F17" s="44" t="str">
        <f>VLOOKUP(C17,'[1]Control programa E'!$B$13:$U$396,10,0)</f>
        <v>Área Norte</v>
      </c>
      <c r="G17" s="44" t="str">
        <f>VLOOKUP(C17,'[1]Control programa E'!$B$13:$U$396,20,0)</f>
        <v>Felipe Olmos</v>
      </c>
      <c r="H17" s="44" t="str">
        <f>VLOOKUP(C17,'[1]Control programa E'!$B$13:$U$396,15,0)</f>
        <v>VICTOR PATERNINA</v>
      </c>
      <c r="I17" s="147">
        <v>1</v>
      </c>
      <c r="J17" s="147">
        <v>1</v>
      </c>
      <c r="K17" s="148">
        <f t="shared" si="0"/>
        <v>1</v>
      </c>
      <c r="L17" s="83" t="s">
        <v>872</v>
      </c>
      <c r="M17" s="84">
        <v>200000</v>
      </c>
      <c r="N17" s="83">
        <f t="shared" si="2"/>
        <v>2</v>
      </c>
      <c r="O17" s="85">
        <f t="shared" si="1"/>
        <v>300000</v>
      </c>
      <c r="P17" s="75">
        <f t="shared" si="3"/>
        <v>500000</v>
      </c>
      <c r="Q17" s="76" t="s">
        <v>2726</v>
      </c>
      <c r="R17" s="74"/>
      <c r="S17" s="74"/>
      <c r="T17" s="74"/>
      <c r="U17" s="77" t="str">
        <f>VLOOKUP(C17,'[1]Control programa E'!$B$13:$AS$396,44,0)</f>
        <v>KAREN COGOLLO</v>
      </c>
      <c r="V17" s="77"/>
    </row>
    <row r="18" spans="2:22" x14ac:dyDescent="0.35">
      <c r="B18" s="78">
        <v>12</v>
      </c>
      <c r="C18" s="4">
        <v>162693</v>
      </c>
      <c r="D18" s="44" t="str">
        <f>VLOOKUP(C18,'[1]Control programa E'!$B$13:$U$396,8,0)</f>
        <v>LA VIRGEN(Camova)</v>
      </c>
      <c r="E18" s="44" t="str">
        <f>VLOOKUP(C18,'[1]Control programa E'!$B$13:$U$396,11,0)</f>
        <v>BUCARAMANGA</v>
      </c>
      <c r="F18" s="44" t="str">
        <f>VLOOKUP(C18,'[1]Control programa E'!$B$13:$U$396,10,0)</f>
        <v>Área Norte</v>
      </c>
      <c r="G18" s="44" t="str">
        <f>VLOOKUP(C18,'[1]Control programa E'!$B$13:$U$396,20,0)</f>
        <v>Camova/ Camilo Sarmiento</v>
      </c>
      <c r="H18" s="44" t="str">
        <f>VLOOKUP(C18,'[1]Control programa E'!$B$13:$U$396,15,0)</f>
        <v>FABIAN TORRES</v>
      </c>
      <c r="I18" s="147">
        <v>1</v>
      </c>
      <c r="J18" s="147">
        <v>1</v>
      </c>
      <c r="K18" s="148">
        <f t="shared" si="0"/>
        <v>1</v>
      </c>
      <c r="L18" s="83" t="s">
        <v>872</v>
      </c>
      <c r="M18" s="84">
        <v>200000</v>
      </c>
      <c r="N18" s="83">
        <f t="shared" si="2"/>
        <v>2</v>
      </c>
      <c r="O18" s="85">
        <f t="shared" si="1"/>
        <v>300000</v>
      </c>
      <c r="P18" s="75">
        <f t="shared" si="3"/>
        <v>500000</v>
      </c>
      <c r="Q18" s="76" t="s">
        <v>2726</v>
      </c>
      <c r="R18" s="78"/>
      <c r="S18" s="74"/>
      <c r="T18" s="78"/>
      <c r="U18" s="77" t="str">
        <f>VLOOKUP(C18,'[1]Control programa E'!$B$13:$AS$396,44,0)</f>
        <v>FERNEY LOZANO</v>
      </c>
      <c r="V18" s="82"/>
    </row>
    <row r="19" spans="2:22" x14ac:dyDescent="0.35">
      <c r="B19" s="73">
        <v>13</v>
      </c>
      <c r="C19" s="6">
        <v>167118</v>
      </c>
      <c r="D19" s="44" t="str">
        <f>VLOOKUP(C19,'[1]Control programa E'!$B$13:$U$396,8,0)</f>
        <v>CRUCERO DEL OESTE</v>
      </c>
      <c r="E19" s="44" t="str">
        <f>VLOOKUP(C19,'[1]Control programa E'!$B$13:$U$396,11,0)</f>
        <v xml:space="preserve">RIONEGRO </v>
      </c>
      <c r="F19" s="44" t="str">
        <f>VLOOKUP(C19,'[1]Control programa E'!$B$13:$U$396,10,0)</f>
        <v>Área Norte</v>
      </c>
      <c r="G19" s="44" t="str">
        <f>VLOOKUP(C19,'[1]Control programa E'!$B$13:$U$396,20,0)</f>
        <v>Juan Diego Cordoba</v>
      </c>
      <c r="H19" s="44" t="str">
        <f>VLOOKUP(C19,'[1]Control programa E'!$B$13:$U$396,15,0)</f>
        <v>ALVARO GUTIERREZ</v>
      </c>
      <c r="I19" s="149">
        <v>1</v>
      </c>
      <c r="J19" s="149">
        <v>1</v>
      </c>
      <c r="K19" s="148">
        <f t="shared" si="0"/>
        <v>1</v>
      </c>
      <c r="L19" s="83" t="s">
        <v>872</v>
      </c>
      <c r="M19" s="84">
        <v>200000</v>
      </c>
      <c r="N19" s="83">
        <f t="shared" si="2"/>
        <v>2</v>
      </c>
      <c r="O19" s="85">
        <f t="shared" si="1"/>
        <v>300000</v>
      </c>
      <c r="P19" s="75">
        <f t="shared" si="3"/>
        <v>500000</v>
      </c>
      <c r="Q19" s="76" t="s">
        <v>2726</v>
      </c>
      <c r="R19" s="74"/>
      <c r="S19" s="74"/>
      <c r="T19" s="74"/>
      <c r="U19" s="77" t="str">
        <f>VLOOKUP(C19,'[1]Control programa E'!$B$13:$AS$396,44,0)</f>
        <v>JOHNNATAN ALZATE</v>
      </c>
      <c r="V19" s="77"/>
    </row>
    <row r="20" spans="2:22" x14ac:dyDescent="0.35">
      <c r="B20" s="78">
        <v>14</v>
      </c>
      <c r="C20" s="4">
        <v>170891</v>
      </c>
      <c r="D20" s="44" t="str">
        <f>VLOOKUP(C20,'[1]Control programa E'!$B$13:$U$396,8,0)</f>
        <v>LA PISTA</v>
      </c>
      <c r="E20" s="44" t="str">
        <f>VLOOKUP(C20,'[1]Control programa E'!$B$13:$U$396,11,0)</f>
        <v>NATAGAIMA</v>
      </c>
      <c r="F20" s="44" t="str">
        <f>VLOOKUP(C20,'[1]Control programa E'!$B$13:$U$396,10,0)</f>
        <v>Área Centro</v>
      </c>
      <c r="G20" s="44" t="str">
        <f>VLOOKUP(C20,'[1]Control programa E'!$B$13:$U$396,20,0)</f>
        <v>COESCO: Julian Torrado</v>
      </c>
      <c r="H20" s="44" t="str">
        <f>VLOOKUP(C20,'[1]Control programa E'!$B$13:$U$396,15,0)</f>
        <v>JOHANA BOTERO</v>
      </c>
      <c r="I20" s="147">
        <v>1</v>
      </c>
      <c r="J20" s="147">
        <v>1</v>
      </c>
      <c r="K20" s="148">
        <f t="shared" si="0"/>
        <v>1</v>
      </c>
      <c r="L20" s="83" t="s">
        <v>872</v>
      </c>
      <c r="M20" s="84">
        <v>200000</v>
      </c>
      <c r="N20" s="83">
        <f t="shared" si="2"/>
        <v>2</v>
      </c>
      <c r="O20" s="85">
        <f t="shared" si="1"/>
        <v>300000</v>
      </c>
      <c r="P20" s="75">
        <f t="shared" si="3"/>
        <v>500000</v>
      </c>
      <c r="Q20" s="76" t="s">
        <v>2729</v>
      </c>
      <c r="R20" s="78"/>
      <c r="S20" s="74"/>
      <c r="T20" s="78"/>
      <c r="U20" s="77" t="str">
        <f>VLOOKUP(C20,'[1]Control programa E'!$B$13:$AS$396,44,0)</f>
        <v>MIGUEL RAMIREZ</v>
      </c>
      <c r="V20" s="82"/>
    </row>
    <row r="21" spans="2:22" x14ac:dyDescent="0.35">
      <c r="B21" s="73">
        <v>15</v>
      </c>
      <c r="C21" s="6">
        <v>166732</v>
      </c>
      <c r="D21" s="44" t="str">
        <f>VLOOKUP(C21,'[1]Control programa E'!$B$13:$U$396,8,0)</f>
        <v>ÉXITO EL CORRAL</v>
      </c>
      <c r="E21" s="44" t="str">
        <f>VLOOKUP(C21,'[1]Control programa E'!$B$13:$U$396,11,0)</f>
        <v>SINCELEJO</v>
      </c>
      <c r="F21" s="44" t="str">
        <f>VLOOKUP(C21,'[1]Control programa E'!$B$13:$U$396,10,0)</f>
        <v>Área Norte</v>
      </c>
      <c r="G21" s="44" t="str">
        <f>VLOOKUP(C21,'[1]Control programa E'!$B$13:$U$396,20,0)</f>
        <v>GRUPO ÉXITO: Alcides Serna</v>
      </c>
      <c r="H21" s="44" t="str">
        <f>VLOOKUP(C21,'[1]Control programa E'!$B$13:$U$396,15,0)</f>
        <v>VICTOR PATERNINA</v>
      </c>
      <c r="I21" s="149">
        <v>1</v>
      </c>
      <c r="J21" s="149">
        <v>1</v>
      </c>
      <c r="K21" s="148">
        <f t="shared" si="0"/>
        <v>1</v>
      </c>
      <c r="L21" s="83" t="s">
        <v>872</v>
      </c>
      <c r="M21" s="84">
        <v>200000</v>
      </c>
      <c r="N21" s="83">
        <f t="shared" si="2"/>
        <v>2</v>
      </c>
      <c r="O21" s="85">
        <f t="shared" si="1"/>
        <v>300000</v>
      </c>
      <c r="P21" s="75">
        <f t="shared" si="3"/>
        <v>500000</v>
      </c>
      <c r="Q21" s="76" t="s">
        <v>2726</v>
      </c>
      <c r="R21" s="74"/>
      <c r="S21" s="74"/>
      <c r="T21" s="74"/>
      <c r="U21" s="77" t="str">
        <f>VLOOKUP(C21,'[1]Control programa E'!$B$13:$AS$396,44,0)</f>
        <v>KAREN COGOLLO</v>
      </c>
      <c r="V21" s="77"/>
    </row>
    <row r="22" spans="2:22" x14ac:dyDescent="0.35">
      <c r="B22" s="78">
        <v>16</v>
      </c>
      <c r="C22" s="4">
        <v>112204</v>
      </c>
      <c r="D22" s="44" t="str">
        <f>VLOOKUP(C22,'[1]Control programa E'!$B$13:$U$396,8,0)</f>
        <v>LIBERTADOR</v>
      </c>
      <c r="E22" s="44" t="str">
        <f>VLOOKUP(C22,'[1]Control programa E'!$B$13:$U$396,11,0)</f>
        <v>ZIPAQUIRA</v>
      </c>
      <c r="F22" s="44" t="str">
        <f>VLOOKUP(C22,'[1]Control programa E'!$B$13:$U$396,10,0)</f>
        <v>Área Centro</v>
      </c>
      <c r="G22" s="44" t="str">
        <f>VLOOKUP(C22,'[1]Control programa E'!$B$13:$U$396,20,0)</f>
        <v>Carlos Pinzon</v>
      </c>
      <c r="H22" s="44" t="str">
        <f>VLOOKUP(C22,'[1]Control programa E'!$B$13:$U$396,15,0)</f>
        <v>YOLIMA MESA</v>
      </c>
      <c r="I22" s="147">
        <v>1</v>
      </c>
      <c r="J22" s="147">
        <v>1</v>
      </c>
      <c r="K22" s="148">
        <f t="shared" si="0"/>
        <v>1</v>
      </c>
      <c r="L22" s="83" t="s">
        <v>872</v>
      </c>
      <c r="M22" s="84">
        <v>200000</v>
      </c>
      <c r="N22" s="83">
        <f t="shared" si="2"/>
        <v>2</v>
      </c>
      <c r="O22" s="85">
        <f t="shared" si="1"/>
        <v>300000</v>
      </c>
      <c r="P22" s="75">
        <f t="shared" si="3"/>
        <v>500000</v>
      </c>
      <c r="Q22" s="76" t="s">
        <v>2729</v>
      </c>
      <c r="R22" s="78"/>
      <c r="S22" s="74"/>
      <c r="T22" s="78"/>
      <c r="U22" s="77" t="str">
        <f>VLOOKUP(C22,'[1]Control programa E'!$B$13:$AS$396,44,0)</f>
        <v>LUIS CASTRO</v>
      </c>
      <c r="V22" s="82"/>
    </row>
    <row r="23" spans="2:22" x14ac:dyDescent="0.35">
      <c r="B23" s="73">
        <v>17</v>
      </c>
      <c r="C23" s="6">
        <v>112096</v>
      </c>
      <c r="D23" s="44" t="str">
        <f>VLOOKUP(C23,'[1]Control programa E'!$B$13:$U$396,8,0)</f>
        <v>LOS MUISCAS</v>
      </c>
      <c r="E23" s="44" t="str">
        <f>VLOOKUP(C23,'[1]Control programa E'!$B$13:$U$396,11,0)</f>
        <v>TUNJA</v>
      </c>
      <c r="F23" s="44" t="str">
        <f>VLOOKUP(C23,'[1]Control programa E'!$B$13:$U$396,10,0)</f>
        <v>Área Centro</v>
      </c>
      <c r="G23" s="44" t="str">
        <f>VLOOKUP(C23,'[1]Control programa E'!$B$13:$U$396,20,0)</f>
        <v>MARIA OFELIA JIMENEZ CIPAMOCHA</v>
      </c>
      <c r="H23" s="44" t="str">
        <f>VLOOKUP(C23,'[1]Control programa E'!$B$13:$U$396,15,0)</f>
        <v>YOLIMA MESA</v>
      </c>
      <c r="I23" s="149">
        <v>1</v>
      </c>
      <c r="J23" s="149">
        <v>1</v>
      </c>
      <c r="K23" s="148">
        <f t="shared" si="0"/>
        <v>1</v>
      </c>
      <c r="L23" s="83" t="s">
        <v>872</v>
      </c>
      <c r="M23" s="84">
        <v>200000</v>
      </c>
      <c r="N23" s="83">
        <f t="shared" si="2"/>
        <v>2</v>
      </c>
      <c r="O23" s="85">
        <f t="shared" si="1"/>
        <v>300000</v>
      </c>
      <c r="P23" s="75">
        <f t="shared" si="3"/>
        <v>500000</v>
      </c>
      <c r="Q23" s="76" t="s">
        <v>2729</v>
      </c>
      <c r="R23" s="74"/>
      <c r="S23" s="74"/>
      <c r="T23" s="74"/>
      <c r="U23" s="77" t="str">
        <f>VLOOKUP(C23,'[1]Control programa E'!$B$13:$AS$396,44,0)</f>
        <v>RICARDO CHIPATECUA</v>
      </c>
      <c r="V23" s="77"/>
    </row>
    <row r="24" spans="2:22" x14ac:dyDescent="0.35">
      <c r="B24" s="78">
        <v>18</v>
      </c>
      <c r="C24" s="4">
        <v>146027</v>
      </c>
      <c r="D24" s="44" t="str">
        <f>VLOOKUP(C24,'[1]Control programa E'!$B$13:$U$396,8,0)</f>
        <v>AVENIDA BOLIVAR</v>
      </c>
      <c r="E24" s="44" t="str">
        <f>VLOOKUP(C24,'[1]Control programa E'!$B$13:$U$396,11,0)</f>
        <v>ARMENIA</v>
      </c>
      <c r="F24" s="44" t="str">
        <f>VLOOKUP(C24,'[1]Control programa E'!$B$13:$U$396,10,0)</f>
        <v>Área Sur</v>
      </c>
      <c r="G24" s="44" t="str">
        <f>VLOOKUP(C24,'[1]Control programa E'!$B$13:$U$396,20,0)</f>
        <v>COESCO: Francisco Diez</v>
      </c>
      <c r="H24" s="44" t="str">
        <f>VLOOKUP(C24,'[1]Control programa E'!$B$13:$U$396,15,0)</f>
        <v>MARIANA VELEZ</v>
      </c>
      <c r="I24" s="147">
        <v>1</v>
      </c>
      <c r="J24" s="147">
        <v>1</v>
      </c>
      <c r="K24" s="148">
        <f t="shared" si="0"/>
        <v>1</v>
      </c>
      <c r="L24" s="83" t="s">
        <v>872</v>
      </c>
      <c r="M24" s="84">
        <v>200000</v>
      </c>
      <c r="N24" s="83">
        <f t="shared" si="2"/>
        <v>2</v>
      </c>
      <c r="O24" s="85">
        <f t="shared" si="1"/>
        <v>300000</v>
      </c>
      <c r="P24" s="75">
        <f t="shared" si="3"/>
        <v>500000</v>
      </c>
      <c r="Q24" s="79" t="s">
        <v>870</v>
      </c>
      <c r="R24" s="78"/>
      <c r="S24" s="74"/>
      <c r="T24" s="78"/>
      <c r="U24" s="77" t="str">
        <f>VLOOKUP(C24,'[1]Control programa E'!$B$13:$AS$396,44,0)</f>
        <v>FERNANDO DUQUE</v>
      </c>
      <c r="V24" s="82"/>
    </row>
    <row r="25" spans="2:22" x14ac:dyDescent="0.35">
      <c r="B25" s="73">
        <v>19</v>
      </c>
      <c r="C25" s="4">
        <v>167121</v>
      </c>
      <c r="D25" s="44" t="str">
        <f>VLOOKUP(C25,'[1]Control programa E'!$B$13:$U$396,8,0)</f>
        <v>BELEN 2</v>
      </c>
      <c r="E25" s="44" t="str">
        <f>VLOOKUP(C25,'[1]Control programa E'!$B$13:$U$396,11,0)</f>
        <v>BELEN</v>
      </c>
      <c r="F25" s="44" t="str">
        <f>VLOOKUP(C25,'[1]Control programa E'!$B$13:$U$396,10,0)</f>
        <v>Área Centro</v>
      </c>
      <c r="G25" s="44" t="str">
        <f>VLOOKUP(C25,'[1]Control programa E'!$B$13:$U$396,20,0)</f>
        <v>Mario Amaya</v>
      </c>
      <c r="H25" s="44" t="str">
        <f>VLOOKUP(C25,'[1]Control programa E'!$B$13:$U$396,15,0)</f>
        <v>YOLIMA MESA</v>
      </c>
      <c r="I25" s="147">
        <v>1</v>
      </c>
      <c r="J25" s="147">
        <v>1</v>
      </c>
      <c r="K25" s="148">
        <f t="shared" si="0"/>
        <v>1</v>
      </c>
      <c r="L25" s="83" t="s">
        <v>872</v>
      </c>
      <c r="M25" s="84">
        <v>200000</v>
      </c>
      <c r="N25" s="83">
        <f t="shared" si="2"/>
        <v>2</v>
      </c>
      <c r="O25" s="85">
        <f t="shared" si="1"/>
        <v>300000</v>
      </c>
      <c r="P25" s="75">
        <f t="shared" si="3"/>
        <v>500000</v>
      </c>
      <c r="Q25" s="76" t="s">
        <v>2729</v>
      </c>
      <c r="R25" s="74"/>
      <c r="S25" s="74"/>
      <c r="T25" s="74"/>
      <c r="U25" s="77" t="str">
        <f>VLOOKUP(C25,'[1]Control programa E'!$B$13:$AS$396,44,0)</f>
        <v>RICARDO CHIPATECUA</v>
      </c>
      <c r="V25" s="77"/>
    </row>
    <row r="26" spans="2:22" x14ac:dyDescent="0.35">
      <c r="B26" s="78">
        <v>20</v>
      </c>
      <c r="C26" s="6">
        <v>112403</v>
      </c>
      <c r="D26" s="44" t="str">
        <f>VLOOKUP(C26,'[1]Control programa E'!$B$13:$U$396,8,0)</f>
        <v>GRAN VIA</v>
      </c>
      <c r="E26" s="44" t="str">
        <f>VLOOKUP(C26,'[1]Control programa E'!$B$13:$U$396,11,0)</f>
        <v>TENA</v>
      </c>
      <c r="F26" s="44" t="str">
        <f>VLOOKUP(C26,'[1]Control programa E'!$B$13:$U$396,10,0)</f>
        <v>Área Centro</v>
      </c>
      <c r="G26" s="44" t="str">
        <f>VLOOKUP(C26,'[1]Control programa E'!$B$13:$U$396,20,0)</f>
        <v>Gustavo Camelo</v>
      </c>
      <c r="H26" s="44" t="str">
        <f>VLOOKUP(C26,'[1]Control programa E'!$B$13:$U$396,15,0)</f>
        <v xml:space="preserve">PAOLA MARTÍNEZ </v>
      </c>
      <c r="I26" s="149">
        <v>1</v>
      </c>
      <c r="J26" s="149">
        <v>1</v>
      </c>
      <c r="K26" s="148">
        <f t="shared" si="0"/>
        <v>1</v>
      </c>
      <c r="L26" s="83" t="s">
        <v>872</v>
      </c>
      <c r="M26" s="84">
        <v>200000</v>
      </c>
      <c r="N26" s="83">
        <f t="shared" si="2"/>
        <v>2</v>
      </c>
      <c r="O26" s="85">
        <f t="shared" si="1"/>
        <v>300000</v>
      </c>
      <c r="P26" s="75">
        <f t="shared" si="3"/>
        <v>500000</v>
      </c>
      <c r="Q26" s="76" t="s">
        <v>2729</v>
      </c>
      <c r="R26" s="78"/>
      <c r="S26" s="74"/>
      <c r="T26" s="78"/>
      <c r="U26" s="77" t="str">
        <f>VLOOKUP(C26,'[1]Control programa E'!$B$13:$AS$396,44,0)</f>
        <v>MIGUEL RAMIREZ</v>
      </c>
      <c r="V26" s="82"/>
    </row>
    <row r="27" spans="2:22" x14ac:dyDescent="0.35">
      <c r="B27" s="73">
        <v>21</v>
      </c>
      <c r="C27" s="6">
        <v>166729</v>
      </c>
      <c r="D27" s="44" t="str">
        <f>VLOOKUP(C27,'[1]Control programa E'!$B$13:$U$396,8,0)</f>
        <v>ÉXITO ZOFÍA</v>
      </c>
      <c r="E27" s="44" t="str">
        <f>VLOOKUP(C27,'[1]Control programa E'!$B$13:$U$396,11,0)</f>
        <v>GALAPA</v>
      </c>
      <c r="F27" s="44" t="str">
        <f>VLOOKUP(C27,'[1]Control programa E'!$B$13:$U$396,10,0)</f>
        <v>Área Norte</v>
      </c>
      <c r="G27" s="44" t="str">
        <f>VLOOKUP(C27,'[1]Control programa E'!$B$13:$U$396,20,0)</f>
        <v>GRUPO ÉXITO: Alcides Serna</v>
      </c>
      <c r="H27" s="44" t="str">
        <f>VLOOKUP(C27,'[1]Control programa E'!$B$13:$U$396,15,0)</f>
        <v>ANGELA BARANDICA</v>
      </c>
      <c r="I27" s="149">
        <v>1</v>
      </c>
      <c r="J27" s="149">
        <v>1</v>
      </c>
      <c r="K27" s="148">
        <f t="shared" si="0"/>
        <v>1</v>
      </c>
      <c r="L27" s="83" t="s">
        <v>872</v>
      </c>
      <c r="M27" s="84">
        <v>200000</v>
      </c>
      <c r="N27" s="83">
        <f t="shared" si="2"/>
        <v>2</v>
      </c>
      <c r="O27" s="85">
        <f t="shared" si="1"/>
        <v>300000</v>
      </c>
      <c r="P27" s="75">
        <f t="shared" si="3"/>
        <v>500000</v>
      </c>
      <c r="Q27" s="76" t="s">
        <v>2726</v>
      </c>
      <c r="R27" s="74"/>
      <c r="S27" s="74"/>
      <c r="T27" s="74"/>
      <c r="U27" s="77" t="str">
        <f>VLOOKUP(C27,'[1]Control programa E'!$B$13:$AS$396,44,0)</f>
        <v>GUILLERMO SOLANO</v>
      </c>
      <c r="V27" s="77"/>
    </row>
    <row r="28" spans="2:22" x14ac:dyDescent="0.35">
      <c r="B28" s="78">
        <v>22</v>
      </c>
      <c r="C28" s="4">
        <v>111347</v>
      </c>
      <c r="D28" s="44" t="str">
        <f>VLOOKUP(C28,'[1]Control programa E'!$B$13:$U$396,8,0)</f>
        <v>SERVISUR 1 CALLE 19 - Central</v>
      </c>
      <c r="E28" s="44" t="str">
        <f>VLOOKUP(C28,'[1]Control programa E'!$B$13:$U$396,11,0)</f>
        <v>IPIALES</v>
      </c>
      <c r="F28" s="44" t="str">
        <f>VLOOKUP(C28,'[1]Control programa E'!$B$13:$U$396,10,0)</f>
        <v>Área Sur</v>
      </c>
      <c r="G28" s="44" t="str">
        <f>VLOOKUP(C28,'[1]Control programa E'!$B$13:$U$396,20,0)</f>
        <v>Maria Elena y Alonso Villacis</v>
      </c>
      <c r="H28" s="44" t="str">
        <f>VLOOKUP(C28,'[1]Control programa E'!$B$13:$U$396,15,0)</f>
        <v xml:space="preserve">FABIO ANDRES ROJAS </v>
      </c>
      <c r="I28" s="147">
        <v>1</v>
      </c>
      <c r="J28" s="147">
        <v>1</v>
      </c>
      <c r="K28" s="148">
        <f t="shared" si="0"/>
        <v>1</v>
      </c>
      <c r="L28" s="83" t="s">
        <v>872</v>
      </c>
      <c r="M28" s="84">
        <v>200000</v>
      </c>
      <c r="N28" s="83">
        <f t="shared" si="2"/>
        <v>2</v>
      </c>
      <c r="O28" s="85">
        <f t="shared" si="1"/>
        <v>300000</v>
      </c>
      <c r="P28" s="75">
        <f t="shared" si="3"/>
        <v>500000</v>
      </c>
      <c r="Q28" s="79" t="s">
        <v>870</v>
      </c>
      <c r="R28" s="78"/>
      <c r="S28" s="74"/>
      <c r="T28" s="78"/>
      <c r="U28" s="77" t="str">
        <f>VLOOKUP(C28,'[1]Control programa E'!$B$13:$AS$396,44,0)</f>
        <v>MIGUEL RAMIREZ</v>
      </c>
      <c r="V28" s="82"/>
    </row>
    <row r="29" spans="2:22" x14ac:dyDescent="0.35">
      <c r="B29" s="73">
        <v>23</v>
      </c>
      <c r="C29" s="6">
        <v>110941</v>
      </c>
      <c r="D29" s="44" t="str">
        <f>VLOOKUP(C29,'[1]Control programa E'!$B$13:$U$396,8,0)</f>
        <v>SAN PEDRO</v>
      </c>
      <c r="E29" s="44" t="str">
        <f>VLOOKUP(C29,'[1]Control programa E'!$B$13:$U$396,11,0)</f>
        <v>SAN PEDRO</v>
      </c>
      <c r="F29" s="44" t="str">
        <f>VLOOKUP(C29,'[1]Control programa E'!$B$13:$U$396,10,0)</f>
        <v>Área Sur</v>
      </c>
      <c r="G29" s="44" t="str">
        <f>VLOOKUP(C29,'[1]Control programa E'!$B$13:$U$396,20,0)</f>
        <v>VILLALOBOS: Andrea Villalobos (Lubryco)</v>
      </c>
      <c r="H29" s="44" t="str">
        <f>VLOOKUP(C29,'[1]Control programa E'!$B$13:$U$396,15,0)</f>
        <v>CATALINA QUINTERO</v>
      </c>
      <c r="I29" s="149">
        <v>1</v>
      </c>
      <c r="J29" s="149">
        <v>1</v>
      </c>
      <c r="K29" s="148">
        <f t="shared" si="0"/>
        <v>1</v>
      </c>
      <c r="L29" s="83" t="s">
        <v>872</v>
      </c>
      <c r="M29" s="84">
        <v>200000</v>
      </c>
      <c r="N29" s="83">
        <f t="shared" si="2"/>
        <v>2</v>
      </c>
      <c r="O29" s="85">
        <f t="shared" si="1"/>
        <v>300000</v>
      </c>
      <c r="P29" s="75">
        <f t="shared" si="3"/>
        <v>500000</v>
      </c>
      <c r="Q29" s="79" t="s">
        <v>870</v>
      </c>
      <c r="R29" s="74"/>
      <c r="S29" s="74"/>
      <c r="T29" s="74"/>
      <c r="U29" s="77" t="str">
        <f>VLOOKUP(C29,'[1]Control programa E'!$B$13:$AS$396,44,0)</f>
        <v>JUAN MONTEALEGRE</v>
      </c>
      <c r="V29" s="77"/>
    </row>
    <row r="30" spans="2:22" x14ac:dyDescent="0.35">
      <c r="B30" s="78">
        <v>24</v>
      </c>
      <c r="C30" s="4">
        <v>167848</v>
      </c>
      <c r="D30" s="44" t="str">
        <f>VLOOKUP(C30,'[1]Control programa E'!$B$13:$U$396,8,0)</f>
        <v>ÉXITO MAGANGUE</v>
      </c>
      <c r="E30" s="44" t="str">
        <f>VLOOKUP(C30,'[1]Control programa E'!$B$13:$U$396,11,0)</f>
        <v>MAGANGUE</v>
      </c>
      <c r="F30" s="44" t="str">
        <f>VLOOKUP(C30,'[1]Control programa E'!$B$13:$U$396,10,0)</f>
        <v>Área Norte</v>
      </c>
      <c r="G30" s="44" t="str">
        <f>VLOOKUP(C30,'[1]Control programa E'!$B$13:$U$396,20,0)</f>
        <v>GRUPO ÉXITO: Alcides Serna</v>
      </c>
      <c r="H30" s="44" t="str">
        <f>VLOOKUP(C30,'[1]Control programa E'!$B$13:$U$396,15,0)</f>
        <v>MARTHA BARROS</v>
      </c>
      <c r="I30" s="147">
        <v>1</v>
      </c>
      <c r="J30" s="147">
        <v>1</v>
      </c>
      <c r="K30" s="148">
        <f t="shared" si="0"/>
        <v>1</v>
      </c>
      <c r="L30" s="83" t="s">
        <v>872</v>
      </c>
      <c r="M30" s="84">
        <v>200000</v>
      </c>
      <c r="N30" s="83">
        <f t="shared" si="2"/>
        <v>2</v>
      </c>
      <c r="O30" s="85">
        <f t="shared" si="1"/>
        <v>300000</v>
      </c>
      <c r="P30" s="75">
        <f t="shared" si="3"/>
        <v>500000</v>
      </c>
      <c r="Q30" s="76" t="s">
        <v>2726</v>
      </c>
      <c r="R30" s="78"/>
      <c r="S30" s="74"/>
      <c r="T30" s="78"/>
      <c r="U30" s="77" t="str">
        <f>VLOOKUP(C30,'[1]Control programa E'!$B$13:$AS$396,44,0)</f>
        <v>KAREN COGOLLO</v>
      </c>
      <c r="V30" s="82"/>
    </row>
    <row r="31" spans="2:22" x14ac:dyDescent="0.35">
      <c r="B31" s="73">
        <v>25</v>
      </c>
      <c r="C31" s="4">
        <v>112150</v>
      </c>
      <c r="D31" s="44" t="str">
        <f>VLOOKUP(C31,'[1]Control programa E'!$B$13:$U$396,8,0)</f>
        <v>CANAGUARO</v>
      </c>
      <c r="E31" s="44" t="str">
        <f>VLOOKUP(C31,'[1]Control programa E'!$B$13:$U$396,11,0)</f>
        <v>ACACIAS</v>
      </c>
      <c r="F31" s="44" t="str">
        <f>VLOOKUP(C31,'[1]Control programa E'!$B$13:$U$396,10,0)</f>
        <v>Área Centro</v>
      </c>
      <c r="G31" s="44" t="str">
        <f>VLOOKUP(C31,'[1]Control programa E'!$B$13:$U$396,20,0)</f>
        <v>Omar Ramos</v>
      </c>
      <c r="H31" s="44" t="str">
        <f>VLOOKUP(C31,'[1]Control programa E'!$B$13:$U$396,15,0)</f>
        <v>IVAN PINZON</v>
      </c>
      <c r="I31" s="147">
        <v>1</v>
      </c>
      <c r="J31" s="147">
        <v>1</v>
      </c>
      <c r="K31" s="148">
        <f t="shared" si="0"/>
        <v>1</v>
      </c>
      <c r="L31" s="83" t="s">
        <v>872</v>
      </c>
      <c r="M31" s="84">
        <v>200000</v>
      </c>
      <c r="N31" s="83">
        <f t="shared" si="2"/>
        <v>2</v>
      </c>
      <c r="O31" s="85">
        <f t="shared" si="1"/>
        <v>300000</v>
      </c>
      <c r="P31" s="75">
        <f t="shared" si="3"/>
        <v>500000</v>
      </c>
      <c r="Q31" s="76" t="s">
        <v>2729</v>
      </c>
      <c r="R31" s="74"/>
      <c r="S31" s="74"/>
      <c r="T31" s="74"/>
      <c r="U31" s="77" t="str">
        <f>VLOOKUP(C31,'[1]Control programa E'!$B$13:$AS$396,44,0)</f>
        <v>WILSON MONTAÑA</v>
      </c>
      <c r="V31" s="77"/>
    </row>
    <row r="32" spans="2:22" x14ac:dyDescent="0.35">
      <c r="B32" s="78">
        <v>26</v>
      </c>
      <c r="C32" s="4">
        <v>112546</v>
      </c>
      <c r="D32" s="44" t="str">
        <f>VLOOKUP(C32,'[1]Control programa E'!$B$13:$U$396,8,0)</f>
        <v>EL COLEGIO</v>
      </c>
      <c r="E32" s="44" t="str">
        <f>VLOOKUP(C32,'[1]Control programa E'!$B$13:$U$396,11,0)</f>
        <v>EL COLEGIO</v>
      </c>
      <c r="F32" s="44" t="str">
        <f>VLOOKUP(C32,'[1]Control programa E'!$B$13:$U$396,10,0)</f>
        <v>Área Centro</v>
      </c>
      <c r="G32" s="44" t="str">
        <f>VLOOKUP(C32,'[1]Control programa E'!$B$13:$U$396,20,0)</f>
        <v>REDH: Humberto Hernandez</v>
      </c>
      <c r="H32" s="44" t="str">
        <f>VLOOKUP(C32,'[1]Control programa E'!$B$13:$U$396,15,0)</f>
        <v xml:space="preserve">PAOLA MARTÍNEZ </v>
      </c>
      <c r="I32" s="147">
        <v>1</v>
      </c>
      <c r="J32" s="147">
        <v>1</v>
      </c>
      <c r="K32" s="148">
        <f t="shared" si="0"/>
        <v>1</v>
      </c>
      <c r="L32" s="83" t="s">
        <v>872</v>
      </c>
      <c r="M32" s="84">
        <v>200000</v>
      </c>
      <c r="N32" s="83">
        <f t="shared" si="2"/>
        <v>2</v>
      </c>
      <c r="O32" s="85">
        <f t="shared" si="1"/>
        <v>300000</v>
      </c>
      <c r="P32" s="75">
        <f t="shared" si="3"/>
        <v>500000</v>
      </c>
      <c r="Q32" s="76" t="s">
        <v>2729</v>
      </c>
      <c r="R32" s="78"/>
      <c r="S32" s="74"/>
      <c r="T32" s="78"/>
      <c r="U32" s="77" t="str">
        <f>VLOOKUP(C32,'[1]Control programa E'!$B$13:$AS$396,44,0)</f>
        <v>MIGUEL RAMIREZ</v>
      </c>
      <c r="V32" s="82"/>
    </row>
    <row r="33" spans="2:22" x14ac:dyDescent="0.35">
      <c r="B33" s="73">
        <v>27</v>
      </c>
      <c r="C33" s="6">
        <v>167839</v>
      </c>
      <c r="D33" s="44" t="str">
        <f>VLOOKUP(C33,'[1]Control programa E'!$B$13:$U$396,8,0)</f>
        <v>ÉXITO CALLE 80</v>
      </c>
      <c r="E33" s="44" t="str">
        <f>VLOOKUP(C33,'[1]Control programa E'!$B$13:$U$396,11,0)</f>
        <v>BOGOTA D.C.</v>
      </c>
      <c r="F33" s="44" t="str">
        <f>VLOOKUP(C33,'[1]Control programa E'!$B$13:$U$396,10,0)</f>
        <v>Área Centro</v>
      </c>
      <c r="G33" s="44" t="str">
        <f>VLOOKUP(C33,'[1]Control programa E'!$B$13:$U$396,20,0)</f>
        <v>GRUPO ÉXITO: Alcides Serna</v>
      </c>
      <c r="H33" s="44" t="str">
        <f>VLOOKUP(C33,'[1]Control programa E'!$B$13:$U$396,15,0)</f>
        <v xml:space="preserve">JUAN PABLO PIÑEROS </v>
      </c>
      <c r="I33" s="149">
        <v>1</v>
      </c>
      <c r="J33" s="149">
        <v>1</v>
      </c>
      <c r="K33" s="148">
        <f t="shared" si="0"/>
        <v>1</v>
      </c>
      <c r="L33" s="83" t="s">
        <v>872</v>
      </c>
      <c r="M33" s="84">
        <v>200000</v>
      </c>
      <c r="N33" s="83">
        <f t="shared" si="2"/>
        <v>2</v>
      </c>
      <c r="O33" s="85">
        <f t="shared" si="1"/>
        <v>300000</v>
      </c>
      <c r="P33" s="75">
        <f t="shared" si="3"/>
        <v>500000</v>
      </c>
      <c r="Q33" s="76" t="s">
        <v>2729</v>
      </c>
      <c r="R33" s="74"/>
      <c r="S33" s="74"/>
      <c r="T33" s="74"/>
      <c r="U33" s="77" t="str">
        <f>VLOOKUP(C33,'[1]Control programa E'!$B$13:$AS$396,44,0)</f>
        <v>LUIS CASTRO</v>
      </c>
      <c r="V33" s="77"/>
    </row>
    <row r="34" spans="2:22" x14ac:dyDescent="0.35">
      <c r="B34" s="78">
        <v>28</v>
      </c>
      <c r="C34" s="6">
        <v>170428</v>
      </c>
      <c r="D34" s="44" t="str">
        <f>VLOOKUP(C34,'[1]Control programa E'!$B$13:$U$396,8,0)</f>
        <v>CLARETH</v>
      </c>
      <c r="E34" s="44" t="str">
        <f>VLOOKUP(C34,'[1]Control programa E'!$B$13:$U$396,11,0)</f>
        <v>MEDELLIN</v>
      </c>
      <c r="F34" s="44" t="str">
        <f>VLOOKUP(C34,'[1]Control programa E'!$B$13:$U$396,10,0)</f>
        <v>Área Norte</v>
      </c>
      <c r="G34" s="44" t="str">
        <f>VLOOKUP(C34,'[1]Control programa E'!$B$13:$U$396,20,0)</f>
        <v>JOSE FERNANDO HOYOS</v>
      </c>
      <c r="H34" s="44" t="str">
        <f>VLOOKUP(C34,'[1]Control programa E'!$B$13:$U$396,15,0)</f>
        <v>ANDRES FELIPE PENNA</v>
      </c>
      <c r="I34" s="149">
        <v>1</v>
      </c>
      <c r="J34" s="149">
        <v>1</v>
      </c>
      <c r="K34" s="148">
        <f t="shared" si="0"/>
        <v>1</v>
      </c>
      <c r="L34" s="83" t="s">
        <v>872</v>
      </c>
      <c r="M34" s="84">
        <v>200000</v>
      </c>
      <c r="N34" s="83">
        <f t="shared" si="2"/>
        <v>2</v>
      </c>
      <c r="O34" s="85">
        <f t="shared" si="1"/>
        <v>300000</v>
      </c>
      <c r="P34" s="75">
        <f t="shared" si="3"/>
        <v>500000</v>
      </c>
      <c r="Q34" s="76" t="s">
        <v>2726</v>
      </c>
      <c r="R34" s="78"/>
      <c r="S34" s="74"/>
      <c r="T34" s="78"/>
      <c r="U34" s="77" t="str">
        <f>VLOOKUP(C34,'[1]Control programa E'!$B$13:$AS$396,44,0)</f>
        <v>JOHNNATAN ALZATE</v>
      </c>
      <c r="V34" s="82"/>
    </row>
    <row r="35" spans="2:22" x14ac:dyDescent="0.35">
      <c r="B35" s="73">
        <v>29</v>
      </c>
      <c r="C35" s="4">
        <v>111823</v>
      </c>
      <c r="D35" s="44" t="str">
        <f>VLOOKUP(C35,'[1]Control programa E'!$B$13:$U$396,8,0)</f>
        <v>EL TRIUNFO</v>
      </c>
      <c r="E35" s="44" t="str">
        <f>VLOOKUP(C35,'[1]Control programa E'!$B$13:$U$396,11,0)</f>
        <v>TUNJA</v>
      </c>
      <c r="F35" s="44" t="str">
        <f>VLOOKUP(C35,'[1]Control programa E'!$B$13:$U$396,10,0)</f>
        <v>Área Centro</v>
      </c>
      <c r="G35" s="44" t="str">
        <f>VLOOKUP(C35,'[1]Control programa E'!$B$13:$U$396,20,0)</f>
        <v>Oliverio Gonzalez</v>
      </c>
      <c r="H35" s="44" t="str">
        <f>VLOOKUP(C35,'[1]Control programa E'!$B$13:$U$396,15,0)</f>
        <v>YOLIMA MESA</v>
      </c>
      <c r="I35" s="147">
        <v>1</v>
      </c>
      <c r="J35" s="147">
        <v>1</v>
      </c>
      <c r="K35" s="148">
        <f t="shared" si="0"/>
        <v>1</v>
      </c>
      <c r="L35" s="83" t="s">
        <v>872</v>
      </c>
      <c r="M35" s="84">
        <v>200000</v>
      </c>
      <c r="N35" s="83">
        <f t="shared" si="2"/>
        <v>2</v>
      </c>
      <c r="O35" s="85">
        <f t="shared" si="1"/>
        <v>300000</v>
      </c>
      <c r="P35" s="75">
        <f t="shared" si="3"/>
        <v>500000</v>
      </c>
      <c r="Q35" s="76" t="s">
        <v>2729</v>
      </c>
      <c r="R35" s="74"/>
      <c r="S35" s="74"/>
      <c r="T35" s="74"/>
      <c r="U35" s="77" t="str">
        <f>VLOOKUP(C35,'[1]Control programa E'!$B$13:$AS$396,44,0)</f>
        <v>RICARDO CHIPATECUA</v>
      </c>
      <c r="V35" s="77"/>
    </row>
    <row r="36" spans="2:22" x14ac:dyDescent="0.35">
      <c r="B36" s="78">
        <v>30</v>
      </c>
      <c r="C36" s="6">
        <v>157284</v>
      </c>
      <c r="D36" s="44" t="str">
        <f>VLOOKUP(C36,'[1]Control programa E'!$B$13:$U$396,8,0)</f>
        <v>ACAPULCO</v>
      </c>
      <c r="E36" s="44" t="str">
        <f>VLOOKUP(C36,'[1]Control programa E'!$B$13:$U$396,11,0)</f>
        <v>BARBOSA</v>
      </c>
      <c r="F36" s="44" t="str">
        <f>VLOOKUP(C36,'[1]Control programa E'!$B$13:$U$396,10,0)</f>
        <v>Área Centro</v>
      </c>
      <c r="G36" s="44" t="str">
        <f>VLOOKUP(C36,'[1]Control programa E'!$B$13:$U$396,20,0)</f>
        <v>GONZALEZ TORRES ARIOLFO ASDRUBAL</v>
      </c>
      <c r="H36" s="44" t="str">
        <f>VLOOKUP(C36,'[1]Control programa E'!$B$13:$U$396,15,0)</f>
        <v>YOLIMA MESA</v>
      </c>
      <c r="I36" s="149">
        <v>1</v>
      </c>
      <c r="J36" s="149">
        <v>1</v>
      </c>
      <c r="K36" s="148">
        <f t="shared" si="0"/>
        <v>1</v>
      </c>
      <c r="L36" s="83" t="s">
        <v>872</v>
      </c>
      <c r="M36" s="84">
        <v>200000</v>
      </c>
      <c r="N36" s="83">
        <f t="shared" si="2"/>
        <v>2</v>
      </c>
      <c r="O36" s="85">
        <f t="shared" si="1"/>
        <v>300000</v>
      </c>
      <c r="P36" s="75">
        <f t="shared" si="3"/>
        <v>500000</v>
      </c>
      <c r="Q36" s="76" t="s">
        <v>2729</v>
      </c>
      <c r="R36" s="78"/>
      <c r="S36" s="74"/>
      <c r="T36" s="78"/>
      <c r="U36" s="77" t="str">
        <f>VLOOKUP(C36,'[1]Control programa E'!$B$13:$AS$396,44,0)</f>
        <v>MILENA INFANTE</v>
      </c>
      <c r="V36" s="82"/>
    </row>
    <row r="37" spans="2:22" x14ac:dyDescent="0.35">
      <c r="B37" s="73">
        <v>31</v>
      </c>
      <c r="C37" s="4">
        <v>110521</v>
      </c>
      <c r="D37" s="44" t="str">
        <f>VLOOKUP(C37,'[1]Control programa E'!$B$13:$U$396,8,0)</f>
        <v>GUATIQUIA</v>
      </c>
      <c r="E37" s="44" t="str">
        <f>VLOOKUP(C37,'[1]Control programa E'!$B$13:$U$396,11,0)</f>
        <v>VILLAVICENCIO</v>
      </c>
      <c r="F37" s="44" t="str">
        <f>VLOOKUP(C37,'[1]Control programa E'!$B$13:$U$396,10,0)</f>
        <v>Área Centro</v>
      </c>
      <c r="G37" s="44" t="str">
        <f>VLOOKUP(C37,'[1]Control programa E'!$B$13:$U$396,20,0)</f>
        <v>REDH: Humberto Hernandez</v>
      </c>
      <c r="H37" s="44" t="str">
        <f>VLOOKUP(C37,'[1]Control programa E'!$B$13:$U$396,15,0)</f>
        <v>IVAN PINZON</v>
      </c>
      <c r="I37" s="147">
        <v>1</v>
      </c>
      <c r="J37" s="147">
        <v>1</v>
      </c>
      <c r="K37" s="148">
        <f t="shared" si="0"/>
        <v>1</v>
      </c>
      <c r="L37" s="83" t="s">
        <v>872</v>
      </c>
      <c r="M37" s="84">
        <v>200000</v>
      </c>
      <c r="N37" s="83">
        <f t="shared" si="2"/>
        <v>2</v>
      </c>
      <c r="O37" s="85">
        <f t="shared" si="1"/>
        <v>300000</v>
      </c>
      <c r="P37" s="75">
        <f t="shared" si="3"/>
        <v>500000</v>
      </c>
      <c r="Q37" s="76" t="s">
        <v>2729</v>
      </c>
      <c r="R37" s="74"/>
      <c r="S37" s="74"/>
      <c r="T37" s="74"/>
      <c r="U37" s="77" t="str">
        <f>VLOOKUP(C37,'[1]Control programa E'!$B$13:$AS$396,44,0)</f>
        <v>WILSON MONTAÑA</v>
      </c>
      <c r="V37" s="77"/>
    </row>
    <row r="38" spans="2:22" x14ac:dyDescent="0.35">
      <c r="B38" s="78">
        <v>32</v>
      </c>
      <c r="C38" s="6">
        <v>166733</v>
      </c>
      <c r="D38" s="44" t="str">
        <f>VLOOKUP(C38,'[1]Control programa E'!$B$13:$U$396,8,0)</f>
        <v>ÉXITO LA SELVA</v>
      </c>
      <c r="E38" s="44" t="str">
        <f>VLOOKUP(C38,'[1]Control programa E'!$B$13:$U$396,11,0)</f>
        <v>SINCELEJO</v>
      </c>
      <c r="F38" s="44" t="str">
        <f>VLOOKUP(C38,'[1]Control programa E'!$B$13:$U$396,10,0)</f>
        <v>Área Norte</v>
      </c>
      <c r="G38" s="44" t="str">
        <f>VLOOKUP(C38,'[1]Control programa E'!$B$13:$U$396,20,0)</f>
        <v>GRUPO ÉXITO: Alcides Serna</v>
      </c>
      <c r="H38" s="44" t="str">
        <f>VLOOKUP(C38,'[1]Control programa E'!$B$13:$U$396,15,0)</f>
        <v>VICTOR PATERNINA</v>
      </c>
      <c r="I38" s="149">
        <v>1</v>
      </c>
      <c r="J38" s="149">
        <v>1</v>
      </c>
      <c r="K38" s="148">
        <f t="shared" si="0"/>
        <v>1</v>
      </c>
      <c r="L38" s="83" t="s">
        <v>872</v>
      </c>
      <c r="M38" s="84">
        <v>200000</v>
      </c>
      <c r="N38" s="83">
        <f t="shared" si="2"/>
        <v>2</v>
      </c>
      <c r="O38" s="85">
        <f t="shared" si="1"/>
        <v>300000</v>
      </c>
      <c r="P38" s="75">
        <f t="shared" si="3"/>
        <v>500000</v>
      </c>
      <c r="Q38" s="76" t="s">
        <v>2726</v>
      </c>
      <c r="R38" s="78"/>
      <c r="S38" s="74"/>
      <c r="T38" s="78"/>
      <c r="U38" s="77" t="str">
        <f>VLOOKUP(C38,'[1]Control programa E'!$B$13:$AS$396,44,0)</f>
        <v>KAREN COGOLLO</v>
      </c>
      <c r="V38" s="82"/>
    </row>
    <row r="39" spans="2:22" x14ac:dyDescent="0.35">
      <c r="B39" s="73">
        <v>33</v>
      </c>
      <c r="C39" s="4">
        <v>166720</v>
      </c>
      <c r="D39" s="44" t="str">
        <f>VLOOKUP(C39,'[1]Control programa E'!$B$13:$U$396,8,0)</f>
        <v>TERMINAL LOGÍSTICO</v>
      </c>
      <c r="E39" s="44" t="str">
        <f>VLOOKUP(C39,'[1]Control programa E'!$B$13:$U$396,11,0)</f>
        <v>YUMBO</v>
      </c>
      <c r="F39" s="44" t="str">
        <f>VLOOKUP(C39,'[1]Control programa E'!$B$13:$U$396,10,0)</f>
        <v>Área Sur</v>
      </c>
      <c r="G39" s="44" t="str">
        <f>VLOOKUP(C39,'[1]Control programa E'!$B$13:$U$396,20,0)</f>
        <v>VILLALOBOS: Oscar Rojas</v>
      </c>
      <c r="H39" s="44" t="str">
        <f>VLOOKUP(C39,'[1]Control programa E'!$B$13:$U$396,15,0)</f>
        <v>CATALINA QUINTERO</v>
      </c>
      <c r="I39" s="147">
        <v>1</v>
      </c>
      <c r="J39" s="147">
        <v>1</v>
      </c>
      <c r="K39" s="148">
        <f t="shared" ref="K39:K70" si="4">AVERAGE(I39:J39)</f>
        <v>1</v>
      </c>
      <c r="L39" s="83" t="s">
        <v>872</v>
      </c>
      <c r="M39" s="84">
        <v>200000</v>
      </c>
      <c r="N39" s="83">
        <f t="shared" si="2"/>
        <v>2</v>
      </c>
      <c r="O39" s="85">
        <f t="shared" si="1"/>
        <v>300000</v>
      </c>
      <c r="P39" s="75">
        <f t="shared" si="3"/>
        <v>500000</v>
      </c>
      <c r="Q39" s="79" t="s">
        <v>870</v>
      </c>
      <c r="R39" s="74"/>
      <c r="S39" s="74"/>
      <c r="T39" s="74"/>
      <c r="U39" s="77" t="str">
        <f>VLOOKUP(C39,'[1]Control programa E'!$B$13:$AS$396,44,0)</f>
        <v>JUAN MONTEALEGRE</v>
      </c>
      <c r="V39" s="77"/>
    </row>
    <row r="40" spans="2:22" x14ac:dyDescent="0.35">
      <c r="B40" s="78">
        <v>34</v>
      </c>
      <c r="C40" s="6">
        <v>110075</v>
      </c>
      <c r="D40" s="44" t="str">
        <f>VLOOKUP(C40,'[1]Control programa E'!$B$13:$U$396,8,0)</f>
        <v>PALMITAS</v>
      </c>
      <c r="E40" s="44" t="str">
        <f>VLOOKUP(C40,'[1]Control programa E'!$B$13:$U$396,11,0)</f>
        <v>BARRANQUILLA</v>
      </c>
      <c r="F40" s="44" t="str">
        <f>VLOOKUP(C40,'[1]Control programa E'!$B$13:$U$396,10,0)</f>
        <v>Área Norte</v>
      </c>
      <c r="G40" s="44" t="str">
        <f>VLOOKUP(C40,'[1]Control programa E'!$B$13:$U$396,20,0)</f>
        <v>José Pava Toscano</v>
      </c>
      <c r="H40" s="44" t="str">
        <f>VLOOKUP(C40,'[1]Control programa E'!$B$13:$U$396,15,0)</f>
        <v>ANGELA BARANDICA</v>
      </c>
      <c r="I40" s="149">
        <v>1</v>
      </c>
      <c r="J40" s="149">
        <v>1</v>
      </c>
      <c r="K40" s="148">
        <f t="shared" si="4"/>
        <v>1</v>
      </c>
      <c r="L40" s="83" t="s">
        <v>872</v>
      </c>
      <c r="M40" s="84">
        <v>200000</v>
      </c>
      <c r="N40" s="83">
        <f t="shared" si="2"/>
        <v>2</v>
      </c>
      <c r="O40" s="85">
        <f t="shared" si="1"/>
        <v>300000</v>
      </c>
      <c r="P40" s="75">
        <f t="shared" si="3"/>
        <v>500000</v>
      </c>
      <c r="Q40" s="76" t="s">
        <v>2726</v>
      </c>
      <c r="R40" s="78"/>
      <c r="S40" s="74"/>
      <c r="T40" s="78"/>
      <c r="U40" s="77" t="str">
        <f>VLOOKUP(C40,'[1]Control programa E'!$B$13:$AS$396,44,0)</f>
        <v>GUILLERMO SOLANO</v>
      </c>
      <c r="V40" s="82"/>
    </row>
    <row r="41" spans="2:22" x14ac:dyDescent="0.35">
      <c r="B41" s="73">
        <v>35</v>
      </c>
      <c r="C41" s="4">
        <v>109893</v>
      </c>
      <c r="D41" s="44" t="str">
        <f>VLOOKUP(C41,'[1]Control programa E'!$B$13:$U$396,8,0)</f>
        <v>BOSTON</v>
      </c>
      <c r="E41" s="44" t="str">
        <f>VLOOKUP(C41,'[1]Control programa E'!$B$13:$U$396,11,0)</f>
        <v>BARRANQUILLA</v>
      </c>
      <c r="F41" s="44" t="str">
        <f>VLOOKUP(C41,'[1]Control programa E'!$B$13:$U$396,10,0)</f>
        <v>Área Norte</v>
      </c>
      <c r="G41" s="44" t="str">
        <f>VLOOKUP(C41,'[1]Control programa E'!$B$13:$U$396,20,0)</f>
        <v>COESCO: Alexander Trujillo</v>
      </c>
      <c r="H41" s="44" t="str">
        <f>VLOOKUP(C41,'[1]Control programa E'!$B$13:$U$396,15,0)</f>
        <v>ANGELA BARANDICA</v>
      </c>
      <c r="I41" s="147">
        <v>1</v>
      </c>
      <c r="J41" s="147">
        <v>1</v>
      </c>
      <c r="K41" s="148">
        <f t="shared" si="4"/>
        <v>1</v>
      </c>
      <c r="L41" s="83" t="s">
        <v>872</v>
      </c>
      <c r="M41" s="84">
        <v>200000</v>
      </c>
      <c r="N41" s="83">
        <f t="shared" si="2"/>
        <v>2</v>
      </c>
      <c r="O41" s="85">
        <f t="shared" si="1"/>
        <v>300000</v>
      </c>
      <c r="P41" s="75">
        <f t="shared" si="3"/>
        <v>500000</v>
      </c>
      <c r="Q41" s="76" t="s">
        <v>2726</v>
      </c>
      <c r="R41" s="74"/>
      <c r="S41" s="74"/>
      <c r="T41" s="74"/>
      <c r="U41" s="77" t="str">
        <f>VLOOKUP(C41,'[1]Control programa E'!$B$13:$AS$396,44,0)</f>
        <v>GUILLERMO SOLANO</v>
      </c>
      <c r="V41" s="77"/>
    </row>
    <row r="42" spans="2:22" x14ac:dyDescent="0.35">
      <c r="B42" s="78">
        <v>36</v>
      </c>
      <c r="C42" s="4">
        <v>111751</v>
      </c>
      <c r="D42" s="44" t="str">
        <f>VLOOKUP(C42,'[1]Control programa E'!$B$13:$U$396,8,0)</f>
        <v>TERMINAL GIRARDOT</v>
      </c>
      <c r="E42" s="44" t="str">
        <f>VLOOKUP(C42,'[1]Control programa E'!$B$13:$U$396,11,0)</f>
        <v>GIRARDOT</v>
      </c>
      <c r="F42" s="44" t="str">
        <f>VLOOKUP(C42,'[1]Control programa E'!$B$13:$U$396,10,0)</f>
        <v>Área Centro</v>
      </c>
      <c r="G42" s="44" t="str">
        <f>VLOOKUP(C42,'[1]Control programa E'!$B$13:$U$396,20,0)</f>
        <v>Ruben Dario Sandoval</v>
      </c>
      <c r="H42" s="44" t="str">
        <f>VLOOKUP(C42,'[1]Control programa E'!$B$13:$U$396,15,0)</f>
        <v>ROBINSON GUZMÁN</v>
      </c>
      <c r="I42" s="147">
        <v>1</v>
      </c>
      <c r="J42" s="147">
        <v>1</v>
      </c>
      <c r="K42" s="148">
        <f t="shared" si="4"/>
        <v>1</v>
      </c>
      <c r="L42" s="83" t="s">
        <v>872</v>
      </c>
      <c r="M42" s="84">
        <v>200000</v>
      </c>
      <c r="N42" s="83">
        <f t="shared" si="2"/>
        <v>2</v>
      </c>
      <c r="O42" s="85">
        <f t="shared" si="1"/>
        <v>300000</v>
      </c>
      <c r="P42" s="75">
        <f t="shared" si="3"/>
        <v>500000</v>
      </c>
      <c r="Q42" s="76" t="s">
        <v>2729</v>
      </c>
      <c r="R42" s="78"/>
      <c r="S42" s="74"/>
      <c r="T42" s="78"/>
      <c r="U42" s="77" t="str">
        <f>VLOOKUP(C42,'[1]Control programa E'!$B$13:$AS$396,44,0)</f>
        <v>LUIS CASTRO</v>
      </c>
      <c r="V42" s="82"/>
    </row>
    <row r="43" spans="2:22" x14ac:dyDescent="0.35">
      <c r="B43" s="73">
        <v>37</v>
      </c>
      <c r="C43" s="6">
        <v>111922</v>
      </c>
      <c r="D43" s="44" t="str">
        <f>VLOOKUP(C43,'[1]Control programa E'!$B$13:$U$396,8,0)</f>
        <v>FATIMA</v>
      </c>
      <c r="E43" s="44" t="str">
        <f>VLOOKUP(C43,'[1]Control programa E'!$B$13:$U$396,11,0)</f>
        <v>MONTERIA</v>
      </c>
      <c r="F43" s="44" t="str">
        <f>VLOOKUP(C43,'[1]Control programa E'!$B$13:$U$396,10,0)</f>
        <v>Área Norte</v>
      </c>
      <c r="G43" s="44" t="str">
        <f>VLOOKUP(C43,'[1]Control programa E'!$B$13:$U$396,20,0)</f>
        <v>Consuelo Pardo</v>
      </c>
      <c r="H43" s="44" t="str">
        <f>VLOOKUP(C43,'[1]Control programa E'!$B$13:$U$396,15,0)</f>
        <v>VICTOR PATERNINA</v>
      </c>
      <c r="I43" s="149">
        <v>1</v>
      </c>
      <c r="J43" s="149">
        <v>1</v>
      </c>
      <c r="K43" s="148">
        <f t="shared" si="4"/>
        <v>1</v>
      </c>
      <c r="L43" s="83" t="s">
        <v>872</v>
      </c>
      <c r="M43" s="84">
        <v>200000</v>
      </c>
      <c r="N43" s="83">
        <f t="shared" si="2"/>
        <v>2</v>
      </c>
      <c r="O43" s="85">
        <f t="shared" si="1"/>
        <v>300000</v>
      </c>
      <c r="P43" s="75">
        <f t="shared" si="3"/>
        <v>500000</v>
      </c>
      <c r="Q43" s="76" t="s">
        <v>2726</v>
      </c>
      <c r="R43" s="74"/>
      <c r="S43" s="74"/>
      <c r="T43" s="74"/>
      <c r="U43" s="77" t="str">
        <f>VLOOKUP(C43,'[1]Control programa E'!$B$13:$AS$396,44,0)</f>
        <v>KAREN COGOLLO</v>
      </c>
      <c r="V43" s="77"/>
    </row>
    <row r="44" spans="2:22" x14ac:dyDescent="0.35">
      <c r="B44" s="78">
        <v>38</v>
      </c>
      <c r="C44" s="4">
        <v>166960</v>
      </c>
      <c r="D44" s="44" t="str">
        <f>VLOOKUP(C44,'[1]Control programa E'!$B$13:$U$396,8,0)</f>
        <v>VEREDA DE TORRES</v>
      </c>
      <c r="E44" s="44" t="str">
        <f>VLOOKUP(C44,'[1]Control programa E'!$B$13:$U$396,11,0)</f>
        <v>POPAYAN</v>
      </c>
      <c r="F44" s="44" t="str">
        <f>VLOOKUP(C44,'[1]Control programa E'!$B$13:$U$396,10,0)</f>
        <v>Área Sur</v>
      </c>
      <c r="G44" s="44" t="str">
        <f>VLOOKUP(C44,'[1]Control programa E'!$B$13:$U$396,20,0)</f>
        <v>James Guerrero</v>
      </c>
      <c r="H44" s="44" t="str">
        <f>VLOOKUP(C44,'[1]Control programa E'!$B$13:$U$396,15,0)</f>
        <v>CATALINA QUINTERO</v>
      </c>
      <c r="I44" s="147">
        <v>1</v>
      </c>
      <c r="J44" s="147">
        <v>1</v>
      </c>
      <c r="K44" s="148">
        <f t="shared" si="4"/>
        <v>1</v>
      </c>
      <c r="L44" s="83" t="s">
        <v>872</v>
      </c>
      <c r="M44" s="84">
        <v>200000</v>
      </c>
      <c r="N44" s="83">
        <f t="shared" si="2"/>
        <v>2</v>
      </c>
      <c r="O44" s="85">
        <f t="shared" si="1"/>
        <v>300000</v>
      </c>
      <c r="P44" s="75">
        <f t="shared" si="3"/>
        <v>500000</v>
      </c>
      <c r="Q44" s="79" t="s">
        <v>870</v>
      </c>
      <c r="R44" s="78"/>
      <c r="S44" s="74"/>
      <c r="T44" s="78"/>
      <c r="U44" s="77" t="str">
        <f>VLOOKUP(C44,'[1]Control programa E'!$B$13:$AS$396,44,0)</f>
        <v>JOSE OROBIO</v>
      </c>
      <c r="V44" s="82"/>
    </row>
    <row r="45" spans="2:22" x14ac:dyDescent="0.35">
      <c r="B45" s="73">
        <v>39</v>
      </c>
      <c r="C45" s="6">
        <v>111163</v>
      </c>
      <c r="D45" s="44" t="str">
        <f>VLOOKUP(C45,'[1]Control programa E'!$B$13:$U$396,8,0)</f>
        <v>DISCOTRASAM</v>
      </c>
      <c r="E45" s="44" t="str">
        <f>VLOOKUP(C45,'[1]Control programa E'!$B$13:$U$396,11,0)</f>
        <v>SAN MARTIN</v>
      </c>
      <c r="F45" s="44" t="str">
        <f>VLOOKUP(C45,'[1]Control programa E'!$B$13:$U$396,10,0)</f>
        <v>Área Centro</v>
      </c>
      <c r="G45" s="44" t="str">
        <f>VLOOKUP(C45,'[1]Control programa E'!$B$13:$U$396,20,0)</f>
        <v>Daniel Guarin</v>
      </c>
      <c r="H45" s="44" t="str">
        <f>VLOOKUP(C45,'[1]Control programa E'!$B$13:$U$396,15,0)</f>
        <v>IVAN PINZON</v>
      </c>
      <c r="I45" s="149">
        <v>1</v>
      </c>
      <c r="J45" s="149">
        <v>1</v>
      </c>
      <c r="K45" s="148">
        <f t="shared" si="4"/>
        <v>1</v>
      </c>
      <c r="L45" s="83" t="s">
        <v>872</v>
      </c>
      <c r="M45" s="84">
        <v>200000</v>
      </c>
      <c r="N45" s="83">
        <f t="shared" si="2"/>
        <v>2</v>
      </c>
      <c r="O45" s="85">
        <f t="shared" si="1"/>
        <v>300000</v>
      </c>
      <c r="P45" s="75">
        <f t="shared" si="3"/>
        <v>500000</v>
      </c>
      <c r="Q45" s="76" t="s">
        <v>2729</v>
      </c>
      <c r="R45" s="74"/>
      <c r="S45" s="74"/>
      <c r="T45" s="74"/>
      <c r="U45" s="77" t="str">
        <f>VLOOKUP(C45,'[1]Control programa E'!$B$13:$AS$396,44,0)</f>
        <v>WILSON MONTAÑA</v>
      </c>
      <c r="V45" s="77"/>
    </row>
    <row r="46" spans="2:22" x14ac:dyDescent="0.35">
      <c r="B46" s="78">
        <v>40</v>
      </c>
      <c r="C46" s="6">
        <v>166730</v>
      </c>
      <c r="D46" s="44" t="str">
        <f>VLOOKUP(C46,'[1]Control programa E'!$B$13:$U$396,8,0)</f>
        <v>ÉXITO FUNZA</v>
      </c>
      <c r="E46" s="44" t="str">
        <f>VLOOKUP(C46,'[1]Control programa E'!$B$13:$U$396,11,0)</f>
        <v>FUNZA</v>
      </c>
      <c r="F46" s="44" t="str">
        <f>VLOOKUP(C46,'[1]Control programa E'!$B$13:$U$396,10,0)</f>
        <v>Área Centro</v>
      </c>
      <c r="G46" s="44" t="str">
        <f>VLOOKUP(C46,'[1]Control programa E'!$B$13:$U$396,20,0)</f>
        <v>GRUPO ÉXITO: Alcides Serna</v>
      </c>
      <c r="H46" s="44" t="str">
        <f>VLOOKUP(C46,'[1]Control programa E'!$B$13:$U$396,15,0)</f>
        <v xml:space="preserve">JUAN PABLO PIÑEROS </v>
      </c>
      <c r="I46" s="149">
        <v>1</v>
      </c>
      <c r="J46" s="149">
        <v>1</v>
      </c>
      <c r="K46" s="148">
        <f t="shared" si="4"/>
        <v>1</v>
      </c>
      <c r="L46" s="83" t="s">
        <v>872</v>
      </c>
      <c r="M46" s="84">
        <v>200000</v>
      </c>
      <c r="N46" s="83">
        <f t="shared" si="2"/>
        <v>2</v>
      </c>
      <c r="O46" s="85">
        <f t="shared" si="1"/>
        <v>300000</v>
      </c>
      <c r="P46" s="75">
        <f t="shared" si="3"/>
        <v>500000</v>
      </c>
      <c r="Q46" s="76" t="s">
        <v>2729</v>
      </c>
      <c r="R46" s="78"/>
      <c r="S46" s="74"/>
      <c r="T46" s="78"/>
      <c r="U46" s="77" t="str">
        <f>VLOOKUP(C46,'[1]Control programa E'!$B$13:$AS$396,44,0)</f>
        <v>FERNEY LOZANO</v>
      </c>
      <c r="V46" s="82"/>
    </row>
    <row r="47" spans="2:22" x14ac:dyDescent="0.35">
      <c r="B47" s="73">
        <v>41</v>
      </c>
      <c r="C47" s="6">
        <v>110943</v>
      </c>
      <c r="D47" s="44" t="str">
        <f>VLOOKUP(C47,'[1]Control programa E'!$B$13:$U$396,8,0)</f>
        <v>EL PEDREGAL</v>
      </c>
      <c r="E47" s="44" t="str">
        <f>VLOOKUP(C47,'[1]Control programa E'!$B$13:$U$396,11,0)</f>
        <v>TULUA</v>
      </c>
      <c r="F47" s="44" t="str">
        <f>VLOOKUP(C47,'[1]Control programa E'!$B$13:$U$396,10,0)</f>
        <v>Área Sur</v>
      </c>
      <c r="G47" s="44" t="str">
        <f>VLOOKUP(C47,'[1]Control programa E'!$B$13:$U$396,20,0)</f>
        <v>VILLALOBOS: Andrea Villalobos (Lubryco)</v>
      </c>
      <c r="H47" s="44" t="str">
        <f>VLOOKUP(C47,'[1]Control programa E'!$B$13:$U$396,15,0)</f>
        <v>CATALINA QUINTERO</v>
      </c>
      <c r="I47" s="149">
        <v>1</v>
      </c>
      <c r="J47" s="149">
        <v>1</v>
      </c>
      <c r="K47" s="148">
        <f t="shared" si="4"/>
        <v>1</v>
      </c>
      <c r="L47" s="83" t="s">
        <v>872</v>
      </c>
      <c r="M47" s="84">
        <v>200000</v>
      </c>
      <c r="N47" s="83">
        <f t="shared" si="2"/>
        <v>2</v>
      </c>
      <c r="O47" s="85">
        <f t="shared" si="1"/>
        <v>300000</v>
      </c>
      <c r="P47" s="75">
        <f t="shared" si="3"/>
        <v>500000</v>
      </c>
      <c r="Q47" s="79" t="s">
        <v>870</v>
      </c>
      <c r="R47" s="74"/>
      <c r="S47" s="74"/>
      <c r="T47" s="74"/>
      <c r="U47" s="77" t="str">
        <f>VLOOKUP(C47,'[1]Control programa E'!$B$13:$AS$396,44,0)</f>
        <v>JUAN MONTEALEGRE</v>
      </c>
      <c r="V47" s="77"/>
    </row>
    <row r="48" spans="2:22" x14ac:dyDescent="0.35">
      <c r="B48" s="78">
        <v>42</v>
      </c>
      <c r="C48" s="6">
        <v>157966</v>
      </c>
      <c r="D48" s="44" t="str">
        <f>VLOOKUP(C48,'[1]Control programa E'!$B$13:$U$396,8,0)</f>
        <v>PUENTE PUMAREJO</v>
      </c>
      <c r="E48" s="44" t="str">
        <f>VLOOKUP(C48,'[1]Control programa E'!$B$13:$U$396,11,0)</f>
        <v>BARRANQUILLA</v>
      </c>
      <c r="F48" s="44" t="str">
        <f>VLOOKUP(C48,'[1]Control programa E'!$B$13:$U$396,10,0)</f>
        <v>Área Norte</v>
      </c>
      <c r="G48" s="44" t="str">
        <f>VLOOKUP(C48,'[1]Control programa E'!$B$13:$U$396,20,0)</f>
        <v>COESCO: Alexander Trujillo</v>
      </c>
      <c r="H48" s="44" t="str">
        <f>VLOOKUP(C48,'[1]Control programa E'!$B$13:$U$396,15,0)</f>
        <v>ANGELA BARANDICA</v>
      </c>
      <c r="I48" s="149">
        <v>1</v>
      </c>
      <c r="J48" s="149">
        <v>1</v>
      </c>
      <c r="K48" s="148">
        <f t="shared" si="4"/>
        <v>1</v>
      </c>
      <c r="L48" s="83" t="s">
        <v>872</v>
      </c>
      <c r="M48" s="84">
        <v>200000</v>
      </c>
      <c r="N48" s="83">
        <f t="shared" si="2"/>
        <v>2</v>
      </c>
      <c r="O48" s="85">
        <f t="shared" si="1"/>
        <v>300000</v>
      </c>
      <c r="P48" s="75">
        <f t="shared" si="3"/>
        <v>500000</v>
      </c>
      <c r="Q48" s="76" t="s">
        <v>2726</v>
      </c>
      <c r="R48" s="78"/>
      <c r="S48" s="74"/>
      <c r="T48" s="78"/>
      <c r="U48" s="77" t="str">
        <f>VLOOKUP(C48,'[1]Control programa E'!$B$13:$AS$396,44,0)</f>
        <v>GUILLERMO SOLANO</v>
      </c>
      <c r="V48" s="82"/>
    </row>
    <row r="49" spans="2:22" x14ac:dyDescent="0.35">
      <c r="B49" s="73">
        <v>43</v>
      </c>
      <c r="C49" s="4">
        <v>112604</v>
      </c>
      <c r="D49" s="44" t="str">
        <f>VLOOKUP(C49,'[1]Control programa E'!$B$13:$U$396,8,0)</f>
        <v>FAROL</v>
      </c>
      <c r="E49" s="44" t="str">
        <f>VLOOKUP(C49,'[1]Control programa E'!$B$13:$U$396,11,0)</f>
        <v>POPAYAN</v>
      </c>
      <c r="F49" s="44" t="str">
        <f>VLOOKUP(C49,'[1]Control programa E'!$B$13:$U$396,10,0)</f>
        <v>Área Sur</v>
      </c>
      <c r="G49" s="44" t="str">
        <f>VLOOKUP(C49,'[1]Control programa E'!$B$13:$U$396,20,0)</f>
        <v>Moises Chilito - Mabel Solarte</v>
      </c>
      <c r="H49" s="44" t="str">
        <f>VLOOKUP(C49,'[1]Control programa E'!$B$13:$U$396,15,0)</f>
        <v>CATALINA QUINTERO</v>
      </c>
      <c r="I49" s="147">
        <v>1</v>
      </c>
      <c r="J49" s="147">
        <v>1</v>
      </c>
      <c r="K49" s="148">
        <f t="shared" si="4"/>
        <v>1</v>
      </c>
      <c r="L49" s="83" t="s">
        <v>872</v>
      </c>
      <c r="M49" s="84">
        <v>200000</v>
      </c>
      <c r="N49" s="83">
        <f t="shared" si="2"/>
        <v>2</v>
      </c>
      <c r="O49" s="85">
        <f t="shared" si="1"/>
        <v>300000</v>
      </c>
      <c r="P49" s="75">
        <f t="shared" si="3"/>
        <v>500000</v>
      </c>
      <c r="Q49" s="79" t="s">
        <v>870</v>
      </c>
      <c r="R49" s="74"/>
      <c r="S49" s="74"/>
      <c r="T49" s="74"/>
      <c r="U49" s="77" t="str">
        <f>VLOOKUP(C49,'[1]Control programa E'!$B$13:$AS$396,44,0)</f>
        <v>JOSE OROBIO</v>
      </c>
      <c r="V49" s="77"/>
    </row>
    <row r="50" spans="2:22" x14ac:dyDescent="0.35">
      <c r="B50" s="78">
        <v>44</v>
      </c>
      <c r="C50" s="6">
        <v>170055</v>
      </c>
      <c r="D50" s="44" t="str">
        <f>VLOOKUP(C50,'[1]Control programa E'!$B$13:$U$396,8,0)</f>
        <v>ESTACION DE SERVICIO PASO NIVEL</v>
      </c>
      <c r="E50" s="44" t="str">
        <f>VLOOKUP(C50,'[1]Control programa E'!$B$13:$U$396,11,0)</f>
        <v>SANTA MARTA</v>
      </c>
      <c r="F50" s="44" t="str">
        <f>VLOOKUP(C50,'[1]Control programa E'!$B$13:$U$396,10,0)</f>
        <v>Área Norte</v>
      </c>
      <c r="G50" s="44" t="str">
        <f>VLOOKUP(C50,'[1]Control programa E'!$B$13:$U$396,20,0)</f>
        <v>ARMANDO DONADO</v>
      </c>
      <c r="H50" s="44" t="str">
        <f>VLOOKUP(C50,'[1]Control programa E'!$B$13:$U$396,15,0)</f>
        <v>ANGELA BARANDICA</v>
      </c>
      <c r="I50" s="149">
        <v>1</v>
      </c>
      <c r="J50" s="149">
        <v>1</v>
      </c>
      <c r="K50" s="148">
        <f t="shared" si="4"/>
        <v>1</v>
      </c>
      <c r="L50" s="83" t="s">
        <v>872</v>
      </c>
      <c r="M50" s="84">
        <v>200000</v>
      </c>
      <c r="N50" s="83">
        <f t="shared" si="2"/>
        <v>2</v>
      </c>
      <c r="O50" s="85">
        <f t="shared" si="1"/>
        <v>300000</v>
      </c>
      <c r="P50" s="75">
        <f t="shared" si="3"/>
        <v>500000</v>
      </c>
      <c r="Q50" s="76" t="s">
        <v>2726</v>
      </c>
      <c r="R50" s="78"/>
      <c r="S50" s="74"/>
      <c r="T50" s="78"/>
      <c r="U50" s="77" t="str">
        <f>VLOOKUP(C50,'[1]Control programa E'!$B$13:$AS$396,44,0)</f>
        <v>GUILLERMO SOLANO</v>
      </c>
      <c r="V50" s="82"/>
    </row>
    <row r="51" spans="2:22" x14ac:dyDescent="0.35">
      <c r="B51" s="73">
        <v>45</v>
      </c>
      <c r="C51" s="6">
        <v>170903</v>
      </c>
      <c r="D51" s="44" t="str">
        <f>VLOOKUP(C51,'[1]Control programa E'!$B$13:$U$396,8,0)</f>
        <v>MARTINICA</v>
      </c>
      <c r="E51" s="44" t="str">
        <f>VLOOKUP(C51,'[1]Control programa E'!$B$13:$U$396,11,0)</f>
        <v>IBAGUE</v>
      </c>
      <c r="F51" s="44" t="str">
        <f>VLOOKUP(C51,'[1]Control programa E'!$B$13:$U$396,10,0)</f>
        <v>Área Centro</v>
      </c>
      <c r="G51" s="44" t="str">
        <f>VLOOKUP(C51,'[1]Control programa E'!$B$13:$U$396,20,0)</f>
        <v>COESCO: Julian Torrado</v>
      </c>
      <c r="H51" s="44" t="str">
        <f>VLOOKUP(C51,'[1]Control programa E'!$B$13:$U$396,15,0)</f>
        <v>ROBINSON GUZMÁN</v>
      </c>
      <c r="I51" s="149">
        <v>1</v>
      </c>
      <c r="J51" s="149">
        <v>1</v>
      </c>
      <c r="K51" s="148">
        <f t="shared" si="4"/>
        <v>1</v>
      </c>
      <c r="L51" s="83" t="s">
        <v>872</v>
      </c>
      <c r="M51" s="84">
        <v>200000</v>
      </c>
      <c r="N51" s="83">
        <f t="shared" si="2"/>
        <v>2</v>
      </c>
      <c r="O51" s="85">
        <f t="shared" si="1"/>
        <v>300000</v>
      </c>
      <c r="P51" s="75">
        <f t="shared" si="3"/>
        <v>500000</v>
      </c>
      <c r="Q51" s="76" t="s">
        <v>2729</v>
      </c>
      <c r="R51" s="74"/>
      <c r="S51" s="74"/>
      <c r="T51" s="74"/>
      <c r="U51" s="77" t="str">
        <f>VLOOKUP(C51,'[1]Control programa E'!$B$13:$AS$396,44,0)</f>
        <v>FERNEY LOZANO</v>
      </c>
      <c r="V51" s="77"/>
    </row>
    <row r="52" spans="2:22" x14ac:dyDescent="0.35">
      <c r="B52" s="78">
        <v>46</v>
      </c>
      <c r="C52" s="4">
        <v>170783</v>
      </c>
      <c r="D52" s="44" t="str">
        <f>VLOOKUP(C52,'[1]Control programa E'!$B$13:$U$396,8,0)</f>
        <v>TERMINAL DEL SUR</v>
      </c>
      <c r="E52" s="44" t="str">
        <f>VLOOKUP(C52,'[1]Control programa E'!$B$13:$U$396,11,0)</f>
        <v>BOGOTA D.C.</v>
      </c>
      <c r="F52" s="44" t="str">
        <f>VLOOKUP(C52,'[1]Control programa E'!$B$13:$U$396,10,0)</f>
        <v>Área Centro</v>
      </c>
      <c r="G52" s="44" t="str">
        <f>VLOOKUP(C52,'[1]Control programa E'!$B$13:$U$396,20,0)</f>
        <v>COESCO: Julian Torrado</v>
      </c>
      <c r="H52" s="44" t="str">
        <f>VLOOKUP(C52,'[1]Control programa E'!$B$13:$U$396,15,0)</f>
        <v xml:space="preserve">PAOLA MARTÍNEZ </v>
      </c>
      <c r="I52" s="147">
        <v>1</v>
      </c>
      <c r="J52" s="147">
        <v>1</v>
      </c>
      <c r="K52" s="148">
        <f t="shared" si="4"/>
        <v>1</v>
      </c>
      <c r="L52" s="83" t="s">
        <v>872</v>
      </c>
      <c r="M52" s="84">
        <v>200000</v>
      </c>
      <c r="N52" s="83">
        <f t="shared" si="2"/>
        <v>2</v>
      </c>
      <c r="O52" s="85">
        <f t="shared" si="1"/>
        <v>300000</v>
      </c>
      <c r="P52" s="75">
        <f t="shared" si="3"/>
        <v>500000</v>
      </c>
      <c r="Q52" s="76" t="s">
        <v>2729</v>
      </c>
      <c r="R52" s="78"/>
      <c r="S52" s="74"/>
      <c r="T52" s="78"/>
      <c r="U52" s="77" t="str">
        <f>VLOOKUP(C52,'[1]Control programa E'!$B$13:$AS$396,44,0)</f>
        <v>FERNEY LOZANO</v>
      </c>
      <c r="V52" s="82"/>
    </row>
    <row r="53" spans="2:22" x14ac:dyDescent="0.35">
      <c r="B53" s="73">
        <v>47</v>
      </c>
      <c r="C53" s="4">
        <v>166842</v>
      </c>
      <c r="D53" s="44" t="str">
        <f>VLOOKUP(C53,'[1]Control programa E'!$B$13:$U$396,8,0)</f>
        <v>CRISTALES</v>
      </c>
      <c r="E53" s="44" t="str">
        <f>VLOOKUP(C53,'[1]Control programa E'!$B$13:$U$396,11,0)</f>
        <v>RESTREPO</v>
      </c>
      <c r="F53" s="44" t="str">
        <f>VLOOKUP(C53,'[1]Control programa E'!$B$13:$U$396,10,0)</f>
        <v>Área Centro</v>
      </c>
      <c r="G53" s="44" t="str">
        <f>VLOOKUP(C53,'[1]Control programa E'!$B$13:$U$396,20,0)</f>
        <v>REDH: Humberto Hernandez</v>
      </c>
      <c r="H53" s="44" t="str">
        <f>VLOOKUP(C53,'[1]Control programa E'!$B$13:$U$396,15,0)</f>
        <v>IVAN PINZON</v>
      </c>
      <c r="I53" s="147">
        <v>1</v>
      </c>
      <c r="J53" s="147">
        <v>1</v>
      </c>
      <c r="K53" s="148">
        <f t="shared" si="4"/>
        <v>1</v>
      </c>
      <c r="L53" s="83" t="s">
        <v>872</v>
      </c>
      <c r="M53" s="84">
        <v>200000</v>
      </c>
      <c r="N53" s="83">
        <f t="shared" si="2"/>
        <v>2</v>
      </c>
      <c r="O53" s="85">
        <f t="shared" si="1"/>
        <v>300000</v>
      </c>
      <c r="P53" s="75">
        <f t="shared" si="3"/>
        <v>500000</v>
      </c>
      <c r="Q53" s="76" t="s">
        <v>2729</v>
      </c>
      <c r="R53" s="74"/>
      <c r="S53" s="74"/>
      <c r="T53" s="74"/>
      <c r="U53" s="77" t="str">
        <f>VLOOKUP(C53,'[1]Control programa E'!$B$13:$AS$396,44,0)</f>
        <v>WILSON MONTAÑA</v>
      </c>
      <c r="V53" s="77"/>
    </row>
    <row r="54" spans="2:22" x14ac:dyDescent="0.35">
      <c r="B54" s="78">
        <v>48</v>
      </c>
      <c r="C54" s="6">
        <v>170610</v>
      </c>
      <c r="D54" s="44" t="str">
        <f>VLOOKUP(C54,'[1]Control programa E'!$B$13:$U$396,8,0)</f>
        <v>LUIS CARLOS GALAN</v>
      </c>
      <c r="E54" s="44" t="str">
        <f>VLOOKUP(C54,'[1]Control programa E'!$B$13:$U$396,11,0)</f>
        <v>SINCELEJO</v>
      </c>
      <c r="F54" s="44" t="str">
        <f>VLOOKUP(C54,'[1]Control programa E'!$B$13:$U$396,10,0)</f>
        <v>Área Norte</v>
      </c>
      <c r="G54" s="44" t="str">
        <f>VLOOKUP(C54,'[1]Control programa E'!$B$13:$U$396,20,0)</f>
        <v>Jose Dario Moreno</v>
      </c>
      <c r="H54" s="44" t="str">
        <f>VLOOKUP(C54,'[1]Control programa E'!$B$13:$U$396,15,0)</f>
        <v>VICTOR PATERNINA</v>
      </c>
      <c r="I54" s="149">
        <v>1</v>
      </c>
      <c r="J54" s="149">
        <v>1</v>
      </c>
      <c r="K54" s="148">
        <f t="shared" si="4"/>
        <v>1</v>
      </c>
      <c r="L54" s="83" t="s">
        <v>872</v>
      </c>
      <c r="M54" s="84">
        <v>200000</v>
      </c>
      <c r="N54" s="83">
        <f t="shared" si="2"/>
        <v>2</v>
      </c>
      <c r="O54" s="85">
        <f t="shared" si="1"/>
        <v>300000</v>
      </c>
      <c r="P54" s="75">
        <f t="shared" si="3"/>
        <v>500000</v>
      </c>
      <c r="Q54" s="76" t="s">
        <v>2726</v>
      </c>
      <c r="R54" s="78"/>
      <c r="S54" s="74"/>
      <c r="T54" s="78"/>
      <c r="U54" s="77" t="str">
        <f>VLOOKUP(C54,'[1]Control programa E'!$B$13:$AS$396,44,0)</f>
        <v>KAREN COGOLLO</v>
      </c>
      <c r="V54" s="82"/>
    </row>
    <row r="55" spans="2:22" x14ac:dyDescent="0.35">
      <c r="B55" s="73">
        <v>49</v>
      </c>
      <c r="C55" s="4">
        <v>170788</v>
      </c>
      <c r="D55" s="44" t="str">
        <f>VLOOKUP(C55,'[1]Control programa E'!$B$13:$U$396,8,0)</f>
        <v>COESCO EL BOSQUE</v>
      </c>
      <c r="E55" s="44" t="str">
        <f>VLOOKUP(C55,'[1]Control programa E'!$B$13:$U$396,11,0)</f>
        <v>CARTAGENA</v>
      </c>
      <c r="F55" s="44" t="str">
        <f>VLOOKUP(C55,'[1]Control programa E'!$B$13:$U$396,10,0)</f>
        <v>Área Norte</v>
      </c>
      <c r="G55" s="44" t="str">
        <f>VLOOKUP(C55,'[1]Control programa E'!$B$13:$U$396,20,0)</f>
        <v>COESCO: Alexander Trujillo</v>
      </c>
      <c r="H55" s="44" t="str">
        <f>VLOOKUP(C55,'[1]Control programa E'!$B$13:$U$396,15,0)</f>
        <v>MARTHA BARROS</v>
      </c>
      <c r="I55" s="147">
        <v>1</v>
      </c>
      <c r="J55" s="147">
        <v>1</v>
      </c>
      <c r="K55" s="148">
        <f t="shared" si="4"/>
        <v>1</v>
      </c>
      <c r="L55" s="83" t="s">
        <v>872</v>
      </c>
      <c r="M55" s="84">
        <v>200000</v>
      </c>
      <c r="N55" s="83">
        <f t="shared" si="2"/>
        <v>2</v>
      </c>
      <c r="O55" s="85">
        <f t="shared" si="1"/>
        <v>300000</v>
      </c>
      <c r="P55" s="75">
        <f t="shared" si="3"/>
        <v>500000</v>
      </c>
      <c r="Q55" s="76" t="s">
        <v>2726</v>
      </c>
      <c r="R55" s="74"/>
      <c r="S55" s="74"/>
      <c r="T55" s="74"/>
      <c r="U55" s="77" t="str">
        <f>VLOOKUP(C55,'[1]Control programa E'!$B$13:$AS$396,44,0)</f>
        <v>KAREN COGOLLO</v>
      </c>
      <c r="V55" s="77"/>
    </row>
    <row r="56" spans="2:22" x14ac:dyDescent="0.35">
      <c r="B56" s="78">
        <v>50</v>
      </c>
      <c r="C56" s="6">
        <v>154439</v>
      </c>
      <c r="D56" s="44" t="str">
        <f>VLOOKUP(C56,'[1]Control programa E'!$B$13:$U$396,8,0)</f>
        <v>ALJIBE</v>
      </c>
      <c r="E56" s="44" t="str">
        <f>VLOOKUP(C56,'[1]Control programa E'!$B$13:$U$396,11,0)</f>
        <v>POPAYAN</v>
      </c>
      <c r="F56" s="44" t="str">
        <f>VLOOKUP(C56,'[1]Control programa E'!$B$13:$U$396,10,0)</f>
        <v>Área Sur</v>
      </c>
      <c r="G56" s="44" t="str">
        <f>VLOOKUP(C56,'[1]Control programa E'!$B$13:$U$396,20,0)</f>
        <v>Rodrigo Jaramillo</v>
      </c>
      <c r="H56" s="44" t="str">
        <f>VLOOKUP(C56,'[1]Control programa E'!$B$13:$U$396,15,0)</f>
        <v>CATALINA QUINTERO</v>
      </c>
      <c r="I56" s="149">
        <v>1</v>
      </c>
      <c r="J56" s="149">
        <v>1</v>
      </c>
      <c r="K56" s="148">
        <f t="shared" si="4"/>
        <v>1</v>
      </c>
      <c r="L56" s="83" t="s">
        <v>872</v>
      </c>
      <c r="M56" s="84">
        <v>200000</v>
      </c>
      <c r="N56" s="83">
        <f t="shared" si="2"/>
        <v>2</v>
      </c>
      <c r="O56" s="85">
        <f t="shared" si="1"/>
        <v>300000</v>
      </c>
      <c r="P56" s="75">
        <f t="shared" si="3"/>
        <v>500000</v>
      </c>
      <c r="Q56" s="79" t="s">
        <v>870</v>
      </c>
      <c r="R56" s="78"/>
      <c r="S56" s="74"/>
      <c r="T56" s="78"/>
      <c r="U56" s="77" t="str">
        <f>VLOOKUP(C56,'[1]Control programa E'!$B$13:$AS$396,44,0)</f>
        <v>JOSE OROBIO</v>
      </c>
      <c r="V56" s="82"/>
    </row>
    <row r="57" spans="2:22" x14ac:dyDescent="0.35">
      <c r="B57" s="73">
        <v>51</v>
      </c>
      <c r="C57" s="6">
        <v>110723</v>
      </c>
      <c r="D57" s="44" t="str">
        <f>VLOOKUP(C57,'[1]Control programa E'!$B$13:$U$396,8,0)</f>
        <v>CAQUEZA</v>
      </c>
      <c r="E57" s="44" t="str">
        <f>VLOOKUP(C57,'[1]Control programa E'!$B$13:$U$396,11,0)</f>
        <v>CAQUEZA</v>
      </c>
      <c r="F57" s="44" t="str">
        <f>VLOOKUP(C57,'[1]Control programa E'!$B$13:$U$396,10,0)</f>
        <v>Área Centro</v>
      </c>
      <c r="G57" s="44" t="str">
        <f>VLOOKUP(C57,'[1]Control programa E'!$B$13:$U$396,20,0)</f>
        <v>REDH: Humberto Hernandez</v>
      </c>
      <c r="H57" s="44" t="str">
        <f>VLOOKUP(C57,'[1]Control programa E'!$B$13:$U$396,15,0)</f>
        <v>IVAN PINZON</v>
      </c>
      <c r="I57" s="149">
        <v>1</v>
      </c>
      <c r="J57" s="149">
        <v>1</v>
      </c>
      <c r="K57" s="148">
        <f t="shared" si="4"/>
        <v>1</v>
      </c>
      <c r="L57" s="83" t="s">
        <v>872</v>
      </c>
      <c r="M57" s="84">
        <v>200000</v>
      </c>
      <c r="N57" s="83">
        <f t="shared" si="2"/>
        <v>2</v>
      </c>
      <c r="O57" s="85">
        <f t="shared" si="1"/>
        <v>300000</v>
      </c>
      <c r="P57" s="75">
        <f t="shared" si="3"/>
        <v>500000</v>
      </c>
      <c r="Q57" s="76" t="s">
        <v>2729</v>
      </c>
      <c r="R57" s="74"/>
      <c r="S57" s="74"/>
      <c r="T57" s="74"/>
      <c r="U57" s="77" t="str">
        <f>VLOOKUP(C57,'[1]Control programa E'!$B$13:$AS$396,44,0)</f>
        <v>WILSON MONTAÑA</v>
      </c>
      <c r="V57" s="77"/>
    </row>
    <row r="58" spans="2:22" x14ac:dyDescent="0.35">
      <c r="B58" s="78">
        <v>52</v>
      </c>
      <c r="C58" s="6">
        <v>110835</v>
      </c>
      <c r="D58" s="44" t="str">
        <f>VLOOKUP(C58,'[1]Control programa E'!$B$13:$U$396,8,0)</f>
        <v>EL FARO</v>
      </c>
      <c r="E58" s="44" t="str">
        <f>VLOOKUP(C58,'[1]Control programa E'!$B$13:$U$396,11,0)</f>
        <v>MONTERIA</v>
      </c>
      <c r="F58" s="44" t="str">
        <f>VLOOKUP(C58,'[1]Control programa E'!$B$13:$U$396,10,0)</f>
        <v>Área Norte</v>
      </c>
      <c r="G58" s="44" t="str">
        <f>VLOOKUP(C58,'[1]Control programa E'!$B$13:$U$396,20,0)</f>
        <v>Ramiro Otero</v>
      </c>
      <c r="H58" s="44" t="str">
        <f>VLOOKUP(C58,'[1]Control programa E'!$B$13:$U$396,15,0)</f>
        <v>VICTOR PATERNINA</v>
      </c>
      <c r="I58" s="149">
        <v>1</v>
      </c>
      <c r="J58" s="149">
        <v>1</v>
      </c>
      <c r="K58" s="148">
        <f t="shared" si="4"/>
        <v>1</v>
      </c>
      <c r="L58" s="83" t="s">
        <v>872</v>
      </c>
      <c r="M58" s="84">
        <v>200000</v>
      </c>
      <c r="N58" s="83">
        <f t="shared" si="2"/>
        <v>2</v>
      </c>
      <c r="O58" s="85">
        <f t="shared" si="1"/>
        <v>300000</v>
      </c>
      <c r="P58" s="75">
        <f t="shared" si="3"/>
        <v>500000</v>
      </c>
      <c r="Q58" s="76" t="s">
        <v>2726</v>
      </c>
      <c r="R58" s="78"/>
      <c r="S58" s="74"/>
      <c r="T58" s="78"/>
      <c r="U58" s="77" t="str">
        <f>VLOOKUP(C58,'[1]Control programa E'!$B$13:$AS$396,44,0)</f>
        <v>KAREN COGOLLO</v>
      </c>
      <c r="V58" s="82"/>
    </row>
    <row r="59" spans="2:22" x14ac:dyDescent="0.35">
      <c r="B59" s="73">
        <v>53</v>
      </c>
      <c r="C59" s="4">
        <v>170424</v>
      </c>
      <c r="D59" s="44" t="str">
        <f>VLOOKUP(C59,'[1]Control programa E'!$B$13:$U$396,8,0)</f>
        <v>SANTA MARIA DEL MAR</v>
      </c>
      <c r="E59" s="44" t="str">
        <f>VLOOKUP(C59,'[1]Control programa E'!$B$13:$U$396,11,0)</f>
        <v>SAN CARLOS</v>
      </c>
      <c r="F59" s="44" t="str">
        <f>VLOOKUP(C59,'[1]Control programa E'!$B$13:$U$396,10,0)</f>
        <v>Área Norte</v>
      </c>
      <c r="G59" s="44" t="str">
        <f>VLOOKUP(C59,'[1]Control programa E'!$B$13:$U$396,20,0)</f>
        <v xml:space="preserve"> Sra. Jeny Espitia Mafioly</v>
      </c>
      <c r="H59" s="44" t="str">
        <f>VLOOKUP(C59,'[1]Control programa E'!$B$13:$U$396,15,0)</f>
        <v>VICTOR PATERNINA</v>
      </c>
      <c r="I59" s="147">
        <v>1</v>
      </c>
      <c r="J59" s="147">
        <v>1</v>
      </c>
      <c r="K59" s="148">
        <f t="shared" si="4"/>
        <v>1</v>
      </c>
      <c r="L59" s="83" t="s">
        <v>872</v>
      </c>
      <c r="M59" s="84">
        <v>200000</v>
      </c>
      <c r="N59" s="83">
        <f t="shared" si="2"/>
        <v>2</v>
      </c>
      <c r="O59" s="85">
        <f t="shared" si="1"/>
        <v>300000</v>
      </c>
      <c r="P59" s="75">
        <f t="shared" si="3"/>
        <v>500000</v>
      </c>
      <c r="Q59" s="76" t="s">
        <v>2726</v>
      </c>
      <c r="R59" s="74"/>
      <c r="S59" s="74"/>
      <c r="T59" s="74"/>
      <c r="U59" s="77" t="str">
        <f>VLOOKUP(C59,'[1]Control programa E'!$B$13:$AS$396,44,0)</f>
        <v>KAREN COGOLLO</v>
      </c>
      <c r="V59" s="77"/>
    </row>
    <row r="60" spans="2:22" x14ac:dyDescent="0.35">
      <c r="B60" s="78">
        <v>54</v>
      </c>
      <c r="C60" s="6">
        <v>171094</v>
      </c>
      <c r="D60" s="44" t="str">
        <f>VLOOKUP(C60,'[1]Control programa E'!$B$13:$U$396,8,0)</f>
        <v>EL PUERTO</v>
      </c>
      <c r="E60" s="44" t="str">
        <f>VLOOKUP(C60,'[1]Control programa E'!$B$13:$U$396,11,0)</f>
        <v>GUATAVITA</v>
      </c>
      <c r="F60" s="44" t="str">
        <f>VLOOKUP(C60,'[1]Control programa E'!$B$13:$U$396,10,0)</f>
        <v>Área Centro</v>
      </c>
      <c r="G60" s="44" t="str">
        <f>VLOOKUP(C60,'[1]Control programa E'!$B$13:$U$396,20,0)</f>
        <v>Pedro Latiff</v>
      </c>
      <c r="H60" s="44" t="str">
        <f>VLOOKUP(C60,'[1]Control programa E'!$B$13:$U$396,15,0)</f>
        <v>YOLIMA MESA</v>
      </c>
      <c r="I60" s="149">
        <v>1</v>
      </c>
      <c r="J60" s="149">
        <v>1</v>
      </c>
      <c r="K60" s="148">
        <f t="shared" si="4"/>
        <v>1</v>
      </c>
      <c r="L60" s="83" t="s">
        <v>872</v>
      </c>
      <c r="M60" s="84">
        <v>200000</v>
      </c>
      <c r="N60" s="83">
        <f t="shared" si="2"/>
        <v>2</v>
      </c>
      <c r="O60" s="85">
        <f t="shared" si="1"/>
        <v>300000</v>
      </c>
      <c r="P60" s="75">
        <f t="shared" si="3"/>
        <v>500000</v>
      </c>
      <c r="Q60" s="76" t="s">
        <v>2729</v>
      </c>
      <c r="R60" s="78"/>
      <c r="S60" s="74"/>
      <c r="T60" s="78"/>
      <c r="U60" s="77" t="str">
        <f>VLOOKUP(C60,'[1]Control programa E'!$B$13:$AS$396,44,0)</f>
        <v>LUIS CASTRO</v>
      </c>
      <c r="V60" s="82"/>
    </row>
    <row r="61" spans="2:22" x14ac:dyDescent="0.35">
      <c r="B61" s="73">
        <v>55</v>
      </c>
      <c r="C61" s="4">
        <v>111746</v>
      </c>
      <c r="D61" s="44" t="str">
        <f>VLOOKUP(C61,'[1]Control programa E'!$B$13:$U$396,8,0)</f>
        <v>TERMINAL TULUA</v>
      </c>
      <c r="E61" s="44" t="str">
        <f>VLOOKUP(C61,'[1]Control programa E'!$B$13:$U$396,11,0)</f>
        <v>TULUA</v>
      </c>
      <c r="F61" s="44" t="str">
        <f>VLOOKUP(C61,'[1]Control programa E'!$B$13:$U$396,10,0)</f>
        <v>Área Sur</v>
      </c>
      <c r="G61" s="44" t="str">
        <f>VLOOKUP(C61,'[1]Control programa E'!$B$13:$U$396,20,0)</f>
        <v>REDH: Humberto Hernandez</v>
      </c>
      <c r="H61" s="44" t="str">
        <f>VLOOKUP(C61,'[1]Control programa E'!$B$13:$U$396,15,0)</f>
        <v>ANDRES GARCIA</v>
      </c>
      <c r="I61" s="147">
        <v>1</v>
      </c>
      <c r="J61" s="147">
        <v>1</v>
      </c>
      <c r="K61" s="148">
        <f t="shared" si="4"/>
        <v>1</v>
      </c>
      <c r="L61" s="83" t="s">
        <v>872</v>
      </c>
      <c r="M61" s="84">
        <v>200000</v>
      </c>
      <c r="N61" s="83">
        <f t="shared" si="2"/>
        <v>2</v>
      </c>
      <c r="O61" s="85">
        <f t="shared" si="1"/>
        <v>300000</v>
      </c>
      <c r="P61" s="75">
        <f t="shared" si="3"/>
        <v>500000</v>
      </c>
      <c r="Q61" s="79" t="s">
        <v>870</v>
      </c>
      <c r="R61" s="74"/>
      <c r="S61" s="74"/>
      <c r="T61" s="74"/>
      <c r="U61" s="77" t="str">
        <f>VLOOKUP(C61,'[1]Control programa E'!$B$13:$AS$396,44,0)</f>
        <v>SANDRA JORDAN</v>
      </c>
      <c r="V61" s="77"/>
    </row>
    <row r="62" spans="2:22" x14ac:dyDescent="0.35">
      <c r="B62" s="78">
        <v>56</v>
      </c>
      <c r="C62" s="4">
        <v>110395</v>
      </c>
      <c r="D62" s="44" t="str">
        <f>VLOOKUP(C62,'[1]Control programa E'!$B$13:$U$396,8,0)</f>
        <v>YUMBO</v>
      </c>
      <c r="E62" s="44" t="str">
        <f>VLOOKUP(C62,'[1]Control programa E'!$B$13:$U$396,11,0)</f>
        <v>YUMBO</v>
      </c>
      <c r="F62" s="44" t="str">
        <f>VLOOKUP(C62,'[1]Control programa E'!$B$13:$U$396,10,0)</f>
        <v>Área Sur</v>
      </c>
      <c r="G62" s="44" t="str">
        <f>VLOOKUP(C62,'[1]Control programa E'!$B$13:$U$396,20,0)</f>
        <v>Luis Eduardo Quiroga</v>
      </c>
      <c r="H62" s="44" t="str">
        <f>VLOOKUP(C62,'[1]Control programa E'!$B$13:$U$396,15,0)</f>
        <v>CLAUDIA PINILLA</v>
      </c>
      <c r="I62" s="147">
        <v>1</v>
      </c>
      <c r="J62" s="147">
        <v>1</v>
      </c>
      <c r="K62" s="148">
        <f t="shared" si="4"/>
        <v>1</v>
      </c>
      <c r="L62" s="83" t="s">
        <v>872</v>
      </c>
      <c r="M62" s="84">
        <v>200000</v>
      </c>
      <c r="N62" s="83">
        <f t="shared" si="2"/>
        <v>2</v>
      </c>
      <c r="O62" s="85">
        <f t="shared" si="1"/>
        <v>300000</v>
      </c>
      <c r="P62" s="75">
        <f t="shared" si="3"/>
        <v>500000</v>
      </c>
      <c r="Q62" s="79" t="s">
        <v>870</v>
      </c>
      <c r="R62" s="78"/>
      <c r="S62" s="74"/>
      <c r="T62" s="78"/>
      <c r="U62" s="77" t="str">
        <f>VLOOKUP(C62,'[1]Control programa E'!$B$13:$AS$396,44,0)</f>
        <v>JOSE OROBIO</v>
      </c>
      <c r="V62" s="82"/>
    </row>
    <row r="63" spans="2:22" x14ac:dyDescent="0.35">
      <c r="B63" s="73">
        <v>57</v>
      </c>
      <c r="C63" s="4">
        <v>110804</v>
      </c>
      <c r="D63" s="44" t="str">
        <f>VLOOKUP(C63,'[1]Control programa E'!$B$13:$U$396,8,0)</f>
        <v>PEÑALISA</v>
      </c>
      <c r="E63" s="44" t="str">
        <f>VLOOKUP(C63,'[1]Control programa E'!$B$13:$U$396,11,0)</f>
        <v>RICAURTE</v>
      </c>
      <c r="F63" s="44" t="str">
        <f>VLOOKUP(C63,'[1]Control programa E'!$B$13:$U$396,10,0)</f>
        <v>Área Centro</v>
      </c>
      <c r="G63" s="44" t="str">
        <f>VLOOKUP(C63,'[1]Control programa E'!$B$13:$U$396,20,0)</f>
        <v>REDH: Humberto Hernandez</v>
      </c>
      <c r="H63" s="44" t="str">
        <f>VLOOKUP(C63,'[1]Control programa E'!$B$13:$U$396,15,0)</f>
        <v>ROBINSON GUZMÁN</v>
      </c>
      <c r="I63" s="147">
        <v>1</v>
      </c>
      <c r="J63" s="147">
        <v>1</v>
      </c>
      <c r="K63" s="148">
        <f t="shared" si="4"/>
        <v>1</v>
      </c>
      <c r="L63" s="83" t="s">
        <v>872</v>
      </c>
      <c r="M63" s="84">
        <v>200000</v>
      </c>
      <c r="N63" s="83">
        <f t="shared" si="2"/>
        <v>2</v>
      </c>
      <c r="O63" s="85">
        <f t="shared" si="1"/>
        <v>300000</v>
      </c>
      <c r="P63" s="75">
        <f t="shared" si="3"/>
        <v>500000</v>
      </c>
      <c r="Q63" s="76" t="s">
        <v>2729</v>
      </c>
      <c r="R63" s="74"/>
      <c r="S63" s="74"/>
      <c r="T63" s="74"/>
      <c r="U63" s="77" t="str">
        <f>VLOOKUP(C63,'[1]Control programa E'!$B$13:$AS$396,44,0)</f>
        <v>LAURA PERDOMO</v>
      </c>
      <c r="V63" s="77"/>
    </row>
    <row r="64" spans="2:22" x14ac:dyDescent="0.35">
      <c r="B64" s="78">
        <v>58</v>
      </c>
      <c r="C64" s="4">
        <v>111348</v>
      </c>
      <c r="D64" s="44" t="str">
        <f>VLOOKUP(C64,'[1]Control programa E'!$B$13:$U$396,8,0)</f>
        <v>SERVISUR RUMICHACA</v>
      </c>
      <c r="E64" s="44" t="str">
        <f>VLOOKUP(C64,'[1]Control programa E'!$B$13:$U$396,11,0)</f>
        <v>IPIALES</v>
      </c>
      <c r="F64" s="44" t="str">
        <f>VLOOKUP(C64,'[1]Control programa E'!$B$13:$U$396,10,0)</f>
        <v>Área Sur</v>
      </c>
      <c r="G64" s="44" t="str">
        <f>VLOOKUP(C64,'[1]Control programa E'!$B$13:$U$396,20,0)</f>
        <v>Maria Elena y Alonso Villacis</v>
      </c>
      <c r="H64" s="44" t="str">
        <f>VLOOKUP(C64,'[1]Control programa E'!$B$13:$U$396,15,0)</f>
        <v xml:space="preserve">FABIO ANDRES ROJAS </v>
      </c>
      <c r="I64" s="147">
        <v>1</v>
      </c>
      <c r="J64" s="147">
        <v>1</v>
      </c>
      <c r="K64" s="148">
        <f t="shared" si="4"/>
        <v>1</v>
      </c>
      <c r="L64" s="83" t="s">
        <v>872</v>
      </c>
      <c r="M64" s="84">
        <v>200000</v>
      </c>
      <c r="N64" s="83">
        <f t="shared" si="2"/>
        <v>2</v>
      </c>
      <c r="O64" s="85">
        <f t="shared" si="1"/>
        <v>300000</v>
      </c>
      <c r="P64" s="75">
        <f t="shared" si="3"/>
        <v>500000</v>
      </c>
      <c r="Q64" s="79" t="s">
        <v>870</v>
      </c>
      <c r="R64" s="78"/>
      <c r="S64" s="74"/>
      <c r="T64" s="78"/>
      <c r="U64" s="77" t="str">
        <f>VLOOKUP(C64,'[1]Control programa E'!$B$13:$AS$396,44,0)</f>
        <v>MIGUEL RAMIREZ</v>
      </c>
      <c r="V64" s="82"/>
    </row>
    <row r="65" spans="2:22" x14ac:dyDescent="0.35">
      <c r="B65" s="73">
        <v>59</v>
      </c>
      <c r="C65" s="4">
        <v>111349</v>
      </c>
      <c r="D65" s="44" t="str">
        <f>VLOOKUP(C65,'[1]Control programa E'!$B$13:$U$396,8,0)</f>
        <v>SERVISUR VIA AEROPUERTO</v>
      </c>
      <c r="E65" s="44" t="str">
        <f>VLOOKUP(C65,'[1]Control programa E'!$B$13:$U$396,11,0)</f>
        <v>IPIALES</v>
      </c>
      <c r="F65" s="44" t="str">
        <f>VLOOKUP(C65,'[1]Control programa E'!$B$13:$U$396,10,0)</f>
        <v>Área Sur</v>
      </c>
      <c r="G65" s="44" t="str">
        <f>VLOOKUP(C65,'[1]Control programa E'!$B$13:$U$396,20,0)</f>
        <v>Maria Elena y Alonso Villacis</v>
      </c>
      <c r="H65" s="44" t="str">
        <f>VLOOKUP(C65,'[1]Control programa E'!$B$13:$U$396,15,0)</f>
        <v xml:space="preserve">FABIO ANDRES ROJAS </v>
      </c>
      <c r="I65" s="147">
        <v>1</v>
      </c>
      <c r="J65" s="147">
        <v>1</v>
      </c>
      <c r="K65" s="148">
        <f t="shared" si="4"/>
        <v>1</v>
      </c>
      <c r="L65" s="83" t="s">
        <v>872</v>
      </c>
      <c r="M65" s="84">
        <v>200000</v>
      </c>
      <c r="N65" s="83">
        <f t="shared" si="2"/>
        <v>2</v>
      </c>
      <c r="O65" s="85">
        <f t="shared" si="1"/>
        <v>300000</v>
      </c>
      <c r="P65" s="75">
        <f t="shared" si="3"/>
        <v>500000</v>
      </c>
      <c r="Q65" s="79" t="s">
        <v>870</v>
      </c>
      <c r="R65" s="74"/>
      <c r="S65" s="74"/>
      <c r="T65" s="74"/>
      <c r="U65" s="77" t="str">
        <f>VLOOKUP(C65,'[1]Control programa E'!$B$13:$AS$396,44,0)</f>
        <v>MIGUEL RAMIREZ</v>
      </c>
      <c r="V65" s="77"/>
    </row>
    <row r="66" spans="2:22" x14ac:dyDescent="0.35">
      <c r="B66" s="78">
        <v>60</v>
      </c>
      <c r="C66" s="4">
        <v>109764</v>
      </c>
      <c r="D66" s="44" t="str">
        <f>VLOOKUP(C66,'[1]Control programa E'!$B$13:$U$396,8,0)</f>
        <v>PLAZA AUTOPISTA</v>
      </c>
      <c r="E66" s="44" t="str">
        <f>VLOOKUP(C66,'[1]Control programa E'!$B$13:$U$396,11,0)</f>
        <v>YUMBO</v>
      </c>
      <c r="F66" s="44" t="str">
        <f>VLOOKUP(C66,'[1]Control programa E'!$B$13:$U$396,10,0)</f>
        <v>Área Sur</v>
      </c>
      <c r="G66" s="44" t="str">
        <f>VLOOKUP(C66,'[1]Control programa E'!$B$13:$U$396,20,0)</f>
        <v>GREEN SAS: Jose Vicente Enriquez</v>
      </c>
      <c r="H66" s="44" t="str">
        <f>VLOOKUP(C66,'[1]Control programa E'!$B$13:$U$396,15,0)</f>
        <v>CLAUDIA PINILLA</v>
      </c>
      <c r="I66" s="147">
        <v>1</v>
      </c>
      <c r="J66" s="147">
        <v>1</v>
      </c>
      <c r="K66" s="148">
        <f t="shared" si="4"/>
        <v>1</v>
      </c>
      <c r="L66" s="83" t="s">
        <v>872</v>
      </c>
      <c r="M66" s="84">
        <v>200000</v>
      </c>
      <c r="N66" s="83">
        <f t="shared" si="2"/>
        <v>2</v>
      </c>
      <c r="O66" s="85">
        <f t="shared" si="1"/>
        <v>300000</v>
      </c>
      <c r="P66" s="75">
        <f t="shared" si="3"/>
        <v>500000</v>
      </c>
      <c r="Q66" s="79" t="s">
        <v>870</v>
      </c>
      <c r="R66" s="78"/>
      <c r="S66" s="74"/>
      <c r="T66" s="78"/>
      <c r="U66" s="77" t="str">
        <f>VLOOKUP(C66,'[1]Control programa E'!$B$13:$AS$396,44,0)</f>
        <v>SANDRA JORDAN</v>
      </c>
      <c r="V66" s="82"/>
    </row>
    <row r="67" spans="2:22" x14ac:dyDescent="0.35">
      <c r="B67" s="73">
        <v>61</v>
      </c>
      <c r="C67" s="4">
        <v>110753</v>
      </c>
      <c r="D67" s="44" t="str">
        <f>VLOOKUP(C67,'[1]Control programa E'!$B$13:$U$396,8,0)</f>
        <v>LA CABAÑA</v>
      </c>
      <c r="E67" s="44" t="str">
        <f>VLOOKUP(C67,'[1]Control programa E'!$B$13:$U$396,11,0)</f>
        <v xml:space="preserve">LA UNION </v>
      </c>
      <c r="F67" s="44" t="str">
        <f>VLOOKUP(C67,'[1]Control programa E'!$B$13:$U$396,10,0)</f>
        <v>Área Sur</v>
      </c>
      <c r="G67" s="44" t="str">
        <f>VLOOKUP(C67,'[1]Control programa E'!$B$13:$U$396,20,0)</f>
        <v>Vilma Martinez</v>
      </c>
      <c r="H67" s="44" t="str">
        <f>VLOOKUP(C67,'[1]Control programa E'!$B$13:$U$396,15,0)</f>
        <v xml:space="preserve">FABIO ANDRES ROJAS </v>
      </c>
      <c r="I67" s="147">
        <v>1</v>
      </c>
      <c r="J67" s="147">
        <v>1</v>
      </c>
      <c r="K67" s="148">
        <f t="shared" si="4"/>
        <v>1</v>
      </c>
      <c r="L67" s="83" t="s">
        <v>872</v>
      </c>
      <c r="M67" s="84">
        <v>200000</v>
      </c>
      <c r="N67" s="83">
        <f t="shared" si="2"/>
        <v>2</v>
      </c>
      <c r="O67" s="85">
        <f t="shared" si="1"/>
        <v>300000</v>
      </c>
      <c r="P67" s="75">
        <f t="shared" si="3"/>
        <v>500000</v>
      </c>
      <c r="Q67" s="79" t="s">
        <v>870</v>
      </c>
      <c r="R67" s="74"/>
      <c r="S67" s="74"/>
      <c r="T67" s="74"/>
      <c r="U67" s="77" t="str">
        <f>VLOOKUP(C67,'[1]Control programa E'!$B$13:$AS$396,44,0)</f>
        <v>MIGUEL RAMIREZ</v>
      </c>
      <c r="V67" s="77"/>
    </row>
    <row r="68" spans="2:22" x14ac:dyDescent="0.35">
      <c r="B68" s="78">
        <v>62</v>
      </c>
      <c r="C68" s="6">
        <v>167019</v>
      </c>
      <c r="D68" s="44" t="str">
        <f>VLOOKUP(C68,'[1]Control programa E'!$B$13:$U$396,8,0)</f>
        <v>MILENIUM EL CARMEN</v>
      </c>
      <c r="E68" s="44" t="str">
        <f>VLOOKUP(C68,'[1]Control programa E'!$B$13:$U$396,11,0)</f>
        <v>GARZON</v>
      </c>
      <c r="F68" s="44" t="str">
        <f>VLOOKUP(C68,'[1]Control programa E'!$B$13:$U$396,10,0)</f>
        <v>Área Centro</v>
      </c>
      <c r="G68" s="44" t="str">
        <f>VLOOKUP(C68,'[1]Control programa E'!$B$13:$U$396,20,0)</f>
        <v xml:space="preserve"> Miguel Alvarado</v>
      </c>
      <c r="H68" s="44" t="str">
        <f>VLOOKUP(C68,'[1]Control programa E'!$B$13:$U$396,15,0)</f>
        <v>JOHANA BOTERO</v>
      </c>
      <c r="I68" s="149">
        <v>1</v>
      </c>
      <c r="J68" s="149">
        <v>1</v>
      </c>
      <c r="K68" s="148">
        <f t="shared" si="4"/>
        <v>1</v>
      </c>
      <c r="L68" s="83" t="s">
        <v>872</v>
      </c>
      <c r="M68" s="84">
        <v>200000</v>
      </c>
      <c r="N68" s="83">
        <f t="shared" si="2"/>
        <v>2</v>
      </c>
      <c r="O68" s="85">
        <f t="shared" si="1"/>
        <v>300000</v>
      </c>
      <c r="P68" s="75">
        <f t="shared" si="3"/>
        <v>500000</v>
      </c>
      <c r="Q68" s="76" t="s">
        <v>2729</v>
      </c>
      <c r="R68" s="78"/>
      <c r="S68" s="74"/>
      <c r="T68" s="78"/>
      <c r="U68" s="77" t="str">
        <f>VLOOKUP(C68,'[1]Control programa E'!$B$13:$AS$396,44,0)</f>
        <v>LAURA PERDOMO</v>
      </c>
      <c r="V68" s="82"/>
    </row>
    <row r="69" spans="2:22" x14ac:dyDescent="0.35">
      <c r="B69" s="73">
        <v>63</v>
      </c>
      <c r="C69" s="6">
        <v>167520</v>
      </c>
      <c r="D69" s="44" t="str">
        <f>VLOOKUP(C69,'[1]Control programa E'!$B$13:$U$396,8,0)</f>
        <v>LA BUCARAMANGA</v>
      </c>
      <c r="E69" s="44" t="str">
        <f>VLOOKUP(C69,'[1]Control programa E'!$B$13:$U$396,11,0)</f>
        <v>SINCELEJO</v>
      </c>
      <c r="F69" s="44" t="str">
        <f>VLOOKUP(C69,'[1]Control programa E'!$B$13:$U$396,10,0)</f>
        <v>Área Norte</v>
      </c>
      <c r="G69" s="44" t="str">
        <f>VLOOKUP(C69,'[1]Control programa E'!$B$13:$U$396,20,0)</f>
        <v>Estaciones Aliadas S.A.S. - Jose Dario Moreno</v>
      </c>
      <c r="H69" s="44" t="str">
        <f>VLOOKUP(C69,'[1]Control programa E'!$B$13:$U$396,15,0)</f>
        <v>VICTOR PATERNINA</v>
      </c>
      <c r="I69" s="149">
        <v>0.98795180722891562</v>
      </c>
      <c r="J69" s="149">
        <v>1</v>
      </c>
      <c r="K69" s="148">
        <f t="shared" si="4"/>
        <v>0.99397590361445776</v>
      </c>
      <c r="L69" s="83" t="s">
        <v>872</v>
      </c>
      <c r="M69" s="84">
        <v>200000</v>
      </c>
      <c r="N69" s="83">
        <f t="shared" si="2"/>
        <v>1</v>
      </c>
      <c r="O69" s="85">
        <f t="shared" si="1"/>
        <v>150000</v>
      </c>
      <c r="P69" s="75">
        <f t="shared" si="3"/>
        <v>350000</v>
      </c>
      <c r="Q69" s="79" t="s">
        <v>2727</v>
      </c>
      <c r="R69" s="74"/>
      <c r="S69" s="74"/>
      <c r="T69" s="74"/>
      <c r="U69" s="77" t="str">
        <f>VLOOKUP(C69,'[1]Control programa E'!$B$13:$AS$396,44,0)</f>
        <v>KAREN COGOLLO</v>
      </c>
      <c r="V69" s="77"/>
    </row>
    <row r="70" spans="2:22" x14ac:dyDescent="0.35">
      <c r="B70" s="78">
        <v>64</v>
      </c>
      <c r="C70" s="4">
        <v>110412</v>
      </c>
      <c r="D70" s="44" t="str">
        <f>VLOOKUP(C70,'[1]Control programa E'!$B$13:$U$396,8,0)</f>
        <v>GLORIETA (SAMECO)</v>
      </c>
      <c r="E70" s="44" t="str">
        <f>VLOOKUP(C70,'[1]Control programa E'!$B$13:$U$396,11,0)</f>
        <v>YUMBO</v>
      </c>
      <c r="F70" s="44" t="str">
        <f>VLOOKUP(C70,'[1]Control programa E'!$B$13:$U$396,10,0)</f>
        <v>Área Sur</v>
      </c>
      <c r="G70" s="44" t="str">
        <f>VLOOKUP(C70,'[1]Control programa E'!$B$13:$U$396,20,0)</f>
        <v>Alice Blum</v>
      </c>
      <c r="H70" s="44" t="str">
        <f>VLOOKUP(C70,'[1]Control programa E'!$B$13:$U$396,15,0)</f>
        <v>FERNANDO HERNANDEZ</v>
      </c>
      <c r="I70" s="147">
        <v>0.98795180722891562</v>
      </c>
      <c r="J70" s="147">
        <v>1</v>
      </c>
      <c r="K70" s="148">
        <f t="shared" si="4"/>
        <v>0.99397590361445776</v>
      </c>
      <c r="L70" s="83" t="s">
        <v>872</v>
      </c>
      <c r="M70" s="84">
        <v>200000</v>
      </c>
      <c r="N70" s="83">
        <f t="shared" si="2"/>
        <v>1</v>
      </c>
      <c r="O70" s="85">
        <f t="shared" si="1"/>
        <v>150000</v>
      </c>
      <c r="P70" s="75">
        <f t="shared" si="3"/>
        <v>350000</v>
      </c>
      <c r="Q70" s="79" t="s">
        <v>2733</v>
      </c>
      <c r="R70" s="78"/>
      <c r="S70" s="74"/>
      <c r="T70" s="78"/>
      <c r="U70" s="77" t="str">
        <f>VLOOKUP(C70,'[1]Control programa E'!$B$13:$AS$396,44,0)</f>
        <v>JUAN MONTEALEGRE</v>
      </c>
      <c r="V70" s="82"/>
    </row>
    <row r="71" spans="2:22" x14ac:dyDescent="0.35">
      <c r="B71" s="73">
        <v>65</v>
      </c>
      <c r="C71" s="4">
        <v>112285</v>
      </c>
      <c r="D71" s="44" t="str">
        <f>VLOOKUP(C71,'[1]Control programa E'!$B$13:$U$396,8,0)</f>
        <v>CUNDUY</v>
      </c>
      <c r="E71" s="44" t="str">
        <f>VLOOKUP(C71,'[1]Control programa E'!$B$13:$U$396,11,0)</f>
        <v>FLORENCIA</v>
      </c>
      <c r="F71" s="44" t="str">
        <f>VLOOKUP(C71,'[1]Control programa E'!$B$13:$U$396,10,0)</f>
        <v>Área Sur</v>
      </c>
      <c r="G71" s="44" t="str">
        <f>VLOOKUP(C71,'[1]Control programa E'!$B$13:$U$396,20,0)</f>
        <v>Pedro María Gonzalez / Eduard González</v>
      </c>
      <c r="H71" s="44" t="str">
        <f>VLOOKUP(C71,'[1]Control programa E'!$B$13:$U$396,15,0)</f>
        <v>JOHANA BOTERO</v>
      </c>
      <c r="I71" s="147">
        <v>0.97727272727272729</v>
      </c>
      <c r="J71" s="147">
        <v>1</v>
      </c>
      <c r="K71" s="148">
        <f t="shared" ref="K71:K102" si="5">AVERAGE(I71:J71)</f>
        <v>0.98863636363636365</v>
      </c>
      <c r="L71" s="83" t="s">
        <v>872</v>
      </c>
      <c r="M71" s="84">
        <v>200000</v>
      </c>
      <c r="N71" s="83">
        <f t="shared" si="2"/>
        <v>1</v>
      </c>
      <c r="O71" s="85">
        <f t="shared" ref="O71:O124" si="6">N71*$O$4</f>
        <v>150000</v>
      </c>
      <c r="P71" s="75">
        <f t="shared" si="3"/>
        <v>350000</v>
      </c>
      <c r="Q71" s="79" t="s">
        <v>2732</v>
      </c>
      <c r="R71" s="74"/>
      <c r="S71" s="74"/>
      <c r="T71" s="74"/>
      <c r="U71" s="77" t="str">
        <f>VLOOKUP(C71,'[1]Control programa E'!$B$13:$AS$396,44,0)</f>
        <v>LAURA PERDOMO</v>
      </c>
      <c r="V71" s="77"/>
    </row>
    <row r="72" spans="2:22" x14ac:dyDescent="0.35">
      <c r="B72" s="78">
        <v>66</v>
      </c>
      <c r="C72" s="6">
        <v>110074</v>
      </c>
      <c r="D72" s="44" t="str">
        <f>VLOOKUP(C72,'[1]Control programa E'!$B$13:$U$396,8,0)</f>
        <v>SABANALARGA</v>
      </c>
      <c r="E72" s="44" t="str">
        <f>VLOOKUP(C72,'[1]Control programa E'!$B$13:$U$396,11,0)</f>
        <v>SABANALARGA</v>
      </c>
      <c r="F72" s="44" t="str">
        <f>VLOOKUP(C72,'[1]Control programa E'!$B$13:$U$396,10,0)</f>
        <v>Área Norte</v>
      </c>
      <c r="G72" s="44" t="str">
        <f>VLOOKUP(C72,'[1]Control programa E'!$B$13:$U$396,20,0)</f>
        <v>COESCO: Alexander Trujillo</v>
      </c>
      <c r="H72" s="44" t="str">
        <f>VLOOKUP(C72,'[1]Control programa E'!$B$13:$U$396,15,0)</f>
        <v>ANGELA BARANDICA</v>
      </c>
      <c r="I72" s="149">
        <v>1</v>
      </c>
      <c r="J72" s="149">
        <v>0.97674418604651159</v>
      </c>
      <c r="K72" s="148">
        <f t="shared" si="5"/>
        <v>0.98837209302325579</v>
      </c>
      <c r="L72" s="83" t="s">
        <v>872</v>
      </c>
      <c r="M72" s="84">
        <v>200000</v>
      </c>
      <c r="N72" s="83">
        <f t="shared" ref="N72:N125" si="7">COUNTIF(I72:J72,"&gt;=100%")</f>
        <v>1</v>
      </c>
      <c r="O72" s="85">
        <f t="shared" si="6"/>
        <v>150000</v>
      </c>
      <c r="P72" s="75">
        <f t="shared" ref="P72:P125" si="8">O72+M72</f>
        <v>350000</v>
      </c>
      <c r="Q72" s="79" t="s">
        <v>2728</v>
      </c>
      <c r="R72" s="78"/>
      <c r="S72" s="74"/>
      <c r="T72" s="78"/>
      <c r="U72" s="77" t="str">
        <f>VLOOKUP(C72,'[1]Control programa E'!$B$13:$AS$396,44,0)</f>
        <v>GUILLERMO SOLANO</v>
      </c>
      <c r="V72" s="82"/>
    </row>
    <row r="73" spans="2:22" x14ac:dyDescent="0.35">
      <c r="B73" s="73">
        <v>67</v>
      </c>
      <c r="C73" s="4">
        <v>165711</v>
      </c>
      <c r="D73" s="44" t="str">
        <f>VLOOKUP(C73,'[1]Control programa E'!$B$13:$U$396,8,0)</f>
        <v>EL DIVINO NINO</v>
      </c>
      <c r="E73" s="44" t="str">
        <f>VLOOKUP(C73,'[1]Control programa E'!$B$13:$U$396,11,0)</f>
        <v>TULUA</v>
      </c>
      <c r="F73" s="44" t="str">
        <f>VLOOKUP(C73,'[1]Control programa E'!$B$13:$U$396,10,0)</f>
        <v>Área Sur</v>
      </c>
      <c r="G73" s="44" t="str">
        <f>VLOOKUP(C73,'[1]Control programa E'!$B$13:$U$396,20,0)</f>
        <v>Jorge Grueso</v>
      </c>
      <c r="H73" s="44" t="str">
        <f>VLOOKUP(C73,'[1]Control programa E'!$B$13:$U$396,15,0)</f>
        <v>ANDRES GARCIA</v>
      </c>
      <c r="I73" s="147">
        <v>1</v>
      </c>
      <c r="J73" s="147">
        <v>0.97674418604651159</v>
      </c>
      <c r="K73" s="148">
        <f t="shared" si="5"/>
        <v>0.98837209302325579</v>
      </c>
      <c r="L73" s="83"/>
      <c r="M73" s="84"/>
      <c r="N73" s="83">
        <f t="shared" si="7"/>
        <v>1</v>
      </c>
      <c r="O73" s="85">
        <f t="shared" si="6"/>
        <v>150000</v>
      </c>
      <c r="P73" s="75">
        <f t="shared" si="8"/>
        <v>150000</v>
      </c>
      <c r="Q73" s="76" t="s">
        <v>2734</v>
      </c>
      <c r="R73" s="74"/>
      <c r="S73" s="74"/>
      <c r="T73" s="74"/>
      <c r="U73" s="77" t="str">
        <f>VLOOKUP(C73,'[1]Control programa E'!$B$13:$AS$396,44,0)</f>
        <v>SANDRA JORDAN</v>
      </c>
      <c r="V73" s="77"/>
    </row>
    <row r="74" spans="2:22" x14ac:dyDescent="0.35">
      <c r="B74" s="78">
        <v>68</v>
      </c>
      <c r="C74" s="6">
        <v>167246</v>
      </c>
      <c r="D74" s="44" t="str">
        <f>VLOOKUP(C74,'[1]Control programa E'!$B$13:$U$396,8,0)</f>
        <v>LIMONAR</v>
      </c>
      <c r="E74" s="44" t="str">
        <f>VLOOKUP(C74,'[1]Control programa E'!$B$13:$U$396,11,0)</f>
        <v>GUAYABETAL</v>
      </c>
      <c r="F74" s="44" t="str">
        <f>VLOOKUP(C74,'[1]Control programa E'!$B$13:$U$396,10,0)</f>
        <v>Área Centro</v>
      </c>
      <c r="G74" s="44" t="str">
        <f>VLOOKUP(C74,'[1]Control programa E'!$B$13:$U$396,20,0)</f>
        <v>REDH: Humberto Hernandez</v>
      </c>
      <c r="H74" s="44" t="str">
        <f>VLOOKUP(C74,'[1]Control programa E'!$B$13:$U$396,15,0)</f>
        <v>IVAN PINZON</v>
      </c>
      <c r="I74" s="149">
        <v>1</v>
      </c>
      <c r="J74" s="149">
        <v>0.97590361445783136</v>
      </c>
      <c r="K74" s="148">
        <f t="shared" si="5"/>
        <v>0.98795180722891573</v>
      </c>
      <c r="L74" s="83" t="s">
        <v>872</v>
      </c>
      <c r="M74" s="81">
        <v>200000</v>
      </c>
      <c r="N74" s="83">
        <f t="shared" si="7"/>
        <v>1</v>
      </c>
      <c r="O74" s="85">
        <f t="shared" si="6"/>
        <v>150000</v>
      </c>
      <c r="P74" s="75">
        <f t="shared" si="8"/>
        <v>350000</v>
      </c>
      <c r="Q74" s="76" t="s">
        <v>2730</v>
      </c>
      <c r="R74" s="78"/>
      <c r="S74" s="74"/>
      <c r="T74" s="78"/>
      <c r="U74" s="77" t="str">
        <f>VLOOKUP(C74,'[1]Control programa E'!$B$13:$AS$396,44,0)</f>
        <v>WILSON MONTAÑA</v>
      </c>
      <c r="V74" s="82"/>
    </row>
    <row r="75" spans="2:22" ht="10" customHeight="1" x14ac:dyDescent="0.35">
      <c r="B75" s="73">
        <v>69</v>
      </c>
      <c r="C75" s="4">
        <v>144439</v>
      </c>
      <c r="D75" s="44" t="str">
        <f>VLOOKUP(C75,'[1]Control programa E'!$B$13:$U$396,8,0)</f>
        <v>LA PAILA</v>
      </c>
      <c r="E75" s="44" t="str">
        <f>VLOOKUP(C75,'[1]Control programa E'!$B$13:$U$396,11,0)</f>
        <v>ZARZAL</v>
      </c>
      <c r="F75" s="44" t="str">
        <f>VLOOKUP(C75,'[1]Control programa E'!$B$13:$U$396,10,0)</f>
        <v>Área Sur</v>
      </c>
      <c r="G75" s="44" t="str">
        <f>VLOOKUP(C75,'[1]Control programa E'!$B$13:$U$396,20,0)</f>
        <v>Carlos Villa Marin</v>
      </c>
      <c r="H75" s="44" t="str">
        <f>VLOOKUP(C75,'[1]Control programa E'!$B$13:$U$396,15,0)</f>
        <v>ANDRES GARCIA</v>
      </c>
      <c r="I75" s="147">
        <v>1</v>
      </c>
      <c r="J75" s="147">
        <v>0.97590361445783136</v>
      </c>
      <c r="K75" s="148">
        <f t="shared" si="5"/>
        <v>0.98795180722891573</v>
      </c>
      <c r="L75" s="83"/>
      <c r="M75" s="84"/>
      <c r="N75" s="83">
        <f t="shared" si="7"/>
        <v>1</v>
      </c>
      <c r="O75" s="85">
        <f t="shared" si="6"/>
        <v>150000</v>
      </c>
      <c r="P75" s="75">
        <f t="shared" si="8"/>
        <v>150000</v>
      </c>
      <c r="Q75" s="76" t="s">
        <v>2734</v>
      </c>
      <c r="R75" s="74"/>
      <c r="S75" s="74"/>
      <c r="T75" s="74"/>
      <c r="U75" s="77" t="str">
        <f>VLOOKUP(C75,'[1]Control programa E'!$B$13:$AS$396,44,0)</f>
        <v>FERNANDO DUQUE</v>
      </c>
      <c r="V75" s="77"/>
    </row>
    <row r="76" spans="2:22" x14ac:dyDescent="0.35">
      <c r="B76" s="78">
        <v>70</v>
      </c>
      <c r="C76" s="4">
        <v>112616</v>
      </c>
      <c r="D76" s="44" t="str">
        <f>VLOOKUP(C76,'[1]Control programa E'!$B$13:$U$396,8,0)</f>
        <v>LA MARINA</v>
      </c>
      <c r="E76" s="44" t="str">
        <f>VLOOKUP(C76,'[1]Control programa E'!$B$13:$U$396,11,0)</f>
        <v>SANTUARIO</v>
      </c>
      <c r="F76" s="44" t="str">
        <f>VLOOKUP(C76,'[1]Control programa E'!$B$13:$U$396,10,0)</f>
        <v>Área Sur</v>
      </c>
      <c r="G76" s="44" t="str">
        <f>VLOOKUP(C76,'[1]Control programa E'!$B$13:$U$396,20,0)</f>
        <v>Gilberto Mejía</v>
      </c>
      <c r="H76" s="44" t="str">
        <f>VLOOKUP(C76,'[1]Control programa E'!$B$13:$U$396,15,0)</f>
        <v>MARIANA VELEZ</v>
      </c>
      <c r="I76" s="147">
        <v>0.97590361445783136</v>
      </c>
      <c r="J76" s="147">
        <v>1</v>
      </c>
      <c r="K76" s="148">
        <f t="shared" si="5"/>
        <v>0.98795180722891573</v>
      </c>
      <c r="L76" s="80"/>
      <c r="M76" s="81"/>
      <c r="N76" s="83">
        <f t="shared" si="7"/>
        <v>1</v>
      </c>
      <c r="O76" s="85">
        <f t="shared" si="6"/>
        <v>150000</v>
      </c>
      <c r="P76" s="75">
        <f t="shared" si="8"/>
        <v>150000</v>
      </c>
      <c r="Q76" s="79" t="s">
        <v>2734</v>
      </c>
      <c r="R76" s="78"/>
      <c r="S76" s="74"/>
      <c r="T76" s="78"/>
      <c r="U76" s="77" t="str">
        <f>VLOOKUP(C76,'[1]Control programa E'!$B$13:$AS$396,44,0)</f>
        <v>FERNANDO DUQUE</v>
      </c>
      <c r="V76" s="82"/>
    </row>
    <row r="77" spans="2:22" x14ac:dyDescent="0.35">
      <c r="B77" s="73">
        <v>71</v>
      </c>
      <c r="C77" s="6">
        <v>110013</v>
      </c>
      <c r="D77" s="44" t="str">
        <f>VLOOKUP(C77,'[1]Control programa E'!$B$13:$U$396,8,0)</f>
        <v>ALAMOS</v>
      </c>
      <c r="E77" s="44" t="str">
        <f>VLOOKUP(C77,'[1]Control programa E'!$B$13:$U$396,11,0)</f>
        <v>MEDELLIN</v>
      </c>
      <c r="F77" s="44" t="str">
        <f>VLOOKUP(C77,'[1]Control programa E'!$B$13:$U$396,10,0)</f>
        <v>Área Norte</v>
      </c>
      <c r="G77" s="44" t="str">
        <f>VLOOKUP(C77,'[1]Control programa E'!$B$13:$U$396,20,0)</f>
        <v xml:space="preserve">GRUPO ESTACIONES: Taxi Individual / Grupo Estaciones </v>
      </c>
      <c r="H77" s="44" t="str">
        <f>VLOOKUP(C77,'[1]Control programa E'!$B$13:$U$396,15,0)</f>
        <v>ALVARO GUTIERREZ</v>
      </c>
      <c r="I77" s="149">
        <v>1</v>
      </c>
      <c r="J77" s="149">
        <v>0.97560975609756095</v>
      </c>
      <c r="K77" s="148">
        <f t="shared" si="5"/>
        <v>0.98780487804878048</v>
      </c>
      <c r="L77" s="83"/>
      <c r="M77" s="84"/>
      <c r="N77" s="83">
        <f t="shared" si="7"/>
        <v>1</v>
      </c>
      <c r="O77" s="85">
        <f t="shared" si="6"/>
        <v>150000</v>
      </c>
      <c r="P77" s="75">
        <f t="shared" si="8"/>
        <v>150000</v>
      </c>
      <c r="Q77" s="76" t="s">
        <v>2734</v>
      </c>
      <c r="R77" s="74"/>
      <c r="S77" s="74"/>
      <c r="T77" s="74"/>
      <c r="U77" s="77" t="str">
        <f>VLOOKUP(C77,'[1]Control programa E'!$B$13:$AS$396,44,0)</f>
        <v>JOHNNATAN ALZATE</v>
      </c>
      <c r="V77" s="77"/>
    </row>
    <row r="78" spans="2:22" x14ac:dyDescent="0.35">
      <c r="B78" s="78">
        <v>72</v>
      </c>
      <c r="C78" s="4">
        <v>111056</v>
      </c>
      <c r="D78" s="44" t="str">
        <f>VLOOKUP(C78,'[1]Control programa E'!$B$13:$U$396,8,0)</f>
        <v>SERVIBERNA</v>
      </c>
      <c r="E78" s="44" t="str">
        <f>VLOOKUP(C78,'[1]Control programa E'!$B$13:$U$396,11,0)</f>
        <v>PALMIRA</v>
      </c>
      <c r="F78" s="44" t="str">
        <f>VLOOKUP(C78,'[1]Control programa E'!$B$13:$U$396,10,0)</f>
        <v>Área Sur</v>
      </c>
      <c r="G78" s="44" t="str">
        <f>VLOOKUP(C78,'[1]Control programa E'!$B$13:$U$396,20,0)</f>
        <v>Carlos Castellanos</v>
      </c>
      <c r="H78" s="44" t="str">
        <f>VLOOKUP(C78,'[1]Control programa E'!$B$13:$U$396,15,0)</f>
        <v>FERNANDO HERNANDEZ</v>
      </c>
      <c r="I78" s="147">
        <v>1</v>
      </c>
      <c r="J78" s="147">
        <v>0.97530864197530864</v>
      </c>
      <c r="K78" s="148">
        <f t="shared" si="5"/>
        <v>0.98765432098765427</v>
      </c>
      <c r="L78" s="80"/>
      <c r="M78" s="81"/>
      <c r="N78" s="83">
        <f t="shared" si="7"/>
        <v>1</v>
      </c>
      <c r="O78" s="85">
        <f t="shared" si="6"/>
        <v>150000</v>
      </c>
      <c r="P78" s="75">
        <f t="shared" si="8"/>
        <v>150000</v>
      </c>
      <c r="Q78" s="79" t="s">
        <v>2734</v>
      </c>
      <c r="R78" s="78"/>
      <c r="S78" s="74"/>
      <c r="T78" s="78"/>
      <c r="U78" s="77" t="str">
        <f>VLOOKUP(C78,'[1]Control programa E'!$B$13:$AS$396,44,0)</f>
        <v>SANDRA JORDAN</v>
      </c>
      <c r="V78" s="82"/>
    </row>
    <row r="79" spans="2:22" x14ac:dyDescent="0.35">
      <c r="B79" s="73">
        <v>73</v>
      </c>
      <c r="C79" s="4">
        <v>167223</v>
      </c>
      <c r="D79" s="44" t="str">
        <f>VLOOKUP(C79,'[1]Control programa E'!$B$13:$U$396,8,0)</f>
        <v>LA HERMOSA</v>
      </c>
      <c r="E79" s="44" t="str">
        <f>VLOOKUP(C79,'[1]Control programa E'!$B$13:$U$396,11,0)</f>
        <v>SANTA ROSA DE CABAL</v>
      </c>
      <c r="F79" s="44" t="str">
        <f>VLOOKUP(C79,'[1]Control programa E'!$B$13:$U$396,10,0)</f>
        <v>Área Sur</v>
      </c>
      <c r="G79" s="44" t="str">
        <f>VLOOKUP(C79,'[1]Control programa E'!$B$13:$U$396,20,0)</f>
        <v>Gilberto Mejía</v>
      </c>
      <c r="H79" s="44" t="str">
        <f>VLOOKUP(C79,'[1]Control programa E'!$B$13:$U$396,15,0)</f>
        <v>MARIANA VELEZ</v>
      </c>
      <c r="I79" s="147">
        <v>1</v>
      </c>
      <c r="J79" s="147">
        <v>0.97530864197530864</v>
      </c>
      <c r="K79" s="148">
        <f t="shared" si="5"/>
        <v>0.98765432098765427</v>
      </c>
      <c r="L79" s="83"/>
      <c r="M79" s="84"/>
      <c r="N79" s="83">
        <f t="shared" si="7"/>
        <v>1</v>
      </c>
      <c r="O79" s="85">
        <f t="shared" si="6"/>
        <v>150000</v>
      </c>
      <c r="P79" s="75">
        <f t="shared" si="8"/>
        <v>150000</v>
      </c>
      <c r="Q79" s="76" t="s">
        <v>2734</v>
      </c>
      <c r="R79" s="74"/>
      <c r="S79" s="74"/>
      <c r="T79" s="74"/>
      <c r="U79" s="77" t="str">
        <f>VLOOKUP(C79,'[1]Control programa E'!$B$13:$AS$396,44,0)</f>
        <v>FERNANDO DUQUE</v>
      </c>
      <c r="V79" s="77"/>
    </row>
    <row r="80" spans="2:22" x14ac:dyDescent="0.35">
      <c r="B80" s="78">
        <v>74</v>
      </c>
      <c r="C80" s="4">
        <v>170984</v>
      </c>
      <c r="D80" s="44" t="str">
        <f>VLOOKUP(C80,'[1]Control programa E'!$B$13:$U$396,8,0)</f>
        <v>LA GLORIETA - CHOCONTÁ</v>
      </c>
      <c r="E80" s="44" t="str">
        <f>VLOOKUP(C80,'[1]Control programa E'!$B$13:$U$396,11,0)</f>
        <v>CHOCONTA</v>
      </c>
      <c r="F80" s="44" t="str">
        <f>VLOOKUP(C80,'[1]Control programa E'!$B$13:$U$396,10,0)</f>
        <v>Área Centro</v>
      </c>
      <c r="G80" s="44" t="str">
        <f>VLOOKUP(C80,'[1]Control programa E'!$B$13:$U$396,20,0)</f>
        <v>Claudia Bayona</v>
      </c>
      <c r="H80" s="44" t="str">
        <f>VLOOKUP(C80,'[1]Control programa E'!$B$13:$U$396,15,0)</f>
        <v>YOLIMA MESA</v>
      </c>
      <c r="I80" s="147">
        <v>0.97468354430379744</v>
      </c>
      <c r="J80" s="147">
        <v>1</v>
      </c>
      <c r="K80" s="148">
        <f t="shared" si="5"/>
        <v>0.98734177215189867</v>
      </c>
      <c r="L80" s="83" t="s">
        <v>872</v>
      </c>
      <c r="M80" s="81">
        <v>200000</v>
      </c>
      <c r="N80" s="83">
        <f t="shared" si="7"/>
        <v>1</v>
      </c>
      <c r="O80" s="85">
        <f t="shared" si="6"/>
        <v>150000</v>
      </c>
      <c r="P80" s="75">
        <f t="shared" si="8"/>
        <v>350000</v>
      </c>
      <c r="Q80" s="76" t="s">
        <v>2731</v>
      </c>
      <c r="R80" s="78"/>
      <c r="S80" s="74"/>
      <c r="T80" s="78"/>
      <c r="U80" s="77" t="str">
        <f>VLOOKUP(C80,'[1]Control programa E'!$B$13:$AS$396,44,0)</f>
        <v>MILENA INFANTE</v>
      </c>
      <c r="V80" s="82"/>
    </row>
    <row r="81" spans="2:22" x14ac:dyDescent="0.35">
      <c r="B81" s="73">
        <v>75</v>
      </c>
      <c r="C81" s="4">
        <v>170729</v>
      </c>
      <c r="D81" s="44" t="str">
        <f>VLOOKUP(C81,'[1]Control programa E'!$B$13:$U$396,8,0)</f>
        <v>COOTRANSVALLE</v>
      </c>
      <c r="E81" s="44" t="str">
        <f>VLOOKUP(C81,'[1]Control programa E'!$B$13:$U$396,11,0)</f>
        <v>SAMACA</v>
      </c>
      <c r="F81" s="44" t="str">
        <f>VLOOKUP(C81,'[1]Control programa E'!$B$13:$U$396,10,0)</f>
        <v>Área Centro</v>
      </c>
      <c r="G81" s="44" t="str">
        <f>VLOOKUP(C81,'[1]Control programa E'!$B$13:$U$396,20,0)</f>
        <v>Hector Martínez</v>
      </c>
      <c r="H81" s="44" t="str">
        <f>VLOOKUP(C81,'[1]Control programa E'!$B$13:$U$396,15,0)</f>
        <v>YOLIMA MESA</v>
      </c>
      <c r="I81" s="147">
        <v>1</v>
      </c>
      <c r="J81" s="147">
        <v>0.97333333333333338</v>
      </c>
      <c r="K81" s="148">
        <f t="shared" si="5"/>
        <v>0.98666666666666669</v>
      </c>
      <c r="L81" s="83"/>
      <c r="M81" s="84"/>
      <c r="N81" s="83">
        <f t="shared" si="7"/>
        <v>1</v>
      </c>
      <c r="O81" s="85">
        <f t="shared" si="6"/>
        <v>150000</v>
      </c>
      <c r="P81" s="75">
        <f t="shared" si="8"/>
        <v>150000</v>
      </c>
      <c r="Q81" s="76" t="s">
        <v>2734</v>
      </c>
      <c r="R81" s="74"/>
      <c r="S81" s="74"/>
      <c r="T81" s="74"/>
      <c r="U81" s="77" t="str">
        <f>VLOOKUP(C81,'[1]Control programa E'!$B$13:$AS$396,44,0)</f>
        <v>RICARDO CHIPATECUA</v>
      </c>
      <c r="V81" s="77"/>
    </row>
    <row r="82" spans="2:22" x14ac:dyDescent="0.35">
      <c r="B82" s="78">
        <v>76</v>
      </c>
      <c r="C82" s="4">
        <v>111101</v>
      </c>
      <c r="D82" s="44" t="str">
        <f>VLOOKUP(C82,'[1]Control programa E'!$B$13:$U$396,8,0)</f>
        <v>MATAMUNDO</v>
      </c>
      <c r="E82" s="44" t="str">
        <f>VLOOKUP(C82,'[1]Control programa E'!$B$13:$U$396,11,0)</f>
        <v>NEIVA</v>
      </c>
      <c r="F82" s="44" t="str">
        <f>VLOOKUP(C82,'[1]Control programa E'!$B$13:$U$396,10,0)</f>
        <v>Área Sur</v>
      </c>
      <c r="G82" s="44" t="str">
        <f>VLOOKUP(C82,'[1]Control programa E'!$B$13:$U$396,20,0)</f>
        <v>COESCO: Francisco Diez</v>
      </c>
      <c r="H82" s="44" t="str">
        <f>VLOOKUP(C82,'[1]Control programa E'!$B$13:$U$396,15,0)</f>
        <v>JOHANA BOTERO</v>
      </c>
      <c r="I82" s="147">
        <v>0.96511627906976749</v>
      </c>
      <c r="J82" s="147">
        <v>1</v>
      </c>
      <c r="K82" s="148">
        <f t="shared" si="5"/>
        <v>0.98255813953488369</v>
      </c>
      <c r="L82" s="80"/>
      <c r="M82" s="81"/>
      <c r="N82" s="83">
        <f t="shared" si="7"/>
        <v>1</v>
      </c>
      <c r="O82" s="85">
        <f t="shared" si="6"/>
        <v>150000</v>
      </c>
      <c r="P82" s="75">
        <f t="shared" si="8"/>
        <v>150000</v>
      </c>
      <c r="Q82" s="76" t="s">
        <v>2734</v>
      </c>
      <c r="R82" s="78"/>
      <c r="S82" s="74"/>
      <c r="T82" s="78"/>
      <c r="U82" s="77" t="str">
        <f>VLOOKUP(C82,'[1]Control programa E'!$B$13:$AS$396,44,0)</f>
        <v>LAURA PERDOMO</v>
      </c>
      <c r="V82" s="82"/>
    </row>
    <row r="83" spans="2:22" x14ac:dyDescent="0.35">
      <c r="B83" s="73">
        <v>77</v>
      </c>
      <c r="C83" s="6">
        <v>170938</v>
      </c>
      <c r="D83" s="44" t="str">
        <f>VLOOKUP(C83,'[1]Control programa E'!$B$13:$U$396,8,0)</f>
        <v>ALCARAVAN YOPAL</v>
      </c>
      <c r="E83" s="44" t="str">
        <f>VLOOKUP(C83,'[1]Control programa E'!$B$13:$U$396,11,0)</f>
        <v>YOPAL</v>
      </c>
      <c r="F83" s="44" t="str">
        <f>VLOOKUP(C83,'[1]Control programa E'!$B$13:$U$396,10,0)</f>
        <v>Área Centro</v>
      </c>
      <c r="G83" s="44" t="str">
        <f>VLOOKUP(C83,'[1]Control programa E'!$B$13:$U$396,20,0)</f>
        <v>COESCO: Julian Torrado</v>
      </c>
      <c r="H83" s="44" t="str">
        <f>VLOOKUP(C83,'[1]Control programa E'!$B$13:$U$396,15,0)</f>
        <v>IVAN PINZON</v>
      </c>
      <c r="I83" s="149">
        <v>0.96511627906976749</v>
      </c>
      <c r="J83" s="149">
        <v>1</v>
      </c>
      <c r="K83" s="148">
        <f t="shared" si="5"/>
        <v>0.98255813953488369</v>
      </c>
      <c r="L83" s="83"/>
      <c r="M83" s="84"/>
      <c r="N83" s="83">
        <f t="shared" si="7"/>
        <v>1</v>
      </c>
      <c r="O83" s="85">
        <f t="shared" si="6"/>
        <v>150000</v>
      </c>
      <c r="P83" s="75">
        <f t="shared" si="8"/>
        <v>150000</v>
      </c>
      <c r="Q83" s="76" t="s">
        <v>2734</v>
      </c>
      <c r="R83" s="74"/>
      <c r="S83" s="74"/>
      <c r="T83" s="74"/>
      <c r="U83" s="77" t="str">
        <f>VLOOKUP(C83,'[1]Control programa E'!$B$13:$AS$396,44,0)</f>
        <v>WILSON MONTAÑA</v>
      </c>
      <c r="V83" s="77"/>
    </row>
    <row r="84" spans="2:22" x14ac:dyDescent="0.35">
      <c r="B84" s="78">
        <v>78</v>
      </c>
      <c r="C84" s="4">
        <v>145348</v>
      </c>
      <c r="D84" s="44" t="str">
        <f>VLOOKUP(C84,'[1]Control programa E'!$B$13:$U$396,8,0)</f>
        <v>LOS PUENTES</v>
      </c>
      <c r="E84" s="44" t="str">
        <f>VLOOKUP(C84,'[1]Control programa E'!$B$13:$U$396,11,0)</f>
        <v>SALDAÑA</v>
      </c>
      <c r="F84" s="44" t="str">
        <f>VLOOKUP(C84,'[1]Control programa E'!$B$13:$U$396,10,0)</f>
        <v>Área Centro</v>
      </c>
      <c r="G84" s="44" t="str">
        <f>VLOOKUP(C84,'[1]Control programa E'!$B$13:$U$396,20,0)</f>
        <v>Monica Rosa Cuellar B</v>
      </c>
      <c r="H84" s="44" t="str">
        <f>VLOOKUP(C84,'[1]Control programa E'!$B$13:$U$396,15,0)</f>
        <v>JOHANA BOTERO</v>
      </c>
      <c r="I84" s="147">
        <v>1</v>
      </c>
      <c r="J84" s="147">
        <v>0.9642857142857143</v>
      </c>
      <c r="K84" s="148">
        <f t="shared" si="5"/>
        <v>0.98214285714285721</v>
      </c>
      <c r="L84" s="80"/>
      <c r="M84" s="81"/>
      <c r="N84" s="83">
        <f t="shared" si="7"/>
        <v>1</v>
      </c>
      <c r="O84" s="85">
        <f t="shared" si="6"/>
        <v>150000</v>
      </c>
      <c r="P84" s="75">
        <f t="shared" si="8"/>
        <v>150000</v>
      </c>
      <c r="Q84" s="76" t="s">
        <v>2734</v>
      </c>
      <c r="R84" s="78"/>
      <c r="S84" s="74"/>
      <c r="T84" s="78"/>
      <c r="U84" s="77" t="str">
        <f>VLOOKUP(C84,'[1]Control programa E'!$B$13:$AS$396,44,0)</f>
        <v>FERNEY LOZANO</v>
      </c>
      <c r="V84" s="82"/>
    </row>
    <row r="85" spans="2:22" x14ac:dyDescent="0.35">
      <c r="B85" s="73">
        <v>79</v>
      </c>
      <c r="C85" s="4">
        <v>109820</v>
      </c>
      <c r="D85" s="44" t="str">
        <f>VLOOKUP(C85,'[1]Control programa E'!$B$13:$U$396,8,0)</f>
        <v>SAN PEDRO / INVERSIONES MATIZ</v>
      </c>
      <c r="E85" s="44" t="str">
        <f>VLOOKUP(C85,'[1]Control programa E'!$B$13:$U$396,11,0)</f>
        <v>FUNZA</v>
      </c>
      <c r="F85" s="44" t="str">
        <f>VLOOKUP(C85,'[1]Control programa E'!$B$13:$U$396,10,0)</f>
        <v>Área Centro</v>
      </c>
      <c r="G85" s="44" t="str">
        <f>VLOOKUP(C85,'[1]Control programa E'!$B$13:$U$396,20,0)</f>
        <v>Aristobulo Matiz</v>
      </c>
      <c r="H85" s="44" t="str">
        <f>VLOOKUP(C85,'[1]Control programa E'!$B$13:$U$396,15,0)</f>
        <v>SEBASTIAN PARDO</v>
      </c>
      <c r="I85" s="147">
        <v>0.96341463414634143</v>
      </c>
      <c r="J85" s="147">
        <v>1</v>
      </c>
      <c r="K85" s="148">
        <f t="shared" si="5"/>
        <v>0.98170731707317072</v>
      </c>
      <c r="L85" s="83"/>
      <c r="M85" s="84"/>
      <c r="N85" s="83">
        <f t="shared" si="7"/>
        <v>1</v>
      </c>
      <c r="O85" s="85">
        <f t="shared" si="6"/>
        <v>150000</v>
      </c>
      <c r="P85" s="75">
        <f t="shared" si="8"/>
        <v>150000</v>
      </c>
      <c r="Q85" s="76" t="s">
        <v>2734</v>
      </c>
      <c r="R85" s="74"/>
      <c r="S85" s="74"/>
      <c r="T85" s="74"/>
      <c r="U85" s="77" t="str">
        <f>VLOOKUP(C85,'[1]Control programa E'!$B$13:$AS$396,44,0)</f>
        <v>RICARDO CHIPATECUA</v>
      </c>
      <c r="V85" s="77"/>
    </row>
    <row r="86" spans="2:22" x14ac:dyDescent="0.35">
      <c r="B86" s="78">
        <v>80</v>
      </c>
      <c r="C86" s="6">
        <v>112046</v>
      </c>
      <c r="D86" s="44" t="str">
        <f>VLOOKUP(C86,'[1]Control programa E'!$B$13:$U$396,8,0)</f>
        <v>ALTO PRADO</v>
      </c>
      <c r="E86" s="44" t="str">
        <f>VLOOKUP(C86,'[1]Control programa E'!$B$13:$U$396,11,0)</f>
        <v>BARRANQUILLA</v>
      </c>
      <c r="F86" s="44" t="str">
        <f>VLOOKUP(C86,'[1]Control programa E'!$B$13:$U$396,10,0)</f>
        <v>Área Norte</v>
      </c>
      <c r="G86" s="44" t="str">
        <f>VLOOKUP(C86,'[1]Control programa E'!$B$13:$U$396,20,0)</f>
        <v>COESCO: Alexander Trujillo</v>
      </c>
      <c r="H86" s="44" t="str">
        <f>VLOOKUP(C86,'[1]Control programa E'!$B$13:$U$396,15,0)</f>
        <v>ANGELA BARANDICA</v>
      </c>
      <c r="I86" s="149">
        <v>0.95454545454545459</v>
      </c>
      <c r="J86" s="149">
        <v>1</v>
      </c>
      <c r="K86" s="148">
        <f t="shared" si="5"/>
        <v>0.97727272727272729</v>
      </c>
      <c r="L86" s="80"/>
      <c r="M86" s="81"/>
      <c r="N86" s="83">
        <f t="shared" si="7"/>
        <v>1</v>
      </c>
      <c r="O86" s="85">
        <f t="shared" si="6"/>
        <v>150000</v>
      </c>
      <c r="P86" s="75">
        <f t="shared" si="8"/>
        <v>150000</v>
      </c>
      <c r="Q86" s="76" t="s">
        <v>2734</v>
      </c>
      <c r="R86" s="78"/>
      <c r="S86" s="74"/>
      <c r="T86" s="78"/>
      <c r="U86" s="77" t="str">
        <f>VLOOKUP(C86,'[1]Control programa E'!$B$13:$AS$396,44,0)</f>
        <v>GUILLERMO SOLANO</v>
      </c>
      <c r="V86" s="82"/>
    </row>
    <row r="87" spans="2:22" x14ac:dyDescent="0.35">
      <c r="B87" s="73">
        <v>81</v>
      </c>
      <c r="C87" s="6">
        <v>110665</v>
      </c>
      <c r="D87" s="44" t="str">
        <f>VLOOKUP(C87,'[1]Control programa E'!$B$13:$U$396,8,0)</f>
        <v>LUALCOR</v>
      </c>
      <c r="E87" s="44" t="str">
        <f>VLOOKUP(C87,'[1]Control programa E'!$B$13:$U$396,11,0)</f>
        <v>NEIVA</v>
      </c>
      <c r="F87" s="44" t="str">
        <f>VLOOKUP(C87,'[1]Control programa E'!$B$13:$U$396,10,0)</f>
        <v>Área Sur</v>
      </c>
      <c r="G87" s="44" t="str">
        <f>VLOOKUP(C87,'[1]Control programa E'!$B$13:$U$396,20,0)</f>
        <v>COESCO: Francisco Diez</v>
      </c>
      <c r="H87" s="44" t="str">
        <f>VLOOKUP(C87,'[1]Control programa E'!$B$13:$U$396,15,0)</f>
        <v>JOHANA BOTERO</v>
      </c>
      <c r="I87" s="149">
        <v>1</v>
      </c>
      <c r="J87" s="149">
        <v>0.95454545454545459</v>
      </c>
      <c r="K87" s="148">
        <f t="shared" si="5"/>
        <v>0.97727272727272729</v>
      </c>
      <c r="L87" s="83"/>
      <c r="M87" s="84"/>
      <c r="N87" s="83">
        <f t="shared" si="7"/>
        <v>1</v>
      </c>
      <c r="O87" s="85">
        <f t="shared" si="6"/>
        <v>150000</v>
      </c>
      <c r="P87" s="75">
        <f t="shared" si="8"/>
        <v>150000</v>
      </c>
      <c r="Q87" s="76" t="s">
        <v>2734</v>
      </c>
      <c r="R87" s="74"/>
      <c r="S87" s="74"/>
      <c r="T87" s="74"/>
      <c r="U87" s="77" t="str">
        <f>VLOOKUP(C87,'[1]Control programa E'!$B$13:$AS$396,44,0)</f>
        <v>LAURA PERDOMO</v>
      </c>
      <c r="V87" s="77"/>
    </row>
    <row r="88" spans="2:22" x14ac:dyDescent="0.35">
      <c r="B88" s="78">
        <v>82</v>
      </c>
      <c r="C88" s="4">
        <v>158275</v>
      </c>
      <c r="D88" s="44" t="str">
        <f>VLOOKUP(C88,'[1]Control programa E'!$B$13:$U$396,8,0)</f>
        <v>NUTIBARA</v>
      </c>
      <c r="E88" s="44" t="str">
        <f>VLOOKUP(C88,'[1]Control programa E'!$B$13:$U$396,11,0)</f>
        <v>MEDELLIN</v>
      </c>
      <c r="F88" s="44" t="str">
        <f>VLOOKUP(C88,'[1]Control programa E'!$B$13:$U$396,10,0)</f>
        <v>Área Norte</v>
      </c>
      <c r="G88" s="44" t="str">
        <f>VLOOKUP(C88,'[1]Control programa E'!$B$13:$U$396,20,0)</f>
        <v>GRUPO ESTACIONES: Clemencia Jaramillo, Luis Carlos Mejía</v>
      </c>
      <c r="H88" s="44" t="str">
        <f>VLOOKUP(C88,'[1]Control programa E'!$B$13:$U$396,15,0)</f>
        <v>ALVARO GUTIERREZ</v>
      </c>
      <c r="I88" s="147">
        <v>1</v>
      </c>
      <c r="J88" s="147">
        <v>0.95348837209302328</v>
      </c>
      <c r="K88" s="148">
        <f t="shared" si="5"/>
        <v>0.97674418604651159</v>
      </c>
      <c r="L88" s="80"/>
      <c r="M88" s="81"/>
      <c r="N88" s="83">
        <f t="shared" si="7"/>
        <v>1</v>
      </c>
      <c r="O88" s="85">
        <f t="shared" si="6"/>
        <v>150000</v>
      </c>
      <c r="P88" s="75">
        <f t="shared" si="8"/>
        <v>150000</v>
      </c>
      <c r="Q88" s="76" t="s">
        <v>2734</v>
      </c>
      <c r="R88" s="78"/>
      <c r="S88" s="74"/>
      <c r="T88" s="78"/>
      <c r="U88" s="77" t="str">
        <f>VLOOKUP(C88,'[1]Control programa E'!$B$13:$AS$396,44,0)</f>
        <v>JOHNNATAN ALZATE</v>
      </c>
      <c r="V88" s="82"/>
    </row>
    <row r="89" spans="2:22" x14ac:dyDescent="0.35">
      <c r="B89" s="73">
        <v>83</v>
      </c>
      <c r="C89" s="4">
        <v>112019</v>
      </c>
      <c r="D89" s="44" t="str">
        <f>VLOOKUP(C89,'[1]Control programa E'!$B$13:$U$396,8,0)</f>
        <v>SAN ANTONIO</v>
      </c>
      <c r="E89" s="44" t="str">
        <f>VLOOKUP(C89,'[1]Control programa E'!$B$13:$U$396,11,0)</f>
        <v>CHIQUINQUIRA</v>
      </c>
      <c r="F89" s="44" t="str">
        <f>VLOOKUP(C89,'[1]Control programa E'!$B$13:$U$396,10,0)</f>
        <v>Área Centro</v>
      </c>
      <c r="G89" s="44" t="str">
        <f>VLOOKUP(C89,'[1]Control programa E'!$B$13:$U$396,20,0)</f>
        <v>Rafael Angulo</v>
      </c>
      <c r="H89" s="44" t="str">
        <f>VLOOKUP(C89,'[1]Control programa E'!$B$13:$U$396,15,0)</f>
        <v>YOLIMA MESA</v>
      </c>
      <c r="I89" s="147">
        <v>0.95348837209302328</v>
      </c>
      <c r="J89" s="147">
        <v>1</v>
      </c>
      <c r="K89" s="148">
        <f t="shared" si="5"/>
        <v>0.97674418604651159</v>
      </c>
      <c r="L89" s="83"/>
      <c r="M89" s="84"/>
      <c r="N89" s="83">
        <f t="shared" si="7"/>
        <v>1</v>
      </c>
      <c r="O89" s="85">
        <f t="shared" si="6"/>
        <v>150000</v>
      </c>
      <c r="P89" s="75">
        <f t="shared" si="8"/>
        <v>150000</v>
      </c>
      <c r="Q89" s="76" t="s">
        <v>2734</v>
      </c>
      <c r="R89" s="74"/>
      <c r="S89" s="74"/>
      <c r="T89" s="74"/>
      <c r="U89" s="77" t="str">
        <f>VLOOKUP(C89,'[1]Control programa E'!$B$13:$AS$396,44,0)</f>
        <v>MILENA INFANTE</v>
      </c>
      <c r="V89" s="77"/>
    </row>
    <row r="90" spans="2:22" x14ac:dyDescent="0.35">
      <c r="B90" s="78">
        <v>84</v>
      </c>
      <c r="C90" s="4">
        <v>170202</v>
      </c>
      <c r="D90" s="44" t="str">
        <f>VLOOKUP(C90,'[1]Control programa E'!$B$13:$U$396,8,0)</f>
        <v>SALGAR PTO COL</v>
      </c>
      <c r="E90" s="44" t="str">
        <f>VLOOKUP(C90,'[1]Control programa E'!$B$13:$U$396,11,0)</f>
        <v>PUERTO COLOMBIA</v>
      </c>
      <c r="F90" s="44" t="str">
        <f>VLOOKUP(C90,'[1]Control programa E'!$B$13:$U$396,10,0)</f>
        <v>Área Norte</v>
      </c>
      <c r="G90" s="44" t="str">
        <f>VLOOKUP(C90,'[1]Control programa E'!$B$13:$U$396,20,0)</f>
        <v>CREDISEGUROS DE LA COSTA - Luz Mary Salazar</v>
      </c>
      <c r="H90" s="44" t="str">
        <f>VLOOKUP(C90,'[1]Control programa E'!$B$13:$U$396,15,0)</f>
        <v>ANGELA BARANDICA</v>
      </c>
      <c r="I90" s="147">
        <v>0.95348837209302328</v>
      </c>
      <c r="J90" s="147">
        <v>1</v>
      </c>
      <c r="K90" s="148">
        <f t="shared" si="5"/>
        <v>0.97674418604651159</v>
      </c>
      <c r="L90" s="80"/>
      <c r="M90" s="81"/>
      <c r="N90" s="83">
        <f t="shared" si="7"/>
        <v>1</v>
      </c>
      <c r="O90" s="85">
        <f t="shared" si="6"/>
        <v>150000</v>
      </c>
      <c r="P90" s="75">
        <f t="shared" si="8"/>
        <v>150000</v>
      </c>
      <c r="Q90" s="76" t="s">
        <v>2734</v>
      </c>
      <c r="R90" s="78"/>
      <c r="S90" s="74"/>
      <c r="T90" s="78"/>
      <c r="U90" s="77" t="str">
        <f>VLOOKUP(C90,'[1]Control programa E'!$B$13:$AS$396,44,0)</f>
        <v>GUILLERMO SOLANO</v>
      </c>
      <c r="V90" s="82"/>
    </row>
    <row r="91" spans="2:22" x14ac:dyDescent="0.35">
      <c r="B91" s="73">
        <v>85</v>
      </c>
      <c r="C91" s="6">
        <v>109736</v>
      </c>
      <c r="D91" s="44" t="str">
        <f>VLOOKUP(C91,'[1]Control programa E'!$B$13:$U$396,8,0)</f>
        <v>AVENIDA DEL RIO</v>
      </c>
      <c r="E91" s="44" t="str">
        <f>VLOOKUP(C91,'[1]Control programa E'!$B$13:$U$396,11,0)</f>
        <v>MEDELLIN</v>
      </c>
      <c r="F91" s="44" t="str">
        <f>VLOOKUP(C91,'[1]Control programa E'!$B$13:$U$396,10,0)</f>
        <v>Área Norte</v>
      </c>
      <c r="G91" s="44" t="str">
        <f>VLOOKUP(C91,'[1]Control programa E'!$B$13:$U$396,20,0)</f>
        <v>COESCO: Alexander Trujillo</v>
      </c>
      <c r="H91" s="44" t="str">
        <f>VLOOKUP(C91,'[1]Control programa E'!$B$13:$U$396,15,0)</f>
        <v>ANDRES FELIPE PENNA</v>
      </c>
      <c r="I91" s="149">
        <v>1</v>
      </c>
      <c r="J91" s="149">
        <v>0.95348837209302328</v>
      </c>
      <c r="K91" s="148">
        <f t="shared" si="5"/>
        <v>0.97674418604651159</v>
      </c>
      <c r="L91" s="83"/>
      <c r="M91" s="84"/>
      <c r="N91" s="83">
        <f t="shared" si="7"/>
        <v>1</v>
      </c>
      <c r="O91" s="85">
        <f t="shared" si="6"/>
        <v>150000</v>
      </c>
      <c r="P91" s="75">
        <f t="shared" si="8"/>
        <v>150000</v>
      </c>
      <c r="Q91" s="76" t="s">
        <v>2734</v>
      </c>
      <c r="R91" s="74"/>
      <c r="S91" s="74"/>
      <c r="T91" s="74"/>
      <c r="U91" s="77" t="str">
        <f>VLOOKUP(C91,'[1]Control programa E'!$B$13:$AS$396,44,0)</f>
        <v>NORMAN CORDOBA</v>
      </c>
      <c r="V91" s="77"/>
    </row>
    <row r="92" spans="2:22" x14ac:dyDescent="0.35">
      <c r="B92" s="78">
        <v>86</v>
      </c>
      <c r="C92" s="4">
        <v>110987</v>
      </c>
      <c r="D92" s="44" t="str">
        <f>VLOOKUP(C92,'[1]Control programa E'!$B$13:$U$396,8,0)</f>
        <v>PANORAMA</v>
      </c>
      <c r="E92" s="44" t="str">
        <f>VLOOKUP(C92,'[1]Control programa E'!$B$13:$U$396,11,0)</f>
        <v>YUMBO</v>
      </c>
      <c r="F92" s="44" t="str">
        <f>VLOOKUP(C92,'[1]Control programa E'!$B$13:$U$396,10,0)</f>
        <v>Área Sur</v>
      </c>
      <c r="G92" s="44" t="str">
        <f>VLOOKUP(C92,'[1]Control programa E'!$B$13:$U$396,20,0)</f>
        <v>GREEN SAS: Jose Vicente Enriquez</v>
      </c>
      <c r="H92" s="44" t="str">
        <f>VLOOKUP(C92,'[1]Control programa E'!$B$13:$U$396,15,0)</f>
        <v>CLAUDIA PINILLA</v>
      </c>
      <c r="I92" s="147">
        <v>1</v>
      </c>
      <c r="J92" s="147">
        <v>0.95348837209302328</v>
      </c>
      <c r="K92" s="148">
        <f t="shared" si="5"/>
        <v>0.97674418604651159</v>
      </c>
      <c r="L92" s="80"/>
      <c r="M92" s="81"/>
      <c r="N92" s="83">
        <f t="shared" si="7"/>
        <v>1</v>
      </c>
      <c r="O92" s="85">
        <f t="shared" si="6"/>
        <v>150000</v>
      </c>
      <c r="P92" s="75">
        <f t="shared" si="8"/>
        <v>150000</v>
      </c>
      <c r="Q92" s="76" t="s">
        <v>2734</v>
      </c>
      <c r="R92" s="78"/>
      <c r="S92" s="74"/>
      <c r="T92" s="78"/>
      <c r="U92" s="77" t="str">
        <f>VLOOKUP(C92,'[1]Control programa E'!$B$13:$AS$396,44,0)</f>
        <v>SANDRA JORDAN</v>
      </c>
      <c r="V92" s="82"/>
    </row>
    <row r="93" spans="2:22" x14ac:dyDescent="0.35">
      <c r="B93" s="73">
        <v>87</v>
      </c>
      <c r="C93" s="4">
        <v>171049</v>
      </c>
      <c r="D93" s="44" t="str">
        <f>VLOOKUP(C93,'[1]Control programa E'!$B$13:$U$396,8,0)</f>
        <v>DOÑA ALANA</v>
      </c>
      <c r="E93" s="44" t="str">
        <f>VLOOKUP(C93,'[1]Control programa E'!$B$13:$U$396,11,0)</f>
        <v>SAHAGUN</v>
      </c>
      <c r="F93" s="44" t="str">
        <f>VLOOKUP(C93,'[1]Control programa E'!$B$13:$U$396,10,0)</f>
        <v>Área Norte</v>
      </c>
      <c r="G93" s="44">
        <f>VLOOKUP(C93,'[1]Control programa E'!$B$13:$U$396,20,0)</f>
        <v>0</v>
      </c>
      <c r="H93" s="44" t="str">
        <f>VLOOKUP(C93,'[1]Control programa E'!$B$13:$U$396,15,0)</f>
        <v>VICTOR PATERNINA</v>
      </c>
      <c r="I93" s="147">
        <v>1</v>
      </c>
      <c r="J93" s="147">
        <v>0.95348837209302328</v>
      </c>
      <c r="K93" s="148">
        <f t="shared" si="5"/>
        <v>0.97674418604651159</v>
      </c>
      <c r="L93" s="83"/>
      <c r="M93" s="84"/>
      <c r="N93" s="83">
        <f t="shared" si="7"/>
        <v>1</v>
      </c>
      <c r="O93" s="85">
        <f t="shared" si="6"/>
        <v>150000</v>
      </c>
      <c r="P93" s="75">
        <f t="shared" si="8"/>
        <v>150000</v>
      </c>
      <c r="Q93" s="76" t="s">
        <v>2734</v>
      </c>
      <c r="R93" s="74"/>
      <c r="S93" s="74"/>
      <c r="T93" s="74"/>
      <c r="U93" s="77" t="str">
        <f>VLOOKUP(C93,'[1]Control programa E'!$B$13:$AS$396,44,0)</f>
        <v>KAREN COGOLLO</v>
      </c>
      <c r="V93" s="77"/>
    </row>
    <row r="94" spans="2:22" x14ac:dyDescent="0.35">
      <c r="B94" s="78">
        <v>88</v>
      </c>
      <c r="C94" s="6">
        <v>164088</v>
      </c>
      <c r="D94" s="44" t="str">
        <f>VLOOKUP(C94,'[1]Control programa E'!$B$13:$U$396,8,0)</f>
        <v>SERVISANTANDER</v>
      </c>
      <c r="E94" s="44" t="str">
        <f>VLOOKUP(C94,'[1]Control programa E'!$B$13:$U$396,11,0)</f>
        <v>BUCARAMANGA</v>
      </c>
      <c r="F94" s="44" t="str">
        <f>VLOOKUP(C94,'[1]Control programa E'!$B$13:$U$396,10,0)</f>
        <v>Área Norte</v>
      </c>
      <c r="G94" s="44" t="str">
        <f>VLOOKUP(C94,'[1]Control programa E'!$B$13:$U$396,20,0)</f>
        <v>Segundo Abril B</v>
      </c>
      <c r="H94" s="44" t="str">
        <f>VLOOKUP(C94,'[1]Control programa E'!$B$13:$U$396,15,0)</f>
        <v>FABIAN TORRES</v>
      </c>
      <c r="I94" s="149">
        <v>1</v>
      </c>
      <c r="J94" s="149">
        <v>0.95294117647058818</v>
      </c>
      <c r="K94" s="148">
        <f t="shared" si="5"/>
        <v>0.97647058823529409</v>
      </c>
      <c r="L94" s="80"/>
      <c r="M94" s="81"/>
      <c r="N94" s="83">
        <f t="shared" si="7"/>
        <v>1</v>
      </c>
      <c r="O94" s="85">
        <f t="shared" si="6"/>
        <v>150000</v>
      </c>
      <c r="P94" s="75">
        <f t="shared" si="8"/>
        <v>150000</v>
      </c>
      <c r="Q94" s="76" t="s">
        <v>2734</v>
      </c>
      <c r="R94" s="78"/>
      <c r="S94" s="74"/>
      <c r="T94" s="78"/>
      <c r="U94" s="77" t="str">
        <f>VLOOKUP(C94,'[1]Control programa E'!$B$13:$AS$396,44,0)</f>
        <v>FERNEY LOZANO</v>
      </c>
      <c r="V94" s="82"/>
    </row>
    <row r="95" spans="2:22" x14ac:dyDescent="0.35">
      <c r="B95" s="73">
        <v>89</v>
      </c>
      <c r="C95" s="4">
        <v>110625</v>
      </c>
      <c r="D95" s="44" t="str">
        <f>VLOOKUP(C95,'[1]Control programa E'!$B$13:$U$396,8,0)</f>
        <v>BELEN 1</v>
      </c>
      <c r="E95" s="44" t="str">
        <f>VLOOKUP(C95,'[1]Control programa E'!$B$13:$U$396,11,0)</f>
        <v>BELEN</v>
      </c>
      <c r="F95" s="44" t="str">
        <f>VLOOKUP(C95,'[1]Control programa E'!$B$13:$U$396,10,0)</f>
        <v>Área Centro</v>
      </c>
      <c r="G95" s="44" t="str">
        <f>VLOOKUP(C95,'[1]Control programa E'!$B$13:$U$396,20,0)</f>
        <v>Mario Amaya</v>
      </c>
      <c r="H95" s="44" t="str">
        <f>VLOOKUP(C95,'[1]Control programa E'!$B$13:$U$396,15,0)</f>
        <v>YOLIMA MESA</v>
      </c>
      <c r="I95" s="147">
        <v>1</v>
      </c>
      <c r="J95" s="147">
        <v>0.95294117647058818</v>
      </c>
      <c r="K95" s="148">
        <f t="shared" si="5"/>
        <v>0.97647058823529409</v>
      </c>
      <c r="L95" s="83"/>
      <c r="M95" s="84"/>
      <c r="N95" s="83">
        <f t="shared" si="7"/>
        <v>1</v>
      </c>
      <c r="O95" s="85">
        <f t="shared" si="6"/>
        <v>150000</v>
      </c>
      <c r="P95" s="75">
        <f t="shared" si="8"/>
        <v>150000</v>
      </c>
      <c r="Q95" s="76" t="s">
        <v>2734</v>
      </c>
      <c r="R95" s="74"/>
      <c r="S95" s="74"/>
      <c r="T95" s="74"/>
      <c r="U95" s="77" t="str">
        <f>VLOOKUP(C95,'[1]Control programa E'!$B$13:$AS$396,44,0)</f>
        <v>RICARDO CHIPATECUA</v>
      </c>
      <c r="V95" s="77"/>
    </row>
    <row r="96" spans="2:22" x14ac:dyDescent="0.35">
      <c r="B96" s="78">
        <v>90</v>
      </c>
      <c r="C96" s="6">
        <v>110367</v>
      </c>
      <c r="D96" s="44" t="str">
        <f>VLOOKUP(C96,'[1]Control programa E'!$B$13:$U$396,8,0)</f>
        <v>CERON (DICOPAL)</v>
      </c>
      <c r="E96" s="44" t="str">
        <f>VLOOKUP(C96,'[1]Control programa E'!$B$13:$U$396,11,0)</f>
        <v>PALMIRA</v>
      </c>
      <c r="F96" s="44" t="str">
        <f>VLOOKUP(C96,'[1]Control programa E'!$B$13:$U$396,10,0)</f>
        <v>Área Sur</v>
      </c>
      <c r="G96" s="44" t="str">
        <f>VLOOKUP(C96,'[1]Control programa E'!$B$13:$U$396,20,0)</f>
        <v>Neftaly Cerón</v>
      </c>
      <c r="H96" s="44" t="str">
        <f>VLOOKUP(C96,'[1]Control programa E'!$B$13:$U$396,15,0)</f>
        <v>FERNANDO HERNANDEZ</v>
      </c>
      <c r="I96" s="149">
        <v>0.95294117647058818</v>
      </c>
      <c r="J96" s="149">
        <v>1</v>
      </c>
      <c r="K96" s="148">
        <f t="shared" si="5"/>
        <v>0.97647058823529409</v>
      </c>
      <c r="L96" s="80"/>
      <c r="M96" s="81"/>
      <c r="N96" s="83">
        <f t="shared" si="7"/>
        <v>1</v>
      </c>
      <c r="O96" s="85">
        <f t="shared" si="6"/>
        <v>150000</v>
      </c>
      <c r="P96" s="75">
        <f t="shared" si="8"/>
        <v>150000</v>
      </c>
      <c r="Q96" s="76" t="s">
        <v>2734</v>
      </c>
      <c r="R96" s="78"/>
      <c r="S96" s="74"/>
      <c r="T96" s="78"/>
      <c r="U96" s="77" t="str">
        <f>VLOOKUP(C96,'[1]Control programa E'!$B$13:$AS$396,44,0)</f>
        <v>SANDRA JORDAN</v>
      </c>
      <c r="V96" s="82"/>
    </row>
    <row r="97" spans="2:22" x14ac:dyDescent="0.35">
      <c r="B97" s="73">
        <v>91</v>
      </c>
      <c r="C97" s="4">
        <v>111064</v>
      </c>
      <c r="D97" s="44" t="str">
        <f>VLOOKUP(C97,'[1]Control programa E'!$B$13:$U$396,8,0)</f>
        <v>PUERTA DEL SOL</v>
      </c>
      <c r="E97" s="44" t="str">
        <f>VLOOKUP(C97,'[1]Control programa E'!$B$13:$U$396,11,0)</f>
        <v>LA MESA</v>
      </c>
      <c r="F97" s="44" t="str">
        <f>VLOOKUP(C97,'[1]Control programa E'!$B$13:$U$396,10,0)</f>
        <v>Área Centro</v>
      </c>
      <c r="G97" s="44" t="str">
        <f>VLOOKUP(C97,'[1]Control programa E'!$B$13:$U$396,20,0)</f>
        <v>REDH: Humberto Hernandez</v>
      </c>
      <c r="H97" s="44" t="str">
        <f>VLOOKUP(C97,'[1]Control programa E'!$B$13:$U$396,15,0)</f>
        <v xml:space="preserve">PAOLA MARTÍNEZ </v>
      </c>
      <c r="I97" s="147">
        <v>0.95180722891566261</v>
      </c>
      <c r="J97" s="147">
        <v>1</v>
      </c>
      <c r="K97" s="148">
        <f t="shared" si="5"/>
        <v>0.97590361445783125</v>
      </c>
      <c r="L97" s="83"/>
      <c r="M97" s="84"/>
      <c r="N97" s="83">
        <f t="shared" si="7"/>
        <v>1</v>
      </c>
      <c r="O97" s="85">
        <f t="shared" si="6"/>
        <v>150000</v>
      </c>
      <c r="P97" s="75">
        <f t="shared" si="8"/>
        <v>150000</v>
      </c>
      <c r="Q97" s="76" t="s">
        <v>2734</v>
      </c>
      <c r="R97" s="74"/>
      <c r="S97" s="74"/>
      <c r="T97" s="74"/>
      <c r="U97" s="77" t="str">
        <f>VLOOKUP(C97,'[1]Control programa E'!$B$13:$AS$396,44,0)</f>
        <v>MIGUEL RAMIREZ</v>
      </c>
      <c r="V97" s="77"/>
    </row>
    <row r="98" spans="2:22" x14ac:dyDescent="0.35">
      <c r="B98" s="78">
        <v>92</v>
      </c>
      <c r="C98" s="6">
        <v>167841</v>
      </c>
      <c r="D98" s="44" t="str">
        <f>VLOOKUP(C98,'[1]Control programa E'!$B$13:$U$396,8,0)</f>
        <v>ÉXITO SUBA</v>
      </c>
      <c r="E98" s="44" t="str">
        <f>VLOOKUP(C98,'[1]Control programa E'!$B$13:$U$396,11,0)</f>
        <v>BOGOTA D.C.</v>
      </c>
      <c r="F98" s="44" t="str">
        <f>VLOOKUP(C98,'[1]Control programa E'!$B$13:$U$396,10,0)</f>
        <v>Área Centro</v>
      </c>
      <c r="G98" s="44" t="str">
        <f>VLOOKUP(C98,'[1]Control programa E'!$B$13:$U$396,20,0)</f>
        <v>GRUPO ÉXITO: Alcides Serna</v>
      </c>
      <c r="H98" s="44" t="str">
        <f>VLOOKUP(C98,'[1]Control programa E'!$B$13:$U$396,15,0)</f>
        <v xml:space="preserve">JUAN PABLO PIÑEROS </v>
      </c>
      <c r="I98" s="149">
        <v>1</v>
      </c>
      <c r="J98" s="149">
        <v>0.95061728395061729</v>
      </c>
      <c r="K98" s="148">
        <f t="shared" si="5"/>
        <v>0.97530864197530864</v>
      </c>
      <c r="L98" s="80"/>
      <c r="M98" s="81"/>
      <c r="N98" s="83">
        <f t="shared" si="7"/>
        <v>1</v>
      </c>
      <c r="O98" s="85">
        <f t="shared" si="6"/>
        <v>150000</v>
      </c>
      <c r="P98" s="75">
        <f t="shared" si="8"/>
        <v>150000</v>
      </c>
      <c r="Q98" s="76" t="s">
        <v>2734</v>
      </c>
      <c r="R98" s="78"/>
      <c r="S98" s="74"/>
      <c r="T98" s="78"/>
      <c r="U98" s="77" t="str">
        <f>VLOOKUP(C98,'[1]Control programa E'!$B$13:$AS$396,44,0)</f>
        <v>NICOLAS SALAZAR</v>
      </c>
      <c r="V98" s="82"/>
    </row>
    <row r="99" spans="2:22" x14ac:dyDescent="0.35">
      <c r="B99" s="73">
        <v>93</v>
      </c>
      <c r="C99" s="6">
        <v>144185</v>
      </c>
      <c r="D99" s="44" t="str">
        <f>VLOOKUP(C99,'[1]Control programa E'!$B$13:$U$396,8,0)</f>
        <v>ARAGUATOS</v>
      </c>
      <c r="E99" s="44" t="str">
        <f>VLOOKUP(C99,'[1]Control programa E'!$B$13:$U$396,11,0)</f>
        <v>ACACIAS</v>
      </c>
      <c r="F99" s="44" t="str">
        <f>VLOOKUP(C99,'[1]Control programa E'!$B$13:$U$396,10,0)</f>
        <v>Área Centro</v>
      </c>
      <c r="G99" s="44" t="str">
        <f>VLOOKUP(C99,'[1]Control programa E'!$B$13:$U$396,20,0)</f>
        <v>REDH: Humberto Hernandez</v>
      </c>
      <c r="H99" s="44" t="str">
        <f>VLOOKUP(C99,'[1]Control programa E'!$B$13:$U$396,15,0)</f>
        <v>IVAN PINZON</v>
      </c>
      <c r="I99" s="149">
        <v>1</v>
      </c>
      <c r="J99" s="149">
        <v>0.95061728395061729</v>
      </c>
      <c r="K99" s="148">
        <f t="shared" si="5"/>
        <v>0.97530864197530864</v>
      </c>
      <c r="L99" s="83"/>
      <c r="M99" s="84"/>
      <c r="N99" s="83">
        <f t="shared" si="7"/>
        <v>1</v>
      </c>
      <c r="O99" s="85">
        <f t="shared" si="6"/>
        <v>150000</v>
      </c>
      <c r="P99" s="75">
        <f t="shared" si="8"/>
        <v>150000</v>
      </c>
      <c r="Q99" s="76" t="s">
        <v>2734</v>
      </c>
      <c r="R99" s="74"/>
      <c r="S99" s="74"/>
      <c r="T99" s="74"/>
      <c r="U99" s="77" t="str">
        <f>VLOOKUP(C99,'[1]Control programa E'!$B$13:$AS$396,44,0)</f>
        <v>WILSON MONTAÑA</v>
      </c>
      <c r="V99" s="77"/>
    </row>
    <row r="100" spans="2:22" x14ac:dyDescent="0.35">
      <c r="B100" s="78">
        <v>94</v>
      </c>
      <c r="C100" s="6">
        <v>113608</v>
      </c>
      <c r="D100" s="44" t="str">
        <f>VLOOKUP(C100,'[1]Control programa E'!$B$13:$U$396,8,0)</f>
        <v>AUTOCENTRO POPAYAN</v>
      </c>
      <c r="E100" s="44" t="str">
        <f>VLOOKUP(C100,'[1]Control programa E'!$B$13:$U$396,11,0)</f>
        <v>POPAYAN</v>
      </c>
      <c r="F100" s="44" t="str">
        <f>VLOOKUP(C100,'[1]Control programa E'!$B$13:$U$396,10,0)</f>
        <v>Área Sur</v>
      </c>
      <c r="G100" s="44" t="str">
        <f>VLOOKUP(C100,'[1]Control programa E'!$B$13:$U$396,20,0)</f>
        <v>Maria Julia Molina</v>
      </c>
      <c r="H100" s="44" t="str">
        <f>VLOOKUP(C100,'[1]Control programa E'!$B$13:$U$396,15,0)</f>
        <v>CATALINA QUINTERO</v>
      </c>
      <c r="I100" s="149">
        <v>1</v>
      </c>
      <c r="J100" s="149">
        <v>0.95061728395061729</v>
      </c>
      <c r="K100" s="148">
        <f t="shared" si="5"/>
        <v>0.97530864197530864</v>
      </c>
      <c r="L100" s="80"/>
      <c r="M100" s="81"/>
      <c r="N100" s="83">
        <f t="shared" si="7"/>
        <v>1</v>
      </c>
      <c r="O100" s="85">
        <f t="shared" si="6"/>
        <v>150000</v>
      </c>
      <c r="P100" s="75">
        <f t="shared" si="8"/>
        <v>150000</v>
      </c>
      <c r="Q100" s="76" t="s">
        <v>2734</v>
      </c>
      <c r="R100" s="78"/>
      <c r="S100" s="74"/>
      <c r="T100" s="78"/>
      <c r="U100" s="77" t="str">
        <f>VLOOKUP(C100,'[1]Control programa E'!$B$13:$AS$396,44,0)</f>
        <v>JOSE OROBIO</v>
      </c>
      <c r="V100" s="82"/>
    </row>
    <row r="101" spans="2:22" x14ac:dyDescent="0.35">
      <c r="B101" s="78">
        <v>96</v>
      </c>
      <c r="C101" s="6">
        <v>169758</v>
      </c>
      <c r="D101" s="44" t="str">
        <f>VLOOKUP(C101,'[1]Control programa E'!$B$13:$U$396,8,0)</f>
        <v>LA FLORIDA VILLAMARIA</v>
      </c>
      <c r="E101" s="44" t="str">
        <f>VLOOKUP(C101,'[1]Control programa E'!$B$13:$U$396,11,0)</f>
        <v>VILLA MARIA</v>
      </c>
      <c r="F101" s="44" t="str">
        <f>VLOOKUP(C101,'[1]Control programa E'!$B$13:$U$396,10,0)</f>
        <v>Área Sur</v>
      </c>
      <c r="G101" s="44" t="str">
        <f>VLOOKUP(C101,'[1]Control programa E'!$B$13:$U$396,20,0)</f>
        <v>Daniel Salazar</v>
      </c>
      <c r="H101" s="44" t="str">
        <f>VLOOKUP(C101,'[1]Control programa E'!$B$13:$U$396,15,0)</f>
        <v>MARIANA VELEZ</v>
      </c>
      <c r="I101" s="149">
        <v>1</v>
      </c>
      <c r="J101" s="149">
        <v>0.94936708860759489</v>
      </c>
      <c r="K101" s="148">
        <f t="shared" si="5"/>
        <v>0.97468354430379744</v>
      </c>
      <c r="L101" s="80"/>
      <c r="M101" s="81"/>
      <c r="N101" s="83">
        <f t="shared" si="7"/>
        <v>1</v>
      </c>
      <c r="O101" s="85">
        <f t="shared" si="6"/>
        <v>150000</v>
      </c>
      <c r="P101" s="75">
        <f t="shared" si="8"/>
        <v>150000</v>
      </c>
      <c r="Q101" s="76" t="s">
        <v>2734</v>
      </c>
      <c r="R101" s="78"/>
      <c r="S101" s="74"/>
      <c r="T101" s="78"/>
      <c r="U101" s="77" t="str">
        <f>VLOOKUP(C101,'[1]Control programa E'!$B$13:$AS$396,44,0)</f>
        <v>FERNANDO DUQUE</v>
      </c>
      <c r="V101" s="82"/>
    </row>
    <row r="102" spans="2:22" x14ac:dyDescent="0.35">
      <c r="B102" s="73">
        <v>97</v>
      </c>
      <c r="C102" s="4">
        <v>110553</v>
      </c>
      <c r="D102" s="44" t="str">
        <f>VLOOKUP(C102,'[1]Control programa E'!$B$13:$U$396,8,0)</f>
        <v>PANAMERICANA - PASTO</v>
      </c>
      <c r="E102" s="44" t="str">
        <f>VLOOKUP(C102,'[1]Control programa E'!$B$13:$U$396,11,0)</f>
        <v>SAN JUAN DE PASTO</v>
      </c>
      <c r="F102" s="44" t="str">
        <f>VLOOKUP(C102,'[1]Control programa E'!$B$13:$U$396,10,0)</f>
        <v>Área Sur</v>
      </c>
      <c r="G102" s="44" t="str">
        <f>VLOOKUP(C102,'[1]Control programa E'!$B$13:$U$396,20,0)</f>
        <v>COMBUSCOL: Fernando Chávez</v>
      </c>
      <c r="H102" s="44" t="str">
        <f>VLOOKUP(C102,'[1]Control programa E'!$B$13:$U$396,15,0)</f>
        <v xml:space="preserve">FABIO ANDRES ROJAS </v>
      </c>
      <c r="I102" s="147">
        <v>1</v>
      </c>
      <c r="J102" s="147">
        <v>0.94805194805194803</v>
      </c>
      <c r="K102" s="148">
        <f t="shared" si="5"/>
        <v>0.97402597402597402</v>
      </c>
      <c r="L102" s="83"/>
      <c r="M102" s="84"/>
      <c r="N102" s="83">
        <f t="shared" si="7"/>
        <v>1</v>
      </c>
      <c r="O102" s="85">
        <f t="shared" si="6"/>
        <v>150000</v>
      </c>
      <c r="P102" s="75">
        <f t="shared" si="8"/>
        <v>150000</v>
      </c>
      <c r="Q102" s="76" t="s">
        <v>2734</v>
      </c>
      <c r="R102" s="74"/>
      <c r="S102" s="74"/>
      <c r="T102" s="74"/>
      <c r="U102" s="77" t="str">
        <f>VLOOKUP(C102,'[1]Control programa E'!$B$13:$AS$396,44,0)</f>
        <v>MIGUEL RAMIREZ</v>
      </c>
      <c r="V102" s="77"/>
    </row>
    <row r="103" spans="2:22" x14ac:dyDescent="0.35">
      <c r="B103" s="78">
        <v>98</v>
      </c>
      <c r="C103" s="6">
        <v>170614</v>
      </c>
      <c r="D103" s="44" t="str">
        <f>VLOOKUP(C103,'[1]Control programa E'!$B$13:$U$396,8,0)</f>
        <v>ORO NEGRO (MOMIL)</v>
      </c>
      <c r="E103" s="44" t="str">
        <f>VLOOKUP(C103,'[1]Control programa E'!$B$13:$U$396,11,0)</f>
        <v>MOMIL</v>
      </c>
      <c r="F103" s="44" t="str">
        <f>VLOOKUP(C103,'[1]Control programa E'!$B$13:$U$396,10,0)</f>
        <v>Área Norte</v>
      </c>
      <c r="G103" s="44" t="str">
        <f>VLOOKUP(C103,'[1]Control programa E'!$B$13:$U$396,20,0)</f>
        <v>Daniel Gómez</v>
      </c>
      <c r="H103" s="44" t="str">
        <f>VLOOKUP(C103,'[1]Control programa E'!$B$13:$U$396,15,0)</f>
        <v>VICTOR PATERNINA</v>
      </c>
      <c r="I103" s="149">
        <v>1</v>
      </c>
      <c r="J103" s="149">
        <v>0.94805194805194803</v>
      </c>
      <c r="K103" s="148">
        <f t="shared" ref="K103:K134" si="9">AVERAGE(I103:J103)</f>
        <v>0.97402597402597402</v>
      </c>
      <c r="L103" s="80"/>
      <c r="M103" s="81"/>
      <c r="N103" s="83">
        <f t="shared" si="7"/>
        <v>1</v>
      </c>
      <c r="O103" s="85">
        <f t="shared" si="6"/>
        <v>150000</v>
      </c>
      <c r="P103" s="75">
        <f t="shared" si="8"/>
        <v>150000</v>
      </c>
      <c r="Q103" s="76" t="s">
        <v>2734</v>
      </c>
      <c r="R103" s="78"/>
      <c r="S103" s="74"/>
      <c r="T103" s="78"/>
      <c r="U103" s="77" t="str">
        <f>VLOOKUP(C103,'[1]Control programa E'!$B$13:$AS$396,44,0)</f>
        <v>KAREN COGOLLO</v>
      </c>
      <c r="V103" s="82"/>
    </row>
    <row r="104" spans="2:22" x14ac:dyDescent="0.35">
      <c r="B104" s="73">
        <v>99</v>
      </c>
      <c r="C104" s="6">
        <v>154918</v>
      </c>
      <c r="D104" s="44" t="str">
        <f>VLOOKUP(C104,'[1]Control programa E'!$B$13:$U$396,8,0)</f>
        <v>MARISCAL</v>
      </c>
      <c r="E104" s="44" t="str">
        <f>VLOOKUP(C104,'[1]Control programa E'!$B$13:$U$396,11,0)</f>
        <v>CARTAGO</v>
      </c>
      <c r="F104" s="44" t="str">
        <f>VLOOKUP(C104,'[1]Control programa E'!$B$13:$U$396,10,0)</f>
        <v>Área Sur</v>
      </c>
      <c r="G104" s="44" t="str">
        <f>VLOOKUP(C104,'[1]Control programa E'!$B$13:$U$396,20,0)</f>
        <v>Carla Villa</v>
      </c>
      <c r="H104" s="44" t="str">
        <f>VLOOKUP(C104,'[1]Control programa E'!$B$13:$U$396,15,0)</f>
        <v>ANDRES GARCIA</v>
      </c>
      <c r="I104" s="149">
        <v>0.94736842105263153</v>
      </c>
      <c r="J104" s="149">
        <v>1</v>
      </c>
      <c r="K104" s="148">
        <f t="shared" si="9"/>
        <v>0.97368421052631571</v>
      </c>
      <c r="L104" s="83"/>
      <c r="M104" s="84"/>
      <c r="N104" s="83">
        <f t="shared" si="7"/>
        <v>1</v>
      </c>
      <c r="O104" s="85">
        <f t="shared" si="6"/>
        <v>150000</v>
      </c>
      <c r="P104" s="75">
        <f t="shared" si="8"/>
        <v>150000</v>
      </c>
      <c r="Q104" s="76" t="s">
        <v>2734</v>
      </c>
      <c r="R104" s="74"/>
      <c r="S104" s="74"/>
      <c r="T104" s="74"/>
      <c r="U104" s="77" t="str">
        <f>VLOOKUP(C104,'[1]Control programa E'!$B$13:$AS$396,44,0)</f>
        <v>FERNANDO DUQUE</v>
      </c>
      <c r="V104" s="77"/>
    </row>
    <row r="105" spans="2:22" x14ac:dyDescent="0.35">
      <c r="B105" s="73">
        <v>101</v>
      </c>
      <c r="C105" s="4">
        <v>110371</v>
      </c>
      <c r="D105" s="44" t="str">
        <f>VLOOKUP(C105,'[1]Control programa E'!$B$13:$U$396,8,0)</f>
        <v>EL TRIANGULO</v>
      </c>
      <c r="E105" s="44" t="str">
        <f>VLOOKUP(C105,'[1]Control programa E'!$B$13:$U$396,11,0)</f>
        <v>SANTIAGO DE CALI</v>
      </c>
      <c r="F105" s="44" t="str">
        <f>VLOOKUP(C105,'[1]Control programa E'!$B$13:$U$396,10,0)</f>
        <v>Área Sur</v>
      </c>
      <c r="G105" s="44" t="str">
        <f>VLOOKUP(C105,'[1]Control programa E'!$B$13:$U$396,20,0)</f>
        <v>VILLALOBOS: Oscar Rojas</v>
      </c>
      <c r="H105" s="44" t="str">
        <f>VLOOKUP(C105,'[1]Control programa E'!$B$13:$U$396,15,0)</f>
        <v>CATALINA QUINTERO</v>
      </c>
      <c r="I105" s="147">
        <v>1</v>
      </c>
      <c r="J105" s="147">
        <v>0.94318181818181823</v>
      </c>
      <c r="K105" s="148">
        <f t="shared" si="9"/>
        <v>0.97159090909090917</v>
      </c>
      <c r="L105" s="83"/>
      <c r="M105" s="84"/>
      <c r="N105" s="83">
        <f t="shared" si="7"/>
        <v>1</v>
      </c>
      <c r="O105" s="85">
        <f t="shared" si="6"/>
        <v>150000</v>
      </c>
      <c r="P105" s="75">
        <f t="shared" si="8"/>
        <v>150000</v>
      </c>
      <c r="Q105" s="76" t="s">
        <v>2734</v>
      </c>
      <c r="R105" s="74"/>
      <c r="S105" s="74"/>
      <c r="T105" s="74"/>
      <c r="U105" s="77" t="str">
        <f>VLOOKUP(C105,'[1]Control programa E'!$B$13:$AS$396,44,0)</f>
        <v>JUAN MONTEALEGRE</v>
      </c>
      <c r="V105" s="77"/>
    </row>
    <row r="106" spans="2:22" x14ac:dyDescent="0.35">
      <c r="B106" s="78">
        <v>102</v>
      </c>
      <c r="C106" s="6">
        <v>167198</v>
      </c>
      <c r="D106" s="44" t="str">
        <f>VLOOKUP(C106,'[1]Control programa E'!$B$13:$U$396,8,0)</f>
        <v>LA ESTANCIA</v>
      </c>
      <c r="E106" s="44" t="str">
        <f>VLOOKUP(C106,'[1]Control programa E'!$B$13:$U$396,11,0)</f>
        <v>BOGOTA D.C.</v>
      </c>
      <c r="F106" s="44" t="str">
        <f>VLOOKUP(C106,'[1]Control programa E'!$B$13:$U$396,10,0)</f>
        <v>Área Centro</v>
      </c>
      <c r="G106" s="44" t="str">
        <f>VLOOKUP(C106,'[1]Control programa E'!$B$13:$U$396,20,0)</f>
        <v>Combustibles Unigas SAS / Herman Castro, Mauricio Castro/ Hernán Camargo</v>
      </c>
      <c r="H106" s="44" t="str">
        <f>VLOOKUP(C106,'[1]Control programa E'!$B$13:$U$396,15,0)</f>
        <v>CAROLINA CHAVEZ</v>
      </c>
      <c r="I106" s="149">
        <v>0.94318181818181823</v>
      </c>
      <c r="J106" s="149">
        <v>1</v>
      </c>
      <c r="K106" s="148">
        <f t="shared" si="9"/>
        <v>0.97159090909090917</v>
      </c>
      <c r="L106" s="80"/>
      <c r="M106" s="81"/>
      <c r="N106" s="83">
        <f t="shared" si="7"/>
        <v>1</v>
      </c>
      <c r="O106" s="85">
        <f t="shared" si="6"/>
        <v>150000</v>
      </c>
      <c r="P106" s="75">
        <f t="shared" si="8"/>
        <v>150000</v>
      </c>
      <c r="Q106" s="76" t="s">
        <v>2734</v>
      </c>
      <c r="R106" s="78"/>
      <c r="S106" s="74"/>
      <c r="T106" s="78"/>
      <c r="U106" s="77" t="str">
        <f>VLOOKUP(C106,'[1]Control programa E'!$B$13:$AS$396,44,0)</f>
        <v>MILENA INFANTE</v>
      </c>
      <c r="V106" s="82"/>
    </row>
    <row r="107" spans="2:22" x14ac:dyDescent="0.35">
      <c r="B107" s="73">
        <v>103</v>
      </c>
      <c r="C107" s="6">
        <v>171123</v>
      </c>
      <c r="D107" s="44" t="str">
        <f>VLOOKUP(C107,'[1]Control programa E'!$B$13:$U$396,8,0)</f>
        <v>COESCO DIAMANTE</v>
      </c>
      <c r="E107" s="44" t="str">
        <f>VLOOKUP(C107,'[1]Control programa E'!$B$13:$U$396,11,0)</f>
        <v>PEREIRA</v>
      </c>
      <c r="F107" s="44" t="str">
        <f>VLOOKUP(C107,'[1]Control programa E'!$B$13:$U$396,10,0)</f>
        <v>Área Sur</v>
      </c>
      <c r="G107" s="44" t="str">
        <f>VLOOKUP(C107,'[1]Control programa E'!$B$13:$U$396,20,0)</f>
        <v>COESCO: Francisco Diez</v>
      </c>
      <c r="H107" s="44" t="str">
        <f>VLOOKUP(C107,'[1]Control programa E'!$B$13:$U$396,15,0)</f>
        <v>MARIANA VELEZ</v>
      </c>
      <c r="I107" s="149">
        <v>0.94186046511627908</v>
      </c>
      <c r="J107" s="149">
        <v>1</v>
      </c>
      <c r="K107" s="148">
        <f t="shared" si="9"/>
        <v>0.97093023255813948</v>
      </c>
      <c r="L107" s="83"/>
      <c r="M107" s="84"/>
      <c r="N107" s="83">
        <f t="shared" si="7"/>
        <v>1</v>
      </c>
      <c r="O107" s="85">
        <f t="shared" si="6"/>
        <v>150000</v>
      </c>
      <c r="P107" s="75">
        <f t="shared" si="8"/>
        <v>150000</v>
      </c>
      <c r="Q107" s="76" t="s">
        <v>2734</v>
      </c>
      <c r="R107" s="74"/>
      <c r="S107" s="74"/>
      <c r="T107" s="74"/>
      <c r="U107" s="77" t="str">
        <f>VLOOKUP(C107,'[1]Control programa E'!$B$13:$AS$396,44,0)</f>
        <v>FERNANDO DUQUE</v>
      </c>
      <c r="V107" s="77"/>
    </row>
    <row r="108" spans="2:22" x14ac:dyDescent="0.35">
      <c r="B108" s="78">
        <v>104</v>
      </c>
      <c r="C108" s="4">
        <v>112328</v>
      </c>
      <c r="D108" s="44" t="str">
        <f>VLOOKUP(C108,'[1]Control programa E'!$B$13:$U$396,8,0)</f>
        <v>MELISSA</v>
      </c>
      <c r="E108" s="44" t="str">
        <f>VLOOKUP(C108,'[1]Control programa E'!$B$13:$U$396,11,0)</f>
        <v>LA DORADA</v>
      </c>
      <c r="F108" s="44" t="str">
        <f>VLOOKUP(C108,'[1]Control programa E'!$B$13:$U$396,10,0)</f>
        <v>Área Centro</v>
      </c>
      <c r="G108" s="44" t="str">
        <f>VLOOKUP(C108,'[1]Control programa E'!$B$13:$U$396,20,0)</f>
        <v>Maria E Hernandez</v>
      </c>
      <c r="H108" s="44" t="str">
        <f>VLOOKUP(C108,'[1]Control programa E'!$B$13:$U$396,15,0)</f>
        <v>ROBINSON GUZMÁN</v>
      </c>
      <c r="I108" s="147">
        <v>0.93670886075949367</v>
      </c>
      <c r="J108" s="147">
        <v>1</v>
      </c>
      <c r="K108" s="148">
        <f t="shared" si="9"/>
        <v>0.96835443037974689</v>
      </c>
      <c r="L108" s="80"/>
      <c r="M108" s="81"/>
      <c r="N108" s="83">
        <f t="shared" si="7"/>
        <v>1</v>
      </c>
      <c r="O108" s="85">
        <f t="shared" si="6"/>
        <v>150000</v>
      </c>
      <c r="P108" s="75">
        <f t="shared" si="8"/>
        <v>150000</v>
      </c>
      <c r="Q108" s="76" t="s">
        <v>2734</v>
      </c>
      <c r="R108" s="78"/>
      <c r="S108" s="74"/>
      <c r="T108" s="78"/>
      <c r="U108" s="77" t="str">
        <f>VLOOKUP(C108,'[1]Control programa E'!$B$13:$AS$396,44,0)</f>
        <v>LUIS CASTRO</v>
      </c>
      <c r="V108" s="82"/>
    </row>
    <row r="109" spans="2:22" x14ac:dyDescent="0.35">
      <c r="B109" s="73">
        <v>105</v>
      </c>
      <c r="C109" s="4">
        <v>168555</v>
      </c>
      <c r="D109" s="44" t="str">
        <f>VLOOKUP(C109,'[1]Control programa E'!$B$13:$U$396,8,0)</f>
        <v>GRANADA</v>
      </c>
      <c r="E109" s="44" t="str">
        <f>VLOOKUP(C109,'[1]Control programa E'!$B$13:$U$396,11,0)</f>
        <v>SANTIAGO DE CALI</v>
      </c>
      <c r="F109" s="44" t="str">
        <f>VLOOKUP(C109,'[1]Control programa E'!$B$13:$U$396,10,0)</f>
        <v>Área Sur</v>
      </c>
      <c r="G109" s="44" t="str">
        <f>VLOOKUP(C109,'[1]Control programa E'!$B$13:$U$396,20,0)</f>
        <v>COESCO: Francisco Diez</v>
      </c>
      <c r="H109" s="44" t="str">
        <f>VLOOKUP(C109,'[1]Control programa E'!$B$13:$U$396,15,0)</f>
        <v>FERNANDO HERNANDEZ</v>
      </c>
      <c r="I109" s="147">
        <v>1</v>
      </c>
      <c r="J109" s="147">
        <v>0.93181818181818177</v>
      </c>
      <c r="K109" s="148">
        <f t="shared" si="9"/>
        <v>0.96590909090909083</v>
      </c>
      <c r="L109" s="83"/>
      <c r="M109" s="84"/>
      <c r="N109" s="83">
        <f t="shared" si="7"/>
        <v>1</v>
      </c>
      <c r="O109" s="85">
        <f t="shared" si="6"/>
        <v>150000</v>
      </c>
      <c r="P109" s="75">
        <f t="shared" si="8"/>
        <v>150000</v>
      </c>
      <c r="Q109" s="76" t="s">
        <v>2734</v>
      </c>
      <c r="R109" s="74"/>
      <c r="S109" s="74"/>
      <c r="T109" s="74"/>
      <c r="U109" s="77" t="str">
        <f>VLOOKUP(C109,'[1]Control programa E'!$B$13:$AS$396,44,0)</f>
        <v>SANDRA JORDAN</v>
      </c>
      <c r="V109" s="77"/>
    </row>
    <row r="110" spans="2:22" x14ac:dyDescent="0.35">
      <c r="B110" s="78">
        <v>106</v>
      </c>
      <c r="C110" s="6">
        <v>112143</v>
      </c>
      <c r="D110" s="44" t="str">
        <f>VLOOKUP(C110,'[1]Control programa E'!$B$13:$U$396,8,0)</f>
        <v>LA PEDREGOSA</v>
      </c>
      <c r="E110" s="44" t="str">
        <f>VLOOKUP(C110,'[1]Control programa E'!$B$13:$U$396,11,0)</f>
        <v>FLORIDABLANCA</v>
      </c>
      <c r="F110" s="44" t="str">
        <f>VLOOKUP(C110,'[1]Control programa E'!$B$13:$U$396,10,0)</f>
        <v>Área Norte</v>
      </c>
      <c r="G110" s="44" t="str">
        <f>VLOOKUP(C110,'[1]Control programa E'!$B$13:$U$396,20,0)</f>
        <v>Invesriones PT Ortiz SAS/Pedro Ortiz/ Yesid Ortiz</v>
      </c>
      <c r="H110" s="44" t="str">
        <f>VLOOKUP(C110,'[1]Control programa E'!$B$13:$U$396,15,0)</f>
        <v>FABIAN TORRES</v>
      </c>
      <c r="I110" s="149">
        <v>0.93181818181818177</v>
      </c>
      <c r="J110" s="149">
        <v>1</v>
      </c>
      <c r="K110" s="148">
        <f t="shared" si="9"/>
        <v>0.96590909090909083</v>
      </c>
      <c r="L110" s="80"/>
      <c r="M110" s="81"/>
      <c r="N110" s="83">
        <f t="shared" si="7"/>
        <v>1</v>
      </c>
      <c r="O110" s="85">
        <f t="shared" si="6"/>
        <v>150000</v>
      </c>
      <c r="P110" s="75">
        <f t="shared" si="8"/>
        <v>150000</v>
      </c>
      <c r="Q110" s="76" t="s">
        <v>2734</v>
      </c>
      <c r="R110" s="78"/>
      <c r="S110" s="74"/>
      <c r="T110" s="78"/>
      <c r="U110" s="77" t="str">
        <f>VLOOKUP(C110,'[1]Control programa E'!$B$13:$AS$396,44,0)</f>
        <v>FERNEY LOZANO</v>
      </c>
      <c r="V110" s="82"/>
    </row>
    <row r="111" spans="2:22" x14ac:dyDescent="0.35">
      <c r="B111" s="78">
        <v>108</v>
      </c>
      <c r="C111" s="4">
        <v>112175</v>
      </c>
      <c r="D111" s="44" t="str">
        <f>VLOOKUP(C111,'[1]Control programa E'!$B$13:$U$396,8,0)</f>
        <v>LA VORAGINE</v>
      </c>
      <c r="E111" s="44" t="str">
        <f>VLOOKUP(C111,'[1]Control programa E'!$B$13:$U$396,11,0)</f>
        <v>VILLAVICENCIO</v>
      </c>
      <c r="F111" s="44" t="str">
        <f>VLOOKUP(C111,'[1]Control programa E'!$B$13:$U$396,10,0)</f>
        <v>Área Centro</v>
      </c>
      <c r="G111" s="44" t="str">
        <f>VLOOKUP(C111,'[1]Control programa E'!$B$13:$U$396,20,0)</f>
        <v>Alicia de Valbuena</v>
      </c>
      <c r="H111" s="44" t="str">
        <f>VLOOKUP(C111,'[1]Control programa E'!$B$13:$U$396,15,0)</f>
        <v>IVAN PINZON</v>
      </c>
      <c r="I111" s="147">
        <v>1</v>
      </c>
      <c r="J111" s="147">
        <v>0.93023255813953487</v>
      </c>
      <c r="K111" s="148">
        <f t="shared" si="9"/>
        <v>0.96511627906976738</v>
      </c>
      <c r="L111" s="80"/>
      <c r="M111" s="81"/>
      <c r="N111" s="83">
        <f t="shared" si="7"/>
        <v>1</v>
      </c>
      <c r="O111" s="85">
        <f t="shared" si="6"/>
        <v>150000</v>
      </c>
      <c r="P111" s="75">
        <f t="shared" si="8"/>
        <v>150000</v>
      </c>
      <c r="Q111" s="76" t="s">
        <v>2734</v>
      </c>
      <c r="R111" s="78"/>
      <c r="S111" s="74"/>
      <c r="T111" s="78"/>
      <c r="U111" s="77" t="str">
        <f>VLOOKUP(C111,'[1]Control programa E'!$B$13:$AS$396,44,0)</f>
        <v>WILSON MONTAÑA</v>
      </c>
      <c r="V111" s="82"/>
    </row>
    <row r="112" spans="2:22" x14ac:dyDescent="0.35">
      <c r="B112" s="73">
        <v>109</v>
      </c>
      <c r="C112" s="4">
        <v>163823</v>
      </c>
      <c r="D112" s="44" t="str">
        <f>VLOOKUP(C112,'[1]Control programa E'!$B$13:$U$396,8,0)</f>
        <v>LA CORALINA</v>
      </c>
      <c r="E112" s="44" t="str">
        <f>VLOOKUP(C112,'[1]Control programa E'!$B$13:$U$396,11,0)</f>
        <v>VILLAVICENCIO</v>
      </c>
      <c r="F112" s="44" t="str">
        <f>VLOOKUP(C112,'[1]Control programa E'!$B$13:$U$396,10,0)</f>
        <v>Área Centro</v>
      </c>
      <c r="G112" s="44" t="str">
        <f>VLOOKUP(C112,'[1]Control programa E'!$B$13:$U$396,20,0)</f>
        <v>REDH: Humberto Hernandez</v>
      </c>
      <c r="H112" s="44" t="str">
        <f>VLOOKUP(C112,'[1]Control programa E'!$B$13:$U$396,15,0)</f>
        <v>IVAN PINZON</v>
      </c>
      <c r="I112" s="147">
        <v>1</v>
      </c>
      <c r="J112" s="147">
        <v>0.93023255813953487</v>
      </c>
      <c r="K112" s="148">
        <f t="shared" si="9"/>
        <v>0.96511627906976738</v>
      </c>
      <c r="L112" s="83"/>
      <c r="M112" s="84"/>
      <c r="N112" s="83">
        <f t="shared" si="7"/>
        <v>1</v>
      </c>
      <c r="O112" s="85">
        <f t="shared" si="6"/>
        <v>150000</v>
      </c>
      <c r="P112" s="75">
        <f t="shared" si="8"/>
        <v>150000</v>
      </c>
      <c r="Q112" s="76" t="s">
        <v>2734</v>
      </c>
      <c r="R112" s="74"/>
      <c r="S112" s="74"/>
      <c r="T112" s="74"/>
      <c r="U112" s="77" t="str">
        <f>VLOOKUP(C112,'[1]Control programa E'!$B$13:$AS$396,44,0)</f>
        <v>WILSON MONTAÑA</v>
      </c>
      <c r="V112" s="77"/>
    </row>
    <row r="113" spans="2:22" x14ac:dyDescent="0.35">
      <c r="B113" s="78">
        <v>110</v>
      </c>
      <c r="C113" s="6">
        <v>111913</v>
      </c>
      <c r="D113" s="44" t="str">
        <f>VLOOKUP(C113,'[1]Control programa E'!$B$13:$U$396,8,0)</f>
        <v>ESSO PLANETA RICA</v>
      </c>
      <c r="E113" s="44" t="str">
        <f>VLOOKUP(C113,'[1]Control programa E'!$B$13:$U$396,11,0)</f>
        <v>PLANETA RICA</v>
      </c>
      <c r="F113" s="44" t="str">
        <f>VLOOKUP(C113,'[1]Control programa E'!$B$13:$U$396,10,0)</f>
        <v>Área Norte</v>
      </c>
      <c r="G113" s="44" t="str">
        <f>VLOOKUP(C113,'[1]Control programa E'!$B$13:$U$396,20,0)</f>
        <v>Flavio Ruiz</v>
      </c>
      <c r="H113" s="44" t="str">
        <f>VLOOKUP(C113,'[1]Control programa E'!$B$13:$U$396,15,0)</f>
        <v>VICTOR PATERNINA</v>
      </c>
      <c r="I113" s="149">
        <v>0.93023255813953487</v>
      </c>
      <c r="J113" s="149">
        <v>1</v>
      </c>
      <c r="K113" s="148">
        <f t="shared" si="9"/>
        <v>0.96511627906976738</v>
      </c>
      <c r="L113" s="80"/>
      <c r="M113" s="81"/>
      <c r="N113" s="83">
        <f t="shared" si="7"/>
        <v>1</v>
      </c>
      <c r="O113" s="85">
        <f t="shared" si="6"/>
        <v>150000</v>
      </c>
      <c r="P113" s="75">
        <f t="shared" si="8"/>
        <v>150000</v>
      </c>
      <c r="Q113" s="76" t="s">
        <v>2734</v>
      </c>
      <c r="R113" s="78"/>
      <c r="S113" s="74"/>
      <c r="T113" s="78"/>
      <c r="U113" s="77" t="str">
        <f>VLOOKUP(C113,'[1]Control programa E'!$B$13:$AS$396,44,0)</f>
        <v>KAREN COGOLLO</v>
      </c>
      <c r="V113" s="82"/>
    </row>
    <row r="114" spans="2:22" x14ac:dyDescent="0.35">
      <c r="B114" s="73">
        <v>111</v>
      </c>
      <c r="C114" s="6">
        <v>111561</v>
      </c>
      <c r="D114" s="44" t="str">
        <f>VLOOKUP(C114,'[1]Control programa E'!$B$13:$U$396,8,0)</f>
        <v>SODATRANS</v>
      </c>
      <c r="E114" s="44" t="str">
        <f>VLOOKUP(C114,'[1]Control programa E'!$B$13:$U$396,11,0)</f>
        <v>UBATE</v>
      </c>
      <c r="F114" s="44" t="str">
        <f>VLOOKUP(C114,'[1]Control programa E'!$B$13:$U$396,10,0)</f>
        <v>Área Centro</v>
      </c>
      <c r="G114" s="44" t="str">
        <f>VLOOKUP(C114,'[1]Control programa E'!$B$13:$U$396,20,0)</f>
        <v>Jose Luis Malagón</v>
      </c>
      <c r="H114" s="44" t="str">
        <f>VLOOKUP(C114,'[1]Control programa E'!$B$13:$U$396,15,0)</f>
        <v>YOLIMA MESA</v>
      </c>
      <c r="I114" s="149">
        <v>0.92941176470588238</v>
      </c>
      <c r="J114" s="149">
        <v>1</v>
      </c>
      <c r="K114" s="148">
        <f t="shared" si="9"/>
        <v>0.96470588235294119</v>
      </c>
      <c r="L114" s="83"/>
      <c r="M114" s="84"/>
      <c r="N114" s="83">
        <f t="shared" si="7"/>
        <v>1</v>
      </c>
      <c r="O114" s="85">
        <f t="shared" si="6"/>
        <v>150000</v>
      </c>
      <c r="P114" s="75">
        <f t="shared" si="8"/>
        <v>150000</v>
      </c>
      <c r="Q114" s="76" t="s">
        <v>2734</v>
      </c>
      <c r="R114" s="74"/>
      <c r="S114" s="74"/>
      <c r="T114" s="74"/>
      <c r="U114" s="77" t="str">
        <f>VLOOKUP(C114,'[1]Control programa E'!$B$13:$AS$396,44,0)</f>
        <v>RICARDO CHIPATECUA</v>
      </c>
      <c r="V114" s="77"/>
    </row>
    <row r="115" spans="2:22" x14ac:dyDescent="0.35">
      <c r="B115" s="78">
        <v>112</v>
      </c>
      <c r="C115" s="4">
        <v>163697</v>
      </c>
      <c r="D115" s="44" t="str">
        <f>VLOOKUP(C115,'[1]Control programa E'!$B$13:$U$396,8,0)</f>
        <v>CAÑADUZAL</v>
      </c>
      <c r="E115" s="44" t="str">
        <f>VLOOKUP(C115,'[1]Control programa E'!$B$13:$U$396,11,0)</f>
        <v>GUADALAJARA DE BUGA</v>
      </c>
      <c r="F115" s="44" t="str">
        <f>VLOOKUP(C115,'[1]Control programa E'!$B$13:$U$396,10,0)</f>
        <v>Área Sur</v>
      </c>
      <c r="G115" s="44" t="str">
        <f>VLOOKUP(C115,'[1]Control programa E'!$B$13:$U$396,20,0)</f>
        <v>Dalia Higuera / Juan Manuel Posada</v>
      </c>
      <c r="H115" s="44" t="str">
        <f>VLOOKUP(C115,'[1]Control programa E'!$B$13:$U$396,15,0)</f>
        <v>CATALINA QUINTERO</v>
      </c>
      <c r="I115" s="147">
        <v>1</v>
      </c>
      <c r="J115" s="147">
        <v>0.92941176470588238</v>
      </c>
      <c r="K115" s="148">
        <f t="shared" si="9"/>
        <v>0.96470588235294119</v>
      </c>
      <c r="L115" s="80"/>
      <c r="M115" s="81"/>
      <c r="N115" s="83">
        <f t="shared" si="7"/>
        <v>1</v>
      </c>
      <c r="O115" s="85">
        <f t="shared" si="6"/>
        <v>150000</v>
      </c>
      <c r="P115" s="75">
        <f t="shared" si="8"/>
        <v>150000</v>
      </c>
      <c r="Q115" s="76" t="s">
        <v>2734</v>
      </c>
      <c r="R115" s="78"/>
      <c r="S115" s="74"/>
      <c r="T115" s="78"/>
      <c r="U115" s="77" t="str">
        <f>VLOOKUP(C115,'[1]Control programa E'!$B$13:$AS$396,44,0)</f>
        <v>SANDRA JORDAN</v>
      </c>
      <c r="V115" s="82"/>
    </row>
    <row r="116" spans="2:22" x14ac:dyDescent="0.35">
      <c r="B116" s="73">
        <v>113</v>
      </c>
      <c r="C116" s="6">
        <v>167846</v>
      </c>
      <c r="D116" s="44" t="str">
        <f>VLOOKUP(C116,'[1]Control programa E'!$B$13:$U$396,8,0)</f>
        <v>ÉXITO AMERICAS</v>
      </c>
      <c r="E116" s="44" t="str">
        <f>VLOOKUP(C116,'[1]Control programa E'!$B$13:$U$396,11,0)</f>
        <v>BOGOTA D.C.</v>
      </c>
      <c r="F116" s="44" t="str">
        <f>VLOOKUP(C116,'[1]Control programa E'!$B$13:$U$396,10,0)</f>
        <v>Área Centro</v>
      </c>
      <c r="G116" s="44" t="str">
        <f>VLOOKUP(C116,'[1]Control programa E'!$B$13:$U$396,20,0)</f>
        <v>GRUPO ÉXITO: Alcides Serna</v>
      </c>
      <c r="H116" s="44" t="str">
        <f>VLOOKUP(C116,'[1]Control programa E'!$B$13:$U$396,15,0)</f>
        <v xml:space="preserve">JUAN PABLO PIÑEROS </v>
      </c>
      <c r="I116" s="149">
        <v>1</v>
      </c>
      <c r="J116" s="149">
        <v>0.92771084337349397</v>
      </c>
      <c r="K116" s="148">
        <f t="shared" si="9"/>
        <v>0.96385542168674698</v>
      </c>
      <c r="L116" s="83"/>
      <c r="M116" s="84"/>
      <c r="N116" s="83">
        <f t="shared" si="7"/>
        <v>1</v>
      </c>
      <c r="O116" s="85">
        <f t="shared" si="6"/>
        <v>150000</v>
      </c>
      <c r="P116" s="75">
        <f t="shared" si="8"/>
        <v>150000</v>
      </c>
      <c r="Q116" s="76" t="s">
        <v>2734</v>
      </c>
      <c r="R116" s="74"/>
      <c r="S116" s="74"/>
      <c r="T116" s="74"/>
      <c r="U116" s="77" t="str">
        <f>VLOOKUP(C116,'[1]Control programa E'!$B$13:$AS$396,44,0)</f>
        <v>MILENA INFANTE</v>
      </c>
      <c r="V116" s="77"/>
    </row>
    <row r="117" spans="2:22" x14ac:dyDescent="0.35">
      <c r="B117" s="73">
        <v>115</v>
      </c>
      <c r="C117" s="6">
        <v>167300</v>
      </c>
      <c r="D117" s="44" t="str">
        <f>VLOOKUP(C117,'[1]Control programa E'!$B$13:$U$396,8,0)</f>
        <v>PUERTO COLOMBIA</v>
      </c>
      <c r="E117" s="44" t="str">
        <f>VLOOKUP(C117,'[1]Control programa E'!$B$13:$U$396,11,0)</f>
        <v>PUERTO COLOMBIA</v>
      </c>
      <c r="F117" s="44" t="str">
        <f>VLOOKUP(C117,'[1]Control programa E'!$B$13:$U$396,10,0)</f>
        <v>Área Norte</v>
      </c>
      <c r="G117" s="44" t="str">
        <f>VLOOKUP(C117,'[1]Control programa E'!$B$13:$U$396,20,0)</f>
        <v>CREDISEGUROS DE LA COSTA - Luz Mary Salazar</v>
      </c>
      <c r="H117" s="44" t="str">
        <f>VLOOKUP(C117,'[1]Control programa E'!$B$13:$U$396,15,0)</f>
        <v>ANGELA BARANDICA</v>
      </c>
      <c r="I117" s="149">
        <v>0.92771084337349397</v>
      </c>
      <c r="J117" s="149">
        <v>1</v>
      </c>
      <c r="K117" s="148">
        <f t="shared" si="9"/>
        <v>0.96385542168674698</v>
      </c>
      <c r="L117" s="83"/>
      <c r="M117" s="84"/>
      <c r="N117" s="83">
        <f t="shared" si="7"/>
        <v>1</v>
      </c>
      <c r="O117" s="85">
        <f t="shared" si="6"/>
        <v>150000</v>
      </c>
      <c r="P117" s="75">
        <f t="shared" si="8"/>
        <v>150000</v>
      </c>
      <c r="Q117" s="76" t="s">
        <v>2734</v>
      </c>
      <c r="R117" s="74"/>
      <c r="S117" s="74"/>
      <c r="T117" s="74"/>
      <c r="U117" s="77" t="str">
        <f>VLOOKUP(C117,'[1]Control programa E'!$B$13:$AS$396,44,0)</f>
        <v>GUILLERMO SOLANO</v>
      </c>
      <c r="V117" s="77"/>
    </row>
    <row r="118" spans="2:22" x14ac:dyDescent="0.35">
      <c r="B118" s="78">
        <v>116</v>
      </c>
      <c r="C118" s="6">
        <v>170901</v>
      </c>
      <c r="D118" s="44" t="str">
        <f>VLOOKUP(C118,'[1]Control programa E'!$B$13:$U$396,8,0)</f>
        <v>PAZ DEL RIO</v>
      </c>
      <c r="E118" s="44" t="str">
        <f>VLOOKUP(C118,'[1]Control programa E'!$B$13:$U$396,11,0)</f>
        <v>SAN AGUSTIN</v>
      </c>
      <c r="F118" s="44" t="str">
        <f>VLOOKUP(C118,'[1]Control programa E'!$B$13:$U$396,10,0)</f>
        <v>Área Centro</v>
      </c>
      <c r="G118" s="44">
        <f>VLOOKUP(C118,'[1]Control programa E'!$B$13:$U$396,20,0)</f>
        <v>0</v>
      </c>
      <c r="H118" s="44" t="str">
        <f>VLOOKUP(C118,'[1]Control programa E'!$B$13:$U$396,15,0)</f>
        <v>JOHANA BOTERO</v>
      </c>
      <c r="I118" s="149">
        <v>0.92771084337349397</v>
      </c>
      <c r="J118" s="149">
        <v>1</v>
      </c>
      <c r="K118" s="148">
        <f t="shared" si="9"/>
        <v>0.96385542168674698</v>
      </c>
      <c r="L118" s="80"/>
      <c r="M118" s="81"/>
      <c r="N118" s="83">
        <f t="shared" si="7"/>
        <v>1</v>
      </c>
      <c r="O118" s="85">
        <f t="shared" si="6"/>
        <v>150000</v>
      </c>
      <c r="P118" s="75">
        <f t="shared" si="8"/>
        <v>150000</v>
      </c>
      <c r="Q118" s="76" t="s">
        <v>2734</v>
      </c>
      <c r="R118" s="78"/>
      <c r="S118" s="74"/>
      <c r="T118" s="78"/>
      <c r="U118" s="77" t="str">
        <f>VLOOKUP(C118,'[1]Control programa E'!$B$13:$AS$396,44,0)</f>
        <v>LAURA PERDOMO</v>
      </c>
      <c r="V118" s="82"/>
    </row>
    <row r="119" spans="2:22" x14ac:dyDescent="0.35">
      <c r="B119" s="73">
        <v>117</v>
      </c>
      <c r="C119" s="6">
        <v>110143</v>
      </c>
      <c r="D119" s="44" t="str">
        <f>VLOOKUP(C119,'[1]Control programa E'!$B$13:$U$396,8,0)</f>
        <v>PRIMAX EL PRADO</v>
      </c>
      <c r="E119" s="44" t="str">
        <f>VLOOKUP(C119,'[1]Control programa E'!$B$13:$U$396,11,0)</f>
        <v>CARTAGENA DE INDIAS</v>
      </c>
      <c r="F119" s="44" t="str">
        <f>VLOOKUP(C119,'[1]Control programa E'!$B$13:$U$396,10,0)</f>
        <v>Área Norte</v>
      </c>
      <c r="G119" s="44" t="str">
        <f>VLOOKUP(C119,'[1]Control programa E'!$B$13:$U$396,20,0)</f>
        <v>SEBASTIAN MORALES ISAZA</v>
      </c>
      <c r="H119" s="44" t="str">
        <f>VLOOKUP(C119,'[1]Control programa E'!$B$13:$U$396,15,0)</f>
        <v>MARTHA BARROS</v>
      </c>
      <c r="I119" s="149">
        <v>1</v>
      </c>
      <c r="J119" s="149">
        <v>0.92592592592592593</v>
      </c>
      <c r="K119" s="148">
        <f t="shared" si="9"/>
        <v>0.96296296296296302</v>
      </c>
      <c r="L119" s="83"/>
      <c r="M119" s="84"/>
      <c r="N119" s="83">
        <f t="shared" si="7"/>
        <v>1</v>
      </c>
      <c r="O119" s="85">
        <f t="shared" si="6"/>
        <v>150000</v>
      </c>
      <c r="P119" s="75">
        <f t="shared" si="8"/>
        <v>150000</v>
      </c>
      <c r="Q119" s="76" t="s">
        <v>2734</v>
      </c>
      <c r="R119" s="74"/>
      <c r="S119" s="74"/>
      <c r="T119" s="74"/>
      <c r="U119" s="77" t="str">
        <f>VLOOKUP(C119,'[1]Control programa E'!$B$13:$AS$396,44,0)</f>
        <v>KAREN COGOLLO</v>
      </c>
      <c r="V119" s="77"/>
    </row>
    <row r="120" spans="2:22" x14ac:dyDescent="0.35">
      <c r="B120" s="73">
        <v>119</v>
      </c>
      <c r="C120" s="6">
        <v>168259</v>
      </c>
      <c r="D120" s="44" t="str">
        <f>VLOOKUP(C120,'[1]Control programa E'!$B$13:$U$396,8,0)</f>
        <v>AUTOBUSES DEL SUR</v>
      </c>
      <c r="E120" s="44" t="str">
        <f>VLOOKUP(C120,'[1]Control programa E'!$B$13:$U$396,11,0)</f>
        <v>SAN JUAN DE PASTO</v>
      </c>
      <c r="F120" s="44" t="str">
        <f>VLOOKUP(C120,'[1]Control programa E'!$B$13:$U$396,10,0)</f>
        <v>Área Sur</v>
      </c>
      <c r="G120" s="44" t="str">
        <f>VLOOKUP(C120,'[1]Control programa E'!$B$13:$U$396,20,0)</f>
        <v>Mónica Enriquez</v>
      </c>
      <c r="H120" s="44" t="str">
        <f>VLOOKUP(C120,'[1]Control programa E'!$B$13:$U$396,15,0)</f>
        <v xml:space="preserve">FABIO ANDRES ROJAS </v>
      </c>
      <c r="I120" s="149">
        <v>0.92307692307692313</v>
      </c>
      <c r="J120" s="149">
        <v>1</v>
      </c>
      <c r="K120" s="148">
        <f t="shared" si="9"/>
        <v>0.96153846153846156</v>
      </c>
      <c r="L120" s="83"/>
      <c r="M120" s="84"/>
      <c r="N120" s="83">
        <f t="shared" si="7"/>
        <v>1</v>
      </c>
      <c r="O120" s="85">
        <f t="shared" si="6"/>
        <v>150000</v>
      </c>
      <c r="P120" s="75">
        <f t="shared" si="8"/>
        <v>150000</v>
      </c>
      <c r="Q120" s="76" t="s">
        <v>2734</v>
      </c>
      <c r="R120" s="74"/>
      <c r="S120" s="74"/>
      <c r="T120" s="74"/>
      <c r="U120" s="77" t="str">
        <f>VLOOKUP(C120,'[1]Control programa E'!$B$13:$AS$396,44,0)</f>
        <v>MIGUEL RAMIREZ</v>
      </c>
      <c r="V120" s="77"/>
    </row>
    <row r="121" spans="2:22" x14ac:dyDescent="0.35">
      <c r="B121" s="78">
        <v>120</v>
      </c>
      <c r="C121" s="4">
        <v>166728</v>
      </c>
      <c r="D121" s="44" t="str">
        <f>VLOOKUP(C121,'[1]Control programa E'!$B$13:$U$396,8,0)</f>
        <v>ÉXITO SALENTO</v>
      </c>
      <c r="E121" s="44" t="str">
        <f>VLOOKUP(C121,'[1]Control programa E'!$B$13:$U$396,11,0)</f>
        <v>SALENTO</v>
      </c>
      <c r="F121" s="44" t="str">
        <f>VLOOKUP(C121,'[1]Control programa E'!$B$13:$U$396,10,0)</f>
        <v>Área Sur</v>
      </c>
      <c r="G121" s="44" t="str">
        <f>VLOOKUP(C121,'[1]Control programa E'!$B$13:$U$396,20,0)</f>
        <v>GRUPO ÉXITO: Alcides Serna</v>
      </c>
      <c r="H121" s="44" t="str">
        <f>VLOOKUP(C121,'[1]Control programa E'!$B$13:$U$396,15,0)</f>
        <v>MARIANA VELEZ</v>
      </c>
      <c r="I121" s="147">
        <v>1</v>
      </c>
      <c r="J121" s="147">
        <v>0.91860465116279066</v>
      </c>
      <c r="K121" s="148">
        <f t="shared" si="9"/>
        <v>0.95930232558139528</v>
      </c>
      <c r="L121" s="80"/>
      <c r="M121" s="81"/>
      <c r="N121" s="83">
        <f t="shared" si="7"/>
        <v>1</v>
      </c>
      <c r="O121" s="85">
        <f t="shared" si="6"/>
        <v>150000</v>
      </c>
      <c r="P121" s="75">
        <f t="shared" si="8"/>
        <v>150000</v>
      </c>
      <c r="Q121" s="76" t="s">
        <v>2734</v>
      </c>
      <c r="R121" s="78"/>
      <c r="S121" s="74"/>
      <c r="T121" s="78"/>
      <c r="U121" s="77" t="str">
        <f>VLOOKUP(C121,'[1]Control programa E'!$B$13:$AS$396,44,0)</f>
        <v>FERNANDO DUQUE</v>
      </c>
      <c r="V121" s="82"/>
    </row>
    <row r="122" spans="2:22" x14ac:dyDescent="0.35">
      <c r="B122" s="73">
        <v>121</v>
      </c>
      <c r="C122" s="6">
        <v>171026</v>
      </c>
      <c r="D122" s="44" t="str">
        <f>VLOOKUP(C122,'[1]Control programa E'!$B$13:$U$396,8,0)</f>
        <v>JARDÍN</v>
      </c>
      <c r="E122" s="44" t="str">
        <f>VLOOKUP(C122,'[1]Control programa E'!$B$13:$U$396,11,0)</f>
        <v>IBAGUE</v>
      </c>
      <c r="F122" s="44" t="str">
        <f>VLOOKUP(C122,'[1]Control programa E'!$B$13:$U$396,10,0)</f>
        <v>Área Centro</v>
      </c>
      <c r="G122" s="44" t="str">
        <f>VLOOKUP(C122,'[1]Control programa E'!$B$13:$U$396,20,0)</f>
        <v>COESCO: Julian Torrado</v>
      </c>
      <c r="H122" s="44" t="str">
        <f>VLOOKUP(C122,'[1]Control programa E'!$B$13:$U$396,15,0)</f>
        <v>ROBINSON GUZMÁN</v>
      </c>
      <c r="I122" s="149">
        <v>1</v>
      </c>
      <c r="J122" s="149">
        <v>0.91860465116279066</v>
      </c>
      <c r="K122" s="148">
        <f t="shared" si="9"/>
        <v>0.95930232558139528</v>
      </c>
      <c r="L122" s="83"/>
      <c r="M122" s="84"/>
      <c r="N122" s="83">
        <f t="shared" si="7"/>
        <v>1</v>
      </c>
      <c r="O122" s="85">
        <f t="shared" si="6"/>
        <v>150000</v>
      </c>
      <c r="P122" s="75">
        <f t="shared" si="8"/>
        <v>150000</v>
      </c>
      <c r="Q122" s="76" t="s">
        <v>2734</v>
      </c>
      <c r="R122" s="74"/>
      <c r="S122" s="74"/>
      <c r="T122" s="74"/>
      <c r="U122" s="77" t="str">
        <f>VLOOKUP(C122,'[1]Control programa E'!$B$13:$AS$396,44,0)</f>
        <v>FERNEY LOZANO</v>
      </c>
      <c r="V122" s="77"/>
    </row>
    <row r="123" spans="2:22" x14ac:dyDescent="0.35">
      <c r="B123" s="78">
        <v>124</v>
      </c>
      <c r="C123" s="4">
        <v>112284</v>
      </c>
      <c r="D123" s="44" t="str">
        <f>VLOOKUP(C123,'[1]Control programa E'!$B$13:$U$396,8,0)</f>
        <v>INPRO</v>
      </c>
      <c r="E123" s="44" t="str">
        <f>VLOOKUP(C123,'[1]Control programa E'!$B$13:$U$396,11,0)</f>
        <v>DUITAMA</v>
      </c>
      <c r="F123" s="44" t="str">
        <f>VLOOKUP(C123,'[1]Control programa E'!$B$13:$U$396,10,0)</f>
        <v>Área Centro</v>
      </c>
      <c r="G123" s="44" t="str">
        <f>VLOOKUP(C123,'[1]Control programa E'!$B$13:$U$396,20,0)</f>
        <v>Oscar Gonzalez</v>
      </c>
      <c r="H123" s="44" t="str">
        <f>VLOOKUP(C123,'[1]Control programa E'!$B$13:$U$396,15,0)</f>
        <v>YOLIMA MESA</v>
      </c>
      <c r="I123" s="147">
        <v>1</v>
      </c>
      <c r="J123" s="147">
        <v>0.91463414634146345</v>
      </c>
      <c r="K123" s="148">
        <f t="shared" si="9"/>
        <v>0.95731707317073167</v>
      </c>
      <c r="L123" s="80"/>
      <c r="M123" s="81"/>
      <c r="N123" s="83">
        <f t="shared" si="7"/>
        <v>1</v>
      </c>
      <c r="O123" s="85">
        <f t="shared" si="6"/>
        <v>150000</v>
      </c>
      <c r="P123" s="75">
        <f t="shared" si="8"/>
        <v>150000</v>
      </c>
      <c r="Q123" s="76" t="s">
        <v>2734</v>
      </c>
      <c r="R123" s="78"/>
      <c r="S123" s="74"/>
      <c r="T123" s="78"/>
      <c r="U123" s="77" t="str">
        <f>VLOOKUP(C123,'[1]Control programa E'!$B$13:$AS$396,44,0)</f>
        <v>RICARDO CHIPATECUA</v>
      </c>
      <c r="V123" s="82"/>
    </row>
    <row r="124" spans="2:22" x14ac:dyDescent="0.35">
      <c r="B124" s="78">
        <v>126</v>
      </c>
      <c r="C124" s="4">
        <v>112605</v>
      </c>
      <c r="D124" s="44" t="str">
        <f>VLOOKUP(C124,'[1]Control programa E'!$B$13:$U$396,8,0)</f>
        <v>LA TEBAIDA</v>
      </c>
      <c r="E124" s="44" t="str">
        <f>VLOOKUP(C124,'[1]Control programa E'!$B$13:$U$396,11,0)</f>
        <v>LA TEBAIDA</v>
      </c>
      <c r="F124" s="44" t="str">
        <f>VLOOKUP(C124,'[1]Control programa E'!$B$13:$U$396,10,0)</f>
        <v>Área Sur</v>
      </c>
      <c r="G124" s="44" t="str">
        <f>VLOOKUP(C124,'[1]Control programa E'!$B$13:$U$396,20,0)</f>
        <v>Julieta Burgos</v>
      </c>
      <c r="H124" s="44" t="str">
        <f>VLOOKUP(C124,'[1]Control programa E'!$B$13:$U$396,15,0)</f>
        <v>MARIANA VELEZ</v>
      </c>
      <c r="I124" s="147">
        <v>1</v>
      </c>
      <c r="J124" s="147">
        <v>0.90909090909090906</v>
      </c>
      <c r="K124" s="148">
        <f t="shared" si="9"/>
        <v>0.95454545454545459</v>
      </c>
      <c r="L124" s="80"/>
      <c r="M124" s="81"/>
      <c r="N124" s="83">
        <f t="shared" si="7"/>
        <v>1</v>
      </c>
      <c r="O124" s="85">
        <f t="shared" si="6"/>
        <v>150000</v>
      </c>
      <c r="P124" s="75">
        <f t="shared" si="8"/>
        <v>150000</v>
      </c>
      <c r="Q124" s="76" t="s">
        <v>2734</v>
      </c>
      <c r="R124" s="78"/>
      <c r="S124" s="74"/>
      <c r="T124" s="78"/>
      <c r="U124" s="77" t="str">
        <f>VLOOKUP(C124,'[1]Control programa E'!$B$13:$AS$396,44,0)</f>
        <v>FERNANDO DUQUE</v>
      </c>
      <c r="V124" s="82"/>
    </row>
    <row r="125" spans="2:22" x14ac:dyDescent="0.35">
      <c r="B125" s="73">
        <v>129</v>
      </c>
      <c r="C125" s="4">
        <v>110520</v>
      </c>
      <c r="D125" s="44" t="str">
        <f>VLOOKUP(C125,'[1]Control programa E'!$B$13:$U$396,8,0)</f>
        <v>SAN LORENZO</v>
      </c>
      <c r="E125" s="44" t="str">
        <f>VLOOKUP(C125,'[1]Control programa E'!$B$13:$U$396,11,0)</f>
        <v>SUPIA</v>
      </c>
      <c r="F125" s="44" t="str">
        <f>VLOOKUP(C125,'[1]Control programa E'!$B$13:$U$396,10,0)</f>
        <v>Área Sur</v>
      </c>
      <c r="G125" s="44" t="str">
        <f>VLOOKUP(C125,'[1]Control programa E'!$B$13:$U$396,20,0)</f>
        <v>Bernardo Velasquez</v>
      </c>
      <c r="H125" s="44" t="str">
        <f>VLOOKUP(C125,'[1]Control programa E'!$B$13:$U$396,15,0)</f>
        <v>MARIANA VELEZ</v>
      </c>
      <c r="I125" s="147">
        <v>0.90697674418604646</v>
      </c>
      <c r="J125" s="147">
        <v>1</v>
      </c>
      <c r="K125" s="148">
        <f t="shared" si="9"/>
        <v>0.95348837209302317</v>
      </c>
      <c r="L125" s="83"/>
      <c r="M125" s="84"/>
      <c r="N125" s="83">
        <f t="shared" si="7"/>
        <v>1</v>
      </c>
      <c r="O125" s="85">
        <f t="shared" ref="O125:O162" si="10">N125*$O$4</f>
        <v>150000</v>
      </c>
      <c r="P125" s="75">
        <f t="shared" si="8"/>
        <v>150000</v>
      </c>
      <c r="Q125" s="76" t="s">
        <v>2734</v>
      </c>
      <c r="R125" s="74"/>
      <c r="S125" s="74"/>
      <c r="T125" s="74"/>
      <c r="U125" s="77" t="str">
        <f>VLOOKUP(C125,'[1]Control programa E'!$B$13:$AS$396,44,0)</f>
        <v>FERNANDO DUQUE</v>
      </c>
      <c r="V125" s="77"/>
    </row>
    <row r="126" spans="2:22" x14ac:dyDescent="0.35">
      <c r="B126" s="78">
        <v>130</v>
      </c>
      <c r="C126" s="6">
        <v>166753</v>
      </c>
      <c r="D126" s="44" t="str">
        <f>VLOOKUP(C126,'[1]Control programa E'!$B$13:$U$396,8,0)</f>
        <v>QUEBRADANUEVA</v>
      </c>
      <c r="E126" s="44" t="str">
        <f>VLOOKUP(C126,'[1]Control programa E'!$B$13:$U$396,11,0)</f>
        <v>SEVILLA</v>
      </c>
      <c r="F126" s="44" t="str">
        <f>VLOOKUP(C126,'[1]Control programa E'!$B$13:$U$396,10,0)</f>
        <v>Área Sur</v>
      </c>
      <c r="G126" s="44" t="str">
        <f>VLOOKUP(C126,'[1]Control programa E'!$B$13:$U$396,20,0)</f>
        <v>Gilberto Mejía</v>
      </c>
      <c r="H126" s="44" t="str">
        <f>VLOOKUP(C126,'[1]Control programa E'!$B$13:$U$396,15,0)</f>
        <v>MARIANA VELEZ</v>
      </c>
      <c r="I126" s="149">
        <v>1</v>
      </c>
      <c r="J126" s="149">
        <v>0.90588235294117647</v>
      </c>
      <c r="K126" s="148">
        <f t="shared" si="9"/>
        <v>0.95294117647058818</v>
      </c>
      <c r="L126" s="80"/>
      <c r="M126" s="81"/>
      <c r="N126" s="83">
        <f t="shared" ref="N126:N163" si="11">COUNTIF(I126:J126,"&gt;=100%")</f>
        <v>1</v>
      </c>
      <c r="O126" s="85">
        <f t="shared" si="10"/>
        <v>150000</v>
      </c>
      <c r="P126" s="75">
        <f t="shared" ref="P126:P163" si="12">O126+M126</f>
        <v>150000</v>
      </c>
      <c r="Q126" s="76" t="s">
        <v>2734</v>
      </c>
      <c r="R126" s="78"/>
      <c r="S126" s="74"/>
      <c r="T126" s="78"/>
      <c r="U126" s="77" t="str">
        <f>VLOOKUP(C126,'[1]Control programa E'!$B$13:$AS$396,44,0)</f>
        <v>FERNANDO DUQUE</v>
      </c>
      <c r="V126" s="82"/>
    </row>
    <row r="127" spans="2:22" x14ac:dyDescent="0.35">
      <c r="B127" s="78">
        <v>132</v>
      </c>
      <c r="C127" s="6">
        <v>165543</v>
      </c>
      <c r="D127" s="44" t="str">
        <f>VLOOKUP(C127,'[1]Control programa E'!$B$13:$U$396,8,0)</f>
        <v>RECARGAX</v>
      </c>
      <c r="E127" s="44" t="str">
        <f>VLOOKUP(C127,'[1]Control programa E'!$B$13:$U$396,11,0)</f>
        <v>YUMBO</v>
      </c>
      <c r="F127" s="44" t="str">
        <f>VLOOKUP(C127,'[1]Control programa E'!$B$13:$U$396,10,0)</f>
        <v>Área Sur</v>
      </c>
      <c r="G127" s="44" t="str">
        <f>VLOOKUP(C127,'[1]Control programa E'!$B$13:$U$396,20,0)</f>
        <v>TOTALGAS: Jairo Contreras</v>
      </c>
      <c r="H127" s="44" t="str">
        <f>VLOOKUP(C127,'[1]Control programa E'!$B$13:$U$396,15,0)</f>
        <v>FERNANDO HERNANDEZ</v>
      </c>
      <c r="I127" s="149">
        <v>1</v>
      </c>
      <c r="J127" s="149">
        <v>0.90361445783132532</v>
      </c>
      <c r="K127" s="148">
        <f t="shared" si="9"/>
        <v>0.95180722891566272</v>
      </c>
      <c r="L127" s="80"/>
      <c r="M127" s="81"/>
      <c r="N127" s="83">
        <f t="shared" si="11"/>
        <v>1</v>
      </c>
      <c r="O127" s="85">
        <f t="shared" si="10"/>
        <v>150000</v>
      </c>
      <c r="P127" s="75">
        <f t="shared" si="12"/>
        <v>150000</v>
      </c>
      <c r="Q127" s="76" t="s">
        <v>2734</v>
      </c>
      <c r="R127" s="78"/>
      <c r="S127" s="74"/>
      <c r="T127" s="78"/>
      <c r="U127" s="77" t="str">
        <f>VLOOKUP(C127,'[1]Control programa E'!$B$13:$AS$396,44,0)</f>
        <v>JOSE OROBIO</v>
      </c>
      <c r="V127" s="82"/>
    </row>
    <row r="128" spans="2:22" x14ac:dyDescent="0.35">
      <c r="B128" s="73">
        <v>133</v>
      </c>
      <c r="C128" s="4">
        <v>113832</v>
      </c>
      <c r="D128" s="44" t="str">
        <f>VLOOKUP(C128,'[1]Control programa E'!$B$13:$U$396,8,0)</f>
        <v>MANDIVA</v>
      </c>
      <c r="E128" s="44" t="str">
        <f>VLOOKUP(C128,'[1]Control programa E'!$B$13:$U$396,11,0)</f>
        <v>SANTANDER DE QUILICHAO</v>
      </c>
      <c r="F128" s="44" t="str">
        <f>VLOOKUP(C128,'[1]Control programa E'!$B$13:$U$396,10,0)</f>
        <v>Área Sur</v>
      </c>
      <c r="G128" s="44" t="str">
        <f>VLOOKUP(C128,'[1]Control programa E'!$B$13:$U$396,20,0)</f>
        <v>Magola Caicedo</v>
      </c>
      <c r="H128" s="44" t="str">
        <f>VLOOKUP(C128,'[1]Control programa E'!$B$13:$U$396,15,0)</f>
        <v>CATALINA QUINTERO</v>
      </c>
      <c r="I128" s="147">
        <v>0.90123456790123457</v>
      </c>
      <c r="J128" s="147">
        <v>1</v>
      </c>
      <c r="K128" s="148">
        <f t="shared" si="9"/>
        <v>0.95061728395061729</v>
      </c>
      <c r="L128" s="83"/>
      <c r="M128" s="84"/>
      <c r="N128" s="83">
        <f t="shared" si="11"/>
        <v>1</v>
      </c>
      <c r="O128" s="85">
        <f t="shared" si="10"/>
        <v>150000</v>
      </c>
      <c r="P128" s="75">
        <f t="shared" si="12"/>
        <v>150000</v>
      </c>
      <c r="Q128" s="76" t="s">
        <v>2734</v>
      </c>
      <c r="R128" s="74"/>
      <c r="S128" s="74"/>
      <c r="T128" s="74"/>
      <c r="U128" s="77" t="str">
        <f>VLOOKUP(C128,'[1]Control programa E'!$B$13:$AS$396,44,0)</f>
        <v>JUAN MONTEALEGRE</v>
      </c>
      <c r="V128" s="77"/>
    </row>
    <row r="129" spans="2:22" x14ac:dyDescent="0.35">
      <c r="B129" s="78">
        <v>134</v>
      </c>
      <c r="C129" s="6">
        <v>112626</v>
      </c>
      <c r="D129" s="44" t="str">
        <f>VLOOKUP(C129,'[1]Control programa E'!$B$13:$U$396,8,0)</f>
        <v>CODI-LA VIRGINIA</v>
      </c>
      <c r="E129" s="44" t="str">
        <f>VLOOKUP(C129,'[1]Control programa E'!$B$13:$U$396,11,0)</f>
        <v>LA VIRGINIA</v>
      </c>
      <c r="F129" s="44" t="str">
        <f>VLOOKUP(C129,'[1]Control programa E'!$B$13:$U$396,10,0)</f>
        <v>Área Sur</v>
      </c>
      <c r="G129" s="44" t="str">
        <f>VLOOKUP(C129,'[1]Control programa E'!$B$13:$U$396,20,0)</f>
        <v>Jaime Andres Benjumea</v>
      </c>
      <c r="H129" s="44" t="str">
        <f>VLOOKUP(C129,'[1]Control programa E'!$B$13:$U$396,15,0)</f>
        <v>ANDRES GARCIA</v>
      </c>
      <c r="I129" s="149">
        <v>1</v>
      </c>
      <c r="J129" s="149">
        <v>0.89873417721518989</v>
      </c>
      <c r="K129" s="148">
        <f t="shared" si="9"/>
        <v>0.94936708860759489</v>
      </c>
      <c r="L129" s="80"/>
      <c r="M129" s="81"/>
      <c r="N129" s="83">
        <f t="shared" si="11"/>
        <v>1</v>
      </c>
      <c r="O129" s="85">
        <f t="shared" si="10"/>
        <v>150000</v>
      </c>
      <c r="P129" s="75">
        <f t="shared" si="12"/>
        <v>150000</v>
      </c>
      <c r="Q129" s="76" t="s">
        <v>2734</v>
      </c>
      <c r="R129" s="78"/>
      <c r="S129" s="74"/>
      <c r="T129" s="78"/>
      <c r="U129" s="77" t="str">
        <f>VLOOKUP(C129,'[1]Control programa E'!$B$13:$AS$396,44,0)</f>
        <v>FERNANDO DUQUE</v>
      </c>
      <c r="V129" s="82"/>
    </row>
    <row r="130" spans="2:22" x14ac:dyDescent="0.35">
      <c r="B130" s="73">
        <v>135</v>
      </c>
      <c r="C130" s="4">
        <v>109915</v>
      </c>
      <c r="D130" s="44" t="str">
        <f>VLOOKUP(C130,'[1]Control programa E'!$B$13:$U$396,8,0)</f>
        <v>POBLADO</v>
      </c>
      <c r="E130" s="44" t="str">
        <f>VLOOKUP(C130,'[1]Control programa E'!$B$13:$U$396,11,0)</f>
        <v>MEDELLIN</v>
      </c>
      <c r="F130" s="44" t="str">
        <f>VLOOKUP(C130,'[1]Control programa E'!$B$13:$U$396,10,0)</f>
        <v>Área Norte</v>
      </c>
      <c r="G130" s="44" t="str">
        <f>VLOOKUP(C130,'[1]Control programa E'!$B$13:$U$396,20,0)</f>
        <v>COESCO: Alexander Trujillo</v>
      </c>
      <c r="H130" s="44" t="str">
        <f>VLOOKUP(C130,'[1]Control programa E'!$B$13:$U$396,15,0)</f>
        <v>ANDRES FELIPE PENNA</v>
      </c>
      <c r="I130" s="147">
        <v>1</v>
      </c>
      <c r="J130" s="147">
        <v>0.89772727272727271</v>
      </c>
      <c r="K130" s="148">
        <f t="shared" si="9"/>
        <v>0.94886363636363635</v>
      </c>
      <c r="L130" s="83"/>
      <c r="M130" s="84"/>
      <c r="N130" s="83">
        <f t="shared" si="11"/>
        <v>1</v>
      </c>
      <c r="O130" s="85">
        <f t="shared" si="10"/>
        <v>150000</v>
      </c>
      <c r="P130" s="75">
        <f t="shared" si="12"/>
        <v>150000</v>
      </c>
      <c r="Q130" s="76" t="s">
        <v>2734</v>
      </c>
      <c r="R130" s="74"/>
      <c r="S130" s="74"/>
      <c r="T130" s="74"/>
      <c r="U130" s="77" t="str">
        <f>VLOOKUP(C130,'[1]Control programa E'!$B$13:$AS$396,44,0)</f>
        <v>JOHNNATAN ALZATE</v>
      </c>
      <c r="V130" s="77"/>
    </row>
    <row r="131" spans="2:22" x14ac:dyDescent="0.35">
      <c r="B131" s="78">
        <v>136</v>
      </c>
      <c r="C131" s="6">
        <v>167760</v>
      </c>
      <c r="D131" s="44" t="str">
        <f>VLOOKUP(C131,'[1]Control programa E'!$B$13:$U$396,8,0)</f>
        <v>ÉXITO MONTENEGRO</v>
      </c>
      <c r="E131" s="44" t="str">
        <f>VLOOKUP(C131,'[1]Control programa E'!$B$13:$U$396,11,0)</f>
        <v>ARMENIA</v>
      </c>
      <c r="F131" s="44" t="str">
        <f>VLOOKUP(C131,'[1]Control programa E'!$B$13:$U$396,10,0)</f>
        <v>Área Sur</v>
      </c>
      <c r="G131" s="44" t="str">
        <f>VLOOKUP(C131,'[1]Control programa E'!$B$13:$U$396,20,0)</f>
        <v>GRUPO ÉXITO: Alcides Serna</v>
      </c>
      <c r="H131" s="44" t="str">
        <f>VLOOKUP(C131,'[1]Control programa E'!$B$13:$U$396,15,0)</f>
        <v>MARIANA VELEZ</v>
      </c>
      <c r="I131" s="149">
        <v>1</v>
      </c>
      <c r="J131" s="149">
        <v>0.89534883720930236</v>
      </c>
      <c r="K131" s="148">
        <f t="shared" si="9"/>
        <v>0.94767441860465118</v>
      </c>
      <c r="L131" s="80"/>
      <c r="M131" s="81"/>
      <c r="N131" s="83">
        <f t="shared" si="11"/>
        <v>1</v>
      </c>
      <c r="O131" s="85">
        <f t="shared" si="10"/>
        <v>150000</v>
      </c>
      <c r="P131" s="75">
        <f t="shared" si="12"/>
        <v>150000</v>
      </c>
      <c r="Q131" s="76" t="s">
        <v>2734</v>
      </c>
      <c r="R131" s="78"/>
      <c r="S131" s="74"/>
      <c r="T131" s="78"/>
      <c r="U131" s="77" t="str">
        <f>VLOOKUP(C131,'[1]Control programa E'!$B$13:$AS$396,44,0)</f>
        <v>FERNANDO DUQUE</v>
      </c>
      <c r="V131" s="82"/>
    </row>
    <row r="132" spans="2:22" x14ac:dyDescent="0.35">
      <c r="B132" s="73">
        <v>137</v>
      </c>
      <c r="C132" s="6">
        <v>167942</v>
      </c>
      <c r="D132" s="44" t="str">
        <f>VLOOKUP(C132,'[1]Control programa E'!$B$13:$U$396,8,0)</f>
        <v>AV SEXTA</v>
      </c>
      <c r="E132" s="44" t="str">
        <f>VLOOKUP(C132,'[1]Control programa E'!$B$13:$U$396,11,0)</f>
        <v>SANTIAGO DE CALI</v>
      </c>
      <c r="F132" s="44" t="str">
        <f>VLOOKUP(C132,'[1]Control programa E'!$B$13:$U$396,10,0)</f>
        <v>Área Sur</v>
      </c>
      <c r="G132" s="44" t="str">
        <f>VLOOKUP(C132,'[1]Control programa E'!$B$13:$U$396,20,0)</f>
        <v>REDH: Humberto Hernandez</v>
      </c>
      <c r="H132" s="44" t="str">
        <f>VLOOKUP(C132,'[1]Control programa E'!$B$13:$U$396,15,0)</f>
        <v>CATALINA QUINTERO</v>
      </c>
      <c r="I132" s="149">
        <v>0.89534883720930236</v>
      </c>
      <c r="J132" s="149">
        <v>1</v>
      </c>
      <c r="K132" s="148">
        <f t="shared" si="9"/>
        <v>0.94767441860465118</v>
      </c>
      <c r="L132" s="83"/>
      <c r="M132" s="84"/>
      <c r="N132" s="83">
        <f t="shared" si="11"/>
        <v>1</v>
      </c>
      <c r="O132" s="85">
        <f t="shared" si="10"/>
        <v>150000</v>
      </c>
      <c r="P132" s="75">
        <f t="shared" si="12"/>
        <v>150000</v>
      </c>
      <c r="Q132" s="76" t="s">
        <v>2734</v>
      </c>
      <c r="R132" s="74"/>
      <c r="S132" s="74"/>
      <c r="T132" s="74"/>
      <c r="U132" s="77" t="str">
        <f>VLOOKUP(C132,'[1]Control programa E'!$B$13:$AS$396,44,0)</f>
        <v>JOSE OROBIO</v>
      </c>
      <c r="V132" s="77"/>
    </row>
    <row r="133" spans="2:22" x14ac:dyDescent="0.35">
      <c r="B133" s="78">
        <v>138</v>
      </c>
      <c r="C133" s="4">
        <v>111955</v>
      </c>
      <c r="D133" s="44" t="str">
        <f>VLOOKUP(C133,'[1]Control programa E'!$B$13:$U$396,8,0)</f>
        <v>MALDONADO</v>
      </c>
      <c r="E133" s="44" t="str">
        <f>VLOOKUP(C133,'[1]Control programa E'!$B$13:$U$396,11,0)</f>
        <v>TUNJA</v>
      </c>
      <c r="F133" s="44" t="str">
        <f>VLOOKUP(C133,'[1]Control programa E'!$B$13:$U$396,10,0)</f>
        <v>Área Centro</v>
      </c>
      <c r="G133" s="44" t="str">
        <f>VLOOKUP(C133,'[1]Control programa E'!$B$13:$U$396,20,0)</f>
        <v>Cosuelo Vargas</v>
      </c>
      <c r="H133" s="44" t="str">
        <f>VLOOKUP(C133,'[1]Control programa E'!$B$13:$U$396,15,0)</f>
        <v>YOLIMA MESA</v>
      </c>
      <c r="I133" s="147">
        <v>0.8928571428571429</v>
      </c>
      <c r="J133" s="147">
        <v>1</v>
      </c>
      <c r="K133" s="148">
        <f t="shared" si="9"/>
        <v>0.9464285714285714</v>
      </c>
      <c r="L133" s="80"/>
      <c r="M133" s="81"/>
      <c r="N133" s="83">
        <f t="shared" si="11"/>
        <v>1</v>
      </c>
      <c r="O133" s="85">
        <f t="shared" si="10"/>
        <v>150000</v>
      </c>
      <c r="P133" s="75">
        <f t="shared" si="12"/>
        <v>150000</v>
      </c>
      <c r="Q133" s="76" t="s">
        <v>2734</v>
      </c>
      <c r="R133" s="78"/>
      <c r="S133" s="74"/>
      <c r="T133" s="78"/>
      <c r="U133" s="77" t="str">
        <f>VLOOKUP(C133,'[1]Control programa E'!$B$13:$AS$396,44,0)</f>
        <v>RICARDO CHIPATECUA</v>
      </c>
      <c r="V133" s="82"/>
    </row>
    <row r="134" spans="2:22" x14ac:dyDescent="0.35">
      <c r="B134" s="73">
        <v>139</v>
      </c>
      <c r="C134" s="6">
        <v>109693</v>
      </c>
      <c r="D134" s="44" t="str">
        <f>VLOOKUP(C134,'[1]Control programa E'!$B$13:$U$396,8,0)</f>
        <v>SAN BENITO</v>
      </c>
      <c r="E134" s="44" t="str">
        <f>VLOOKUP(C134,'[1]Control programa E'!$B$13:$U$396,11,0)</f>
        <v>SANTO TOMAS</v>
      </c>
      <c r="F134" s="44" t="str">
        <f>VLOOKUP(C134,'[1]Control programa E'!$B$13:$U$396,10,0)</f>
        <v>Área Norte</v>
      </c>
      <c r="G134" s="44" t="str">
        <f>VLOOKUP(C134,'[1]Control programa E'!$B$13:$U$396,20,0)</f>
        <v>COESCO: Alexander Trujillo</v>
      </c>
      <c r="H134" s="44" t="str">
        <f>VLOOKUP(C134,'[1]Control programa E'!$B$13:$U$396,15,0)</f>
        <v>ANGELA BARANDICA</v>
      </c>
      <c r="I134" s="149">
        <v>1</v>
      </c>
      <c r="J134" s="149">
        <v>0.89156626506024095</v>
      </c>
      <c r="K134" s="148">
        <f t="shared" si="9"/>
        <v>0.94578313253012047</v>
      </c>
      <c r="L134" s="83"/>
      <c r="M134" s="84"/>
      <c r="N134" s="83">
        <f t="shared" si="11"/>
        <v>1</v>
      </c>
      <c r="O134" s="85">
        <f t="shared" si="10"/>
        <v>150000</v>
      </c>
      <c r="P134" s="75">
        <f t="shared" si="12"/>
        <v>150000</v>
      </c>
      <c r="Q134" s="76" t="s">
        <v>2734</v>
      </c>
      <c r="R134" s="74"/>
      <c r="S134" s="74"/>
      <c r="T134" s="74"/>
      <c r="U134" s="77" t="str">
        <f>VLOOKUP(C134,'[1]Control programa E'!$B$13:$AS$396,44,0)</f>
        <v>GUILLERMO SOLANO</v>
      </c>
      <c r="V134" s="77"/>
    </row>
    <row r="135" spans="2:22" x14ac:dyDescent="0.35">
      <c r="B135" s="78">
        <v>140</v>
      </c>
      <c r="C135" s="6">
        <v>111643</v>
      </c>
      <c r="D135" s="44" t="str">
        <f>VLOOKUP(C135,'[1]Control programa E'!$B$13:$U$396,8,0)</f>
        <v>QUIRINAL</v>
      </c>
      <c r="E135" s="44" t="str">
        <f>VLOOKUP(C135,'[1]Control programa E'!$B$13:$U$396,11,0)</f>
        <v>NEIVA</v>
      </c>
      <c r="F135" s="44" t="str">
        <f>VLOOKUP(C135,'[1]Control programa E'!$B$13:$U$396,10,0)</f>
        <v>Área Sur</v>
      </c>
      <c r="G135" s="44" t="str">
        <f>VLOOKUP(C135,'[1]Control programa E'!$B$13:$U$396,20,0)</f>
        <v xml:space="preserve"> Henry Azuero, Enrique Azuero</v>
      </c>
      <c r="H135" s="44" t="str">
        <f>VLOOKUP(C135,'[1]Control programa E'!$B$13:$U$396,15,0)</f>
        <v>JOHANA BOTERO</v>
      </c>
      <c r="I135" s="149">
        <v>1</v>
      </c>
      <c r="J135" s="149">
        <v>0.88636363636363635</v>
      </c>
      <c r="K135" s="148">
        <f t="shared" ref="K135:K166" si="13">AVERAGE(I135:J135)</f>
        <v>0.94318181818181812</v>
      </c>
      <c r="L135" s="80"/>
      <c r="M135" s="81"/>
      <c r="N135" s="83">
        <f t="shared" si="11"/>
        <v>1</v>
      </c>
      <c r="O135" s="85">
        <f t="shared" si="10"/>
        <v>150000</v>
      </c>
      <c r="P135" s="75">
        <f t="shared" si="12"/>
        <v>150000</v>
      </c>
      <c r="Q135" s="76" t="s">
        <v>2734</v>
      </c>
      <c r="R135" s="78"/>
      <c r="S135" s="74"/>
      <c r="T135" s="78"/>
      <c r="U135" s="77" t="str">
        <f>VLOOKUP(C135,'[1]Control programa E'!$B$13:$AS$396,44,0)</f>
        <v>LAURA PERDOMO</v>
      </c>
      <c r="V135" s="82"/>
    </row>
    <row r="136" spans="2:22" x14ac:dyDescent="0.35">
      <c r="B136" s="73">
        <v>141</v>
      </c>
      <c r="C136" s="6">
        <v>109701</v>
      </c>
      <c r="D136" s="44" t="str">
        <f>VLOOKUP(C136,'[1]Control programa E'!$B$13:$U$396,8,0)</f>
        <v>LAURELES</v>
      </c>
      <c r="E136" s="44" t="str">
        <f>VLOOKUP(C136,'[1]Control programa E'!$B$13:$U$396,11,0)</f>
        <v>MEDELLIN</v>
      </c>
      <c r="F136" s="44" t="str">
        <f>VLOOKUP(C136,'[1]Control programa E'!$B$13:$U$396,10,0)</f>
        <v>Área Norte</v>
      </c>
      <c r="G136" s="44" t="str">
        <f>VLOOKUP(C136,'[1]Control programa E'!$B$13:$U$396,20,0)</f>
        <v>ACEVEDO: Ariel Acevedo</v>
      </c>
      <c r="H136" s="44" t="str">
        <f>VLOOKUP(C136,'[1]Control programa E'!$B$13:$U$396,15,0)</f>
        <v>ALVARO GUTIERREZ</v>
      </c>
      <c r="I136" s="149">
        <v>1</v>
      </c>
      <c r="J136" s="149">
        <v>0.88372093023255816</v>
      </c>
      <c r="K136" s="148">
        <f t="shared" si="13"/>
        <v>0.94186046511627908</v>
      </c>
      <c r="L136" s="83"/>
      <c r="M136" s="84"/>
      <c r="N136" s="83">
        <f t="shared" si="11"/>
        <v>1</v>
      </c>
      <c r="O136" s="85">
        <f t="shared" si="10"/>
        <v>150000</v>
      </c>
      <c r="P136" s="75">
        <f t="shared" si="12"/>
        <v>150000</v>
      </c>
      <c r="Q136" s="76" t="s">
        <v>2734</v>
      </c>
      <c r="R136" s="74"/>
      <c r="S136" s="74"/>
      <c r="T136" s="74"/>
      <c r="U136" s="77" t="str">
        <f>VLOOKUP(C136,'[1]Control programa E'!$B$13:$AS$396,44,0)</f>
        <v>JOHNNATAN ALZATE</v>
      </c>
      <c r="V136" s="77"/>
    </row>
    <row r="137" spans="2:22" x14ac:dyDescent="0.35">
      <c r="B137" s="73">
        <v>143</v>
      </c>
      <c r="C137" s="4">
        <v>161806</v>
      </c>
      <c r="D137" s="44" t="str">
        <f>VLOOKUP(C137,'[1]Control programa E'!$B$13:$U$396,8,0)</f>
        <v>TOTAL GAS PALO BLANCO  (ZONA T)</v>
      </c>
      <c r="E137" s="44" t="str">
        <f>VLOOKUP(C137,'[1]Control programa E'!$B$13:$U$396,11,0)</f>
        <v>GUADALAJARA DE BUGA</v>
      </c>
      <c r="F137" s="44" t="str">
        <f>VLOOKUP(C137,'[1]Control programa E'!$B$13:$U$396,10,0)</f>
        <v>Área Sur</v>
      </c>
      <c r="G137" s="44" t="str">
        <f>VLOOKUP(C137,'[1]Control programa E'!$B$13:$U$396,20,0)</f>
        <v>TOTALGAS: Jairo Contreras</v>
      </c>
      <c r="H137" s="44" t="str">
        <f>VLOOKUP(C137,'[1]Control programa E'!$B$13:$U$396,15,0)</f>
        <v>FERNANDO HERNANDEZ</v>
      </c>
      <c r="I137" s="147">
        <v>1</v>
      </c>
      <c r="J137" s="147">
        <v>0.88235294117647056</v>
      </c>
      <c r="K137" s="148">
        <f t="shared" si="13"/>
        <v>0.94117647058823528</v>
      </c>
      <c r="L137" s="83"/>
      <c r="M137" s="84"/>
      <c r="N137" s="83">
        <f t="shared" si="11"/>
        <v>1</v>
      </c>
      <c r="O137" s="85">
        <f t="shared" si="10"/>
        <v>150000</v>
      </c>
      <c r="P137" s="75">
        <f t="shared" si="12"/>
        <v>150000</v>
      </c>
      <c r="Q137" s="76" t="s">
        <v>2734</v>
      </c>
      <c r="R137" s="74"/>
      <c r="S137" s="74"/>
      <c r="T137" s="74"/>
      <c r="U137" s="77" t="str">
        <f>VLOOKUP(C137,'[1]Control programa E'!$B$13:$AS$396,44,0)</f>
        <v>JOSE OROBIO</v>
      </c>
      <c r="V137" s="77"/>
    </row>
    <row r="138" spans="2:22" x14ac:dyDescent="0.35">
      <c r="B138" s="78">
        <v>144</v>
      </c>
      <c r="C138" s="4">
        <v>110126</v>
      </c>
      <c r="D138" s="44" t="str">
        <f>VLOOKUP(C138,'[1]Control programa E'!$B$13:$U$396,8,0)</f>
        <v>MEDIACANOA</v>
      </c>
      <c r="E138" s="44" t="str">
        <f>VLOOKUP(C138,'[1]Control programa E'!$B$13:$U$396,11,0)</f>
        <v>YOTOCO</v>
      </c>
      <c r="F138" s="44" t="str">
        <f>VLOOKUP(C138,'[1]Control programa E'!$B$13:$U$396,10,0)</f>
        <v>Área Sur</v>
      </c>
      <c r="G138" s="44" t="str">
        <f>VLOOKUP(C138,'[1]Control programa E'!$B$13:$U$396,20,0)</f>
        <v>TOTALGAS: Jairo Contreras</v>
      </c>
      <c r="H138" s="44" t="str">
        <f>VLOOKUP(C138,'[1]Control programa E'!$B$13:$U$396,15,0)</f>
        <v>FERNANDO HERNANDEZ</v>
      </c>
      <c r="I138" s="147">
        <v>0.88235294117647056</v>
      </c>
      <c r="J138" s="147">
        <v>1</v>
      </c>
      <c r="K138" s="148">
        <f t="shared" si="13"/>
        <v>0.94117647058823528</v>
      </c>
      <c r="L138" s="80"/>
      <c r="M138" s="81"/>
      <c r="N138" s="83">
        <f t="shared" si="11"/>
        <v>1</v>
      </c>
      <c r="O138" s="85">
        <f t="shared" si="10"/>
        <v>150000</v>
      </c>
      <c r="P138" s="75">
        <f t="shared" si="12"/>
        <v>150000</v>
      </c>
      <c r="Q138" s="76" t="s">
        <v>2734</v>
      </c>
      <c r="R138" s="78"/>
      <c r="S138" s="74"/>
      <c r="T138" s="78"/>
      <c r="U138" s="77" t="str">
        <f>VLOOKUP(C138,'[1]Control programa E'!$B$13:$AS$396,44,0)</f>
        <v>SANDRA JORDAN</v>
      </c>
      <c r="V138" s="82"/>
    </row>
    <row r="139" spans="2:22" x14ac:dyDescent="0.35">
      <c r="B139" s="78">
        <v>146</v>
      </c>
      <c r="C139" s="6">
        <v>112288</v>
      </c>
      <c r="D139" s="44" t="str">
        <f>VLOOKUP(C139,'[1]Control programa E'!$B$13:$U$396,8,0)</f>
        <v>SIDERAL</v>
      </c>
      <c r="E139" s="44" t="str">
        <f>VLOOKUP(C139,'[1]Control programa E'!$B$13:$U$396,11,0)</f>
        <v>PITALITO</v>
      </c>
      <c r="F139" s="44" t="str">
        <f>VLOOKUP(C139,'[1]Control programa E'!$B$13:$U$396,10,0)</f>
        <v>Área Sur</v>
      </c>
      <c r="G139" s="44" t="str">
        <f>VLOOKUP(C139,'[1]Control programa E'!$B$13:$U$396,20,0)</f>
        <v xml:space="preserve">Constanza Peña </v>
      </c>
      <c r="H139" s="44" t="str">
        <f>VLOOKUP(C139,'[1]Control programa E'!$B$13:$U$396,15,0)</f>
        <v>JOHANA BOTERO</v>
      </c>
      <c r="I139" s="149">
        <v>1</v>
      </c>
      <c r="J139" s="149">
        <v>0.88095238095238093</v>
      </c>
      <c r="K139" s="148">
        <f t="shared" si="13"/>
        <v>0.94047619047619047</v>
      </c>
      <c r="L139" s="80"/>
      <c r="M139" s="81"/>
      <c r="N139" s="83">
        <f t="shared" si="11"/>
        <v>1</v>
      </c>
      <c r="O139" s="85">
        <f t="shared" si="10"/>
        <v>150000</v>
      </c>
      <c r="P139" s="75">
        <f t="shared" si="12"/>
        <v>150000</v>
      </c>
      <c r="Q139" s="76" t="s">
        <v>2734</v>
      </c>
      <c r="R139" s="78"/>
      <c r="S139" s="74"/>
      <c r="T139" s="78"/>
      <c r="U139" s="77" t="str">
        <f>VLOOKUP(C139,'[1]Control programa E'!$B$13:$AS$396,44,0)</f>
        <v>LAURA PERDOMO</v>
      </c>
      <c r="V139" s="82"/>
    </row>
    <row r="140" spans="2:22" x14ac:dyDescent="0.35">
      <c r="B140" s="78">
        <v>148</v>
      </c>
      <c r="C140" s="4">
        <v>166328</v>
      </c>
      <c r="D140" s="44" t="str">
        <f>VLOOKUP(C140,'[1]Control programa E'!$B$13:$U$396,8,0)</f>
        <v>LA CAMPANILLA</v>
      </c>
      <c r="E140" s="44" t="str">
        <f>VLOOKUP(C140,'[1]Control programa E'!$B$13:$U$396,11,0)</f>
        <v>YOPAL</v>
      </c>
      <c r="F140" s="44" t="str">
        <f>VLOOKUP(C140,'[1]Control programa E'!$B$13:$U$396,10,0)</f>
        <v>Área Centro</v>
      </c>
      <c r="G140" s="44" t="str">
        <f>VLOOKUP(C140,'[1]Control programa E'!$B$13:$U$396,20,0)</f>
        <v>Daniel Garcia</v>
      </c>
      <c r="H140" s="44" t="str">
        <f>VLOOKUP(C140,'[1]Control programa E'!$B$13:$U$396,15,0)</f>
        <v>IVAN PINZON</v>
      </c>
      <c r="I140" s="147">
        <v>0.87951807228915657</v>
      </c>
      <c r="J140" s="147">
        <v>1</v>
      </c>
      <c r="K140" s="148">
        <f t="shared" si="13"/>
        <v>0.93975903614457823</v>
      </c>
      <c r="L140" s="80"/>
      <c r="M140" s="81"/>
      <c r="N140" s="83">
        <f t="shared" si="11"/>
        <v>1</v>
      </c>
      <c r="O140" s="85">
        <f t="shared" si="10"/>
        <v>150000</v>
      </c>
      <c r="P140" s="75">
        <f t="shared" si="12"/>
        <v>150000</v>
      </c>
      <c r="Q140" s="76" t="s">
        <v>2734</v>
      </c>
      <c r="R140" s="78"/>
      <c r="S140" s="74"/>
      <c r="T140" s="78"/>
      <c r="U140" s="77" t="str">
        <f>VLOOKUP(C140,'[1]Control programa E'!$B$13:$AS$396,44,0)</f>
        <v>WILSON MONTAÑA</v>
      </c>
      <c r="V140" s="82"/>
    </row>
    <row r="141" spans="2:22" x14ac:dyDescent="0.35">
      <c r="B141" s="78">
        <v>150</v>
      </c>
      <c r="C141" s="4">
        <v>110100</v>
      </c>
      <c r="D141" s="44" t="str">
        <f>VLOOKUP(C141,'[1]Control programa E'!$B$13:$U$396,8,0)</f>
        <v>SAN FRANCISCO</v>
      </c>
      <c r="E141" s="44" t="str">
        <f>VLOOKUP(C141,'[1]Control programa E'!$B$13:$U$396,11,0)</f>
        <v>SANTIAGO DE CALI</v>
      </c>
      <c r="F141" s="44" t="str">
        <f>VLOOKUP(C141,'[1]Control programa E'!$B$13:$U$396,10,0)</f>
        <v>Área Sur</v>
      </c>
      <c r="G141" s="44" t="str">
        <f>VLOOKUP(C141,'[1]Control programa E'!$B$13:$U$396,20,0)</f>
        <v>COMBUSCOL: Fernando Chávez</v>
      </c>
      <c r="H141" s="44" t="str">
        <f>VLOOKUP(C141,'[1]Control programa E'!$B$13:$U$396,15,0)</f>
        <v>CLAUDIA PINILLA</v>
      </c>
      <c r="I141" s="147">
        <v>1</v>
      </c>
      <c r="J141" s="147">
        <v>0.87654320987654322</v>
      </c>
      <c r="K141" s="148">
        <f t="shared" si="13"/>
        <v>0.93827160493827155</v>
      </c>
      <c r="L141" s="80"/>
      <c r="M141" s="81"/>
      <c r="N141" s="83">
        <f t="shared" si="11"/>
        <v>1</v>
      </c>
      <c r="O141" s="85">
        <f t="shared" si="10"/>
        <v>150000</v>
      </c>
      <c r="P141" s="75">
        <f t="shared" si="12"/>
        <v>150000</v>
      </c>
      <c r="Q141" s="76" t="s">
        <v>2734</v>
      </c>
      <c r="R141" s="78"/>
      <c r="S141" s="74"/>
      <c r="T141" s="78"/>
      <c r="U141" s="77" t="str">
        <f>VLOOKUP(C141,'[1]Control programa E'!$B$13:$AS$396,44,0)</f>
        <v>JOSE OROBIO</v>
      </c>
      <c r="V141" s="82"/>
    </row>
    <row r="142" spans="2:22" x14ac:dyDescent="0.35">
      <c r="B142" s="73">
        <v>157</v>
      </c>
      <c r="C142" s="4">
        <v>166913</v>
      </c>
      <c r="D142" s="44" t="str">
        <f>VLOOKUP(C142,'[1]Control programa E'!$B$13:$U$396,8,0)</f>
        <v>EL CHAMON</v>
      </c>
      <c r="E142" s="44" t="str">
        <f>VLOOKUP(C142,'[1]Control programa E'!$B$13:$U$396,11,0)</f>
        <v>FLORENCIA</v>
      </c>
      <c r="F142" s="44" t="str">
        <f>VLOOKUP(C142,'[1]Control programa E'!$B$13:$U$396,10,0)</f>
        <v>Área Sur</v>
      </c>
      <c r="G142" s="44" t="str">
        <f>VLOOKUP(C142,'[1]Control programa E'!$B$13:$U$396,20,0)</f>
        <v>Fernando Rojas</v>
      </c>
      <c r="H142" s="44" t="str">
        <f>VLOOKUP(C142,'[1]Control programa E'!$B$13:$U$396,15,0)</f>
        <v>JOHANA BOTERO</v>
      </c>
      <c r="I142" s="147">
        <v>0.86746987951807231</v>
      </c>
      <c r="J142" s="147">
        <v>1</v>
      </c>
      <c r="K142" s="148">
        <f t="shared" si="13"/>
        <v>0.93373493975903621</v>
      </c>
      <c r="L142" s="83"/>
      <c r="M142" s="84"/>
      <c r="N142" s="83">
        <f t="shared" si="11"/>
        <v>1</v>
      </c>
      <c r="O142" s="85">
        <f t="shared" si="10"/>
        <v>150000</v>
      </c>
      <c r="P142" s="75">
        <f t="shared" si="12"/>
        <v>150000</v>
      </c>
      <c r="Q142" s="76" t="s">
        <v>2734</v>
      </c>
      <c r="R142" s="74"/>
      <c r="S142" s="74"/>
      <c r="T142" s="74"/>
      <c r="U142" s="77" t="str">
        <f>VLOOKUP(C142,'[1]Control programa E'!$B$13:$AS$396,44,0)</f>
        <v>LAURA PERDOMO</v>
      </c>
      <c r="V142" s="77"/>
    </row>
    <row r="143" spans="2:22" x14ac:dyDescent="0.35">
      <c r="B143" s="73">
        <v>159</v>
      </c>
      <c r="C143" s="6">
        <v>165978</v>
      </c>
      <c r="D143" s="44" t="str">
        <f>VLOOKUP(C143,'[1]Control programa E'!$B$13:$U$396,8,0)</f>
        <v>PANORAMA CHACHAGUI</v>
      </c>
      <c r="E143" s="44" t="str">
        <f>VLOOKUP(C143,'[1]Control programa E'!$B$13:$U$396,11,0)</f>
        <v>CHACHAGUI</v>
      </c>
      <c r="F143" s="44" t="str">
        <f>VLOOKUP(C143,'[1]Control programa E'!$B$13:$U$396,10,0)</f>
        <v>Área Sur</v>
      </c>
      <c r="G143" s="44" t="str">
        <f>VLOOKUP(C143,'[1]Control programa E'!$B$13:$U$396,20,0)</f>
        <v>GREEN SAS: Mario Enriquez</v>
      </c>
      <c r="H143" s="44" t="str">
        <f>VLOOKUP(C143,'[1]Control programa E'!$B$13:$U$396,15,0)</f>
        <v xml:space="preserve">FABIO ANDRES ROJAS </v>
      </c>
      <c r="I143" s="149">
        <v>1</v>
      </c>
      <c r="J143" s="149">
        <v>0.8666666666666667</v>
      </c>
      <c r="K143" s="148">
        <f t="shared" si="13"/>
        <v>0.93333333333333335</v>
      </c>
      <c r="L143" s="83"/>
      <c r="M143" s="84"/>
      <c r="N143" s="83">
        <f t="shared" si="11"/>
        <v>1</v>
      </c>
      <c r="O143" s="85">
        <f t="shared" si="10"/>
        <v>150000</v>
      </c>
      <c r="P143" s="75">
        <f t="shared" si="12"/>
        <v>150000</v>
      </c>
      <c r="Q143" s="76" t="s">
        <v>2734</v>
      </c>
      <c r="R143" s="74"/>
      <c r="S143" s="74"/>
      <c r="T143" s="74"/>
      <c r="U143" s="77" t="str">
        <f>VLOOKUP(C143,'[1]Control programa E'!$B$13:$AS$396,44,0)</f>
        <v>MIGUEL RAMIREZ</v>
      </c>
      <c r="V143" s="77"/>
    </row>
    <row r="144" spans="2:22" x14ac:dyDescent="0.35">
      <c r="B144" s="73">
        <v>161</v>
      </c>
      <c r="C144" s="6">
        <v>167843</v>
      </c>
      <c r="D144" s="44" t="str">
        <f>VLOOKUP(C144,'[1]Control programa E'!$B$13:$U$396,8,0)</f>
        <v>ÉXITO SAN PEDRO</v>
      </c>
      <c r="E144" s="44" t="str">
        <f>VLOOKUP(C144,'[1]Control programa E'!$B$13:$U$396,11,0)</f>
        <v>NEIVA</v>
      </c>
      <c r="F144" s="44" t="str">
        <f>VLOOKUP(C144,'[1]Control programa E'!$B$13:$U$396,10,0)</f>
        <v>Área Sur</v>
      </c>
      <c r="G144" s="44" t="str">
        <f>VLOOKUP(C144,'[1]Control programa E'!$B$13:$U$396,20,0)</f>
        <v>GRUPO ÉXITO: Alcides Serna</v>
      </c>
      <c r="H144" s="44" t="str">
        <f>VLOOKUP(C144,'[1]Control programa E'!$B$13:$U$396,15,0)</f>
        <v>JOHANA BOTERO</v>
      </c>
      <c r="I144" s="149">
        <v>1</v>
      </c>
      <c r="J144" s="149">
        <v>0.86046511627906974</v>
      </c>
      <c r="K144" s="148">
        <f t="shared" si="13"/>
        <v>0.93023255813953487</v>
      </c>
      <c r="L144" s="83"/>
      <c r="M144" s="84"/>
      <c r="N144" s="83">
        <f t="shared" si="11"/>
        <v>1</v>
      </c>
      <c r="O144" s="85">
        <f t="shared" si="10"/>
        <v>150000</v>
      </c>
      <c r="P144" s="75">
        <f t="shared" si="12"/>
        <v>150000</v>
      </c>
      <c r="Q144" s="76" t="s">
        <v>2734</v>
      </c>
      <c r="R144" s="74"/>
      <c r="S144" s="74"/>
      <c r="T144" s="74"/>
      <c r="U144" s="77" t="str">
        <f>VLOOKUP(C144,'[1]Control programa E'!$B$13:$AS$396,44,0)</f>
        <v>LAURA PERDOMO</v>
      </c>
      <c r="V144" s="77"/>
    </row>
    <row r="145" spans="2:22" x14ac:dyDescent="0.35">
      <c r="B145" s="78">
        <v>162</v>
      </c>
      <c r="C145" s="4">
        <v>168248</v>
      </c>
      <c r="D145" s="44" t="str">
        <f>VLOOKUP(C145,'[1]Control programa E'!$B$13:$U$396,8,0)</f>
        <v>AURES</v>
      </c>
      <c r="E145" s="44" t="str">
        <f>VLOOKUP(C145,'[1]Control programa E'!$B$13:$U$396,11,0)</f>
        <v>GUADALAJARA DE BUGA</v>
      </c>
      <c r="F145" s="44" t="str">
        <f>VLOOKUP(C145,'[1]Control programa E'!$B$13:$U$396,10,0)</f>
        <v>Área Sur</v>
      </c>
      <c r="G145" s="44" t="str">
        <f>VLOOKUP(C145,'[1]Control programa E'!$B$13:$U$396,20,0)</f>
        <v>COESCO: Francisco Diez</v>
      </c>
      <c r="H145" s="44" t="str">
        <f>VLOOKUP(C145,'[1]Control programa E'!$B$13:$U$396,15,0)</f>
        <v>CATALINA QUINTERO</v>
      </c>
      <c r="I145" s="147">
        <v>1</v>
      </c>
      <c r="J145" s="147">
        <v>0.85882352941176465</v>
      </c>
      <c r="K145" s="148">
        <f t="shared" si="13"/>
        <v>0.92941176470588238</v>
      </c>
      <c r="L145" s="80"/>
      <c r="M145" s="81"/>
      <c r="N145" s="83">
        <f t="shared" si="11"/>
        <v>1</v>
      </c>
      <c r="O145" s="85">
        <f t="shared" si="10"/>
        <v>150000</v>
      </c>
      <c r="P145" s="75">
        <f t="shared" si="12"/>
        <v>150000</v>
      </c>
      <c r="Q145" s="76" t="s">
        <v>2734</v>
      </c>
      <c r="R145" s="78"/>
      <c r="S145" s="74"/>
      <c r="T145" s="78"/>
      <c r="U145" s="77" t="str">
        <f>VLOOKUP(C145,'[1]Control programa E'!$B$13:$AS$396,44,0)</f>
        <v>SANDRA JORDAN</v>
      </c>
      <c r="V145" s="82"/>
    </row>
    <row r="146" spans="2:22" x14ac:dyDescent="0.35">
      <c r="B146" s="73">
        <v>163</v>
      </c>
      <c r="C146" s="4">
        <v>112520</v>
      </c>
      <c r="D146" s="44" t="str">
        <f>VLOOKUP(C146,'[1]Control programa E'!$B$13:$U$396,8,0)</f>
        <v>LOS CANEYES</v>
      </c>
      <c r="E146" s="44" t="str">
        <f>VLOOKUP(C146,'[1]Control programa E'!$B$13:$U$396,11,0)</f>
        <v>GIRON</v>
      </c>
      <c r="F146" s="44" t="str">
        <f>VLOOKUP(C146,'[1]Control programa E'!$B$13:$U$396,10,0)</f>
        <v>Área Norte</v>
      </c>
      <c r="G146" s="44" t="str">
        <f>VLOOKUP(C146,'[1]Control programa E'!$B$13:$U$396,20,0)</f>
        <v>Caneyes S H/ Ana Mllena Ulloa</v>
      </c>
      <c r="H146" s="44" t="str">
        <f>VLOOKUP(C146,'[1]Control programa E'!$B$13:$U$396,15,0)</f>
        <v>FABIAN TORRES</v>
      </c>
      <c r="I146" s="147">
        <v>0.8571428571428571</v>
      </c>
      <c r="J146" s="147">
        <v>1</v>
      </c>
      <c r="K146" s="148">
        <f t="shared" si="13"/>
        <v>0.9285714285714286</v>
      </c>
      <c r="L146" s="83"/>
      <c r="M146" s="84"/>
      <c r="N146" s="83">
        <f t="shared" si="11"/>
        <v>1</v>
      </c>
      <c r="O146" s="85">
        <f t="shared" si="10"/>
        <v>150000</v>
      </c>
      <c r="P146" s="75">
        <f t="shared" si="12"/>
        <v>150000</v>
      </c>
      <c r="Q146" s="76" t="s">
        <v>2734</v>
      </c>
      <c r="R146" s="74"/>
      <c r="S146" s="74"/>
      <c r="T146" s="74"/>
      <c r="U146" s="77" t="str">
        <f>VLOOKUP(C146,'[1]Control programa E'!$B$13:$AS$396,44,0)</f>
        <v>FERNEY LOZANO</v>
      </c>
      <c r="V146" s="77"/>
    </row>
    <row r="147" spans="2:22" x14ac:dyDescent="0.35">
      <c r="B147" s="78">
        <v>164</v>
      </c>
      <c r="C147" s="4">
        <v>112414</v>
      </c>
      <c r="D147" s="44" t="str">
        <f>VLOOKUP(C147,'[1]Control programa E'!$B$13:$U$396,8,0)</f>
        <v>LAGARTOS</v>
      </c>
      <c r="E147" s="44" t="str">
        <f>VLOOKUP(C147,'[1]Control programa E'!$B$13:$U$396,11,0)</f>
        <v>BOGOTA D.C.</v>
      </c>
      <c r="F147" s="44" t="str">
        <f>VLOOKUP(C147,'[1]Control programa E'!$B$13:$U$396,10,0)</f>
        <v>Área Centro</v>
      </c>
      <c r="G147" s="44" t="str">
        <f>VLOOKUP(C147,'[1]Control programa E'!$B$13:$U$396,20,0)</f>
        <v>Aristóbulo Cadena</v>
      </c>
      <c r="H147" s="44" t="str">
        <f>VLOOKUP(C147,'[1]Control programa E'!$B$13:$U$396,15,0)</f>
        <v>SEBASTIAN PARDO</v>
      </c>
      <c r="I147" s="147">
        <v>0.85227272727272729</v>
      </c>
      <c r="J147" s="147">
        <v>1</v>
      </c>
      <c r="K147" s="148">
        <f t="shared" si="13"/>
        <v>0.92613636363636365</v>
      </c>
      <c r="L147" s="80"/>
      <c r="M147" s="81"/>
      <c r="N147" s="83">
        <f t="shared" si="11"/>
        <v>1</v>
      </c>
      <c r="O147" s="85">
        <f t="shared" si="10"/>
        <v>150000</v>
      </c>
      <c r="P147" s="75">
        <f t="shared" si="12"/>
        <v>150000</v>
      </c>
      <c r="Q147" s="76" t="s">
        <v>2734</v>
      </c>
      <c r="R147" s="78"/>
      <c r="S147" s="74"/>
      <c r="T147" s="78"/>
      <c r="U147" s="77" t="str">
        <f>VLOOKUP(C147,'[1]Control programa E'!$B$13:$AS$396,44,0)</f>
        <v>FERNEY LOZANO</v>
      </c>
      <c r="V147" s="82"/>
    </row>
    <row r="148" spans="2:22" x14ac:dyDescent="0.35">
      <c r="B148" s="73">
        <v>165</v>
      </c>
      <c r="C148" s="4">
        <v>110165</v>
      </c>
      <c r="D148" s="44" t="str">
        <f>VLOOKUP(C148,'[1]Control programa E'!$B$13:$U$396,8,0)</f>
        <v>LAS MURALLAS</v>
      </c>
      <c r="E148" s="44" t="str">
        <f>VLOOKUP(C148,'[1]Control programa E'!$B$13:$U$396,11,0)</f>
        <v>CARTAGENA DE INDIAS</v>
      </c>
      <c r="F148" s="44" t="str">
        <f>VLOOKUP(C148,'[1]Control programa E'!$B$13:$U$396,10,0)</f>
        <v>Área Norte</v>
      </c>
      <c r="G148" s="44" t="str">
        <f>VLOOKUP(C148,'[1]Control programa E'!$B$13:$U$396,20,0)</f>
        <v>German Cadena</v>
      </c>
      <c r="H148" s="44" t="str">
        <f>VLOOKUP(C148,'[1]Control programa E'!$B$13:$U$396,15,0)</f>
        <v>MARTHA BARROS</v>
      </c>
      <c r="I148" s="147">
        <v>1</v>
      </c>
      <c r="J148" s="147">
        <v>0.85227272727272729</v>
      </c>
      <c r="K148" s="148">
        <f t="shared" si="13"/>
        <v>0.92613636363636365</v>
      </c>
      <c r="L148" s="83"/>
      <c r="M148" s="84"/>
      <c r="N148" s="83">
        <f t="shared" si="11"/>
        <v>1</v>
      </c>
      <c r="O148" s="85">
        <f t="shared" si="10"/>
        <v>150000</v>
      </c>
      <c r="P148" s="75">
        <f t="shared" si="12"/>
        <v>150000</v>
      </c>
      <c r="Q148" s="76" t="s">
        <v>2734</v>
      </c>
      <c r="R148" s="74"/>
      <c r="S148" s="74"/>
      <c r="T148" s="74"/>
      <c r="U148" s="77" t="str">
        <f>VLOOKUP(C148,'[1]Control programa E'!$B$13:$AS$396,44,0)</f>
        <v>KAREN COGOLLO</v>
      </c>
      <c r="V148" s="77"/>
    </row>
    <row r="149" spans="2:22" x14ac:dyDescent="0.35">
      <c r="B149" s="78">
        <v>166</v>
      </c>
      <c r="C149" s="4">
        <v>171327</v>
      </c>
      <c r="D149" s="44" t="str">
        <f>VLOOKUP(C149,'[1]Control programa E'!$B$13:$U$396,8,0)</f>
        <v>EDS PREMIUM LA PLAYA</v>
      </c>
      <c r="E149" s="44" t="str">
        <f>VLOOKUP(C149,'[1]Control programa E'!$B$13:$U$396,11,0)</f>
        <v>SAN JERONIMO</v>
      </c>
      <c r="F149" s="44" t="str">
        <f>VLOOKUP(C149,'[1]Control programa E'!$B$13:$U$396,10,0)</f>
        <v>Área Norte</v>
      </c>
      <c r="G149" s="44" t="str">
        <f>VLOOKUP(C149,'[1]Control programa E'!$B$13:$U$396,20,0)</f>
        <v>Elly Jazmin Zuluaga Salazar</v>
      </c>
      <c r="H149" s="44" t="str">
        <f>VLOOKUP(C149,'[1]Control programa E'!$B$13:$U$396,15,0)</f>
        <v>OLGA LUCIA RESTREPO</v>
      </c>
      <c r="I149" s="147">
        <v>1</v>
      </c>
      <c r="J149" s="147">
        <v>0.85227272727272729</v>
      </c>
      <c r="K149" s="148">
        <f t="shared" si="13"/>
        <v>0.92613636363636365</v>
      </c>
      <c r="L149" s="80"/>
      <c r="M149" s="81"/>
      <c r="N149" s="83">
        <f t="shared" si="11"/>
        <v>1</v>
      </c>
      <c r="O149" s="85">
        <f t="shared" si="10"/>
        <v>150000</v>
      </c>
      <c r="P149" s="75">
        <f t="shared" si="12"/>
        <v>150000</v>
      </c>
      <c r="Q149" s="76" t="s">
        <v>2734</v>
      </c>
      <c r="R149" s="78"/>
      <c r="S149" s="74"/>
      <c r="T149" s="78"/>
      <c r="U149" s="77" t="str">
        <f>VLOOKUP(C149,'[1]Control programa E'!$B$13:$AS$396,44,0)</f>
        <v>JOHNNATAN ALZATE</v>
      </c>
      <c r="V149" s="82"/>
    </row>
    <row r="150" spans="2:22" x14ac:dyDescent="0.35">
      <c r="B150" s="73">
        <v>167</v>
      </c>
      <c r="C150" s="6">
        <v>166727</v>
      </c>
      <c r="D150" s="44" t="str">
        <f>VLOOKUP(C150,'[1]Control programa E'!$B$13:$U$396,8,0)</f>
        <v>ÉXITO VARIANTE CALDAS</v>
      </c>
      <c r="E150" s="44" t="str">
        <f>VLOOKUP(C150,'[1]Control programa E'!$B$13:$U$396,11,0)</f>
        <v>LA ESTRELLA</v>
      </c>
      <c r="F150" s="44" t="str">
        <f>VLOOKUP(C150,'[1]Control programa E'!$B$13:$U$396,10,0)</f>
        <v>Área Norte</v>
      </c>
      <c r="G150" s="44" t="str">
        <f>VLOOKUP(C150,'[1]Control programa E'!$B$13:$U$396,20,0)</f>
        <v>GRUPO ÉXITO: Alcides Serna</v>
      </c>
      <c r="H150" s="44" t="str">
        <f>VLOOKUP(C150,'[1]Control programa E'!$B$13:$U$396,15,0)</f>
        <v>ALVARO GUTIERREZ</v>
      </c>
      <c r="I150" s="149">
        <v>0.85135135135135132</v>
      </c>
      <c r="J150" s="149">
        <v>1</v>
      </c>
      <c r="K150" s="148">
        <f t="shared" si="13"/>
        <v>0.92567567567567566</v>
      </c>
      <c r="L150" s="83"/>
      <c r="M150" s="84"/>
      <c r="N150" s="83">
        <f t="shared" si="11"/>
        <v>1</v>
      </c>
      <c r="O150" s="85">
        <f t="shared" si="10"/>
        <v>150000</v>
      </c>
      <c r="P150" s="75">
        <f t="shared" si="12"/>
        <v>150000</v>
      </c>
      <c r="Q150" s="76" t="s">
        <v>2734</v>
      </c>
      <c r="R150" s="74"/>
      <c r="S150" s="74"/>
      <c r="T150" s="74"/>
      <c r="U150" s="77" t="str">
        <f>VLOOKUP(C150,'[1]Control programa E'!$B$13:$AS$396,44,0)</f>
        <v>JOHNNATAN ALZATE</v>
      </c>
      <c r="V150" s="77"/>
    </row>
    <row r="151" spans="2:22" x14ac:dyDescent="0.35">
      <c r="B151" s="73">
        <v>169</v>
      </c>
      <c r="C151" s="6">
        <v>112051</v>
      </c>
      <c r="D151" s="44" t="str">
        <f>VLOOKUP(C151,'[1]Control programa E'!$B$13:$U$396,8,0)</f>
        <v>RECREO</v>
      </c>
      <c r="E151" s="44" t="str">
        <f>VLOOKUP(C151,'[1]Control programa E'!$B$13:$U$396,11,0)</f>
        <v>BARRANQUILLA</v>
      </c>
      <c r="F151" s="44" t="str">
        <f>VLOOKUP(C151,'[1]Control programa E'!$B$13:$U$396,10,0)</f>
        <v>Área Norte</v>
      </c>
      <c r="G151" s="44" t="str">
        <f>VLOOKUP(C151,'[1]Control programa E'!$B$13:$U$396,20,0)</f>
        <v xml:space="preserve">Heriberto Castro Gil / Juan Diego Castro (hijo) </v>
      </c>
      <c r="H151" s="44" t="str">
        <f>VLOOKUP(C151,'[1]Control programa E'!$B$13:$U$396,15,0)</f>
        <v>ANGELA BARANDICA</v>
      </c>
      <c r="I151" s="149">
        <v>1</v>
      </c>
      <c r="J151" s="149">
        <v>0.84883720930232553</v>
      </c>
      <c r="K151" s="148">
        <f t="shared" si="13"/>
        <v>0.92441860465116277</v>
      </c>
      <c r="L151" s="83"/>
      <c r="M151" s="84"/>
      <c r="N151" s="83">
        <f t="shared" si="11"/>
        <v>1</v>
      </c>
      <c r="O151" s="85">
        <f t="shared" si="10"/>
        <v>150000</v>
      </c>
      <c r="P151" s="75">
        <f t="shared" si="12"/>
        <v>150000</v>
      </c>
      <c r="Q151" s="76" t="s">
        <v>2734</v>
      </c>
      <c r="R151" s="74"/>
      <c r="S151" s="74"/>
      <c r="T151" s="74"/>
      <c r="U151" s="77" t="str">
        <f>VLOOKUP(C151,'[1]Control programa E'!$B$13:$AS$396,44,0)</f>
        <v>GUILLERMO SOLANO</v>
      </c>
      <c r="V151" s="77"/>
    </row>
    <row r="152" spans="2:22" x14ac:dyDescent="0.35">
      <c r="B152" s="78">
        <v>170</v>
      </c>
      <c r="C152" s="4">
        <v>170246</v>
      </c>
      <c r="D152" s="44" t="str">
        <f>VLOOKUP(C152,'[1]Control programa E'!$B$13:$U$396,8,0)</f>
        <v>CUATRO ESQUINAS (FS)</v>
      </c>
      <c r="E152" s="44" t="str">
        <f>VLOOKUP(C152,'[1]Control programa E'!$B$13:$U$396,11,0)</f>
        <v>RIONEGRO</v>
      </c>
      <c r="F152" s="44" t="str">
        <f>VLOOKUP(C152,'[1]Control programa E'!$B$13:$U$396,10,0)</f>
        <v>Área Norte</v>
      </c>
      <c r="G152" s="44" t="str">
        <f>VLOOKUP(C152,'[1]Control programa E'!$B$13:$U$396,20,0)</f>
        <v>Juan Guillermo Velez</v>
      </c>
      <c r="H152" s="44" t="str">
        <f>VLOOKUP(C152,'[1]Control programa E'!$B$13:$U$396,15,0)</f>
        <v>ALVARO GUTIERREZ</v>
      </c>
      <c r="I152" s="147">
        <v>0.84883720930232553</v>
      </c>
      <c r="J152" s="147">
        <v>1</v>
      </c>
      <c r="K152" s="148">
        <f t="shared" si="13"/>
        <v>0.92441860465116277</v>
      </c>
      <c r="L152" s="80"/>
      <c r="M152" s="81"/>
      <c r="N152" s="83">
        <f t="shared" si="11"/>
        <v>1</v>
      </c>
      <c r="O152" s="85">
        <f t="shared" si="10"/>
        <v>150000</v>
      </c>
      <c r="P152" s="75">
        <f t="shared" si="12"/>
        <v>150000</v>
      </c>
      <c r="Q152" s="76" t="s">
        <v>2734</v>
      </c>
      <c r="R152" s="78"/>
      <c r="S152" s="74"/>
      <c r="T152" s="78"/>
      <c r="U152" s="77" t="str">
        <f>VLOOKUP(C152,'[1]Control programa E'!$B$13:$AS$396,44,0)</f>
        <v>NORMAN CORDOBA</v>
      </c>
      <c r="V152" s="82"/>
    </row>
    <row r="153" spans="2:22" x14ac:dyDescent="0.35">
      <c r="B153" s="73">
        <v>173</v>
      </c>
      <c r="C153" s="6">
        <v>110381</v>
      </c>
      <c r="D153" s="44" t="str">
        <f>VLOOKUP(C153,'[1]Control programa E'!$B$13:$U$396,8,0)</f>
        <v>EL LIDO</v>
      </c>
      <c r="E153" s="44" t="str">
        <f>VLOOKUP(C153,'[1]Control programa E'!$B$13:$U$396,11,0)</f>
        <v>SANTIAGO DE CALI</v>
      </c>
      <c r="F153" s="44" t="str">
        <f>VLOOKUP(C153,'[1]Control programa E'!$B$13:$U$396,10,0)</f>
        <v>Área Sur</v>
      </c>
      <c r="G153" s="44" t="str">
        <f>VLOOKUP(C153,'[1]Control programa E'!$B$13:$U$396,20,0)</f>
        <v>COESCO: Francisco Diez</v>
      </c>
      <c r="H153" s="44" t="str">
        <f>VLOOKUP(C153,'[1]Control programa E'!$B$13:$U$396,15,0)</f>
        <v>CLAUDIA PINILLA</v>
      </c>
      <c r="I153" s="149">
        <v>0.84523809523809523</v>
      </c>
      <c r="J153" s="149">
        <v>1</v>
      </c>
      <c r="K153" s="148">
        <f t="shared" si="13"/>
        <v>0.92261904761904767</v>
      </c>
      <c r="L153" s="83"/>
      <c r="M153" s="84"/>
      <c r="N153" s="83">
        <f t="shared" si="11"/>
        <v>1</v>
      </c>
      <c r="O153" s="85">
        <f t="shared" si="10"/>
        <v>150000</v>
      </c>
      <c r="P153" s="75">
        <f t="shared" si="12"/>
        <v>150000</v>
      </c>
      <c r="Q153" s="76" t="s">
        <v>2734</v>
      </c>
      <c r="R153" s="74"/>
      <c r="S153" s="74"/>
      <c r="T153" s="74"/>
      <c r="U153" s="77" t="str">
        <f>VLOOKUP(C153,'[1]Control programa E'!$B$13:$AS$396,44,0)</f>
        <v>SANDRA JORDAN</v>
      </c>
      <c r="V153" s="77"/>
    </row>
    <row r="154" spans="2:22" x14ac:dyDescent="0.35">
      <c r="B154" s="78">
        <v>174</v>
      </c>
      <c r="C154" s="6">
        <v>170941</v>
      </c>
      <c r="D154" s="44" t="str">
        <f>VLOOKUP(C154,'[1]Control programa E'!$B$13:$U$396,8,0)</f>
        <v>TRUCHA</v>
      </c>
      <c r="E154" s="44" t="str">
        <f>VLOOKUP(C154,'[1]Control programa E'!$B$13:$U$396,11,0)</f>
        <v>SANTA MARTA</v>
      </c>
      <c r="F154" s="44" t="str">
        <f>VLOOKUP(C154,'[1]Control programa E'!$B$13:$U$396,10,0)</f>
        <v>Área Norte</v>
      </c>
      <c r="G154" s="44" t="str">
        <f>VLOOKUP(C154,'[1]Control programa E'!$B$13:$U$396,20,0)</f>
        <v xml:space="preserve">MERCEDES TROUT </v>
      </c>
      <c r="H154" s="44" t="str">
        <f>VLOOKUP(C154,'[1]Control programa E'!$B$13:$U$396,15,0)</f>
        <v>ANGELA BARANDICA</v>
      </c>
      <c r="I154" s="149">
        <v>1</v>
      </c>
      <c r="J154" s="149">
        <v>0.8441558441558441</v>
      </c>
      <c r="K154" s="148">
        <f t="shared" si="13"/>
        <v>0.92207792207792205</v>
      </c>
      <c r="L154" s="80"/>
      <c r="M154" s="81"/>
      <c r="N154" s="83">
        <f t="shared" si="11"/>
        <v>1</v>
      </c>
      <c r="O154" s="85">
        <f t="shared" si="10"/>
        <v>150000</v>
      </c>
      <c r="P154" s="75">
        <f t="shared" si="12"/>
        <v>150000</v>
      </c>
      <c r="Q154" s="76" t="s">
        <v>2734</v>
      </c>
      <c r="R154" s="78"/>
      <c r="S154" s="74"/>
      <c r="T154" s="78"/>
      <c r="U154" s="77" t="str">
        <f>VLOOKUP(C154,'[1]Control programa E'!$B$13:$AS$396,44,0)</f>
        <v>GUILLERMO SOLANO</v>
      </c>
      <c r="V154" s="82"/>
    </row>
    <row r="155" spans="2:22" x14ac:dyDescent="0.35">
      <c r="B155" s="78">
        <v>176</v>
      </c>
      <c r="C155" s="4">
        <v>110287</v>
      </c>
      <c r="D155" s="44" t="str">
        <f>VLOOKUP(C155,'[1]Control programa E'!$B$13:$U$396,8,0)</f>
        <v>MOBIL OCCIDENTE</v>
      </c>
      <c r="E155" s="44" t="str">
        <f>VLOOKUP(C155,'[1]Control programa E'!$B$13:$U$396,11,0)</f>
        <v>BOGOTA D.C.</v>
      </c>
      <c r="F155" s="44" t="str">
        <f>VLOOKUP(C155,'[1]Control programa E'!$B$13:$U$396,10,0)</f>
        <v>Área Centro</v>
      </c>
      <c r="G155" s="44" t="str">
        <f>VLOOKUP(C155,'[1]Control programa E'!$B$13:$U$396,20,0)</f>
        <v>COMBUSCOL: Fernando Chávez</v>
      </c>
      <c r="H155" s="44" t="str">
        <f>VLOOKUP(C155,'[1]Control programa E'!$B$13:$U$396,15,0)</f>
        <v>SEBASTIAN PARDO</v>
      </c>
      <c r="I155" s="147">
        <v>0.83333333333333337</v>
      </c>
      <c r="J155" s="147">
        <v>1</v>
      </c>
      <c r="K155" s="148">
        <f t="shared" si="13"/>
        <v>0.91666666666666674</v>
      </c>
      <c r="L155" s="80"/>
      <c r="M155" s="81"/>
      <c r="N155" s="83">
        <f t="shared" si="11"/>
        <v>1</v>
      </c>
      <c r="O155" s="85">
        <f t="shared" si="10"/>
        <v>150000</v>
      </c>
      <c r="P155" s="75">
        <f t="shared" si="12"/>
        <v>150000</v>
      </c>
      <c r="Q155" s="76" t="s">
        <v>2734</v>
      </c>
      <c r="R155" s="78"/>
      <c r="S155" s="74"/>
      <c r="T155" s="78"/>
      <c r="U155" s="77" t="str">
        <f>VLOOKUP(C155,'[1]Control programa E'!$B$13:$AS$396,44,0)</f>
        <v>FERNEY LOZANO</v>
      </c>
      <c r="V155" s="82"/>
    </row>
    <row r="156" spans="2:22" x14ac:dyDescent="0.35">
      <c r="B156" s="73">
        <v>177</v>
      </c>
      <c r="C156" s="6">
        <v>112148</v>
      </c>
      <c r="D156" s="44" t="str">
        <f>VLOOKUP(C156,'[1]Control programa E'!$B$13:$U$396,8,0)</f>
        <v>LA NORTE</v>
      </c>
      <c r="E156" s="44" t="str">
        <f>VLOOKUP(C156,'[1]Control programa E'!$B$13:$U$396,11,0)</f>
        <v>BUCARAMANGA</v>
      </c>
      <c r="F156" s="44" t="str">
        <f>VLOOKUP(C156,'[1]Control programa E'!$B$13:$U$396,10,0)</f>
        <v>Área Norte</v>
      </c>
      <c r="G156" s="44" t="str">
        <f>VLOOKUP(C156,'[1]Control programa E'!$B$13:$U$396,20,0)</f>
        <v>COESCO: Alexander Trujillo</v>
      </c>
      <c r="H156" s="44" t="str">
        <f>VLOOKUP(C156,'[1]Control programa E'!$B$13:$U$396,15,0)</f>
        <v>FABIAN TORRES</v>
      </c>
      <c r="I156" s="149">
        <v>0.83333333333333337</v>
      </c>
      <c r="J156" s="149">
        <v>1</v>
      </c>
      <c r="K156" s="148">
        <f t="shared" si="13"/>
        <v>0.91666666666666674</v>
      </c>
      <c r="L156" s="83"/>
      <c r="M156" s="84"/>
      <c r="N156" s="83">
        <f t="shared" si="11"/>
        <v>1</v>
      </c>
      <c r="O156" s="85">
        <f t="shared" si="10"/>
        <v>150000</v>
      </c>
      <c r="P156" s="75">
        <f t="shared" si="12"/>
        <v>150000</v>
      </c>
      <c r="Q156" s="76" t="s">
        <v>2734</v>
      </c>
      <c r="R156" s="74"/>
      <c r="S156" s="74"/>
      <c r="T156" s="74"/>
      <c r="U156" s="77" t="str">
        <f>VLOOKUP(C156,'[1]Control programa E'!$B$13:$AS$396,44,0)</f>
        <v>FERNEY LOZANO</v>
      </c>
      <c r="V156" s="77"/>
    </row>
    <row r="157" spans="2:22" x14ac:dyDescent="0.35">
      <c r="B157" s="78">
        <v>178</v>
      </c>
      <c r="C157" s="6">
        <v>110160</v>
      </c>
      <c r="D157" s="44" t="str">
        <f>VLOOKUP(C157,'[1]Control programa E'!$B$13:$U$396,8,0)</f>
        <v>EL PUENTE</v>
      </c>
      <c r="E157" s="44" t="str">
        <f>VLOOKUP(C157,'[1]Control programa E'!$B$13:$U$396,11,0)</f>
        <v>MONTERIA</v>
      </c>
      <c r="F157" s="44" t="str">
        <f>VLOOKUP(C157,'[1]Control programa E'!$B$13:$U$396,10,0)</f>
        <v>Área Norte</v>
      </c>
      <c r="G157" s="44" t="str">
        <f>VLOOKUP(C157,'[1]Control programa E'!$B$13:$U$396,20,0)</f>
        <v>Carlos A Patiño</v>
      </c>
      <c r="H157" s="44" t="str">
        <f>VLOOKUP(C157,'[1]Control programa E'!$B$13:$U$396,15,0)</f>
        <v>VICTOR PATERNINA</v>
      </c>
      <c r="I157" s="149">
        <v>0.83132530120481929</v>
      </c>
      <c r="J157" s="149">
        <v>1</v>
      </c>
      <c r="K157" s="148">
        <f t="shared" si="13"/>
        <v>0.9156626506024097</v>
      </c>
      <c r="L157" s="80"/>
      <c r="M157" s="81"/>
      <c r="N157" s="83">
        <f t="shared" si="11"/>
        <v>1</v>
      </c>
      <c r="O157" s="85">
        <f t="shared" si="10"/>
        <v>150000</v>
      </c>
      <c r="P157" s="75">
        <f t="shared" si="12"/>
        <v>150000</v>
      </c>
      <c r="Q157" s="76" t="s">
        <v>2734</v>
      </c>
      <c r="R157" s="78"/>
      <c r="S157" s="74"/>
      <c r="T157" s="78"/>
      <c r="U157" s="77" t="str">
        <f>VLOOKUP(C157,'[1]Control programa E'!$B$13:$AS$396,44,0)</f>
        <v>KAREN COGOLLO</v>
      </c>
      <c r="V157" s="82"/>
    </row>
    <row r="158" spans="2:22" x14ac:dyDescent="0.35">
      <c r="B158" s="73">
        <v>179</v>
      </c>
      <c r="C158" s="6">
        <v>168111</v>
      </c>
      <c r="D158" s="44" t="str">
        <f>VLOOKUP(C158,'[1]Control programa E'!$B$13:$U$396,8,0)</f>
        <v>CAMPESTRE</v>
      </c>
      <c r="E158" s="44" t="str">
        <f>VLOOKUP(C158,'[1]Control programa E'!$B$13:$U$396,11,0)</f>
        <v>IBAGUE</v>
      </c>
      <c r="F158" s="44" t="str">
        <f>VLOOKUP(C158,'[1]Control programa E'!$B$13:$U$396,10,0)</f>
        <v>Área Centro</v>
      </c>
      <c r="G158" s="44" t="str">
        <f>VLOOKUP(C158,'[1]Control programa E'!$B$13:$U$396,20,0)</f>
        <v>REDH: Humberto Hernandez</v>
      </c>
      <c r="H158" s="44" t="str">
        <f>VLOOKUP(C158,'[1]Control programa E'!$B$13:$U$396,15,0)</f>
        <v>ROBINSON GUZMÁN</v>
      </c>
      <c r="I158" s="149">
        <v>1</v>
      </c>
      <c r="J158" s="149">
        <v>0.83132530120481929</v>
      </c>
      <c r="K158" s="148">
        <f t="shared" si="13"/>
        <v>0.9156626506024097</v>
      </c>
      <c r="L158" s="83"/>
      <c r="M158" s="84"/>
      <c r="N158" s="83">
        <f t="shared" si="11"/>
        <v>1</v>
      </c>
      <c r="O158" s="85">
        <f t="shared" si="10"/>
        <v>150000</v>
      </c>
      <c r="P158" s="75">
        <f t="shared" si="12"/>
        <v>150000</v>
      </c>
      <c r="Q158" s="76" t="s">
        <v>2734</v>
      </c>
      <c r="R158" s="74"/>
      <c r="S158" s="74"/>
      <c r="T158" s="74"/>
      <c r="U158" s="77" t="str">
        <f>VLOOKUP(C158,'[1]Control programa E'!$B$13:$AS$396,44,0)</f>
        <v>MIGUEL RAMIREZ</v>
      </c>
      <c r="V158" s="77"/>
    </row>
    <row r="159" spans="2:22" x14ac:dyDescent="0.35">
      <c r="B159" s="73">
        <v>183</v>
      </c>
      <c r="C159" s="4">
        <v>170734</v>
      </c>
      <c r="D159" s="44" t="str">
        <f>VLOOKUP(C159,'[1]Control programa E'!$B$13:$U$396,8,0)</f>
        <v>ZENCAR SANTANDER DE QUILICHAO</v>
      </c>
      <c r="E159" s="44" t="str">
        <f>VLOOKUP(C159,'[1]Control programa E'!$B$13:$U$396,11,0)</f>
        <v>SANTANDER DE QUILICHAO</v>
      </c>
      <c r="F159" s="44" t="str">
        <f>VLOOKUP(C159,'[1]Control programa E'!$B$13:$U$396,10,0)</f>
        <v>Área Sur</v>
      </c>
      <c r="G159" s="44" t="str">
        <f>VLOOKUP(C159,'[1]Control programa E'!$B$13:$U$396,20,0)</f>
        <v>REDH: Humberto Hernandez</v>
      </c>
      <c r="H159" s="44" t="str">
        <f>VLOOKUP(C159,'[1]Control programa E'!$B$13:$U$396,15,0)</f>
        <v>CATALINA QUINTERO</v>
      </c>
      <c r="I159" s="147">
        <v>0.81927710843373491</v>
      </c>
      <c r="J159" s="147">
        <v>1</v>
      </c>
      <c r="K159" s="148">
        <f t="shared" si="13"/>
        <v>0.90963855421686746</v>
      </c>
      <c r="L159" s="83"/>
      <c r="M159" s="84"/>
      <c r="N159" s="83">
        <f t="shared" si="11"/>
        <v>1</v>
      </c>
      <c r="O159" s="85">
        <f t="shared" si="10"/>
        <v>150000</v>
      </c>
      <c r="P159" s="75">
        <f t="shared" si="12"/>
        <v>150000</v>
      </c>
      <c r="Q159" s="76" t="s">
        <v>2734</v>
      </c>
      <c r="R159" s="74"/>
      <c r="S159" s="74"/>
      <c r="T159" s="74"/>
      <c r="U159" s="77" t="str">
        <f>VLOOKUP(C159,'[1]Control programa E'!$B$13:$AS$396,44,0)</f>
        <v>JUAN MONTEALEGRE</v>
      </c>
      <c r="V159" s="77"/>
    </row>
    <row r="160" spans="2:22" x14ac:dyDescent="0.35">
      <c r="B160" s="78">
        <v>186</v>
      </c>
      <c r="C160" s="6">
        <v>110710</v>
      </c>
      <c r="D160" s="44" t="str">
        <f>VLOOKUP(C160,'[1]Control programa E'!$B$13:$U$396,8,0)</f>
        <v>PASO DE LA BARCA</v>
      </c>
      <c r="E160" s="44" t="str">
        <f>VLOOKUP(C160,'[1]Control programa E'!$B$13:$U$396,11,0)</f>
        <v>NEIVA</v>
      </c>
      <c r="F160" s="44" t="str">
        <f>VLOOKUP(C160,'[1]Control programa E'!$B$13:$U$396,10,0)</f>
        <v>Área Sur</v>
      </c>
      <c r="G160" s="44" t="str">
        <f>VLOOKUP(C160,'[1]Control programa E'!$B$13:$U$396,20,0)</f>
        <v>COESCO: Francisco Diez</v>
      </c>
      <c r="H160" s="44" t="str">
        <f>VLOOKUP(C160,'[1]Control programa E'!$B$13:$U$396,15,0)</f>
        <v>JOHANA BOTERO</v>
      </c>
      <c r="I160" s="149">
        <v>1</v>
      </c>
      <c r="J160" s="149">
        <v>0.81395348837209303</v>
      </c>
      <c r="K160" s="148">
        <f t="shared" si="13"/>
        <v>0.90697674418604657</v>
      </c>
      <c r="L160" s="80"/>
      <c r="M160" s="81"/>
      <c r="N160" s="83">
        <f t="shared" si="11"/>
        <v>1</v>
      </c>
      <c r="O160" s="85">
        <f t="shared" si="10"/>
        <v>150000</v>
      </c>
      <c r="P160" s="75">
        <f t="shared" si="12"/>
        <v>150000</v>
      </c>
      <c r="Q160" s="76" t="s">
        <v>2734</v>
      </c>
      <c r="R160" s="78"/>
      <c r="S160" s="74"/>
      <c r="T160" s="78"/>
      <c r="U160" s="77" t="str">
        <f>VLOOKUP(C160,'[1]Control programa E'!$B$13:$AS$396,44,0)</f>
        <v>LAURA PERDOMO</v>
      </c>
      <c r="V160" s="82"/>
    </row>
    <row r="161" spans="2:22" x14ac:dyDescent="0.35">
      <c r="B161" s="73">
        <v>191</v>
      </c>
      <c r="C161" s="6">
        <v>167157</v>
      </c>
      <c r="D161" s="44" t="str">
        <f>VLOOKUP(C161,'[1]Control programa E'!$B$13:$U$396,8,0)</f>
        <v>SERVICENTRO MENGA</v>
      </c>
      <c r="E161" s="44" t="str">
        <f>VLOOKUP(C161,'[1]Control programa E'!$B$13:$U$396,11,0)</f>
        <v>YUMBO</v>
      </c>
      <c r="F161" s="44" t="str">
        <f>VLOOKUP(C161,'[1]Control programa E'!$B$13:$U$396,10,0)</f>
        <v>Área Sur</v>
      </c>
      <c r="G161" s="44" t="str">
        <f>VLOOKUP(C161,'[1]Control programa E'!$B$13:$U$396,20,0)</f>
        <v>Jose Fernando Cabal</v>
      </c>
      <c r="H161" s="44" t="str">
        <f>VLOOKUP(C161,'[1]Control programa E'!$B$13:$U$396,15,0)</f>
        <v>CLAUDIA PINILLA</v>
      </c>
      <c r="I161" s="149">
        <v>0.79545454545454541</v>
      </c>
      <c r="J161" s="149">
        <v>1</v>
      </c>
      <c r="K161" s="148">
        <f t="shared" si="13"/>
        <v>0.89772727272727271</v>
      </c>
      <c r="L161" s="83"/>
      <c r="M161" s="84"/>
      <c r="N161" s="83">
        <f t="shared" si="11"/>
        <v>1</v>
      </c>
      <c r="O161" s="85">
        <f t="shared" si="10"/>
        <v>150000</v>
      </c>
      <c r="P161" s="75">
        <f t="shared" si="12"/>
        <v>150000</v>
      </c>
      <c r="Q161" s="76" t="s">
        <v>2734</v>
      </c>
      <c r="R161" s="74"/>
      <c r="S161" s="74"/>
      <c r="T161" s="74"/>
      <c r="U161" s="77" t="str">
        <f>VLOOKUP(C161,'[1]Control programa E'!$B$13:$AS$396,44,0)</f>
        <v>JOSE OROBIO</v>
      </c>
      <c r="V161" s="77"/>
    </row>
    <row r="162" spans="2:22" x14ac:dyDescent="0.35">
      <c r="B162" s="78">
        <v>192</v>
      </c>
      <c r="C162" s="6">
        <v>111777</v>
      </c>
      <c r="D162" s="44" t="str">
        <f>VLOOKUP(C162,'[1]Control programa E'!$B$13:$U$396,8,0)</f>
        <v>ESTACION DE SERVICIO VALLE</v>
      </c>
      <c r="E162" s="44" t="str">
        <f>VLOOKUP(C162,'[1]Control programa E'!$B$13:$U$396,11,0)</f>
        <v>TULUA</v>
      </c>
      <c r="F162" s="44" t="str">
        <f>VLOOKUP(C162,'[1]Control programa E'!$B$13:$U$396,10,0)</f>
        <v>Área Sur</v>
      </c>
      <c r="G162" s="44" t="str">
        <f>VLOOKUP(C162,'[1]Control programa E'!$B$13:$U$396,20,0)</f>
        <v>Luz Adriana Galvez</v>
      </c>
      <c r="H162" s="44" t="str">
        <f>VLOOKUP(C162,'[1]Control programa E'!$B$13:$U$396,15,0)</f>
        <v>ANDRES GARCIA</v>
      </c>
      <c r="I162" s="149">
        <v>1</v>
      </c>
      <c r="J162" s="149">
        <v>0.79545454545454541</v>
      </c>
      <c r="K162" s="148">
        <f t="shared" si="13"/>
        <v>0.89772727272727271</v>
      </c>
      <c r="L162" s="80"/>
      <c r="M162" s="81"/>
      <c r="N162" s="83">
        <f t="shared" si="11"/>
        <v>1</v>
      </c>
      <c r="O162" s="85">
        <f t="shared" si="10"/>
        <v>150000</v>
      </c>
      <c r="P162" s="75">
        <f t="shared" si="12"/>
        <v>150000</v>
      </c>
      <c r="Q162" s="76" t="s">
        <v>2734</v>
      </c>
      <c r="R162" s="78"/>
      <c r="S162" s="74"/>
      <c r="T162" s="78"/>
      <c r="U162" s="77" t="str">
        <f>VLOOKUP(C162,'[1]Control programa E'!$B$13:$AS$396,44,0)</f>
        <v>JOSE OROBIO</v>
      </c>
      <c r="V162" s="82"/>
    </row>
    <row r="163" spans="2:22" x14ac:dyDescent="0.35">
      <c r="B163" s="73">
        <v>193</v>
      </c>
      <c r="C163" s="4">
        <v>110522</v>
      </c>
      <c r="D163" s="44" t="str">
        <f>VLOOKUP(C163,'[1]Control programa E'!$B$13:$U$396,8,0)</f>
        <v>ORIENTE</v>
      </c>
      <c r="E163" s="44" t="str">
        <f>VLOOKUP(C163,'[1]Control programa E'!$B$13:$U$396,11,0)</f>
        <v>VILLAVICENCIO</v>
      </c>
      <c r="F163" s="44" t="str">
        <f>VLOOKUP(C163,'[1]Control programa E'!$B$13:$U$396,10,0)</f>
        <v>Área Centro</v>
      </c>
      <c r="G163" s="44" t="str">
        <f>VLOOKUP(C163,'[1]Control programa E'!$B$13:$U$396,20,0)</f>
        <v>REDH: Humberto Hernandez</v>
      </c>
      <c r="H163" s="44" t="str">
        <f>VLOOKUP(C163,'[1]Control programa E'!$B$13:$U$396,15,0)</f>
        <v>IVAN PINZON</v>
      </c>
      <c r="I163" s="147">
        <v>0.79518072289156627</v>
      </c>
      <c r="J163" s="147">
        <v>1</v>
      </c>
      <c r="K163" s="148">
        <f t="shared" si="13"/>
        <v>0.89759036144578319</v>
      </c>
      <c r="L163" s="83"/>
      <c r="M163" s="84"/>
      <c r="N163" s="83">
        <f t="shared" si="11"/>
        <v>1</v>
      </c>
      <c r="O163" s="85">
        <f t="shared" ref="O163:O177" si="14">N163*$O$4</f>
        <v>150000</v>
      </c>
      <c r="P163" s="75">
        <f t="shared" si="12"/>
        <v>150000</v>
      </c>
      <c r="Q163" s="76" t="s">
        <v>2734</v>
      </c>
      <c r="R163" s="74"/>
      <c r="S163" s="74"/>
      <c r="T163" s="74"/>
      <c r="U163" s="77" t="str">
        <f>VLOOKUP(C163,'[1]Control programa E'!$B$13:$AS$396,44,0)</f>
        <v>WILSON MONTAÑA</v>
      </c>
      <c r="V163" s="77"/>
    </row>
    <row r="164" spans="2:22" x14ac:dyDescent="0.35">
      <c r="B164" s="78">
        <v>194</v>
      </c>
      <c r="C164" s="6">
        <v>111739</v>
      </c>
      <c r="D164" s="44" t="str">
        <f>VLOOKUP(C164,'[1]Control programa E'!$B$13:$U$396,8,0)</f>
        <v>ROYAL</v>
      </c>
      <c r="E164" s="44" t="str">
        <f>VLOOKUP(C164,'[1]Control programa E'!$B$13:$U$396,11,0)</f>
        <v>IBAGUE</v>
      </c>
      <c r="F164" s="44" t="str">
        <f>VLOOKUP(C164,'[1]Control programa E'!$B$13:$U$396,10,0)</f>
        <v>Área Centro</v>
      </c>
      <c r="G164" s="44" t="str">
        <f>VLOOKUP(C164,'[1]Control programa E'!$B$13:$U$396,20,0)</f>
        <v>REDH: Humberto Hernandez</v>
      </c>
      <c r="H164" s="44" t="str">
        <f>VLOOKUP(C164,'[1]Control programa E'!$B$13:$U$396,15,0)</f>
        <v>ROBINSON GUZMÁN</v>
      </c>
      <c r="I164" s="149">
        <v>0.78823529411764703</v>
      </c>
      <c r="J164" s="149">
        <v>1</v>
      </c>
      <c r="K164" s="148">
        <f t="shared" si="13"/>
        <v>0.89411764705882346</v>
      </c>
      <c r="L164" s="80"/>
      <c r="M164" s="81"/>
      <c r="N164" s="83">
        <f t="shared" ref="N164:N177" si="15">COUNTIF(I164:J164,"&gt;=100%")</f>
        <v>1</v>
      </c>
      <c r="O164" s="85">
        <f t="shared" si="14"/>
        <v>150000</v>
      </c>
      <c r="P164" s="75">
        <f t="shared" ref="P164:P177" si="16">O164+M164</f>
        <v>150000</v>
      </c>
      <c r="Q164" s="76" t="s">
        <v>2734</v>
      </c>
      <c r="R164" s="78"/>
      <c r="S164" s="74"/>
      <c r="T164" s="78"/>
      <c r="U164" s="77" t="str">
        <f>VLOOKUP(C164,'[1]Control programa E'!$B$13:$AS$396,44,0)</f>
        <v>FERNEY LOZANO</v>
      </c>
      <c r="V164" s="82"/>
    </row>
    <row r="165" spans="2:22" x14ac:dyDescent="0.35">
      <c r="B165" s="73">
        <v>201</v>
      </c>
      <c r="C165" s="6">
        <v>170474</v>
      </c>
      <c r="D165" s="44" t="str">
        <f>VLOOKUP(C165,'[1]Control programa E'!$B$13:$U$396,8,0)</f>
        <v>CANAGUARITO</v>
      </c>
      <c r="E165" s="44" t="str">
        <f>VLOOKUP(C165,'[1]Control programa E'!$B$13:$U$396,11,0)</f>
        <v>GRANADA</v>
      </c>
      <c r="F165" s="44" t="str">
        <f>VLOOKUP(C165,'[1]Control programa E'!$B$13:$U$396,10,0)</f>
        <v>Área Centro</v>
      </c>
      <c r="G165" s="44" t="str">
        <f>VLOOKUP(C165,'[1]Control programa E'!$B$13:$U$396,20,0)</f>
        <v>REINEL GAITAM</v>
      </c>
      <c r="H165" s="44" t="str">
        <f>VLOOKUP(C165,'[1]Control programa E'!$B$13:$U$396,15,0)</f>
        <v>IVAN PINZON</v>
      </c>
      <c r="I165" s="149">
        <v>1</v>
      </c>
      <c r="J165" s="149">
        <v>0.76543209876543206</v>
      </c>
      <c r="K165" s="148">
        <f t="shared" si="13"/>
        <v>0.88271604938271597</v>
      </c>
      <c r="L165" s="83"/>
      <c r="M165" s="84"/>
      <c r="N165" s="83">
        <f t="shared" si="15"/>
        <v>1</v>
      </c>
      <c r="O165" s="85">
        <f t="shared" si="14"/>
        <v>150000</v>
      </c>
      <c r="P165" s="75">
        <f t="shared" si="16"/>
        <v>150000</v>
      </c>
      <c r="Q165" s="76" t="s">
        <v>2734</v>
      </c>
      <c r="R165" s="74"/>
      <c r="S165" s="74"/>
      <c r="T165" s="74"/>
      <c r="U165" s="77" t="str">
        <f>VLOOKUP(C165,'[1]Control programa E'!$B$13:$AS$396,44,0)</f>
        <v>WILSON MONTAÑA</v>
      </c>
      <c r="V165" s="77"/>
    </row>
    <row r="166" spans="2:22" x14ac:dyDescent="0.35">
      <c r="B166" s="73">
        <v>203</v>
      </c>
      <c r="C166" s="6">
        <v>159542</v>
      </c>
      <c r="D166" s="44" t="str">
        <f>VLOOKUP(C166,'[1]Control programa E'!$B$13:$U$396,8,0)</f>
        <v>LOS MANGOS</v>
      </c>
      <c r="E166" s="44" t="str">
        <f>VLOOKUP(C166,'[1]Control programa E'!$B$13:$U$396,11,0)</f>
        <v>MEDELLIN</v>
      </c>
      <c r="F166" s="44" t="str">
        <f>VLOOKUP(C166,'[1]Control programa E'!$B$13:$U$396,10,0)</f>
        <v>Área Norte</v>
      </c>
      <c r="G166" s="44" t="str">
        <f>VLOOKUP(C166,'[1]Control programa E'!$B$13:$U$396,20,0)</f>
        <v>GRUPO ESTACIONES: Juan Gonzalo Velez</v>
      </c>
      <c r="H166" s="44" t="str">
        <f>VLOOKUP(C166,'[1]Control programa E'!$B$13:$U$396,15,0)</f>
        <v>ALVARO GUTIERREZ</v>
      </c>
      <c r="I166" s="149">
        <v>1</v>
      </c>
      <c r="J166" s="149">
        <v>0.76136363636363635</v>
      </c>
      <c r="K166" s="148">
        <f t="shared" si="13"/>
        <v>0.88068181818181812</v>
      </c>
      <c r="L166" s="83"/>
      <c r="M166" s="84"/>
      <c r="N166" s="83">
        <f t="shared" si="15"/>
        <v>1</v>
      </c>
      <c r="O166" s="85">
        <f t="shared" si="14"/>
        <v>150000</v>
      </c>
      <c r="P166" s="75">
        <f t="shared" si="16"/>
        <v>150000</v>
      </c>
      <c r="Q166" s="76" t="s">
        <v>2734</v>
      </c>
      <c r="R166" s="74"/>
      <c r="S166" s="74"/>
      <c r="T166" s="74"/>
      <c r="U166" s="77" t="str">
        <f>VLOOKUP(C166,'[1]Control programa E'!$B$13:$AS$396,44,0)</f>
        <v>JOHNNATAN ALZATE</v>
      </c>
      <c r="V166" s="77"/>
    </row>
    <row r="167" spans="2:22" x14ac:dyDescent="0.35">
      <c r="C167" s="4">
        <v>163796</v>
      </c>
      <c r="D167" s="44" t="str">
        <f>VLOOKUP(C167,'[1]Control programa E'!$B$13:$U$396,8,0)</f>
        <v>GLORIETA 2</v>
      </c>
      <c r="E167" s="44" t="str">
        <f>VLOOKUP(C167,'[1]Control programa E'!$B$13:$U$396,11,0)</f>
        <v>GUADALAJARA DE BUGA</v>
      </c>
      <c r="F167" s="44" t="str">
        <f>VLOOKUP(C167,'[1]Control programa E'!$B$13:$U$396,10,0)</f>
        <v>Área Sur</v>
      </c>
      <c r="G167" s="44" t="str">
        <f>VLOOKUP(C167,'[1]Control programa E'!$B$13:$U$396,20,0)</f>
        <v>VILLALOBOS: Andrea Villalobos</v>
      </c>
      <c r="H167" s="44" t="str">
        <f>VLOOKUP(C167,'[1]Control programa E'!$B$13:$U$396,15,0)</f>
        <v>CATALINA QUINTERO</v>
      </c>
      <c r="I167" s="147">
        <v>1</v>
      </c>
      <c r="J167" s="147">
        <v>0.75903614457831325</v>
      </c>
      <c r="K167" s="148">
        <f t="shared" ref="K167:K198" si="17">AVERAGE(I167:J167)</f>
        <v>0.87951807228915668</v>
      </c>
      <c r="N167" s="83">
        <f t="shared" si="15"/>
        <v>1</v>
      </c>
      <c r="O167" s="85">
        <f t="shared" si="14"/>
        <v>150000</v>
      </c>
      <c r="P167" s="75">
        <f t="shared" si="16"/>
        <v>150000</v>
      </c>
      <c r="Q167" s="76" t="s">
        <v>2734</v>
      </c>
      <c r="U167" s="77" t="str">
        <f>VLOOKUP(C167,'[1]Control programa E'!$B$13:$AS$396,44,0)</f>
        <v>JUAN MONTEALEGRE</v>
      </c>
    </row>
    <row r="168" spans="2:22" x14ac:dyDescent="0.35">
      <c r="C168" s="4">
        <v>166912</v>
      </c>
      <c r="D168" s="44" t="str">
        <f>VLOOKUP(C168,'[1]Control programa E'!$B$13:$U$396,8,0)</f>
        <v>LA VICTORIA</v>
      </c>
      <c r="E168" s="44" t="str">
        <f>VLOOKUP(C168,'[1]Control programa E'!$B$13:$U$396,11,0)</f>
        <v>FLORENCIA</v>
      </c>
      <c r="F168" s="44" t="str">
        <f>VLOOKUP(C168,'[1]Control programa E'!$B$13:$U$396,10,0)</f>
        <v>Área Sur</v>
      </c>
      <c r="G168" s="44" t="str">
        <f>VLOOKUP(C168,'[1]Control programa E'!$B$13:$U$396,20,0)</f>
        <v>COESCO: Francisco Diez</v>
      </c>
      <c r="H168" s="44" t="str">
        <f>VLOOKUP(C168,'[1]Control programa E'!$B$13:$U$396,15,0)</f>
        <v>JOHANA BOTERO</v>
      </c>
      <c r="I168" s="147">
        <v>1</v>
      </c>
      <c r="J168" s="147">
        <v>0.7558139534883721</v>
      </c>
      <c r="K168" s="148">
        <f t="shared" si="17"/>
        <v>0.87790697674418605</v>
      </c>
      <c r="N168" s="83">
        <f t="shared" si="15"/>
        <v>1</v>
      </c>
      <c r="O168" s="85">
        <f t="shared" si="14"/>
        <v>150000</v>
      </c>
      <c r="P168" s="75">
        <f t="shared" si="16"/>
        <v>150000</v>
      </c>
      <c r="Q168" s="76" t="s">
        <v>2734</v>
      </c>
      <c r="U168" s="77" t="str">
        <f>VLOOKUP(C168,'[1]Control programa E'!$B$13:$AS$396,44,0)</f>
        <v>LAURA PERDOMO</v>
      </c>
    </row>
    <row r="169" spans="2:22" x14ac:dyDescent="0.35">
      <c r="C169" s="4">
        <v>160937</v>
      </c>
      <c r="D169" s="44" t="str">
        <f>VLOOKUP(C169,'[1]Control programa E'!$B$13:$U$396,8,0)</f>
        <v>PANAMERICANA - IBAGUE</v>
      </c>
      <c r="E169" s="44" t="str">
        <f>VLOOKUP(C169,'[1]Control programa E'!$B$13:$U$396,11,0)</f>
        <v>IBAGUE</v>
      </c>
      <c r="F169" s="44" t="str">
        <f>VLOOKUP(C169,'[1]Control programa E'!$B$13:$U$396,10,0)</f>
        <v>Área Centro</v>
      </c>
      <c r="G169" s="44" t="str">
        <f>VLOOKUP(C169,'[1]Control programa E'!$B$13:$U$396,20,0)</f>
        <v>Jaime Bryant</v>
      </c>
      <c r="H169" s="44" t="str">
        <f>VLOOKUP(C169,'[1]Control programa E'!$B$13:$U$396,15,0)</f>
        <v>ROBINSON GUZMÁN</v>
      </c>
      <c r="I169" s="147">
        <v>0.75294117647058822</v>
      </c>
      <c r="J169" s="147">
        <v>1</v>
      </c>
      <c r="K169" s="148">
        <f t="shared" si="17"/>
        <v>0.87647058823529411</v>
      </c>
      <c r="N169" s="83">
        <f t="shared" si="15"/>
        <v>1</v>
      </c>
      <c r="O169" s="85">
        <f t="shared" si="14"/>
        <v>150000</v>
      </c>
      <c r="P169" s="75">
        <f t="shared" si="16"/>
        <v>150000</v>
      </c>
      <c r="Q169" s="76" t="s">
        <v>2734</v>
      </c>
      <c r="U169" s="77" t="str">
        <f>VLOOKUP(C169,'[1]Control programa E'!$B$13:$AS$396,44,0)</f>
        <v>FERNEY LOZANO</v>
      </c>
    </row>
    <row r="170" spans="2:22" x14ac:dyDescent="0.35">
      <c r="C170" s="6">
        <v>170422</v>
      </c>
      <c r="D170" s="44" t="str">
        <f>VLOOKUP(C170,'[1]Control programa E'!$B$13:$U$396,8,0)</f>
        <v>LA MARÍA</v>
      </c>
      <c r="E170" s="44" t="str">
        <f>VLOOKUP(C170,'[1]Control programa E'!$B$13:$U$396,11,0)</f>
        <v>YOTOCO</v>
      </c>
      <c r="F170" s="44" t="str">
        <f>VLOOKUP(C170,'[1]Control programa E'!$B$13:$U$396,10,0)</f>
        <v>Área Sur</v>
      </c>
      <c r="G170" s="44" t="str">
        <f>VLOOKUP(C170,'[1]Control programa E'!$B$13:$U$396,20,0)</f>
        <v>CARLOS TRUJILLO</v>
      </c>
      <c r="H170" s="44" t="str">
        <f>VLOOKUP(C170,'[1]Control programa E'!$B$13:$U$396,15,0)</f>
        <v>FERNANDO HERNANDEZ</v>
      </c>
      <c r="I170" s="151">
        <v>0.74117647058823533</v>
      </c>
      <c r="J170" s="149">
        <v>1</v>
      </c>
      <c r="K170" s="148">
        <f t="shared" si="17"/>
        <v>0.87058823529411766</v>
      </c>
      <c r="N170" s="83">
        <f t="shared" si="15"/>
        <v>1</v>
      </c>
      <c r="O170" s="85">
        <f t="shared" si="14"/>
        <v>150000</v>
      </c>
      <c r="P170" s="75">
        <f t="shared" si="16"/>
        <v>150000</v>
      </c>
      <c r="Q170" s="76" t="s">
        <v>2734</v>
      </c>
      <c r="U170" s="77" t="str">
        <f>VLOOKUP(C170,'[1]Control programa E'!$B$13:$AS$396,44,0)</f>
        <v>SANDRA JORDAN</v>
      </c>
    </row>
    <row r="171" spans="2:22" x14ac:dyDescent="0.35">
      <c r="C171" s="4">
        <v>157111</v>
      </c>
      <c r="D171" s="44" t="str">
        <f>VLOOKUP(C171,'[1]Control programa E'!$B$13:$U$396,8,0)</f>
        <v>ESSO BUENAVENTURA 134</v>
      </c>
      <c r="E171" s="44" t="str">
        <f>VLOOKUP(C171,'[1]Control programa E'!$B$13:$U$396,11,0)</f>
        <v>BUENAVENTURA</v>
      </c>
      <c r="F171" s="44" t="str">
        <f>VLOOKUP(C171,'[1]Control programa E'!$B$13:$U$396,10,0)</f>
        <v>Área Sur</v>
      </c>
      <c r="G171" s="44" t="str">
        <f>VLOOKUP(C171,'[1]Control programa E'!$B$13:$U$396,20,0)</f>
        <v>Javier Minota - Vicky Pacheco</v>
      </c>
      <c r="H171" s="44" t="str">
        <f>VLOOKUP(C171,'[1]Control programa E'!$B$13:$U$396,15,0)</f>
        <v>FERNANDO HERNANDEZ</v>
      </c>
      <c r="I171" s="147">
        <v>1</v>
      </c>
      <c r="J171" s="152">
        <v>0.73333333333333328</v>
      </c>
      <c r="K171" s="148">
        <f t="shared" si="17"/>
        <v>0.8666666666666667</v>
      </c>
      <c r="N171" s="83">
        <f t="shared" si="15"/>
        <v>1</v>
      </c>
      <c r="O171" s="85">
        <f t="shared" si="14"/>
        <v>150000</v>
      </c>
      <c r="P171" s="75">
        <f t="shared" si="16"/>
        <v>150000</v>
      </c>
      <c r="Q171" s="76" t="s">
        <v>2734</v>
      </c>
      <c r="U171" s="77" t="str">
        <f>VLOOKUP(C171,'[1]Control programa E'!$B$13:$AS$396,44,0)</f>
        <v>JOSE OROBIO</v>
      </c>
    </row>
    <row r="172" spans="2:22" x14ac:dyDescent="0.35">
      <c r="C172" s="6">
        <v>112346</v>
      </c>
      <c r="D172" s="44" t="str">
        <f>VLOOKUP(C172,'[1]Control programa E'!$B$13:$U$396,8,0)</f>
        <v>LA ESTRELLA</v>
      </c>
      <c r="E172" s="44" t="str">
        <f>VLOOKUP(C172,'[1]Control programa E'!$B$13:$U$396,11,0)</f>
        <v>VILLAVICENCIO</v>
      </c>
      <c r="F172" s="44" t="str">
        <f>VLOOKUP(C172,'[1]Control programa E'!$B$13:$U$396,10,0)</f>
        <v>Área Centro</v>
      </c>
      <c r="G172" s="44" t="str">
        <f>VLOOKUP(C172,'[1]Control programa E'!$B$13:$U$396,20,0)</f>
        <v>REDH: Humberto Hernandez</v>
      </c>
      <c r="H172" s="44" t="str">
        <f>VLOOKUP(C172,'[1]Control programa E'!$B$13:$U$396,15,0)</f>
        <v>IVAN PINZON</v>
      </c>
      <c r="I172" s="149">
        <v>1</v>
      </c>
      <c r="J172" s="151">
        <v>0.73255813953488369</v>
      </c>
      <c r="K172" s="148">
        <f t="shared" si="17"/>
        <v>0.86627906976744184</v>
      </c>
      <c r="N172" s="83">
        <f t="shared" si="15"/>
        <v>1</v>
      </c>
      <c r="O172" s="85">
        <f t="shared" si="14"/>
        <v>150000</v>
      </c>
      <c r="P172" s="75">
        <f t="shared" si="16"/>
        <v>150000</v>
      </c>
      <c r="Q172" s="76" t="s">
        <v>2734</v>
      </c>
      <c r="U172" s="77" t="str">
        <f>VLOOKUP(C172,'[1]Control programa E'!$B$13:$AS$396,44,0)</f>
        <v>WILSON MONTAÑA</v>
      </c>
    </row>
    <row r="173" spans="2:22" x14ac:dyDescent="0.35">
      <c r="C173" s="6">
        <v>111732</v>
      </c>
      <c r="D173" s="44" t="str">
        <f>VLOOKUP(C173,'[1]Control programa E'!$B$13:$U$396,8,0)</f>
        <v>TERMINAL AMERICANO</v>
      </c>
      <c r="E173" s="44" t="str">
        <f>VLOOKUP(C173,'[1]Control programa E'!$B$13:$U$396,11,0)</f>
        <v>SAN JUAN DE PASTO</v>
      </c>
      <c r="F173" s="44" t="str">
        <f>VLOOKUP(C173,'[1]Control programa E'!$B$13:$U$396,10,0)</f>
        <v>Área Sur</v>
      </c>
      <c r="G173" s="44" t="str">
        <f>VLOOKUP(C173,'[1]Control programa E'!$B$13:$U$396,20,0)</f>
        <v>GREEN SAS: Mario Enriquez</v>
      </c>
      <c r="H173" s="44" t="str">
        <f>VLOOKUP(C173,'[1]Control programa E'!$B$13:$U$396,15,0)</f>
        <v xml:space="preserve">FABIO ANDRES ROJAS </v>
      </c>
      <c r="I173" s="151">
        <v>0.72368421052631582</v>
      </c>
      <c r="J173" s="149">
        <v>1</v>
      </c>
      <c r="K173" s="148">
        <f t="shared" si="17"/>
        <v>0.86184210526315796</v>
      </c>
      <c r="N173" s="83">
        <f t="shared" si="15"/>
        <v>1</v>
      </c>
      <c r="O173" s="85">
        <f t="shared" si="14"/>
        <v>150000</v>
      </c>
      <c r="P173" s="75">
        <f t="shared" si="16"/>
        <v>150000</v>
      </c>
      <c r="Q173" s="76" t="s">
        <v>2734</v>
      </c>
      <c r="U173" s="77" t="str">
        <f>VLOOKUP(C173,'[1]Control programa E'!$B$13:$AS$396,44,0)</f>
        <v>MIGUEL RAMIREZ</v>
      </c>
    </row>
    <row r="174" spans="2:22" x14ac:dyDescent="0.35">
      <c r="C174" s="4">
        <v>170730</v>
      </c>
      <c r="D174" s="44" t="str">
        <f>VLOOKUP(C174,'[1]Control programa E'!$B$13:$U$396,8,0)</f>
        <v>EL PIRE</v>
      </c>
      <c r="E174" s="44" t="str">
        <f>VLOOKUP(C174,'[1]Control programa E'!$B$13:$U$396,11,0)</f>
        <v>SOACHA</v>
      </c>
      <c r="F174" s="44" t="str">
        <f>VLOOKUP(C174,'[1]Control programa E'!$B$13:$U$396,10,0)</f>
        <v>Área Centro</v>
      </c>
      <c r="G174" s="44" t="str">
        <f>VLOOKUP(C174,'[1]Control programa E'!$B$13:$U$396,20,0)</f>
        <v>Andrea Burgos</v>
      </c>
      <c r="H174" s="44" t="str">
        <f>VLOOKUP(C174,'[1]Control programa E'!$B$13:$U$396,15,0)</f>
        <v xml:space="preserve">PAOLA MARTÍNEZ </v>
      </c>
      <c r="I174" s="147">
        <v>1</v>
      </c>
      <c r="J174" s="152">
        <v>0.72093023255813948</v>
      </c>
      <c r="K174" s="148">
        <f t="shared" si="17"/>
        <v>0.86046511627906974</v>
      </c>
      <c r="N174" s="83">
        <f t="shared" si="15"/>
        <v>1</v>
      </c>
      <c r="O174" s="85">
        <f t="shared" si="14"/>
        <v>150000</v>
      </c>
      <c r="P174" s="75">
        <f t="shared" si="16"/>
        <v>150000</v>
      </c>
      <c r="Q174" s="76" t="s">
        <v>2734</v>
      </c>
      <c r="U174" s="77" t="str">
        <f>VLOOKUP(C174,'[1]Control programa E'!$B$13:$AS$396,44,0)</f>
        <v>FERNEY LOZANO</v>
      </c>
    </row>
    <row r="175" spans="2:22" x14ac:dyDescent="0.35">
      <c r="C175" s="4">
        <v>170536</v>
      </c>
      <c r="D175" s="44" t="str">
        <f>VLOOKUP(C175,'[1]Control programa E'!$B$13:$U$396,8,0)</f>
        <v>El PROGRESO</v>
      </c>
      <c r="E175" s="44" t="str">
        <f>VLOOKUP(C175,'[1]Control programa E'!$B$13:$U$396,11,0)</f>
        <v>COPEY</v>
      </c>
      <c r="F175" s="44" t="str">
        <f>VLOOKUP(C175,'[1]Control programa E'!$B$13:$U$396,10,0)</f>
        <v>Área Norte</v>
      </c>
      <c r="G175" s="44" t="str">
        <f>VLOOKUP(C175,'[1]Control programa E'!$B$13:$U$396,20,0)</f>
        <v>Dimas Restrepo</v>
      </c>
      <c r="H175" s="44" t="str">
        <f>VLOOKUP(C175,'[1]Control programa E'!$B$13:$U$396,15,0)</f>
        <v>MARTHA BARROS</v>
      </c>
      <c r="I175" s="152">
        <v>0.71604938271604934</v>
      </c>
      <c r="J175" s="147">
        <v>1</v>
      </c>
      <c r="K175" s="148">
        <f t="shared" si="17"/>
        <v>0.85802469135802473</v>
      </c>
      <c r="N175" s="83">
        <f t="shared" si="15"/>
        <v>1</v>
      </c>
      <c r="O175" s="85">
        <f t="shared" si="14"/>
        <v>150000</v>
      </c>
      <c r="P175" s="75">
        <f t="shared" si="16"/>
        <v>150000</v>
      </c>
      <c r="Q175" s="76" t="s">
        <v>2734</v>
      </c>
      <c r="U175" s="77" t="str">
        <f>VLOOKUP(C175,'[1]Control programa E'!$B$13:$AS$396,44,0)</f>
        <v>GUILLERMO SOLANO</v>
      </c>
    </row>
    <row r="176" spans="2:22" x14ac:dyDescent="0.35">
      <c r="C176" s="4">
        <v>161752</v>
      </c>
      <c r="D176" s="44" t="str">
        <f>VLOOKUP(C176,'[1]Control programa E'!$B$13:$U$396,8,0)</f>
        <v>EL VOLANTE</v>
      </c>
      <c r="E176" s="44" t="str">
        <f>VLOOKUP(C176,'[1]Control programa E'!$B$13:$U$396,11,0)</f>
        <v>MONTERIA</v>
      </c>
      <c r="F176" s="44" t="str">
        <f>VLOOKUP(C176,'[1]Control programa E'!$B$13:$U$396,10,0)</f>
        <v>Área Norte</v>
      </c>
      <c r="G176" s="44" t="str">
        <f>VLOOKUP(C176,'[1]Control programa E'!$B$13:$U$396,20,0)</f>
        <v>Mario Agresott</v>
      </c>
      <c r="H176" s="44" t="str">
        <f>VLOOKUP(C176,'[1]Control programa E'!$B$13:$U$396,15,0)</f>
        <v>VICTOR PATERNINA</v>
      </c>
      <c r="I176" s="147">
        <v>1</v>
      </c>
      <c r="J176" s="152">
        <v>0.68604651162790697</v>
      </c>
      <c r="K176" s="148">
        <f t="shared" si="17"/>
        <v>0.84302325581395343</v>
      </c>
      <c r="N176" s="83">
        <f t="shared" si="15"/>
        <v>1</v>
      </c>
      <c r="O176" s="85">
        <f t="shared" si="14"/>
        <v>150000</v>
      </c>
      <c r="P176" s="75">
        <f t="shared" si="16"/>
        <v>150000</v>
      </c>
      <c r="Q176" s="76" t="s">
        <v>2734</v>
      </c>
      <c r="U176" s="77" t="str">
        <f>VLOOKUP(C176,'[1]Control programa E'!$B$13:$AS$396,44,0)</f>
        <v>KAREN COGOLLO</v>
      </c>
    </row>
    <row r="177" spans="3:21" x14ac:dyDescent="0.35">
      <c r="C177" s="4">
        <v>167142</v>
      </c>
      <c r="D177" s="44" t="str">
        <f>VLOOKUP(C177,'[1]Control programa E'!$B$13:$U$396,8,0)</f>
        <v>OASIS DE COCO</v>
      </c>
      <c r="E177" s="44" t="str">
        <f>VLOOKUP(C177,'[1]Control programa E'!$B$13:$U$396,11,0)</f>
        <v>BUENAVENTURA</v>
      </c>
      <c r="F177" s="44" t="str">
        <f>VLOOKUP(C177,'[1]Control programa E'!$B$13:$U$396,10,0)</f>
        <v>Área Sur</v>
      </c>
      <c r="G177" s="44" t="str">
        <f>VLOOKUP(C177,'[1]Control programa E'!$B$13:$U$396,20,0)</f>
        <v>Rodrigo Mina</v>
      </c>
      <c r="H177" s="44" t="str">
        <f>VLOOKUP(C177,'[1]Control programa E'!$B$13:$U$396,15,0)</f>
        <v>FERNANDO HERNANDEZ</v>
      </c>
      <c r="I177" s="147">
        <v>1</v>
      </c>
      <c r="J177" s="152">
        <v>0.68181818181818177</v>
      </c>
      <c r="K177" s="148">
        <f t="shared" si="17"/>
        <v>0.84090909090909083</v>
      </c>
      <c r="N177" s="83">
        <f t="shared" si="15"/>
        <v>1</v>
      </c>
      <c r="O177" s="85">
        <f t="shared" si="14"/>
        <v>150000</v>
      </c>
      <c r="P177" s="75">
        <f t="shared" si="16"/>
        <v>150000</v>
      </c>
      <c r="Q177" s="76" t="s">
        <v>2734</v>
      </c>
      <c r="U177" s="77" t="str">
        <f>VLOOKUP(C177,'[1]Control programa E'!$B$13:$AS$396,44,0)</f>
        <v>JOSE OROBIO</v>
      </c>
    </row>
    <row r="178" spans="3:21" x14ac:dyDescent="0.35">
      <c r="C178" s="6">
        <v>110488</v>
      </c>
      <c r="D178" s="44" t="str">
        <f>VLOOKUP(C178,'[1]Control programa E'!$B$13:$U$396,8,0)</f>
        <v>CAVASA</v>
      </c>
      <c r="E178" s="44" t="str">
        <f>VLOOKUP(C178,'[1]Control programa E'!$B$13:$U$396,11,0)</f>
        <v>CANDELARIA</v>
      </c>
      <c r="F178" s="44" t="str">
        <f>VLOOKUP(C178,'[1]Control programa E'!$B$13:$U$396,10,0)</f>
        <v>Área Sur</v>
      </c>
      <c r="G178" s="44" t="str">
        <f>VLOOKUP(C178,'[1]Control programa E'!$B$13:$U$396,20,0)</f>
        <v>José Solano</v>
      </c>
      <c r="H178" s="44" t="str">
        <f>VLOOKUP(C178,'[1]Control programa E'!$B$13:$U$396,15,0)</f>
        <v>CATALINA QUINTERO</v>
      </c>
      <c r="I178" s="149">
        <v>1</v>
      </c>
      <c r="J178" s="151">
        <v>0.63636363636363635</v>
      </c>
      <c r="K178" s="148">
        <f t="shared" si="17"/>
        <v>0.81818181818181812</v>
      </c>
      <c r="N178" s="83">
        <f t="shared" ref="N178:N192" si="18">COUNTIF(I178:J178,"&gt;=100%")</f>
        <v>1</v>
      </c>
      <c r="O178" s="85">
        <f t="shared" ref="O178:O192" si="19">N178*$O$4</f>
        <v>150000</v>
      </c>
      <c r="P178" s="75">
        <f t="shared" ref="P178:P192" si="20">O178+M178</f>
        <v>150000</v>
      </c>
      <c r="Q178" s="76" t="s">
        <v>2734</v>
      </c>
      <c r="U178" s="77" t="str">
        <f>VLOOKUP(C178,'[1]Control programa E'!$B$13:$AS$396,44,0)</f>
        <v>JOSE OROBIO</v>
      </c>
    </row>
    <row r="179" spans="3:21" x14ac:dyDescent="0.35">
      <c r="C179" s="6">
        <v>109703</v>
      </c>
      <c r="D179" s="44" t="str">
        <f>VLOOKUP(C179,'[1]Control programa E'!$B$13:$U$396,8,0)</f>
        <v>LAS AVENIDAS</v>
      </c>
      <c r="E179" s="44" t="str">
        <f>VLOOKUP(C179,'[1]Control programa E'!$B$13:$U$396,11,0)</f>
        <v>SAN JUAN DE PASTO</v>
      </c>
      <c r="F179" s="44" t="str">
        <f>VLOOKUP(C179,'[1]Control programa E'!$B$13:$U$396,10,0)</f>
        <v>Área Sur</v>
      </c>
      <c r="G179" s="44" t="str">
        <f>VLOOKUP(C179,'[1]Control programa E'!$B$13:$U$396,20,0)</f>
        <v xml:space="preserve">Antonio Marroquin </v>
      </c>
      <c r="H179" s="44" t="str">
        <f>VLOOKUP(C179,'[1]Control programa E'!$B$13:$U$396,15,0)</f>
        <v xml:space="preserve">FABIO ANDRES ROJAS </v>
      </c>
      <c r="I179" s="151">
        <v>0.63529411764705879</v>
      </c>
      <c r="J179" s="149">
        <v>1</v>
      </c>
      <c r="K179" s="148">
        <f t="shared" si="17"/>
        <v>0.81764705882352939</v>
      </c>
      <c r="N179" s="83">
        <f t="shared" si="18"/>
        <v>1</v>
      </c>
      <c r="O179" s="85">
        <f t="shared" si="19"/>
        <v>150000</v>
      </c>
      <c r="P179" s="75">
        <f t="shared" si="20"/>
        <v>150000</v>
      </c>
      <c r="Q179" s="76" t="s">
        <v>2734</v>
      </c>
      <c r="U179" s="77" t="str">
        <f>VLOOKUP(C179,'[1]Control programa E'!$B$13:$AS$396,44,0)</f>
        <v>MIGUEL RAMIREZ</v>
      </c>
    </row>
    <row r="180" spans="3:21" x14ac:dyDescent="0.35">
      <c r="C180" s="6">
        <v>110774</v>
      </c>
      <c r="D180" s="44" t="str">
        <f>VLOOKUP(C180,'[1]Control programa E'!$B$13:$U$396,8,0)</f>
        <v>RIO ACACIITAS</v>
      </c>
      <c r="E180" s="44" t="str">
        <f>VLOOKUP(C180,'[1]Control programa E'!$B$13:$U$396,11,0)</f>
        <v>ACACIAS</v>
      </c>
      <c r="F180" s="44" t="str">
        <f>VLOOKUP(C180,'[1]Control programa E'!$B$13:$U$396,10,0)</f>
        <v>Área Centro</v>
      </c>
      <c r="G180" s="44" t="str">
        <f>VLOOKUP(C180,'[1]Control programa E'!$B$13:$U$396,20,0)</f>
        <v>REDH: Humberto Hernandez</v>
      </c>
      <c r="H180" s="44" t="str">
        <f>VLOOKUP(C180,'[1]Control programa E'!$B$13:$U$396,15,0)</f>
        <v>IVAN PINZON</v>
      </c>
      <c r="I180" s="151">
        <v>0.63013698630136983</v>
      </c>
      <c r="J180" s="149">
        <v>1</v>
      </c>
      <c r="K180" s="148">
        <f t="shared" si="17"/>
        <v>0.81506849315068486</v>
      </c>
      <c r="N180" s="83">
        <f t="shared" si="18"/>
        <v>1</v>
      </c>
      <c r="O180" s="85">
        <f t="shared" si="19"/>
        <v>150000</v>
      </c>
      <c r="P180" s="75">
        <f t="shared" si="20"/>
        <v>150000</v>
      </c>
      <c r="Q180" s="76" t="s">
        <v>2734</v>
      </c>
      <c r="U180" s="77" t="str">
        <f>VLOOKUP(C180,'[1]Control programa E'!$B$13:$AS$396,44,0)</f>
        <v>WILSON MONTAÑA</v>
      </c>
    </row>
    <row r="181" spans="3:21" x14ac:dyDescent="0.35">
      <c r="C181" s="6">
        <v>109774</v>
      </c>
      <c r="D181" s="44" t="str">
        <f>VLOOKUP(C181,'[1]Control programa E'!$B$13:$U$396,8,0)</f>
        <v>MAMONAL</v>
      </c>
      <c r="E181" s="44" t="str">
        <f>VLOOKUP(C181,'[1]Control programa E'!$B$13:$U$396,11,0)</f>
        <v>CARTAGENA DE INDIAS</v>
      </c>
      <c r="F181" s="44" t="str">
        <f>VLOOKUP(C181,'[1]Control programa E'!$B$13:$U$396,10,0)</f>
        <v>Área Norte</v>
      </c>
      <c r="G181" s="44" t="str">
        <f>VLOOKUP(C181,'[1]Control programa E'!$B$13:$U$396,20,0)</f>
        <v>C.I. OIL CHEMICAL S.A: Diogenes Vallejo</v>
      </c>
      <c r="H181" s="44" t="str">
        <f>VLOOKUP(C181,'[1]Control programa E'!$B$13:$U$396,15,0)</f>
        <v>MARTHA BARROS</v>
      </c>
      <c r="I181" s="149">
        <v>1</v>
      </c>
      <c r="J181" s="151">
        <v>0.62352941176470589</v>
      </c>
      <c r="K181" s="148">
        <f t="shared" si="17"/>
        <v>0.81176470588235294</v>
      </c>
      <c r="N181" s="83">
        <f t="shared" si="18"/>
        <v>1</v>
      </c>
      <c r="O181" s="85">
        <f t="shared" si="19"/>
        <v>150000</v>
      </c>
      <c r="P181" s="75">
        <f t="shared" si="20"/>
        <v>150000</v>
      </c>
      <c r="Q181" s="76" t="s">
        <v>2734</v>
      </c>
      <c r="U181" s="77" t="str">
        <f>VLOOKUP(C181,'[1]Control programa E'!$B$13:$AS$396,44,0)</f>
        <v>KAREN COGOLLO</v>
      </c>
    </row>
    <row r="182" spans="3:21" x14ac:dyDescent="0.35">
      <c r="C182" s="4">
        <v>110630</v>
      </c>
      <c r="D182" s="44" t="str">
        <f>VLOOKUP(C182,'[1]Control programa E'!$B$13:$U$396,8,0)</f>
        <v>ROBLEDO</v>
      </c>
      <c r="E182" s="44" t="str">
        <f>VLOOKUP(C182,'[1]Control programa E'!$B$13:$U$396,11,0)</f>
        <v>MEDELLIN</v>
      </c>
      <c r="F182" s="44" t="str">
        <f>VLOOKUP(C182,'[1]Control programa E'!$B$13:$U$396,10,0)</f>
        <v>Área Norte</v>
      </c>
      <c r="G182" s="44" t="str">
        <f>VLOOKUP(C182,'[1]Control programa E'!$B$13:$U$396,20,0)</f>
        <v>COESCO: Alexander Trujillo</v>
      </c>
      <c r="H182" s="44" t="str">
        <f>VLOOKUP(C182,'[1]Control programa E'!$B$13:$U$396,15,0)</f>
        <v>OLGA LUCIA RESTREPO</v>
      </c>
      <c r="I182" s="147">
        <v>1</v>
      </c>
      <c r="J182" s="152">
        <v>0.61363636363636365</v>
      </c>
      <c r="K182" s="148">
        <f t="shared" si="17"/>
        <v>0.80681818181818188</v>
      </c>
      <c r="N182" s="83">
        <f t="shared" si="18"/>
        <v>1</v>
      </c>
      <c r="O182" s="85">
        <f t="shared" si="19"/>
        <v>150000</v>
      </c>
      <c r="P182" s="75">
        <f t="shared" si="20"/>
        <v>150000</v>
      </c>
      <c r="Q182" s="76" t="s">
        <v>2734</v>
      </c>
      <c r="U182" s="77" t="str">
        <f>VLOOKUP(C182,'[1]Control programa E'!$B$13:$AS$396,44,0)</f>
        <v>NORMAN CORDOBA</v>
      </c>
    </row>
    <row r="183" spans="3:21" x14ac:dyDescent="0.35">
      <c r="C183" s="4">
        <v>111784</v>
      </c>
      <c r="D183" s="44" t="str">
        <f>VLOOKUP(C183,'[1]Control programa E'!$B$13:$U$396,8,0)</f>
        <v>TRONCAL</v>
      </c>
      <c r="E183" s="44" t="str">
        <f>VLOOKUP(C183,'[1]Control programa E'!$B$13:$U$396,11,0)</f>
        <v>SANTIAGO DE CALI</v>
      </c>
      <c r="F183" s="44" t="str">
        <f>VLOOKUP(C183,'[1]Control programa E'!$B$13:$U$396,10,0)</f>
        <v>Área Sur</v>
      </c>
      <c r="G183" s="44" t="str">
        <f>VLOOKUP(C183,'[1]Control programa E'!$B$13:$U$396,20,0)</f>
        <v xml:space="preserve">Luis Dario Arbelaez </v>
      </c>
      <c r="H183" s="44" t="str">
        <f>VLOOKUP(C183,'[1]Control programa E'!$B$13:$U$396,15,0)</f>
        <v>CLAUDIA PINILLA</v>
      </c>
      <c r="I183" s="147">
        <v>1</v>
      </c>
      <c r="J183" s="152">
        <v>0.61176470588235299</v>
      </c>
      <c r="K183" s="148">
        <f t="shared" si="17"/>
        <v>0.80588235294117649</v>
      </c>
      <c r="N183" s="83">
        <f t="shared" si="18"/>
        <v>1</v>
      </c>
      <c r="O183" s="85">
        <f t="shared" si="19"/>
        <v>150000</v>
      </c>
      <c r="P183" s="75">
        <f t="shared" si="20"/>
        <v>150000</v>
      </c>
      <c r="Q183" s="76" t="s">
        <v>2734</v>
      </c>
      <c r="U183" s="77" t="str">
        <f>VLOOKUP(C183,'[1]Control programa E'!$B$13:$AS$396,44,0)</f>
        <v>JUAN MONTEALEGRE</v>
      </c>
    </row>
    <row r="184" spans="3:21" x14ac:dyDescent="0.35">
      <c r="C184" s="4">
        <v>111968</v>
      </c>
      <c r="D184" s="44" t="str">
        <f>VLOOKUP(C184,'[1]Control programa E'!$B$13:$U$396,8,0)</f>
        <v>LA GRAMA</v>
      </c>
      <c r="E184" s="44" t="str">
        <f>VLOOKUP(C184,'[1]Control programa E'!$B$13:$U$396,11,0)</f>
        <v>VILLAVICENCIO</v>
      </c>
      <c r="F184" s="44" t="str">
        <f>VLOOKUP(C184,'[1]Control programa E'!$B$13:$U$396,10,0)</f>
        <v>Área Centro</v>
      </c>
      <c r="G184" s="44" t="str">
        <f>VLOOKUP(C184,'[1]Control programa E'!$B$13:$U$396,20,0)</f>
        <v>REDH: Humberto Hernandez</v>
      </c>
      <c r="H184" s="44" t="str">
        <f>VLOOKUP(C184,'[1]Control programa E'!$B$13:$U$396,15,0)</f>
        <v>IVAN PINZON</v>
      </c>
      <c r="I184" s="147">
        <v>1</v>
      </c>
      <c r="J184" s="152">
        <v>0.6071428571428571</v>
      </c>
      <c r="K184" s="148">
        <f t="shared" si="17"/>
        <v>0.8035714285714286</v>
      </c>
      <c r="N184" s="83">
        <f t="shared" si="18"/>
        <v>1</v>
      </c>
      <c r="O184" s="85">
        <f t="shared" si="19"/>
        <v>150000</v>
      </c>
      <c r="P184" s="75">
        <f t="shared" si="20"/>
        <v>150000</v>
      </c>
      <c r="Q184" s="76" t="s">
        <v>2734</v>
      </c>
      <c r="U184" s="77" t="str">
        <f>VLOOKUP(C184,'[1]Control programa E'!$B$13:$AS$396,44,0)</f>
        <v>WILSON MONTAÑA</v>
      </c>
    </row>
    <row r="185" spans="3:21" x14ac:dyDescent="0.35">
      <c r="C185" s="6">
        <v>110338</v>
      </c>
      <c r="D185" s="44" t="str">
        <f>VLOOKUP(C185,'[1]Control programa E'!$B$13:$U$396,8,0)</f>
        <v>AV DE LAS AMERICAS</v>
      </c>
      <c r="E185" s="44" t="str">
        <f>VLOOKUP(C185,'[1]Control programa E'!$B$13:$U$396,11,0)</f>
        <v>SANTIAGO DE CALI</v>
      </c>
      <c r="F185" s="44" t="str">
        <f>VLOOKUP(C185,'[1]Control programa E'!$B$13:$U$396,10,0)</f>
        <v>Área Sur</v>
      </c>
      <c r="G185" s="44" t="str">
        <f>VLOOKUP(C185,'[1]Control programa E'!$B$13:$U$396,20,0)</f>
        <v>VILLALOBOS: Oscar Rojas</v>
      </c>
      <c r="H185" s="44" t="str">
        <f>VLOOKUP(C185,'[1]Control programa E'!$B$13:$U$396,15,0)</f>
        <v>CATALINA QUINTERO</v>
      </c>
      <c r="I185" s="149">
        <v>1</v>
      </c>
      <c r="J185" s="151">
        <v>0.60227272727272729</v>
      </c>
      <c r="K185" s="148">
        <f t="shared" si="17"/>
        <v>0.80113636363636365</v>
      </c>
      <c r="N185" s="83">
        <f t="shared" si="18"/>
        <v>1</v>
      </c>
      <c r="O185" s="85">
        <f t="shared" si="19"/>
        <v>150000</v>
      </c>
      <c r="P185" s="75">
        <f t="shared" si="20"/>
        <v>150000</v>
      </c>
      <c r="Q185" s="76" t="s">
        <v>2734</v>
      </c>
      <c r="U185" s="77" t="str">
        <f>VLOOKUP(C185,'[1]Control programa E'!$B$13:$AS$396,44,0)</f>
        <v>JUAN MONTEALEGRE</v>
      </c>
    </row>
    <row r="186" spans="3:21" x14ac:dyDescent="0.35">
      <c r="C186" s="4">
        <v>111817</v>
      </c>
      <c r="D186" s="44" t="str">
        <f>VLOOKUP(C186,'[1]Control programa E'!$B$13:$U$396,8,0)</f>
        <v>SINU</v>
      </c>
      <c r="E186" s="44" t="str">
        <f>VLOOKUP(C186,'[1]Control programa E'!$B$13:$U$396,11,0)</f>
        <v>MONTERIA</v>
      </c>
      <c r="F186" s="44" t="str">
        <f>VLOOKUP(C186,'[1]Control programa E'!$B$13:$U$396,10,0)</f>
        <v>Área Norte</v>
      </c>
      <c r="G186" s="44" t="str">
        <f>VLOOKUP(C186,'[1]Control programa E'!$B$13:$U$396,20,0)</f>
        <v>HL Combustibles: Jose Fernando Hoyos</v>
      </c>
      <c r="H186" s="44" t="str">
        <f>VLOOKUP(C186,'[1]Control programa E'!$B$13:$U$396,15,0)</f>
        <v>VICTOR PATERNINA</v>
      </c>
      <c r="I186" s="152">
        <v>0.60227272727272729</v>
      </c>
      <c r="J186" s="147">
        <v>1</v>
      </c>
      <c r="K186" s="148">
        <f t="shared" si="17"/>
        <v>0.80113636363636365</v>
      </c>
      <c r="N186" s="83">
        <f t="shared" si="18"/>
        <v>1</v>
      </c>
      <c r="O186" s="85">
        <f t="shared" si="19"/>
        <v>150000</v>
      </c>
      <c r="P186" s="75">
        <f t="shared" si="20"/>
        <v>150000</v>
      </c>
      <c r="Q186" s="76" t="s">
        <v>2734</v>
      </c>
      <c r="U186" s="77" t="str">
        <f>VLOOKUP(C186,'[1]Control programa E'!$B$13:$AS$396,44,0)</f>
        <v>KAREN COGOLLO</v>
      </c>
    </row>
    <row r="187" spans="3:21" x14ac:dyDescent="0.35">
      <c r="C187" s="4">
        <v>167237</v>
      </c>
      <c r="D187" s="44" t="str">
        <f>VLOOKUP(C187,'[1]Control programa E'!$B$13:$U$396,8,0)</f>
        <v>MALTA</v>
      </c>
      <c r="E187" s="44" t="str">
        <f>VLOOKUP(C187,'[1]Control programa E'!$B$13:$U$396,11,0)</f>
        <v>MOSQUERA</v>
      </c>
      <c r="F187" s="44" t="str">
        <f>VLOOKUP(C187,'[1]Control programa E'!$B$13:$U$396,10,0)</f>
        <v>Área Centro</v>
      </c>
      <c r="G187" s="44" t="str">
        <f>VLOOKUP(C187,'[1]Control programa E'!$B$13:$U$396,20,0)</f>
        <v>Luis Guillermo Amortegui</v>
      </c>
      <c r="H187" s="44" t="str">
        <f>VLOOKUP(C187,'[1]Control programa E'!$B$13:$U$396,15,0)</f>
        <v>SEBASTIAN PARDO</v>
      </c>
      <c r="I187" s="153">
        <v>0.6</v>
      </c>
      <c r="J187" s="147">
        <v>1</v>
      </c>
      <c r="K187" s="148">
        <f t="shared" si="17"/>
        <v>0.8</v>
      </c>
      <c r="N187" s="83">
        <f t="shared" si="18"/>
        <v>1</v>
      </c>
      <c r="O187" s="85">
        <f t="shared" si="19"/>
        <v>150000</v>
      </c>
      <c r="P187" s="75">
        <f t="shared" si="20"/>
        <v>150000</v>
      </c>
      <c r="Q187" s="76" t="s">
        <v>2734</v>
      </c>
      <c r="U187" s="77" t="str">
        <f>VLOOKUP(C187,'[1]Control programa E'!$B$13:$AS$396,44,0)</f>
        <v>MILENA INFANTE</v>
      </c>
    </row>
    <row r="188" spans="3:21" x14ac:dyDescent="0.35">
      <c r="C188" s="4">
        <v>170950</v>
      </c>
      <c r="D188" s="44" t="str">
        <f>VLOOKUP(C188,'[1]Control programa E'!$B$13:$U$396,8,0)</f>
        <v>GUALANDAY</v>
      </c>
      <c r="E188" s="44" t="str">
        <f>VLOOKUP(C188,'[1]Control programa E'!$B$13:$U$396,11,0)</f>
        <v>COELLO</v>
      </c>
      <c r="F188" s="44" t="str">
        <f>VLOOKUP(C188,'[1]Control programa E'!$B$13:$U$396,10,0)</f>
        <v>Área Centro</v>
      </c>
      <c r="G188" s="44" t="str">
        <f>VLOOKUP(C188,'[1]Control programa E'!$B$13:$U$396,20,0)</f>
        <v>Mauricio Camacho</v>
      </c>
      <c r="H188" s="44" t="str">
        <f>VLOOKUP(C188,'[1]Control programa E'!$B$13:$U$396,15,0)</f>
        <v>ROBINSON GUZMÁN</v>
      </c>
      <c r="I188" s="153">
        <v>0.55681818181818177</v>
      </c>
      <c r="J188" s="147">
        <v>1</v>
      </c>
      <c r="K188" s="148">
        <f t="shared" si="17"/>
        <v>0.77840909090909083</v>
      </c>
      <c r="N188" s="83">
        <f t="shared" si="18"/>
        <v>1</v>
      </c>
      <c r="O188" s="85">
        <f t="shared" si="19"/>
        <v>150000</v>
      </c>
      <c r="P188" s="75">
        <f t="shared" si="20"/>
        <v>150000</v>
      </c>
      <c r="Q188" s="76" t="s">
        <v>2734</v>
      </c>
      <c r="U188" s="77" t="str">
        <f>VLOOKUP(C188,'[1]Control programa E'!$B$13:$AS$396,44,0)</f>
        <v>MIGUEL RAMIREZ</v>
      </c>
    </row>
    <row r="189" spans="3:21" x14ac:dyDescent="0.35">
      <c r="C189" s="6">
        <v>109953</v>
      </c>
      <c r="D189" s="44" t="str">
        <f>VLOOKUP(C189,'[1]Control programa E'!$B$13:$U$396,8,0)</f>
        <v>COLORES</v>
      </c>
      <c r="E189" s="44" t="str">
        <f>VLOOKUP(C189,'[1]Control programa E'!$B$13:$U$396,11,0)</f>
        <v>MEDELLIN</v>
      </c>
      <c r="F189" s="44" t="str">
        <f>VLOOKUP(C189,'[1]Control programa E'!$B$13:$U$396,10,0)</f>
        <v>Área Norte</v>
      </c>
      <c r="G189" s="44" t="str">
        <f>VLOOKUP(C189,'[1]Control programa E'!$B$13:$U$396,20,0)</f>
        <v>Jose Elias Rivera</v>
      </c>
      <c r="H189" s="44" t="str">
        <f>VLOOKUP(C189,'[1]Control programa E'!$B$13:$U$396,15,0)</f>
        <v>OLGA LUCIA RESTREPO</v>
      </c>
      <c r="I189" s="149">
        <v>1</v>
      </c>
      <c r="J189" s="155">
        <v>0.55681818181818177</v>
      </c>
      <c r="K189" s="148">
        <f t="shared" si="17"/>
        <v>0.77840909090909083</v>
      </c>
      <c r="N189" s="83">
        <f t="shared" si="18"/>
        <v>1</v>
      </c>
      <c r="O189" s="85">
        <f t="shared" si="19"/>
        <v>150000</v>
      </c>
      <c r="P189" s="75">
        <f t="shared" si="20"/>
        <v>150000</v>
      </c>
      <c r="Q189" s="76" t="s">
        <v>2734</v>
      </c>
      <c r="U189" s="77" t="str">
        <f>VLOOKUP(C189,'[1]Control programa E'!$B$13:$AS$396,44,0)</f>
        <v>JOHNNATAN ALZATE</v>
      </c>
    </row>
    <row r="190" spans="3:21" x14ac:dyDescent="0.35">
      <c r="C190" s="4">
        <v>110397</v>
      </c>
      <c r="D190" s="44" t="str">
        <f>VLOOKUP(C190,'[1]Control programa E'!$B$13:$U$396,8,0)</f>
        <v>SURAUTOPISTA</v>
      </c>
      <c r="E190" s="44" t="str">
        <f>VLOOKUP(C190,'[1]Control programa E'!$B$13:$U$396,11,0)</f>
        <v>SANTIAGO DE CALI</v>
      </c>
      <c r="F190" s="44" t="str">
        <f>VLOOKUP(C190,'[1]Control programa E'!$B$13:$U$396,10,0)</f>
        <v>Área Sur</v>
      </c>
      <c r="G190" s="44" t="str">
        <f>VLOOKUP(C190,'[1]Control programa E'!$B$13:$U$396,20,0)</f>
        <v>Maria Teresa Perez</v>
      </c>
      <c r="H190" s="44" t="str">
        <f>VLOOKUP(C190,'[1]Control programa E'!$B$13:$U$396,15,0)</f>
        <v>CLAUDIA PINILLA</v>
      </c>
      <c r="I190" s="147">
        <v>1</v>
      </c>
      <c r="J190" s="153">
        <v>0.51136363636363635</v>
      </c>
      <c r="K190" s="148">
        <f t="shared" si="17"/>
        <v>0.75568181818181812</v>
      </c>
      <c r="N190" s="83">
        <f t="shared" si="18"/>
        <v>1</v>
      </c>
      <c r="O190" s="85">
        <f t="shared" si="19"/>
        <v>150000</v>
      </c>
      <c r="P190" s="75">
        <f t="shared" si="20"/>
        <v>150000</v>
      </c>
      <c r="Q190" s="76" t="s">
        <v>2734</v>
      </c>
      <c r="U190" s="77" t="str">
        <f>VLOOKUP(C190,'[1]Control programa E'!$B$13:$AS$396,44,0)</f>
        <v>JUAN MONTEALEGRE</v>
      </c>
    </row>
    <row r="191" spans="3:21" x14ac:dyDescent="0.35">
      <c r="C191" s="6">
        <v>166731</v>
      </c>
      <c r="D191" s="44" t="str">
        <f>VLOOKUP(C191,'[1]Control programa E'!$B$13:$U$396,8,0)</f>
        <v>ÉXITO RAMBLAS</v>
      </c>
      <c r="E191" s="44" t="str">
        <f>VLOOKUP(C191,'[1]Control programa E'!$B$13:$U$396,11,0)</f>
        <v>CARTAGENA DE INDIAS</v>
      </c>
      <c r="F191" s="44" t="str">
        <f>VLOOKUP(C191,'[1]Control programa E'!$B$13:$U$396,10,0)</f>
        <v>Área Norte</v>
      </c>
      <c r="G191" s="44" t="str">
        <f>VLOOKUP(C191,'[1]Control programa E'!$B$13:$U$396,20,0)</f>
        <v>GRUPO ÉXITO: Alcides Serna</v>
      </c>
      <c r="H191" s="44" t="str">
        <f>VLOOKUP(C191,'[1]Control programa E'!$B$13:$U$396,15,0)</f>
        <v>MARTHA BARROS</v>
      </c>
      <c r="I191" s="149">
        <v>1</v>
      </c>
      <c r="J191" s="155">
        <v>0.48863636363636365</v>
      </c>
      <c r="K191" s="148">
        <f t="shared" si="17"/>
        <v>0.74431818181818188</v>
      </c>
      <c r="N191" s="83">
        <f t="shared" si="18"/>
        <v>1</v>
      </c>
      <c r="O191" s="85">
        <f t="shared" si="19"/>
        <v>150000</v>
      </c>
      <c r="P191" s="75">
        <f t="shared" si="20"/>
        <v>150000</v>
      </c>
      <c r="Q191" s="76" t="s">
        <v>2734</v>
      </c>
      <c r="U191" s="77" t="str">
        <f>VLOOKUP(C191,'[1]Control programa E'!$B$13:$AS$396,44,0)</f>
        <v>KAREN COGOLLO</v>
      </c>
    </row>
    <row r="192" spans="3:21" x14ac:dyDescent="0.35">
      <c r="C192" s="6">
        <v>171201</v>
      </c>
      <c r="D192" s="44" t="str">
        <f>VLOOKUP(C192,'[1]Control programa E'!$B$13:$U$396,8,0)</f>
        <v>TABOR 1</v>
      </c>
      <c r="E192" s="44" t="str">
        <f>VLOOKUP(C192,'[1]Control programa E'!$B$13:$U$396,11,0)</f>
        <v>IBAGUE</v>
      </c>
      <c r="F192" s="44" t="str">
        <f>VLOOKUP(C192,'[1]Control programa E'!$B$13:$U$396,10,0)</f>
        <v>Área Centro</v>
      </c>
      <c r="G192" s="44" t="str">
        <f>VLOOKUP(C192,'[1]Control programa E'!$B$13:$U$396,20,0)</f>
        <v>COESCO: Julian Torrado</v>
      </c>
      <c r="H192" s="44" t="str">
        <f>VLOOKUP(C192,'[1]Control programa E'!$B$13:$U$396,15,0)</f>
        <v>ROBINSON GUZMÁN</v>
      </c>
      <c r="I192" s="155">
        <v>0.46590909090909088</v>
      </c>
      <c r="J192" s="149">
        <v>1</v>
      </c>
      <c r="K192" s="148">
        <f t="shared" si="17"/>
        <v>0.73295454545454541</v>
      </c>
      <c r="N192" s="83">
        <f t="shared" si="18"/>
        <v>1</v>
      </c>
      <c r="O192" s="85">
        <f t="shared" si="19"/>
        <v>150000</v>
      </c>
      <c r="P192" s="75">
        <f t="shared" si="20"/>
        <v>150000</v>
      </c>
      <c r="Q192" s="76" t="s">
        <v>2734</v>
      </c>
      <c r="U192" s="77" t="str">
        <f>VLOOKUP(C192,'[1]Control programa E'!$B$13:$AS$396,44,0)</f>
        <v>FERNEY LOZANO</v>
      </c>
    </row>
    <row r="193" spans="3:21" x14ac:dyDescent="0.35">
      <c r="C193" s="6">
        <v>111926</v>
      </c>
      <c r="D193" s="44" t="str">
        <f>VLOOKUP(C193,'[1]Control programa E'!$B$13:$U$396,8,0)</f>
        <v>PRADERA</v>
      </c>
      <c r="E193" s="44" t="str">
        <f>VLOOKUP(C193,'[1]Control programa E'!$B$13:$U$396,11,0)</f>
        <v>BARRANQUILLA</v>
      </c>
      <c r="F193" s="44" t="str">
        <f>VLOOKUP(C193,'[1]Control programa E'!$B$13:$U$396,10,0)</f>
        <v>Área Norte</v>
      </c>
      <c r="G193" s="44" t="str">
        <f>VLOOKUP(C193,'[1]Control programa E'!$B$13:$U$396,20,0)</f>
        <v>Alvaro Pava Toscano</v>
      </c>
      <c r="H193" s="44" t="str">
        <f>VLOOKUP(C193,'[1]Control programa E'!$B$13:$U$396,15,0)</f>
        <v>ANGELA BARANDICA</v>
      </c>
      <c r="I193" s="149">
        <v>1</v>
      </c>
      <c r="J193" s="155">
        <v>0.375</v>
      </c>
      <c r="K193" s="148">
        <f t="shared" si="17"/>
        <v>0.6875</v>
      </c>
      <c r="N193" s="83">
        <f t="shared" ref="N193:N196" si="21">COUNTIF(I193:J193,"&gt;=100%")</f>
        <v>1</v>
      </c>
      <c r="O193" s="85">
        <f t="shared" ref="O193:O196" si="22">N193*$O$4</f>
        <v>150000</v>
      </c>
      <c r="P193" s="75">
        <f t="shared" ref="P193:P196" si="23">O193+M193</f>
        <v>150000</v>
      </c>
      <c r="Q193" s="76" t="s">
        <v>2734</v>
      </c>
      <c r="U193" s="77" t="str">
        <f>VLOOKUP(C193,'[1]Control programa E'!$B$13:$AS$396,44,0)</f>
        <v>GUILLERMO SOLANO</v>
      </c>
    </row>
    <row r="194" spans="3:21" x14ac:dyDescent="0.35">
      <c r="C194" s="6">
        <v>109894</v>
      </c>
      <c r="D194" s="44" t="str">
        <f>VLOOKUP(C194,'[1]Control programa E'!$B$13:$U$396,8,0)</f>
        <v>ESSO EL PRADO</v>
      </c>
      <c r="E194" s="44" t="str">
        <f>VLOOKUP(C194,'[1]Control programa E'!$B$13:$U$396,11,0)</f>
        <v>BARRANQUILLA</v>
      </c>
      <c r="F194" s="44" t="str">
        <f>VLOOKUP(C194,'[1]Control programa E'!$B$13:$U$396,10,0)</f>
        <v>Área Norte</v>
      </c>
      <c r="G194" s="44" t="str">
        <f>VLOOKUP(C194,'[1]Control programa E'!$B$13:$U$396,20,0)</f>
        <v>MULTIFONDOS SAIEH &amp; CIA S.EN C. - (Roberto Saieh)</v>
      </c>
      <c r="H194" s="44" t="str">
        <f>VLOOKUP(C194,'[1]Control programa E'!$B$13:$U$396,15,0)</f>
        <v>ANGELA BARANDICA</v>
      </c>
      <c r="I194" s="149">
        <v>1</v>
      </c>
      <c r="J194" s="155">
        <v>0.28205128205128205</v>
      </c>
      <c r="K194" s="148">
        <f t="shared" si="17"/>
        <v>0.64102564102564097</v>
      </c>
      <c r="N194" s="83">
        <f t="shared" si="21"/>
        <v>1</v>
      </c>
      <c r="O194" s="85">
        <f t="shared" si="22"/>
        <v>150000</v>
      </c>
      <c r="P194" s="75">
        <f t="shared" si="23"/>
        <v>150000</v>
      </c>
      <c r="Q194" s="76" t="s">
        <v>2734</v>
      </c>
      <c r="U194" s="77" t="str">
        <f>VLOOKUP(C194,'[1]Control programa E'!$B$13:$AS$396,44,0)</f>
        <v>GUILLERMO SOLANO</v>
      </c>
    </row>
    <row r="195" spans="3:21" x14ac:dyDescent="0.35">
      <c r="C195" s="6">
        <v>169528</v>
      </c>
      <c r="D195" s="44" t="str">
        <f>VLOOKUP(C195,'[1]Control programa E'!$B$13:$U$396,8,0)</f>
        <v>SANTA CRUZ</v>
      </c>
      <c r="E195" s="44" t="str">
        <f>VLOOKUP(C195,'[1]Control programa E'!$B$13:$U$396,11,0)</f>
        <v>SANTA MARTA</v>
      </c>
      <c r="F195" s="44" t="str">
        <f>VLOOKUP(C195,'[1]Control programa E'!$B$13:$U$396,10,0)</f>
        <v>Área Norte</v>
      </c>
      <c r="G195" s="44" t="str">
        <f>VLOOKUP(C195,'[1]Control programa E'!$B$13:$U$396,20,0)</f>
        <v>Armando Antonio Donado Zuñiga</v>
      </c>
      <c r="H195" s="44" t="str">
        <f>VLOOKUP(C195,'[1]Control programa E'!$B$13:$U$396,15,0)</f>
        <v>ANGELA BARANDICA</v>
      </c>
      <c r="I195" s="155">
        <v>0.25882352941176473</v>
      </c>
      <c r="J195" s="149">
        <v>1</v>
      </c>
      <c r="K195" s="148">
        <f t="shared" si="17"/>
        <v>0.62941176470588234</v>
      </c>
      <c r="N195" s="83">
        <f t="shared" si="21"/>
        <v>1</v>
      </c>
      <c r="O195" s="85">
        <f t="shared" si="22"/>
        <v>150000</v>
      </c>
      <c r="P195" s="75">
        <f t="shared" si="23"/>
        <v>150000</v>
      </c>
      <c r="Q195" s="76" t="s">
        <v>2734</v>
      </c>
      <c r="U195" s="77" t="str">
        <f>VLOOKUP(C195,'[1]Control programa E'!$B$13:$AS$396,44,0)</f>
        <v>GUILLERMO SOLANO</v>
      </c>
    </row>
    <row r="196" spans="3:21" ht="15.5" thickBot="1" x14ac:dyDescent="0.4">
      <c r="C196" s="6">
        <v>112052</v>
      </c>
      <c r="D196" s="44" t="str">
        <f>VLOOKUP(C196,'[1]Control programa E'!$B$13:$U$396,8,0)</f>
        <v>EL EDEN</v>
      </c>
      <c r="E196" s="44" t="str">
        <f>VLOOKUP(C196,'[1]Control programa E'!$B$13:$U$396,11,0)</f>
        <v>MONTERIA</v>
      </c>
      <c r="F196" s="44" t="str">
        <f>VLOOKUP(C196,'[1]Control programa E'!$B$13:$U$396,10,0)</f>
        <v>Área Norte</v>
      </c>
      <c r="G196" s="44" t="str">
        <f>VLOOKUP(C196,'[1]Control programa E'!$B$13:$U$396,20,0)</f>
        <v>Antonio Patiño</v>
      </c>
      <c r="H196" s="44" t="str">
        <f>VLOOKUP(C196,'[1]Control programa E'!$B$13:$U$396,15,0)</f>
        <v>VICTOR PATERNINA</v>
      </c>
      <c r="I196" s="149">
        <v>1</v>
      </c>
      <c r="J196" s="155">
        <v>0.1951219512195122</v>
      </c>
      <c r="K196" s="148">
        <f t="shared" si="17"/>
        <v>0.59756097560975607</v>
      </c>
      <c r="N196" s="83">
        <f t="shared" si="21"/>
        <v>1</v>
      </c>
      <c r="O196" s="85">
        <f t="shared" si="22"/>
        <v>150000</v>
      </c>
      <c r="P196" s="75">
        <f t="shared" si="23"/>
        <v>150000</v>
      </c>
      <c r="Q196" s="76" t="s">
        <v>2734</v>
      </c>
      <c r="U196" s="77" t="str">
        <f>VLOOKUP(C196,'[1]Control programa E'!$B$13:$AS$396,44,0)</f>
        <v>KAREN COGOLLO</v>
      </c>
    </row>
    <row r="197" spans="3:21" ht="15.5" thickBot="1" x14ac:dyDescent="0.4">
      <c r="C197" s="6">
        <v>110088</v>
      </c>
      <c r="D197" s="44" t="str">
        <f>VLOOKUP(C197,'[1]Control programa E'!$B$13:$U$396,8,0)</f>
        <v>CONTINENTAL</v>
      </c>
      <c r="E197" s="44" t="str">
        <f>VLOOKUP(C197,'[1]Control programa E'!$B$13:$U$396,11,0)</f>
        <v>BOGOTA D.C.</v>
      </c>
      <c r="F197" s="44" t="str">
        <f>VLOOKUP(C197,'[1]Control programa E'!$B$13:$U$396,10,0)</f>
        <v>Área Centro</v>
      </c>
      <c r="G197" s="44" t="str">
        <f>VLOOKUP(C197,'[1]Control programa E'!$B$13:$U$396,20,0)</f>
        <v>Jahir García</v>
      </c>
      <c r="H197" s="44" t="str">
        <f>VLOOKUP(C197,'[1]Control programa E'!$B$13:$U$396,15,0)</f>
        <v>SEBASTIAN PARDO</v>
      </c>
      <c r="I197" s="156">
        <v>0.37804878048780488</v>
      </c>
      <c r="J197" s="156">
        <v>0.32142857142857145</v>
      </c>
      <c r="K197" s="148">
        <f t="shared" si="17"/>
        <v>0.34973867595818819</v>
      </c>
      <c r="M197" s="66">
        <f>SUM(M7:M196)</f>
        <v>13600000</v>
      </c>
      <c r="N197" s="66"/>
      <c r="O197" s="66">
        <f>SUM(O7:O196)</f>
        <v>37800000</v>
      </c>
      <c r="P197" s="66">
        <f>SUM(P7:P196)</f>
        <v>51400000</v>
      </c>
    </row>
  </sheetData>
  <mergeCells count="5">
    <mergeCell ref="V2:W2"/>
    <mergeCell ref="B2:E2"/>
    <mergeCell ref="L5:M5"/>
    <mergeCell ref="N5:O5"/>
    <mergeCell ref="P5:P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3698-C995-4069-9845-DD39E5179508}">
  <dimension ref="B2:BO375"/>
  <sheetViews>
    <sheetView showGridLines="0" zoomScaleNormal="100" workbookViewId="0">
      <selection activeCell="E17" sqref="E17"/>
    </sheetView>
  </sheetViews>
  <sheetFormatPr defaultColWidth="10.6640625" defaultRowHeight="15.5" x14ac:dyDescent="0.35"/>
  <cols>
    <col min="4" max="5" width="15" customWidth="1"/>
    <col min="6" max="6" width="20" customWidth="1"/>
    <col min="7" max="8" width="15" customWidth="1"/>
  </cols>
  <sheetData>
    <row r="2" spans="2:65" x14ac:dyDescent="0.35">
      <c r="H2" s="118" t="s">
        <v>565</v>
      </c>
      <c r="I2" s="167" t="s">
        <v>568</v>
      </c>
      <c r="J2" s="167"/>
      <c r="K2" s="167"/>
      <c r="L2" s="167"/>
      <c r="M2" s="167"/>
      <c r="N2" s="167"/>
      <c r="O2" s="167" t="s">
        <v>545</v>
      </c>
      <c r="P2" s="167"/>
      <c r="Q2" s="167"/>
      <c r="R2" s="167"/>
      <c r="S2" s="167"/>
      <c r="T2" s="167"/>
      <c r="U2" s="167"/>
      <c r="V2" s="167"/>
      <c r="W2" s="167"/>
      <c r="X2" s="167"/>
      <c r="Y2" s="167"/>
      <c r="Z2" s="167"/>
      <c r="AA2" s="167"/>
      <c r="AB2" s="167"/>
      <c r="AC2" s="167"/>
      <c r="AD2" s="167"/>
      <c r="AE2" s="167" t="s">
        <v>557</v>
      </c>
      <c r="AF2" s="167"/>
      <c r="AG2" s="167"/>
      <c r="AH2" s="167" t="s">
        <v>558</v>
      </c>
      <c r="AI2" s="167"/>
      <c r="AJ2" s="167"/>
      <c r="AK2" s="167"/>
      <c r="AL2" s="167" t="s">
        <v>559</v>
      </c>
      <c r="AM2" s="167"/>
      <c r="AN2" s="167"/>
      <c r="AO2" s="167"/>
      <c r="AP2" s="167"/>
      <c r="AQ2" s="167"/>
      <c r="AR2" s="167"/>
      <c r="AS2" s="167" t="s">
        <v>560</v>
      </c>
      <c r="AT2" s="167"/>
      <c r="AU2" s="167"/>
      <c r="AV2" s="167"/>
      <c r="AW2" s="167" t="s">
        <v>561</v>
      </c>
      <c r="AX2" s="167"/>
      <c r="AY2" s="167"/>
      <c r="AZ2" s="167"/>
      <c r="BA2" s="167" t="s">
        <v>562</v>
      </c>
      <c r="BB2" s="167"/>
      <c r="BC2" s="167"/>
      <c r="BD2" s="167"/>
      <c r="BE2" s="167" t="s">
        <v>563</v>
      </c>
      <c r="BF2" s="167"/>
      <c r="BG2" s="167"/>
      <c r="BH2" s="167" t="s">
        <v>564</v>
      </c>
      <c r="BI2" s="167"/>
      <c r="BJ2" s="167"/>
      <c r="BK2" s="167"/>
      <c r="BL2" s="164" t="s">
        <v>699</v>
      </c>
      <c r="BM2" s="165" t="s">
        <v>7</v>
      </c>
    </row>
    <row r="3" spans="2:65" x14ac:dyDescent="0.35">
      <c r="H3" s="118" t="s">
        <v>566</v>
      </c>
      <c r="I3" s="109" t="s">
        <v>534</v>
      </c>
      <c r="J3" s="109" t="s">
        <v>534</v>
      </c>
      <c r="K3" s="109" t="s">
        <v>534</v>
      </c>
      <c r="L3" s="109" t="s">
        <v>534</v>
      </c>
      <c r="M3" s="164" t="s">
        <v>570</v>
      </c>
      <c r="N3" s="165" t="s">
        <v>546</v>
      </c>
      <c r="O3" s="109" t="s">
        <v>605</v>
      </c>
      <c r="P3" s="109" t="s">
        <v>605</v>
      </c>
      <c r="Q3" s="109" t="s">
        <v>606</v>
      </c>
      <c r="R3" s="109" t="s">
        <v>606</v>
      </c>
      <c r="S3" s="109" t="s">
        <v>605</v>
      </c>
      <c r="T3" s="109" t="s">
        <v>605</v>
      </c>
      <c r="U3" s="109" t="s">
        <v>605</v>
      </c>
      <c r="V3" s="109" t="s">
        <v>605</v>
      </c>
      <c r="W3" s="109" t="s">
        <v>607</v>
      </c>
      <c r="X3" s="109" t="s">
        <v>534</v>
      </c>
      <c r="Y3" s="109" t="s">
        <v>609</v>
      </c>
      <c r="Z3" s="109" t="s">
        <v>610</v>
      </c>
      <c r="AA3" s="109" t="s">
        <v>611</v>
      </c>
      <c r="AB3" s="109" t="s">
        <v>611</v>
      </c>
      <c r="AC3" s="164" t="s">
        <v>570</v>
      </c>
      <c r="AD3" s="165" t="s">
        <v>546</v>
      </c>
      <c r="AE3" s="109" t="s">
        <v>609</v>
      </c>
      <c r="AF3" s="164" t="s">
        <v>570</v>
      </c>
      <c r="AG3" s="165" t="s">
        <v>546</v>
      </c>
      <c r="AH3" s="109" t="s">
        <v>609</v>
      </c>
      <c r="AI3" s="109" t="s">
        <v>607</v>
      </c>
      <c r="AJ3" s="164" t="s">
        <v>570</v>
      </c>
      <c r="AK3" s="165" t="s">
        <v>546</v>
      </c>
      <c r="AL3" s="109" t="s">
        <v>611</v>
      </c>
      <c r="AM3" s="109" t="s">
        <v>611</v>
      </c>
      <c r="AN3" s="109" t="s">
        <v>534</v>
      </c>
      <c r="AO3" s="109" t="s">
        <v>607</v>
      </c>
      <c r="AP3" s="109" t="s">
        <v>605</v>
      </c>
      <c r="AQ3" s="164" t="s">
        <v>570</v>
      </c>
      <c r="AR3" s="165" t="s">
        <v>546</v>
      </c>
      <c r="AS3" s="109" t="s">
        <v>610</v>
      </c>
      <c r="AT3" s="109" t="s">
        <v>607</v>
      </c>
      <c r="AU3" s="164" t="s">
        <v>570</v>
      </c>
      <c r="AV3" s="165" t="s">
        <v>546</v>
      </c>
      <c r="AW3" s="109" t="s">
        <v>605</v>
      </c>
      <c r="AX3" s="109" t="s">
        <v>534</v>
      </c>
      <c r="AY3" s="164" t="s">
        <v>570</v>
      </c>
      <c r="AZ3" s="165" t="s">
        <v>546</v>
      </c>
      <c r="BA3" s="109" t="s">
        <v>605</v>
      </c>
      <c r="BB3" s="109" t="s">
        <v>534</v>
      </c>
      <c r="BC3" s="164" t="s">
        <v>570</v>
      </c>
      <c r="BD3" s="165" t="s">
        <v>546</v>
      </c>
      <c r="BE3" s="109" t="s">
        <v>609</v>
      </c>
      <c r="BF3" s="164" t="s">
        <v>570</v>
      </c>
      <c r="BG3" s="165" t="s">
        <v>546</v>
      </c>
      <c r="BH3" s="109" t="s">
        <v>607</v>
      </c>
      <c r="BI3" s="109" t="s">
        <v>612</v>
      </c>
      <c r="BJ3" s="164" t="s">
        <v>570</v>
      </c>
      <c r="BK3" s="165" t="s">
        <v>546</v>
      </c>
      <c r="BL3" s="164"/>
      <c r="BM3" s="165"/>
    </row>
    <row r="4" spans="2:65" ht="45" customHeight="1" x14ac:dyDescent="0.35">
      <c r="B4" s="118" t="s">
        <v>539</v>
      </c>
      <c r="C4" s="118" t="s">
        <v>540</v>
      </c>
      <c r="D4" s="118" t="s">
        <v>541</v>
      </c>
      <c r="E4" s="118" t="s">
        <v>542</v>
      </c>
      <c r="F4" s="118" t="s">
        <v>543</v>
      </c>
      <c r="G4" s="118" t="s">
        <v>544</v>
      </c>
      <c r="H4" s="118" t="s">
        <v>567</v>
      </c>
      <c r="I4" s="109" t="s">
        <v>569</v>
      </c>
      <c r="J4" s="109" t="s">
        <v>571</v>
      </c>
      <c r="K4" s="109" t="s">
        <v>572</v>
      </c>
      <c r="L4" s="109" t="s">
        <v>573</v>
      </c>
      <c r="M4" s="164"/>
      <c r="N4" s="165"/>
      <c r="O4" s="109" t="s">
        <v>574</v>
      </c>
      <c r="P4" s="109" t="s">
        <v>575</v>
      </c>
      <c r="Q4" s="109" t="s">
        <v>576</v>
      </c>
      <c r="R4" s="109" t="s">
        <v>577</v>
      </c>
      <c r="S4" s="109" t="s">
        <v>578</v>
      </c>
      <c r="T4" s="109" t="s">
        <v>579</v>
      </c>
      <c r="U4" s="109" t="s">
        <v>580</v>
      </c>
      <c r="V4" s="109" t="s">
        <v>581</v>
      </c>
      <c r="W4" s="109" t="s">
        <v>582</v>
      </c>
      <c r="X4" s="109" t="s">
        <v>583</v>
      </c>
      <c r="Y4" s="109" t="s">
        <v>584</v>
      </c>
      <c r="Z4" s="109" t="s">
        <v>585</v>
      </c>
      <c r="AA4" s="109" t="s">
        <v>586</v>
      </c>
      <c r="AB4" s="109" t="s">
        <v>587</v>
      </c>
      <c r="AC4" s="164"/>
      <c r="AD4" s="165"/>
      <c r="AE4" s="109" t="s">
        <v>557</v>
      </c>
      <c r="AF4" s="164"/>
      <c r="AG4" s="165"/>
      <c r="AH4" s="109" t="s">
        <v>588</v>
      </c>
      <c r="AI4" s="109" t="s">
        <v>589</v>
      </c>
      <c r="AJ4" s="164"/>
      <c r="AK4" s="165"/>
      <c r="AL4" s="109" t="s">
        <v>590</v>
      </c>
      <c r="AM4" s="109" t="s">
        <v>591</v>
      </c>
      <c r="AN4" s="109" t="s">
        <v>592</v>
      </c>
      <c r="AO4" s="109" t="s">
        <v>593</v>
      </c>
      <c r="AP4" s="109" t="s">
        <v>594</v>
      </c>
      <c r="AQ4" s="164"/>
      <c r="AR4" s="165"/>
      <c r="AS4" s="109" t="s">
        <v>595</v>
      </c>
      <c r="AT4" s="109" t="s">
        <v>596</v>
      </c>
      <c r="AU4" s="164"/>
      <c r="AV4" s="165"/>
      <c r="AW4" s="109" t="s">
        <v>597</v>
      </c>
      <c r="AX4" s="109" t="s">
        <v>598</v>
      </c>
      <c r="AY4" s="164"/>
      <c r="AZ4" s="165"/>
      <c r="BA4" s="109" t="s">
        <v>599</v>
      </c>
      <c r="BB4" s="109" t="s">
        <v>600</v>
      </c>
      <c r="BC4" s="164"/>
      <c r="BD4" s="165"/>
      <c r="BE4" s="109" t="s">
        <v>563</v>
      </c>
      <c r="BF4" s="164"/>
      <c r="BG4" s="165"/>
      <c r="BH4" s="109" t="s">
        <v>601</v>
      </c>
      <c r="BI4" s="109" t="s">
        <v>602</v>
      </c>
      <c r="BJ4" s="164"/>
      <c r="BK4" s="165"/>
      <c r="BL4" s="164"/>
      <c r="BM4" s="165"/>
    </row>
    <row r="5" spans="2:65" x14ac:dyDescent="0.35">
      <c r="B5" s="107" t="s">
        <v>1</v>
      </c>
      <c r="C5" s="107" t="s">
        <v>21</v>
      </c>
      <c r="D5" s="107" t="s">
        <v>268</v>
      </c>
      <c r="E5" s="107" t="s">
        <v>348</v>
      </c>
      <c r="F5" s="107" t="s">
        <v>1122</v>
      </c>
      <c r="G5" s="107" t="s">
        <v>267</v>
      </c>
      <c r="H5" s="107" t="s">
        <v>1977</v>
      </c>
      <c r="I5" s="133" t="s">
        <v>603</v>
      </c>
      <c r="J5" s="107" t="s">
        <v>1277</v>
      </c>
      <c r="K5" s="133" t="s">
        <v>603</v>
      </c>
      <c r="L5" s="107" t="s">
        <v>620</v>
      </c>
      <c r="M5" s="107" t="s">
        <v>534</v>
      </c>
      <c r="N5" s="132" t="s">
        <v>534</v>
      </c>
      <c r="O5" s="107">
        <v>2</v>
      </c>
      <c r="P5" s="107">
        <v>2</v>
      </c>
      <c r="Q5" s="107">
        <v>1</v>
      </c>
      <c r="R5" s="107">
        <v>1</v>
      </c>
      <c r="S5" s="107">
        <v>2</v>
      </c>
      <c r="T5" s="107" t="s">
        <v>548</v>
      </c>
      <c r="U5" s="107">
        <v>2</v>
      </c>
      <c r="V5" s="107">
        <v>2</v>
      </c>
      <c r="W5" s="107">
        <v>4</v>
      </c>
      <c r="X5" s="107" t="s">
        <v>1976</v>
      </c>
      <c r="Y5" s="107" t="s">
        <v>548</v>
      </c>
      <c r="Z5" s="107" t="s">
        <v>548</v>
      </c>
      <c r="AA5" s="107" t="s">
        <v>548</v>
      </c>
      <c r="AB5" s="107" t="s">
        <v>548</v>
      </c>
      <c r="AC5" s="107">
        <v>16</v>
      </c>
      <c r="AD5" s="139">
        <v>1</v>
      </c>
      <c r="AE5" s="107">
        <v>10</v>
      </c>
      <c r="AF5" s="107">
        <v>10</v>
      </c>
      <c r="AG5" s="139">
        <v>1</v>
      </c>
      <c r="AH5" s="107">
        <v>10</v>
      </c>
      <c r="AI5" s="107">
        <v>4</v>
      </c>
      <c r="AJ5" s="107">
        <v>14</v>
      </c>
      <c r="AK5" s="139">
        <v>1</v>
      </c>
      <c r="AL5" s="107">
        <v>3</v>
      </c>
      <c r="AM5" s="107">
        <v>3</v>
      </c>
      <c r="AN5" s="107" t="s">
        <v>614</v>
      </c>
      <c r="AO5" s="107">
        <v>4</v>
      </c>
      <c r="AP5" s="107" t="s">
        <v>548</v>
      </c>
      <c r="AQ5" s="107">
        <v>10</v>
      </c>
      <c r="AR5" s="139">
        <v>1</v>
      </c>
      <c r="AS5" s="107">
        <v>5</v>
      </c>
      <c r="AT5" s="107">
        <v>4</v>
      </c>
      <c r="AU5" s="107">
        <v>9</v>
      </c>
      <c r="AV5" s="139">
        <v>1</v>
      </c>
      <c r="AW5" s="107">
        <v>2</v>
      </c>
      <c r="AX5" s="107" t="s">
        <v>614</v>
      </c>
      <c r="AY5" s="107">
        <v>2</v>
      </c>
      <c r="AZ5" s="139">
        <v>1</v>
      </c>
      <c r="BA5" s="107">
        <v>2</v>
      </c>
      <c r="BB5" s="133" t="s">
        <v>603</v>
      </c>
      <c r="BC5" s="107">
        <v>2</v>
      </c>
      <c r="BD5" s="139">
        <v>1</v>
      </c>
      <c r="BE5" s="107">
        <v>10</v>
      </c>
      <c r="BF5" s="107">
        <v>10</v>
      </c>
      <c r="BG5" s="139">
        <v>1</v>
      </c>
      <c r="BH5" s="107">
        <v>4</v>
      </c>
      <c r="BI5" s="107">
        <v>7</v>
      </c>
      <c r="BJ5" s="107">
        <v>11</v>
      </c>
      <c r="BK5" s="139">
        <v>1</v>
      </c>
      <c r="BL5" s="108">
        <v>84</v>
      </c>
      <c r="BM5" s="139">
        <v>1</v>
      </c>
    </row>
    <row r="6" spans="2:65" x14ac:dyDescent="0.35">
      <c r="B6" s="108" t="s">
        <v>1</v>
      </c>
      <c r="C6" s="108" t="s">
        <v>17</v>
      </c>
      <c r="D6" s="108" t="s">
        <v>18</v>
      </c>
      <c r="E6" s="108" t="s">
        <v>19</v>
      </c>
      <c r="F6" s="108" t="s">
        <v>959</v>
      </c>
      <c r="G6" s="108" t="s">
        <v>20</v>
      </c>
      <c r="H6" s="108" t="s">
        <v>1975</v>
      </c>
      <c r="I6" s="131" t="s">
        <v>603</v>
      </c>
      <c r="J6" s="108" t="s">
        <v>1277</v>
      </c>
      <c r="K6" s="131" t="s">
        <v>603</v>
      </c>
      <c r="L6" s="108" t="s">
        <v>619</v>
      </c>
      <c r="M6" s="108" t="s">
        <v>534</v>
      </c>
      <c r="N6" s="129" t="s">
        <v>534</v>
      </c>
      <c r="O6" s="108">
        <v>2</v>
      </c>
      <c r="P6" s="108">
        <v>2</v>
      </c>
      <c r="Q6" s="108">
        <v>1</v>
      </c>
      <c r="R6" s="108">
        <v>1</v>
      </c>
      <c r="S6" s="108">
        <v>2</v>
      </c>
      <c r="T6" s="108">
        <v>2</v>
      </c>
      <c r="U6" s="108">
        <v>2</v>
      </c>
      <c r="V6" s="108">
        <v>2</v>
      </c>
      <c r="W6" s="108">
        <v>4</v>
      </c>
      <c r="X6" s="108" t="s">
        <v>1974</v>
      </c>
      <c r="Y6" s="108" t="s">
        <v>548</v>
      </c>
      <c r="Z6" s="108" t="s">
        <v>548</v>
      </c>
      <c r="AA6" s="108" t="s">
        <v>548</v>
      </c>
      <c r="AB6" s="108" t="s">
        <v>548</v>
      </c>
      <c r="AC6" s="108">
        <v>18</v>
      </c>
      <c r="AD6" s="135">
        <v>1</v>
      </c>
      <c r="AE6" s="108">
        <v>10</v>
      </c>
      <c r="AF6" s="108">
        <v>10</v>
      </c>
      <c r="AG6" s="135">
        <v>1</v>
      </c>
      <c r="AH6" s="108">
        <v>10</v>
      </c>
      <c r="AI6" s="108">
        <v>4</v>
      </c>
      <c r="AJ6" s="108">
        <v>14</v>
      </c>
      <c r="AK6" s="135">
        <v>1</v>
      </c>
      <c r="AL6" s="108">
        <v>3</v>
      </c>
      <c r="AM6" s="108">
        <v>3</v>
      </c>
      <c r="AN6" s="108" t="s">
        <v>614</v>
      </c>
      <c r="AO6" s="108">
        <v>4</v>
      </c>
      <c r="AP6" s="108" t="s">
        <v>548</v>
      </c>
      <c r="AQ6" s="108">
        <v>10</v>
      </c>
      <c r="AR6" s="135">
        <v>1</v>
      </c>
      <c r="AS6" s="108">
        <v>5</v>
      </c>
      <c r="AT6" s="108">
        <v>4</v>
      </c>
      <c r="AU6" s="108">
        <v>9</v>
      </c>
      <c r="AV6" s="135">
        <v>1</v>
      </c>
      <c r="AW6" s="108">
        <v>2</v>
      </c>
      <c r="AX6" s="108" t="s">
        <v>614</v>
      </c>
      <c r="AY6" s="108">
        <v>2</v>
      </c>
      <c r="AZ6" s="135">
        <v>1</v>
      </c>
      <c r="BA6" s="108">
        <v>2</v>
      </c>
      <c r="BB6" s="131" t="s">
        <v>603</v>
      </c>
      <c r="BC6" s="108">
        <v>2</v>
      </c>
      <c r="BD6" s="135">
        <v>1</v>
      </c>
      <c r="BE6" s="108">
        <v>10</v>
      </c>
      <c r="BF6" s="108">
        <v>10</v>
      </c>
      <c r="BG6" s="135">
        <v>1</v>
      </c>
      <c r="BH6" s="108">
        <v>4</v>
      </c>
      <c r="BI6" s="108">
        <v>7</v>
      </c>
      <c r="BJ6" s="108">
        <v>11</v>
      </c>
      <c r="BK6" s="135">
        <v>1</v>
      </c>
      <c r="BL6" s="108">
        <v>86</v>
      </c>
      <c r="BM6" s="135">
        <v>1</v>
      </c>
    </row>
    <row r="7" spans="2:65" x14ac:dyDescent="0.35">
      <c r="B7" s="107" t="s">
        <v>1</v>
      </c>
      <c r="C7" s="107" t="s">
        <v>8</v>
      </c>
      <c r="D7" s="107" t="s">
        <v>9</v>
      </c>
      <c r="E7" s="107" t="s">
        <v>158</v>
      </c>
      <c r="F7" s="107" t="s">
        <v>886</v>
      </c>
      <c r="G7" s="107" t="s">
        <v>11</v>
      </c>
      <c r="H7" s="107" t="s">
        <v>1973</v>
      </c>
      <c r="I7" s="133" t="s">
        <v>603</v>
      </c>
      <c r="J7" s="107" t="s">
        <v>1373</v>
      </c>
      <c r="K7" s="133" t="s">
        <v>603</v>
      </c>
      <c r="L7" s="107" t="s">
        <v>619</v>
      </c>
      <c r="M7" s="107" t="s">
        <v>534</v>
      </c>
      <c r="N7" s="132" t="s">
        <v>534</v>
      </c>
      <c r="O7" s="107">
        <v>2</v>
      </c>
      <c r="P7" s="107">
        <v>2</v>
      </c>
      <c r="Q7" s="107">
        <v>1</v>
      </c>
      <c r="R7" s="107">
        <v>1</v>
      </c>
      <c r="S7" s="107">
        <v>2</v>
      </c>
      <c r="T7" s="107">
        <v>2</v>
      </c>
      <c r="U7" s="107">
        <v>2</v>
      </c>
      <c r="V7" s="107">
        <v>2</v>
      </c>
      <c r="W7" s="107">
        <v>4</v>
      </c>
      <c r="X7" s="107" t="s">
        <v>711</v>
      </c>
      <c r="Y7" s="107" t="s">
        <v>548</v>
      </c>
      <c r="Z7" s="107" t="s">
        <v>548</v>
      </c>
      <c r="AA7" s="107" t="s">
        <v>548</v>
      </c>
      <c r="AB7" s="107" t="s">
        <v>548</v>
      </c>
      <c r="AC7" s="107">
        <v>18</v>
      </c>
      <c r="AD7" s="139">
        <v>1</v>
      </c>
      <c r="AE7" s="107">
        <v>10</v>
      </c>
      <c r="AF7" s="107">
        <v>10</v>
      </c>
      <c r="AG7" s="139">
        <v>1</v>
      </c>
      <c r="AH7" s="107">
        <v>10</v>
      </c>
      <c r="AI7" s="107">
        <v>4</v>
      </c>
      <c r="AJ7" s="107">
        <v>14</v>
      </c>
      <c r="AK7" s="139">
        <v>1</v>
      </c>
      <c r="AL7" s="107">
        <v>3</v>
      </c>
      <c r="AM7" s="107">
        <v>3</v>
      </c>
      <c r="AN7" s="107" t="s">
        <v>614</v>
      </c>
      <c r="AO7" s="107">
        <v>4</v>
      </c>
      <c r="AP7" s="107" t="s">
        <v>548</v>
      </c>
      <c r="AQ7" s="107">
        <v>10</v>
      </c>
      <c r="AR7" s="139">
        <v>1</v>
      </c>
      <c r="AS7" s="107">
        <v>5</v>
      </c>
      <c r="AT7" s="107">
        <v>4</v>
      </c>
      <c r="AU7" s="107">
        <v>9</v>
      </c>
      <c r="AV7" s="139">
        <v>1</v>
      </c>
      <c r="AW7" s="107">
        <v>2</v>
      </c>
      <c r="AX7" s="107" t="s">
        <v>613</v>
      </c>
      <c r="AY7" s="107">
        <v>2</v>
      </c>
      <c r="AZ7" s="139">
        <v>1</v>
      </c>
      <c r="BA7" s="107">
        <v>2</v>
      </c>
      <c r="BB7" s="133" t="s">
        <v>603</v>
      </c>
      <c r="BC7" s="107">
        <v>2</v>
      </c>
      <c r="BD7" s="139">
        <v>1</v>
      </c>
      <c r="BE7" s="107">
        <v>10</v>
      </c>
      <c r="BF7" s="107">
        <v>10</v>
      </c>
      <c r="BG7" s="139">
        <v>1</v>
      </c>
      <c r="BH7" s="107">
        <v>4</v>
      </c>
      <c r="BI7" s="107">
        <v>7</v>
      </c>
      <c r="BJ7" s="107">
        <v>11</v>
      </c>
      <c r="BK7" s="139">
        <v>1</v>
      </c>
      <c r="BL7" s="108">
        <v>86</v>
      </c>
      <c r="BM7" s="139">
        <v>1</v>
      </c>
    </row>
    <row r="8" spans="2:65" x14ac:dyDescent="0.35">
      <c r="B8" s="108" t="s">
        <v>1</v>
      </c>
      <c r="C8" s="108" t="s">
        <v>39</v>
      </c>
      <c r="D8" s="108" t="s">
        <v>40</v>
      </c>
      <c r="E8" s="108" t="s">
        <v>115</v>
      </c>
      <c r="F8" s="108" t="s">
        <v>982</v>
      </c>
      <c r="G8" s="108" t="s">
        <v>42</v>
      </c>
      <c r="H8" s="108" t="s">
        <v>1972</v>
      </c>
      <c r="I8" s="131" t="s">
        <v>603</v>
      </c>
      <c r="J8" s="108" t="s">
        <v>1297</v>
      </c>
      <c r="K8" s="131" t="s">
        <v>603</v>
      </c>
      <c r="L8" s="108" t="s">
        <v>624</v>
      </c>
      <c r="M8" s="108" t="s">
        <v>534</v>
      </c>
      <c r="N8" s="129" t="s">
        <v>534</v>
      </c>
      <c r="O8" s="108">
        <v>2</v>
      </c>
      <c r="P8" s="108">
        <v>2</v>
      </c>
      <c r="Q8" s="108">
        <v>1</v>
      </c>
      <c r="R8" s="108">
        <v>1</v>
      </c>
      <c r="S8" s="108">
        <v>2</v>
      </c>
      <c r="T8" s="108">
        <v>2</v>
      </c>
      <c r="U8" s="108">
        <v>2</v>
      </c>
      <c r="V8" s="108">
        <v>2</v>
      </c>
      <c r="W8" s="108">
        <v>4</v>
      </c>
      <c r="X8" s="108" t="s">
        <v>650</v>
      </c>
      <c r="Y8" s="108" t="s">
        <v>548</v>
      </c>
      <c r="Z8" s="108" t="s">
        <v>548</v>
      </c>
      <c r="AA8" s="108" t="s">
        <v>548</v>
      </c>
      <c r="AB8" s="108" t="s">
        <v>548</v>
      </c>
      <c r="AC8" s="108">
        <v>18</v>
      </c>
      <c r="AD8" s="135">
        <v>1</v>
      </c>
      <c r="AE8" s="108">
        <v>10</v>
      </c>
      <c r="AF8" s="108">
        <v>10</v>
      </c>
      <c r="AG8" s="135">
        <v>1</v>
      </c>
      <c r="AH8" s="108">
        <v>10</v>
      </c>
      <c r="AI8" s="108">
        <v>4</v>
      </c>
      <c r="AJ8" s="108">
        <v>14</v>
      </c>
      <c r="AK8" s="135">
        <v>1</v>
      </c>
      <c r="AL8" s="108">
        <v>3</v>
      </c>
      <c r="AM8" s="108" t="s">
        <v>548</v>
      </c>
      <c r="AN8" s="108" t="s">
        <v>548</v>
      </c>
      <c r="AO8" s="108">
        <v>4</v>
      </c>
      <c r="AP8" s="108" t="s">
        <v>548</v>
      </c>
      <c r="AQ8" s="108">
        <v>7</v>
      </c>
      <c r="AR8" s="135">
        <v>1</v>
      </c>
      <c r="AS8" s="108">
        <v>5</v>
      </c>
      <c r="AT8" s="108">
        <v>4</v>
      </c>
      <c r="AU8" s="108">
        <v>9</v>
      </c>
      <c r="AV8" s="135">
        <v>1</v>
      </c>
      <c r="AW8" s="108">
        <v>2</v>
      </c>
      <c r="AX8" s="108" t="s">
        <v>614</v>
      </c>
      <c r="AY8" s="108">
        <v>2</v>
      </c>
      <c r="AZ8" s="135">
        <v>1</v>
      </c>
      <c r="BA8" s="108">
        <v>2</v>
      </c>
      <c r="BB8" s="131" t="s">
        <v>603</v>
      </c>
      <c r="BC8" s="108">
        <v>2</v>
      </c>
      <c r="BD8" s="135">
        <v>1</v>
      </c>
      <c r="BE8" s="108">
        <v>10</v>
      </c>
      <c r="BF8" s="108">
        <v>10</v>
      </c>
      <c r="BG8" s="135">
        <v>1</v>
      </c>
      <c r="BH8" s="108">
        <v>4</v>
      </c>
      <c r="BI8" s="108">
        <v>7</v>
      </c>
      <c r="BJ8" s="108">
        <v>11</v>
      </c>
      <c r="BK8" s="135">
        <v>1</v>
      </c>
      <c r="BL8" s="108">
        <v>83</v>
      </c>
      <c r="BM8" s="135">
        <v>1</v>
      </c>
    </row>
    <row r="9" spans="2:65" x14ac:dyDescent="0.35">
      <c r="B9" s="107" t="s">
        <v>1</v>
      </c>
      <c r="C9" s="107" t="s">
        <v>24</v>
      </c>
      <c r="D9" s="107" t="s">
        <v>89</v>
      </c>
      <c r="E9" s="107" t="s">
        <v>90</v>
      </c>
      <c r="F9" s="107" t="s">
        <v>977</v>
      </c>
      <c r="G9" s="107" t="s">
        <v>42</v>
      </c>
      <c r="H9" s="107" t="s">
        <v>1284</v>
      </c>
      <c r="I9" s="133" t="s">
        <v>603</v>
      </c>
      <c r="J9" s="107" t="s">
        <v>1277</v>
      </c>
      <c r="K9" s="133" t="s">
        <v>603</v>
      </c>
      <c r="L9" s="107" t="s">
        <v>604</v>
      </c>
      <c r="M9" s="107" t="s">
        <v>534</v>
      </c>
      <c r="N9" s="132" t="s">
        <v>534</v>
      </c>
      <c r="O9" s="107">
        <v>2</v>
      </c>
      <c r="P9" s="107">
        <v>2</v>
      </c>
      <c r="Q9" s="107">
        <v>1</v>
      </c>
      <c r="R9" s="107">
        <v>1</v>
      </c>
      <c r="S9" s="107">
        <v>2</v>
      </c>
      <c r="T9" s="107">
        <v>2</v>
      </c>
      <c r="U9" s="107">
        <v>2</v>
      </c>
      <c r="V9" s="107">
        <v>2</v>
      </c>
      <c r="W9" s="107">
        <v>4</v>
      </c>
      <c r="X9" s="107" t="s">
        <v>1971</v>
      </c>
      <c r="Y9" s="107" t="s">
        <v>548</v>
      </c>
      <c r="Z9" s="107" t="s">
        <v>548</v>
      </c>
      <c r="AA9" s="107" t="s">
        <v>548</v>
      </c>
      <c r="AB9" s="107" t="s">
        <v>548</v>
      </c>
      <c r="AC9" s="107">
        <v>18</v>
      </c>
      <c r="AD9" s="139">
        <v>1</v>
      </c>
      <c r="AE9" s="107">
        <v>10</v>
      </c>
      <c r="AF9" s="107">
        <v>10</v>
      </c>
      <c r="AG9" s="139">
        <v>1</v>
      </c>
      <c r="AH9" s="107">
        <v>10</v>
      </c>
      <c r="AI9" s="107">
        <v>4</v>
      </c>
      <c r="AJ9" s="107">
        <v>14</v>
      </c>
      <c r="AK9" s="139">
        <v>1</v>
      </c>
      <c r="AL9" s="107">
        <v>3</v>
      </c>
      <c r="AM9" s="107">
        <v>3</v>
      </c>
      <c r="AN9" s="107" t="s">
        <v>614</v>
      </c>
      <c r="AO9" s="107">
        <v>4</v>
      </c>
      <c r="AP9" s="107" t="s">
        <v>548</v>
      </c>
      <c r="AQ9" s="107">
        <v>10</v>
      </c>
      <c r="AR9" s="139">
        <v>1</v>
      </c>
      <c r="AS9" s="107">
        <v>5</v>
      </c>
      <c r="AT9" s="107">
        <v>4</v>
      </c>
      <c r="AU9" s="107">
        <v>9</v>
      </c>
      <c r="AV9" s="139">
        <v>1</v>
      </c>
      <c r="AW9" s="107">
        <v>2</v>
      </c>
      <c r="AX9" s="107" t="s">
        <v>548</v>
      </c>
      <c r="AY9" s="107">
        <v>2</v>
      </c>
      <c r="AZ9" s="139">
        <v>1</v>
      </c>
      <c r="BA9" s="107">
        <v>2</v>
      </c>
      <c r="BB9" s="133" t="s">
        <v>603</v>
      </c>
      <c r="BC9" s="107">
        <v>2</v>
      </c>
      <c r="BD9" s="139">
        <v>1</v>
      </c>
      <c r="BE9" s="107">
        <v>10</v>
      </c>
      <c r="BF9" s="107">
        <v>10</v>
      </c>
      <c r="BG9" s="139">
        <v>1</v>
      </c>
      <c r="BH9" s="107">
        <v>4</v>
      </c>
      <c r="BI9" s="107">
        <v>7</v>
      </c>
      <c r="BJ9" s="107">
        <v>11</v>
      </c>
      <c r="BK9" s="139">
        <v>1</v>
      </c>
      <c r="BL9" s="108">
        <v>86</v>
      </c>
      <c r="BM9" s="139">
        <v>1</v>
      </c>
    </row>
    <row r="10" spans="2:65" x14ac:dyDescent="0.35">
      <c r="B10" s="108" t="s">
        <v>1</v>
      </c>
      <c r="C10" s="108" t="s">
        <v>24</v>
      </c>
      <c r="D10" s="108" t="s">
        <v>57</v>
      </c>
      <c r="E10" s="108" t="s">
        <v>112</v>
      </c>
      <c r="F10" s="108" t="s">
        <v>970</v>
      </c>
      <c r="G10" s="108" t="s">
        <v>59</v>
      </c>
      <c r="H10" s="108" t="s">
        <v>1970</v>
      </c>
      <c r="I10" s="131" t="s">
        <v>603</v>
      </c>
      <c r="J10" s="108" t="s">
        <v>1300</v>
      </c>
      <c r="K10" s="131" t="s">
        <v>603</v>
      </c>
      <c r="L10" s="108" t="s">
        <v>637</v>
      </c>
      <c r="M10" s="108" t="s">
        <v>534</v>
      </c>
      <c r="N10" s="129" t="s">
        <v>534</v>
      </c>
      <c r="O10" s="108">
        <v>2</v>
      </c>
      <c r="P10" s="108">
        <v>2</v>
      </c>
      <c r="Q10" s="108">
        <v>1</v>
      </c>
      <c r="R10" s="108">
        <v>1</v>
      </c>
      <c r="S10" s="108">
        <v>2</v>
      </c>
      <c r="T10" s="108">
        <v>2</v>
      </c>
      <c r="U10" s="108">
        <v>2</v>
      </c>
      <c r="V10" s="108">
        <v>2</v>
      </c>
      <c r="W10" s="108">
        <v>4</v>
      </c>
      <c r="X10" s="108" t="s">
        <v>1969</v>
      </c>
      <c r="Y10" s="108" t="s">
        <v>548</v>
      </c>
      <c r="Z10" s="108" t="s">
        <v>548</v>
      </c>
      <c r="AA10" s="108" t="s">
        <v>548</v>
      </c>
      <c r="AB10" s="108" t="s">
        <v>548</v>
      </c>
      <c r="AC10" s="108">
        <v>18</v>
      </c>
      <c r="AD10" s="135">
        <v>1</v>
      </c>
      <c r="AE10" s="108">
        <v>10</v>
      </c>
      <c r="AF10" s="108">
        <v>10</v>
      </c>
      <c r="AG10" s="135">
        <v>1</v>
      </c>
      <c r="AH10" s="108">
        <v>10</v>
      </c>
      <c r="AI10" s="108">
        <v>4</v>
      </c>
      <c r="AJ10" s="108">
        <v>14</v>
      </c>
      <c r="AK10" s="135">
        <v>1</v>
      </c>
      <c r="AL10" s="108">
        <v>3</v>
      </c>
      <c r="AM10" s="108" t="s">
        <v>548</v>
      </c>
      <c r="AN10" s="108" t="s">
        <v>548</v>
      </c>
      <c r="AO10" s="108">
        <v>4</v>
      </c>
      <c r="AP10" s="108" t="s">
        <v>548</v>
      </c>
      <c r="AQ10" s="108">
        <v>7</v>
      </c>
      <c r="AR10" s="135">
        <v>1</v>
      </c>
      <c r="AS10" s="108">
        <v>5</v>
      </c>
      <c r="AT10" s="108">
        <v>4</v>
      </c>
      <c r="AU10" s="108">
        <v>9</v>
      </c>
      <c r="AV10" s="135">
        <v>1</v>
      </c>
      <c r="AW10" s="108">
        <v>2</v>
      </c>
      <c r="AX10" s="108" t="s">
        <v>548</v>
      </c>
      <c r="AY10" s="108">
        <v>2</v>
      </c>
      <c r="AZ10" s="135">
        <v>1</v>
      </c>
      <c r="BA10" s="108">
        <v>2</v>
      </c>
      <c r="BB10" s="131" t="s">
        <v>603</v>
      </c>
      <c r="BC10" s="108">
        <v>2</v>
      </c>
      <c r="BD10" s="135">
        <v>1</v>
      </c>
      <c r="BE10" s="108">
        <v>10</v>
      </c>
      <c r="BF10" s="108">
        <v>10</v>
      </c>
      <c r="BG10" s="135">
        <v>1</v>
      </c>
      <c r="BH10" s="108">
        <v>4</v>
      </c>
      <c r="BI10" s="108">
        <v>7</v>
      </c>
      <c r="BJ10" s="108">
        <v>11</v>
      </c>
      <c r="BK10" s="135">
        <v>1</v>
      </c>
      <c r="BL10" s="108">
        <v>83</v>
      </c>
      <c r="BM10" s="135">
        <v>1</v>
      </c>
    </row>
    <row r="11" spans="2:65" x14ac:dyDescent="0.35">
      <c r="B11" s="107" t="s">
        <v>1</v>
      </c>
      <c r="C11" s="107" t="s">
        <v>17</v>
      </c>
      <c r="D11" s="107" t="s">
        <v>18</v>
      </c>
      <c r="E11" s="107" t="s">
        <v>126</v>
      </c>
      <c r="F11" s="107" t="s">
        <v>960</v>
      </c>
      <c r="G11" s="107" t="s">
        <v>20</v>
      </c>
      <c r="H11" s="107" t="s">
        <v>1968</v>
      </c>
      <c r="I11" s="133" t="s">
        <v>603</v>
      </c>
      <c r="J11" s="107" t="s">
        <v>1312</v>
      </c>
      <c r="K11" s="133" t="s">
        <v>603</v>
      </c>
      <c r="L11" s="107" t="s">
        <v>619</v>
      </c>
      <c r="M11" s="107" t="s">
        <v>534</v>
      </c>
      <c r="N11" s="132" t="s">
        <v>534</v>
      </c>
      <c r="O11" s="107">
        <v>2</v>
      </c>
      <c r="P11" s="107">
        <v>2</v>
      </c>
      <c r="Q11" s="107">
        <v>1</v>
      </c>
      <c r="R11" s="107">
        <v>1</v>
      </c>
      <c r="S11" s="107">
        <v>2</v>
      </c>
      <c r="T11" s="107">
        <v>2</v>
      </c>
      <c r="U11" s="107">
        <v>2</v>
      </c>
      <c r="V11" s="107">
        <v>2</v>
      </c>
      <c r="W11" s="107">
        <v>4</v>
      </c>
      <c r="X11" s="107" t="s">
        <v>1967</v>
      </c>
      <c r="Y11" s="107" t="s">
        <v>548</v>
      </c>
      <c r="Z11" s="107" t="s">
        <v>548</v>
      </c>
      <c r="AA11" s="107" t="s">
        <v>548</v>
      </c>
      <c r="AB11" s="107" t="s">
        <v>548</v>
      </c>
      <c r="AC11" s="107">
        <v>18</v>
      </c>
      <c r="AD11" s="139">
        <v>1</v>
      </c>
      <c r="AE11" s="107">
        <v>10</v>
      </c>
      <c r="AF11" s="107">
        <v>10</v>
      </c>
      <c r="AG11" s="139">
        <v>1</v>
      </c>
      <c r="AH11" s="107">
        <v>10</v>
      </c>
      <c r="AI11" s="107">
        <v>4</v>
      </c>
      <c r="AJ11" s="107">
        <v>14</v>
      </c>
      <c r="AK11" s="139">
        <v>1</v>
      </c>
      <c r="AL11" s="107">
        <v>3</v>
      </c>
      <c r="AM11" s="107">
        <v>3</v>
      </c>
      <c r="AN11" s="107" t="s">
        <v>614</v>
      </c>
      <c r="AO11" s="107">
        <v>4</v>
      </c>
      <c r="AP11" s="107" t="s">
        <v>548</v>
      </c>
      <c r="AQ11" s="107">
        <v>10</v>
      </c>
      <c r="AR11" s="139">
        <v>1</v>
      </c>
      <c r="AS11" s="107">
        <v>5</v>
      </c>
      <c r="AT11" s="107">
        <v>4</v>
      </c>
      <c r="AU11" s="107">
        <v>9</v>
      </c>
      <c r="AV11" s="139">
        <v>1</v>
      </c>
      <c r="AW11" s="107">
        <v>2</v>
      </c>
      <c r="AX11" s="107" t="s">
        <v>614</v>
      </c>
      <c r="AY11" s="107">
        <v>2</v>
      </c>
      <c r="AZ11" s="139">
        <v>1</v>
      </c>
      <c r="BA11" s="107">
        <v>2</v>
      </c>
      <c r="BB11" s="133" t="s">
        <v>603</v>
      </c>
      <c r="BC11" s="107">
        <v>2</v>
      </c>
      <c r="BD11" s="139">
        <v>1</v>
      </c>
      <c r="BE11" s="107">
        <v>10</v>
      </c>
      <c r="BF11" s="107">
        <v>10</v>
      </c>
      <c r="BG11" s="139">
        <v>1</v>
      </c>
      <c r="BH11" s="107">
        <v>4</v>
      </c>
      <c r="BI11" s="107">
        <v>7</v>
      </c>
      <c r="BJ11" s="107">
        <v>11</v>
      </c>
      <c r="BK11" s="139">
        <v>1</v>
      </c>
      <c r="BL11" s="108">
        <v>86</v>
      </c>
      <c r="BM11" s="139">
        <v>1</v>
      </c>
    </row>
    <row r="12" spans="2:65" x14ac:dyDescent="0.35">
      <c r="B12" s="108" t="s">
        <v>1</v>
      </c>
      <c r="C12" s="108" t="s">
        <v>24</v>
      </c>
      <c r="D12" s="108" t="s">
        <v>57</v>
      </c>
      <c r="E12" s="108" t="s">
        <v>124</v>
      </c>
      <c r="F12" s="108" t="s">
        <v>956</v>
      </c>
      <c r="G12" s="108" t="s">
        <v>42</v>
      </c>
      <c r="H12" s="108" t="s">
        <v>1966</v>
      </c>
      <c r="I12" s="131" t="s">
        <v>603</v>
      </c>
      <c r="J12" s="108" t="s">
        <v>1300</v>
      </c>
      <c r="K12" s="131" t="s">
        <v>603</v>
      </c>
      <c r="L12" s="108" t="s">
        <v>604</v>
      </c>
      <c r="M12" s="108" t="s">
        <v>534</v>
      </c>
      <c r="N12" s="129" t="s">
        <v>534</v>
      </c>
      <c r="O12" s="108">
        <v>2</v>
      </c>
      <c r="P12" s="108">
        <v>2</v>
      </c>
      <c r="Q12" s="108">
        <v>1</v>
      </c>
      <c r="R12" s="108">
        <v>1</v>
      </c>
      <c r="S12" s="108">
        <v>2</v>
      </c>
      <c r="T12" s="108">
        <v>2</v>
      </c>
      <c r="U12" s="108">
        <v>2</v>
      </c>
      <c r="V12" s="108">
        <v>2</v>
      </c>
      <c r="W12" s="108">
        <v>4</v>
      </c>
      <c r="X12" s="108" t="s">
        <v>1965</v>
      </c>
      <c r="Y12" s="108" t="s">
        <v>548</v>
      </c>
      <c r="Z12" s="108" t="s">
        <v>548</v>
      </c>
      <c r="AA12" s="108" t="s">
        <v>548</v>
      </c>
      <c r="AB12" s="108" t="s">
        <v>548</v>
      </c>
      <c r="AC12" s="108">
        <v>18</v>
      </c>
      <c r="AD12" s="135">
        <v>1</v>
      </c>
      <c r="AE12" s="108">
        <v>10</v>
      </c>
      <c r="AF12" s="108">
        <v>10</v>
      </c>
      <c r="AG12" s="135">
        <v>1</v>
      </c>
      <c r="AH12" s="108">
        <v>10</v>
      </c>
      <c r="AI12" s="108">
        <v>4</v>
      </c>
      <c r="AJ12" s="108">
        <v>14</v>
      </c>
      <c r="AK12" s="135">
        <v>1</v>
      </c>
      <c r="AL12" s="108">
        <v>3</v>
      </c>
      <c r="AM12" s="108" t="s">
        <v>548</v>
      </c>
      <c r="AN12" s="108" t="s">
        <v>548</v>
      </c>
      <c r="AO12" s="108">
        <v>4</v>
      </c>
      <c r="AP12" s="108" t="s">
        <v>548</v>
      </c>
      <c r="AQ12" s="108">
        <v>7</v>
      </c>
      <c r="AR12" s="135">
        <v>1</v>
      </c>
      <c r="AS12" s="108">
        <v>5</v>
      </c>
      <c r="AT12" s="108">
        <v>4</v>
      </c>
      <c r="AU12" s="108">
        <v>9</v>
      </c>
      <c r="AV12" s="135">
        <v>1</v>
      </c>
      <c r="AW12" s="108">
        <v>2</v>
      </c>
      <c r="AX12" s="108" t="s">
        <v>548</v>
      </c>
      <c r="AY12" s="108">
        <v>2</v>
      </c>
      <c r="AZ12" s="135">
        <v>1</v>
      </c>
      <c r="BA12" s="108">
        <v>2</v>
      </c>
      <c r="BB12" s="131" t="s">
        <v>603</v>
      </c>
      <c r="BC12" s="108">
        <v>2</v>
      </c>
      <c r="BD12" s="135">
        <v>1</v>
      </c>
      <c r="BE12" s="108">
        <v>10</v>
      </c>
      <c r="BF12" s="108">
        <v>10</v>
      </c>
      <c r="BG12" s="135">
        <v>1</v>
      </c>
      <c r="BH12" s="108">
        <v>4</v>
      </c>
      <c r="BI12" s="108">
        <v>7</v>
      </c>
      <c r="BJ12" s="108">
        <v>11</v>
      </c>
      <c r="BK12" s="135">
        <v>1</v>
      </c>
      <c r="BL12" s="108">
        <v>83</v>
      </c>
      <c r="BM12" s="135">
        <v>1</v>
      </c>
    </row>
    <row r="13" spans="2:65" x14ac:dyDescent="0.35">
      <c r="B13" s="107" t="s">
        <v>1</v>
      </c>
      <c r="C13" s="107" t="s">
        <v>72</v>
      </c>
      <c r="D13" s="107" t="s">
        <v>195</v>
      </c>
      <c r="E13" s="107" t="s">
        <v>196</v>
      </c>
      <c r="F13" s="107" t="s">
        <v>894</v>
      </c>
      <c r="G13" s="107" t="s">
        <v>5</v>
      </c>
      <c r="H13" s="107" t="s">
        <v>1964</v>
      </c>
      <c r="I13" s="133" t="s">
        <v>603</v>
      </c>
      <c r="J13" s="107" t="s">
        <v>1326</v>
      </c>
      <c r="K13" s="133" t="s">
        <v>603</v>
      </c>
      <c r="L13" s="107" t="s">
        <v>641</v>
      </c>
      <c r="M13" s="107" t="s">
        <v>534</v>
      </c>
      <c r="N13" s="132" t="s">
        <v>534</v>
      </c>
      <c r="O13" s="107">
        <v>2</v>
      </c>
      <c r="P13" s="107">
        <v>2</v>
      </c>
      <c r="Q13" s="107">
        <v>1</v>
      </c>
      <c r="R13" s="107">
        <v>1</v>
      </c>
      <c r="S13" s="107">
        <v>2</v>
      </c>
      <c r="T13" s="107">
        <v>2</v>
      </c>
      <c r="U13" s="107">
        <v>2</v>
      </c>
      <c r="V13" s="107">
        <v>2</v>
      </c>
      <c r="W13" s="107">
        <v>4</v>
      </c>
      <c r="X13" s="107" t="s">
        <v>721</v>
      </c>
      <c r="Y13" s="107" t="s">
        <v>548</v>
      </c>
      <c r="Z13" s="107" t="s">
        <v>548</v>
      </c>
      <c r="AA13" s="107" t="s">
        <v>548</v>
      </c>
      <c r="AB13" s="107" t="s">
        <v>548</v>
      </c>
      <c r="AC13" s="107">
        <v>18</v>
      </c>
      <c r="AD13" s="139">
        <v>1</v>
      </c>
      <c r="AE13" s="107">
        <v>10</v>
      </c>
      <c r="AF13" s="107">
        <v>10</v>
      </c>
      <c r="AG13" s="139">
        <v>1</v>
      </c>
      <c r="AH13" s="107">
        <v>10</v>
      </c>
      <c r="AI13" s="107">
        <v>4</v>
      </c>
      <c r="AJ13" s="107">
        <v>14</v>
      </c>
      <c r="AK13" s="139">
        <v>1</v>
      </c>
      <c r="AL13" s="107">
        <v>3</v>
      </c>
      <c r="AM13" s="107">
        <v>3</v>
      </c>
      <c r="AN13" s="107" t="s">
        <v>548</v>
      </c>
      <c r="AO13" s="107">
        <v>4</v>
      </c>
      <c r="AP13" s="107" t="s">
        <v>548</v>
      </c>
      <c r="AQ13" s="107">
        <v>10</v>
      </c>
      <c r="AR13" s="139">
        <v>1</v>
      </c>
      <c r="AS13" s="107">
        <v>5</v>
      </c>
      <c r="AT13" s="107">
        <v>4</v>
      </c>
      <c r="AU13" s="107">
        <v>9</v>
      </c>
      <c r="AV13" s="139">
        <v>1</v>
      </c>
      <c r="AW13" s="107">
        <v>2</v>
      </c>
      <c r="AX13" s="107" t="s">
        <v>548</v>
      </c>
      <c r="AY13" s="107">
        <v>2</v>
      </c>
      <c r="AZ13" s="139">
        <v>1</v>
      </c>
      <c r="BA13" s="107">
        <v>2</v>
      </c>
      <c r="BB13" s="133" t="s">
        <v>603</v>
      </c>
      <c r="BC13" s="107">
        <v>2</v>
      </c>
      <c r="BD13" s="139">
        <v>1</v>
      </c>
      <c r="BE13" s="107">
        <v>10</v>
      </c>
      <c r="BF13" s="107">
        <v>10</v>
      </c>
      <c r="BG13" s="139">
        <v>1</v>
      </c>
      <c r="BH13" s="107">
        <v>4</v>
      </c>
      <c r="BI13" s="107">
        <v>7</v>
      </c>
      <c r="BJ13" s="107">
        <v>11</v>
      </c>
      <c r="BK13" s="139">
        <v>1</v>
      </c>
      <c r="BL13" s="108">
        <v>86</v>
      </c>
      <c r="BM13" s="139">
        <v>1</v>
      </c>
    </row>
    <row r="14" spans="2:65" x14ac:dyDescent="0.35">
      <c r="B14" s="108" t="s">
        <v>1</v>
      </c>
      <c r="C14" s="108" t="s">
        <v>21</v>
      </c>
      <c r="D14" s="108" t="s">
        <v>426</v>
      </c>
      <c r="E14" s="108" t="s">
        <v>427</v>
      </c>
      <c r="F14" s="108" t="s">
        <v>1033</v>
      </c>
      <c r="G14" s="108" t="s">
        <v>202</v>
      </c>
      <c r="H14" s="108" t="s">
        <v>1963</v>
      </c>
      <c r="I14" s="131" t="s">
        <v>603</v>
      </c>
      <c r="J14" s="108" t="s">
        <v>1381</v>
      </c>
      <c r="K14" s="131" t="s">
        <v>603</v>
      </c>
      <c r="L14" s="108" t="s">
        <v>618</v>
      </c>
      <c r="M14" s="108" t="s">
        <v>534</v>
      </c>
      <c r="N14" s="129" t="s">
        <v>534</v>
      </c>
      <c r="O14" s="108">
        <v>2</v>
      </c>
      <c r="P14" s="108">
        <v>2</v>
      </c>
      <c r="Q14" s="108">
        <v>1</v>
      </c>
      <c r="R14" s="108">
        <v>1</v>
      </c>
      <c r="S14" s="108">
        <v>2</v>
      </c>
      <c r="T14" s="108">
        <v>2</v>
      </c>
      <c r="U14" s="108">
        <v>2</v>
      </c>
      <c r="V14" s="108">
        <v>2</v>
      </c>
      <c r="W14" s="108">
        <v>4</v>
      </c>
      <c r="X14" s="108" t="s">
        <v>1962</v>
      </c>
      <c r="Y14" s="108" t="s">
        <v>548</v>
      </c>
      <c r="Z14" s="108" t="s">
        <v>548</v>
      </c>
      <c r="AA14" s="108" t="s">
        <v>548</v>
      </c>
      <c r="AB14" s="108" t="s">
        <v>548</v>
      </c>
      <c r="AC14" s="108">
        <v>18</v>
      </c>
      <c r="AD14" s="135">
        <v>1</v>
      </c>
      <c r="AE14" s="108">
        <v>10</v>
      </c>
      <c r="AF14" s="108">
        <v>10</v>
      </c>
      <c r="AG14" s="135">
        <v>1</v>
      </c>
      <c r="AH14" s="108">
        <v>10</v>
      </c>
      <c r="AI14" s="108">
        <v>4</v>
      </c>
      <c r="AJ14" s="108">
        <v>14</v>
      </c>
      <c r="AK14" s="135">
        <v>1</v>
      </c>
      <c r="AL14" s="108">
        <v>3</v>
      </c>
      <c r="AM14" s="108" t="s">
        <v>548</v>
      </c>
      <c r="AN14" s="108" t="s">
        <v>548</v>
      </c>
      <c r="AO14" s="108">
        <v>4</v>
      </c>
      <c r="AP14" s="108" t="s">
        <v>548</v>
      </c>
      <c r="AQ14" s="108">
        <v>7</v>
      </c>
      <c r="AR14" s="135">
        <v>1</v>
      </c>
      <c r="AS14" s="108">
        <v>5</v>
      </c>
      <c r="AT14" s="108">
        <v>4</v>
      </c>
      <c r="AU14" s="108">
        <v>9</v>
      </c>
      <c r="AV14" s="135">
        <v>1</v>
      </c>
      <c r="AW14" s="108">
        <v>2</v>
      </c>
      <c r="AX14" s="108" t="s">
        <v>548</v>
      </c>
      <c r="AY14" s="108">
        <v>2</v>
      </c>
      <c r="AZ14" s="135">
        <v>1</v>
      </c>
      <c r="BA14" s="108">
        <v>2</v>
      </c>
      <c r="BB14" s="131" t="s">
        <v>603</v>
      </c>
      <c r="BC14" s="108">
        <v>2</v>
      </c>
      <c r="BD14" s="135">
        <v>1</v>
      </c>
      <c r="BE14" s="108">
        <v>10</v>
      </c>
      <c r="BF14" s="108">
        <v>10</v>
      </c>
      <c r="BG14" s="135">
        <v>1</v>
      </c>
      <c r="BH14" s="108">
        <v>4</v>
      </c>
      <c r="BI14" s="108">
        <v>7</v>
      </c>
      <c r="BJ14" s="108">
        <v>11</v>
      </c>
      <c r="BK14" s="135">
        <v>1</v>
      </c>
      <c r="BL14" s="108">
        <v>83</v>
      </c>
      <c r="BM14" s="135">
        <v>1</v>
      </c>
    </row>
    <row r="15" spans="2:65" x14ac:dyDescent="0.35">
      <c r="B15" s="107" t="s">
        <v>1</v>
      </c>
      <c r="C15" s="107" t="s">
        <v>17</v>
      </c>
      <c r="D15" s="107" t="s">
        <v>164</v>
      </c>
      <c r="E15" s="107" t="s">
        <v>165</v>
      </c>
      <c r="F15" s="107" t="s">
        <v>899</v>
      </c>
      <c r="G15" s="107" t="s">
        <v>20</v>
      </c>
      <c r="H15" s="107" t="s">
        <v>1961</v>
      </c>
      <c r="I15" s="133" t="s">
        <v>603</v>
      </c>
      <c r="J15" s="107" t="s">
        <v>1312</v>
      </c>
      <c r="K15" s="133" t="s">
        <v>603</v>
      </c>
      <c r="L15" s="107" t="s">
        <v>604</v>
      </c>
      <c r="M15" s="107" t="s">
        <v>534</v>
      </c>
      <c r="N15" s="132" t="s">
        <v>534</v>
      </c>
      <c r="O15" s="107">
        <v>2</v>
      </c>
      <c r="P15" s="107">
        <v>2</v>
      </c>
      <c r="Q15" s="107">
        <v>1</v>
      </c>
      <c r="R15" s="107">
        <v>1</v>
      </c>
      <c r="S15" s="107">
        <v>2</v>
      </c>
      <c r="T15" s="107">
        <v>2</v>
      </c>
      <c r="U15" s="107">
        <v>2</v>
      </c>
      <c r="V15" s="107">
        <v>2</v>
      </c>
      <c r="W15" s="107">
        <v>4</v>
      </c>
      <c r="X15" s="107" t="s">
        <v>1960</v>
      </c>
      <c r="Y15" s="107" t="s">
        <v>548</v>
      </c>
      <c r="Z15" s="107" t="s">
        <v>548</v>
      </c>
      <c r="AA15" s="107" t="s">
        <v>548</v>
      </c>
      <c r="AB15" s="107" t="s">
        <v>548</v>
      </c>
      <c r="AC15" s="107">
        <v>18</v>
      </c>
      <c r="AD15" s="139">
        <v>1</v>
      </c>
      <c r="AE15" s="107">
        <v>10</v>
      </c>
      <c r="AF15" s="107">
        <v>10</v>
      </c>
      <c r="AG15" s="139">
        <v>1</v>
      </c>
      <c r="AH15" s="107">
        <v>10</v>
      </c>
      <c r="AI15" s="107">
        <v>4</v>
      </c>
      <c r="AJ15" s="107">
        <v>14</v>
      </c>
      <c r="AK15" s="139">
        <v>1</v>
      </c>
      <c r="AL15" s="107">
        <v>3</v>
      </c>
      <c r="AM15" s="107" t="s">
        <v>548</v>
      </c>
      <c r="AN15" s="107" t="s">
        <v>548</v>
      </c>
      <c r="AO15" s="107">
        <v>4</v>
      </c>
      <c r="AP15" s="107" t="s">
        <v>548</v>
      </c>
      <c r="AQ15" s="107">
        <v>7</v>
      </c>
      <c r="AR15" s="139">
        <v>1</v>
      </c>
      <c r="AS15" s="107">
        <v>5</v>
      </c>
      <c r="AT15" s="107">
        <v>4</v>
      </c>
      <c r="AU15" s="107">
        <v>9</v>
      </c>
      <c r="AV15" s="139">
        <v>1</v>
      </c>
      <c r="AW15" s="107">
        <v>2</v>
      </c>
      <c r="AX15" s="107" t="s">
        <v>548</v>
      </c>
      <c r="AY15" s="107">
        <v>2</v>
      </c>
      <c r="AZ15" s="139">
        <v>1</v>
      </c>
      <c r="BA15" s="107">
        <v>2</v>
      </c>
      <c r="BB15" s="133" t="s">
        <v>603</v>
      </c>
      <c r="BC15" s="107">
        <v>2</v>
      </c>
      <c r="BD15" s="139">
        <v>1</v>
      </c>
      <c r="BE15" s="107">
        <v>10</v>
      </c>
      <c r="BF15" s="107">
        <v>10</v>
      </c>
      <c r="BG15" s="139">
        <v>1</v>
      </c>
      <c r="BH15" s="107">
        <v>4</v>
      </c>
      <c r="BI15" s="107">
        <v>7</v>
      </c>
      <c r="BJ15" s="107">
        <v>11</v>
      </c>
      <c r="BK15" s="139">
        <v>1</v>
      </c>
      <c r="BL15" s="108">
        <v>83</v>
      </c>
      <c r="BM15" s="139">
        <v>1</v>
      </c>
    </row>
    <row r="16" spans="2:65" x14ac:dyDescent="0.35">
      <c r="B16" s="108" t="s">
        <v>1</v>
      </c>
      <c r="C16" s="108" t="s">
        <v>39</v>
      </c>
      <c r="D16" s="108" t="s">
        <v>40</v>
      </c>
      <c r="E16" s="108" t="s">
        <v>217</v>
      </c>
      <c r="F16" s="108" t="s">
        <v>1027</v>
      </c>
      <c r="G16" s="108" t="s">
        <v>42</v>
      </c>
      <c r="H16" s="108" t="s">
        <v>1959</v>
      </c>
      <c r="I16" s="131" t="s">
        <v>603</v>
      </c>
      <c r="J16" s="108" t="s">
        <v>1958</v>
      </c>
      <c r="K16" s="131" t="s">
        <v>603</v>
      </c>
      <c r="L16" s="108" t="s">
        <v>619</v>
      </c>
      <c r="M16" s="108" t="s">
        <v>534</v>
      </c>
      <c r="N16" s="129" t="s">
        <v>534</v>
      </c>
      <c r="O16" s="108">
        <v>2</v>
      </c>
      <c r="P16" s="108">
        <v>2</v>
      </c>
      <c r="Q16" s="108">
        <v>1</v>
      </c>
      <c r="R16" s="108">
        <v>1</v>
      </c>
      <c r="S16" s="108">
        <v>2</v>
      </c>
      <c r="T16" s="108">
        <v>2</v>
      </c>
      <c r="U16" s="108">
        <v>2</v>
      </c>
      <c r="V16" s="108">
        <v>2</v>
      </c>
      <c r="W16" s="108">
        <v>4</v>
      </c>
      <c r="X16" s="108" t="s">
        <v>1957</v>
      </c>
      <c r="Y16" s="108" t="s">
        <v>548</v>
      </c>
      <c r="Z16" s="108" t="s">
        <v>548</v>
      </c>
      <c r="AA16" s="108" t="s">
        <v>548</v>
      </c>
      <c r="AB16" s="108" t="s">
        <v>548</v>
      </c>
      <c r="AC16" s="108">
        <v>18</v>
      </c>
      <c r="AD16" s="135">
        <v>1</v>
      </c>
      <c r="AE16" s="108">
        <v>10</v>
      </c>
      <c r="AF16" s="108">
        <v>10</v>
      </c>
      <c r="AG16" s="135">
        <v>1</v>
      </c>
      <c r="AH16" s="108">
        <v>10</v>
      </c>
      <c r="AI16" s="108">
        <v>4</v>
      </c>
      <c r="AJ16" s="108">
        <v>14</v>
      </c>
      <c r="AK16" s="135">
        <v>1</v>
      </c>
      <c r="AL16" s="108">
        <v>3</v>
      </c>
      <c r="AM16" s="108" t="s">
        <v>548</v>
      </c>
      <c r="AN16" s="108" t="s">
        <v>548</v>
      </c>
      <c r="AO16" s="108">
        <v>4</v>
      </c>
      <c r="AP16" s="108" t="s">
        <v>548</v>
      </c>
      <c r="AQ16" s="108">
        <v>7</v>
      </c>
      <c r="AR16" s="135">
        <v>1</v>
      </c>
      <c r="AS16" s="108">
        <v>5</v>
      </c>
      <c r="AT16" s="108">
        <v>4</v>
      </c>
      <c r="AU16" s="108">
        <v>9</v>
      </c>
      <c r="AV16" s="135">
        <v>1</v>
      </c>
      <c r="AW16" s="108">
        <v>2</v>
      </c>
      <c r="AX16" s="108" t="s">
        <v>614</v>
      </c>
      <c r="AY16" s="108">
        <v>2</v>
      </c>
      <c r="AZ16" s="135">
        <v>1</v>
      </c>
      <c r="BA16" s="108">
        <v>2</v>
      </c>
      <c r="BB16" s="131" t="s">
        <v>603</v>
      </c>
      <c r="BC16" s="108">
        <v>2</v>
      </c>
      <c r="BD16" s="135">
        <v>1</v>
      </c>
      <c r="BE16" s="108">
        <v>10</v>
      </c>
      <c r="BF16" s="108">
        <v>10</v>
      </c>
      <c r="BG16" s="135">
        <v>1</v>
      </c>
      <c r="BH16" s="108">
        <v>4</v>
      </c>
      <c r="BI16" s="108">
        <v>7</v>
      </c>
      <c r="BJ16" s="108">
        <v>11</v>
      </c>
      <c r="BK16" s="135">
        <v>1</v>
      </c>
      <c r="BL16" s="108">
        <v>83</v>
      </c>
      <c r="BM16" s="135">
        <v>1</v>
      </c>
    </row>
    <row r="17" spans="2:65" x14ac:dyDescent="0.35">
      <c r="B17" s="107" t="s">
        <v>1</v>
      </c>
      <c r="C17" s="107" t="s">
        <v>8</v>
      </c>
      <c r="D17" s="107" t="s">
        <v>9</v>
      </c>
      <c r="E17" s="107" t="s">
        <v>271</v>
      </c>
      <c r="F17" s="107" t="s">
        <v>1035</v>
      </c>
      <c r="G17" s="107" t="s">
        <v>11</v>
      </c>
      <c r="H17" s="107" t="s">
        <v>1956</v>
      </c>
      <c r="I17" s="133" t="s">
        <v>603</v>
      </c>
      <c r="J17" s="107" t="s">
        <v>1350</v>
      </c>
      <c r="K17" s="133" t="s">
        <v>603</v>
      </c>
      <c r="L17" s="107" t="s">
        <v>625</v>
      </c>
      <c r="M17" s="107" t="s">
        <v>534</v>
      </c>
      <c r="N17" s="132" t="s">
        <v>534</v>
      </c>
      <c r="O17" s="107">
        <v>2</v>
      </c>
      <c r="P17" s="107">
        <v>2</v>
      </c>
      <c r="Q17" s="107">
        <v>1</v>
      </c>
      <c r="R17" s="107">
        <v>1</v>
      </c>
      <c r="S17" s="107">
        <v>2</v>
      </c>
      <c r="T17" s="107">
        <v>2</v>
      </c>
      <c r="U17" s="107">
        <v>2</v>
      </c>
      <c r="V17" s="107">
        <v>2</v>
      </c>
      <c r="W17" s="107">
        <v>4</v>
      </c>
      <c r="X17" s="107" t="s">
        <v>623</v>
      </c>
      <c r="Y17" s="107" t="s">
        <v>548</v>
      </c>
      <c r="Z17" s="107" t="s">
        <v>548</v>
      </c>
      <c r="AA17" s="107" t="s">
        <v>548</v>
      </c>
      <c r="AB17" s="107" t="s">
        <v>548</v>
      </c>
      <c r="AC17" s="107">
        <v>18</v>
      </c>
      <c r="AD17" s="139">
        <v>1</v>
      </c>
      <c r="AE17" s="107" t="s">
        <v>548</v>
      </c>
      <c r="AF17" s="107" t="s">
        <v>534</v>
      </c>
      <c r="AG17" s="132" t="s">
        <v>534</v>
      </c>
      <c r="AH17" s="107">
        <v>10</v>
      </c>
      <c r="AI17" s="107">
        <v>4</v>
      </c>
      <c r="AJ17" s="107">
        <v>14</v>
      </c>
      <c r="AK17" s="139">
        <v>1</v>
      </c>
      <c r="AL17" s="107">
        <v>3</v>
      </c>
      <c r="AM17" s="107" t="s">
        <v>548</v>
      </c>
      <c r="AN17" s="107" t="s">
        <v>548</v>
      </c>
      <c r="AO17" s="107">
        <v>4</v>
      </c>
      <c r="AP17" s="107" t="s">
        <v>548</v>
      </c>
      <c r="AQ17" s="107">
        <v>7</v>
      </c>
      <c r="AR17" s="139">
        <v>1</v>
      </c>
      <c r="AS17" s="107">
        <v>5</v>
      </c>
      <c r="AT17" s="107">
        <v>4</v>
      </c>
      <c r="AU17" s="107">
        <v>9</v>
      </c>
      <c r="AV17" s="139">
        <v>1</v>
      </c>
      <c r="AW17" s="107">
        <v>2</v>
      </c>
      <c r="AX17" s="107" t="s">
        <v>613</v>
      </c>
      <c r="AY17" s="107">
        <v>2</v>
      </c>
      <c r="AZ17" s="139">
        <v>1</v>
      </c>
      <c r="BA17" s="107">
        <v>2</v>
      </c>
      <c r="BB17" s="133" t="s">
        <v>603</v>
      </c>
      <c r="BC17" s="107">
        <v>2</v>
      </c>
      <c r="BD17" s="139">
        <v>1</v>
      </c>
      <c r="BE17" s="107">
        <v>10</v>
      </c>
      <c r="BF17" s="107">
        <v>10</v>
      </c>
      <c r="BG17" s="139">
        <v>1</v>
      </c>
      <c r="BH17" s="107">
        <v>4</v>
      </c>
      <c r="BI17" s="107">
        <v>7</v>
      </c>
      <c r="BJ17" s="107">
        <v>11</v>
      </c>
      <c r="BK17" s="139">
        <v>1</v>
      </c>
      <c r="BL17" s="108">
        <v>73</v>
      </c>
      <c r="BM17" s="139">
        <v>1</v>
      </c>
    </row>
    <row r="18" spans="2:65" x14ac:dyDescent="0.35">
      <c r="B18" s="108" t="s">
        <v>1</v>
      </c>
      <c r="C18" s="108" t="s">
        <v>117</v>
      </c>
      <c r="D18" s="108" t="s">
        <v>197</v>
      </c>
      <c r="E18" s="108" t="s">
        <v>198</v>
      </c>
      <c r="F18" s="108" t="s">
        <v>902</v>
      </c>
      <c r="G18" s="108" t="s">
        <v>210</v>
      </c>
      <c r="H18" s="108" t="s">
        <v>1955</v>
      </c>
      <c r="I18" s="131" t="s">
        <v>603</v>
      </c>
      <c r="J18" s="108" t="s">
        <v>1415</v>
      </c>
      <c r="K18" s="131" t="s">
        <v>603</v>
      </c>
      <c r="L18" s="108" t="s">
        <v>627</v>
      </c>
      <c r="M18" s="108" t="s">
        <v>534</v>
      </c>
      <c r="N18" s="129" t="s">
        <v>534</v>
      </c>
      <c r="O18" s="108">
        <v>2</v>
      </c>
      <c r="P18" s="108">
        <v>2</v>
      </c>
      <c r="Q18" s="108">
        <v>1</v>
      </c>
      <c r="R18" s="108">
        <v>1</v>
      </c>
      <c r="S18" s="108">
        <v>2</v>
      </c>
      <c r="T18" s="108">
        <v>2</v>
      </c>
      <c r="U18" s="108">
        <v>2</v>
      </c>
      <c r="V18" s="108">
        <v>2</v>
      </c>
      <c r="W18" s="108">
        <v>4</v>
      </c>
      <c r="X18" s="108" t="s">
        <v>1954</v>
      </c>
      <c r="Y18" s="108" t="s">
        <v>548</v>
      </c>
      <c r="Z18" s="108" t="s">
        <v>548</v>
      </c>
      <c r="AA18" s="108" t="s">
        <v>548</v>
      </c>
      <c r="AB18" s="108" t="s">
        <v>548</v>
      </c>
      <c r="AC18" s="108">
        <v>18</v>
      </c>
      <c r="AD18" s="135">
        <v>1</v>
      </c>
      <c r="AE18" s="108">
        <v>10</v>
      </c>
      <c r="AF18" s="108">
        <v>10</v>
      </c>
      <c r="AG18" s="135">
        <v>1</v>
      </c>
      <c r="AH18" s="108">
        <v>10</v>
      </c>
      <c r="AI18" s="108">
        <v>4</v>
      </c>
      <c r="AJ18" s="108">
        <v>14</v>
      </c>
      <c r="AK18" s="135">
        <v>1</v>
      </c>
      <c r="AL18" s="108">
        <v>3</v>
      </c>
      <c r="AM18" s="108" t="s">
        <v>548</v>
      </c>
      <c r="AN18" s="108" t="s">
        <v>548</v>
      </c>
      <c r="AO18" s="108">
        <v>4</v>
      </c>
      <c r="AP18" s="108" t="s">
        <v>548</v>
      </c>
      <c r="AQ18" s="108">
        <v>7</v>
      </c>
      <c r="AR18" s="135">
        <v>1</v>
      </c>
      <c r="AS18" s="108">
        <v>5</v>
      </c>
      <c r="AT18" s="108">
        <v>4</v>
      </c>
      <c r="AU18" s="108">
        <v>9</v>
      </c>
      <c r="AV18" s="135">
        <v>1</v>
      </c>
      <c r="AW18" s="108">
        <v>2</v>
      </c>
      <c r="AX18" s="108" t="s">
        <v>614</v>
      </c>
      <c r="AY18" s="108">
        <v>2</v>
      </c>
      <c r="AZ18" s="135">
        <v>1</v>
      </c>
      <c r="BA18" s="108">
        <v>2</v>
      </c>
      <c r="BB18" s="131" t="s">
        <v>603</v>
      </c>
      <c r="BC18" s="108">
        <v>2</v>
      </c>
      <c r="BD18" s="135">
        <v>1</v>
      </c>
      <c r="BE18" s="108">
        <v>10</v>
      </c>
      <c r="BF18" s="108">
        <v>10</v>
      </c>
      <c r="BG18" s="135">
        <v>1</v>
      </c>
      <c r="BH18" s="108">
        <v>4</v>
      </c>
      <c r="BI18" s="108">
        <v>7</v>
      </c>
      <c r="BJ18" s="108">
        <v>11</v>
      </c>
      <c r="BK18" s="135">
        <v>1</v>
      </c>
      <c r="BL18" s="108">
        <v>83</v>
      </c>
      <c r="BM18" s="135">
        <v>1</v>
      </c>
    </row>
    <row r="19" spans="2:65" x14ac:dyDescent="0.35">
      <c r="B19" s="107" t="s">
        <v>1</v>
      </c>
      <c r="C19" s="107" t="s">
        <v>46</v>
      </c>
      <c r="D19" s="107" t="s">
        <v>503</v>
      </c>
      <c r="E19" s="107" t="s">
        <v>537</v>
      </c>
      <c r="F19" s="107" t="s">
        <v>1209</v>
      </c>
      <c r="G19" s="107" t="s">
        <v>49</v>
      </c>
      <c r="H19" s="107" t="s">
        <v>1953</v>
      </c>
      <c r="I19" s="133" t="s">
        <v>603</v>
      </c>
      <c r="J19" s="107" t="s">
        <v>1312</v>
      </c>
      <c r="K19" s="133" t="s">
        <v>603</v>
      </c>
      <c r="L19" s="107" t="s">
        <v>604</v>
      </c>
      <c r="M19" s="107" t="s">
        <v>534</v>
      </c>
      <c r="N19" s="132" t="s">
        <v>534</v>
      </c>
      <c r="O19" s="107">
        <v>2</v>
      </c>
      <c r="P19" s="107">
        <v>2</v>
      </c>
      <c r="Q19" s="107" t="s">
        <v>548</v>
      </c>
      <c r="R19" s="107" t="s">
        <v>548</v>
      </c>
      <c r="S19" s="107">
        <v>2</v>
      </c>
      <c r="T19" s="107">
        <v>2</v>
      </c>
      <c r="U19" s="107">
        <v>2</v>
      </c>
      <c r="V19" s="107">
        <v>2</v>
      </c>
      <c r="W19" s="107">
        <v>4</v>
      </c>
      <c r="X19" s="107" t="s">
        <v>1952</v>
      </c>
      <c r="Y19" s="107" t="s">
        <v>548</v>
      </c>
      <c r="Z19" s="107" t="s">
        <v>548</v>
      </c>
      <c r="AA19" s="107" t="s">
        <v>548</v>
      </c>
      <c r="AB19" s="107" t="s">
        <v>548</v>
      </c>
      <c r="AC19" s="107">
        <v>16</v>
      </c>
      <c r="AD19" s="139">
        <v>1</v>
      </c>
      <c r="AE19" s="107">
        <v>10</v>
      </c>
      <c r="AF19" s="107">
        <v>10</v>
      </c>
      <c r="AG19" s="139">
        <v>1</v>
      </c>
      <c r="AH19" s="107">
        <v>10</v>
      </c>
      <c r="AI19" s="107">
        <v>4</v>
      </c>
      <c r="AJ19" s="107">
        <v>14</v>
      </c>
      <c r="AK19" s="139">
        <v>1</v>
      </c>
      <c r="AL19" s="107">
        <v>3</v>
      </c>
      <c r="AM19" s="107" t="s">
        <v>548</v>
      </c>
      <c r="AN19" s="107" t="s">
        <v>548</v>
      </c>
      <c r="AO19" s="107" t="s">
        <v>548</v>
      </c>
      <c r="AP19" s="107" t="s">
        <v>548</v>
      </c>
      <c r="AQ19" s="107">
        <v>3</v>
      </c>
      <c r="AR19" s="139">
        <v>1</v>
      </c>
      <c r="AS19" s="107">
        <v>5</v>
      </c>
      <c r="AT19" s="107">
        <v>4</v>
      </c>
      <c r="AU19" s="107">
        <v>9</v>
      </c>
      <c r="AV19" s="139">
        <v>1</v>
      </c>
      <c r="AW19" s="107">
        <v>2</v>
      </c>
      <c r="AX19" s="107" t="s">
        <v>548</v>
      </c>
      <c r="AY19" s="107">
        <v>2</v>
      </c>
      <c r="AZ19" s="139">
        <v>1</v>
      </c>
      <c r="BA19" s="107">
        <v>2</v>
      </c>
      <c r="BB19" s="133" t="s">
        <v>603</v>
      </c>
      <c r="BC19" s="107">
        <v>2</v>
      </c>
      <c r="BD19" s="139">
        <v>1</v>
      </c>
      <c r="BE19" s="107">
        <v>10</v>
      </c>
      <c r="BF19" s="107">
        <v>10</v>
      </c>
      <c r="BG19" s="139">
        <v>1</v>
      </c>
      <c r="BH19" s="107">
        <v>4</v>
      </c>
      <c r="BI19" s="107">
        <v>7</v>
      </c>
      <c r="BJ19" s="107">
        <v>11</v>
      </c>
      <c r="BK19" s="139">
        <v>1</v>
      </c>
      <c r="BL19" s="108">
        <v>77</v>
      </c>
      <c r="BM19" s="139">
        <v>1</v>
      </c>
    </row>
    <row r="20" spans="2:65" x14ac:dyDescent="0.35">
      <c r="B20" s="108" t="s">
        <v>1</v>
      </c>
      <c r="C20" s="108" t="s">
        <v>2</v>
      </c>
      <c r="D20" s="108" t="s">
        <v>94</v>
      </c>
      <c r="E20" s="108" t="s">
        <v>356</v>
      </c>
      <c r="F20" s="108" t="s">
        <v>1012</v>
      </c>
      <c r="G20" s="108" t="s">
        <v>5</v>
      </c>
      <c r="H20" s="108" t="s">
        <v>1951</v>
      </c>
      <c r="I20" s="131" t="s">
        <v>603</v>
      </c>
      <c r="J20" s="108" t="s">
        <v>1312</v>
      </c>
      <c r="K20" s="131" t="s">
        <v>603</v>
      </c>
      <c r="L20" s="108" t="s">
        <v>618</v>
      </c>
      <c r="M20" s="108" t="s">
        <v>534</v>
      </c>
      <c r="N20" s="129" t="s">
        <v>534</v>
      </c>
      <c r="O20" s="108">
        <v>2</v>
      </c>
      <c r="P20" s="108">
        <v>2</v>
      </c>
      <c r="Q20" s="108" t="s">
        <v>548</v>
      </c>
      <c r="R20" s="108">
        <v>1</v>
      </c>
      <c r="S20" s="108">
        <v>2</v>
      </c>
      <c r="T20" s="108" t="s">
        <v>548</v>
      </c>
      <c r="U20" s="108">
        <v>2</v>
      </c>
      <c r="V20" s="108">
        <v>2</v>
      </c>
      <c r="W20" s="108">
        <v>4</v>
      </c>
      <c r="X20" s="108" t="s">
        <v>1950</v>
      </c>
      <c r="Y20" s="108" t="s">
        <v>548</v>
      </c>
      <c r="Z20" s="108" t="s">
        <v>548</v>
      </c>
      <c r="AA20" s="108" t="s">
        <v>548</v>
      </c>
      <c r="AB20" s="108" t="s">
        <v>548</v>
      </c>
      <c r="AC20" s="108">
        <v>15</v>
      </c>
      <c r="AD20" s="135">
        <v>1</v>
      </c>
      <c r="AE20" s="108">
        <v>10</v>
      </c>
      <c r="AF20" s="108">
        <v>10</v>
      </c>
      <c r="AG20" s="135">
        <v>1</v>
      </c>
      <c r="AH20" s="108">
        <v>10</v>
      </c>
      <c r="AI20" s="108">
        <v>4</v>
      </c>
      <c r="AJ20" s="108">
        <v>14</v>
      </c>
      <c r="AK20" s="135">
        <v>1</v>
      </c>
      <c r="AL20" s="108">
        <v>3</v>
      </c>
      <c r="AM20" s="108" t="s">
        <v>548</v>
      </c>
      <c r="AN20" s="108" t="s">
        <v>548</v>
      </c>
      <c r="AO20" s="108">
        <v>4</v>
      </c>
      <c r="AP20" s="108" t="s">
        <v>548</v>
      </c>
      <c r="AQ20" s="108">
        <v>7</v>
      </c>
      <c r="AR20" s="135">
        <v>1</v>
      </c>
      <c r="AS20" s="108">
        <v>5</v>
      </c>
      <c r="AT20" s="108">
        <v>4</v>
      </c>
      <c r="AU20" s="108">
        <v>9</v>
      </c>
      <c r="AV20" s="135">
        <v>1</v>
      </c>
      <c r="AW20" s="108">
        <v>2</v>
      </c>
      <c r="AX20" s="108" t="s">
        <v>548</v>
      </c>
      <c r="AY20" s="108">
        <v>2</v>
      </c>
      <c r="AZ20" s="135">
        <v>1</v>
      </c>
      <c r="BA20" s="108">
        <v>2</v>
      </c>
      <c r="BB20" s="131" t="s">
        <v>603</v>
      </c>
      <c r="BC20" s="108">
        <v>2</v>
      </c>
      <c r="BD20" s="135">
        <v>1</v>
      </c>
      <c r="BE20" s="108">
        <v>10</v>
      </c>
      <c r="BF20" s="108">
        <v>10</v>
      </c>
      <c r="BG20" s="135">
        <v>1</v>
      </c>
      <c r="BH20" s="108">
        <v>4</v>
      </c>
      <c r="BI20" s="108">
        <v>7</v>
      </c>
      <c r="BJ20" s="108">
        <v>11</v>
      </c>
      <c r="BK20" s="135">
        <v>1</v>
      </c>
      <c r="BL20" s="108">
        <v>80</v>
      </c>
      <c r="BM20" s="135">
        <v>1</v>
      </c>
    </row>
    <row r="21" spans="2:65" x14ac:dyDescent="0.35">
      <c r="B21" s="107" t="s">
        <v>1</v>
      </c>
      <c r="C21" s="107" t="s">
        <v>143</v>
      </c>
      <c r="D21" s="107" t="s">
        <v>144</v>
      </c>
      <c r="E21" s="107" t="s">
        <v>145</v>
      </c>
      <c r="F21" s="107" t="s">
        <v>889</v>
      </c>
      <c r="G21" s="107" t="s">
        <v>20</v>
      </c>
      <c r="H21" s="107" t="s">
        <v>1949</v>
      </c>
      <c r="I21" s="133" t="s">
        <v>603</v>
      </c>
      <c r="J21" s="107" t="s">
        <v>1277</v>
      </c>
      <c r="K21" s="133" t="s">
        <v>603</v>
      </c>
      <c r="L21" s="107" t="s">
        <v>618</v>
      </c>
      <c r="M21" s="107" t="s">
        <v>534</v>
      </c>
      <c r="N21" s="132" t="s">
        <v>534</v>
      </c>
      <c r="O21" s="107">
        <v>2</v>
      </c>
      <c r="P21" s="107">
        <v>2</v>
      </c>
      <c r="Q21" s="107">
        <v>1</v>
      </c>
      <c r="R21" s="107">
        <v>1</v>
      </c>
      <c r="S21" s="107">
        <v>2</v>
      </c>
      <c r="T21" s="107">
        <v>2</v>
      </c>
      <c r="U21" s="107">
        <v>2</v>
      </c>
      <c r="V21" s="107">
        <v>2</v>
      </c>
      <c r="W21" s="107">
        <v>4</v>
      </c>
      <c r="X21" s="107" t="s">
        <v>1765</v>
      </c>
      <c r="Y21" s="107" t="s">
        <v>548</v>
      </c>
      <c r="Z21" s="107" t="s">
        <v>548</v>
      </c>
      <c r="AA21" s="107" t="s">
        <v>548</v>
      </c>
      <c r="AB21" s="107" t="s">
        <v>548</v>
      </c>
      <c r="AC21" s="107">
        <v>18</v>
      </c>
      <c r="AD21" s="139">
        <v>1</v>
      </c>
      <c r="AE21" s="107">
        <v>10</v>
      </c>
      <c r="AF21" s="107">
        <v>10</v>
      </c>
      <c r="AG21" s="139">
        <v>1</v>
      </c>
      <c r="AH21" s="107">
        <v>10</v>
      </c>
      <c r="AI21" s="107">
        <v>4</v>
      </c>
      <c r="AJ21" s="107">
        <v>14</v>
      </c>
      <c r="AK21" s="139">
        <v>1</v>
      </c>
      <c r="AL21" s="107">
        <v>3</v>
      </c>
      <c r="AM21" s="107">
        <v>3</v>
      </c>
      <c r="AN21" s="107" t="s">
        <v>614</v>
      </c>
      <c r="AO21" s="107">
        <v>4</v>
      </c>
      <c r="AP21" s="107" t="s">
        <v>548</v>
      </c>
      <c r="AQ21" s="107">
        <v>10</v>
      </c>
      <c r="AR21" s="139">
        <v>1</v>
      </c>
      <c r="AS21" s="107">
        <v>5</v>
      </c>
      <c r="AT21" s="107">
        <v>4</v>
      </c>
      <c r="AU21" s="107">
        <v>9</v>
      </c>
      <c r="AV21" s="139">
        <v>1</v>
      </c>
      <c r="AW21" s="107">
        <v>2</v>
      </c>
      <c r="AX21" s="107" t="s">
        <v>548</v>
      </c>
      <c r="AY21" s="107">
        <v>2</v>
      </c>
      <c r="AZ21" s="139">
        <v>1</v>
      </c>
      <c r="BA21" s="107">
        <v>2</v>
      </c>
      <c r="BB21" s="133" t="s">
        <v>603</v>
      </c>
      <c r="BC21" s="107">
        <v>2</v>
      </c>
      <c r="BD21" s="139">
        <v>1</v>
      </c>
      <c r="BE21" s="107">
        <v>10</v>
      </c>
      <c r="BF21" s="107">
        <v>10</v>
      </c>
      <c r="BG21" s="139">
        <v>1</v>
      </c>
      <c r="BH21" s="107">
        <v>4</v>
      </c>
      <c r="BI21" s="107">
        <v>7</v>
      </c>
      <c r="BJ21" s="107">
        <v>11</v>
      </c>
      <c r="BK21" s="139">
        <v>1</v>
      </c>
      <c r="BL21" s="108">
        <v>86</v>
      </c>
      <c r="BM21" s="139">
        <v>1</v>
      </c>
    </row>
    <row r="22" spans="2:65" x14ac:dyDescent="0.35">
      <c r="B22" s="108" t="s">
        <v>1</v>
      </c>
      <c r="C22" s="108" t="s">
        <v>24</v>
      </c>
      <c r="D22" s="108" t="s">
        <v>120</v>
      </c>
      <c r="E22" s="108" t="s">
        <v>220</v>
      </c>
      <c r="F22" s="108" t="s">
        <v>1088</v>
      </c>
      <c r="G22" s="108" t="s">
        <v>66</v>
      </c>
      <c r="H22" s="108" t="s">
        <v>1948</v>
      </c>
      <c r="I22" s="131" t="s">
        <v>603</v>
      </c>
      <c r="J22" s="108" t="s">
        <v>1373</v>
      </c>
      <c r="K22" s="131" t="s">
        <v>603</v>
      </c>
      <c r="L22" s="108" t="s">
        <v>618</v>
      </c>
      <c r="M22" s="108" t="s">
        <v>534</v>
      </c>
      <c r="N22" s="129" t="s">
        <v>534</v>
      </c>
      <c r="O22" s="108">
        <v>2</v>
      </c>
      <c r="P22" s="108">
        <v>2</v>
      </c>
      <c r="Q22" s="108">
        <v>1</v>
      </c>
      <c r="R22" s="108">
        <v>1</v>
      </c>
      <c r="S22" s="108">
        <v>2</v>
      </c>
      <c r="T22" s="108">
        <v>2</v>
      </c>
      <c r="U22" s="108">
        <v>2</v>
      </c>
      <c r="V22" s="108">
        <v>2</v>
      </c>
      <c r="W22" s="108">
        <v>4</v>
      </c>
      <c r="X22" s="108" t="s">
        <v>1947</v>
      </c>
      <c r="Y22" s="108" t="s">
        <v>548</v>
      </c>
      <c r="Z22" s="108" t="s">
        <v>548</v>
      </c>
      <c r="AA22" s="108" t="s">
        <v>548</v>
      </c>
      <c r="AB22" s="108" t="s">
        <v>548</v>
      </c>
      <c r="AC22" s="108">
        <v>18</v>
      </c>
      <c r="AD22" s="135">
        <v>1</v>
      </c>
      <c r="AE22" s="108">
        <v>10</v>
      </c>
      <c r="AF22" s="108">
        <v>10</v>
      </c>
      <c r="AG22" s="135">
        <v>1</v>
      </c>
      <c r="AH22" s="108">
        <v>10</v>
      </c>
      <c r="AI22" s="108">
        <v>4</v>
      </c>
      <c r="AJ22" s="108">
        <v>14</v>
      </c>
      <c r="AK22" s="135">
        <v>1</v>
      </c>
      <c r="AL22" s="108">
        <v>3</v>
      </c>
      <c r="AM22" s="108" t="s">
        <v>548</v>
      </c>
      <c r="AN22" s="108" t="s">
        <v>548</v>
      </c>
      <c r="AO22" s="108">
        <v>4</v>
      </c>
      <c r="AP22" s="108" t="s">
        <v>548</v>
      </c>
      <c r="AQ22" s="108">
        <v>7</v>
      </c>
      <c r="AR22" s="135">
        <v>1</v>
      </c>
      <c r="AS22" s="108">
        <v>5</v>
      </c>
      <c r="AT22" s="108">
        <v>4</v>
      </c>
      <c r="AU22" s="108">
        <v>9</v>
      </c>
      <c r="AV22" s="135">
        <v>1</v>
      </c>
      <c r="AW22" s="108">
        <v>2</v>
      </c>
      <c r="AX22" s="108" t="s">
        <v>548</v>
      </c>
      <c r="AY22" s="108">
        <v>2</v>
      </c>
      <c r="AZ22" s="135">
        <v>1</v>
      </c>
      <c r="BA22" s="108">
        <v>2</v>
      </c>
      <c r="BB22" s="131" t="s">
        <v>603</v>
      </c>
      <c r="BC22" s="108">
        <v>2</v>
      </c>
      <c r="BD22" s="135">
        <v>1</v>
      </c>
      <c r="BE22" s="108">
        <v>10</v>
      </c>
      <c r="BF22" s="108">
        <v>10</v>
      </c>
      <c r="BG22" s="135">
        <v>1</v>
      </c>
      <c r="BH22" s="108">
        <v>4</v>
      </c>
      <c r="BI22" s="108">
        <v>7</v>
      </c>
      <c r="BJ22" s="108">
        <v>11</v>
      </c>
      <c r="BK22" s="135">
        <v>1</v>
      </c>
      <c r="BL22" s="108">
        <v>83</v>
      </c>
      <c r="BM22" s="135">
        <v>1</v>
      </c>
    </row>
    <row r="23" spans="2:65" x14ac:dyDescent="0.35">
      <c r="B23" s="107" t="s">
        <v>1</v>
      </c>
      <c r="C23" s="107" t="s">
        <v>34</v>
      </c>
      <c r="D23" s="107" t="s">
        <v>83</v>
      </c>
      <c r="E23" s="107" t="s">
        <v>387</v>
      </c>
      <c r="F23" s="107" t="s">
        <v>948</v>
      </c>
      <c r="G23" s="107" t="s">
        <v>202</v>
      </c>
      <c r="H23" s="107" t="s">
        <v>1946</v>
      </c>
      <c r="I23" s="133" t="s">
        <v>603</v>
      </c>
      <c r="J23" s="107" t="s">
        <v>1277</v>
      </c>
      <c r="K23" s="133" t="s">
        <v>603</v>
      </c>
      <c r="L23" s="107" t="s">
        <v>604</v>
      </c>
      <c r="M23" s="107" t="s">
        <v>534</v>
      </c>
      <c r="N23" s="132" t="s">
        <v>534</v>
      </c>
      <c r="O23" s="107">
        <v>2</v>
      </c>
      <c r="P23" s="107">
        <v>2</v>
      </c>
      <c r="Q23" s="107">
        <v>1</v>
      </c>
      <c r="R23" s="107">
        <v>1</v>
      </c>
      <c r="S23" s="107">
        <v>2</v>
      </c>
      <c r="T23" s="107">
        <v>2</v>
      </c>
      <c r="U23" s="107">
        <v>2</v>
      </c>
      <c r="V23" s="107">
        <v>2</v>
      </c>
      <c r="W23" s="107">
        <v>4</v>
      </c>
      <c r="X23" s="107" t="s">
        <v>1945</v>
      </c>
      <c r="Y23" s="107" t="s">
        <v>548</v>
      </c>
      <c r="Z23" s="107" t="s">
        <v>548</v>
      </c>
      <c r="AA23" s="107" t="s">
        <v>548</v>
      </c>
      <c r="AB23" s="107" t="s">
        <v>548</v>
      </c>
      <c r="AC23" s="107">
        <v>18</v>
      </c>
      <c r="AD23" s="139">
        <v>1</v>
      </c>
      <c r="AE23" s="107">
        <v>10</v>
      </c>
      <c r="AF23" s="107">
        <v>10</v>
      </c>
      <c r="AG23" s="139">
        <v>1</v>
      </c>
      <c r="AH23" s="107">
        <v>10</v>
      </c>
      <c r="AI23" s="107">
        <v>4</v>
      </c>
      <c r="AJ23" s="107">
        <v>14</v>
      </c>
      <c r="AK23" s="139">
        <v>1</v>
      </c>
      <c r="AL23" s="107">
        <v>3</v>
      </c>
      <c r="AM23" s="107">
        <v>3</v>
      </c>
      <c r="AN23" s="107" t="s">
        <v>614</v>
      </c>
      <c r="AO23" s="107">
        <v>4</v>
      </c>
      <c r="AP23" s="107" t="s">
        <v>548</v>
      </c>
      <c r="AQ23" s="107">
        <v>10</v>
      </c>
      <c r="AR23" s="139">
        <v>1</v>
      </c>
      <c r="AS23" s="107">
        <v>5</v>
      </c>
      <c r="AT23" s="107">
        <v>4</v>
      </c>
      <c r="AU23" s="107">
        <v>9</v>
      </c>
      <c r="AV23" s="139">
        <v>1</v>
      </c>
      <c r="AW23" s="107">
        <v>2</v>
      </c>
      <c r="AX23" s="107" t="s">
        <v>548</v>
      </c>
      <c r="AY23" s="107">
        <v>2</v>
      </c>
      <c r="AZ23" s="139">
        <v>1</v>
      </c>
      <c r="BA23" s="107">
        <v>2</v>
      </c>
      <c r="BB23" s="133" t="s">
        <v>603</v>
      </c>
      <c r="BC23" s="107">
        <v>2</v>
      </c>
      <c r="BD23" s="139">
        <v>1</v>
      </c>
      <c r="BE23" s="107">
        <v>10</v>
      </c>
      <c r="BF23" s="107">
        <v>10</v>
      </c>
      <c r="BG23" s="139">
        <v>1</v>
      </c>
      <c r="BH23" s="107">
        <v>4</v>
      </c>
      <c r="BI23" s="107">
        <v>7</v>
      </c>
      <c r="BJ23" s="107">
        <v>11</v>
      </c>
      <c r="BK23" s="139">
        <v>1</v>
      </c>
      <c r="BL23" s="108">
        <v>86</v>
      </c>
      <c r="BM23" s="139">
        <v>1</v>
      </c>
    </row>
    <row r="24" spans="2:65" x14ac:dyDescent="0.35">
      <c r="B24" s="108" t="s">
        <v>1</v>
      </c>
      <c r="C24" s="108" t="s">
        <v>21</v>
      </c>
      <c r="D24" s="108" t="s">
        <v>328</v>
      </c>
      <c r="E24" s="108" t="s">
        <v>329</v>
      </c>
      <c r="F24" s="108" t="s">
        <v>1077</v>
      </c>
      <c r="G24" s="108" t="s">
        <v>5</v>
      </c>
      <c r="H24" s="108" t="s">
        <v>1944</v>
      </c>
      <c r="I24" s="131" t="s">
        <v>603</v>
      </c>
      <c r="J24" s="108" t="s">
        <v>1342</v>
      </c>
      <c r="K24" s="131" t="s">
        <v>603</v>
      </c>
      <c r="L24" s="108" t="s">
        <v>624</v>
      </c>
      <c r="M24" s="108" t="s">
        <v>534</v>
      </c>
      <c r="N24" s="129" t="s">
        <v>534</v>
      </c>
      <c r="O24" s="108">
        <v>2</v>
      </c>
      <c r="P24" s="108">
        <v>2</v>
      </c>
      <c r="Q24" s="108">
        <v>1</v>
      </c>
      <c r="R24" s="108">
        <v>1</v>
      </c>
      <c r="S24" s="108">
        <v>2</v>
      </c>
      <c r="T24" s="108" t="s">
        <v>548</v>
      </c>
      <c r="U24" s="108">
        <v>2</v>
      </c>
      <c r="V24" s="108">
        <v>2</v>
      </c>
      <c r="W24" s="108">
        <v>4</v>
      </c>
      <c r="X24" s="108" t="s">
        <v>1943</v>
      </c>
      <c r="Y24" s="108" t="s">
        <v>548</v>
      </c>
      <c r="Z24" s="108" t="s">
        <v>548</v>
      </c>
      <c r="AA24" s="108" t="s">
        <v>548</v>
      </c>
      <c r="AB24" s="108" t="s">
        <v>548</v>
      </c>
      <c r="AC24" s="108">
        <v>16</v>
      </c>
      <c r="AD24" s="135">
        <v>1</v>
      </c>
      <c r="AE24" s="108">
        <v>10</v>
      </c>
      <c r="AF24" s="108">
        <v>10</v>
      </c>
      <c r="AG24" s="135">
        <v>1</v>
      </c>
      <c r="AH24" s="108">
        <v>10</v>
      </c>
      <c r="AI24" s="108" t="s">
        <v>548</v>
      </c>
      <c r="AJ24" s="108">
        <v>10</v>
      </c>
      <c r="AK24" s="135">
        <v>1</v>
      </c>
      <c r="AL24" s="108">
        <v>3</v>
      </c>
      <c r="AM24" s="108" t="s">
        <v>548</v>
      </c>
      <c r="AN24" s="108" t="s">
        <v>548</v>
      </c>
      <c r="AO24" s="108">
        <v>4</v>
      </c>
      <c r="AP24" s="108" t="s">
        <v>548</v>
      </c>
      <c r="AQ24" s="108">
        <v>7</v>
      </c>
      <c r="AR24" s="135">
        <v>1</v>
      </c>
      <c r="AS24" s="108">
        <v>5</v>
      </c>
      <c r="AT24" s="108">
        <v>4</v>
      </c>
      <c r="AU24" s="108">
        <v>9</v>
      </c>
      <c r="AV24" s="135">
        <v>1</v>
      </c>
      <c r="AW24" s="108">
        <v>2</v>
      </c>
      <c r="AX24" s="108" t="s">
        <v>614</v>
      </c>
      <c r="AY24" s="108">
        <v>2</v>
      </c>
      <c r="AZ24" s="135">
        <v>1</v>
      </c>
      <c r="BA24" s="108">
        <v>2</v>
      </c>
      <c r="BB24" s="131" t="s">
        <v>603</v>
      </c>
      <c r="BC24" s="108">
        <v>2</v>
      </c>
      <c r="BD24" s="135">
        <v>1</v>
      </c>
      <c r="BE24" s="108">
        <v>10</v>
      </c>
      <c r="BF24" s="108">
        <v>10</v>
      </c>
      <c r="BG24" s="135">
        <v>1</v>
      </c>
      <c r="BH24" s="108">
        <v>4</v>
      </c>
      <c r="BI24" s="108">
        <v>7</v>
      </c>
      <c r="BJ24" s="108">
        <v>11</v>
      </c>
      <c r="BK24" s="135">
        <v>1</v>
      </c>
      <c r="BL24" s="108">
        <v>77</v>
      </c>
      <c r="BM24" s="135">
        <v>1</v>
      </c>
    </row>
    <row r="25" spans="2:65" x14ac:dyDescent="0.35">
      <c r="B25" s="107" t="s">
        <v>1</v>
      </c>
      <c r="C25" s="107" t="s">
        <v>24</v>
      </c>
      <c r="D25" s="107" t="s">
        <v>399</v>
      </c>
      <c r="E25" s="107" t="s">
        <v>400</v>
      </c>
      <c r="F25" s="107" t="s">
        <v>1129</v>
      </c>
      <c r="G25" s="107" t="s">
        <v>42</v>
      </c>
      <c r="H25" s="107" t="s">
        <v>1942</v>
      </c>
      <c r="I25" s="133" t="s">
        <v>603</v>
      </c>
      <c r="J25" s="107" t="s">
        <v>1387</v>
      </c>
      <c r="K25" s="133" t="s">
        <v>603</v>
      </c>
      <c r="L25" s="107" t="s">
        <v>627</v>
      </c>
      <c r="M25" s="107" t="s">
        <v>534</v>
      </c>
      <c r="N25" s="132" t="s">
        <v>534</v>
      </c>
      <c r="O25" s="107">
        <v>2</v>
      </c>
      <c r="P25" s="107">
        <v>2</v>
      </c>
      <c r="Q25" s="107">
        <v>1</v>
      </c>
      <c r="R25" s="107">
        <v>1</v>
      </c>
      <c r="S25" s="107">
        <v>2</v>
      </c>
      <c r="T25" s="107">
        <v>2</v>
      </c>
      <c r="U25" s="107">
        <v>2</v>
      </c>
      <c r="V25" s="107">
        <v>2</v>
      </c>
      <c r="W25" s="107">
        <v>4</v>
      </c>
      <c r="X25" s="107" t="s">
        <v>1941</v>
      </c>
      <c r="Y25" s="107" t="s">
        <v>548</v>
      </c>
      <c r="Z25" s="107" t="s">
        <v>548</v>
      </c>
      <c r="AA25" s="107" t="s">
        <v>548</v>
      </c>
      <c r="AB25" s="107" t="s">
        <v>548</v>
      </c>
      <c r="AC25" s="107">
        <v>18</v>
      </c>
      <c r="AD25" s="139">
        <v>1</v>
      </c>
      <c r="AE25" s="107">
        <v>10</v>
      </c>
      <c r="AF25" s="107">
        <v>10</v>
      </c>
      <c r="AG25" s="139">
        <v>1</v>
      </c>
      <c r="AH25" s="107">
        <v>10</v>
      </c>
      <c r="AI25" s="107">
        <v>4</v>
      </c>
      <c r="AJ25" s="107">
        <v>14</v>
      </c>
      <c r="AK25" s="139">
        <v>1</v>
      </c>
      <c r="AL25" s="107">
        <v>3</v>
      </c>
      <c r="AM25" s="107">
        <v>3</v>
      </c>
      <c r="AN25" s="107" t="s">
        <v>614</v>
      </c>
      <c r="AO25" s="107">
        <v>4</v>
      </c>
      <c r="AP25" s="107" t="s">
        <v>548</v>
      </c>
      <c r="AQ25" s="107">
        <v>10</v>
      </c>
      <c r="AR25" s="139">
        <v>1</v>
      </c>
      <c r="AS25" s="107">
        <v>5</v>
      </c>
      <c r="AT25" s="107">
        <v>4</v>
      </c>
      <c r="AU25" s="107">
        <v>9</v>
      </c>
      <c r="AV25" s="139">
        <v>1</v>
      </c>
      <c r="AW25" s="107">
        <v>2</v>
      </c>
      <c r="AX25" s="107" t="s">
        <v>614</v>
      </c>
      <c r="AY25" s="107">
        <v>2</v>
      </c>
      <c r="AZ25" s="139">
        <v>1</v>
      </c>
      <c r="BA25" s="107">
        <v>2</v>
      </c>
      <c r="BB25" s="133" t="s">
        <v>603</v>
      </c>
      <c r="BC25" s="107">
        <v>2</v>
      </c>
      <c r="BD25" s="139">
        <v>1</v>
      </c>
      <c r="BE25" s="107">
        <v>10</v>
      </c>
      <c r="BF25" s="107">
        <v>10</v>
      </c>
      <c r="BG25" s="139">
        <v>1</v>
      </c>
      <c r="BH25" s="107">
        <v>4</v>
      </c>
      <c r="BI25" s="107">
        <v>7</v>
      </c>
      <c r="BJ25" s="107">
        <v>11</v>
      </c>
      <c r="BK25" s="139">
        <v>1</v>
      </c>
      <c r="BL25" s="108">
        <v>86</v>
      </c>
      <c r="BM25" s="139">
        <v>1</v>
      </c>
    </row>
    <row r="26" spans="2:65" x14ac:dyDescent="0.35">
      <c r="B26" s="108" t="s">
        <v>1</v>
      </c>
      <c r="C26" s="108" t="s">
        <v>223</v>
      </c>
      <c r="D26" s="108" t="s">
        <v>236</v>
      </c>
      <c r="E26" s="108" t="s">
        <v>339</v>
      </c>
      <c r="F26" s="108" t="s">
        <v>1127</v>
      </c>
      <c r="G26" s="108" t="s">
        <v>210</v>
      </c>
      <c r="H26" s="108" t="s">
        <v>1940</v>
      </c>
      <c r="I26" s="131" t="s">
        <v>603</v>
      </c>
      <c r="J26" s="108" t="s">
        <v>1277</v>
      </c>
      <c r="K26" s="131" t="s">
        <v>603</v>
      </c>
      <c r="L26" s="108" t="s">
        <v>639</v>
      </c>
      <c r="M26" s="108" t="s">
        <v>534</v>
      </c>
      <c r="N26" s="129" t="s">
        <v>534</v>
      </c>
      <c r="O26" s="108">
        <v>2</v>
      </c>
      <c r="P26" s="108">
        <v>2</v>
      </c>
      <c r="Q26" s="108">
        <v>1</v>
      </c>
      <c r="R26" s="108">
        <v>1</v>
      </c>
      <c r="S26" s="108">
        <v>2</v>
      </c>
      <c r="T26" s="108">
        <v>2</v>
      </c>
      <c r="U26" s="108">
        <v>2</v>
      </c>
      <c r="V26" s="108">
        <v>2</v>
      </c>
      <c r="W26" s="108">
        <v>4</v>
      </c>
      <c r="X26" s="108" t="s">
        <v>688</v>
      </c>
      <c r="Y26" s="108" t="s">
        <v>548</v>
      </c>
      <c r="Z26" s="108" t="s">
        <v>548</v>
      </c>
      <c r="AA26" s="108" t="s">
        <v>548</v>
      </c>
      <c r="AB26" s="108" t="s">
        <v>548</v>
      </c>
      <c r="AC26" s="108">
        <v>18</v>
      </c>
      <c r="AD26" s="135">
        <v>1</v>
      </c>
      <c r="AE26" s="108">
        <v>10</v>
      </c>
      <c r="AF26" s="108">
        <v>10</v>
      </c>
      <c r="AG26" s="135">
        <v>1</v>
      </c>
      <c r="AH26" s="108">
        <v>10</v>
      </c>
      <c r="AI26" s="108">
        <v>4</v>
      </c>
      <c r="AJ26" s="108">
        <v>14</v>
      </c>
      <c r="AK26" s="135">
        <v>1</v>
      </c>
      <c r="AL26" s="108">
        <v>3</v>
      </c>
      <c r="AM26" s="108">
        <v>3</v>
      </c>
      <c r="AN26" s="108" t="s">
        <v>548</v>
      </c>
      <c r="AO26" s="108">
        <v>4</v>
      </c>
      <c r="AP26" s="108" t="s">
        <v>548</v>
      </c>
      <c r="AQ26" s="108">
        <v>10</v>
      </c>
      <c r="AR26" s="135">
        <v>1</v>
      </c>
      <c r="AS26" s="108">
        <v>5</v>
      </c>
      <c r="AT26" s="108">
        <v>4</v>
      </c>
      <c r="AU26" s="108">
        <v>9</v>
      </c>
      <c r="AV26" s="135">
        <v>1</v>
      </c>
      <c r="AW26" s="108">
        <v>2</v>
      </c>
      <c r="AX26" s="108" t="s">
        <v>613</v>
      </c>
      <c r="AY26" s="108">
        <v>2</v>
      </c>
      <c r="AZ26" s="135">
        <v>1</v>
      </c>
      <c r="BA26" s="108">
        <v>2</v>
      </c>
      <c r="BB26" s="131" t="s">
        <v>603</v>
      </c>
      <c r="BC26" s="108">
        <v>2</v>
      </c>
      <c r="BD26" s="135">
        <v>1</v>
      </c>
      <c r="BE26" s="108">
        <v>10</v>
      </c>
      <c r="BF26" s="108">
        <v>10</v>
      </c>
      <c r="BG26" s="135">
        <v>1</v>
      </c>
      <c r="BH26" s="108">
        <v>4</v>
      </c>
      <c r="BI26" s="108">
        <v>7</v>
      </c>
      <c r="BJ26" s="108">
        <v>11</v>
      </c>
      <c r="BK26" s="135">
        <v>1</v>
      </c>
      <c r="BL26" s="108">
        <v>86</v>
      </c>
      <c r="BM26" s="135">
        <v>1</v>
      </c>
    </row>
    <row r="27" spans="2:65" x14ac:dyDescent="0.35">
      <c r="B27" s="107" t="s">
        <v>1</v>
      </c>
      <c r="C27" s="107" t="s">
        <v>8</v>
      </c>
      <c r="D27" s="107" t="s">
        <v>9</v>
      </c>
      <c r="E27" s="107" t="s">
        <v>507</v>
      </c>
      <c r="F27" s="107" t="s">
        <v>1133</v>
      </c>
      <c r="G27" s="107" t="s">
        <v>1330</v>
      </c>
      <c r="H27" s="107" t="s">
        <v>1939</v>
      </c>
      <c r="I27" s="133" t="s">
        <v>603</v>
      </c>
      <c r="J27" s="107" t="s">
        <v>1342</v>
      </c>
      <c r="K27" s="133" t="s">
        <v>603</v>
      </c>
      <c r="L27" s="107" t="s">
        <v>630</v>
      </c>
      <c r="M27" s="107" t="s">
        <v>534</v>
      </c>
      <c r="N27" s="132" t="s">
        <v>534</v>
      </c>
      <c r="O27" s="107">
        <v>2</v>
      </c>
      <c r="P27" s="107">
        <v>2</v>
      </c>
      <c r="Q27" s="107">
        <v>1</v>
      </c>
      <c r="R27" s="107">
        <v>1</v>
      </c>
      <c r="S27" s="107">
        <v>2</v>
      </c>
      <c r="T27" s="107">
        <v>2</v>
      </c>
      <c r="U27" s="107">
        <v>2</v>
      </c>
      <c r="V27" s="107">
        <v>2</v>
      </c>
      <c r="W27" s="107">
        <v>4</v>
      </c>
      <c r="X27" s="107" t="s">
        <v>1938</v>
      </c>
      <c r="Y27" s="107" t="s">
        <v>548</v>
      </c>
      <c r="Z27" s="107" t="s">
        <v>548</v>
      </c>
      <c r="AA27" s="107" t="s">
        <v>548</v>
      </c>
      <c r="AB27" s="107" t="s">
        <v>548</v>
      </c>
      <c r="AC27" s="107">
        <v>18</v>
      </c>
      <c r="AD27" s="139">
        <v>1</v>
      </c>
      <c r="AE27" s="107">
        <v>10</v>
      </c>
      <c r="AF27" s="107">
        <v>10</v>
      </c>
      <c r="AG27" s="139">
        <v>1</v>
      </c>
      <c r="AH27" s="107">
        <v>10</v>
      </c>
      <c r="AI27" s="107" t="s">
        <v>548</v>
      </c>
      <c r="AJ27" s="107">
        <v>10</v>
      </c>
      <c r="AK27" s="139">
        <v>1</v>
      </c>
      <c r="AL27" s="107">
        <v>3</v>
      </c>
      <c r="AM27" s="107">
        <v>3</v>
      </c>
      <c r="AN27" s="107" t="s">
        <v>614</v>
      </c>
      <c r="AO27" s="107">
        <v>4</v>
      </c>
      <c r="AP27" s="107" t="s">
        <v>548</v>
      </c>
      <c r="AQ27" s="107">
        <v>10</v>
      </c>
      <c r="AR27" s="139">
        <v>1</v>
      </c>
      <c r="AS27" s="107">
        <v>5</v>
      </c>
      <c r="AT27" s="107">
        <v>4</v>
      </c>
      <c r="AU27" s="107">
        <v>9</v>
      </c>
      <c r="AV27" s="139">
        <v>1</v>
      </c>
      <c r="AW27" s="107">
        <v>2</v>
      </c>
      <c r="AX27" s="107" t="s">
        <v>613</v>
      </c>
      <c r="AY27" s="107">
        <v>2</v>
      </c>
      <c r="AZ27" s="139">
        <v>1</v>
      </c>
      <c r="BA27" s="107">
        <v>2</v>
      </c>
      <c r="BB27" s="133" t="s">
        <v>603</v>
      </c>
      <c r="BC27" s="107">
        <v>2</v>
      </c>
      <c r="BD27" s="139">
        <v>1</v>
      </c>
      <c r="BE27" s="107">
        <v>10</v>
      </c>
      <c r="BF27" s="107">
        <v>10</v>
      </c>
      <c r="BG27" s="139">
        <v>1</v>
      </c>
      <c r="BH27" s="107">
        <v>4</v>
      </c>
      <c r="BI27" s="107">
        <v>7</v>
      </c>
      <c r="BJ27" s="107">
        <v>11</v>
      </c>
      <c r="BK27" s="139">
        <v>1</v>
      </c>
      <c r="BL27" s="108">
        <v>82</v>
      </c>
      <c r="BM27" s="139">
        <v>1</v>
      </c>
    </row>
    <row r="28" spans="2:65" x14ac:dyDescent="0.35">
      <c r="B28" s="108" t="s">
        <v>1</v>
      </c>
      <c r="C28" s="108" t="s">
        <v>8</v>
      </c>
      <c r="D28" s="108" t="s">
        <v>9</v>
      </c>
      <c r="E28" s="108" t="s">
        <v>413</v>
      </c>
      <c r="F28" s="108" t="s">
        <v>994</v>
      </c>
      <c r="G28" s="108" t="s">
        <v>811</v>
      </c>
      <c r="H28" s="108" t="s">
        <v>1937</v>
      </c>
      <c r="I28" s="131" t="s">
        <v>603</v>
      </c>
      <c r="J28" s="108" t="s">
        <v>1342</v>
      </c>
      <c r="K28" s="131" t="s">
        <v>603</v>
      </c>
      <c r="L28" s="108" t="s">
        <v>619</v>
      </c>
      <c r="M28" s="108" t="s">
        <v>534</v>
      </c>
      <c r="N28" s="129" t="s">
        <v>534</v>
      </c>
      <c r="O28" s="108">
        <v>2</v>
      </c>
      <c r="P28" s="108">
        <v>2</v>
      </c>
      <c r="Q28" s="108">
        <v>1</v>
      </c>
      <c r="R28" s="108">
        <v>1</v>
      </c>
      <c r="S28" s="108">
        <v>2</v>
      </c>
      <c r="T28" s="108">
        <v>2</v>
      </c>
      <c r="U28" s="108">
        <v>2</v>
      </c>
      <c r="V28" s="108">
        <v>2</v>
      </c>
      <c r="W28" s="108">
        <v>4</v>
      </c>
      <c r="X28" s="108" t="s">
        <v>623</v>
      </c>
      <c r="Y28" s="108" t="s">
        <v>548</v>
      </c>
      <c r="Z28" s="108" t="s">
        <v>548</v>
      </c>
      <c r="AA28" s="108" t="s">
        <v>548</v>
      </c>
      <c r="AB28" s="108" t="s">
        <v>548</v>
      </c>
      <c r="AC28" s="108">
        <v>18</v>
      </c>
      <c r="AD28" s="135">
        <v>1</v>
      </c>
      <c r="AE28" s="108" t="s">
        <v>548</v>
      </c>
      <c r="AF28" s="108" t="s">
        <v>534</v>
      </c>
      <c r="AG28" s="129" t="s">
        <v>534</v>
      </c>
      <c r="AH28" s="108">
        <v>10</v>
      </c>
      <c r="AI28" s="108">
        <v>4</v>
      </c>
      <c r="AJ28" s="108">
        <v>14</v>
      </c>
      <c r="AK28" s="135">
        <v>1</v>
      </c>
      <c r="AL28" s="108">
        <v>3</v>
      </c>
      <c r="AM28" s="108">
        <v>3</v>
      </c>
      <c r="AN28" s="108" t="s">
        <v>614</v>
      </c>
      <c r="AO28" s="108">
        <v>4</v>
      </c>
      <c r="AP28" s="108" t="s">
        <v>548</v>
      </c>
      <c r="AQ28" s="108">
        <v>10</v>
      </c>
      <c r="AR28" s="135">
        <v>1</v>
      </c>
      <c r="AS28" s="108">
        <v>5</v>
      </c>
      <c r="AT28" s="108">
        <v>4</v>
      </c>
      <c r="AU28" s="108">
        <v>9</v>
      </c>
      <c r="AV28" s="135">
        <v>1</v>
      </c>
      <c r="AW28" s="108">
        <v>2</v>
      </c>
      <c r="AX28" s="108" t="s">
        <v>614</v>
      </c>
      <c r="AY28" s="108">
        <v>2</v>
      </c>
      <c r="AZ28" s="135">
        <v>1</v>
      </c>
      <c r="BA28" s="108">
        <v>2</v>
      </c>
      <c r="BB28" s="131" t="s">
        <v>603</v>
      </c>
      <c r="BC28" s="108">
        <v>2</v>
      </c>
      <c r="BD28" s="135">
        <v>1</v>
      </c>
      <c r="BE28" s="108">
        <v>10</v>
      </c>
      <c r="BF28" s="108">
        <v>10</v>
      </c>
      <c r="BG28" s="135">
        <v>1</v>
      </c>
      <c r="BH28" s="108">
        <v>4</v>
      </c>
      <c r="BI28" s="108">
        <v>7</v>
      </c>
      <c r="BJ28" s="108">
        <v>11</v>
      </c>
      <c r="BK28" s="135">
        <v>1</v>
      </c>
      <c r="BL28" s="108">
        <v>76</v>
      </c>
      <c r="BM28" s="135">
        <v>1</v>
      </c>
    </row>
    <row r="29" spans="2:65" x14ac:dyDescent="0.35">
      <c r="B29" s="107" t="s">
        <v>1</v>
      </c>
      <c r="C29" s="107" t="s">
        <v>27</v>
      </c>
      <c r="D29" s="107" t="s">
        <v>28</v>
      </c>
      <c r="E29" s="107" t="s">
        <v>189</v>
      </c>
      <c r="F29" s="107" t="s">
        <v>1019</v>
      </c>
      <c r="G29" s="107" t="s">
        <v>30</v>
      </c>
      <c r="H29" s="107" t="s">
        <v>1936</v>
      </c>
      <c r="I29" s="133" t="s">
        <v>603</v>
      </c>
      <c r="J29" s="107" t="s">
        <v>1297</v>
      </c>
      <c r="K29" s="133" t="s">
        <v>603</v>
      </c>
      <c r="L29" s="107" t="s">
        <v>624</v>
      </c>
      <c r="M29" s="107" t="s">
        <v>534</v>
      </c>
      <c r="N29" s="132" t="s">
        <v>534</v>
      </c>
      <c r="O29" s="107">
        <v>2</v>
      </c>
      <c r="P29" s="107">
        <v>2</v>
      </c>
      <c r="Q29" s="107">
        <v>1</v>
      </c>
      <c r="R29" s="107">
        <v>1</v>
      </c>
      <c r="S29" s="107">
        <v>2</v>
      </c>
      <c r="T29" s="107">
        <v>2</v>
      </c>
      <c r="U29" s="107">
        <v>2</v>
      </c>
      <c r="V29" s="107">
        <v>2</v>
      </c>
      <c r="W29" s="107">
        <v>4</v>
      </c>
      <c r="X29" s="107" t="s">
        <v>697</v>
      </c>
      <c r="Y29" s="107" t="s">
        <v>548</v>
      </c>
      <c r="Z29" s="107" t="s">
        <v>548</v>
      </c>
      <c r="AA29" s="107" t="s">
        <v>548</v>
      </c>
      <c r="AB29" s="107" t="s">
        <v>548</v>
      </c>
      <c r="AC29" s="107">
        <v>18</v>
      </c>
      <c r="AD29" s="139">
        <v>1</v>
      </c>
      <c r="AE29" s="107">
        <v>10</v>
      </c>
      <c r="AF29" s="107">
        <v>10</v>
      </c>
      <c r="AG29" s="139">
        <v>1</v>
      </c>
      <c r="AH29" s="107">
        <v>10</v>
      </c>
      <c r="AI29" s="107">
        <v>4</v>
      </c>
      <c r="AJ29" s="107">
        <v>14</v>
      </c>
      <c r="AK29" s="139">
        <v>1</v>
      </c>
      <c r="AL29" s="107">
        <v>3</v>
      </c>
      <c r="AM29" s="107">
        <v>3</v>
      </c>
      <c r="AN29" s="107" t="s">
        <v>614</v>
      </c>
      <c r="AO29" s="107">
        <v>4</v>
      </c>
      <c r="AP29" s="107" t="s">
        <v>548</v>
      </c>
      <c r="AQ29" s="107">
        <v>10</v>
      </c>
      <c r="AR29" s="139">
        <v>1</v>
      </c>
      <c r="AS29" s="107">
        <v>5</v>
      </c>
      <c r="AT29" s="107">
        <v>4</v>
      </c>
      <c r="AU29" s="107">
        <v>9</v>
      </c>
      <c r="AV29" s="139">
        <v>1</v>
      </c>
      <c r="AW29" s="107">
        <v>2</v>
      </c>
      <c r="AX29" s="107" t="s">
        <v>614</v>
      </c>
      <c r="AY29" s="107">
        <v>2</v>
      </c>
      <c r="AZ29" s="139">
        <v>1</v>
      </c>
      <c r="BA29" s="107">
        <v>2</v>
      </c>
      <c r="BB29" s="133" t="s">
        <v>603</v>
      </c>
      <c r="BC29" s="107">
        <v>2</v>
      </c>
      <c r="BD29" s="139">
        <v>1</v>
      </c>
      <c r="BE29" s="107">
        <v>10</v>
      </c>
      <c r="BF29" s="107">
        <v>10</v>
      </c>
      <c r="BG29" s="139">
        <v>1</v>
      </c>
      <c r="BH29" s="107">
        <v>4</v>
      </c>
      <c r="BI29" s="107">
        <v>7</v>
      </c>
      <c r="BJ29" s="107">
        <v>11</v>
      </c>
      <c r="BK29" s="139">
        <v>1</v>
      </c>
      <c r="BL29" s="108">
        <v>86</v>
      </c>
      <c r="BM29" s="139">
        <v>1</v>
      </c>
    </row>
    <row r="30" spans="2:65" x14ac:dyDescent="0.35">
      <c r="B30" s="108" t="s">
        <v>1</v>
      </c>
      <c r="C30" s="108" t="s">
        <v>12</v>
      </c>
      <c r="D30" s="108" t="s">
        <v>70</v>
      </c>
      <c r="E30" s="108" t="s">
        <v>71</v>
      </c>
      <c r="F30" s="108" t="s">
        <v>926</v>
      </c>
      <c r="G30" s="108" t="s">
        <v>15</v>
      </c>
      <c r="H30" s="108" t="s">
        <v>1935</v>
      </c>
      <c r="I30" s="131" t="s">
        <v>603</v>
      </c>
      <c r="J30" s="108" t="s">
        <v>1312</v>
      </c>
      <c r="K30" s="131" t="s">
        <v>603</v>
      </c>
      <c r="L30" s="108" t="s">
        <v>637</v>
      </c>
      <c r="M30" s="108" t="s">
        <v>534</v>
      </c>
      <c r="N30" s="129" t="s">
        <v>534</v>
      </c>
      <c r="O30" s="108">
        <v>2</v>
      </c>
      <c r="P30" s="108">
        <v>2</v>
      </c>
      <c r="Q30" s="108">
        <v>1</v>
      </c>
      <c r="R30" s="108">
        <v>1</v>
      </c>
      <c r="S30" s="108">
        <v>2</v>
      </c>
      <c r="T30" s="108">
        <v>2</v>
      </c>
      <c r="U30" s="108">
        <v>2</v>
      </c>
      <c r="V30" s="108">
        <v>2</v>
      </c>
      <c r="W30" s="108">
        <v>4</v>
      </c>
      <c r="X30" s="108" t="s">
        <v>1934</v>
      </c>
      <c r="Y30" s="108" t="s">
        <v>548</v>
      </c>
      <c r="Z30" s="108" t="s">
        <v>548</v>
      </c>
      <c r="AA30" s="108" t="s">
        <v>548</v>
      </c>
      <c r="AB30" s="108" t="s">
        <v>548</v>
      </c>
      <c r="AC30" s="108">
        <v>18</v>
      </c>
      <c r="AD30" s="135">
        <v>1</v>
      </c>
      <c r="AE30" s="108">
        <v>10</v>
      </c>
      <c r="AF30" s="108">
        <v>10</v>
      </c>
      <c r="AG30" s="135">
        <v>1</v>
      </c>
      <c r="AH30" s="108">
        <v>10</v>
      </c>
      <c r="AI30" s="108">
        <v>4</v>
      </c>
      <c r="AJ30" s="108">
        <v>14</v>
      </c>
      <c r="AK30" s="135">
        <v>1</v>
      </c>
      <c r="AL30" s="108">
        <v>3</v>
      </c>
      <c r="AM30" s="108">
        <v>3</v>
      </c>
      <c r="AN30" s="108" t="s">
        <v>614</v>
      </c>
      <c r="AO30" s="108">
        <v>4</v>
      </c>
      <c r="AP30" s="108" t="s">
        <v>548</v>
      </c>
      <c r="AQ30" s="108">
        <v>10</v>
      </c>
      <c r="AR30" s="135">
        <v>1</v>
      </c>
      <c r="AS30" s="108">
        <v>5</v>
      </c>
      <c r="AT30" s="108">
        <v>4</v>
      </c>
      <c r="AU30" s="108">
        <v>9</v>
      </c>
      <c r="AV30" s="135">
        <v>1</v>
      </c>
      <c r="AW30" s="108">
        <v>2</v>
      </c>
      <c r="AX30" s="108" t="s">
        <v>548</v>
      </c>
      <c r="AY30" s="108">
        <v>2</v>
      </c>
      <c r="AZ30" s="135">
        <v>1</v>
      </c>
      <c r="BA30" s="108">
        <v>2</v>
      </c>
      <c r="BB30" s="131" t="s">
        <v>603</v>
      </c>
      <c r="BC30" s="108">
        <v>2</v>
      </c>
      <c r="BD30" s="135">
        <v>1</v>
      </c>
      <c r="BE30" s="108">
        <v>10</v>
      </c>
      <c r="BF30" s="108">
        <v>10</v>
      </c>
      <c r="BG30" s="135">
        <v>1</v>
      </c>
      <c r="BH30" s="108">
        <v>4</v>
      </c>
      <c r="BI30" s="108">
        <v>7</v>
      </c>
      <c r="BJ30" s="108">
        <v>11</v>
      </c>
      <c r="BK30" s="135">
        <v>1</v>
      </c>
      <c r="BL30" s="108">
        <v>86</v>
      </c>
      <c r="BM30" s="135">
        <v>1</v>
      </c>
    </row>
    <row r="31" spans="2:65" x14ac:dyDescent="0.35">
      <c r="B31" s="107" t="s">
        <v>1</v>
      </c>
      <c r="C31" s="107" t="s">
        <v>46</v>
      </c>
      <c r="D31" s="107" t="s">
        <v>50</v>
      </c>
      <c r="E31" s="107" t="s">
        <v>56</v>
      </c>
      <c r="F31" s="107" t="s">
        <v>1064</v>
      </c>
      <c r="G31" s="107" t="s">
        <v>49</v>
      </c>
      <c r="H31" s="107" t="s">
        <v>1933</v>
      </c>
      <c r="I31" s="133" t="s">
        <v>603</v>
      </c>
      <c r="J31" s="107" t="s">
        <v>1342</v>
      </c>
      <c r="K31" s="133" t="s">
        <v>603</v>
      </c>
      <c r="L31" s="107" t="s">
        <v>604</v>
      </c>
      <c r="M31" s="107" t="s">
        <v>534</v>
      </c>
      <c r="N31" s="132" t="s">
        <v>534</v>
      </c>
      <c r="O31" s="107">
        <v>2</v>
      </c>
      <c r="P31" s="107">
        <v>2</v>
      </c>
      <c r="Q31" s="107">
        <v>1</v>
      </c>
      <c r="R31" s="107">
        <v>1</v>
      </c>
      <c r="S31" s="107">
        <v>2</v>
      </c>
      <c r="T31" s="107" t="s">
        <v>548</v>
      </c>
      <c r="U31" s="107">
        <v>2</v>
      </c>
      <c r="V31" s="107">
        <v>2</v>
      </c>
      <c r="W31" s="107">
        <v>4</v>
      </c>
      <c r="X31" s="107" t="s">
        <v>1932</v>
      </c>
      <c r="Y31" s="107" t="s">
        <v>548</v>
      </c>
      <c r="Z31" s="107" t="s">
        <v>548</v>
      </c>
      <c r="AA31" s="107" t="s">
        <v>548</v>
      </c>
      <c r="AB31" s="107" t="s">
        <v>548</v>
      </c>
      <c r="AC31" s="107">
        <v>16</v>
      </c>
      <c r="AD31" s="139">
        <v>1</v>
      </c>
      <c r="AE31" s="107">
        <v>10</v>
      </c>
      <c r="AF31" s="107">
        <v>10</v>
      </c>
      <c r="AG31" s="139">
        <v>1</v>
      </c>
      <c r="AH31" s="107">
        <v>10</v>
      </c>
      <c r="AI31" s="107">
        <v>4</v>
      </c>
      <c r="AJ31" s="107">
        <v>14</v>
      </c>
      <c r="AK31" s="139">
        <v>1</v>
      </c>
      <c r="AL31" s="107">
        <v>3</v>
      </c>
      <c r="AM31" s="107" t="s">
        <v>548</v>
      </c>
      <c r="AN31" s="107" t="s">
        <v>548</v>
      </c>
      <c r="AO31" s="107" t="s">
        <v>548</v>
      </c>
      <c r="AP31" s="107" t="s">
        <v>548</v>
      </c>
      <c r="AQ31" s="107">
        <v>3</v>
      </c>
      <c r="AR31" s="139">
        <v>1</v>
      </c>
      <c r="AS31" s="107">
        <v>5</v>
      </c>
      <c r="AT31" s="107">
        <v>4</v>
      </c>
      <c r="AU31" s="107">
        <v>9</v>
      </c>
      <c r="AV31" s="139">
        <v>1</v>
      </c>
      <c r="AW31" s="107">
        <v>2</v>
      </c>
      <c r="AX31" s="107" t="s">
        <v>548</v>
      </c>
      <c r="AY31" s="107">
        <v>2</v>
      </c>
      <c r="AZ31" s="139">
        <v>1</v>
      </c>
      <c r="BA31" s="107">
        <v>2</v>
      </c>
      <c r="BB31" s="133" t="s">
        <v>603</v>
      </c>
      <c r="BC31" s="107">
        <v>2</v>
      </c>
      <c r="BD31" s="139">
        <v>1</v>
      </c>
      <c r="BE31" s="107">
        <v>10</v>
      </c>
      <c r="BF31" s="107">
        <v>10</v>
      </c>
      <c r="BG31" s="139">
        <v>1</v>
      </c>
      <c r="BH31" s="107">
        <v>4</v>
      </c>
      <c r="BI31" s="107">
        <v>7</v>
      </c>
      <c r="BJ31" s="107">
        <v>11</v>
      </c>
      <c r="BK31" s="139">
        <v>1</v>
      </c>
      <c r="BL31" s="108">
        <v>77</v>
      </c>
      <c r="BM31" s="139">
        <v>1</v>
      </c>
    </row>
    <row r="32" spans="2:65" x14ac:dyDescent="0.35">
      <c r="B32" s="108" t="s">
        <v>1</v>
      </c>
      <c r="C32" s="108" t="s">
        <v>17</v>
      </c>
      <c r="D32" s="108" t="s">
        <v>60</v>
      </c>
      <c r="E32" s="108" t="s">
        <v>61</v>
      </c>
      <c r="F32" s="108" t="s">
        <v>897</v>
      </c>
      <c r="G32" s="108" t="s">
        <v>20</v>
      </c>
      <c r="H32" s="108" t="s">
        <v>1931</v>
      </c>
      <c r="I32" s="131" t="s">
        <v>603</v>
      </c>
      <c r="J32" s="108" t="s">
        <v>1373</v>
      </c>
      <c r="K32" s="131" t="s">
        <v>603</v>
      </c>
      <c r="L32" s="108" t="s">
        <v>604</v>
      </c>
      <c r="M32" s="108" t="s">
        <v>534</v>
      </c>
      <c r="N32" s="129" t="s">
        <v>534</v>
      </c>
      <c r="O32" s="108">
        <v>2</v>
      </c>
      <c r="P32" s="108">
        <v>2</v>
      </c>
      <c r="Q32" s="108">
        <v>1</v>
      </c>
      <c r="R32" s="108">
        <v>1</v>
      </c>
      <c r="S32" s="108">
        <v>2</v>
      </c>
      <c r="T32" s="108">
        <v>2</v>
      </c>
      <c r="U32" s="108">
        <v>2</v>
      </c>
      <c r="V32" s="108">
        <v>2</v>
      </c>
      <c r="W32" s="108">
        <v>4</v>
      </c>
      <c r="X32" s="108" t="s">
        <v>634</v>
      </c>
      <c r="Y32" s="108" t="s">
        <v>548</v>
      </c>
      <c r="Z32" s="108" t="s">
        <v>548</v>
      </c>
      <c r="AA32" s="108" t="s">
        <v>548</v>
      </c>
      <c r="AB32" s="108" t="s">
        <v>548</v>
      </c>
      <c r="AC32" s="108">
        <v>18</v>
      </c>
      <c r="AD32" s="135">
        <v>1</v>
      </c>
      <c r="AE32" s="108">
        <v>10</v>
      </c>
      <c r="AF32" s="108">
        <v>10</v>
      </c>
      <c r="AG32" s="135">
        <v>1</v>
      </c>
      <c r="AH32" s="108">
        <v>10</v>
      </c>
      <c r="AI32" s="108">
        <v>4</v>
      </c>
      <c r="AJ32" s="108">
        <v>14</v>
      </c>
      <c r="AK32" s="135">
        <v>1</v>
      </c>
      <c r="AL32" s="108">
        <v>3</v>
      </c>
      <c r="AM32" s="108">
        <v>3</v>
      </c>
      <c r="AN32" s="108" t="s">
        <v>614</v>
      </c>
      <c r="AO32" s="108">
        <v>4</v>
      </c>
      <c r="AP32" s="108" t="s">
        <v>548</v>
      </c>
      <c r="AQ32" s="108">
        <v>10</v>
      </c>
      <c r="AR32" s="135">
        <v>1</v>
      </c>
      <c r="AS32" s="108">
        <v>5</v>
      </c>
      <c r="AT32" s="108">
        <v>4</v>
      </c>
      <c r="AU32" s="108">
        <v>9</v>
      </c>
      <c r="AV32" s="135">
        <v>1</v>
      </c>
      <c r="AW32" s="108">
        <v>2</v>
      </c>
      <c r="AX32" s="108" t="s">
        <v>548</v>
      </c>
      <c r="AY32" s="108">
        <v>2</v>
      </c>
      <c r="AZ32" s="135">
        <v>1</v>
      </c>
      <c r="BA32" s="108">
        <v>2</v>
      </c>
      <c r="BB32" s="131" t="s">
        <v>603</v>
      </c>
      <c r="BC32" s="108">
        <v>2</v>
      </c>
      <c r="BD32" s="135">
        <v>1</v>
      </c>
      <c r="BE32" s="108">
        <v>10</v>
      </c>
      <c r="BF32" s="108">
        <v>10</v>
      </c>
      <c r="BG32" s="135">
        <v>1</v>
      </c>
      <c r="BH32" s="108">
        <v>4</v>
      </c>
      <c r="BI32" s="108">
        <v>7</v>
      </c>
      <c r="BJ32" s="108">
        <v>11</v>
      </c>
      <c r="BK32" s="135">
        <v>1</v>
      </c>
      <c r="BL32" s="108">
        <v>86</v>
      </c>
      <c r="BM32" s="135">
        <v>1</v>
      </c>
    </row>
    <row r="33" spans="2:65" x14ac:dyDescent="0.35">
      <c r="B33" s="107" t="s">
        <v>1</v>
      </c>
      <c r="C33" s="107" t="s">
        <v>24</v>
      </c>
      <c r="D33" s="107" t="s">
        <v>64</v>
      </c>
      <c r="E33" s="107" t="s">
        <v>181</v>
      </c>
      <c r="F33" s="107" t="s">
        <v>946</v>
      </c>
      <c r="G33" s="107" t="s">
        <v>42</v>
      </c>
      <c r="H33" s="107" t="s">
        <v>1930</v>
      </c>
      <c r="I33" s="133" t="s">
        <v>603</v>
      </c>
      <c r="J33" s="107" t="s">
        <v>1277</v>
      </c>
      <c r="K33" s="133" t="s">
        <v>603</v>
      </c>
      <c r="L33" s="107" t="s">
        <v>625</v>
      </c>
      <c r="M33" s="107" t="s">
        <v>534</v>
      </c>
      <c r="N33" s="132" t="s">
        <v>534</v>
      </c>
      <c r="O33" s="107">
        <v>2</v>
      </c>
      <c r="P33" s="107">
        <v>2</v>
      </c>
      <c r="Q33" s="107">
        <v>1</v>
      </c>
      <c r="R33" s="107">
        <v>1</v>
      </c>
      <c r="S33" s="107">
        <v>2</v>
      </c>
      <c r="T33" s="107">
        <v>2</v>
      </c>
      <c r="U33" s="107">
        <v>2</v>
      </c>
      <c r="V33" s="107">
        <v>2</v>
      </c>
      <c r="W33" s="107">
        <v>4</v>
      </c>
      <c r="X33" s="107" t="s">
        <v>1929</v>
      </c>
      <c r="Y33" s="107" t="s">
        <v>548</v>
      </c>
      <c r="Z33" s="107" t="s">
        <v>548</v>
      </c>
      <c r="AA33" s="107" t="s">
        <v>548</v>
      </c>
      <c r="AB33" s="107" t="s">
        <v>548</v>
      </c>
      <c r="AC33" s="107">
        <v>18</v>
      </c>
      <c r="AD33" s="139">
        <v>1</v>
      </c>
      <c r="AE33" s="107" t="s">
        <v>548</v>
      </c>
      <c r="AF33" s="107" t="s">
        <v>534</v>
      </c>
      <c r="AG33" s="132" t="s">
        <v>534</v>
      </c>
      <c r="AH33" s="107">
        <v>10</v>
      </c>
      <c r="AI33" s="107">
        <v>4</v>
      </c>
      <c r="AJ33" s="107">
        <v>14</v>
      </c>
      <c r="AK33" s="139">
        <v>1</v>
      </c>
      <c r="AL33" s="107">
        <v>3</v>
      </c>
      <c r="AM33" s="107">
        <v>3</v>
      </c>
      <c r="AN33" s="107" t="s">
        <v>614</v>
      </c>
      <c r="AO33" s="107">
        <v>4</v>
      </c>
      <c r="AP33" s="107" t="s">
        <v>548</v>
      </c>
      <c r="AQ33" s="107">
        <v>10</v>
      </c>
      <c r="AR33" s="139">
        <v>1</v>
      </c>
      <c r="AS33" s="107">
        <v>5</v>
      </c>
      <c r="AT33" s="107">
        <v>4</v>
      </c>
      <c r="AU33" s="107">
        <v>9</v>
      </c>
      <c r="AV33" s="139">
        <v>1</v>
      </c>
      <c r="AW33" s="107">
        <v>2</v>
      </c>
      <c r="AX33" s="107" t="s">
        <v>614</v>
      </c>
      <c r="AY33" s="107">
        <v>2</v>
      </c>
      <c r="AZ33" s="139">
        <v>1</v>
      </c>
      <c r="BA33" s="107">
        <v>2</v>
      </c>
      <c r="BB33" s="133" t="s">
        <v>603</v>
      </c>
      <c r="BC33" s="107">
        <v>2</v>
      </c>
      <c r="BD33" s="139">
        <v>1</v>
      </c>
      <c r="BE33" s="107">
        <v>10</v>
      </c>
      <c r="BF33" s="107">
        <v>10</v>
      </c>
      <c r="BG33" s="139">
        <v>1</v>
      </c>
      <c r="BH33" s="107">
        <v>4</v>
      </c>
      <c r="BI33" s="107">
        <v>7</v>
      </c>
      <c r="BJ33" s="107">
        <v>11</v>
      </c>
      <c r="BK33" s="139">
        <v>1</v>
      </c>
      <c r="BL33" s="108">
        <v>76</v>
      </c>
      <c r="BM33" s="139">
        <v>1</v>
      </c>
    </row>
    <row r="34" spans="2:65" x14ac:dyDescent="0.35">
      <c r="B34" s="108" t="s">
        <v>1</v>
      </c>
      <c r="C34" s="108" t="s">
        <v>78</v>
      </c>
      <c r="D34" s="108" t="s">
        <v>78</v>
      </c>
      <c r="E34" s="108" t="s">
        <v>266</v>
      </c>
      <c r="F34" s="108" t="s">
        <v>1006</v>
      </c>
      <c r="G34" s="108" t="s">
        <v>267</v>
      </c>
      <c r="H34" s="108" t="s">
        <v>1518</v>
      </c>
      <c r="I34" s="131" t="s">
        <v>603</v>
      </c>
      <c r="J34" s="108" t="s">
        <v>1312</v>
      </c>
      <c r="K34" s="131" t="s">
        <v>603</v>
      </c>
      <c r="L34" s="108" t="s">
        <v>627</v>
      </c>
      <c r="M34" s="108" t="s">
        <v>534</v>
      </c>
      <c r="N34" s="129" t="s">
        <v>534</v>
      </c>
      <c r="O34" s="108">
        <v>2</v>
      </c>
      <c r="P34" s="108">
        <v>2</v>
      </c>
      <c r="Q34" s="108">
        <v>1</v>
      </c>
      <c r="R34" s="108">
        <v>1</v>
      </c>
      <c r="S34" s="108">
        <v>2</v>
      </c>
      <c r="T34" s="108">
        <v>2</v>
      </c>
      <c r="U34" s="108">
        <v>2</v>
      </c>
      <c r="V34" s="108">
        <v>2</v>
      </c>
      <c r="W34" s="108">
        <v>4</v>
      </c>
      <c r="X34" s="108" t="s">
        <v>1928</v>
      </c>
      <c r="Y34" s="108" t="s">
        <v>548</v>
      </c>
      <c r="Z34" s="108" t="s">
        <v>548</v>
      </c>
      <c r="AA34" s="108" t="s">
        <v>548</v>
      </c>
      <c r="AB34" s="108" t="s">
        <v>548</v>
      </c>
      <c r="AC34" s="108">
        <v>18</v>
      </c>
      <c r="AD34" s="135">
        <v>1</v>
      </c>
      <c r="AE34" s="108" t="s">
        <v>548</v>
      </c>
      <c r="AF34" s="108" t="s">
        <v>534</v>
      </c>
      <c r="AG34" s="129" t="s">
        <v>534</v>
      </c>
      <c r="AH34" s="108">
        <v>10</v>
      </c>
      <c r="AI34" s="108">
        <v>4</v>
      </c>
      <c r="AJ34" s="108">
        <v>14</v>
      </c>
      <c r="AK34" s="135">
        <v>1</v>
      </c>
      <c r="AL34" s="108">
        <v>3</v>
      </c>
      <c r="AM34" s="108">
        <v>3</v>
      </c>
      <c r="AN34" s="108" t="s">
        <v>548</v>
      </c>
      <c r="AO34" s="108">
        <v>4</v>
      </c>
      <c r="AP34" s="108" t="s">
        <v>548</v>
      </c>
      <c r="AQ34" s="108">
        <v>10</v>
      </c>
      <c r="AR34" s="135">
        <v>1</v>
      </c>
      <c r="AS34" s="108">
        <v>5</v>
      </c>
      <c r="AT34" s="108">
        <v>4</v>
      </c>
      <c r="AU34" s="108">
        <v>9</v>
      </c>
      <c r="AV34" s="135">
        <v>1</v>
      </c>
      <c r="AW34" s="108">
        <v>2</v>
      </c>
      <c r="AX34" s="108" t="s">
        <v>614</v>
      </c>
      <c r="AY34" s="108">
        <v>2</v>
      </c>
      <c r="AZ34" s="135">
        <v>1</v>
      </c>
      <c r="BA34" s="108">
        <v>2</v>
      </c>
      <c r="BB34" s="131" t="s">
        <v>603</v>
      </c>
      <c r="BC34" s="108">
        <v>2</v>
      </c>
      <c r="BD34" s="135">
        <v>1</v>
      </c>
      <c r="BE34" s="108">
        <v>10</v>
      </c>
      <c r="BF34" s="108">
        <v>10</v>
      </c>
      <c r="BG34" s="135">
        <v>1</v>
      </c>
      <c r="BH34" s="108">
        <v>4</v>
      </c>
      <c r="BI34" s="108">
        <v>7</v>
      </c>
      <c r="BJ34" s="108">
        <v>11</v>
      </c>
      <c r="BK34" s="135">
        <v>1</v>
      </c>
      <c r="BL34" s="108">
        <v>76</v>
      </c>
      <c r="BM34" s="135">
        <v>1</v>
      </c>
    </row>
    <row r="35" spans="2:65" x14ac:dyDescent="0.35">
      <c r="B35" s="107" t="s">
        <v>1</v>
      </c>
      <c r="C35" s="107" t="s">
        <v>24</v>
      </c>
      <c r="D35" s="107" t="s">
        <v>89</v>
      </c>
      <c r="E35" s="107" t="s">
        <v>357</v>
      </c>
      <c r="F35" s="107" t="s">
        <v>1096</v>
      </c>
      <c r="G35" s="107" t="s">
        <v>493</v>
      </c>
      <c r="H35" s="107" t="s">
        <v>1927</v>
      </c>
      <c r="I35" s="133" t="s">
        <v>603</v>
      </c>
      <c r="J35" s="107" t="s">
        <v>1300</v>
      </c>
      <c r="K35" s="133" t="s">
        <v>603</v>
      </c>
      <c r="L35" s="107" t="s">
        <v>604</v>
      </c>
      <c r="M35" s="107" t="s">
        <v>534</v>
      </c>
      <c r="N35" s="132" t="s">
        <v>534</v>
      </c>
      <c r="O35" s="107">
        <v>2</v>
      </c>
      <c r="P35" s="107">
        <v>2</v>
      </c>
      <c r="Q35" s="107">
        <v>1</v>
      </c>
      <c r="R35" s="107">
        <v>1</v>
      </c>
      <c r="S35" s="107">
        <v>2</v>
      </c>
      <c r="T35" s="107">
        <v>2</v>
      </c>
      <c r="U35" s="107">
        <v>2</v>
      </c>
      <c r="V35" s="107">
        <v>2</v>
      </c>
      <c r="W35" s="107">
        <v>4</v>
      </c>
      <c r="X35" s="107" t="s">
        <v>1926</v>
      </c>
      <c r="Y35" s="107" t="s">
        <v>548</v>
      </c>
      <c r="Z35" s="107" t="s">
        <v>548</v>
      </c>
      <c r="AA35" s="107" t="s">
        <v>548</v>
      </c>
      <c r="AB35" s="107" t="s">
        <v>548</v>
      </c>
      <c r="AC35" s="107">
        <v>18</v>
      </c>
      <c r="AD35" s="139">
        <v>1</v>
      </c>
      <c r="AE35" s="107">
        <v>10</v>
      </c>
      <c r="AF35" s="107">
        <v>10</v>
      </c>
      <c r="AG35" s="139">
        <v>1</v>
      </c>
      <c r="AH35" s="107">
        <v>10</v>
      </c>
      <c r="AI35" s="107">
        <v>4</v>
      </c>
      <c r="AJ35" s="107">
        <v>14</v>
      </c>
      <c r="AK35" s="139">
        <v>1</v>
      </c>
      <c r="AL35" s="107">
        <v>3</v>
      </c>
      <c r="AM35" s="107">
        <v>3</v>
      </c>
      <c r="AN35" s="107" t="s">
        <v>613</v>
      </c>
      <c r="AO35" s="107">
        <v>4</v>
      </c>
      <c r="AP35" s="107" t="s">
        <v>548</v>
      </c>
      <c r="AQ35" s="107">
        <v>10</v>
      </c>
      <c r="AR35" s="139">
        <v>1</v>
      </c>
      <c r="AS35" s="107">
        <v>5</v>
      </c>
      <c r="AT35" s="107">
        <v>4</v>
      </c>
      <c r="AU35" s="107">
        <v>9</v>
      </c>
      <c r="AV35" s="139">
        <v>1</v>
      </c>
      <c r="AW35" s="107">
        <v>2</v>
      </c>
      <c r="AX35" s="107" t="s">
        <v>548</v>
      </c>
      <c r="AY35" s="107">
        <v>2</v>
      </c>
      <c r="AZ35" s="139">
        <v>1</v>
      </c>
      <c r="BA35" s="107">
        <v>2</v>
      </c>
      <c r="BB35" s="133" t="s">
        <v>603</v>
      </c>
      <c r="BC35" s="107">
        <v>2</v>
      </c>
      <c r="BD35" s="139">
        <v>1</v>
      </c>
      <c r="BE35" s="107">
        <v>10</v>
      </c>
      <c r="BF35" s="107">
        <v>10</v>
      </c>
      <c r="BG35" s="139">
        <v>1</v>
      </c>
      <c r="BH35" s="107">
        <v>4</v>
      </c>
      <c r="BI35" s="107">
        <v>7</v>
      </c>
      <c r="BJ35" s="107">
        <v>11</v>
      </c>
      <c r="BK35" s="139">
        <v>1</v>
      </c>
      <c r="BL35" s="108">
        <v>86</v>
      </c>
      <c r="BM35" s="139">
        <v>1</v>
      </c>
    </row>
    <row r="36" spans="2:65" x14ac:dyDescent="0.35">
      <c r="B36" s="108" t="s">
        <v>1</v>
      </c>
      <c r="C36" s="108" t="s">
        <v>24</v>
      </c>
      <c r="D36" s="108" t="s">
        <v>120</v>
      </c>
      <c r="E36" s="108" t="s">
        <v>296</v>
      </c>
      <c r="F36" s="108" t="s">
        <v>1071</v>
      </c>
      <c r="G36" s="108" t="s">
        <v>59</v>
      </c>
      <c r="H36" s="108" t="s">
        <v>1925</v>
      </c>
      <c r="I36" s="131" t="s">
        <v>603</v>
      </c>
      <c r="J36" s="108" t="s">
        <v>1373</v>
      </c>
      <c r="K36" s="131" t="s">
        <v>603</v>
      </c>
      <c r="L36" s="108" t="s">
        <v>637</v>
      </c>
      <c r="M36" s="108" t="s">
        <v>534</v>
      </c>
      <c r="N36" s="129" t="s">
        <v>534</v>
      </c>
      <c r="O36" s="108">
        <v>2</v>
      </c>
      <c r="P36" s="108">
        <v>2</v>
      </c>
      <c r="Q36" s="108">
        <v>1</v>
      </c>
      <c r="R36" s="108">
        <v>1</v>
      </c>
      <c r="S36" s="108">
        <v>2</v>
      </c>
      <c r="T36" s="108">
        <v>2</v>
      </c>
      <c r="U36" s="108">
        <v>2</v>
      </c>
      <c r="V36" s="108">
        <v>2</v>
      </c>
      <c r="W36" s="108">
        <v>4</v>
      </c>
      <c r="X36" s="108" t="s">
        <v>1924</v>
      </c>
      <c r="Y36" s="108" t="s">
        <v>548</v>
      </c>
      <c r="Z36" s="108" t="s">
        <v>548</v>
      </c>
      <c r="AA36" s="108" t="s">
        <v>548</v>
      </c>
      <c r="AB36" s="108" t="s">
        <v>548</v>
      </c>
      <c r="AC36" s="108">
        <v>18</v>
      </c>
      <c r="AD36" s="135">
        <v>1</v>
      </c>
      <c r="AE36" s="108">
        <v>10</v>
      </c>
      <c r="AF36" s="108">
        <v>10</v>
      </c>
      <c r="AG36" s="135">
        <v>1</v>
      </c>
      <c r="AH36" s="108">
        <v>10</v>
      </c>
      <c r="AI36" s="108">
        <v>4</v>
      </c>
      <c r="AJ36" s="108">
        <v>14</v>
      </c>
      <c r="AK36" s="135">
        <v>1</v>
      </c>
      <c r="AL36" s="108">
        <v>3</v>
      </c>
      <c r="AM36" s="108" t="s">
        <v>548</v>
      </c>
      <c r="AN36" s="108" t="s">
        <v>548</v>
      </c>
      <c r="AO36" s="108">
        <v>4</v>
      </c>
      <c r="AP36" s="108" t="s">
        <v>548</v>
      </c>
      <c r="AQ36" s="108">
        <v>7</v>
      </c>
      <c r="AR36" s="135">
        <v>1</v>
      </c>
      <c r="AS36" s="108">
        <v>5</v>
      </c>
      <c r="AT36" s="108">
        <v>4</v>
      </c>
      <c r="AU36" s="108">
        <v>9</v>
      </c>
      <c r="AV36" s="135">
        <v>1</v>
      </c>
      <c r="AW36" s="108">
        <v>2</v>
      </c>
      <c r="AX36" s="108" t="s">
        <v>548</v>
      </c>
      <c r="AY36" s="108">
        <v>2</v>
      </c>
      <c r="AZ36" s="135">
        <v>1</v>
      </c>
      <c r="BA36" s="108">
        <v>2</v>
      </c>
      <c r="BB36" s="131" t="s">
        <v>603</v>
      </c>
      <c r="BC36" s="108">
        <v>2</v>
      </c>
      <c r="BD36" s="135">
        <v>1</v>
      </c>
      <c r="BE36" s="108">
        <v>10</v>
      </c>
      <c r="BF36" s="108">
        <v>10</v>
      </c>
      <c r="BG36" s="135">
        <v>1</v>
      </c>
      <c r="BH36" s="108">
        <v>4</v>
      </c>
      <c r="BI36" s="108">
        <v>7</v>
      </c>
      <c r="BJ36" s="108">
        <v>11</v>
      </c>
      <c r="BK36" s="135">
        <v>1</v>
      </c>
      <c r="BL36" s="108">
        <v>83</v>
      </c>
      <c r="BM36" s="135">
        <v>1</v>
      </c>
    </row>
    <row r="37" spans="2:65" x14ac:dyDescent="0.35">
      <c r="B37" s="107" t="s">
        <v>1</v>
      </c>
      <c r="C37" s="107" t="s">
        <v>34</v>
      </c>
      <c r="D37" s="107" t="s">
        <v>159</v>
      </c>
      <c r="E37" s="107" t="s">
        <v>307</v>
      </c>
      <c r="F37" s="107" t="s">
        <v>1016</v>
      </c>
      <c r="G37" s="107" t="s">
        <v>202</v>
      </c>
      <c r="H37" s="107" t="s">
        <v>1923</v>
      </c>
      <c r="I37" s="133" t="s">
        <v>603</v>
      </c>
      <c r="J37" s="107" t="s">
        <v>1277</v>
      </c>
      <c r="K37" s="133" t="s">
        <v>603</v>
      </c>
      <c r="L37" s="107" t="s">
        <v>631</v>
      </c>
      <c r="M37" s="107" t="s">
        <v>534</v>
      </c>
      <c r="N37" s="132" t="s">
        <v>534</v>
      </c>
      <c r="O37" s="107">
        <v>2</v>
      </c>
      <c r="P37" s="107">
        <v>2</v>
      </c>
      <c r="Q37" s="107">
        <v>1</v>
      </c>
      <c r="R37" s="107">
        <v>1</v>
      </c>
      <c r="S37" s="107">
        <v>2</v>
      </c>
      <c r="T37" s="107">
        <v>2</v>
      </c>
      <c r="U37" s="107">
        <v>2</v>
      </c>
      <c r="V37" s="107">
        <v>2</v>
      </c>
      <c r="W37" s="107">
        <v>4</v>
      </c>
      <c r="X37" s="107" t="s">
        <v>1922</v>
      </c>
      <c r="Y37" s="107" t="s">
        <v>548</v>
      </c>
      <c r="Z37" s="107" t="s">
        <v>548</v>
      </c>
      <c r="AA37" s="107" t="s">
        <v>548</v>
      </c>
      <c r="AB37" s="107" t="s">
        <v>548</v>
      </c>
      <c r="AC37" s="107">
        <v>18</v>
      </c>
      <c r="AD37" s="139">
        <v>1</v>
      </c>
      <c r="AE37" s="107">
        <v>10</v>
      </c>
      <c r="AF37" s="107">
        <v>10</v>
      </c>
      <c r="AG37" s="139">
        <v>1</v>
      </c>
      <c r="AH37" s="107">
        <v>10</v>
      </c>
      <c r="AI37" s="107">
        <v>4</v>
      </c>
      <c r="AJ37" s="107">
        <v>14</v>
      </c>
      <c r="AK37" s="139">
        <v>1</v>
      </c>
      <c r="AL37" s="107">
        <v>3</v>
      </c>
      <c r="AM37" s="107" t="s">
        <v>548</v>
      </c>
      <c r="AN37" s="107" t="s">
        <v>548</v>
      </c>
      <c r="AO37" s="107">
        <v>4</v>
      </c>
      <c r="AP37" s="107" t="s">
        <v>548</v>
      </c>
      <c r="AQ37" s="107">
        <v>7</v>
      </c>
      <c r="AR37" s="139">
        <v>1</v>
      </c>
      <c r="AS37" s="107">
        <v>5</v>
      </c>
      <c r="AT37" s="107">
        <v>4</v>
      </c>
      <c r="AU37" s="107">
        <v>9</v>
      </c>
      <c r="AV37" s="139">
        <v>1</v>
      </c>
      <c r="AW37" s="107">
        <v>2</v>
      </c>
      <c r="AX37" s="107" t="s">
        <v>548</v>
      </c>
      <c r="AY37" s="107">
        <v>2</v>
      </c>
      <c r="AZ37" s="139">
        <v>1</v>
      </c>
      <c r="BA37" s="107">
        <v>2</v>
      </c>
      <c r="BB37" s="133" t="s">
        <v>603</v>
      </c>
      <c r="BC37" s="107">
        <v>2</v>
      </c>
      <c r="BD37" s="139">
        <v>1</v>
      </c>
      <c r="BE37" s="107">
        <v>10</v>
      </c>
      <c r="BF37" s="107">
        <v>10</v>
      </c>
      <c r="BG37" s="139">
        <v>1</v>
      </c>
      <c r="BH37" s="107">
        <v>4</v>
      </c>
      <c r="BI37" s="107">
        <v>7</v>
      </c>
      <c r="BJ37" s="107">
        <v>11</v>
      </c>
      <c r="BK37" s="139">
        <v>1</v>
      </c>
      <c r="BL37" s="108">
        <v>83</v>
      </c>
      <c r="BM37" s="139">
        <v>1</v>
      </c>
    </row>
    <row r="38" spans="2:65" x14ac:dyDescent="0.35">
      <c r="B38" s="108" t="s">
        <v>1</v>
      </c>
      <c r="C38" s="108" t="s">
        <v>17</v>
      </c>
      <c r="D38" s="108" t="s">
        <v>18</v>
      </c>
      <c r="E38" s="108" t="s">
        <v>142</v>
      </c>
      <c r="F38" s="108" t="s">
        <v>1009</v>
      </c>
      <c r="G38" s="108" t="s">
        <v>20</v>
      </c>
      <c r="H38" s="108" t="s">
        <v>1921</v>
      </c>
      <c r="I38" s="131" t="s">
        <v>603</v>
      </c>
      <c r="J38" s="108" t="s">
        <v>1373</v>
      </c>
      <c r="K38" s="131" t="s">
        <v>603</v>
      </c>
      <c r="L38" s="108" t="s">
        <v>619</v>
      </c>
      <c r="M38" s="108" t="s">
        <v>534</v>
      </c>
      <c r="N38" s="129" t="s">
        <v>534</v>
      </c>
      <c r="O38" s="108">
        <v>2</v>
      </c>
      <c r="P38" s="108">
        <v>2</v>
      </c>
      <c r="Q38" s="108">
        <v>1</v>
      </c>
      <c r="R38" s="108">
        <v>1</v>
      </c>
      <c r="S38" s="108">
        <v>2</v>
      </c>
      <c r="T38" s="108">
        <v>2</v>
      </c>
      <c r="U38" s="108">
        <v>2</v>
      </c>
      <c r="V38" s="108">
        <v>2</v>
      </c>
      <c r="W38" s="108">
        <v>4</v>
      </c>
      <c r="X38" s="108" t="s">
        <v>1429</v>
      </c>
      <c r="Y38" s="108" t="s">
        <v>548</v>
      </c>
      <c r="Z38" s="108" t="s">
        <v>548</v>
      </c>
      <c r="AA38" s="108" t="s">
        <v>548</v>
      </c>
      <c r="AB38" s="108" t="s">
        <v>548</v>
      </c>
      <c r="AC38" s="108">
        <v>18</v>
      </c>
      <c r="AD38" s="135">
        <v>1</v>
      </c>
      <c r="AE38" s="108">
        <v>10</v>
      </c>
      <c r="AF38" s="108">
        <v>10</v>
      </c>
      <c r="AG38" s="135">
        <v>1</v>
      </c>
      <c r="AH38" s="108">
        <v>10</v>
      </c>
      <c r="AI38" s="108">
        <v>4</v>
      </c>
      <c r="AJ38" s="108">
        <v>14</v>
      </c>
      <c r="AK38" s="135">
        <v>1</v>
      </c>
      <c r="AL38" s="108">
        <v>3</v>
      </c>
      <c r="AM38" s="108">
        <v>3</v>
      </c>
      <c r="AN38" s="108" t="s">
        <v>613</v>
      </c>
      <c r="AO38" s="108">
        <v>4</v>
      </c>
      <c r="AP38" s="108" t="s">
        <v>548</v>
      </c>
      <c r="AQ38" s="108">
        <v>10</v>
      </c>
      <c r="AR38" s="135">
        <v>1</v>
      </c>
      <c r="AS38" s="108">
        <v>5</v>
      </c>
      <c r="AT38" s="108">
        <v>4</v>
      </c>
      <c r="AU38" s="108">
        <v>9</v>
      </c>
      <c r="AV38" s="135">
        <v>1</v>
      </c>
      <c r="AW38" s="108">
        <v>2</v>
      </c>
      <c r="AX38" s="108" t="s">
        <v>614</v>
      </c>
      <c r="AY38" s="108">
        <v>2</v>
      </c>
      <c r="AZ38" s="135">
        <v>1</v>
      </c>
      <c r="BA38" s="108">
        <v>2</v>
      </c>
      <c r="BB38" s="131" t="s">
        <v>603</v>
      </c>
      <c r="BC38" s="108">
        <v>2</v>
      </c>
      <c r="BD38" s="135">
        <v>1</v>
      </c>
      <c r="BE38" s="108">
        <v>10</v>
      </c>
      <c r="BF38" s="108">
        <v>10</v>
      </c>
      <c r="BG38" s="135">
        <v>1</v>
      </c>
      <c r="BH38" s="108">
        <v>4</v>
      </c>
      <c r="BI38" s="108">
        <v>7</v>
      </c>
      <c r="BJ38" s="108">
        <v>11</v>
      </c>
      <c r="BK38" s="135">
        <v>1</v>
      </c>
      <c r="BL38" s="108">
        <v>86</v>
      </c>
      <c r="BM38" s="135">
        <v>1</v>
      </c>
    </row>
    <row r="39" spans="2:65" x14ac:dyDescent="0.35">
      <c r="B39" s="107" t="s">
        <v>1</v>
      </c>
      <c r="C39" s="107" t="s">
        <v>46</v>
      </c>
      <c r="D39" s="107" t="s">
        <v>47</v>
      </c>
      <c r="E39" s="107" t="s">
        <v>535</v>
      </c>
      <c r="F39" s="107" t="s">
        <v>1203</v>
      </c>
      <c r="G39" s="107" t="s">
        <v>49</v>
      </c>
      <c r="H39" s="107" t="s">
        <v>1817</v>
      </c>
      <c r="I39" s="133" t="s">
        <v>603</v>
      </c>
      <c r="J39" s="107" t="s">
        <v>1300</v>
      </c>
      <c r="K39" s="133" t="s">
        <v>603</v>
      </c>
      <c r="L39" s="107" t="s">
        <v>604</v>
      </c>
      <c r="M39" s="107" t="s">
        <v>534</v>
      </c>
      <c r="N39" s="132" t="s">
        <v>534</v>
      </c>
      <c r="O39" s="107">
        <v>2</v>
      </c>
      <c r="P39" s="107">
        <v>2</v>
      </c>
      <c r="Q39" s="107" t="s">
        <v>548</v>
      </c>
      <c r="R39" s="107" t="s">
        <v>548</v>
      </c>
      <c r="S39" s="107">
        <v>2</v>
      </c>
      <c r="T39" s="107">
        <v>2</v>
      </c>
      <c r="U39" s="107">
        <v>2</v>
      </c>
      <c r="V39" s="107">
        <v>2</v>
      </c>
      <c r="W39" s="107">
        <v>4</v>
      </c>
      <c r="X39" s="107" t="s">
        <v>1920</v>
      </c>
      <c r="Y39" s="107" t="s">
        <v>548</v>
      </c>
      <c r="Z39" s="107" t="s">
        <v>548</v>
      </c>
      <c r="AA39" s="107" t="s">
        <v>548</v>
      </c>
      <c r="AB39" s="107" t="s">
        <v>548</v>
      </c>
      <c r="AC39" s="107">
        <v>16</v>
      </c>
      <c r="AD39" s="139">
        <v>1</v>
      </c>
      <c r="AE39" s="107">
        <v>10</v>
      </c>
      <c r="AF39" s="107">
        <v>10</v>
      </c>
      <c r="AG39" s="139">
        <v>1</v>
      </c>
      <c r="AH39" s="107">
        <v>10</v>
      </c>
      <c r="AI39" s="107">
        <v>4</v>
      </c>
      <c r="AJ39" s="107">
        <v>14</v>
      </c>
      <c r="AK39" s="139">
        <v>1</v>
      </c>
      <c r="AL39" s="107">
        <v>3</v>
      </c>
      <c r="AM39" s="107" t="s">
        <v>548</v>
      </c>
      <c r="AN39" s="107" t="s">
        <v>548</v>
      </c>
      <c r="AO39" s="107" t="s">
        <v>548</v>
      </c>
      <c r="AP39" s="107" t="s">
        <v>548</v>
      </c>
      <c r="AQ39" s="107">
        <v>3</v>
      </c>
      <c r="AR39" s="139">
        <v>1</v>
      </c>
      <c r="AS39" s="107">
        <v>5</v>
      </c>
      <c r="AT39" s="107">
        <v>4</v>
      </c>
      <c r="AU39" s="107">
        <v>9</v>
      </c>
      <c r="AV39" s="139">
        <v>1</v>
      </c>
      <c r="AW39" s="107">
        <v>2</v>
      </c>
      <c r="AX39" s="107" t="s">
        <v>548</v>
      </c>
      <c r="AY39" s="107">
        <v>2</v>
      </c>
      <c r="AZ39" s="139">
        <v>1</v>
      </c>
      <c r="BA39" s="107">
        <v>2</v>
      </c>
      <c r="BB39" s="133" t="s">
        <v>603</v>
      </c>
      <c r="BC39" s="107">
        <v>2</v>
      </c>
      <c r="BD39" s="139">
        <v>1</v>
      </c>
      <c r="BE39" s="107">
        <v>10</v>
      </c>
      <c r="BF39" s="107">
        <v>10</v>
      </c>
      <c r="BG39" s="139">
        <v>1</v>
      </c>
      <c r="BH39" s="107">
        <v>4</v>
      </c>
      <c r="BI39" s="107">
        <v>7</v>
      </c>
      <c r="BJ39" s="107">
        <v>11</v>
      </c>
      <c r="BK39" s="139">
        <v>1</v>
      </c>
      <c r="BL39" s="108">
        <v>77</v>
      </c>
      <c r="BM39" s="139">
        <v>1</v>
      </c>
    </row>
    <row r="40" spans="2:65" x14ac:dyDescent="0.35">
      <c r="B40" s="108" t="s">
        <v>1</v>
      </c>
      <c r="C40" s="108" t="s">
        <v>27</v>
      </c>
      <c r="D40" s="108" t="s">
        <v>28</v>
      </c>
      <c r="E40" s="108" t="s">
        <v>373</v>
      </c>
      <c r="F40" s="108" t="s">
        <v>1104</v>
      </c>
      <c r="G40" s="108" t="s">
        <v>30</v>
      </c>
      <c r="H40" s="108" t="s">
        <v>1919</v>
      </c>
      <c r="I40" s="131" t="s">
        <v>603</v>
      </c>
      <c r="J40" s="108" t="s">
        <v>1336</v>
      </c>
      <c r="K40" s="131" t="s">
        <v>603</v>
      </c>
      <c r="L40" s="108" t="s">
        <v>664</v>
      </c>
      <c r="M40" s="108" t="s">
        <v>534</v>
      </c>
      <c r="N40" s="129" t="s">
        <v>534</v>
      </c>
      <c r="O40" s="108">
        <v>2</v>
      </c>
      <c r="P40" s="108">
        <v>2</v>
      </c>
      <c r="Q40" s="108">
        <v>1</v>
      </c>
      <c r="R40" s="108">
        <v>1</v>
      </c>
      <c r="S40" s="108">
        <v>2</v>
      </c>
      <c r="T40" s="108">
        <v>2</v>
      </c>
      <c r="U40" s="108">
        <v>2</v>
      </c>
      <c r="V40" s="108">
        <v>2</v>
      </c>
      <c r="W40" s="108">
        <v>4</v>
      </c>
      <c r="X40" s="108" t="s">
        <v>1918</v>
      </c>
      <c r="Y40" s="108" t="s">
        <v>548</v>
      </c>
      <c r="Z40" s="108" t="s">
        <v>548</v>
      </c>
      <c r="AA40" s="108" t="s">
        <v>548</v>
      </c>
      <c r="AB40" s="108" t="s">
        <v>548</v>
      </c>
      <c r="AC40" s="108">
        <v>18</v>
      </c>
      <c r="AD40" s="135">
        <v>1</v>
      </c>
      <c r="AE40" s="108" t="s">
        <v>548</v>
      </c>
      <c r="AF40" s="108" t="s">
        <v>534</v>
      </c>
      <c r="AG40" s="129" t="s">
        <v>534</v>
      </c>
      <c r="AH40" s="108">
        <v>10</v>
      </c>
      <c r="AI40" s="108">
        <v>4</v>
      </c>
      <c r="AJ40" s="108">
        <v>14</v>
      </c>
      <c r="AK40" s="135">
        <v>1</v>
      </c>
      <c r="AL40" s="108">
        <v>3</v>
      </c>
      <c r="AM40" s="108">
        <v>3</v>
      </c>
      <c r="AN40" s="108" t="s">
        <v>614</v>
      </c>
      <c r="AO40" s="108">
        <v>4</v>
      </c>
      <c r="AP40" s="108" t="s">
        <v>548</v>
      </c>
      <c r="AQ40" s="108">
        <v>10</v>
      </c>
      <c r="AR40" s="135">
        <v>1</v>
      </c>
      <c r="AS40" s="108">
        <v>5</v>
      </c>
      <c r="AT40" s="108">
        <v>4</v>
      </c>
      <c r="AU40" s="108">
        <v>9</v>
      </c>
      <c r="AV40" s="135">
        <v>1</v>
      </c>
      <c r="AW40" s="108">
        <v>2</v>
      </c>
      <c r="AX40" s="108" t="s">
        <v>614</v>
      </c>
      <c r="AY40" s="108">
        <v>2</v>
      </c>
      <c r="AZ40" s="135">
        <v>1</v>
      </c>
      <c r="BA40" s="108">
        <v>2</v>
      </c>
      <c r="BB40" s="131" t="s">
        <v>603</v>
      </c>
      <c r="BC40" s="108">
        <v>2</v>
      </c>
      <c r="BD40" s="135">
        <v>1</v>
      </c>
      <c r="BE40" s="108">
        <v>10</v>
      </c>
      <c r="BF40" s="108">
        <v>10</v>
      </c>
      <c r="BG40" s="135">
        <v>1</v>
      </c>
      <c r="BH40" s="108">
        <v>4</v>
      </c>
      <c r="BI40" s="108">
        <v>7</v>
      </c>
      <c r="BJ40" s="108">
        <v>11</v>
      </c>
      <c r="BK40" s="135">
        <v>1</v>
      </c>
      <c r="BL40" s="108">
        <v>76</v>
      </c>
      <c r="BM40" s="135">
        <v>1</v>
      </c>
    </row>
    <row r="41" spans="2:65" x14ac:dyDescent="0.35">
      <c r="B41" s="107" t="s">
        <v>1</v>
      </c>
      <c r="C41" s="107" t="s">
        <v>78</v>
      </c>
      <c r="D41" s="107" t="s">
        <v>78</v>
      </c>
      <c r="E41" s="107" t="s">
        <v>79</v>
      </c>
      <c r="F41" s="107" t="s">
        <v>931</v>
      </c>
      <c r="G41" s="107" t="s">
        <v>521</v>
      </c>
      <c r="H41" s="107" t="s">
        <v>1917</v>
      </c>
      <c r="I41" s="133" t="s">
        <v>603</v>
      </c>
      <c r="J41" s="107" t="s">
        <v>1300</v>
      </c>
      <c r="K41" s="133" t="s">
        <v>603</v>
      </c>
      <c r="L41" s="107" t="s">
        <v>1345</v>
      </c>
      <c r="M41" s="107" t="s">
        <v>534</v>
      </c>
      <c r="N41" s="132" t="s">
        <v>534</v>
      </c>
      <c r="O41" s="107">
        <v>2</v>
      </c>
      <c r="P41" s="107">
        <v>2</v>
      </c>
      <c r="Q41" s="107">
        <v>1</v>
      </c>
      <c r="R41" s="107">
        <v>1</v>
      </c>
      <c r="S41" s="107">
        <v>2</v>
      </c>
      <c r="T41" s="107">
        <v>2</v>
      </c>
      <c r="U41" s="107">
        <v>2</v>
      </c>
      <c r="V41" s="107">
        <v>2</v>
      </c>
      <c r="W41" s="107">
        <v>4</v>
      </c>
      <c r="X41" s="107" t="s">
        <v>1916</v>
      </c>
      <c r="Y41" s="107" t="s">
        <v>548</v>
      </c>
      <c r="Z41" s="107" t="s">
        <v>548</v>
      </c>
      <c r="AA41" s="107" t="s">
        <v>548</v>
      </c>
      <c r="AB41" s="107" t="s">
        <v>548</v>
      </c>
      <c r="AC41" s="107">
        <v>18</v>
      </c>
      <c r="AD41" s="139">
        <v>1</v>
      </c>
      <c r="AE41" s="107">
        <v>10</v>
      </c>
      <c r="AF41" s="107">
        <v>10</v>
      </c>
      <c r="AG41" s="139">
        <v>1</v>
      </c>
      <c r="AH41" s="107">
        <v>10</v>
      </c>
      <c r="AI41" s="107">
        <v>4</v>
      </c>
      <c r="AJ41" s="107">
        <v>14</v>
      </c>
      <c r="AK41" s="139">
        <v>1</v>
      </c>
      <c r="AL41" s="107">
        <v>3</v>
      </c>
      <c r="AM41" s="107">
        <v>3</v>
      </c>
      <c r="AN41" s="107" t="s">
        <v>548</v>
      </c>
      <c r="AO41" s="107">
        <v>4</v>
      </c>
      <c r="AP41" s="107" t="s">
        <v>548</v>
      </c>
      <c r="AQ41" s="107">
        <v>10</v>
      </c>
      <c r="AR41" s="139">
        <v>1</v>
      </c>
      <c r="AS41" s="107">
        <v>5</v>
      </c>
      <c r="AT41" s="107">
        <v>4</v>
      </c>
      <c r="AU41" s="107">
        <v>9</v>
      </c>
      <c r="AV41" s="139">
        <v>1</v>
      </c>
      <c r="AW41" s="107">
        <v>2</v>
      </c>
      <c r="AX41" s="107" t="s">
        <v>548</v>
      </c>
      <c r="AY41" s="107">
        <v>2</v>
      </c>
      <c r="AZ41" s="139">
        <v>1</v>
      </c>
      <c r="BA41" s="107">
        <v>2</v>
      </c>
      <c r="BB41" s="133" t="s">
        <v>603</v>
      </c>
      <c r="BC41" s="107">
        <v>2</v>
      </c>
      <c r="BD41" s="139">
        <v>1</v>
      </c>
      <c r="BE41" s="107">
        <v>10</v>
      </c>
      <c r="BF41" s="107">
        <v>10</v>
      </c>
      <c r="BG41" s="139">
        <v>1</v>
      </c>
      <c r="BH41" s="107">
        <v>4</v>
      </c>
      <c r="BI41" s="107">
        <v>7</v>
      </c>
      <c r="BJ41" s="107">
        <v>11</v>
      </c>
      <c r="BK41" s="139">
        <v>1</v>
      </c>
      <c r="BL41" s="108">
        <v>86</v>
      </c>
      <c r="BM41" s="139">
        <v>1</v>
      </c>
    </row>
    <row r="42" spans="2:65" x14ac:dyDescent="0.35">
      <c r="B42" s="108" t="s">
        <v>1</v>
      </c>
      <c r="C42" s="108" t="s">
        <v>2</v>
      </c>
      <c r="D42" s="108" t="s">
        <v>94</v>
      </c>
      <c r="E42" s="108" t="s">
        <v>95</v>
      </c>
      <c r="F42" s="108" t="s">
        <v>912</v>
      </c>
      <c r="G42" s="108" t="s">
        <v>5</v>
      </c>
      <c r="H42" s="108" t="s">
        <v>1915</v>
      </c>
      <c r="I42" s="131" t="s">
        <v>603</v>
      </c>
      <c r="J42" s="108" t="s">
        <v>1312</v>
      </c>
      <c r="K42" s="131" t="s">
        <v>603</v>
      </c>
      <c r="L42" s="108" t="s">
        <v>618</v>
      </c>
      <c r="M42" s="108" t="s">
        <v>534</v>
      </c>
      <c r="N42" s="129" t="s">
        <v>534</v>
      </c>
      <c r="O42" s="108">
        <v>2</v>
      </c>
      <c r="P42" s="108">
        <v>2</v>
      </c>
      <c r="Q42" s="108">
        <v>1</v>
      </c>
      <c r="R42" s="108">
        <v>1</v>
      </c>
      <c r="S42" s="108">
        <v>2</v>
      </c>
      <c r="T42" s="108">
        <v>2</v>
      </c>
      <c r="U42" s="108">
        <v>2</v>
      </c>
      <c r="V42" s="108">
        <v>2</v>
      </c>
      <c r="W42" s="108">
        <v>4</v>
      </c>
      <c r="X42" s="108" t="s">
        <v>1914</v>
      </c>
      <c r="Y42" s="108" t="s">
        <v>548</v>
      </c>
      <c r="Z42" s="108" t="s">
        <v>548</v>
      </c>
      <c r="AA42" s="108" t="s">
        <v>548</v>
      </c>
      <c r="AB42" s="108" t="s">
        <v>548</v>
      </c>
      <c r="AC42" s="108">
        <v>18</v>
      </c>
      <c r="AD42" s="135">
        <v>1</v>
      </c>
      <c r="AE42" s="108">
        <v>10</v>
      </c>
      <c r="AF42" s="108">
        <v>10</v>
      </c>
      <c r="AG42" s="135">
        <v>1</v>
      </c>
      <c r="AH42" s="108">
        <v>10</v>
      </c>
      <c r="AI42" s="108">
        <v>4</v>
      </c>
      <c r="AJ42" s="108">
        <v>14</v>
      </c>
      <c r="AK42" s="135">
        <v>1</v>
      </c>
      <c r="AL42" s="108">
        <v>3</v>
      </c>
      <c r="AM42" s="108" t="s">
        <v>548</v>
      </c>
      <c r="AN42" s="108" t="s">
        <v>548</v>
      </c>
      <c r="AO42" s="108">
        <v>4</v>
      </c>
      <c r="AP42" s="108" t="s">
        <v>548</v>
      </c>
      <c r="AQ42" s="108">
        <v>7</v>
      </c>
      <c r="AR42" s="135">
        <v>1</v>
      </c>
      <c r="AS42" s="108">
        <v>5</v>
      </c>
      <c r="AT42" s="108">
        <v>4</v>
      </c>
      <c r="AU42" s="108">
        <v>9</v>
      </c>
      <c r="AV42" s="135">
        <v>1</v>
      </c>
      <c r="AW42" s="108">
        <v>2</v>
      </c>
      <c r="AX42" s="108" t="s">
        <v>548</v>
      </c>
      <c r="AY42" s="108">
        <v>2</v>
      </c>
      <c r="AZ42" s="135">
        <v>1</v>
      </c>
      <c r="BA42" s="108">
        <v>2</v>
      </c>
      <c r="BB42" s="131" t="s">
        <v>603</v>
      </c>
      <c r="BC42" s="108">
        <v>2</v>
      </c>
      <c r="BD42" s="135">
        <v>1</v>
      </c>
      <c r="BE42" s="108">
        <v>10</v>
      </c>
      <c r="BF42" s="108">
        <v>10</v>
      </c>
      <c r="BG42" s="135">
        <v>1</v>
      </c>
      <c r="BH42" s="108">
        <v>4</v>
      </c>
      <c r="BI42" s="108">
        <v>7</v>
      </c>
      <c r="BJ42" s="108">
        <v>11</v>
      </c>
      <c r="BK42" s="135">
        <v>1</v>
      </c>
      <c r="BL42" s="108">
        <v>83</v>
      </c>
      <c r="BM42" s="135">
        <v>1</v>
      </c>
    </row>
    <row r="43" spans="2:65" x14ac:dyDescent="0.35">
      <c r="B43" s="107" t="s">
        <v>1</v>
      </c>
      <c r="C43" s="107" t="s">
        <v>21</v>
      </c>
      <c r="D43" s="107" t="s">
        <v>54</v>
      </c>
      <c r="E43" s="107" t="s">
        <v>55</v>
      </c>
      <c r="F43" s="107" t="s">
        <v>962</v>
      </c>
      <c r="G43" s="107" t="s">
        <v>45</v>
      </c>
      <c r="H43" s="107" t="s">
        <v>1913</v>
      </c>
      <c r="I43" s="133" t="s">
        <v>603</v>
      </c>
      <c r="J43" s="107" t="s">
        <v>1277</v>
      </c>
      <c r="K43" s="133" t="s">
        <v>603</v>
      </c>
      <c r="L43" s="107" t="s">
        <v>698</v>
      </c>
      <c r="M43" s="107" t="s">
        <v>534</v>
      </c>
      <c r="N43" s="132" t="s">
        <v>534</v>
      </c>
      <c r="O43" s="107">
        <v>2</v>
      </c>
      <c r="P43" s="107">
        <v>2</v>
      </c>
      <c r="Q43" s="107">
        <v>1</v>
      </c>
      <c r="R43" s="107">
        <v>1</v>
      </c>
      <c r="S43" s="107">
        <v>2</v>
      </c>
      <c r="T43" s="107">
        <v>2</v>
      </c>
      <c r="U43" s="107">
        <v>2</v>
      </c>
      <c r="V43" s="107">
        <v>2</v>
      </c>
      <c r="W43" s="107">
        <v>4</v>
      </c>
      <c r="X43" s="107" t="s">
        <v>636</v>
      </c>
      <c r="Y43" s="107" t="s">
        <v>548</v>
      </c>
      <c r="Z43" s="107" t="s">
        <v>548</v>
      </c>
      <c r="AA43" s="107" t="s">
        <v>548</v>
      </c>
      <c r="AB43" s="107" t="s">
        <v>548</v>
      </c>
      <c r="AC43" s="107">
        <v>18</v>
      </c>
      <c r="AD43" s="139">
        <v>1</v>
      </c>
      <c r="AE43" s="107">
        <v>10</v>
      </c>
      <c r="AF43" s="107">
        <v>10</v>
      </c>
      <c r="AG43" s="139">
        <v>1</v>
      </c>
      <c r="AH43" s="107">
        <v>10</v>
      </c>
      <c r="AI43" s="107">
        <v>4</v>
      </c>
      <c r="AJ43" s="107">
        <v>14</v>
      </c>
      <c r="AK43" s="139">
        <v>1</v>
      </c>
      <c r="AL43" s="107">
        <v>3</v>
      </c>
      <c r="AM43" s="107">
        <v>3</v>
      </c>
      <c r="AN43" s="107" t="s">
        <v>614</v>
      </c>
      <c r="AO43" s="107">
        <v>4</v>
      </c>
      <c r="AP43" s="107" t="s">
        <v>548</v>
      </c>
      <c r="AQ43" s="107">
        <v>10</v>
      </c>
      <c r="AR43" s="139">
        <v>1</v>
      </c>
      <c r="AS43" s="107">
        <v>5</v>
      </c>
      <c r="AT43" s="107">
        <v>4</v>
      </c>
      <c r="AU43" s="107">
        <v>9</v>
      </c>
      <c r="AV43" s="139">
        <v>1</v>
      </c>
      <c r="AW43" s="107">
        <v>2</v>
      </c>
      <c r="AX43" s="107" t="s">
        <v>548</v>
      </c>
      <c r="AY43" s="107">
        <v>2</v>
      </c>
      <c r="AZ43" s="139">
        <v>1</v>
      </c>
      <c r="BA43" s="107">
        <v>2</v>
      </c>
      <c r="BB43" s="133" t="s">
        <v>603</v>
      </c>
      <c r="BC43" s="107">
        <v>2</v>
      </c>
      <c r="BD43" s="139">
        <v>1</v>
      </c>
      <c r="BE43" s="107">
        <v>10</v>
      </c>
      <c r="BF43" s="107">
        <v>10</v>
      </c>
      <c r="BG43" s="139">
        <v>1</v>
      </c>
      <c r="BH43" s="107">
        <v>4</v>
      </c>
      <c r="BI43" s="107">
        <v>7</v>
      </c>
      <c r="BJ43" s="107">
        <v>11</v>
      </c>
      <c r="BK43" s="139">
        <v>1</v>
      </c>
      <c r="BL43" s="108">
        <v>86</v>
      </c>
      <c r="BM43" s="139">
        <v>1</v>
      </c>
    </row>
    <row r="44" spans="2:65" x14ac:dyDescent="0.35">
      <c r="B44" s="108" t="s">
        <v>1</v>
      </c>
      <c r="C44" s="108" t="s">
        <v>17</v>
      </c>
      <c r="D44" s="108" t="s">
        <v>18</v>
      </c>
      <c r="E44" s="108" t="s">
        <v>388</v>
      </c>
      <c r="F44" s="108" t="s">
        <v>1141</v>
      </c>
      <c r="G44" s="108" t="s">
        <v>20</v>
      </c>
      <c r="H44" s="108" t="s">
        <v>1912</v>
      </c>
      <c r="I44" s="131" t="s">
        <v>603</v>
      </c>
      <c r="J44" s="108" t="s">
        <v>1312</v>
      </c>
      <c r="K44" s="131" t="s">
        <v>603</v>
      </c>
      <c r="L44" s="108" t="s">
        <v>622</v>
      </c>
      <c r="M44" s="108" t="s">
        <v>534</v>
      </c>
      <c r="N44" s="129" t="s">
        <v>534</v>
      </c>
      <c r="O44" s="108">
        <v>2</v>
      </c>
      <c r="P44" s="108">
        <v>2</v>
      </c>
      <c r="Q44" s="108">
        <v>1</v>
      </c>
      <c r="R44" s="108">
        <v>1</v>
      </c>
      <c r="S44" s="108">
        <v>2</v>
      </c>
      <c r="T44" s="108">
        <v>2</v>
      </c>
      <c r="U44" s="108">
        <v>2</v>
      </c>
      <c r="V44" s="108">
        <v>2</v>
      </c>
      <c r="W44" s="108">
        <v>4</v>
      </c>
      <c r="X44" s="108" t="s">
        <v>658</v>
      </c>
      <c r="Y44" s="108" t="s">
        <v>548</v>
      </c>
      <c r="Z44" s="108" t="s">
        <v>548</v>
      </c>
      <c r="AA44" s="108" t="s">
        <v>548</v>
      </c>
      <c r="AB44" s="108" t="s">
        <v>548</v>
      </c>
      <c r="AC44" s="108">
        <v>18</v>
      </c>
      <c r="AD44" s="135">
        <v>1</v>
      </c>
      <c r="AE44" s="108">
        <v>10</v>
      </c>
      <c r="AF44" s="108">
        <v>10</v>
      </c>
      <c r="AG44" s="135">
        <v>1</v>
      </c>
      <c r="AH44" s="108">
        <v>10</v>
      </c>
      <c r="AI44" s="108">
        <v>4</v>
      </c>
      <c r="AJ44" s="108">
        <v>14</v>
      </c>
      <c r="AK44" s="135">
        <v>1</v>
      </c>
      <c r="AL44" s="108">
        <v>3</v>
      </c>
      <c r="AM44" s="108">
        <v>3</v>
      </c>
      <c r="AN44" s="108" t="s">
        <v>614</v>
      </c>
      <c r="AO44" s="108">
        <v>4</v>
      </c>
      <c r="AP44" s="108" t="s">
        <v>548</v>
      </c>
      <c r="AQ44" s="108">
        <v>10</v>
      </c>
      <c r="AR44" s="135">
        <v>1</v>
      </c>
      <c r="AS44" s="108">
        <v>5</v>
      </c>
      <c r="AT44" s="108">
        <v>4</v>
      </c>
      <c r="AU44" s="108">
        <v>9</v>
      </c>
      <c r="AV44" s="135">
        <v>1</v>
      </c>
      <c r="AW44" s="108">
        <v>2</v>
      </c>
      <c r="AX44" s="108" t="s">
        <v>548</v>
      </c>
      <c r="AY44" s="108">
        <v>2</v>
      </c>
      <c r="AZ44" s="135">
        <v>1</v>
      </c>
      <c r="BA44" s="108">
        <v>2</v>
      </c>
      <c r="BB44" s="131" t="s">
        <v>603</v>
      </c>
      <c r="BC44" s="108">
        <v>2</v>
      </c>
      <c r="BD44" s="135">
        <v>1</v>
      </c>
      <c r="BE44" s="108">
        <v>10</v>
      </c>
      <c r="BF44" s="108">
        <v>10</v>
      </c>
      <c r="BG44" s="135">
        <v>1</v>
      </c>
      <c r="BH44" s="108">
        <v>4</v>
      </c>
      <c r="BI44" s="108">
        <v>7</v>
      </c>
      <c r="BJ44" s="108">
        <v>11</v>
      </c>
      <c r="BK44" s="135">
        <v>1</v>
      </c>
      <c r="BL44" s="108">
        <v>86</v>
      </c>
      <c r="BM44" s="135">
        <v>1</v>
      </c>
    </row>
    <row r="45" spans="2:65" x14ac:dyDescent="0.35">
      <c r="B45" s="107" t="s">
        <v>1</v>
      </c>
      <c r="C45" s="107" t="s">
        <v>2</v>
      </c>
      <c r="D45" s="107" t="s">
        <v>37</v>
      </c>
      <c r="E45" s="107" t="s">
        <v>227</v>
      </c>
      <c r="F45" s="107" t="s">
        <v>909</v>
      </c>
      <c r="G45" s="107" t="s">
        <v>5</v>
      </c>
      <c r="H45" s="107" t="s">
        <v>1911</v>
      </c>
      <c r="I45" s="133" t="s">
        <v>603</v>
      </c>
      <c r="J45" s="107" t="s">
        <v>1277</v>
      </c>
      <c r="K45" s="133" t="s">
        <v>603</v>
      </c>
      <c r="L45" s="107" t="s">
        <v>604</v>
      </c>
      <c r="M45" s="107" t="s">
        <v>534</v>
      </c>
      <c r="N45" s="132" t="s">
        <v>534</v>
      </c>
      <c r="O45" s="107">
        <v>2</v>
      </c>
      <c r="P45" s="107">
        <v>2</v>
      </c>
      <c r="Q45" s="107">
        <v>1</v>
      </c>
      <c r="R45" s="107">
        <v>1</v>
      </c>
      <c r="S45" s="107">
        <v>2</v>
      </c>
      <c r="T45" s="107" t="s">
        <v>548</v>
      </c>
      <c r="U45" s="107">
        <v>2</v>
      </c>
      <c r="V45" s="107">
        <v>2</v>
      </c>
      <c r="W45" s="107">
        <v>4</v>
      </c>
      <c r="X45" s="107" t="s">
        <v>1910</v>
      </c>
      <c r="Y45" s="107" t="s">
        <v>548</v>
      </c>
      <c r="Z45" s="107" t="s">
        <v>548</v>
      </c>
      <c r="AA45" s="107" t="s">
        <v>548</v>
      </c>
      <c r="AB45" s="107" t="s">
        <v>548</v>
      </c>
      <c r="AC45" s="107">
        <v>16</v>
      </c>
      <c r="AD45" s="139">
        <v>1</v>
      </c>
      <c r="AE45" s="107">
        <v>10</v>
      </c>
      <c r="AF45" s="107">
        <v>10</v>
      </c>
      <c r="AG45" s="139">
        <v>1</v>
      </c>
      <c r="AH45" s="107">
        <v>10</v>
      </c>
      <c r="AI45" s="107">
        <v>4</v>
      </c>
      <c r="AJ45" s="107">
        <v>14</v>
      </c>
      <c r="AK45" s="139">
        <v>1</v>
      </c>
      <c r="AL45" s="107">
        <v>3</v>
      </c>
      <c r="AM45" s="107">
        <v>3</v>
      </c>
      <c r="AN45" s="107" t="s">
        <v>548</v>
      </c>
      <c r="AO45" s="107" t="s">
        <v>548</v>
      </c>
      <c r="AP45" s="107" t="s">
        <v>548</v>
      </c>
      <c r="AQ45" s="107">
        <v>6</v>
      </c>
      <c r="AR45" s="139">
        <v>1</v>
      </c>
      <c r="AS45" s="107">
        <v>5</v>
      </c>
      <c r="AT45" s="107">
        <v>4</v>
      </c>
      <c r="AU45" s="107">
        <v>9</v>
      </c>
      <c r="AV45" s="139">
        <v>1</v>
      </c>
      <c r="AW45" s="107">
        <v>2</v>
      </c>
      <c r="AX45" s="107" t="s">
        <v>548</v>
      </c>
      <c r="AY45" s="107">
        <v>2</v>
      </c>
      <c r="AZ45" s="139">
        <v>1</v>
      </c>
      <c r="BA45" s="107">
        <v>2</v>
      </c>
      <c r="BB45" s="133" t="s">
        <v>603</v>
      </c>
      <c r="BC45" s="107">
        <v>2</v>
      </c>
      <c r="BD45" s="139">
        <v>1</v>
      </c>
      <c r="BE45" s="107">
        <v>10</v>
      </c>
      <c r="BF45" s="107">
        <v>10</v>
      </c>
      <c r="BG45" s="139">
        <v>1</v>
      </c>
      <c r="BH45" s="107">
        <v>4</v>
      </c>
      <c r="BI45" s="107">
        <v>7</v>
      </c>
      <c r="BJ45" s="107">
        <v>11</v>
      </c>
      <c r="BK45" s="139">
        <v>1</v>
      </c>
      <c r="BL45" s="108">
        <v>80</v>
      </c>
      <c r="BM45" s="139">
        <v>1</v>
      </c>
    </row>
    <row r="46" spans="2:65" x14ac:dyDescent="0.35">
      <c r="B46" s="108" t="s">
        <v>1</v>
      </c>
      <c r="C46" s="108" t="s">
        <v>24</v>
      </c>
      <c r="D46" s="108" t="s">
        <v>57</v>
      </c>
      <c r="E46" s="108" t="s">
        <v>191</v>
      </c>
      <c r="F46" s="108" t="s">
        <v>984</v>
      </c>
      <c r="G46" s="108" t="s">
        <v>42</v>
      </c>
      <c r="H46" s="108" t="s">
        <v>1909</v>
      </c>
      <c r="I46" s="131" t="s">
        <v>603</v>
      </c>
      <c r="J46" s="108" t="s">
        <v>1305</v>
      </c>
      <c r="K46" s="131" t="s">
        <v>603</v>
      </c>
      <c r="L46" s="108" t="s">
        <v>637</v>
      </c>
      <c r="M46" s="108" t="s">
        <v>534</v>
      </c>
      <c r="N46" s="129" t="s">
        <v>534</v>
      </c>
      <c r="O46" s="108">
        <v>2</v>
      </c>
      <c r="P46" s="108">
        <v>2</v>
      </c>
      <c r="Q46" s="108" t="s">
        <v>548</v>
      </c>
      <c r="R46" s="108" t="s">
        <v>548</v>
      </c>
      <c r="S46" s="108">
        <v>2</v>
      </c>
      <c r="T46" s="108">
        <v>2</v>
      </c>
      <c r="U46" s="108">
        <v>2</v>
      </c>
      <c r="V46" s="108">
        <v>2</v>
      </c>
      <c r="W46" s="108">
        <v>4</v>
      </c>
      <c r="X46" s="108" t="s">
        <v>1908</v>
      </c>
      <c r="Y46" s="108" t="s">
        <v>548</v>
      </c>
      <c r="Z46" s="108" t="s">
        <v>548</v>
      </c>
      <c r="AA46" s="108" t="s">
        <v>548</v>
      </c>
      <c r="AB46" s="108" t="s">
        <v>548</v>
      </c>
      <c r="AC46" s="108">
        <v>16</v>
      </c>
      <c r="AD46" s="135">
        <v>1</v>
      </c>
      <c r="AE46" s="108">
        <v>10</v>
      </c>
      <c r="AF46" s="108">
        <v>10</v>
      </c>
      <c r="AG46" s="135">
        <v>1</v>
      </c>
      <c r="AH46" s="108">
        <v>10</v>
      </c>
      <c r="AI46" s="108">
        <v>4</v>
      </c>
      <c r="AJ46" s="108">
        <v>14</v>
      </c>
      <c r="AK46" s="135">
        <v>1</v>
      </c>
      <c r="AL46" s="108">
        <v>3</v>
      </c>
      <c r="AM46" s="108" t="s">
        <v>548</v>
      </c>
      <c r="AN46" s="108" t="s">
        <v>548</v>
      </c>
      <c r="AO46" s="108">
        <v>4</v>
      </c>
      <c r="AP46" s="108" t="s">
        <v>548</v>
      </c>
      <c r="AQ46" s="108">
        <v>7</v>
      </c>
      <c r="AR46" s="135">
        <v>1</v>
      </c>
      <c r="AS46" s="108">
        <v>5</v>
      </c>
      <c r="AT46" s="108">
        <v>4</v>
      </c>
      <c r="AU46" s="108">
        <v>9</v>
      </c>
      <c r="AV46" s="135">
        <v>1</v>
      </c>
      <c r="AW46" s="108">
        <v>2</v>
      </c>
      <c r="AX46" s="108" t="s">
        <v>548</v>
      </c>
      <c r="AY46" s="108">
        <v>2</v>
      </c>
      <c r="AZ46" s="135">
        <v>1</v>
      </c>
      <c r="BA46" s="108">
        <v>2</v>
      </c>
      <c r="BB46" s="131" t="s">
        <v>603</v>
      </c>
      <c r="BC46" s="108">
        <v>2</v>
      </c>
      <c r="BD46" s="135">
        <v>1</v>
      </c>
      <c r="BE46" s="108">
        <v>10</v>
      </c>
      <c r="BF46" s="108">
        <v>10</v>
      </c>
      <c r="BG46" s="135">
        <v>1</v>
      </c>
      <c r="BH46" s="108">
        <v>4</v>
      </c>
      <c r="BI46" s="108">
        <v>7</v>
      </c>
      <c r="BJ46" s="108">
        <v>11</v>
      </c>
      <c r="BK46" s="135">
        <v>1</v>
      </c>
      <c r="BL46" s="108">
        <v>81</v>
      </c>
      <c r="BM46" s="135">
        <v>1</v>
      </c>
    </row>
    <row r="47" spans="2:65" x14ac:dyDescent="0.35">
      <c r="B47" s="107" t="s">
        <v>1</v>
      </c>
      <c r="C47" s="107" t="s">
        <v>8</v>
      </c>
      <c r="D47" s="107" t="s">
        <v>9</v>
      </c>
      <c r="E47" s="107" t="s">
        <v>16</v>
      </c>
      <c r="F47" s="107" t="s">
        <v>893</v>
      </c>
      <c r="G47" s="107" t="s">
        <v>11</v>
      </c>
      <c r="H47" s="107" t="s">
        <v>1907</v>
      </c>
      <c r="I47" s="133" t="s">
        <v>603</v>
      </c>
      <c r="J47" s="107" t="s">
        <v>1277</v>
      </c>
      <c r="K47" s="133" t="s">
        <v>603</v>
      </c>
      <c r="L47" s="107" t="s">
        <v>630</v>
      </c>
      <c r="M47" s="107" t="s">
        <v>534</v>
      </c>
      <c r="N47" s="132" t="s">
        <v>534</v>
      </c>
      <c r="O47" s="107">
        <v>2</v>
      </c>
      <c r="P47" s="107">
        <v>2</v>
      </c>
      <c r="Q47" s="107">
        <v>1</v>
      </c>
      <c r="R47" s="107">
        <v>1</v>
      </c>
      <c r="S47" s="107">
        <v>2</v>
      </c>
      <c r="T47" s="107">
        <v>2</v>
      </c>
      <c r="U47" s="107">
        <v>2</v>
      </c>
      <c r="V47" s="107">
        <v>2</v>
      </c>
      <c r="W47" s="107">
        <v>4</v>
      </c>
      <c r="X47" s="107" t="s">
        <v>1906</v>
      </c>
      <c r="Y47" s="107" t="s">
        <v>548</v>
      </c>
      <c r="Z47" s="107" t="s">
        <v>548</v>
      </c>
      <c r="AA47" s="107" t="s">
        <v>548</v>
      </c>
      <c r="AB47" s="107" t="s">
        <v>548</v>
      </c>
      <c r="AC47" s="107">
        <v>18</v>
      </c>
      <c r="AD47" s="139">
        <v>1</v>
      </c>
      <c r="AE47" s="107">
        <v>10</v>
      </c>
      <c r="AF47" s="107">
        <v>10</v>
      </c>
      <c r="AG47" s="139">
        <v>1</v>
      </c>
      <c r="AH47" s="107">
        <v>10</v>
      </c>
      <c r="AI47" s="107">
        <v>4</v>
      </c>
      <c r="AJ47" s="107">
        <v>14</v>
      </c>
      <c r="AK47" s="139">
        <v>1</v>
      </c>
      <c r="AL47" s="107">
        <v>3</v>
      </c>
      <c r="AM47" s="107">
        <v>3</v>
      </c>
      <c r="AN47" s="107" t="s">
        <v>614</v>
      </c>
      <c r="AO47" s="107">
        <v>4</v>
      </c>
      <c r="AP47" s="107" t="s">
        <v>548</v>
      </c>
      <c r="AQ47" s="107">
        <v>10</v>
      </c>
      <c r="AR47" s="139">
        <v>1</v>
      </c>
      <c r="AS47" s="107">
        <v>5</v>
      </c>
      <c r="AT47" s="107">
        <v>4</v>
      </c>
      <c r="AU47" s="107">
        <v>9</v>
      </c>
      <c r="AV47" s="139">
        <v>1</v>
      </c>
      <c r="AW47" s="107">
        <v>2</v>
      </c>
      <c r="AX47" s="107" t="s">
        <v>614</v>
      </c>
      <c r="AY47" s="107">
        <v>2</v>
      </c>
      <c r="AZ47" s="139">
        <v>1</v>
      </c>
      <c r="BA47" s="107">
        <v>2</v>
      </c>
      <c r="BB47" s="133" t="s">
        <v>603</v>
      </c>
      <c r="BC47" s="107">
        <v>2</v>
      </c>
      <c r="BD47" s="139">
        <v>1</v>
      </c>
      <c r="BE47" s="107">
        <v>10</v>
      </c>
      <c r="BF47" s="107">
        <v>10</v>
      </c>
      <c r="BG47" s="139">
        <v>1</v>
      </c>
      <c r="BH47" s="107">
        <v>4</v>
      </c>
      <c r="BI47" s="107">
        <v>7</v>
      </c>
      <c r="BJ47" s="107">
        <v>11</v>
      </c>
      <c r="BK47" s="139">
        <v>1</v>
      </c>
      <c r="BL47" s="108">
        <v>86</v>
      </c>
      <c r="BM47" s="139">
        <v>1</v>
      </c>
    </row>
    <row r="48" spans="2:65" x14ac:dyDescent="0.35">
      <c r="B48" s="108" t="s">
        <v>1</v>
      </c>
      <c r="C48" s="108" t="s">
        <v>24</v>
      </c>
      <c r="D48" s="108" t="s">
        <v>57</v>
      </c>
      <c r="E48" s="108" t="s">
        <v>111</v>
      </c>
      <c r="F48" s="108" t="s">
        <v>998</v>
      </c>
      <c r="G48" s="108" t="s">
        <v>59</v>
      </c>
      <c r="H48" s="108" t="s">
        <v>1905</v>
      </c>
      <c r="I48" s="131" t="s">
        <v>603</v>
      </c>
      <c r="J48" s="108" t="s">
        <v>1277</v>
      </c>
      <c r="K48" s="131" t="s">
        <v>603</v>
      </c>
      <c r="L48" s="108" t="s">
        <v>637</v>
      </c>
      <c r="M48" s="108" t="s">
        <v>534</v>
      </c>
      <c r="N48" s="129" t="s">
        <v>534</v>
      </c>
      <c r="O48" s="108">
        <v>2</v>
      </c>
      <c r="P48" s="108">
        <v>2</v>
      </c>
      <c r="Q48" s="108">
        <v>1</v>
      </c>
      <c r="R48" s="108">
        <v>1</v>
      </c>
      <c r="S48" s="108">
        <v>2</v>
      </c>
      <c r="T48" s="108">
        <v>2</v>
      </c>
      <c r="U48" s="108">
        <v>2</v>
      </c>
      <c r="V48" s="108">
        <v>2</v>
      </c>
      <c r="W48" s="108">
        <v>4</v>
      </c>
      <c r="X48" s="108" t="s">
        <v>744</v>
      </c>
      <c r="Y48" s="108" t="s">
        <v>548</v>
      </c>
      <c r="Z48" s="108" t="s">
        <v>548</v>
      </c>
      <c r="AA48" s="108" t="s">
        <v>548</v>
      </c>
      <c r="AB48" s="108" t="s">
        <v>548</v>
      </c>
      <c r="AC48" s="108">
        <v>18</v>
      </c>
      <c r="AD48" s="135">
        <v>1</v>
      </c>
      <c r="AE48" s="108">
        <v>10</v>
      </c>
      <c r="AF48" s="108">
        <v>10</v>
      </c>
      <c r="AG48" s="135">
        <v>1</v>
      </c>
      <c r="AH48" s="108">
        <v>10</v>
      </c>
      <c r="AI48" s="108">
        <v>4</v>
      </c>
      <c r="AJ48" s="108">
        <v>14</v>
      </c>
      <c r="AK48" s="135">
        <v>1</v>
      </c>
      <c r="AL48" s="108">
        <v>3</v>
      </c>
      <c r="AM48" s="108" t="s">
        <v>548</v>
      </c>
      <c r="AN48" s="108" t="s">
        <v>548</v>
      </c>
      <c r="AO48" s="108">
        <v>4</v>
      </c>
      <c r="AP48" s="108" t="s">
        <v>548</v>
      </c>
      <c r="AQ48" s="108">
        <v>7</v>
      </c>
      <c r="AR48" s="135">
        <v>1</v>
      </c>
      <c r="AS48" s="108">
        <v>5</v>
      </c>
      <c r="AT48" s="108">
        <v>4</v>
      </c>
      <c r="AU48" s="108">
        <v>9</v>
      </c>
      <c r="AV48" s="135">
        <v>1</v>
      </c>
      <c r="AW48" s="108">
        <v>2</v>
      </c>
      <c r="AX48" s="108" t="s">
        <v>548</v>
      </c>
      <c r="AY48" s="108">
        <v>2</v>
      </c>
      <c r="AZ48" s="135">
        <v>1</v>
      </c>
      <c r="BA48" s="108">
        <v>2</v>
      </c>
      <c r="BB48" s="131" t="s">
        <v>603</v>
      </c>
      <c r="BC48" s="108">
        <v>2</v>
      </c>
      <c r="BD48" s="135">
        <v>1</v>
      </c>
      <c r="BE48" s="108">
        <v>10</v>
      </c>
      <c r="BF48" s="108">
        <v>10</v>
      </c>
      <c r="BG48" s="135">
        <v>1</v>
      </c>
      <c r="BH48" s="108">
        <v>4</v>
      </c>
      <c r="BI48" s="108">
        <v>7</v>
      </c>
      <c r="BJ48" s="108">
        <v>11</v>
      </c>
      <c r="BK48" s="135">
        <v>1</v>
      </c>
      <c r="BL48" s="108">
        <v>83</v>
      </c>
      <c r="BM48" s="135">
        <v>1</v>
      </c>
    </row>
    <row r="49" spans="2:65" x14ac:dyDescent="0.35">
      <c r="B49" s="107" t="s">
        <v>1</v>
      </c>
      <c r="C49" s="107" t="s">
        <v>12</v>
      </c>
      <c r="D49" s="107" t="s">
        <v>13</v>
      </c>
      <c r="E49" s="107" t="s">
        <v>14</v>
      </c>
      <c r="F49" s="107" t="s">
        <v>910</v>
      </c>
      <c r="G49" s="107" t="s">
        <v>15</v>
      </c>
      <c r="H49" s="107" t="s">
        <v>1904</v>
      </c>
      <c r="I49" s="133" t="s">
        <v>603</v>
      </c>
      <c r="J49" s="107" t="s">
        <v>1312</v>
      </c>
      <c r="K49" s="133" t="s">
        <v>603</v>
      </c>
      <c r="L49" s="107" t="s">
        <v>637</v>
      </c>
      <c r="M49" s="107" t="s">
        <v>534</v>
      </c>
      <c r="N49" s="132" t="s">
        <v>534</v>
      </c>
      <c r="O49" s="107">
        <v>2</v>
      </c>
      <c r="P49" s="107">
        <v>2</v>
      </c>
      <c r="Q49" s="107">
        <v>1</v>
      </c>
      <c r="R49" s="107">
        <v>1</v>
      </c>
      <c r="S49" s="107">
        <v>2</v>
      </c>
      <c r="T49" s="107">
        <v>2</v>
      </c>
      <c r="U49" s="107">
        <v>2</v>
      </c>
      <c r="V49" s="107">
        <v>2</v>
      </c>
      <c r="W49" s="107">
        <v>4</v>
      </c>
      <c r="X49" s="107" t="s">
        <v>1903</v>
      </c>
      <c r="Y49" s="107" t="s">
        <v>548</v>
      </c>
      <c r="Z49" s="107" t="s">
        <v>548</v>
      </c>
      <c r="AA49" s="107" t="s">
        <v>548</v>
      </c>
      <c r="AB49" s="107" t="s">
        <v>548</v>
      </c>
      <c r="AC49" s="107">
        <v>18</v>
      </c>
      <c r="AD49" s="139">
        <v>1</v>
      </c>
      <c r="AE49" s="107">
        <v>10</v>
      </c>
      <c r="AF49" s="107">
        <v>10</v>
      </c>
      <c r="AG49" s="139">
        <v>1</v>
      </c>
      <c r="AH49" s="107">
        <v>10</v>
      </c>
      <c r="AI49" s="107">
        <v>4</v>
      </c>
      <c r="AJ49" s="107">
        <v>14</v>
      </c>
      <c r="AK49" s="139">
        <v>1</v>
      </c>
      <c r="AL49" s="107">
        <v>3</v>
      </c>
      <c r="AM49" s="107">
        <v>3</v>
      </c>
      <c r="AN49" s="107" t="s">
        <v>613</v>
      </c>
      <c r="AO49" s="107">
        <v>4</v>
      </c>
      <c r="AP49" s="107" t="s">
        <v>548</v>
      </c>
      <c r="AQ49" s="107">
        <v>10</v>
      </c>
      <c r="AR49" s="139">
        <v>1</v>
      </c>
      <c r="AS49" s="107">
        <v>5</v>
      </c>
      <c r="AT49" s="107">
        <v>4</v>
      </c>
      <c r="AU49" s="107">
        <v>9</v>
      </c>
      <c r="AV49" s="139">
        <v>1</v>
      </c>
      <c r="AW49" s="107">
        <v>2</v>
      </c>
      <c r="AX49" s="107" t="s">
        <v>548</v>
      </c>
      <c r="AY49" s="107">
        <v>2</v>
      </c>
      <c r="AZ49" s="139">
        <v>1</v>
      </c>
      <c r="BA49" s="107">
        <v>2</v>
      </c>
      <c r="BB49" s="133" t="s">
        <v>603</v>
      </c>
      <c r="BC49" s="107">
        <v>2</v>
      </c>
      <c r="BD49" s="139">
        <v>1</v>
      </c>
      <c r="BE49" s="107">
        <v>10</v>
      </c>
      <c r="BF49" s="107">
        <v>10</v>
      </c>
      <c r="BG49" s="139">
        <v>1</v>
      </c>
      <c r="BH49" s="107">
        <v>4</v>
      </c>
      <c r="BI49" s="107">
        <v>7</v>
      </c>
      <c r="BJ49" s="107">
        <v>11</v>
      </c>
      <c r="BK49" s="139">
        <v>1</v>
      </c>
      <c r="BL49" s="108">
        <v>86</v>
      </c>
      <c r="BM49" s="139">
        <v>1</v>
      </c>
    </row>
    <row r="50" spans="2:65" x14ac:dyDescent="0.35">
      <c r="B50" s="108" t="s">
        <v>1</v>
      </c>
      <c r="C50" s="108" t="s">
        <v>24</v>
      </c>
      <c r="D50" s="108" t="s">
        <v>64</v>
      </c>
      <c r="E50" s="108" t="s">
        <v>110</v>
      </c>
      <c r="F50" s="108" t="s">
        <v>916</v>
      </c>
      <c r="G50" s="108" t="s">
        <v>66</v>
      </c>
      <c r="H50" s="108" t="s">
        <v>1902</v>
      </c>
      <c r="I50" s="131" t="s">
        <v>603</v>
      </c>
      <c r="J50" s="108" t="s">
        <v>1373</v>
      </c>
      <c r="K50" s="131" t="s">
        <v>603</v>
      </c>
      <c r="L50" s="108" t="s">
        <v>627</v>
      </c>
      <c r="M50" s="108" t="s">
        <v>534</v>
      </c>
      <c r="N50" s="129" t="s">
        <v>534</v>
      </c>
      <c r="O50" s="108">
        <v>2</v>
      </c>
      <c r="P50" s="108">
        <v>2</v>
      </c>
      <c r="Q50" s="108">
        <v>1</v>
      </c>
      <c r="R50" s="108">
        <v>1</v>
      </c>
      <c r="S50" s="108">
        <v>2</v>
      </c>
      <c r="T50" s="108">
        <v>2</v>
      </c>
      <c r="U50" s="108">
        <v>2</v>
      </c>
      <c r="V50" s="108">
        <v>2</v>
      </c>
      <c r="W50" s="108">
        <v>4</v>
      </c>
      <c r="X50" s="108" t="s">
        <v>1901</v>
      </c>
      <c r="Y50" s="108" t="s">
        <v>548</v>
      </c>
      <c r="Z50" s="108" t="s">
        <v>548</v>
      </c>
      <c r="AA50" s="108" t="s">
        <v>548</v>
      </c>
      <c r="AB50" s="108" t="s">
        <v>548</v>
      </c>
      <c r="AC50" s="108">
        <v>18</v>
      </c>
      <c r="AD50" s="135">
        <v>1</v>
      </c>
      <c r="AE50" s="108">
        <v>10</v>
      </c>
      <c r="AF50" s="108">
        <v>10</v>
      </c>
      <c r="AG50" s="135">
        <v>1</v>
      </c>
      <c r="AH50" s="108">
        <v>10</v>
      </c>
      <c r="AI50" s="108">
        <v>4</v>
      </c>
      <c r="AJ50" s="108">
        <v>14</v>
      </c>
      <c r="AK50" s="135">
        <v>1</v>
      </c>
      <c r="AL50" s="108">
        <v>3</v>
      </c>
      <c r="AM50" s="108" t="s">
        <v>548</v>
      </c>
      <c r="AN50" s="108" t="s">
        <v>548</v>
      </c>
      <c r="AO50" s="108" t="s">
        <v>548</v>
      </c>
      <c r="AP50" s="108" t="s">
        <v>548</v>
      </c>
      <c r="AQ50" s="108">
        <v>3</v>
      </c>
      <c r="AR50" s="135">
        <v>1</v>
      </c>
      <c r="AS50" s="108">
        <v>5</v>
      </c>
      <c r="AT50" s="108">
        <v>4</v>
      </c>
      <c r="AU50" s="108">
        <v>9</v>
      </c>
      <c r="AV50" s="135">
        <v>1</v>
      </c>
      <c r="AW50" s="108">
        <v>2</v>
      </c>
      <c r="AX50" s="108" t="s">
        <v>614</v>
      </c>
      <c r="AY50" s="108">
        <v>2</v>
      </c>
      <c r="AZ50" s="135">
        <v>1</v>
      </c>
      <c r="BA50" s="108">
        <v>2</v>
      </c>
      <c r="BB50" s="131" t="s">
        <v>603</v>
      </c>
      <c r="BC50" s="108">
        <v>2</v>
      </c>
      <c r="BD50" s="135">
        <v>1</v>
      </c>
      <c r="BE50" s="108">
        <v>10</v>
      </c>
      <c r="BF50" s="108">
        <v>10</v>
      </c>
      <c r="BG50" s="135">
        <v>1</v>
      </c>
      <c r="BH50" s="108">
        <v>4</v>
      </c>
      <c r="BI50" s="108">
        <v>7</v>
      </c>
      <c r="BJ50" s="108">
        <v>11</v>
      </c>
      <c r="BK50" s="135">
        <v>1</v>
      </c>
      <c r="BL50" s="108">
        <v>79</v>
      </c>
      <c r="BM50" s="135">
        <v>1</v>
      </c>
    </row>
    <row r="51" spans="2:65" x14ac:dyDescent="0.35">
      <c r="B51" s="107" t="s">
        <v>1</v>
      </c>
      <c r="C51" s="107" t="s">
        <v>97</v>
      </c>
      <c r="D51" s="107" t="s">
        <v>98</v>
      </c>
      <c r="E51" s="107" t="s">
        <v>203</v>
      </c>
      <c r="F51" s="107" t="s">
        <v>953</v>
      </c>
      <c r="G51" s="107" t="s">
        <v>88</v>
      </c>
      <c r="H51" s="107" t="s">
        <v>1900</v>
      </c>
      <c r="I51" s="133" t="s">
        <v>603</v>
      </c>
      <c r="J51" s="107" t="s">
        <v>1373</v>
      </c>
      <c r="K51" s="133" t="s">
        <v>603</v>
      </c>
      <c r="L51" s="107" t="s">
        <v>690</v>
      </c>
      <c r="M51" s="107" t="s">
        <v>534</v>
      </c>
      <c r="N51" s="132" t="s">
        <v>534</v>
      </c>
      <c r="O51" s="107">
        <v>2</v>
      </c>
      <c r="P51" s="107">
        <v>2</v>
      </c>
      <c r="Q51" s="107">
        <v>1</v>
      </c>
      <c r="R51" s="107">
        <v>1</v>
      </c>
      <c r="S51" s="107">
        <v>2</v>
      </c>
      <c r="T51" s="107">
        <v>2</v>
      </c>
      <c r="U51" s="107">
        <v>2</v>
      </c>
      <c r="V51" s="107">
        <v>2</v>
      </c>
      <c r="W51" s="107">
        <v>4</v>
      </c>
      <c r="X51" s="107" t="s">
        <v>1899</v>
      </c>
      <c r="Y51" s="107" t="s">
        <v>548</v>
      </c>
      <c r="Z51" s="107" t="s">
        <v>548</v>
      </c>
      <c r="AA51" s="107" t="s">
        <v>548</v>
      </c>
      <c r="AB51" s="107" t="s">
        <v>548</v>
      </c>
      <c r="AC51" s="107">
        <v>18</v>
      </c>
      <c r="AD51" s="139">
        <v>1</v>
      </c>
      <c r="AE51" s="107" t="s">
        <v>548</v>
      </c>
      <c r="AF51" s="107" t="s">
        <v>534</v>
      </c>
      <c r="AG51" s="132" t="s">
        <v>534</v>
      </c>
      <c r="AH51" s="107">
        <v>10</v>
      </c>
      <c r="AI51" s="107">
        <v>4</v>
      </c>
      <c r="AJ51" s="107">
        <v>14</v>
      </c>
      <c r="AK51" s="139">
        <v>1</v>
      </c>
      <c r="AL51" s="107">
        <v>3</v>
      </c>
      <c r="AM51" s="107">
        <v>3</v>
      </c>
      <c r="AN51" s="107" t="s">
        <v>614</v>
      </c>
      <c r="AO51" s="107">
        <v>4</v>
      </c>
      <c r="AP51" s="107" t="s">
        <v>548</v>
      </c>
      <c r="AQ51" s="107">
        <v>10</v>
      </c>
      <c r="AR51" s="139">
        <v>1</v>
      </c>
      <c r="AS51" s="107">
        <v>5</v>
      </c>
      <c r="AT51" s="107">
        <v>4</v>
      </c>
      <c r="AU51" s="107">
        <v>9</v>
      </c>
      <c r="AV51" s="139">
        <v>1</v>
      </c>
      <c r="AW51" s="107">
        <v>2</v>
      </c>
      <c r="AX51" s="107" t="s">
        <v>548</v>
      </c>
      <c r="AY51" s="107">
        <v>2</v>
      </c>
      <c r="AZ51" s="139">
        <v>1</v>
      </c>
      <c r="BA51" s="107">
        <v>2</v>
      </c>
      <c r="BB51" s="133" t="s">
        <v>603</v>
      </c>
      <c r="BC51" s="107">
        <v>2</v>
      </c>
      <c r="BD51" s="139">
        <v>1</v>
      </c>
      <c r="BE51" s="107">
        <v>10</v>
      </c>
      <c r="BF51" s="107">
        <v>10</v>
      </c>
      <c r="BG51" s="139">
        <v>1</v>
      </c>
      <c r="BH51" s="107">
        <v>4</v>
      </c>
      <c r="BI51" s="107">
        <v>7</v>
      </c>
      <c r="BJ51" s="107">
        <v>11</v>
      </c>
      <c r="BK51" s="139">
        <v>1</v>
      </c>
      <c r="BL51" s="108">
        <v>76</v>
      </c>
      <c r="BM51" s="139">
        <v>1</v>
      </c>
    </row>
    <row r="52" spans="2:65" x14ac:dyDescent="0.35">
      <c r="B52" s="108" t="s">
        <v>1</v>
      </c>
      <c r="C52" s="108" t="s">
        <v>34</v>
      </c>
      <c r="D52" s="108" t="s">
        <v>83</v>
      </c>
      <c r="E52" s="108" t="s">
        <v>84</v>
      </c>
      <c r="F52" s="108" t="s">
        <v>900</v>
      </c>
      <c r="G52" s="108" t="s">
        <v>202</v>
      </c>
      <c r="H52" s="108" t="s">
        <v>1898</v>
      </c>
      <c r="I52" s="131" t="s">
        <v>603</v>
      </c>
      <c r="J52" s="108" t="s">
        <v>1277</v>
      </c>
      <c r="K52" s="131" t="s">
        <v>603</v>
      </c>
      <c r="L52" s="108" t="s">
        <v>617</v>
      </c>
      <c r="M52" s="108" t="s">
        <v>534</v>
      </c>
      <c r="N52" s="129" t="s">
        <v>534</v>
      </c>
      <c r="O52" s="108">
        <v>2</v>
      </c>
      <c r="P52" s="108">
        <v>2</v>
      </c>
      <c r="Q52" s="108">
        <v>1</v>
      </c>
      <c r="R52" s="108">
        <v>1</v>
      </c>
      <c r="S52" s="108">
        <v>2</v>
      </c>
      <c r="T52" s="108">
        <v>2</v>
      </c>
      <c r="U52" s="108">
        <v>2</v>
      </c>
      <c r="V52" s="108">
        <v>2</v>
      </c>
      <c r="W52" s="108">
        <v>4</v>
      </c>
      <c r="X52" s="108" t="s">
        <v>1897</v>
      </c>
      <c r="Y52" s="108" t="s">
        <v>548</v>
      </c>
      <c r="Z52" s="108" t="s">
        <v>548</v>
      </c>
      <c r="AA52" s="108" t="s">
        <v>548</v>
      </c>
      <c r="AB52" s="108" t="s">
        <v>548</v>
      </c>
      <c r="AC52" s="108">
        <v>18</v>
      </c>
      <c r="AD52" s="135">
        <v>1</v>
      </c>
      <c r="AE52" s="108">
        <v>10</v>
      </c>
      <c r="AF52" s="108">
        <v>10</v>
      </c>
      <c r="AG52" s="135">
        <v>1</v>
      </c>
      <c r="AH52" s="108">
        <v>10</v>
      </c>
      <c r="AI52" s="108">
        <v>4</v>
      </c>
      <c r="AJ52" s="108">
        <v>14</v>
      </c>
      <c r="AK52" s="135">
        <v>1</v>
      </c>
      <c r="AL52" s="108">
        <v>3</v>
      </c>
      <c r="AM52" s="108">
        <v>3</v>
      </c>
      <c r="AN52" s="108" t="s">
        <v>614</v>
      </c>
      <c r="AO52" s="108">
        <v>4</v>
      </c>
      <c r="AP52" s="108" t="s">
        <v>548</v>
      </c>
      <c r="AQ52" s="108">
        <v>10</v>
      </c>
      <c r="AR52" s="135">
        <v>1</v>
      </c>
      <c r="AS52" s="108">
        <v>5</v>
      </c>
      <c r="AT52" s="108">
        <v>4</v>
      </c>
      <c r="AU52" s="108">
        <v>9</v>
      </c>
      <c r="AV52" s="135">
        <v>1</v>
      </c>
      <c r="AW52" s="108">
        <v>2</v>
      </c>
      <c r="AX52" s="108" t="s">
        <v>548</v>
      </c>
      <c r="AY52" s="108">
        <v>2</v>
      </c>
      <c r="AZ52" s="135">
        <v>1</v>
      </c>
      <c r="BA52" s="108">
        <v>2</v>
      </c>
      <c r="BB52" s="131" t="s">
        <v>603</v>
      </c>
      <c r="BC52" s="108">
        <v>2</v>
      </c>
      <c r="BD52" s="135">
        <v>1</v>
      </c>
      <c r="BE52" s="108">
        <v>10</v>
      </c>
      <c r="BF52" s="108">
        <v>10</v>
      </c>
      <c r="BG52" s="135">
        <v>1</v>
      </c>
      <c r="BH52" s="108">
        <v>4</v>
      </c>
      <c r="BI52" s="108">
        <v>7</v>
      </c>
      <c r="BJ52" s="108">
        <v>11</v>
      </c>
      <c r="BK52" s="135">
        <v>1</v>
      </c>
      <c r="BL52" s="108">
        <v>86</v>
      </c>
      <c r="BM52" s="135">
        <v>1</v>
      </c>
    </row>
    <row r="53" spans="2:65" x14ac:dyDescent="0.35">
      <c r="B53" s="107" t="s">
        <v>1</v>
      </c>
      <c r="C53" s="107" t="s">
        <v>85</v>
      </c>
      <c r="D53" s="107" t="s">
        <v>91</v>
      </c>
      <c r="E53" s="107" t="s">
        <v>96</v>
      </c>
      <c r="F53" s="107" t="s">
        <v>896</v>
      </c>
      <c r="G53" s="107" t="s">
        <v>88</v>
      </c>
      <c r="H53" s="107" t="s">
        <v>1896</v>
      </c>
      <c r="I53" s="133" t="s">
        <v>603</v>
      </c>
      <c r="J53" s="107" t="s">
        <v>1609</v>
      </c>
      <c r="K53" s="133" t="s">
        <v>603</v>
      </c>
      <c r="L53" s="107" t="s">
        <v>622</v>
      </c>
      <c r="M53" s="107" t="s">
        <v>534</v>
      </c>
      <c r="N53" s="132" t="s">
        <v>534</v>
      </c>
      <c r="O53" s="107">
        <v>2</v>
      </c>
      <c r="P53" s="107">
        <v>2</v>
      </c>
      <c r="Q53" s="107">
        <v>1</v>
      </c>
      <c r="R53" s="107">
        <v>1</v>
      </c>
      <c r="S53" s="107">
        <v>2</v>
      </c>
      <c r="T53" s="107">
        <v>2</v>
      </c>
      <c r="U53" s="107">
        <v>2</v>
      </c>
      <c r="V53" s="107">
        <v>2</v>
      </c>
      <c r="W53" s="107">
        <v>4</v>
      </c>
      <c r="X53" s="107" t="s">
        <v>1895</v>
      </c>
      <c r="Y53" s="107" t="s">
        <v>548</v>
      </c>
      <c r="Z53" s="107" t="s">
        <v>548</v>
      </c>
      <c r="AA53" s="107" t="s">
        <v>548</v>
      </c>
      <c r="AB53" s="107" t="s">
        <v>548</v>
      </c>
      <c r="AC53" s="107">
        <v>18</v>
      </c>
      <c r="AD53" s="139">
        <v>1</v>
      </c>
      <c r="AE53" s="107">
        <v>10</v>
      </c>
      <c r="AF53" s="107">
        <v>10</v>
      </c>
      <c r="AG53" s="139">
        <v>1</v>
      </c>
      <c r="AH53" s="107">
        <v>10</v>
      </c>
      <c r="AI53" s="107">
        <v>4</v>
      </c>
      <c r="AJ53" s="107">
        <v>14</v>
      </c>
      <c r="AK53" s="139">
        <v>1</v>
      </c>
      <c r="AL53" s="107">
        <v>3</v>
      </c>
      <c r="AM53" s="107" t="s">
        <v>548</v>
      </c>
      <c r="AN53" s="107" t="s">
        <v>548</v>
      </c>
      <c r="AO53" s="107">
        <v>4</v>
      </c>
      <c r="AP53" s="107" t="s">
        <v>548</v>
      </c>
      <c r="AQ53" s="107">
        <v>7</v>
      </c>
      <c r="AR53" s="139">
        <v>1</v>
      </c>
      <c r="AS53" s="107">
        <v>5</v>
      </c>
      <c r="AT53" s="107">
        <v>4</v>
      </c>
      <c r="AU53" s="107">
        <v>9</v>
      </c>
      <c r="AV53" s="139">
        <v>1</v>
      </c>
      <c r="AW53" s="107">
        <v>2</v>
      </c>
      <c r="AX53" s="107" t="s">
        <v>548</v>
      </c>
      <c r="AY53" s="107">
        <v>2</v>
      </c>
      <c r="AZ53" s="139">
        <v>1</v>
      </c>
      <c r="BA53" s="107">
        <v>2</v>
      </c>
      <c r="BB53" s="133" t="s">
        <v>603</v>
      </c>
      <c r="BC53" s="107">
        <v>2</v>
      </c>
      <c r="BD53" s="139">
        <v>1</v>
      </c>
      <c r="BE53" s="107">
        <v>10</v>
      </c>
      <c r="BF53" s="107">
        <v>10</v>
      </c>
      <c r="BG53" s="139">
        <v>1</v>
      </c>
      <c r="BH53" s="107">
        <v>4</v>
      </c>
      <c r="BI53" s="107">
        <v>7</v>
      </c>
      <c r="BJ53" s="107">
        <v>11</v>
      </c>
      <c r="BK53" s="139">
        <v>1</v>
      </c>
      <c r="BL53" s="108">
        <v>83</v>
      </c>
      <c r="BM53" s="139">
        <v>1</v>
      </c>
    </row>
    <row r="54" spans="2:65" x14ac:dyDescent="0.35">
      <c r="B54" s="108" t="s">
        <v>1</v>
      </c>
      <c r="C54" s="108" t="s">
        <v>85</v>
      </c>
      <c r="D54" s="108" t="s">
        <v>91</v>
      </c>
      <c r="E54" s="108" t="s">
        <v>214</v>
      </c>
      <c r="F54" s="108" t="s">
        <v>1080</v>
      </c>
      <c r="G54" s="108" t="s">
        <v>88</v>
      </c>
      <c r="H54" s="108" t="s">
        <v>1894</v>
      </c>
      <c r="I54" s="131" t="s">
        <v>603</v>
      </c>
      <c r="J54" s="108" t="s">
        <v>1277</v>
      </c>
      <c r="K54" s="131" t="s">
        <v>603</v>
      </c>
      <c r="L54" s="108" t="s">
        <v>690</v>
      </c>
      <c r="M54" s="108" t="s">
        <v>534</v>
      </c>
      <c r="N54" s="129" t="s">
        <v>534</v>
      </c>
      <c r="O54" s="108">
        <v>2</v>
      </c>
      <c r="P54" s="108">
        <v>2</v>
      </c>
      <c r="Q54" s="108">
        <v>1</v>
      </c>
      <c r="R54" s="108">
        <v>1</v>
      </c>
      <c r="S54" s="108">
        <v>2</v>
      </c>
      <c r="T54" s="108">
        <v>2</v>
      </c>
      <c r="U54" s="108">
        <v>2</v>
      </c>
      <c r="V54" s="108">
        <v>2</v>
      </c>
      <c r="W54" s="108">
        <v>4</v>
      </c>
      <c r="X54" s="108" t="s">
        <v>1893</v>
      </c>
      <c r="Y54" s="108" t="s">
        <v>548</v>
      </c>
      <c r="Z54" s="108" t="s">
        <v>548</v>
      </c>
      <c r="AA54" s="108" t="s">
        <v>548</v>
      </c>
      <c r="AB54" s="108" t="s">
        <v>548</v>
      </c>
      <c r="AC54" s="108">
        <v>18</v>
      </c>
      <c r="AD54" s="135">
        <v>1</v>
      </c>
      <c r="AE54" s="108">
        <v>10</v>
      </c>
      <c r="AF54" s="108">
        <v>10</v>
      </c>
      <c r="AG54" s="135">
        <v>1</v>
      </c>
      <c r="AH54" s="108">
        <v>10</v>
      </c>
      <c r="AI54" s="108">
        <v>4</v>
      </c>
      <c r="AJ54" s="108">
        <v>14</v>
      </c>
      <c r="AK54" s="135">
        <v>1</v>
      </c>
      <c r="AL54" s="108">
        <v>3</v>
      </c>
      <c r="AM54" s="108">
        <v>3</v>
      </c>
      <c r="AN54" s="108" t="s">
        <v>548</v>
      </c>
      <c r="AO54" s="108">
        <v>4</v>
      </c>
      <c r="AP54" s="108" t="s">
        <v>548</v>
      </c>
      <c r="AQ54" s="108">
        <v>10</v>
      </c>
      <c r="AR54" s="135">
        <v>1</v>
      </c>
      <c r="AS54" s="108">
        <v>5</v>
      </c>
      <c r="AT54" s="108">
        <v>4</v>
      </c>
      <c r="AU54" s="108">
        <v>9</v>
      </c>
      <c r="AV54" s="135">
        <v>1</v>
      </c>
      <c r="AW54" s="108">
        <v>2</v>
      </c>
      <c r="AX54" s="108" t="s">
        <v>548</v>
      </c>
      <c r="AY54" s="108">
        <v>2</v>
      </c>
      <c r="AZ54" s="135">
        <v>1</v>
      </c>
      <c r="BA54" s="108">
        <v>2</v>
      </c>
      <c r="BB54" s="131" t="s">
        <v>603</v>
      </c>
      <c r="BC54" s="108">
        <v>2</v>
      </c>
      <c r="BD54" s="135">
        <v>1</v>
      </c>
      <c r="BE54" s="108">
        <v>10</v>
      </c>
      <c r="BF54" s="108">
        <v>10</v>
      </c>
      <c r="BG54" s="135">
        <v>1</v>
      </c>
      <c r="BH54" s="108">
        <v>4</v>
      </c>
      <c r="BI54" s="108">
        <v>7</v>
      </c>
      <c r="BJ54" s="108">
        <v>11</v>
      </c>
      <c r="BK54" s="135">
        <v>1</v>
      </c>
      <c r="BL54" s="108">
        <v>86</v>
      </c>
      <c r="BM54" s="135">
        <v>1</v>
      </c>
    </row>
    <row r="55" spans="2:65" x14ac:dyDescent="0.35">
      <c r="B55" s="107" t="s">
        <v>1</v>
      </c>
      <c r="C55" s="107" t="s">
        <v>85</v>
      </c>
      <c r="D55" s="107" t="s">
        <v>91</v>
      </c>
      <c r="E55" s="107" t="s">
        <v>340</v>
      </c>
      <c r="F55" s="107" t="s">
        <v>1065</v>
      </c>
      <c r="G55" s="107" t="s">
        <v>88</v>
      </c>
      <c r="H55" s="107" t="s">
        <v>1892</v>
      </c>
      <c r="I55" s="133" t="s">
        <v>603</v>
      </c>
      <c r="J55" s="107" t="s">
        <v>1317</v>
      </c>
      <c r="K55" s="133" t="s">
        <v>603</v>
      </c>
      <c r="L55" s="107" t="s">
        <v>627</v>
      </c>
      <c r="M55" s="107" t="s">
        <v>534</v>
      </c>
      <c r="N55" s="132" t="s">
        <v>534</v>
      </c>
      <c r="O55" s="107">
        <v>2</v>
      </c>
      <c r="P55" s="107">
        <v>2</v>
      </c>
      <c r="Q55" s="107">
        <v>1</v>
      </c>
      <c r="R55" s="107">
        <v>1</v>
      </c>
      <c r="S55" s="107">
        <v>2</v>
      </c>
      <c r="T55" s="107">
        <v>2</v>
      </c>
      <c r="U55" s="107">
        <v>2</v>
      </c>
      <c r="V55" s="107">
        <v>2</v>
      </c>
      <c r="W55" s="107">
        <v>4</v>
      </c>
      <c r="X55" s="107" t="s">
        <v>1891</v>
      </c>
      <c r="Y55" s="107" t="s">
        <v>548</v>
      </c>
      <c r="Z55" s="107" t="s">
        <v>548</v>
      </c>
      <c r="AA55" s="107" t="s">
        <v>548</v>
      </c>
      <c r="AB55" s="107" t="s">
        <v>548</v>
      </c>
      <c r="AC55" s="107">
        <v>18</v>
      </c>
      <c r="AD55" s="139">
        <v>1</v>
      </c>
      <c r="AE55" s="107">
        <v>10</v>
      </c>
      <c r="AF55" s="107">
        <v>10</v>
      </c>
      <c r="AG55" s="139">
        <v>1</v>
      </c>
      <c r="AH55" s="107">
        <v>10</v>
      </c>
      <c r="AI55" s="107">
        <v>4</v>
      </c>
      <c r="AJ55" s="107">
        <v>14</v>
      </c>
      <c r="AK55" s="139">
        <v>1</v>
      </c>
      <c r="AL55" s="107">
        <v>3</v>
      </c>
      <c r="AM55" s="107">
        <v>3</v>
      </c>
      <c r="AN55" s="107" t="s">
        <v>614</v>
      </c>
      <c r="AO55" s="107">
        <v>4</v>
      </c>
      <c r="AP55" s="107" t="s">
        <v>548</v>
      </c>
      <c r="AQ55" s="107">
        <v>10</v>
      </c>
      <c r="AR55" s="139">
        <v>1</v>
      </c>
      <c r="AS55" s="107">
        <v>5</v>
      </c>
      <c r="AT55" s="107">
        <v>4</v>
      </c>
      <c r="AU55" s="107">
        <v>9</v>
      </c>
      <c r="AV55" s="139">
        <v>1</v>
      </c>
      <c r="AW55" s="107">
        <v>2</v>
      </c>
      <c r="AX55" s="107" t="s">
        <v>614</v>
      </c>
      <c r="AY55" s="107">
        <v>2</v>
      </c>
      <c r="AZ55" s="139">
        <v>1</v>
      </c>
      <c r="BA55" s="107">
        <v>2</v>
      </c>
      <c r="BB55" s="133" t="s">
        <v>603</v>
      </c>
      <c r="BC55" s="107">
        <v>2</v>
      </c>
      <c r="BD55" s="139">
        <v>1</v>
      </c>
      <c r="BE55" s="107">
        <v>10</v>
      </c>
      <c r="BF55" s="107">
        <v>10</v>
      </c>
      <c r="BG55" s="139">
        <v>1</v>
      </c>
      <c r="BH55" s="107">
        <v>4</v>
      </c>
      <c r="BI55" s="107">
        <v>7</v>
      </c>
      <c r="BJ55" s="107">
        <v>11</v>
      </c>
      <c r="BK55" s="139">
        <v>1</v>
      </c>
      <c r="BL55" s="108">
        <v>86</v>
      </c>
      <c r="BM55" s="139">
        <v>1</v>
      </c>
    </row>
    <row r="56" spans="2:65" x14ac:dyDescent="0.35">
      <c r="B56" s="108" t="s">
        <v>1</v>
      </c>
      <c r="C56" s="108" t="s">
        <v>72</v>
      </c>
      <c r="D56" s="108" t="s">
        <v>155</v>
      </c>
      <c r="E56" s="108" t="s">
        <v>156</v>
      </c>
      <c r="F56" s="108" t="s">
        <v>891</v>
      </c>
      <c r="G56" s="108" t="s">
        <v>5</v>
      </c>
      <c r="H56" s="108" t="s">
        <v>1890</v>
      </c>
      <c r="I56" s="131" t="s">
        <v>603</v>
      </c>
      <c r="J56" s="108" t="s">
        <v>1326</v>
      </c>
      <c r="K56" s="131" t="s">
        <v>603</v>
      </c>
      <c r="L56" s="108" t="s">
        <v>641</v>
      </c>
      <c r="M56" s="108" t="s">
        <v>534</v>
      </c>
      <c r="N56" s="129" t="s">
        <v>534</v>
      </c>
      <c r="O56" s="108">
        <v>2</v>
      </c>
      <c r="P56" s="108">
        <v>2</v>
      </c>
      <c r="Q56" s="108">
        <v>1</v>
      </c>
      <c r="R56" s="108">
        <v>1</v>
      </c>
      <c r="S56" s="108">
        <v>2</v>
      </c>
      <c r="T56" s="108">
        <v>2</v>
      </c>
      <c r="U56" s="108">
        <v>2</v>
      </c>
      <c r="V56" s="108">
        <v>2</v>
      </c>
      <c r="W56" s="108">
        <v>4</v>
      </c>
      <c r="X56" s="108" t="s">
        <v>688</v>
      </c>
      <c r="Y56" s="108" t="s">
        <v>548</v>
      </c>
      <c r="Z56" s="108" t="s">
        <v>548</v>
      </c>
      <c r="AA56" s="108" t="s">
        <v>548</v>
      </c>
      <c r="AB56" s="108" t="s">
        <v>548</v>
      </c>
      <c r="AC56" s="108">
        <v>18</v>
      </c>
      <c r="AD56" s="135">
        <v>1</v>
      </c>
      <c r="AE56" s="108">
        <v>10</v>
      </c>
      <c r="AF56" s="108">
        <v>10</v>
      </c>
      <c r="AG56" s="135">
        <v>1</v>
      </c>
      <c r="AH56" s="108">
        <v>10</v>
      </c>
      <c r="AI56" s="108">
        <v>4</v>
      </c>
      <c r="AJ56" s="108">
        <v>14</v>
      </c>
      <c r="AK56" s="135">
        <v>1</v>
      </c>
      <c r="AL56" s="108">
        <v>3</v>
      </c>
      <c r="AM56" s="108" t="s">
        <v>548</v>
      </c>
      <c r="AN56" s="108" t="s">
        <v>548</v>
      </c>
      <c r="AO56" s="108">
        <v>4</v>
      </c>
      <c r="AP56" s="108" t="s">
        <v>548</v>
      </c>
      <c r="AQ56" s="108">
        <v>7</v>
      </c>
      <c r="AR56" s="135">
        <v>1</v>
      </c>
      <c r="AS56" s="108">
        <v>5</v>
      </c>
      <c r="AT56" s="108">
        <v>4</v>
      </c>
      <c r="AU56" s="108">
        <v>9</v>
      </c>
      <c r="AV56" s="135">
        <v>1</v>
      </c>
      <c r="AW56" s="108">
        <v>2</v>
      </c>
      <c r="AX56" s="108" t="s">
        <v>548</v>
      </c>
      <c r="AY56" s="108">
        <v>2</v>
      </c>
      <c r="AZ56" s="135">
        <v>1</v>
      </c>
      <c r="BA56" s="108">
        <v>2</v>
      </c>
      <c r="BB56" s="131" t="s">
        <v>603</v>
      </c>
      <c r="BC56" s="108">
        <v>2</v>
      </c>
      <c r="BD56" s="135">
        <v>1</v>
      </c>
      <c r="BE56" s="108">
        <v>10</v>
      </c>
      <c r="BF56" s="108">
        <v>10</v>
      </c>
      <c r="BG56" s="135">
        <v>1</v>
      </c>
      <c r="BH56" s="108">
        <v>4</v>
      </c>
      <c r="BI56" s="108">
        <v>7</v>
      </c>
      <c r="BJ56" s="108">
        <v>11</v>
      </c>
      <c r="BK56" s="135">
        <v>1</v>
      </c>
      <c r="BL56" s="108">
        <v>83</v>
      </c>
      <c r="BM56" s="135">
        <v>1</v>
      </c>
    </row>
    <row r="57" spans="2:65" x14ac:dyDescent="0.35">
      <c r="B57" s="107" t="s">
        <v>1</v>
      </c>
      <c r="C57" s="107" t="s">
        <v>34</v>
      </c>
      <c r="D57" s="107" t="s">
        <v>286</v>
      </c>
      <c r="E57" s="107" t="s">
        <v>287</v>
      </c>
      <c r="F57" s="107" t="s">
        <v>967</v>
      </c>
      <c r="G57" s="107" t="s">
        <v>202</v>
      </c>
      <c r="H57" s="107" t="s">
        <v>1797</v>
      </c>
      <c r="I57" s="133" t="s">
        <v>603</v>
      </c>
      <c r="J57" s="107" t="s">
        <v>1373</v>
      </c>
      <c r="K57" s="133" t="s">
        <v>603</v>
      </c>
      <c r="L57" s="107" t="s">
        <v>631</v>
      </c>
      <c r="M57" s="107" t="s">
        <v>534</v>
      </c>
      <c r="N57" s="132" t="s">
        <v>534</v>
      </c>
      <c r="O57" s="107">
        <v>2</v>
      </c>
      <c r="P57" s="107">
        <v>2</v>
      </c>
      <c r="Q57" s="107">
        <v>1</v>
      </c>
      <c r="R57" s="107">
        <v>1</v>
      </c>
      <c r="S57" s="107">
        <v>2</v>
      </c>
      <c r="T57" s="107">
        <v>2</v>
      </c>
      <c r="U57" s="107">
        <v>2</v>
      </c>
      <c r="V57" s="107">
        <v>2</v>
      </c>
      <c r="W57" s="107">
        <v>4</v>
      </c>
      <c r="X57" s="107" t="s">
        <v>1889</v>
      </c>
      <c r="Y57" s="107" t="s">
        <v>548</v>
      </c>
      <c r="Z57" s="107" t="s">
        <v>548</v>
      </c>
      <c r="AA57" s="107" t="s">
        <v>548</v>
      </c>
      <c r="AB57" s="107" t="s">
        <v>548</v>
      </c>
      <c r="AC57" s="107">
        <v>18</v>
      </c>
      <c r="AD57" s="139">
        <v>1</v>
      </c>
      <c r="AE57" s="107">
        <v>10</v>
      </c>
      <c r="AF57" s="107">
        <v>10</v>
      </c>
      <c r="AG57" s="139">
        <v>1</v>
      </c>
      <c r="AH57" s="107">
        <v>10</v>
      </c>
      <c r="AI57" s="107">
        <v>4</v>
      </c>
      <c r="AJ57" s="107">
        <v>14</v>
      </c>
      <c r="AK57" s="139">
        <v>1</v>
      </c>
      <c r="AL57" s="107">
        <v>3</v>
      </c>
      <c r="AM57" s="107" t="s">
        <v>548</v>
      </c>
      <c r="AN57" s="107" t="s">
        <v>548</v>
      </c>
      <c r="AO57" s="107">
        <v>4</v>
      </c>
      <c r="AP57" s="107" t="s">
        <v>548</v>
      </c>
      <c r="AQ57" s="107">
        <v>7</v>
      </c>
      <c r="AR57" s="139">
        <v>1</v>
      </c>
      <c r="AS57" s="107">
        <v>5</v>
      </c>
      <c r="AT57" s="107">
        <v>4</v>
      </c>
      <c r="AU57" s="107">
        <v>9</v>
      </c>
      <c r="AV57" s="139">
        <v>1</v>
      </c>
      <c r="AW57" s="107">
        <v>2</v>
      </c>
      <c r="AX57" s="107" t="s">
        <v>548</v>
      </c>
      <c r="AY57" s="107">
        <v>2</v>
      </c>
      <c r="AZ57" s="139">
        <v>1</v>
      </c>
      <c r="BA57" s="107">
        <v>2</v>
      </c>
      <c r="BB57" s="133" t="s">
        <v>603</v>
      </c>
      <c r="BC57" s="107">
        <v>2</v>
      </c>
      <c r="BD57" s="139">
        <v>1</v>
      </c>
      <c r="BE57" s="107">
        <v>10</v>
      </c>
      <c r="BF57" s="107">
        <v>10</v>
      </c>
      <c r="BG57" s="139">
        <v>1</v>
      </c>
      <c r="BH57" s="107">
        <v>4</v>
      </c>
      <c r="BI57" s="107">
        <v>7</v>
      </c>
      <c r="BJ57" s="107">
        <v>11</v>
      </c>
      <c r="BK57" s="139">
        <v>1</v>
      </c>
      <c r="BL57" s="108">
        <v>83</v>
      </c>
      <c r="BM57" s="139">
        <v>1</v>
      </c>
    </row>
    <row r="58" spans="2:65" x14ac:dyDescent="0.35">
      <c r="B58" s="108" t="s">
        <v>1</v>
      </c>
      <c r="C58" s="108" t="s">
        <v>72</v>
      </c>
      <c r="D58" s="108" t="s">
        <v>195</v>
      </c>
      <c r="E58" s="108" t="s">
        <v>211</v>
      </c>
      <c r="F58" s="108" t="s">
        <v>951</v>
      </c>
      <c r="G58" s="108" t="s">
        <v>5</v>
      </c>
      <c r="H58" s="108" t="s">
        <v>1888</v>
      </c>
      <c r="I58" s="131" t="s">
        <v>603</v>
      </c>
      <c r="J58" s="108" t="s">
        <v>1616</v>
      </c>
      <c r="K58" s="131" t="s">
        <v>603</v>
      </c>
      <c r="L58" s="108" t="s">
        <v>656</v>
      </c>
      <c r="M58" s="108" t="s">
        <v>534</v>
      </c>
      <c r="N58" s="129" t="s">
        <v>534</v>
      </c>
      <c r="O58" s="108">
        <v>2</v>
      </c>
      <c r="P58" s="108">
        <v>2</v>
      </c>
      <c r="Q58" s="108">
        <v>1</v>
      </c>
      <c r="R58" s="108">
        <v>1</v>
      </c>
      <c r="S58" s="108">
        <v>2</v>
      </c>
      <c r="T58" s="108">
        <v>2</v>
      </c>
      <c r="U58" s="108">
        <v>2</v>
      </c>
      <c r="V58" s="108">
        <v>2</v>
      </c>
      <c r="W58" s="108">
        <v>4</v>
      </c>
      <c r="X58" s="108" t="s">
        <v>1611</v>
      </c>
      <c r="Y58" s="108" t="s">
        <v>548</v>
      </c>
      <c r="Z58" s="108" t="s">
        <v>548</v>
      </c>
      <c r="AA58" s="108" t="s">
        <v>548</v>
      </c>
      <c r="AB58" s="108" t="s">
        <v>548</v>
      </c>
      <c r="AC58" s="108">
        <v>18</v>
      </c>
      <c r="AD58" s="135">
        <v>1</v>
      </c>
      <c r="AE58" s="108">
        <v>10</v>
      </c>
      <c r="AF58" s="108">
        <v>10</v>
      </c>
      <c r="AG58" s="135">
        <v>1</v>
      </c>
      <c r="AH58" s="108">
        <v>10</v>
      </c>
      <c r="AI58" s="108">
        <v>4</v>
      </c>
      <c r="AJ58" s="108">
        <v>14</v>
      </c>
      <c r="AK58" s="135">
        <v>1</v>
      </c>
      <c r="AL58" s="108">
        <v>3</v>
      </c>
      <c r="AM58" s="108">
        <v>3</v>
      </c>
      <c r="AN58" s="108" t="s">
        <v>548</v>
      </c>
      <c r="AO58" s="108">
        <v>4</v>
      </c>
      <c r="AP58" s="108" t="s">
        <v>548</v>
      </c>
      <c r="AQ58" s="108">
        <v>10</v>
      </c>
      <c r="AR58" s="135">
        <v>1</v>
      </c>
      <c r="AS58" s="108">
        <v>5</v>
      </c>
      <c r="AT58" s="108">
        <v>4</v>
      </c>
      <c r="AU58" s="108">
        <v>9</v>
      </c>
      <c r="AV58" s="135">
        <v>1</v>
      </c>
      <c r="AW58" s="108">
        <v>2</v>
      </c>
      <c r="AX58" s="108" t="s">
        <v>548</v>
      </c>
      <c r="AY58" s="108">
        <v>2</v>
      </c>
      <c r="AZ58" s="135">
        <v>1</v>
      </c>
      <c r="BA58" s="108">
        <v>2</v>
      </c>
      <c r="BB58" s="131" t="s">
        <v>603</v>
      </c>
      <c r="BC58" s="108">
        <v>2</v>
      </c>
      <c r="BD58" s="135">
        <v>1</v>
      </c>
      <c r="BE58" s="108">
        <v>10</v>
      </c>
      <c r="BF58" s="108">
        <v>10</v>
      </c>
      <c r="BG58" s="135">
        <v>1</v>
      </c>
      <c r="BH58" s="108">
        <v>4</v>
      </c>
      <c r="BI58" s="108">
        <v>7</v>
      </c>
      <c r="BJ58" s="108">
        <v>11</v>
      </c>
      <c r="BK58" s="135">
        <v>1</v>
      </c>
      <c r="BL58" s="108">
        <v>86</v>
      </c>
      <c r="BM58" s="135">
        <v>1</v>
      </c>
    </row>
    <row r="59" spans="2:65" x14ac:dyDescent="0.35">
      <c r="B59" s="107" t="s">
        <v>1</v>
      </c>
      <c r="C59" s="107" t="s">
        <v>27</v>
      </c>
      <c r="D59" s="107" t="s">
        <v>28</v>
      </c>
      <c r="E59" s="107" t="s">
        <v>29</v>
      </c>
      <c r="F59" s="107" t="s">
        <v>1101</v>
      </c>
      <c r="G59" s="107" t="s">
        <v>30</v>
      </c>
      <c r="H59" s="107" t="s">
        <v>1887</v>
      </c>
      <c r="I59" s="133" t="s">
        <v>603</v>
      </c>
      <c r="J59" s="107" t="s">
        <v>1350</v>
      </c>
      <c r="K59" s="133" t="s">
        <v>603</v>
      </c>
      <c r="L59" s="107" t="s">
        <v>627</v>
      </c>
      <c r="M59" s="107" t="s">
        <v>534</v>
      </c>
      <c r="N59" s="132" t="s">
        <v>534</v>
      </c>
      <c r="O59" s="107">
        <v>2</v>
      </c>
      <c r="P59" s="107">
        <v>2</v>
      </c>
      <c r="Q59" s="107">
        <v>1</v>
      </c>
      <c r="R59" s="107">
        <v>1</v>
      </c>
      <c r="S59" s="107">
        <v>2</v>
      </c>
      <c r="T59" s="107">
        <v>2</v>
      </c>
      <c r="U59" s="107">
        <v>2</v>
      </c>
      <c r="V59" s="107">
        <v>2</v>
      </c>
      <c r="W59" s="107">
        <v>4</v>
      </c>
      <c r="X59" s="107" t="s">
        <v>1886</v>
      </c>
      <c r="Y59" s="107" t="s">
        <v>548</v>
      </c>
      <c r="Z59" s="107" t="s">
        <v>548</v>
      </c>
      <c r="AA59" s="107" t="s">
        <v>548</v>
      </c>
      <c r="AB59" s="107" t="s">
        <v>548</v>
      </c>
      <c r="AC59" s="107">
        <v>18</v>
      </c>
      <c r="AD59" s="139">
        <v>1</v>
      </c>
      <c r="AE59" s="107">
        <v>10</v>
      </c>
      <c r="AF59" s="107">
        <v>10</v>
      </c>
      <c r="AG59" s="139">
        <v>1</v>
      </c>
      <c r="AH59" s="107">
        <v>10</v>
      </c>
      <c r="AI59" s="107">
        <v>4</v>
      </c>
      <c r="AJ59" s="107">
        <v>14</v>
      </c>
      <c r="AK59" s="139">
        <v>1</v>
      </c>
      <c r="AL59" s="107">
        <v>3</v>
      </c>
      <c r="AM59" s="107" t="s">
        <v>548</v>
      </c>
      <c r="AN59" s="107" t="s">
        <v>548</v>
      </c>
      <c r="AO59" s="107" t="s">
        <v>548</v>
      </c>
      <c r="AP59" s="107" t="s">
        <v>548</v>
      </c>
      <c r="AQ59" s="107">
        <v>3</v>
      </c>
      <c r="AR59" s="139">
        <v>1</v>
      </c>
      <c r="AS59" s="107">
        <v>5</v>
      </c>
      <c r="AT59" s="107">
        <v>4</v>
      </c>
      <c r="AU59" s="107">
        <v>9</v>
      </c>
      <c r="AV59" s="139">
        <v>1</v>
      </c>
      <c r="AW59" s="107">
        <v>2</v>
      </c>
      <c r="AX59" s="107" t="s">
        <v>614</v>
      </c>
      <c r="AY59" s="107">
        <v>2</v>
      </c>
      <c r="AZ59" s="139">
        <v>1</v>
      </c>
      <c r="BA59" s="107">
        <v>2</v>
      </c>
      <c r="BB59" s="133" t="s">
        <v>603</v>
      </c>
      <c r="BC59" s="107">
        <v>2</v>
      </c>
      <c r="BD59" s="139">
        <v>1</v>
      </c>
      <c r="BE59" s="107">
        <v>10</v>
      </c>
      <c r="BF59" s="107">
        <v>10</v>
      </c>
      <c r="BG59" s="139">
        <v>1</v>
      </c>
      <c r="BH59" s="107">
        <v>4</v>
      </c>
      <c r="BI59" s="107">
        <v>7</v>
      </c>
      <c r="BJ59" s="107">
        <v>11</v>
      </c>
      <c r="BK59" s="139">
        <v>1</v>
      </c>
      <c r="BL59" s="108">
        <v>79</v>
      </c>
      <c r="BM59" s="139">
        <v>1</v>
      </c>
    </row>
    <row r="60" spans="2:65" x14ac:dyDescent="0.35">
      <c r="B60" s="108" t="s">
        <v>1</v>
      </c>
      <c r="C60" s="108" t="s">
        <v>34</v>
      </c>
      <c r="D60" s="108" t="s">
        <v>354</v>
      </c>
      <c r="E60" s="108" t="s">
        <v>355</v>
      </c>
      <c r="F60" s="108" t="s">
        <v>1063</v>
      </c>
      <c r="G60" s="108" t="s">
        <v>202</v>
      </c>
      <c r="H60" s="108" t="s">
        <v>1885</v>
      </c>
      <c r="I60" s="131" t="s">
        <v>603</v>
      </c>
      <c r="J60" s="108" t="s">
        <v>1342</v>
      </c>
      <c r="K60" s="131" t="s">
        <v>603</v>
      </c>
      <c r="L60" s="108" t="s">
        <v>631</v>
      </c>
      <c r="M60" s="108" t="s">
        <v>534</v>
      </c>
      <c r="N60" s="129" t="s">
        <v>534</v>
      </c>
      <c r="O60" s="108">
        <v>2</v>
      </c>
      <c r="P60" s="108">
        <v>2</v>
      </c>
      <c r="Q60" s="108">
        <v>1</v>
      </c>
      <c r="R60" s="108">
        <v>1</v>
      </c>
      <c r="S60" s="108">
        <v>2</v>
      </c>
      <c r="T60" s="108">
        <v>2</v>
      </c>
      <c r="U60" s="108">
        <v>2</v>
      </c>
      <c r="V60" s="108">
        <v>2</v>
      </c>
      <c r="W60" s="108">
        <v>4</v>
      </c>
      <c r="X60" s="108" t="s">
        <v>1884</v>
      </c>
      <c r="Y60" s="108" t="s">
        <v>548</v>
      </c>
      <c r="Z60" s="108" t="s">
        <v>548</v>
      </c>
      <c r="AA60" s="108" t="s">
        <v>548</v>
      </c>
      <c r="AB60" s="108" t="s">
        <v>548</v>
      </c>
      <c r="AC60" s="108">
        <v>18</v>
      </c>
      <c r="AD60" s="135">
        <v>1</v>
      </c>
      <c r="AE60" s="108">
        <v>10</v>
      </c>
      <c r="AF60" s="108">
        <v>10</v>
      </c>
      <c r="AG60" s="135">
        <v>1</v>
      </c>
      <c r="AH60" s="108">
        <v>10</v>
      </c>
      <c r="AI60" s="108" t="s">
        <v>548</v>
      </c>
      <c r="AJ60" s="108">
        <v>10</v>
      </c>
      <c r="AK60" s="135">
        <v>1</v>
      </c>
      <c r="AL60" s="108">
        <v>3</v>
      </c>
      <c r="AM60" s="108" t="s">
        <v>548</v>
      </c>
      <c r="AN60" s="108" t="s">
        <v>548</v>
      </c>
      <c r="AO60" s="108">
        <v>4</v>
      </c>
      <c r="AP60" s="108" t="s">
        <v>548</v>
      </c>
      <c r="AQ60" s="108">
        <v>7</v>
      </c>
      <c r="AR60" s="135">
        <v>1</v>
      </c>
      <c r="AS60" s="108">
        <v>5</v>
      </c>
      <c r="AT60" s="108">
        <v>4</v>
      </c>
      <c r="AU60" s="108">
        <v>9</v>
      </c>
      <c r="AV60" s="135">
        <v>1</v>
      </c>
      <c r="AW60" s="108">
        <v>2</v>
      </c>
      <c r="AX60" s="108" t="s">
        <v>548</v>
      </c>
      <c r="AY60" s="108">
        <v>2</v>
      </c>
      <c r="AZ60" s="135">
        <v>1</v>
      </c>
      <c r="BA60" s="108">
        <v>2</v>
      </c>
      <c r="BB60" s="131" t="s">
        <v>603</v>
      </c>
      <c r="BC60" s="108">
        <v>2</v>
      </c>
      <c r="BD60" s="135">
        <v>1</v>
      </c>
      <c r="BE60" s="108">
        <v>10</v>
      </c>
      <c r="BF60" s="108">
        <v>10</v>
      </c>
      <c r="BG60" s="135">
        <v>1</v>
      </c>
      <c r="BH60" s="108">
        <v>4</v>
      </c>
      <c r="BI60" s="108">
        <v>7</v>
      </c>
      <c r="BJ60" s="108">
        <v>11</v>
      </c>
      <c r="BK60" s="135">
        <v>1</v>
      </c>
      <c r="BL60" s="108">
        <v>79</v>
      </c>
      <c r="BM60" s="135">
        <v>1</v>
      </c>
    </row>
    <row r="61" spans="2:65" x14ac:dyDescent="0.35">
      <c r="B61" s="107" t="s">
        <v>1</v>
      </c>
      <c r="C61" s="107" t="s">
        <v>21</v>
      </c>
      <c r="D61" s="107" t="s">
        <v>249</v>
      </c>
      <c r="E61" s="107" t="s">
        <v>250</v>
      </c>
      <c r="F61" s="107" t="s">
        <v>908</v>
      </c>
      <c r="G61" s="107" t="s">
        <v>5</v>
      </c>
      <c r="H61" s="107" t="s">
        <v>1883</v>
      </c>
      <c r="I61" s="133" t="s">
        <v>603</v>
      </c>
      <c r="J61" s="107" t="s">
        <v>1339</v>
      </c>
      <c r="K61" s="133" t="s">
        <v>603</v>
      </c>
      <c r="L61" s="107" t="s">
        <v>729</v>
      </c>
      <c r="M61" s="107" t="s">
        <v>534</v>
      </c>
      <c r="N61" s="132" t="s">
        <v>534</v>
      </c>
      <c r="O61" s="107">
        <v>2</v>
      </c>
      <c r="P61" s="107">
        <v>2</v>
      </c>
      <c r="Q61" s="107" t="s">
        <v>548</v>
      </c>
      <c r="R61" s="107" t="s">
        <v>548</v>
      </c>
      <c r="S61" s="107">
        <v>2</v>
      </c>
      <c r="T61" s="107" t="s">
        <v>548</v>
      </c>
      <c r="U61" s="107">
        <v>2</v>
      </c>
      <c r="V61" s="107">
        <v>2</v>
      </c>
      <c r="W61" s="107">
        <v>4</v>
      </c>
      <c r="X61" s="107" t="s">
        <v>1882</v>
      </c>
      <c r="Y61" s="107" t="s">
        <v>548</v>
      </c>
      <c r="Z61" s="107" t="s">
        <v>548</v>
      </c>
      <c r="AA61" s="107" t="s">
        <v>548</v>
      </c>
      <c r="AB61" s="107" t="s">
        <v>548</v>
      </c>
      <c r="AC61" s="107">
        <v>14</v>
      </c>
      <c r="AD61" s="139">
        <v>1</v>
      </c>
      <c r="AE61" s="107">
        <v>10</v>
      </c>
      <c r="AF61" s="107">
        <v>10</v>
      </c>
      <c r="AG61" s="139">
        <v>1</v>
      </c>
      <c r="AH61" s="107">
        <v>10</v>
      </c>
      <c r="AI61" s="107">
        <v>4</v>
      </c>
      <c r="AJ61" s="107">
        <v>14</v>
      </c>
      <c r="AK61" s="139">
        <v>1</v>
      </c>
      <c r="AL61" s="107">
        <v>3</v>
      </c>
      <c r="AM61" s="107" t="s">
        <v>548</v>
      </c>
      <c r="AN61" s="107" t="s">
        <v>548</v>
      </c>
      <c r="AO61" s="107">
        <v>4</v>
      </c>
      <c r="AP61" s="107" t="s">
        <v>548</v>
      </c>
      <c r="AQ61" s="107">
        <v>7</v>
      </c>
      <c r="AR61" s="139">
        <v>1</v>
      </c>
      <c r="AS61" s="107">
        <v>5</v>
      </c>
      <c r="AT61" s="107">
        <v>4</v>
      </c>
      <c r="AU61" s="107">
        <v>9</v>
      </c>
      <c r="AV61" s="139">
        <v>1</v>
      </c>
      <c r="AW61" s="107">
        <v>2</v>
      </c>
      <c r="AX61" s="107" t="s">
        <v>614</v>
      </c>
      <c r="AY61" s="107">
        <v>2</v>
      </c>
      <c r="AZ61" s="139">
        <v>1</v>
      </c>
      <c r="BA61" s="107">
        <v>2</v>
      </c>
      <c r="BB61" s="133" t="s">
        <v>603</v>
      </c>
      <c r="BC61" s="107">
        <v>2</v>
      </c>
      <c r="BD61" s="139">
        <v>1</v>
      </c>
      <c r="BE61" s="107">
        <v>10</v>
      </c>
      <c r="BF61" s="107">
        <v>10</v>
      </c>
      <c r="BG61" s="139">
        <v>1</v>
      </c>
      <c r="BH61" s="107">
        <v>4</v>
      </c>
      <c r="BI61" s="107">
        <v>7</v>
      </c>
      <c r="BJ61" s="107">
        <v>11</v>
      </c>
      <c r="BK61" s="139">
        <v>1</v>
      </c>
      <c r="BL61" s="108">
        <v>79</v>
      </c>
      <c r="BM61" s="139">
        <v>1</v>
      </c>
    </row>
    <row r="62" spans="2:65" x14ac:dyDescent="0.35">
      <c r="B62" s="108" t="s">
        <v>1</v>
      </c>
      <c r="C62" s="108" t="s">
        <v>223</v>
      </c>
      <c r="D62" s="108" t="s">
        <v>224</v>
      </c>
      <c r="E62" s="108" t="s">
        <v>225</v>
      </c>
      <c r="F62" s="108" t="s">
        <v>973</v>
      </c>
      <c r="G62" s="108" t="s">
        <v>210</v>
      </c>
      <c r="H62" s="108" t="s">
        <v>1881</v>
      </c>
      <c r="I62" s="131" t="s">
        <v>603</v>
      </c>
      <c r="J62" s="108" t="s">
        <v>1300</v>
      </c>
      <c r="K62" s="131" t="s">
        <v>603</v>
      </c>
      <c r="L62" s="108" t="s">
        <v>622</v>
      </c>
      <c r="M62" s="108" t="s">
        <v>534</v>
      </c>
      <c r="N62" s="129" t="s">
        <v>534</v>
      </c>
      <c r="O62" s="108">
        <v>2</v>
      </c>
      <c r="P62" s="108">
        <v>2</v>
      </c>
      <c r="Q62" s="108" t="s">
        <v>548</v>
      </c>
      <c r="R62" s="108" t="s">
        <v>548</v>
      </c>
      <c r="S62" s="108">
        <v>2</v>
      </c>
      <c r="T62" s="108">
        <v>2</v>
      </c>
      <c r="U62" s="108">
        <v>2</v>
      </c>
      <c r="V62" s="108">
        <v>2</v>
      </c>
      <c r="W62" s="108">
        <v>4</v>
      </c>
      <c r="X62" s="108" t="s">
        <v>1880</v>
      </c>
      <c r="Y62" s="108" t="s">
        <v>548</v>
      </c>
      <c r="Z62" s="108" t="s">
        <v>548</v>
      </c>
      <c r="AA62" s="108" t="s">
        <v>548</v>
      </c>
      <c r="AB62" s="108" t="s">
        <v>548</v>
      </c>
      <c r="AC62" s="108">
        <v>16</v>
      </c>
      <c r="AD62" s="135">
        <v>1</v>
      </c>
      <c r="AE62" s="108" t="s">
        <v>548</v>
      </c>
      <c r="AF62" s="108" t="s">
        <v>534</v>
      </c>
      <c r="AG62" s="129" t="s">
        <v>534</v>
      </c>
      <c r="AH62" s="108">
        <v>10</v>
      </c>
      <c r="AI62" s="108">
        <v>4</v>
      </c>
      <c r="AJ62" s="108">
        <v>14</v>
      </c>
      <c r="AK62" s="135">
        <v>1</v>
      </c>
      <c r="AL62" s="108">
        <v>3</v>
      </c>
      <c r="AM62" s="108">
        <v>3</v>
      </c>
      <c r="AN62" s="108" t="s">
        <v>614</v>
      </c>
      <c r="AO62" s="108">
        <v>4</v>
      </c>
      <c r="AP62" s="108" t="s">
        <v>548</v>
      </c>
      <c r="AQ62" s="108">
        <v>10</v>
      </c>
      <c r="AR62" s="135">
        <v>1</v>
      </c>
      <c r="AS62" s="108">
        <v>5</v>
      </c>
      <c r="AT62" s="108">
        <v>4</v>
      </c>
      <c r="AU62" s="108">
        <v>9</v>
      </c>
      <c r="AV62" s="135">
        <v>1</v>
      </c>
      <c r="AW62" s="108">
        <v>2</v>
      </c>
      <c r="AX62" s="108" t="s">
        <v>548</v>
      </c>
      <c r="AY62" s="108">
        <v>2</v>
      </c>
      <c r="AZ62" s="135">
        <v>1</v>
      </c>
      <c r="BA62" s="108">
        <v>2</v>
      </c>
      <c r="BB62" s="131" t="s">
        <v>603</v>
      </c>
      <c r="BC62" s="108">
        <v>2</v>
      </c>
      <c r="BD62" s="135">
        <v>1</v>
      </c>
      <c r="BE62" s="108">
        <v>10</v>
      </c>
      <c r="BF62" s="108">
        <v>10</v>
      </c>
      <c r="BG62" s="135">
        <v>1</v>
      </c>
      <c r="BH62" s="108">
        <v>4</v>
      </c>
      <c r="BI62" s="108">
        <v>7</v>
      </c>
      <c r="BJ62" s="108">
        <v>11</v>
      </c>
      <c r="BK62" s="135">
        <v>1</v>
      </c>
      <c r="BL62" s="108">
        <v>74</v>
      </c>
      <c r="BM62" s="135">
        <v>1</v>
      </c>
    </row>
    <row r="63" spans="2:65" x14ac:dyDescent="0.35">
      <c r="B63" s="107" t="s">
        <v>1</v>
      </c>
      <c r="C63" s="107" t="s">
        <v>97</v>
      </c>
      <c r="D63" s="107" t="s">
        <v>98</v>
      </c>
      <c r="E63" s="107" t="s">
        <v>241</v>
      </c>
      <c r="F63" s="107" t="s">
        <v>1023</v>
      </c>
      <c r="G63" s="107" t="s">
        <v>88</v>
      </c>
      <c r="H63" s="107" t="s">
        <v>1879</v>
      </c>
      <c r="I63" s="133" t="s">
        <v>603</v>
      </c>
      <c r="J63" s="107" t="s">
        <v>1305</v>
      </c>
      <c r="K63" s="133" t="s">
        <v>603</v>
      </c>
      <c r="L63" s="107" t="s">
        <v>637</v>
      </c>
      <c r="M63" s="107" t="s">
        <v>534</v>
      </c>
      <c r="N63" s="132" t="s">
        <v>534</v>
      </c>
      <c r="O63" s="107">
        <v>2</v>
      </c>
      <c r="P63" s="107">
        <v>2</v>
      </c>
      <c r="Q63" s="107">
        <v>1</v>
      </c>
      <c r="R63" s="107">
        <v>1</v>
      </c>
      <c r="S63" s="107">
        <v>2</v>
      </c>
      <c r="T63" s="107">
        <v>2</v>
      </c>
      <c r="U63" s="107">
        <v>2</v>
      </c>
      <c r="V63" s="107">
        <v>2</v>
      </c>
      <c r="W63" s="107">
        <v>4</v>
      </c>
      <c r="X63" s="107" t="s">
        <v>1878</v>
      </c>
      <c r="Y63" s="107" t="s">
        <v>548</v>
      </c>
      <c r="Z63" s="107" t="s">
        <v>548</v>
      </c>
      <c r="AA63" s="107" t="s">
        <v>548</v>
      </c>
      <c r="AB63" s="107" t="s">
        <v>548</v>
      </c>
      <c r="AC63" s="107">
        <v>18</v>
      </c>
      <c r="AD63" s="139">
        <v>1</v>
      </c>
      <c r="AE63" s="107">
        <v>10</v>
      </c>
      <c r="AF63" s="107">
        <v>10</v>
      </c>
      <c r="AG63" s="139">
        <v>1</v>
      </c>
      <c r="AH63" s="107">
        <v>10</v>
      </c>
      <c r="AI63" s="107">
        <v>4</v>
      </c>
      <c r="AJ63" s="107">
        <v>14</v>
      </c>
      <c r="AK63" s="139">
        <v>1</v>
      </c>
      <c r="AL63" s="107">
        <v>3</v>
      </c>
      <c r="AM63" s="107" t="s">
        <v>548</v>
      </c>
      <c r="AN63" s="107" t="s">
        <v>548</v>
      </c>
      <c r="AO63" s="107">
        <v>4</v>
      </c>
      <c r="AP63" s="107" t="s">
        <v>548</v>
      </c>
      <c r="AQ63" s="107">
        <v>7</v>
      </c>
      <c r="AR63" s="139">
        <v>1</v>
      </c>
      <c r="AS63" s="107">
        <v>5</v>
      </c>
      <c r="AT63" s="107">
        <v>4</v>
      </c>
      <c r="AU63" s="107">
        <v>9</v>
      </c>
      <c r="AV63" s="139">
        <v>1</v>
      </c>
      <c r="AW63" s="107">
        <v>2</v>
      </c>
      <c r="AX63" s="107" t="s">
        <v>548</v>
      </c>
      <c r="AY63" s="107">
        <v>2</v>
      </c>
      <c r="AZ63" s="139">
        <v>1</v>
      </c>
      <c r="BA63" s="107">
        <v>2</v>
      </c>
      <c r="BB63" s="133" t="s">
        <v>603</v>
      </c>
      <c r="BC63" s="107">
        <v>2</v>
      </c>
      <c r="BD63" s="139">
        <v>1</v>
      </c>
      <c r="BE63" s="107">
        <v>10</v>
      </c>
      <c r="BF63" s="107">
        <v>10</v>
      </c>
      <c r="BG63" s="139">
        <v>1</v>
      </c>
      <c r="BH63" s="107">
        <v>4</v>
      </c>
      <c r="BI63" s="107">
        <v>7</v>
      </c>
      <c r="BJ63" s="107">
        <v>11</v>
      </c>
      <c r="BK63" s="139">
        <v>1</v>
      </c>
      <c r="BL63" s="108">
        <v>83</v>
      </c>
      <c r="BM63" s="139">
        <v>1</v>
      </c>
    </row>
    <row r="64" spans="2:65" x14ac:dyDescent="0.35">
      <c r="B64" s="108" t="s">
        <v>1</v>
      </c>
      <c r="C64" s="108" t="s">
        <v>34</v>
      </c>
      <c r="D64" s="108" t="s">
        <v>83</v>
      </c>
      <c r="E64" s="108" t="s">
        <v>243</v>
      </c>
      <c r="F64" s="108" t="s">
        <v>955</v>
      </c>
      <c r="G64" s="108" t="s">
        <v>202</v>
      </c>
      <c r="H64" s="108" t="s">
        <v>1877</v>
      </c>
      <c r="I64" s="131" t="s">
        <v>603</v>
      </c>
      <c r="J64" s="108" t="s">
        <v>1277</v>
      </c>
      <c r="K64" s="131" t="s">
        <v>603</v>
      </c>
      <c r="L64" s="108" t="s">
        <v>604</v>
      </c>
      <c r="M64" s="108" t="s">
        <v>534</v>
      </c>
      <c r="N64" s="129" t="s">
        <v>534</v>
      </c>
      <c r="O64" s="108">
        <v>2</v>
      </c>
      <c r="P64" s="108">
        <v>2</v>
      </c>
      <c r="Q64" s="108">
        <v>1</v>
      </c>
      <c r="R64" s="108">
        <v>1</v>
      </c>
      <c r="S64" s="108">
        <v>2</v>
      </c>
      <c r="T64" s="108">
        <v>2</v>
      </c>
      <c r="U64" s="108">
        <v>2</v>
      </c>
      <c r="V64" s="108">
        <v>2</v>
      </c>
      <c r="W64" s="108">
        <v>4</v>
      </c>
      <c r="X64" s="108" t="s">
        <v>1876</v>
      </c>
      <c r="Y64" s="108" t="s">
        <v>548</v>
      </c>
      <c r="Z64" s="108" t="s">
        <v>548</v>
      </c>
      <c r="AA64" s="108" t="s">
        <v>548</v>
      </c>
      <c r="AB64" s="108" t="s">
        <v>548</v>
      </c>
      <c r="AC64" s="108">
        <v>18</v>
      </c>
      <c r="AD64" s="135">
        <v>1</v>
      </c>
      <c r="AE64" s="108">
        <v>10</v>
      </c>
      <c r="AF64" s="108">
        <v>10</v>
      </c>
      <c r="AG64" s="135">
        <v>1</v>
      </c>
      <c r="AH64" s="108">
        <v>10</v>
      </c>
      <c r="AI64" s="108">
        <v>4</v>
      </c>
      <c r="AJ64" s="108">
        <v>14</v>
      </c>
      <c r="AK64" s="135">
        <v>1</v>
      </c>
      <c r="AL64" s="108">
        <v>3</v>
      </c>
      <c r="AM64" s="108">
        <v>3</v>
      </c>
      <c r="AN64" s="108" t="s">
        <v>614</v>
      </c>
      <c r="AO64" s="108">
        <v>4</v>
      </c>
      <c r="AP64" s="108" t="s">
        <v>548</v>
      </c>
      <c r="AQ64" s="108">
        <v>10</v>
      </c>
      <c r="AR64" s="135">
        <v>1</v>
      </c>
      <c r="AS64" s="108">
        <v>5</v>
      </c>
      <c r="AT64" s="108">
        <v>4</v>
      </c>
      <c r="AU64" s="108">
        <v>9</v>
      </c>
      <c r="AV64" s="135">
        <v>1</v>
      </c>
      <c r="AW64" s="108">
        <v>2</v>
      </c>
      <c r="AX64" s="108" t="s">
        <v>548</v>
      </c>
      <c r="AY64" s="108">
        <v>2</v>
      </c>
      <c r="AZ64" s="135">
        <v>1</v>
      </c>
      <c r="BA64" s="108">
        <v>2</v>
      </c>
      <c r="BB64" s="131" t="s">
        <v>603</v>
      </c>
      <c r="BC64" s="108">
        <v>2</v>
      </c>
      <c r="BD64" s="135">
        <v>1</v>
      </c>
      <c r="BE64" s="108">
        <v>10</v>
      </c>
      <c r="BF64" s="108">
        <v>10</v>
      </c>
      <c r="BG64" s="135">
        <v>1</v>
      </c>
      <c r="BH64" s="108">
        <v>4</v>
      </c>
      <c r="BI64" s="108">
        <v>7</v>
      </c>
      <c r="BJ64" s="108">
        <v>11</v>
      </c>
      <c r="BK64" s="135">
        <v>1</v>
      </c>
      <c r="BL64" s="108">
        <v>86</v>
      </c>
      <c r="BM64" s="135">
        <v>1</v>
      </c>
    </row>
    <row r="65" spans="2:65" x14ac:dyDescent="0.35">
      <c r="B65" s="107" t="s">
        <v>1</v>
      </c>
      <c r="C65" s="107" t="s">
        <v>8</v>
      </c>
      <c r="D65" s="107" t="s">
        <v>9</v>
      </c>
      <c r="E65" s="107" t="s">
        <v>93</v>
      </c>
      <c r="F65" s="107" t="s">
        <v>972</v>
      </c>
      <c r="G65" s="107" t="s">
        <v>11</v>
      </c>
      <c r="H65" s="107" t="s">
        <v>1424</v>
      </c>
      <c r="I65" s="133" t="s">
        <v>603</v>
      </c>
      <c r="J65" s="107" t="s">
        <v>1336</v>
      </c>
      <c r="K65" s="133" t="s">
        <v>603</v>
      </c>
      <c r="L65" s="107" t="s">
        <v>619</v>
      </c>
      <c r="M65" s="107" t="s">
        <v>534</v>
      </c>
      <c r="N65" s="132" t="s">
        <v>534</v>
      </c>
      <c r="O65" s="107">
        <v>2</v>
      </c>
      <c r="P65" s="107">
        <v>2</v>
      </c>
      <c r="Q65" s="107">
        <v>1</v>
      </c>
      <c r="R65" s="107">
        <v>1</v>
      </c>
      <c r="S65" s="107">
        <v>2</v>
      </c>
      <c r="T65" s="107">
        <v>2</v>
      </c>
      <c r="U65" s="107">
        <v>2</v>
      </c>
      <c r="V65" s="107">
        <v>2</v>
      </c>
      <c r="W65" s="107">
        <v>4</v>
      </c>
      <c r="X65" s="107" t="s">
        <v>1875</v>
      </c>
      <c r="Y65" s="107" t="s">
        <v>548</v>
      </c>
      <c r="Z65" s="107" t="s">
        <v>548</v>
      </c>
      <c r="AA65" s="107" t="s">
        <v>548</v>
      </c>
      <c r="AB65" s="107" t="s">
        <v>548</v>
      </c>
      <c r="AC65" s="107">
        <v>18</v>
      </c>
      <c r="AD65" s="139">
        <v>1</v>
      </c>
      <c r="AE65" s="107">
        <v>10</v>
      </c>
      <c r="AF65" s="107">
        <v>10</v>
      </c>
      <c r="AG65" s="139">
        <v>1</v>
      </c>
      <c r="AH65" s="107">
        <v>10</v>
      </c>
      <c r="AI65" s="107">
        <v>4</v>
      </c>
      <c r="AJ65" s="107">
        <v>14</v>
      </c>
      <c r="AK65" s="139">
        <v>1</v>
      </c>
      <c r="AL65" s="107">
        <v>3</v>
      </c>
      <c r="AM65" s="107">
        <v>3</v>
      </c>
      <c r="AN65" s="107" t="s">
        <v>614</v>
      </c>
      <c r="AO65" s="107">
        <v>4</v>
      </c>
      <c r="AP65" s="107" t="s">
        <v>548</v>
      </c>
      <c r="AQ65" s="107">
        <v>10</v>
      </c>
      <c r="AR65" s="139">
        <v>1</v>
      </c>
      <c r="AS65" s="107">
        <v>5</v>
      </c>
      <c r="AT65" s="107">
        <v>4</v>
      </c>
      <c r="AU65" s="107">
        <v>9</v>
      </c>
      <c r="AV65" s="139">
        <v>1</v>
      </c>
      <c r="AW65" s="107">
        <v>2</v>
      </c>
      <c r="AX65" s="107" t="s">
        <v>613</v>
      </c>
      <c r="AY65" s="107">
        <v>2</v>
      </c>
      <c r="AZ65" s="139">
        <v>1</v>
      </c>
      <c r="BA65" s="107">
        <v>2</v>
      </c>
      <c r="BB65" s="133" t="s">
        <v>603</v>
      </c>
      <c r="BC65" s="107">
        <v>2</v>
      </c>
      <c r="BD65" s="139">
        <v>1</v>
      </c>
      <c r="BE65" s="107">
        <v>10</v>
      </c>
      <c r="BF65" s="107">
        <v>10</v>
      </c>
      <c r="BG65" s="139">
        <v>1</v>
      </c>
      <c r="BH65" s="107">
        <v>4</v>
      </c>
      <c r="BI65" s="107">
        <v>7</v>
      </c>
      <c r="BJ65" s="107">
        <v>11</v>
      </c>
      <c r="BK65" s="139">
        <v>1</v>
      </c>
      <c r="BL65" s="108">
        <v>86</v>
      </c>
      <c r="BM65" s="139">
        <v>1</v>
      </c>
    </row>
    <row r="66" spans="2:65" x14ac:dyDescent="0.35">
      <c r="B66" s="108" t="s">
        <v>1</v>
      </c>
      <c r="C66" s="108" t="s">
        <v>21</v>
      </c>
      <c r="D66" s="108" t="s">
        <v>192</v>
      </c>
      <c r="E66" s="108" t="s">
        <v>193</v>
      </c>
      <c r="F66" s="108" t="s">
        <v>895</v>
      </c>
      <c r="G66" s="108" t="s">
        <v>109</v>
      </c>
      <c r="H66" s="108" t="s">
        <v>1874</v>
      </c>
      <c r="I66" s="131" t="s">
        <v>603</v>
      </c>
      <c r="J66" s="108" t="s">
        <v>1277</v>
      </c>
      <c r="K66" s="131" t="s">
        <v>603</v>
      </c>
      <c r="L66" s="108" t="s">
        <v>1345</v>
      </c>
      <c r="M66" s="108" t="s">
        <v>534</v>
      </c>
      <c r="N66" s="129" t="s">
        <v>534</v>
      </c>
      <c r="O66" s="108">
        <v>2</v>
      </c>
      <c r="P66" s="108">
        <v>2</v>
      </c>
      <c r="Q66" s="108" t="s">
        <v>548</v>
      </c>
      <c r="R66" s="108" t="s">
        <v>548</v>
      </c>
      <c r="S66" s="108">
        <v>2</v>
      </c>
      <c r="T66" s="108">
        <v>2</v>
      </c>
      <c r="U66" s="108">
        <v>2</v>
      </c>
      <c r="V66" s="108">
        <v>2</v>
      </c>
      <c r="W66" s="108">
        <v>4</v>
      </c>
      <c r="X66" s="108" t="s">
        <v>1873</v>
      </c>
      <c r="Y66" s="108" t="s">
        <v>548</v>
      </c>
      <c r="Z66" s="108" t="s">
        <v>548</v>
      </c>
      <c r="AA66" s="108" t="s">
        <v>548</v>
      </c>
      <c r="AB66" s="108" t="s">
        <v>548</v>
      </c>
      <c r="AC66" s="108">
        <v>16</v>
      </c>
      <c r="AD66" s="135">
        <v>1</v>
      </c>
      <c r="AE66" s="108" t="s">
        <v>548</v>
      </c>
      <c r="AF66" s="108" t="s">
        <v>534</v>
      </c>
      <c r="AG66" s="129" t="s">
        <v>534</v>
      </c>
      <c r="AH66" s="108">
        <v>10</v>
      </c>
      <c r="AI66" s="108">
        <v>4</v>
      </c>
      <c r="AJ66" s="108">
        <v>14</v>
      </c>
      <c r="AK66" s="135">
        <v>1</v>
      </c>
      <c r="AL66" s="108">
        <v>3</v>
      </c>
      <c r="AM66" s="108">
        <v>3</v>
      </c>
      <c r="AN66" s="108" t="s">
        <v>614</v>
      </c>
      <c r="AO66" s="108" t="s">
        <v>548</v>
      </c>
      <c r="AP66" s="108" t="s">
        <v>548</v>
      </c>
      <c r="AQ66" s="108">
        <v>6</v>
      </c>
      <c r="AR66" s="135">
        <v>1</v>
      </c>
      <c r="AS66" s="108">
        <v>5</v>
      </c>
      <c r="AT66" s="108">
        <v>4</v>
      </c>
      <c r="AU66" s="108">
        <v>9</v>
      </c>
      <c r="AV66" s="135">
        <v>1</v>
      </c>
      <c r="AW66" s="108">
        <v>2</v>
      </c>
      <c r="AX66" s="108" t="s">
        <v>548</v>
      </c>
      <c r="AY66" s="108">
        <v>2</v>
      </c>
      <c r="AZ66" s="135">
        <v>1</v>
      </c>
      <c r="BA66" s="108">
        <v>2</v>
      </c>
      <c r="BB66" s="131" t="s">
        <v>603</v>
      </c>
      <c r="BC66" s="108">
        <v>2</v>
      </c>
      <c r="BD66" s="135">
        <v>1</v>
      </c>
      <c r="BE66" s="108">
        <v>10</v>
      </c>
      <c r="BF66" s="108">
        <v>10</v>
      </c>
      <c r="BG66" s="135">
        <v>1</v>
      </c>
      <c r="BH66" s="108">
        <v>4</v>
      </c>
      <c r="BI66" s="108">
        <v>7</v>
      </c>
      <c r="BJ66" s="108">
        <v>11</v>
      </c>
      <c r="BK66" s="135">
        <v>1</v>
      </c>
      <c r="BL66" s="108">
        <v>70</v>
      </c>
      <c r="BM66" s="135">
        <v>1</v>
      </c>
    </row>
    <row r="67" spans="2:65" x14ac:dyDescent="0.35">
      <c r="B67" s="107" t="s">
        <v>1</v>
      </c>
      <c r="C67" s="107" t="s">
        <v>72</v>
      </c>
      <c r="D67" s="107" t="s">
        <v>148</v>
      </c>
      <c r="E67" s="107" t="s">
        <v>153</v>
      </c>
      <c r="F67" s="107" t="s">
        <v>898</v>
      </c>
      <c r="G67" s="107" t="s">
        <v>75</v>
      </c>
      <c r="H67" s="107" t="s">
        <v>1872</v>
      </c>
      <c r="I67" s="133" t="s">
        <v>603</v>
      </c>
      <c r="J67" s="107" t="s">
        <v>1373</v>
      </c>
      <c r="K67" s="133" t="s">
        <v>603</v>
      </c>
      <c r="L67" s="107" t="s">
        <v>674</v>
      </c>
      <c r="M67" s="107" t="s">
        <v>534</v>
      </c>
      <c r="N67" s="132" t="s">
        <v>534</v>
      </c>
      <c r="O67" s="107">
        <v>2</v>
      </c>
      <c r="P67" s="107">
        <v>2</v>
      </c>
      <c r="Q67" s="107">
        <v>1</v>
      </c>
      <c r="R67" s="107">
        <v>1</v>
      </c>
      <c r="S67" s="107">
        <v>2</v>
      </c>
      <c r="T67" s="107">
        <v>2</v>
      </c>
      <c r="U67" s="107">
        <v>2</v>
      </c>
      <c r="V67" s="107">
        <v>2</v>
      </c>
      <c r="W67" s="107">
        <v>4</v>
      </c>
      <c r="X67" s="107" t="s">
        <v>1871</v>
      </c>
      <c r="Y67" s="107" t="s">
        <v>548</v>
      </c>
      <c r="Z67" s="107" t="s">
        <v>548</v>
      </c>
      <c r="AA67" s="107" t="s">
        <v>548</v>
      </c>
      <c r="AB67" s="107" t="s">
        <v>548</v>
      </c>
      <c r="AC67" s="107">
        <v>18</v>
      </c>
      <c r="AD67" s="139">
        <v>1</v>
      </c>
      <c r="AE67" s="107">
        <v>10</v>
      </c>
      <c r="AF67" s="107">
        <v>10</v>
      </c>
      <c r="AG67" s="139">
        <v>1</v>
      </c>
      <c r="AH67" s="107">
        <v>10</v>
      </c>
      <c r="AI67" s="107">
        <v>4</v>
      </c>
      <c r="AJ67" s="107">
        <v>14</v>
      </c>
      <c r="AK67" s="139">
        <v>1</v>
      </c>
      <c r="AL67" s="107">
        <v>3</v>
      </c>
      <c r="AM67" s="107" t="s">
        <v>548</v>
      </c>
      <c r="AN67" s="107" t="s">
        <v>548</v>
      </c>
      <c r="AO67" s="107">
        <v>4</v>
      </c>
      <c r="AP67" s="107" t="s">
        <v>548</v>
      </c>
      <c r="AQ67" s="107">
        <v>7</v>
      </c>
      <c r="AR67" s="139">
        <v>1</v>
      </c>
      <c r="AS67" s="107">
        <v>5</v>
      </c>
      <c r="AT67" s="107">
        <v>4</v>
      </c>
      <c r="AU67" s="107">
        <v>9</v>
      </c>
      <c r="AV67" s="139">
        <v>1</v>
      </c>
      <c r="AW67" s="107">
        <v>2</v>
      </c>
      <c r="AX67" s="107" t="s">
        <v>614</v>
      </c>
      <c r="AY67" s="107">
        <v>2</v>
      </c>
      <c r="AZ67" s="139">
        <v>1</v>
      </c>
      <c r="BA67" s="107">
        <v>2</v>
      </c>
      <c r="BB67" s="133" t="s">
        <v>603</v>
      </c>
      <c r="BC67" s="107">
        <v>2</v>
      </c>
      <c r="BD67" s="139">
        <v>1</v>
      </c>
      <c r="BE67" s="107">
        <v>10</v>
      </c>
      <c r="BF67" s="107">
        <v>10</v>
      </c>
      <c r="BG67" s="139">
        <v>1</v>
      </c>
      <c r="BH67" s="107">
        <v>4</v>
      </c>
      <c r="BI67" s="107">
        <v>7</v>
      </c>
      <c r="BJ67" s="107">
        <v>11</v>
      </c>
      <c r="BK67" s="139">
        <v>1</v>
      </c>
      <c r="BL67" s="108">
        <v>83</v>
      </c>
      <c r="BM67" s="139">
        <v>1</v>
      </c>
    </row>
    <row r="68" spans="2:65" x14ac:dyDescent="0.35">
      <c r="B68" s="108" t="s">
        <v>1</v>
      </c>
      <c r="C68" s="108" t="s">
        <v>21</v>
      </c>
      <c r="D68" s="108" t="s">
        <v>113</v>
      </c>
      <c r="E68" s="108" t="s">
        <v>114</v>
      </c>
      <c r="F68" s="108" t="s">
        <v>888</v>
      </c>
      <c r="G68" s="108" t="s">
        <v>267</v>
      </c>
      <c r="H68" s="108" t="s">
        <v>1870</v>
      </c>
      <c r="I68" s="131" t="s">
        <v>603</v>
      </c>
      <c r="J68" s="108" t="s">
        <v>1305</v>
      </c>
      <c r="K68" s="131" t="s">
        <v>603</v>
      </c>
      <c r="L68" s="108" t="s">
        <v>1345</v>
      </c>
      <c r="M68" s="108" t="s">
        <v>534</v>
      </c>
      <c r="N68" s="129" t="s">
        <v>534</v>
      </c>
      <c r="O68" s="108">
        <v>2</v>
      </c>
      <c r="P68" s="108">
        <v>2</v>
      </c>
      <c r="Q68" s="108">
        <v>1</v>
      </c>
      <c r="R68" s="108">
        <v>1</v>
      </c>
      <c r="S68" s="108">
        <v>2</v>
      </c>
      <c r="T68" s="108" t="s">
        <v>548</v>
      </c>
      <c r="U68" s="108">
        <v>2</v>
      </c>
      <c r="V68" s="108">
        <v>2</v>
      </c>
      <c r="W68" s="108">
        <v>4</v>
      </c>
      <c r="X68" s="108" t="s">
        <v>1869</v>
      </c>
      <c r="Y68" s="108" t="s">
        <v>548</v>
      </c>
      <c r="Z68" s="108" t="s">
        <v>548</v>
      </c>
      <c r="AA68" s="108" t="s">
        <v>548</v>
      </c>
      <c r="AB68" s="108" t="s">
        <v>548</v>
      </c>
      <c r="AC68" s="108">
        <v>16</v>
      </c>
      <c r="AD68" s="135">
        <v>1</v>
      </c>
      <c r="AE68" s="108">
        <v>10</v>
      </c>
      <c r="AF68" s="108">
        <v>10</v>
      </c>
      <c r="AG68" s="135">
        <v>1</v>
      </c>
      <c r="AH68" s="108">
        <v>10</v>
      </c>
      <c r="AI68" s="108">
        <v>4</v>
      </c>
      <c r="AJ68" s="108">
        <v>14</v>
      </c>
      <c r="AK68" s="135">
        <v>1</v>
      </c>
      <c r="AL68" s="108">
        <v>3</v>
      </c>
      <c r="AM68" s="108" t="s">
        <v>548</v>
      </c>
      <c r="AN68" s="108" t="s">
        <v>548</v>
      </c>
      <c r="AO68" s="108">
        <v>4</v>
      </c>
      <c r="AP68" s="108" t="s">
        <v>548</v>
      </c>
      <c r="AQ68" s="108">
        <v>7</v>
      </c>
      <c r="AR68" s="135">
        <v>1</v>
      </c>
      <c r="AS68" s="108">
        <v>5</v>
      </c>
      <c r="AT68" s="108">
        <v>4</v>
      </c>
      <c r="AU68" s="108">
        <v>9</v>
      </c>
      <c r="AV68" s="135">
        <v>1</v>
      </c>
      <c r="AW68" s="108">
        <v>2</v>
      </c>
      <c r="AX68" s="108" t="s">
        <v>548</v>
      </c>
      <c r="AY68" s="108">
        <v>2</v>
      </c>
      <c r="AZ68" s="135">
        <v>1</v>
      </c>
      <c r="BA68" s="108">
        <v>2</v>
      </c>
      <c r="BB68" s="131" t="s">
        <v>603</v>
      </c>
      <c r="BC68" s="108">
        <v>2</v>
      </c>
      <c r="BD68" s="135">
        <v>1</v>
      </c>
      <c r="BE68" s="108">
        <v>10</v>
      </c>
      <c r="BF68" s="108">
        <v>10</v>
      </c>
      <c r="BG68" s="135">
        <v>1</v>
      </c>
      <c r="BH68" s="108">
        <v>4</v>
      </c>
      <c r="BI68" s="108">
        <v>7</v>
      </c>
      <c r="BJ68" s="108">
        <v>11</v>
      </c>
      <c r="BK68" s="135">
        <v>1</v>
      </c>
      <c r="BL68" s="108">
        <v>81</v>
      </c>
      <c r="BM68" s="135">
        <v>1</v>
      </c>
    </row>
    <row r="69" spans="2:65" x14ac:dyDescent="0.35">
      <c r="B69" s="107" t="s">
        <v>1</v>
      </c>
      <c r="C69" s="107" t="s">
        <v>223</v>
      </c>
      <c r="D69" s="107" t="s">
        <v>236</v>
      </c>
      <c r="E69" s="107" t="s">
        <v>477</v>
      </c>
      <c r="F69" s="107" t="s">
        <v>1067</v>
      </c>
      <c r="G69" s="107" t="s">
        <v>210</v>
      </c>
      <c r="H69" s="107" t="s">
        <v>1833</v>
      </c>
      <c r="I69" s="133" t="s">
        <v>603</v>
      </c>
      <c r="J69" s="107" t="s">
        <v>1277</v>
      </c>
      <c r="K69" s="133" t="s">
        <v>603</v>
      </c>
      <c r="L69" s="107" t="s">
        <v>639</v>
      </c>
      <c r="M69" s="107" t="s">
        <v>534</v>
      </c>
      <c r="N69" s="132" t="s">
        <v>534</v>
      </c>
      <c r="O69" s="107">
        <v>2</v>
      </c>
      <c r="P69" s="107">
        <v>2</v>
      </c>
      <c r="Q69" s="107">
        <v>1</v>
      </c>
      <c r="R69" s="107">
        <v>1</v>
      </c>
      <c r="S69" s="107">
        <v>2</v>
      </c>
      <c r="T69" s="107">
        <v>2</v>
      </c>
      <c r="U69" s="107">
        <v>2</v>
      </c>
      <c r="V69" s="107">
        <v>2</v>
      </c>
      <c r="W69" s="107">
        <v>4</v>
      </c>
      <c r="X69" s="107" t="s">
        <v>1868</v>
      </c>
      <c r="Y69" s="107" t="s">
        <v>548</v>
      </c>
      <c r="Z69" s="107" t="s">
        <v>548</v>
      </c>
      <c r="AA69" s="107" t="s">
        <v>548</v>
      </c>
      <c r="AB69" s="107" t="s">
        <v>548</v>
      </c>
      <c r="AC69" s="107">
        <v>18</v>
      </c>
      <c r="AD69" s="139">
        <v>1</v>
      </c>
      <c r="AE69" s="107">
        <v>10</v>
      </c>
      <c r="AF69" s="107">
        <v>10</v>
      </c>
      <c r="AG69" s="139">
        <v>1</v>
      </c>
      <c r="AH69" s="107">
        <v>10</v>
      </c>
      <c r="AI69" s="107">
        <v>4</v>
      </c>
      <c r="AJ69" s="107">
        <v>14</v>
      </c>
      <c r="AK69" s="139">
        <v>1</v>
      </c>
      <c r="AL69" s="107">
        <v>3</v>
      </c>
      <c r="AM69" s="107">
        <v>3</v>
      </c>
      <c r="AN69" s="107" t="s">
        <v>548</v>
      </c>
      <c r="AO69" s="107">
        <v>4</v>
      </c>
      <c r="AP69" s="107">
        <v>2</v>
      </c>
      <c r="AQ69" s="107">
        <v>12</v>
      </c>
      <c r="AR69" s="139">
        <v>1</v>
      </c>
      <c r="AS69" s="107">
        <v>5</v>
      </c>
      <c r="AT69" s="107">
        <v>4</v>
      </c>
      <c r="AU69" s="107">
        <v>9</v>
      </c>
      <c r="AV69" s="139">
        <v>1</v>
      </c>
      <c r="AW69" s="107">
        <v>2</v>
      </c>
      <c r="AX69" s="107" t="s">
        <v>614</v>
      </c>
      <c r="AY69" s="107">
        <v>2</v>
      </c>
      <c r="AZ69" s="139">
        <v>1</v>
      </c>
      <c r="BA69" s="107">
        <v>2</v>
      </c>
      <c r="BB69" s="133" t="s">
        <v>603</v>
      </c>
      <c r="BC69" s="107">
        <v>2</v>
      </c>
      <c r="BD69" s="139">
        <v>1</v>
      </c>
      <c r="BE69" s="107">
        <v>10</v>
      </c>
      <c r="BF69" s="107">
        <v>10</v>
      </c>
      <c r="BG69" s="139">
        <v>1</v>
      </c>
      <c r="BH69" s="107">
        <v>4</v>
      </c>
      <c r="BI69" s="107">
        <v>7</v>
      </c>
      <c r="BJ69" s="107">
        <v>11</v>
      </c>
      <c r="BK69" s="139">
        <v>1</v>
      </c>
      <c r="BL69" s="108">
        <v>88</v>
      </c>
      <c r="BM69" s="139">
        <v>1</v>
      </c>
    </row>
    <row r="70" spans="2:65" x14ac:dyDescent="0.35">
      <c r="B70" s="108" t="s">
        <v>1</v>
      </c>
      <c r="C70" s="108" t="s">
        <v>24</v>
      </c>
      <c r="D70" s="108" t="s">
        <v>64</v>
      </c>
      <c r="E70" s="108" t="s">
        <v>303</v>
      </c>
      <c r="F70" s="108" t="s">
        <v>1070</v>
      </c>
      <c r="G70" s="108" t="s">
        <v>66</v>
      </c>
      <c r="H70" s="108" t="s">
        <v>1867</v>
      </c>
      <c r="I70" s="131" t="s">
        <v>603</v>
      </c>
      <c r="J70" s="108" t="s">
        <v>1373</v>
      </c>
      <c r="K70" s="131" t="s">
        <v>603</v>
      </c>
      <c r="L70" s="108" t="s">
        <v>627</v>
      </c>
      <c r="M70" s="108" t="s">
        <v>534</v>
      </c>
      <c r="N70" s="129" t="s">
        <v>534</v>
      </c>
      <c r="O70" s="108">
        <v>2</v>
      </c>
      <c r="P70" s="108">
        <v>2</v>
      </c>
      <c r="Q70" s="108">
        <v>1</v>
      </c>
      <c r="R70" s="108">
        <v>1</v>
      </c>
      <c r="S70" s="108">
        <v>2</v>
      </c>
      <c r="T70" s="108">
        <v>2</v>
      </c>
      <c r="U70" s="108">
        <v>2</v>
      </c>
      <c r="V70" s="108">
        <v>2</v>
      </c>
      <c r="W70" s="108">
        <v>4</v>
      </c>
      <c r="X70" s="108" t="s">
        <v>1866</v>
      </c>
      <c r="Y70" s="108" t="s">
        <v>548</v>
      </c>
      <c r="Z70" s="108" t="s">
        <v>548</v>
      </c>
      <c r="AA70" s="108" t="s">
        <v>548</v>
      </c>
      <c r="AB70" s="108" t="s">
        <v>548</v>
      </c>
      <c r="AC70" s="108">
        <v>18</v>
      </c>
      <c r="AD70" s="135">
        <v>1</v>
      </c>
      <c r="AE70" s="108">
        <v>10</v>
      </c>
      <c r="AF70" s="108">
        <v>10</v>
      </c>
      <c r="AG70" s="135">
        <v>1</v>
      </c>
      <c r="AH70" s="108">
        <v>10</v>
      </c>
      <c r="AI70" s="108">
        <v>4</v>
      </c>
      <c r="AJ70" s="108">
        <v>14</v>
      </c>
      <c r="AK70" s="135">
        <v>1</v>
      </c>
      <c r="AL70" s="108">
        <v>3</v>
      </c>
      <c r="AM70" s="108" t="s">
        <v>548</v>
      </c>
      <c r="AN70" s="108" t="s">
        <v>548</v>
      </c>
      <c r="AO70" s="108">
        <v>4</v>
      </c>
      <c r="AP70" s="108" t="s">
        <v>548</v>
      </c>
      <c r="AQ70" s="108">
        <v>7</v>
      </c>
      <c r="AR70" s="135">
        <v>1</v>
      </c>
      <c r="AS70" s="108">
        <v>5</v>
      </c>
      <c r="AT70" s="108">
        <v>4</v>
      </c>
      <c r="AU70" s="108">
        <v>9</v>
      </c>
      <c r="AV70" s="135">
        <v>1</v>
      </c>
      <c r="AW70" s="108">
        <v>2</v>
      </c>
      <c r="AX70" s="108" t="s">
        <v>614</v>
      </c>
      <c r="AY70" s="108">
        <v>2</v>
      </c>
      <c r="AZ70" s="135">
        <v>1</v>
      </c>
      <c r="BA70" s="108">
        <v>2</v>
      </c>
      <c r="BB70" s="131" t="s">
        <v>603</v>
      </c>
      <c r="BC70" s="108">
        <v>2</v>
      </c>
      <c r="BD70" s="135">
        <v>1</v>
      </c>
      <c r="BE70" s="108">
        <v>10</v>
      </c>
      <c r="BF70" s="108">
        <v>10</v>
      </c>
      <c r="BG70" s="135">
        <v>1</v>
      </c>
      <c r="BH70" s="108">
        <v>4</v>
      </c>
      <c r="BI70" s="108">
        <v>7</v>
      </c>
      <c r="BJ70" s="108">
        <v>11</v>
      </c>
      <c r="BK70" s="135">
        <v>1</v>
      </c>
      <c r="BL70" s="108">
        <v>83</v>
      </c>
      <c r="BM70" s="135">
        <v>1</v>
      </c>
    </row>
    <row r="71" spans="2:65" x14ac:dyDescent="0.35">
      <c r="B71" s="107" t="s">
        <v>1</v>
      </c>
      <c r="C71" s="107" t="s">
        <v>27</v>
      </c>
      <c r="D71" s="107" t="s">
        <v>28</v>
      </c>
      <c r="E71" s="107" t="s">
        <v>275</v>
      </c>
      <c r="F71" s="107" t="s">
        <v>1121</v>
      </c>
      <c r="G71" s="107" t="s">
        <v>30</v>
      </c>
      <c r="H71" s="107" t="s">
        <v>1865</v>
      </c>
      <c r="I71" s="133" t="s">
        <v>603</v>
      </c>
      <c r="J71" s="107" t="s">
        <v>1297</v>
      </c>
      <c r="K71" s="133" t="s">
        <v>603</v>
      </c>
      <c r="L71" s="107" t="s">
        <v>627</v>
      </c>
      <c r="M71" s="107" t="s">
        <v>534</v>
      </c>
      <c r="N71" s="132" t="s">
        <v>534</v>
      </c>
      <c r="O71" s="107">
        <v>2</v>
      </c>
      <c r="P71" s="107">
        <v>2</v>
      </c>
      <c r="Q71" s="107">
        <v>1</v>
      </c>
      <c r="R71" s="107">
        <v>1</v>
      </c>
      <c r="S71" s="107">
        <v>2</v>
      </c>
      <c r="T71" s="107">
        <v>2</v>
      </c>
      <c r="U71" s="107">
        <v>2</v>
      </c>
      <c r="V71" s="107">
        <v>2</v>
      </c>
      <c r="W71" s="107">
        <v>4</v>
      </c>
      <c r="X71" s="107" t="s">
        <v>421</v>
      </c>
      <c r="Y71" s="107" t="s">
        <v>548</v>
      </c>
      <c r="Z71" s="107" t="s">
        <v>548</v>
      </c>
      <c r="AA71" s="107" t="s">
        <v>548</v>
      </c>
      <c r="AB71" s="107" t="s">
        <v>548</v>
      </c>
      <c r="AC71" s="107">
        <v>18</v>
      </c>
      <c r="AD71" s="139">
        <v>1</v>
      </c>
      <c r="AE71" s="107">
        <v>10</v>
      </c>
      <c r="AF71" s="107">
        <v>10</v>
      </c>
      <c r="AG71" s="139">
        <v>1</v>
      </c>
      <c r="AH71" s="107">
        <v>10</v>
      </c>
      <c r="AI71" s="107">
        <v>4</v>
      </c>
      <c r="AJ71" s="107">
        <v>14</v>
      </c>
      <c r="AK71" s="139">
        <v>1</v>
      </c>
      <c r="AL71" s="107">
        <v>3</v>
      </c>
      <c r="AM71" s="107" t="s">
        <v>548</v>
      </c>
      <c r="AN71" s="107" t="s">
        <v>548</v>
      </c>
      <c r="AO71" s="107">
        <v>4</v>
      </c>
      <c r="AP71" s="107" t="s">
        <v>548</v>
      </c>
      <c r="AQ71" s="107">
        <v>7</v>
      </c>
      <c r="AR71" s="139">
        <v>1</v>
      </c>
      <c r="AS71" s="107">
        <v>5</v>
      </c>
      <c r="AT71" s="107">
        <v>4</v>
      </c>
      <c r="AU71" s="107">
        <v>9</v>
      </c>
      <c r="AV71" s="139">
        <v>1</v>
      </c>
      <c r="AW71" s="107">
        <v>2</v>
      </c>
      <c r="AX71" s="107" t="s">
        <v>614</v>
      </c>
      <c r="AY71" s="107">
        <v>2</v>
      </c>
      <c r="AZ71" s="139">
        <v>1</v>
      </c>
      <c r="BA71" s="107">
        <v>2</v>
      </c>
      <c r="BB71" s="133" t="s">
        <v>603</v>
      </c>
      <c r="BC71" s="107">
        <v>2</v>
      </c>
      <c r="BD71" s="139">
        <v>1</v>
      </c>
      <c r="BE71" s="107">
        <v>10</v>
      </c>
      <c r="BF71" s="107">
        <v>10</v>
      </c>
      <c r="BG71" s="139">
        <v>1</v>
      </c>
      <c r="BH71" s="107">
        <v>4</v>
      </c>
      <c r="BI71" s="107">
        <v>7</v>
      </c>
      <c r="BJ71" s="107">
        <v>11</v>
      </c>
      <c r="BK71" s="139">
        <v>1</v>
      </c>
      <c r="BL71" s="108">
        <v>83</v>
      </c>
      <c r="BM71" s="139">
        <v>1</v>
      </c>
    </row>
    <row r="72" spans="2:65" x14ac:dyDescent="0.35">
      <c r="B72" s="108" t="s">
        <v>1</v>
      </c>
      <c r="C72" s="108" t="s">
        <v>17</v>
      </c>
      <c r="D72" s="108" t="s">
        <v>18</v>
      </c>
      <c r="E72" s="108" t="s">
        <v>206</v>
      </c>
      <c r="F72" s="108" t="s">
        <v>1073</v>
      </c>
      <c r="G72" s="108" t="s">
        <v>20</v>
      </c>
      <c r="H72" s="108" t="s">
        <v>1864</v>
      </c>
      <c r="I72" s="131" t="s">
        <v>603</v>
      </c>
      <c r="J72" s="108" t="s">
        <v>1312</v>
      </c>
      <c r="K72" s="131" t="s">
        <v>603</v>
      </c>
      <c r="L72" s="108" t="s">
        <v>619</v>
      </c>
      <c r="M72" s="108" t="s">
        <v>534</v>
      </c>
      <c r="N72" s="129" t="s">
        <v>534</v>
      </c>
      <c r="O72" s="108">
        <v>2</v>
      </c>
      <c r="P72" s="108">
        <v>2</v>
      </c>
      <c r="Q72" s="108">
        <v>1</v>
      </c>
      <c r="R72" s="108">
        <v>1</v>
      </c>
      <c r="S72" s="108">
        <v>2</v>
      </c>
      <c r="T72" s="108">
        <v>2</v>
      </c>
      <c r="U72" s="108">
        <v>2</v>
      </c>
      <c r="V72" s="108">
        <v>2</v>
      </c>
      <c r="W72" s="108">
        <v>4</v>
      </c>
      <c r="X72" s="108" t="s">
        <v>657</v>
      </c>
      <c r="Y72" s="108" t="s">
        <v>548</v>
      </c>
      <c r="Z72" s="108" t="s">
        <v>548</v>
      </c>
      <c r="AA72" s="108" t="s">
        <v>548</v>
      </c>
      <c r="AB72" s="108" t="s">
        <v>548</v>
      </c>
      <c r="AC72" s="108">
        <v>18</v>
      </c>
      <c r="AD72" s="135">
        <v>1</v>
      </c>
      <c r="AE72" s="108">
        <v>10</v>
      </c>
      <c r="AF72" s="108">
        <v>10</v>
      </c>
      <c r="AG72" s="135">
        <v>1</v>
      </c>
      <c r="AH72" s="108">
        <v>10</v>
      </c>
      <c r="AI72" s="108">
        <v>4</v>
      </c>
      <c r="AJ72" s="108">
        <v>14</v>
      </c>
      <c r="AK72" s="135">
        <v>1</v>
      </c>
      <c r="AL72" s="108">
        <v>3</v>
      </c>
      <c r="AM72" s="108">
        <v>3</v>
      </c>
      <c r="AN72" s="108" t="s">
        <v>614</v>
      </c>
      <c r="AO72" s="108">
        <v>4</v>
      </c>
      <c r="AP72" s="108" t="s">
        <v>548</v>
      </c>
      <c r="AQ72" s="108">
        <v>10</v>
      </c>
      <c r="AR72" s="135">
        <v>1</v>
      </c>
      <c r="AS72" s="108">
        <v>5</v>
      </c>
      <c r="AT72" s="108">
        <v>4</v>
      </c>
      <c r="AU72" s="108">
        <v>9</v>
      </c>
      <c r="AV72" s="135">
        <v>1</v>
      </c>
      <c r="AW72" s="108">
        <v>2</v>
      </c>
      <c r="AX72" s="108" t="s">
        <v>614</v>
      </c>
      <c r="AY72" s="108">
        <v>2</v>
      </c>
      <c r="AZ72" s="135">
        <v>1</v>
      </c>
      <c r="BA72" s="108">
        <v>2</v>
      </c>
      <c r="BB72" s="131" t="s">
        <v>603</v>
      </c>
      <c r="BC72" s="108">
        <v>2</v>
      </c>
      <c r="BD72" s="135">
        <v>1</v>
      </c>
      <c r="BE72" s="108">
        <v>10</v>
      </c>
      <c r="BF72" s="108">
        <v>10</v>
      </c>
      <c r="BG72" s="135">
        <v>1</v>
      </c>
      <c r="BH72" s="108">
        <v>4</v>
      </c>
      <c r="BI72" s="108">
        <v>7</v>
      </c>
      <c r="BJ72" s="108">
        <v>11</v>
      </c>
      <c r="BK72" s="135">
        <v>1</v>
      </c>
      <c r="BL72" s="108">
        <v>86</v>
      </c>
      <c r="BM72" s="135">
        <v>1</v>
      </c>
    </row>
    <row r="73" spans="2:65" x14ac:dyDescent="0.35">
      <c r="B73" s="107" t="s">
        <v>1</v>
      </c>
      <c r="C73" s="107" t="s">
        <v>17</v>
      </c>
      <c r="D73" s="107" t="s">
        <v>18</v>
      </c>
      <c r="E73" s="107" t="s">
        <v>259</v>
      </c>
      <c r="F73" s="107" t="s">
        <v>979</v>
      </c>
      <c r="G73" s="107" t="s">
        <v>20</v>
      </c>
      <c r="H73" s="107" t="s">
        <v>1863</v>
      </c>
      <c r="I73" s="133" t="s">
        <v>603</v>
      </c>
      <c r="J73" s="107" t="s">
        <v>1277</v>
      </c>
      <c r="K73" s="133" t="s">
        <v>603</v>
      </c>
      <c r="L73" s="107" t="s">
        <v>604</v>
      </c>
      <c r="M73" s="107" t="s">
        <v>534</v>
      </c>
      <c r="N73" s="132" t="s">
        <v>534</v>
      </c>
      <c r="O73" s="107">
        <v>2</v>
      </c>
      <c r="P73" s="107">
        <v>2</v>
      </c>
      <c r="Q73" s="107">
        <v>1</v>
      </c>
      <c r="R73" s="107">
        <v>1</v>
      </c>
      <c r="S73" s="107">
        <v>2</v>
      </c>
      <c r="T73" s="107">
        <v>2</v>
      </c>
      <c r="U73" s="107">
        <v>2</v>
      </c>
      <c r="V73" s="107">
        <v>2</v>
      </c>
      <c r="W73" s="107">
        <v>4</v>
      </c>
      <c r="X73" s="107" t="s">
        <v>713</v>
      </c>
      <c r="Y73" s="107" t="s">
        <v>548</v>
      </c>
      <c r="Z73" s="107" t="s">
        <v>548</v>
      </c>
      <c r="AA73" s="107" t="s">
        <v>548</v>
      </c>
      <c r="AB73" s="107" t="s">
        <v>548</v>
      </c>
      <c r="AC73" s="107">
        <v>18</v>
      </c>
      <c r="AD73" s="139">
        <v>1</v>
      </c>
      <c r="AE73" s="107">
        <v>10</v>
      </c>
      <c r="AF73" s="107">
        <v>10</v>
      </c>
      <c r="AG73" s="139">
        <v>1</v>
      </c>
      <c r="AH73" s="107">
        <v>10</v>
      </c>
      <c r="AI73" s="107">
        <v>4</v>
      </c>
      <c r="AJ73" s="107">
        <v>14</v>
      </c>
      <c r="AK73" s="139">
        <v>1</v>
      </c>
      <c r="AL73" s="107">
        <v>3</v>
      </c>
      <c r="AM73" s="107" t="s">
        <v>548</v>
      </c>
      <c r="AN73" s="107" t="s">
        <v>548</v>
      </c>
      <c r="AO73" s="107">
        <v>4</v>
      </c>
      <c r="AP73" s="107" t="s">
        <v>548</v>
      </c>
      <c r="AQ73" s="107">
        <v>7</v>
      </c>
      <c r="AR73" s="139">
        <v>1</v>
      </c>
      <c r="AS73" s="107">
        <v>5</v>
      </c>
      <c r="AT73" s="107">
        <v>4</v>
      </c>
      <c r="AU73" s="107">
        <v>9</v>
      </c>
      <c r="AV73" s="139">
        <v>1</v>
      </c>
      <c r="AW73" s="107">
        <v>2</v>
      </c>
      <c r="AX73" s="107" t="s">
        <v>548</v>
      </c>
      <c r="AY73" s="107">
        <v>2</v>
      </c>
      <c r="AZ73" s="139">
        <v>1</v>
      </c>
      <c r="BA73" s="107">
        <v>2</v>
      </c>
      <c r="BB73" s="133" t="s">
        <v>603</v>
      </c>
      <c r="BC73" s="107">
        <v>2</v>
      </c>
      <c r="BD73" s="139">
        <v>1</v>
      </c>
      <c r="BE73" s="107">
        <v>10</v>
      </c>
      <c r="BF73" s="107">
        <v>10</v>
      </c>
      <c r="BG73" s="139">
        <v>1</v>
      </c>
      <c r="BH73" s="107">
        <v>4</v>
      </c>
      <c r="BI73" s="107">
        <v>7</v>
      </c>
      <c r="BJ73" s="107">
        <v>11</v>
      </c>
      <c r="BK73" s="139">
        <v>1</v>
      </c>
      <c r="BL73" s="108">
        <v>83</v>
      </c>
      <c r="BM73" s="139">
        <v>1</v>
      </c>
    </row>
    <row r="74" spans="2:65" x14ac:dyDescent="0.35">
      <c r="B74" s="108" t="s">
        <v>1</v>
      </c>
      <c r="C74" s="108" t="s">
        <v>24</v>
      </c>
      <c r="D74" s="108" t="s">
        <v>76</v>
      </c>
      <c r="E74" s="108" t="s">
        <v>77</v>
      </c>
      <c r="F74" s="108" t="s">
        <v>932</v>
      </c>
      <c r="G74" s="108" t="s">
        <v>59</v>
      </c>
      <c r="H74" s="108" t="s">
        <v>1862</v>
      </c>
      <c r="I74" s="131" t="s">
        <v>603</v>
      </c>
      <c r="J74" s="108" t="s">
        <v>1415</v>
      </c>
      <c r="K74" s="131" t="s">
        <v>603</v>
      </c>
      <c r="L74" s="108" t="s">
        <v>637</v>
      </c>
      <c r="M74" s="108" t="s">
        <v>534</v>
      </c>
      <c r="N74" s="129" t="s">
        <v>534</v>
      </c>
      <c r="O74" s="108">
        <v>2</v>
      </c>
      <c r="P74" s="108">
        <v>2</v>
      </c>
      <c r="Q74" s="108">
        <v>1</v>
      </c>
      <c r="R74" s="108">
        <v>1</v>
      </c>
      <c r="S74" s="108">
        <v>2</v>
      </c>
      <c r="T74" s="108">
        <v>2</v>
      </c>
      <c r="U74" s="108">
        <v>2</v>
      </c>
      <c r="V74" s="108">
        <v>2</v>
      </c>
      <c r="W74" s="108">
        <v>4</v>
      </c>
      <c r="X74" s="108" t="s">
        <v>1861</v>
      </c>
      <c r="Y74" s="108" t="s">
        <v>548</v>
      </c>
      <c r="Z74" s="108" t="s">
        <v>548</v>
      </c>
      <c r="AA74" s="108" t="s">
        <v>548</v>
      </c>
      <c r="AB74" s="108" t="s">
        <v>548</v>
      </c>
      <c r="AC74" s="108">
        <v>18</v>
      </c>
      <c r="AD74" s="135">
        <v>1</v>
      </c>
      <c r="AE74" s="108">
        <v>10</v>
      </c>
      <c r="AF74" s="108">
        <v>10</v>
      </c>
      <c r="AG74" s="135">
        <v>1</v>
      </c>
      <c r="AH74" s="108">
        <v>10</v>
      </c>
      <c r="AI74" s="108" t="s">
        <v>548</v>
      </c>
      <c r="AJ74" s="108">
        <v>10</v>
      </c>
      <c r="AK74" s="135">
        <v>1</v>
      </c>
      <c r="AL74" s="108">
        <v>3</v>
      </c>
      <c r="AM74" s="108" t="s">
        <v>548</v>
      </c>
      <c r="AN74" s="108" t="s">
        <v>548</v>
      </c>
      <c r="AO74" s="108">
        <v>4</v>
      </c>
      <c r="AP74" s="108">
        <v>2</v>
      </c>
      <c r="AQ74" s="108">
        <v>9</v>
      </c>
      <c r="AR74" s="135">
        <v>1</v>
      </c>
      <c r="AS74" s="108">
        <v>5</v>
      </c>
      <c r="AT74" s="108">
        <v>4</v>
      </c>
      <c r="AU74" s="108">
        <v>9</v>
      </c>
      <c r="AV74" s="135">
        <v>1</v>
      </c>
      <c r="AW74" s="108">
        <v>2</v>
      </c>
      <c r="AX74" s="108" t="s">
        <v>548</v>
      </c>
      <c r="AY74" s="108">
        <v>2</v>
      </c>
      <c r="AZ74" s="135">
        <v>1</v>
      </c>
      <c r="BA74" s="108">
        <v>2</v>
      </c>
      <c r="BB74" s="131" t="s">
        <v>603</v>
      </c>
      <c r="BC74" s="108">
        <v>2</v>
      </c>
      <c r="BD74" s="135">
        <v>1</v>
      </c>
      <c r="BE74" s="108">
        <v>10</v>
      </c>
      <c r="BF74" s="108">
        <v>10</v>
      </c>
      <c r="BG74" s="135">
        <v>1</v>
      </c>
      <c r="BH74" s="108">
        <v>4</v>
      </c>
      <c r="BI74" s="108">
        <v>7</v>
      </c>
      <c r="BJ74" s="108">
        <v>11</v>
      </c>
      <c r="BK74" s="135">
        <v>1</v>
      </c>
      <c r="BL74" s="108">
        <v>81</v>
      </c>
      <c r="BM74" s="135">
        <v>1</v>
      </c>
    </row>
    <row r="75" spans="2:65" x14ac:dyDescent="0.35">
      <c r="B75" s="107" t="s">
        <v>1</v>
      </c>
      <c r="C75" s="107" t="s">
        <v>8</v>
      </c>
      <c r="D75" s="107" t="s">
        <v>256</v>
      </c>
      <c r="E75" s="107" t="s">
        <v>257</v>
      </c>
      <c r="F75" s="107" t="s">
        <v>1232</v>
      </c>
      <c r="G75" s="107" t="s">
        <v>811</v>
      </c>
      <c r="H75" s="107" t="s">
        <v>1860</v>
      </c>
      <c r="I75" s="133" t="s">
        <v>603</v>
      </c>
      <c r="J75" s="107" t="s">
        <v>1609</v>
      </c>
      <c r="K75" s="133" t="s">
        <v>603</v>
      </c>
      <c r="L75" s="107" t="s">
        <v>616</v>
      </c>
      <c r="M75" s="107" t="s">
        <v>534</v>
      </c>
      <c r="N75" s="132" t="s">
        <v>534</v>
      </c>
      <c r="O75" s="107">
        <v>2</v>
      </c>
      <c r="P75" s="107">
        <v>2</v>
      </c>
      <c r="Q75" s="107">
        <v>1</v>
      </c>
      <c r="R75" s="107">
        <v>1</v>
      </c>
      <c r="S75" s="107">
        <v>2</v>
      </c>
      <c r="T75" s="107">
        <v>2</v>
      </c>
      <c r="U75" s="107">
        <v>2</v>
      </c>
      <c r="V75" s="107">
        <v>2</v>
      </c>
      <c r="W75" s="107">
        <v>4</v>
      </c>
      <c r="X75" s="107" t="s">
        <v>1859</v>
      </c>
      <c r="Y75" s="107" t="s">
        <v>548</v>
      </c>
      <c r="Z75" s="107" t="s">
        <v>548</v>
      </c>
      <c r="AA75" s="107" t="s">
        <v>548</v>
      </c>
      <c r="AB75" s="107" t="s">
        <v>548</v>
      </c>
      <c r="AC75" s="107">
        <v>18</v>
      </c>
      <c r="AD75" s="139">
        <v>1</v>
      </c>
      <c r="AE75" s="107">
        <v>10</v>
      </c>
      <c r="AF75" s="107">
        <v>10</v>
      </c>
      <c r="AG75" s="139">
        <v>1</v>
      </c>
      <c r="AH75" s="107">
        <v>10</v>
      </c>
      <c r="AI75" s="107">
        <v>4</v>
      </c>
      <c r="AJ75" s="107">
        <v>14</v>
      </c>
      <c r="AK75" s="139">
        <v>1</v>
      </c>
      <c r="AL75" s="107">
        <v>3</v>
      </c>
      <c r="AM75" s="107" t="s">
        <v>548</v>
      </c>
      <c r="AN75" s="107" t="s">
        <v>548</v>
      </c>
      <c r="AO75" s="107">
        <v>4</v>
      </c>
      <c r="AP75" s="107" t="s">
        <v>548</v>
      </c>
      <c r="AQ75" s="107">
        <v>7</v>
      </c>
      <c r="AR75" s="139">
        <v>1</v>
      </c>
      <c r="AS75" s="107">
        <v>5</v>
      </c>
      <c r="AT75" s="107">
        <v>4</v>
      </c>
      <c r="AU75" s="107">
        <v>9</v>
      </c>
      <c r="AV75" s="139">
        <v>1</v>
      </c>
      <c r="AW75" s="107">
        <v>2</v>
      </c>
      <c r="AX75" s="107" t="s">
        <v>614</v>
      </c>
      <c r="AY75" s="107">
        <v>2</v>
      </c>
      <c r="AZ75" s="139">
        <v>1</v>
      </c>
      <c r="BA75" s="107">
        <v>2</v>
      </c>
      <c r="BB75" s="133" t="s">
        <v>603</v>
      </c>
      <c r="BC75" s="107">
        <v>2</v>
      </c>
      <c r="BD75" s="139">
        <v>1</v>
      </c>
      <c r="BE75" s="107">
        <v>10</v>
      </c>
      <c r="BF75" s="107">
        <v>10</v>
      </c>
      <c r="BG75" s="139">
        <v>1</v>
      </c>
      <c r="BH75" s="107">
        <v>4</v>
      </c>
      <c r="BI75" s="107">
        <v>7</v>
      </c>
      <c r="BJ75" s="107">
        <v>11</v>
      </c>
      <c r="BK75" s="139">
        <v>1</v>
      </c>
      <c r="BL75" s="108">
        <v>83</v>
      </c>
      <c r="BM75" s="139">
        <v>1</v>
      </c>
    </row>
    <row r="76" spans="2:65" x14ac:dyDescent="0.35">
      <c r="B76" s="108" t="s">
        <v>1</v>
      </c>
      <c r="C76" s="108" t="s">
        <v>100</v>
      </c>
      <c r="D76" s="108" t="s">
        <v>229</v>
      </c>
      <c r="E76" s="108" t="s">
        <v>230</v>
      </c>
      <c r="F76" s="108" t="s">
        <v>985</v>
      </c>
      <c r="G76" s="108" t="s">
        <v>493</v>
      </c>
      <c r="H76" s="108" t="s">
        <v>1858</v>
      </c>
      <c r="I76" s="131" t="s">
        <v>603</v>
      </c>
      <c r="J76" s="108" t="s">
        <v>1857</v>
      </c>
      <c r="K76" s="131" t="s">
        <v>603</v>
      </c>
      <c r="L76" s="108" t="s">
        <v>630</v>
      </c>
      <c r="M76" s="108" t="s">
        <v>534</v>
      </c>
      <c r="N76" s="129" t="s">
        <v>534</v>
      </c>
      <c r="O76" s="108">
        <v>2</v>
      </c>
      <c r="P76" s="108">
        <v>2</v>
      </c>
      <c r="Q76" s="108" t="s">
        <v>548</v>
      </c>
      <c r="R76" s="108" t="s">
        <v>548</v>
      </c>
      <c r="S76" s="108">
        <v>2</v>
      </c>
      <c r="T76" s="108">
        <v>2</v>
      </c>
      <c r="U76" s="108">
        <v>2</v>
      </c>
      <c r="V76" s="108">
        <v>2</v>
      </c>
      <c r="W76" s="108">
        <v>4</v>
      </c>
      <c r="X76" s="108" t="s">
        <v>732</v>
      </c>
      <c r="Y76" s="108" t="s">
        <v>548</v>
      </c>
      <c r="Z76" s="108" t="s">
        <v>548</v>
      </c>
      <c r="AA76" s="108" t="s">
        <v>548</v>
      </c>
      <c r="AB76" s="108" t="s">
        <v>548</v>
      </c>
      <c r="AC76" s="108">
        <v>16</v>
      </c>
      <c r="AD76" s="135">
        <v>1</v>
      </c>
      <c r="AE76" s="108">
        <v>10</v>
      </c>
      <c r="AF76" s="108">
        <v>10</v>
      </c>
      <c r="AG76" s="135">
        <v>1</v>
      </c>
      <c r="AH76" s="108">
        <v>10</v>
      </c>
      <c r="AI76" s="108">
        <v>4</v>
      </c>
      <c r="AJ76" s="108">
        <v>14</v>
      </c>
      <c r="AK76" s="135">
        <v>1</v>
      </c>
      <c r="AL76" s="108">
        <v>3</v>
      </c>
      <c r="AM76" s="108" t="s">
        <v>548</v>
      </c>
      <c r="AN76" s="108" t="s">
        <v>548</v>
      </c>
      <c r="AO76" s="108" t="s">
        <v>548</v>
      </c>
      <c r="AP76" s="108" t="s">
        <v>548</v>
      </c>
      <c r="AQ76" s="108">
        <v>3</v>
      </c>
      <c r="AR76" s="135">
        <v>1</v>
      </c>
      <c r="AS76" s="108">
        <v>5</v>
      </c>
      <c r="AT76" s="108">
        <v>4</v>
      </c>
      <c r="AU76" s="108">
        <v>9</v>
      </c>
      <c r="AV76" s="135">
        <v>1</v>
      </c>
      <c r="AW76" s="108">
        <v>2</v>
      </c>
      <c r="AX76" s="108" t="s">
        <v>614</v>
      </c>
      <c r="AY76" s="108">
        <v>2</v>
      </c>
      <c r="AZ76" s="135">
        <v>1</v>
      </c>
      <c r="BA76" s="108">
        <v>2</v>
      </c>
      <c r="BB76" s="131" t="s">
        <v>603</v>
      </c>
      <c r="BC76" s="108">
        <v>2</v>
      </c>
      <c r="BD76" s="135">
        <v>1</v>
      </c>
      <c r="BE76" s="108">
        <v>10</v>
      </c>
      <c r="BF76" s="108">
        <v>10</v>
      </c>
      <c r="BG76" s="135">
        <v>1</v>
      </c>
      <c r="BH76" s="108">
        <v>4</v>
      </c>
      <c r="BI76" s="108">
        <v>7</v>
      </c>
      <c r="BJ76" s="108">
        <v>11</v>
      </c>
      <c r="BK76" s="135">
        <v>1</v>
      </c>
      <c r="BL76" s="108">
        <v>77</v>
      </c>
      <c r="BM76" s="135">
        <v>1</v>
      </c>
    </row>
    <row r="77" spans="2:65" x14ac:dyDescent="0.35">
      <c r="B77" s="107" t="s">
        <v>1</v>
      </c>
      <c r="C77" s="107" t="s">
        <v>39</v>
      </c>
      <c r="D77" s="107" t="s">
        <v>40</v>
      </c>
      <c r="E77" s="107" t="s">
        <v>41</v>
      </c>
      <c r="F77" s="107" t="s">
        <v>964</v>
      </c>
      <c r="G77" s="107" t="s">
        <v>42</v>
      </c>
      <c r="H77" s="107" t="s">
        <v>1856</v>
      </c>
      <c r="I77" s="133" t="s">
        <v>603</v>
      </c>
      <c r="J77" s="107" t="s">
        <v>1297</v>
      </c>
      <c r="K77" s="133" t="s">
        <v>603</v>
      </c>
      <c r="L77" s="107" t="s">
        <v>624</v>
      </c>
      <c r="M77" s="107" t="s">
        <v>534</v>
      </c>
      <c r="N77" s="132" t="s">
        <v>534</v>
      </c>
      <c r="O77" s="107">
        <v>2</v>
      </c>
      <c r="P77" s="107">
        <v>2</v>
      </c>
      <c r="Q77" s="107">
        <v>1</v>
      </c>
      <c r="R77" s="107">
        <v>1</v>
      </c>
      <c r="S77" s="107">
        <v>2</v>
      </c>
      <c r="T77" s="107">
        <v>2</v>
      </c>
      <c r="U77" s="107">
        <v>2</v>
      </c>
      <c r="V77" s="107">
        <v>2</v>
      </c>
      <c r="W77" s="107">
        <v>4</v>
      </c>
      <c r="X77" s="107" t="s">
        <v>632</v>
      </c>
      <c r="Y77" s="107" t="s">
        <v>548</v>
      </c>
      <c r="Z77" s="107" t="s">
        <v>548</v>
      </c>
      <c r="AA77" s="107" t="s">
        <v>548</v>
      </c>
      <c r="AB77" s="107" t="s">
        <v>548</v>
      </c>
      <c r="AC77" s="107">
        <v>18</v>
      </c>
      <c r="AD77" s="139">
        <v>1</v>
      </c>
      <c r="AE77" s="107">
        <v>10</v>
      </c>
      <c r="AF77" s="107">
        <v>10</v>
      </c>
      <c r="AG77" s="139">
        <v>1</v>
      </c>
      <c r="AH77" s="107">
        <v>10</v>
      </c>
      <c r="AI77" s="107">
        <v>4</v>
      </c>
      <c r="AJ77" s="107">
        <v>14</v>
      </c>
      <c r="AK77" s="139">
        <v>1</v>
      </c>
      <c r="AL77" s="107">
        <v>3</v>
      </c>
      <c r="AM77" s="107" t="s">
        <v>548</v>
      </c>
      <c r="AN77" s="107" t="s">
        <v>548</v>
      </c>
      <c r="AO77" s="107">
        <v>4</v>
      </c>
      <c r="AP77" s="107" t="s">
        <v>548</v>
      </c>
      <c r="AQ77" s="107">
        <v>7</v>
      </c>
      <c r="AR77" s="139">
        <v>1</v>
      </c>
      <c r="AS77" s="107">
        <v>5</v>
      </c>
      <c r="AT77" s="107">
        <v>4</v>
      </c>
      <c r="AU77" s="107">
        <v>9</v>
      </c>
      <c r="AV77" s="139">
        <v>1</v>
      </c>
      <c r="AW77" s="107">
        <v>2</v>
      </c>
      <c r="AX77" s="107" t="s">
        <v>614</v>
      </c>
      <c r="AY77" s="107">
        <v>2</v>
      </c>
      <c r="AZ77" s="139">
        <v>1</v>
      </c>
      <c r="BA77" s="107">
        <v>2</v>
      </c>
      <c r="BB77" s="133" t="s">
        <v>603</v>
      </c>
      <c r="BC77" s="107">
        <v>2</v>
      </c>
      <c r="BD77" s="139">
        <v>1</v>
      </c>
      <c r="BE77" s="107">
        <v>10</v>
      </c>
      <c r="BF77" s="107">
        <v>10</v>
      </c>
      <c r="BG77" s="139">
        <v>1</v>
      </c>
      <c r="BH77" s="107">
        <v>4</v>
      </c>
      <c r="BI77" s="107">
        <v>7</v>
      </c>
      <c r="BJ77" s="107">
        <v>11</v>
      </c>
      <c r="BK77" s="139">
        <v>1</v>
      </c>
      <c r="BL77" s="108">
        <v>83</v>
      </c>
      <c r="BM77" s="139">
        <v>1</v>
      </c>
    </row>
    <row r="78" spans="2:65" x14ac:dyDescent="0.35">
      <c r="B78" s="108" t="s">
        <v>1</v>
      </c>
      <c r="C78" s="108" t="s">
        <v>143</v>
      </c>
      <c r="D78" s="108" t="s">
        <v>144</v>
      </c>
      <c r="E78" s="108" t="s">
        <v>194</v>
      </c>
      <c r="F78" s="108" t="s">
        <v>1215</v>
      </c>
      <c r="G78" s="108" t="s">
        <v>20</v>
      </c>
      <c r="H78" s="108" t="s">
        <v>1855</v>
      </c>
      <c r="I78" s="131" t="s">
        <v>603</v>
      </c>
      <c r="J78" s="108" t="s">
        <v>1300</v>
      </c>
      <c r="K78" s="131" t="s">
        <v>603</v>
      </c>
      <c r="L78" s="108" t="s">
        <v>615</v>
      </c>
      <c r="M78" s="108" t="s">
        <v>534</v>
      </c>
      <c r="N78" s="129" t="s">
        <v>534</v>
      </c>
      <c r="O78" s="108">
        <v>2</v>
      </c>
      <c r="P78" s="108">
        <v>2</v>
      </c>
      <c r="Q78" s="108">
        <v>1</v>
      </c>
      <c r="R78" s="108">
        <v>1</v>
      </c>
      <c r="S78" s="108">
        <v>2</v>
      </c>
      <c r="T78" s="108">
        <v>2</v>
      </c>
      <c r="U78" s="108">
        <v>2</v>
      </c>
      <c r="V78" s="108">
        <v>2</v>
      </c>
      <c r="W78" s="108">
        <v>4</v>
      </c>
      <c r="X78" s="108" t="s">
        <v>1854</v>
      </c>
      <c r="Y78" s="108" t="s">
        <v>548</v>
      </c>
      <c r="Z78" s="108" t="s">
        <v>548</v>
      </c>
      <c r="AA78" s="108" t="s">
        <v>548</v>
      </c>
      <c r="AB78" s="108" t="s">
        <v>548</v>
      </c>
      <c r="AC78" s="108">
        <v>18</v>
      </c>
      <c r="AD78" s="135">
        <v>1</v>
      </c>
      <c r="AE78" s="108" t="s">
        <v>548</v>
      </c>
      <c r="AF78" s="108" t="s">
        <v>534</v>
      </c>
      <c r="AG78" s="129" t="s">
        <v>534</v>
      </c>
      <c r="AH78" s="108">
        <v>10</v>
      </c>
      <c r="AI78" s="108">
        <v>4</v>
      </c>
      <c r="AJ78" s="108">
        <v>14</v>
      </c>
      <c r="AK78" s="135">
        <v>1</v>
      </c>
      <c r="AL78" s="108">
        <v>3</v>
      </c>
      <c r="AM78" s="108" t="s">
        <v>548</v>
      </c>
      <c r="AN78" s="108" t="s">
        <v>548</v>
      </c>
      <c r="AO78" s="108" t="s">
        <v>548</v>
      </c>
      <c r="AP78" s="108">
        <v>2</v>
      </c>
      <c r="AQ78" s="108">
        <v>5</v>
      </c>
      <c r="AR78" s="135">
        <v>1</v>
      </c>
      <c r="AS78" s="108">
        <v>5</v>
      </c>
      <c r="AT78" s="108">
        <v>4</v>
      </c>
      <c r="AU78" s="108">
        <v>9</v>
      </c>
      <c r="AV78" s="135">
        <v>1</v>
      </c>
      <c r="AW78" s="108">
        <v>2</v>
      </c>
      <c r="AX78" s="108" t="s">
        <v>614</v>
      </c>
      <c r="AY78" s="108">
        <v>2</v>
      </c>
      <c r="AZ78" s="135">
        <v>1</v>
      </c>
      <c r="BA78" s="108">
        <v>2</v>
      </c>
      <c r="BB78" s="131" t="s">
        <v>603</v>
      </c>
      <c r="BC78" s="108">
        <v>2</v>
      </c>
      <c r="BD78" s="135">
        <v>1</v>
      </c>
      <c r="BE78" s="108">
        <v>10</v>
      </c>
      <c r="BF78" s="108">
        <v>10</v>
      </c>
      <c r="BG78" s="135">
        <v>1</v>
      </c>
      <c r="BH78" s="108">
        <v>4</v>
      </c>
      <c r="BI78" s="108">
        <v>7</v>
      </c>
      <c r="BJ78" s="108">
        <v>11</v>
      </c>
      <c r="BK78" s="135">
        <v>1</v>
      </c>
      <c r="BL78" s="108">
        <v>71</v>
      </c>
      <c r="BM78" s="135">
        <v>1</v>
      </c>
    </row>
    <row r="79" spans="2:65" x14ac:dyDescent="0.35">
      <c r="B79" s="107" t="s">
        <v>1</v>
      </c>
      <c r="C79" s="107" t="s">
        <v>27</v>
      </c>
      <c r="D79" s="107" t="s">
        <v>103</v>
      </c>
      <c r="E79" s="107" t="s">
        <v>104</v>
      </c>
      <c r="F79" s="107" t="s">
        <v>920</v>
      </c>
      <c r="G79" s="107" t="s">
        <v>30</v>
      </c>
      <c r="H79" s="107" t="s">
        <v>1853</v>
      </c>
      <c r="I79" s="133" t="s">
        <v>603</v>
      </c>
      <c r="J79" s="107" t="s">
        <v>1373</v>
      </c>
      <c r="K79" s="133" t="s">
        <v>603</v>
      </c>
      <c r="L79" s="107" t="s">
        <v>622</v>
      </c>
      <c r="M79" s="107" t="s">
        <v>534</v>
      </c>
      <c r="N79" s="132" t="s">
        <v>534</v>
      </c>
      <c r="O79" s="107">
        <v>2</v>
      </c>
      <c r="P79" s="107">
        <v>2</v>
      </c>
      <c r="Q79" s="107">
        <v>1</v>
      </c>
      <c r="R79" s="107">
        <v>1</v>
      </c>
      <c r="S79" s="107">
        <v>2</v>
      </c>
      <c r="T79" s="107">
        <v>2</v>
      </c>
      <c r="U79" s="107">
        <v>2</v>
      </c>
      <c r="V79" s="107">
        <v>2</v>
      </c>
      <c r="W79" s="107">
        <v>4</v>
      </c>
      <c r="X79" s="107" t="s">
        <v>1852</v>
      </c>
      <c r="Y79" s="107" t="s">
        <v>548</v>
      </c>
      <c r="Z79" s="107" t="s">
        <v>548</v>
      </c>
      <c r="AA79" s="107" t="s">
        <v>548</v>
      </c>
      <c r="AB79" s="107" t="s">
        <v>548</v>
      </c>
      <c r="AC79" s="107">
        <v>18</v>
      </c>
      <c r="AD79" s="139">
        <v>1</v>
      </c>
      <c r="AE79" s="107">
        <v>10</v>
      </c>
      <c r="AF79" s="107">
        <v>10</v>
      </c>
      <c r="AG79" s="139">
        <v>1</v>
      </c>
      <c r="AH79" s="107">
        <v>10</v>
      </c>
      <c r="AI79" s="107">
        <v>4</v>
      </c>
      <c r="AJ79" s="107">
        <v>14</v>
      </c>
      <c r="AK79" s="139">
        <v>1</v>
      </c>
      <c r="AL79" s="107">
        <v>3</v>
      </c>
      <c r="AM79" s="107">
        <v>3</v>
      </c>
      <c r="AN79" s="107" t="s">
        <v>614</v>
      </c>
      <c r="AO79" s="107">
        <v>4</v>
      </c>
      <c r="AP79" s="107" t="s">
        <v>548</v>
      </c>
      <c r="AQ79" s="107">
        <v>10</v>
      </c>
      <c r="AR79" s="139">
        <v>1</v>
      </c>
      <c r="AS79" s="107">
        <v>5</v>
      </c>
      <c r="AT79" s="107">
        <v>4</v>
      </c>
      <c r="AU79" s="107">
        <v>9</v>
      </c>
      <c r="AV79" s="139">
        <v>1</v>
      </c>
      <c r="AW79" s="107">
        <v>2</v>
      </c>
      <c r="AX79" s="107" t="s">
        <v>548</v>
      </c>
      <c r="AY79" s="107">
        <v>2</v>
      </c>
      <c r="AZ79" s="139">
        <v>1</v>
      </c>
      <c r="BA79" s="107">
        <v>2</v>
      </c>
      <c r="BB79" s="133" t="s">
        <v>603</v>
      </c>
      <c r="BC79" s="107">
        <v>2</v>
      </c>
      <c r="BD79" s="139">
        <v>1</v>
      </c>
      <c r="BE79" s="107">
        <v>10</v>
      </c>
      <c r="BF79" s="107">
        <v>10</v>
      </c>
      <c r="BG79" s="139">
        <v>1</v>
      </c>
      <c r="BH79" s="107">
        <v>4</v>
      </c>
      <c r="BI79" s="107">
        <v>7</v>
      </c>
      <c r="BJ79" s="107">
        <v>11</v>
      </c>
      <c r="BK79" s="139">
        <v>1</v>
      </c>
      <c r="BL79" s="108">
        <v>86</v>
      </c>
      <c r="BM79" s="139">
        <v>1</v>
      </c>
    </row>
    <row r="80" spans="2:65" x14ac:dyDescent="0.35">
      <c r="B80" s="108" t="s">
        <v>1</v>
      </c>
      <c r="C80" s="108" t="s">
        <v>24</v>
      </c>
      <c r="D80" s="108" t="s">
        <v>25</v>
      </c>
      <c r="E80" s="108" t="s">
        <v>26</v>
      </c>
      <c r="F80" s="108" t="s">
        <v>1022</v>
      </c>
      <c r="G80" s="108" t="s">
        <v>493</v>
      </c>
      <c r="H80" s="108" t="s">
        <v>1851</v>
      </c>
      <c r="I80" s="131" t="s">
        <v>603</v>
      </c>
      <c r="J80" s="108" t="s">
        <v>1277</v>
      </c>
      <c r="K80" s="131" t="s">
        <v>603</v>
      </c>
      <c r="L80" s="108" t="s">
        <v>637</v>
      </c>
      <c r="M80" s="108" t="s">
        <v>534</v>
      </c>
      <c r="N80" s="129" t="s">
        <v>534</v>
      </c>
      <c r="O80" s="108">
        <v>2</v>
      </c>
      <c r="P80" s="108">
        <v>2</v>
      </c>
      <c r="Q80" s="108">
        <v>1</v>
      </c>
      <c r="R80" s="108">
        <v>1</v>
      </c>
      <c r="S80" s="108">
        <v>2</v>
      </c>
      <c r="T80" s="108">
        <v>2</v>
      </c>
      <c r="U80" s="108">
        <v>2</v>
      </c>
      <c r="V80" s="108">
        <v>2</v>
      </c>
      <c r="W80" s="108">
        <v>4</v>
      </c>
      <c r="X80" s="108" t="s">
        <v>629</v>
      </c>
      <c r="Y80" s="108" t="s">
        <v>548</v>
      </c>
      <c r="Z80" s="108" t="s">
        <v>548</v>
      </c>
      <c r="AA80" s="108" t="s">
        <v>548</v>
      </c>
      <c r="AB80" s="108" t="s">
        <v>548</v>
      </c>
      <c r="AC80" s="108">
        <v>18</v>
      </c>
      <c r="AD80" s="135">
        <v>1</v>
      </c>
      <c r="AE80" s="108">
        <v>10</v>
      </c>
      <c r="AF80" s="108">
        <v>10</v>
      </c>
      <c r="AG80" s="135">
        <v>1</v>
      </c>
      <c r="AH80" s="108">
        <v>10</v>
      </c>
      <c r="AI80" s="108">
        <v>4</v>
      </c>
      <c r="AJ80" s="108">
        <v>14</v>
      </c>
      <c r="AK80" s="135">
        <v>1</v>
      </c>
      <c r="AL80" s="108">
        <v>3</v>
      </c>
      <c r="AM80" s="108" t="s">
        <v>548</v>
      </c>
      <c r="AN80" s="108" t="s">
        <v>548</v>
      </c>
      <c r="AO80" s="108">
        <v>4</v>
      </c>
      <c r="AP80" s="108" t="s">
        <v>548</v>
      </c>
      <c r="AQ80" s="108">
        <v>7</v>
      </c>
      <c r="AR80" s="135">
        <v>1</v>
      </c>
      <c r="AS80" s="108">
        <v>5</v>
      </c>
      <c r="AT80" s="108">
        <v>4</v>
      </c>
      <c r="AU80" s="108">
        <v>9</v>
      </c>
      <c r="AV80" s="135">
        <v>1</v>
      </c>
      <c r="AW80" s="108">
        <v>2</v>
      </c>
      <c r="AX80" s="108" t="s">
        <v>548</v>
      </c>
      <c r="AY80" s="108">
        <v>2</v>
      </c>
      <c r="AZ80" s="135">
        <v>1</v>
      </c>
      <c r="BA80" s="108">
        <v>2</v>
      </c>
      <c r="BB80" s="131" t="s">
        <v>603</v>
      </c>
      <c r="BC80" s="108">
        <v>2</v>
      </c>
      <c r="BD80" s="135">
        <v>1</v>
      </c>
      <c r="BE80" s="108">
        <v>10</v>
      </c>
      <c r="BF80" s="108">
        <v>10</v>
      </c>
      <c r="BG80" s="135">
        <v>1</v>
      </c>
      <c r="BH80" s="108">
        <v>4</v>
      </c>
      <c r="BI80" s="108">
        <v>7</v>
      </c>
      <c r="BJ80" s="108">
        <v>11</v>
      </c>
      <c r="BK80" s="135">
        <v>1</v>
      </c>
      <c r="BL80" s="108">
        <v>83</v>
      </c>
      <c r="BM80" s="135">
        <v>1</v>
      </c>
    </row>
    <row r="81" spans="2:65" x14ac:dyDescent="0.35">
      <c r="B81" s="107" t="s">
        <v>1</v>
      </c>
      <c r="C81" s="107" t="s">
        <v>117</v>
      </c>
      <c r="D81" s="107" t="s">
        <v>118</v>
      </c>
      <c r="E81" s="107" t="s">
        <v>119</v>
      </c>
      <c r="F81" s="107" t="s">
        <v>933</v>
      </c>
      <c r="G81" s="107" t="s">
        <v>45</v>
      </c>
      <c r="H81" s="107" t="s">
        <v>1850</v>
      </c>
      <c r="I81" s="133" t="s">
        <v>603</v>
      </c>
      <c r="J81" s="107" t="s">
        <v>1277</v>
      </c>
      <c r="K81" s="133" t="s">
        <v>603</v>
      </c>
      <c r="L81" s="107" t="s">
        <v>630</v>
      </c>
      <c r="M81" s="107" t="s">
        <v>534</v>
      </c>
      <c r="N81" s="132" t="s">
        <v>534</v>
      </c>
      <c r="O81" s="107">
        <v>2</v>
      </c>
      <c r="P81" s="107">
        <v>2</v>
      </c>
      <c r="Q81" s="107">
        <v>1</v>
      </c>
      <c r="R81" s="107">
        <v>1</v>
      </c>
      <c r="S81" s="107">
        <v>2</v>
      </c>
      <c r="T81" s="107">
        <v>2</v>
      </c>
      <c r="U81" s="107">
        <v>2</v>
      </c>
      <c r="V81" s="107">
        <v>2</v>
      </c>
      <c r="W81" s="107">
        <v>4</v>
      </c>
      <c r="X81" s="107" t="s">
        <v>1849</v>
      </c>
      <c r="Y81" s="107" t="s">
        <v>548</v>
      </c>
      <c r="Z81" s="107" t="s">
        <v>548</v>
      </c>
      <c r="AA81" s="107" t="s">
        <v>548</v>
      </c>
      <c r="AB81" s="107" t="s">
        <v>548</v>
      </c>
      <c r="AC81" s="107">
        <v>18</v>
      </c>
      <c r="AD81" s="139">
        <v>1</v>
      </c>
      <c r="AE81" s="107">
        <v>10</v>
      </c>
      <c r="AF81" s="107">
        <v>10</v>
      </c>
      <c r="AG81" s="139">
        <v>1</v>
      </c>
      <c r="AH81" s="107">
        <v>10</v>
      </c>
      <c r="AI81" s="107">
        <v>4</v>
      </c>
      <c r="AJ81" s="107">
        <v>14</v>
      </c>
      <c r="AK81" s="139">
        <v>1</v>
      </c>
      <c r="AL81" s="107">
        <v>3</v>
      </c>
      <c r="AM81" s="107">
        <v>3</v>
      </c>
      <c r="AN81" s="107" t="s">
        <v>548</v>
      </c>
      <c r="AO81" s="107">
        <v>4</v>
      </c>
      <c r="AP81" s="107" t="s">
        <v>548</v>
      </c>
      <c r="AQ81" s="107">
        <v>10</v>
      </c>
      <c r="AR81" s="139">
        <v>1</v>
      </c>
      <c r="AS81" s="107">
        <v>5</v>
      </c>
      <c r="AT81" s="107">
        <v>4</v>
      </c>
      <c r="AU81" s="107">
        <v>9</v>
      </c>
      <c r="AV81" s="139">
        <v>1</v>
      </c>
      <c r="AW81" s="107">
        <v>2</v>
      </c>
      <c r="AX81" s="107" t="s">
        <v>614</v>
      </c>
      <c r="AY81" s="107">
        <v>2</v>
      </c>
      <c r="AZ81" s="139">
        <v>1</v>
      </c>
      <c r="BA81" s="107">
        <v>2</v>
      </c>
      <c r="BB81" s="133" t="s">
        <v>603</v>
      </c>
      <c r="BC81" s="107">
        <v>2</v>
      </c>
      <c r="BD81" s="139">
        <v>1</v>
      </c>
      <c r="BE81" s="107">
        <v>10</v>
      </c>
      <c r="BF81" s="107">
        <v>10</v>
      </c>
      <c r="BG81" s="139">
        <v>1</v>
      </c>
      <c r="BH81" s="107">
        <v>4</v>
      </c>
      <c r="BI81" s="107">
        <v>7</v>
      </c>
      <c r="BJ81" s="107">
        <v>11</v>
      </c>
      <c r="BK81" s="139">
        <v>1</v>
      </c>
      <c r="BL81" s="108">
        <v>86</v>
      </c>
      <c r="BM81" s="139">
        <v>1</v>
      </c>
    </row>
    <row r="82" spans="2:65" x14ac:dyDescent="0.35">
      <c r="B82" s="108" t="s">
        <v>1</v>
      </c>
      <c r="C82" s="108" t="s">
        <v>46</v>
      </c>
      <c r="D82" s="108" t="s">
        <v>50</v>
      </c>
      <c r="E82" s="108" t="s">
        <v>51</v>
      </c>
      <c r="F82" s="108" t="s">
        <v>890</v>
      </c>
      <c r="G82" s="108" t="s">
        <v>49</v>
      </c>
      <c r="H82" s="108" t="s">
        <v>1848</v>
      </c>
      <c r="I82" s="131" t="s">
        <v>603</v>
      </c>
      <c r="J82" s="108" t="s">
        <v>748</v>
      </c>
      <c r="K82" s="131" t="s">
        <v>603</v>
      </c>
      <c r="L82" s="108" t="s">
        <v>604</v>
      </c>
      <c r="M82" s="108" t="s">
        <v>534</v>
      </c>
      <c r="N82" s="129" t="s">
        <v>534</v>
      </c>
      <c r="O82" s="108">
        <v>2</v>
      </c>
      <c r="P82" s="108">
        <v>2</v>
      </c>
      <c r="Q82" s="108" t="s">
        <v>548</v>
      </c>
      <c r="R82" s="108" t="s">
        <v>548</v>
      </c>
      <c r="S82" s="108">
        <v>2</v>
      </c>
      <c r="T82" s="108" t="s">
        <v>548</v>
      </c>
      <c r="U82" s="108">
        <v>2</v>
      </c>
      <c r="V82" s="108">
        <v>2</v>
      </c>
      <c r="W82" s="108">
        <v>4</v>
      </c>
      <c r="X82" s="108" t="s">
        <v>1847</v>
      </c>
      <c r="Y82" s="108" t="s">
        <v>548</v>
      </c>
      <c r="Z82" s="108" t="s">
        <v>548</v>
      </c>
      <c r="AA82" s="108" t="s">
        <v>548</v>
      </c>
      <c r="AB82" s="108" t="s">
        <v>548</v>
      </c>
      <c r="AC82" s="108">
        <v>14</v>
      </c>
      <c r="AD82" s="135">
        <v>1</v>
      </c>
      <c r="AE82" s="108">
        <v>10</v>
      </c>
      <c r="AF82" s="108">
        <v>10</v>
      </c>
      <c r="AG82" s="135">
        <v>1</v>
      </c>
      <c r="AH82" s="108">
        <v>10</v>
      </c>
      <c r="AI82" s="108">
        <v>4</v>
      </c>
      <c r="AJ82" s="108">
        <v>14</v>
      </c>
      <c r="AK82" s="135">
        <v>1</v>
      </c>
      <c r="AL82" s="108">
        <v>3</v>
      </c>
      <c r="AM82" s="108" t="s">
        <v>548</v>
      </c>
      <c r="AN82" s="108" t="s">
        <v>548</v>
      </c>
      <c r="AO82" s="108">
        <v>4</v>
      </c>
      <c r="AP82" s="108" t="s">
        <v>548</v>
      </c>
      <c r="AQ82" s="108">
        <v>7</v>
      </c>
      <c r="AR82" s="135">
        <v>1</v>
      </c>
      <c r="AS82" s="108">
        <v>5</v>
      </c>
      <c r="AT82" s="108">
        <v>4</v>
      </c>
      <c r="AU82" s="108">
        <v>9</v>
      </c>
      <c r="AV82" s="135">
        <v>1</v>
      </c>
      <c r="AW82" s="108">
        <v>2</v>
      </c>
      <c r="AX82" s="108" t="s">
        <v>548</v>
      </c>
      <c r="AY82" s="108">
        <v>2</v>
      </c>
      <c r="AZ82" s="135">
        <v>1</v>
      </c>
      <c r="BA82" s="108">
        <v>2</v>
      </c>
      <c r="BB82" s="131" t="s">
        <v>603</v>
      </c>
      <c r="BC82" s="108">
        <v>2</v>
      </c>
      <c r="BD82" s="135">
        <v>1</v>
      </c>
      <c r="BE82" s="108">
        <v>10</v>
      </c>
      <c r="BF82" s="108">
        <v>10</v>
      </c>
      <c r="BG82" s="135">
        <v>1</v>
      </c>
      <c r="BH82" s="108">
        <v>4</v>
      </c>
      <c r="BI82" s="108">
        <v>7</v>
      </c>
      <c r="BJ82" s="108">
        <v>11</v>
      </c>
      <c r="BK82" s="135">
        <v>1</v>
      </c>
      <c r="BL82" s="108">
        <v>79</v>
      </c>
      <c r="BM82" s="135">
        <v>1</v>
      </c>
    </row>
    <row r="83" spans="2:65" x14ac:dyDescent="0.35">
      <c r="B83" s="107" t="s">
        <v>1</v>
      </c>
      <c r="C83" s="107" t="s">
        <v>24</v>
      </c>
      <c r="D83" s="107" t="s">
        <v>273</v>
      </c>
      <c r="E83" s="107" t="s">
        <v>274</v>
      </c>
      <c r="F83" s="107" t="s">
        <v>1014</v>
      </c>
      <c r="G83" s="107" t="s">
        <v>59</v>
      </c>
      <c r="H83" s="107" t="s">
        <v>1846</v>
      </c>
      <c r="I83" s="133" t="s">
        <v>603</v>
      </c>
      <c r="J83" s="107" t="s">
        <v>1609</v>
      </c>
      <c r="K83" s="133" t="s">
        <v>603</v>
      </c>
      <c r="L83" s="107" t="s">
        <v>637</v>
      </c>
      <c r="M83" s="107" t="s">
        <v>534</v>
      </c>
      <c r="N83" s="132" t="s">
        <v>534</v>
      </c>
      <c r="O83" s="107">
        <v>2</v>
      </c>
      <c r="P83" s="107">
        <v>2</v>
      </c>
      <c r="Q83" s="107">
        <v>1</v>
      </c>
      <c r="R83" s="107">
        <v>1</v>
      </c>
      <c r="S83" s="107">
        <v>2</v>
      </c>
      <c r="T83" s="107">
        <v>2</v>
      </c>
      <c r="U83" s="107">
        <v>2</v>
      </c>
      <c r="V83" s="107">
        <v>2</v>
      </c>
      <c r="W83" s="107">
        <v>4</v>
      </c>
      <c r="X83" s="107" t="s">
        <v>628</v>
      </c>
      <c r="Y83" s="107" t="s">
        <v>548</v>
      </c>
      <c r="Z83" s="107" t="s">
        <v>548</v>
      </c>
      <c r="AA83" s="107" t="s">
        <v>548</v>
      </c>
      <c r="AB83" s="107" t="s">
        <v>548</v>
      </c>
      <c r="AC83" s="107">
        <v>18</v>
      </c>
      <c r="AD83" s="139">
        <v>1</v>
      </c>
      <c r="AE83" s="107">
        <v>10</v>
      </c>
      <c r="AF83" s="107">
        <v>10</v>
      </c>
      <c r="AG83" s="139">
        <v>1</v>
      </c>
      <c r="AH83" s="107">
        <v>10</v>
      </c>
      <c r="AI83" s="107" t="s">
        <v>548</v>
      </c>
      <c r="AJ83" s="107">
        <v>10</v>
      </c>
      <c r="AK83" s="139">
        <v>1</v>
      </c>
      <c r="AL83" s="107">
        <v>3</v>
      </c>
      <c r="AM83" s="107" t="s">
        <v>548</v>
      </c>
      <c r="AN83" s="107" t="s">
        <v>548</v>
      </c>
      <c r="AO83" s="107">
        <v>4</v>
      </c>
      <c r="AP83" s="107">
        <v>2</v>
      </c>
      <c r="AQ83" s="107">
        <v>9</v>
      </c>
      <c r="AR83" s="139">
        <v>1</v>
      </c>
      <c r="AS83" s="107">
        <v>5</v>
      </c>
      <c r="AT83" s="107">
        <v>4</v>
      </c>
      <c r="AU83" s="107">
        <v>9</v>
      </c>
      <c r="AV83" s="139">
        <v>1</v>
      </c>
      <c r="AW83" s="107">
        <v>2</v>
      </c>
      <c r="AX83" s="107" t="s">
        <v>548</v>
      </c>
      <c r="AY83" s="107">
        <v>2</v>
      </c>
      <c r="AZ83" s="139">
        <v>1</v>
      </c>
      <c r="BA83" s="107">
        <v>2</v>
      </c>
      <c r="BB83" s="133" t="s">
        <v>603</v>
      </c>
      <c r="BC83" s="107">
        <v>2</v>
      </c>
      <c r="BD83" s="139">
        <v>1</v>
      </c>
      <c r="BE83" s="107">
        <v>10</v>
      </c>
      <c r="BF83" s="107">
        <v>10</v>
      </c>
      <c r="BG83" s="139">
        <v>1</v>
      </c>
      <c r="BH83" s="107">
        <v>4</v>
      </c>
      <c r="BI83" s="107">
        <v>7</v>
      </c>
      <c r="BJ83" s="107">
        <v>11</v>
      </c>
      <c r="BK83" s="139">
        <v>1</v>
      </c>
      <c r="BL83" s="108">
        <v>81</v>
      </c>
      <c r="BM83" s="139">
        <v>1</v>
      </c>
    </row>
    <row r="84" spans="2:65" x14ac:dyDescent="0.35">
      <c r="B84" s="108" t="s">
        <v>1</v>
      </c>
      <c r="C84" s="108" t="s">
        <v>8</v>
      </c>
      <c r="D84" s="108" t="s">
        <v>9</v>
      </c>
      <c r="E84" s="108" t="s">
        <v>31</v>
      </c>
      <c r="F84" s="108" t="s">
        <v>966</v>
      </c>
      <c r="G84" s="108" t="s">
        <v>1330</v>
      </c>
      <c r="H84" s="108" t="s">
        <v>1845</v>
      </c>
      <c r="I84" s="131" t="s">
        <v>603</v>
      </c>
      <c r="J84" s="108" t="s">
        <v>1312</v>
      </c>
      <c r="K84" s="131" t="s">
        <v>603</v>
      </c>
      <c r="L84" s="108" t="s">
        <v>627</v>
      </c>
      <c r="M84" s="108" t="s">
        <v>534</v>
      </c>
      <c r="N84" s="129" t="s">
        <v>534</v>
      </c>
      <c r="O84" s="108">
        <v>2</v>
      </c>
      <c r="P84" s="108">
        <v>2</v>
      </c>
      <c r="Q84" s="108">
        <v>1</v>
      </c>
      <c r="R84" s="108">
        <v>1</v>
      </c>
      <c r="S84" s="108">
        <v>2</v>
      </c>
      <c r="T84" s="108">
        <v>2</v>
      </c>
      <c r="U84" s="108">
        <v>2</v>
      </c>
      <c r="V84" s="108">
        <v>2</v>
      </c>
      <c r="W84" s="108">
        <v>4</v>
      </c>
      <c r="X84" s="108" t="s">
        <v>1844</v>
      </c>
      <c r="Y84" s="108" t="s">
        <v>548</v>
      </c>
      <c r="Z84" s="108" t="s">
        <v>548</v>
      </c>
      <c r="AA84" s="108" t="s">
        <v>548</v>
      </c>
      <c r="AB84" s="108" t="s">
        <v>548</v>
      </c>
      <c r="AC84" s="108">
        <v>18</v>
      </c>
      <c r="AD84" s="135">
        <v>1</v>
      </c>
      <c r="AE84" s="108">
        <v>10</v>
      </c>
      <c r="AF84" s="108">
        <v>10</v>
      </c>
      <c r="AG84" s="135">
        <v>1</v>
      </c>
      <c r="AH84" s="108">
        <v>10</v>
      </c>
      <c r="AI84" s="108">
        <v>4</v>
      </c>
      <c r="AJ84" s="108">
        <v>14</v>
      </c>
      <c r="AK84" s="135">
        <v>1</v>
      </c>
      <c r="AL84" s="108">
        <v>3</v>
      </c>
      <c r="AM84" s="108">
        <v>3</v>
      </c>
      <c r="AN84" s="108" t="s">
        <v>614</v>
      </c>
      <c r="AO84" s="108">
        <v>4</v>
      </c>
      <c r="AP84" s="108" t="s">
        <v>548</v>
      </c>
      <c r="AQ84" s="108">
        <v>10</v>
      </c>
      <c r="AR84" s="135">
        <v>1</v>
      </c>
      <c r="AS84" s="108">
        <v>5</v>
      </c>
      <c r="AT84" s="108">
        <v>4</v>
      </c>
      <c r="AU84" s="108">
        <v>9</v>
      </c>
      <c r="AV84" s="135">
        <v>1</v>
      </c>
      <c r="AW84" s="108">
        <v>2</v>
      </c>
      <c r="AX84" s="108" t="s">
        <v>614</v>
      </c>
      <c r="AY84" s="108">
        <v>2</v>
      </c>
      <c r="AZ84" s="135">
        <v>1</v>
      </c>
      <c r="BA84" s="108">
        <v>2</v>
      </c>
      <c r="BB84" s="131" t="s">
        <v>603</v>
      </c>
      <c r="BC84" s="108">
        <v>2</v>
      </c>
      <c r="BD84" s="135">
        <v>1</v>
      </c>
      <c r="BE84" s="108">
        <v>10</v>
      </c>
      <c r="BF84" s="108">
        <v>10</v>
      </c>
      <c r="BG84" s="135">
        <v>1</v>
      </c>
      <c r="BH84" s="108">
        <v>4</v>
      </c>
      <c r="BI84" s="108">
        <v>7</v>
      </c>
      <c r="BJ84" s="108">
        <v>11</v>
      </c>
      <c r="BK84" s="135">
        <v>1</v>
      </c>
      <c r="BL84" s="108">
        <v>86</v>
      </c>
      <c r="BM84" s="135">
        <v>1</v>
      </c>
    </row>
    <row r="85" spans="2:65" x14ac:dyDescent="0.35">
      <c r="B85" s="107" t="s">
        <v>1</v>
      </c>
      <c r="C85" s="107" t="s">
        <v>21</v>
      </c>
      <c r="D85" s="107" t="s">
        <v>170</v>
      </c>
      <c r="E85" s="107" t="s">
        <v>171</v>
      </c>
      <c r="F85" s="107" t="s">
        <v>928</v>
      </c>
      <c r="G85" s="107" t="s">
        <v>267</v>
      </c>
      <c r="H85" s="107" t="s">
        <v>1843</v>
      </c>
      <c r="I85" s="133" t="s">
        <v>603</v>
      </c>
      <c r="J85" s="107" t="s">
        <v>1842</v>
      </c>
      <c r="K85" s="133" t="s">
        <v>603</v>
      </c>
      <c r="L85" s="107" t="s">
        <v>622</v>
      </c>
      <c r="M85" s="107" t="s">
        <v>534</v>
      </c>
      <c r="N85" s="132" t="s">
        <v>534</v>
      </c>
      <c r="O85" s="107">
        <v>2</v>
      </c>
      <c r="P85" s="107">
        <v>2</v>
      </c>
      <c r="Q85" s="107">
        <v>1</v>
      </c>
      <c r="R85" s="107">
        <v>1</v>
      </c>
      <c r="S85" s="107">
        <v>2</v>
      </c>
      <c r="T85" s="107">
        <v>2</v>
      </c>
      <c r="U85" s="107">
        <v>2</v>
      </c>
      <c r="V85" s="107">
        <v>2</v>
      </c>
      <c r="W85" s="107">
        <v>4</v>
      </c>
      <c r="X85" s="107" t="s">
        <v>1841</v>
      </c>
      <c r="Y85" s="107" t="s">
        <v>548</v>
      </c>
      <c r="Z85" s="107" t="s">
        <v>548</v>
      </c>
      <c r="AA85" s="107" t="s">
        <v>548</v>
      </c>
      <c r="AB85" s="107" t="s">
        <v>548</v>
      </c>
      <c r="AC85" s="107">
        <v>18</v>
      </c>
      <c r="AD85" s="139">
        <v>1</v>
      </c>
      <c r="AE85" s="107">
        <v>10</v>
      </c>
      <c r="AF85" s="107">
        <v>10</v>
      </c>
      <c r="AG85" s="139">
        <v>1</v>
      </c>
      <c r="AH85" s="107">
        <v>10</v>
      </c>
      <c r="AI85" s="107">
        <v>4</v>
      </c>
      <c r="AJ85" s="107">
        <v>14</v>
      </c>
      <c r="AK85" s="139">
        <v>1</v>
      </c>
      <c r="AL85" s="107">
        <v>3</v>
      </c>
      <c r="AM85" s="107" t="s">
        <v>548</v>
      </c>
      <c r="AN85" s="107" t="s">
        <v>548</v>
      </c>
      <c r="AO85" s="107">
        <v>4</v>
      </c>
      <c r="AP85" s="107" t="s">
        <v>548</v>
      </c>
      <c r="AQ85" s="107">
        <v>7</v>
      </c>
      <c r="AR85" s="139">
        <v>1</v>
      </c>
      <c r="AS85" s="107">
        <v>5</v>
      </c>
      <c r="AT85" s="107">
        <v>4</v>
      </c>
      <c r="AU85" s="107">
        <v>9</v>
      </c>
      <c r="AV85" s="139">
        <v>1</v>
      </c>
      <c r="AW85" s="107">
        <v>2</v>
      </c>
      <c r="AX85" s="107" t="s">
        <v>548</v>
      </c>
      <c r="AY85" s="107">
        <v>2</v>
      </c>
      <c r="AZ85" s="139">
        <v>1</v>
      </c>
      <c r="BA85" s="107">
        <v>2</v>
      </c>
      <c r="BB85" s="133" t="s">
        <v>603</v>
      </c>
      <c r="BC85" s="107">
        <v>2</v>
      </c>
      <c r="BD85" s="139">
        <v>1</v>
      </c>
      <c r="BE85" s="107">
        <v>10</v>
      </c>
      <c r="BF85" s="107">
        <v>10</v>
      </c>
      <c r="BG85" s="139">
        <v>1</v>
      </c>
      <c r="BH85" s="107">
        <v>4</v>
      </c>
      <c r="BI85" s="107">
        <v>7</v>
      </c>
      <c r="BJ85" s="107">
        <v>11</v>
      </c>
      <c r="BK85" s="139">
        <v>1</v>
      </c>
      <c r="BL85" s="108">
        <v>83</v>
      </c>
      <c r="BM85" s="139">
        <v>1</v>
      </c>
    </row>
    <row r="86" spans="2:65" x14ac:dyDescent="0.35">
      <c r="B86" s="108" t="s">
        <v>1</v>
      </c>
      <c r="C86" s="108" t="s">
        <v>39</v>
      </c>
      <c r="D86" s="108" t="s">
        <v>40</v>
      </c>
      <c r="E86" s="108" t="s">
        <v>188</v>
      </c>
      <c r="F86" s="108" t="s">
        <v>997</v>
      </c>
      <c r="G86" s="108" t="s">
        <v>42</v>
      </c>
      <c r="H86" s="108" t="s">
        <v>1840</v>
      </c>
      <c r="I86" s="131" t="s">
        <v>603</v>
      </c>
      <c r="J86" s="108" t="s">
        <v>1297</v>
      </c>
      <c r="K86" s="131" t="s">
        <v>603</v>
      </c>
      <c r="L86" s="108" t="s">
        <v>624</v>
      </c>
      <c r="M86" s="108" t="s">
        <v>534</v>
      </c>
      <c r="N86" s="129" t="s">
        <v>534</v>
      </c>
      <c r="O86" s="108">
        <v>2</v>
      </c>
      <c r="P86" s="108">
        <v>2</v>
      </c>
      <c r="Q86" s="108">
        <v>1</v>
      </c>
      <c r="R86" s="108">
        <v>1</v>
      </c>
      <c r="S86" s="108">
        <v>2</v>
      </c>
      <c r="T86" s="108">
        <v>2</v>
      </c>
      <c r="U86" s="108">
        <v>2</v>
      </c>
      <c r="V86" s="108">
        <v>2</v>
      </c>
      <c r="W86" s="108">
        <v>4</v>
      </c>
      <c r="X86" s="108" t="s">
        <v>671</v>
      </c>
      <c r="Y86" s="108" t="s">
        <v>548</v>
      </c>
      <c r="Z86" s="108" t="s">
        <v>548</v>
      </c>
      <c r="AA86" s="108" t="s">
        <v>548</v>
      </c>
      <c r="AB86" s="108" t="s">
        <v>548</v>
      </c>
      <c r="AC86" s="108">
        <v>18</v>
      </c>
      <c r="AD86" s="135">
        <v>1</v>
      </c>
      <c r="AE86" s="108">
        <v>10</v>
      </c>
      <c r="AF86" s="108">
        <v>10</v>
      </c>
      <c r="AG86" s="135">
        <v>1</v>
      </c>
      <c r="AH86" s="108">
        <v>10</v>
      </c>
      <c r="AI86" s="108" t="s">
        <v>548</v>
      </c>
      <c r="AJ86" s="108">
        <v>10</v>
      </c>
      <c r="AK86" s="135">
        <v>1</v>
      </c>
      <c r="AL86" s="108">
        <v>3</v>
      </c>
      <c r="AM86" s="108" t="s">
        <v>548</v>
      </c>
      <c r="AN86" s="108" t="s">
        <v>548</v>
      </c>
      <c r="AO86" s="108">
        <v>4</v>
      </c>
      <c r="AP86" s="108">
        <v>2</v>
      </c>
      <c r="AQ86" s="108">
        <v>9</v>
      </c>
      <c r="AR86" s="135">
        <v>1</v>
      </c>
      <c r="AS86" s="108">
        <v>5</v>
      </c>
      <c r="AT86" s="108">
        <v>4</v>
      </c>
      <c r="AU86" s="108">
        <v>9</v>
      </c>
      <c r="AV86" s="135">
        <v>1</v>
      </c>
      <c r="AW86" s="108">
        <v>2</v>
      </c>
      <c r="AX86" s="108" t="s">
        <v>614</v>
      </c>
      <c r="AY86" s="108">
        <v>2</v>
      </c>
      <c r="AZ86" s="135">
        <v>1</v>
      </c>
      <c r="BA86" s="108">
        <v>2</v>
      </c>
      <c r="BB86" s="131" t="s">
        <v>603</v>
      </c>
      <c r="BC86" s="108">
        <v>2</v>
      </c>
      <c r="BD86" s="135">
        <v>1</v>
      </c>
      <c r="BE86" s="108">
        <v>10</v>
      </c>
      <c r="BF86" s="108">
        <v>10</v>
      </c>
      <c r="BG86" s="135">
        <v>1</v>
      </c>
      <c r="BH86" s="108">
        <v>4</v>
      </c>
      <c r="BI86" s="108">
        <v>7</v>
      </c>
      <c r="BJ86" s="108">
        <v>11</v>
      </c>
      <c r="BK86" s="135">
        <v>1</v>
      </c>
      <c r="BL86" s="108">
        <v>81</v>
      </c>
      <c r="BM86" s="135">
        <v>1</v>
      </c>
    </row>
    <row r="87" spans="2:65" x14ac:dyDescent="0.35">
      <c r="B87" s="107" t="s">
        <v>1</v>
      </c>
      <c r="C87" s="107" t="s">
        <v>24</v>
      </c>
      <c r="D87" s="107" t="s">
        <v>120</v>
      </c>
      <c r="E87" s="107" t="s">
        <v>258</v>
      </c>
      <c r="F87" s="107" t="s">
        <v>1211</v>
      </c>
      <c r="G87" s="107" t="s">
        <v>66</v>
      </c>
      <c r="H87" s="107" t="s">
        <v>1839</v>
      </c>
      <c r="I87" s="133" t="s">
        <v>603</v>
      </c>
      <c r="J87" s="107" t="s">
        <v>1373</v>
      </c>
      <c r="K87" s="133" t="s">
        <v>603</v>
      </c>
      <c r="L87" s="107" t="s">
        <v>618</v>
      </c>
      <c r="M87" s="107" t="s">
        <v>534</v>
      </c>
      <c r="N87" s="132" t="s">
        <v>534</v>
      </c>
      <c r="O87" s="107">
        <v>2</v>
      </c>
      <c r="P87" s="107">
        <v>2</v>
      </c>
      <c r="Q87" s="107">
        <v>1</v>
      </c>
      <c r="R87" s="107">
        <v>1</v>
      </c>
      <c r="S87" s="107">
        <v>2</v>
      </c>
      <c r="T87" s="107">
        <v>2</v>
      </c>
      <c r="U87" s="107">
        <v>2</v>
      </c>
      <c r="V87" s="107">
        <v>2</v>
      </c>
      <c r="W87" s="107">
        <v>4</v>
      </c>
      <c r="X87" s="107" t="s">
        <v>715</v>
      </c>
      <c r="Y87" s="107" t="s">
        <v>548</v>
      </c>
      <c r="Z87" s="107" t="s">
        <v>548</v>
      </c>
      <c r="AA87" s="107" t="s">
        <v>548</v>
      </c>
      <c r="AB87" s="107" t="s">
        <v>548</v>
      </c>
      <c r="AC87" s="107">
        <v>18</v>
      </c>
      <c r="AD87" s="139">
        <v>1</v>
      </c>
      <c r="AE87" s="107">
        <v>10</v>
      </c>
      <c r="AF87" s="107">
        <v>10</v>
      </c>
      <c r="AG87" s="139">
        <v>1</v>
      </c>
      <c r="AH87" s="107">
        <v>10</v>
      </c>
      <c r="AI87" s="107">
        <v>4</v>
      </c>
      <c r="AJ87" s="107">
        <v>14</v>
      </c>
      <c r="AK87" s="139">
        <v>1</v>
      </c>
      <c r="AL87" s="107">
        <v>3</v>
      </c>
      <c r="AM87" s="107">
        <v>3</v>
      </c>
      <c r="AN87" s="107" t="s">
        <v>614</v>
      </c>
      <c r="AO87" s="107">
        <v>4</v>
      </c>
      <c r="AP87" s="107" t="s">
        <v>548</v>
      </c>
      <c r="AQ87" s="107">
        <v>10</v>
      </c>
      <c r="AR87" s="139">
        <v>1</v>
      </c>
      <c r="AS87" s="107">
        <v>5</v>
      </c>
      <c r="AT87" s="107">
        <v>4</v>
      </c>
      <c r="AU87" s="107">
        <v>9</v>
      </c>
      <c r="AV87" s="139">
        <v>1</v>
      </c>
      <c r="AW87" s="107">
        <v>2</v>
      </c>
      <c r="AX87" s="107" t="s">
        <v>548</v>
      </c>
      <c r="AY87" s="107">
        <v>2</v>
      </c>
      <c r="AZ87" s="139">
        <v>1</v>
      </c>
      <c r="BA87" s="107">
        <v>2</v>
      </c>
      <c r="BB87" s="133" t="s">
        <v>603</v>
      </c>
      <c r="BC87" s="107">
        <v>2</v>
      </c>
      <c r="BD87" s="139">
        <v>1</v>
      </c>
      <c r="BE87" s="107">
        <v>10</v>
      </c>
      <c r="BF87" s="107">
        <v>10</v>
      </c>
      <c r="BG87" s="139">
        <v>1</v>
      </c>
      <c r="BH87" s="107">
        <v>4</v>
      </c>
      <c r="BI87" s="107">
        <v>7</v>
      </c>
      <c r="BJ87" s="107">
        <v>11</v>
      </c>
      <c r="BK87" s="139">
        <v>1</v>
      </c>
      <c r="BL87" s="108">
        <v>86</v>
      </c>
      <c r="BM87" s="139">
        <v>1</v>
      </c>
    </row>
    <row r="88" spans="2:65" x14ac:dyDescent="0.35">
      <c r="B88" s="108" t="s">
        <v>1</v>
      </c>
      <c r="C88" s="108" t="s">
        <v>78</v>
      </c>
      <c r="D88" s="108" t="s">
        <v>78</v>
      </c>
      <c r="E88" s="108" t="s">
        <v>123</v>
      </c>
      <c r="F88" s="108" t="s">
        <v>911</v>
      </c>
      <c r="G88" s="108" t="s">
        <v>521</v>
      </c>
      <c r="H88" s="108" t="s">
        <v>1838</v>
      </c>
      <c r="I88" s="131" t="s">
        <v>603</v>
      </c>
      <c r="J88" s="108" t="s">
        <v>1300</v>
      </c>
      <c r="K88" s="131" t="s">
        <v>603</v>
      </c>
      <c r="L88" s="108" t="s">
        <v>1345</v>
      </c>
      <c r="M88" s="108" t="s">
        <v>534</v>
      </c>
      <c r="N88" s="129" t="s">
        <v>534</v>
      </c>
      <c r="O88" s="108">
        <v>2</v>
      </c>
      <c r="P88" s="108">
        <v>2</v>
      </c>
      <c r="Q88" s="108">
        <v>1</v>
      </c>
      <c r="R88" s="108">
        <v>1</v>
      </c>
      <c r="S88" s="108">
        <v>2</v>
      </c>
      <c r="T88" s="108">
        <v>2</v>
      </c>
      <c r="U88" s="108">
        <v>2</v>
      </c>
      <c r="V88" s="108">
        <v>2</v>
      </c>
      <c r="W88" s="108">
        <v>4</v>
      </c>
      <c r="X88" s="108" t="s">
        <v>1837</v>
      </c>
      <c r="Y88" s="108" t="s">
        <v>548</v>
      </c>
      <c r="Z88" s="108" t="s">
        <v>548</v>
      </c>
      <c r="AA88" s="108" t="s">
        <v>548</v>
      </c>
      <c r="AB88" s="108" t="s">
        <v>548</v>
      </c>
      <c r="AC88" s="108">
        <v>18</v>
      </c>
      <c r="AD88" s="135">
        <v>1</v>
      </c>
      <c r="AE88" s="108">
        <v>10</v>
      </c>
      <c r="AF88" s="108">
        <v>10</v>
      </c>
      <c r="AG88" s="135">
        <v>1</v>
      </c>
      <c r="AH88" s="108">
        <v>10</v>
      </c>
      <c r="AI88" s="108">
        <v>4</v>
      </c>
      <c r="AJ88" s="108">
        <v>14</v>
      </c>
      <c r="AK88" s="135">
        <v>1</v>
      </c>
      <c r="AL88" s="108">
        <v>3</v>
      </c>
      <c r="AM88" s="108" t="s">
        <v>548</v>
      </c>
      <c r="AN88" s="108" t="s">
        <v>548</v>
      </c>
      <c r="AO88" s="108">
        <v>4</v>
      </c>
      <c r="AP88" s="108" t="s">
        <v>548</v>
      </c>
      <c r="AQ88" s="108">
        <v>7</v>
      </c>
      <c r="AR88" s="135">
        <v>1</v>
      </c>
      <c r="AS88" s="108">
        <v>5</v>
      </c>
      <c r="AT88" s="108">
        <v>4</v>
      </c>
      <c r="AU88" s="108">
        <v>9</v>
      </c>
      <c r="AV88" s="135">
        <v>1</v>
      </c>
      <c r="AW88" s="108">
        <v>2</v>
      </c>
      <c r="AX88" s="108" t="s">
        <v>548</v>
      </c>
      <c r="AY88" s="108">
        <v>2</v>
      </c>
      <c r="AZ88" s="135">
        <v>1</v>
      </c>
      <c r="BA88" s="108">
        <v>2</v>
      </c>
      <c r="BB88" s="131" t="s">
        <v>603</v>
      </c>
      <c r="BC88" s="108">
        <v>2</v>
      </c>
      <c r="BD88" s="135">
        <v>1</v>
      </c>
      <c r="BE88" s="108">
        <v>10</v>
      </c>
      <c r="BF88" s="108">
        <v>10</v>
      </c>
      <c r="BG88" s="135">
        <v>1</v>
      </c>
      <c r="BH88" s="108">
        <v>4</v>
      </c>
      <c r="BI88" s="108">
        <v>7</v>
      </c>
      <c r="BJ88" s="108">
        <v>11</v>
      </c>
      <c r="BK88" s="135">
        <v>1</v>
      </c>
      <c r="BL88" s="108">
        <v>83</v>
      </c>
      <c r="BM88" s="135">
        <v>1</v>
      </c>
    </row>
    <row r="89" spans="2:65" x14ac:dyDescent="0.35">
      <c r="B89" s="107" t="s">
        <v>1</v>
      </c>
      <c r="C89" s="107" t="s">
        <v>24</v>
      </c>
      <c r="D89" s="107" t="s">
        <v>81</v>
      </c>
      <c r="E89" s="107" t="s">
        <v>82</v>
      </c>
      <c r="F89" s="107" t="s">
        <v>919</v>
      </c>
      <c r="G89" s="107" t="s">
        <v>42</v>
      </c>
      <c r="H89" s="107" t="s">
        <v>1836</v>
      </c>
      <c r="I89" s="133" t="s">
        <v>603</v>
      </c>
      <c r="J89" s="107" t="s">
        <v>1277</v>
      </c>
      <c r="K89" s="133" t="s">
        <v>603</v>
      </c>
      <c r="L89" s="107" t="s">
        <v>749</v>
      </c>
      <c r="M89" s="107" t="s">
        <v>534</v>
      </c>
      <c r="N89" s="132" t="s">
        <v>534</v>
      </c>
      <c r="O89" s="107">
        <v>2</v>
      </c>
      <c r="P89" s="107">
        <v>2</v>
      </c>
      <c r="Q89" s="107">
        <v>1</v>
      </c>
      <c r="R89" s="107">
        <v>1</v>
      </c>
      <c r="S89" s="107">
        <v>2</v>
      </c>
      <c r="T89" s="107">
        <v>2</v>
      </c>
      <c r="U89" s="107">
        <v>2</v>
      </c>
      <c r="V89" s="107">
        <v>2</v>
      </c>
      <c r="W89" s="107">
        <v>4</v>
      </c>
      <c r="X89" s="107" t="s">
        <v>725</v>
      </c>
      <c r="Y89" s="107" t="s">
        <v>548</v>
      </c>
      <c r="Z89" s="107" t="s">
        <v>548</v>
      </c>
      <c r="AA89" s="107" t="s">
        <v>548</v>
      </c>
      <c r="AB89" s="107" t="s">
        <v>548</v>
      </c>
      <c r="AC89" s="107">
        <v>18</v>
      </c>
      <c r="AD89" s="139">
        <v>1</v>
      </c>
      <c r="AE89" s="107" t="s">
        <v>548</v>
      </c>
      <c r="AF89" s="107" t="s">
        <v>534</v>
      </c>
      <c r="AG89" s="132" t="s">
        <v>534</v>
      </c>
      <c r="AH89" s="107">
        <v>10</v>
      </c>
      <c r="AI89" s="107">
        <v>4</v>
      </c>
      <c r="AJ89" s="107">
        <v>14</v>
      </c>
      <c r="AK89" s="139">
        <v>1</v>
      </c>
      <c r="AL89" s="107">
        <v>3</v>
      </c>
      <c r="AM89" s="107" t="s">
        <v>548</v>
      </c>
      <c r="AN89" s="107" t="s">
        <v>548</v>
      </c>
      <c r="AO89" s="107">
        <v>4</v>
      </c>
      <c r="AP89" s="107" t="s">
        <v>548</v>
      </c>
      <c r="AQ89" s="107">
        <v>7</v>
      </c>
      <c r="AR89" s="139">
        <v>1</v>
      </c>
      <c r="AS89" s="107">
        <v>5</v>
      </c>
      <c r="AT89" s="107">
        <v>4</v>
      </c>
      <c r="AU89" s="107">
        <v>9</v>
      </c>
      <c r="AV89" s="139">
        <v>1</v>
      </c>
      <c r="AW89" s="107">
        <v>2</v>
      </c>
      <c r="AX89" s="107" t="s">
        <v>614</v>
      </c>
      <c r="AY89" s="107">
        <v>2</v>
      </c>
      <c r="AZ89" s="139">
        <v>1</v>
      </c>
      <c r="BA89" s="107">
        <v>2</v>
      </c>
      <c r="BB89" s="133" t="s">
        <v>603</v>
      </c>
      <c r="BC89" s="107">
        <v>2</v>
      </c>
      <c r="BD89" s="139">
        <v>1</v>
      </c>
      <c r="BE89" s="107">
        <v>10</v>
      </c>
      <c r="BF89" s="107">
        <v>10</v>
      </c>
      <c r="BG89" s="139">
        <v>1</v>
      </c>
      <c r="BH89" s="107">
        <v>4</v>
      </c>
      <c r="BI89" s="107">
        <v>7</v>
      </c>
      <c r="BJ89" s="107">
        <v>11</v>
      </c>
      <c r="BK89" s="139">
        <v>1</v>
      </c>
      <c r="BL89" s="108">
        <v>73</v>
      </c>
      <c r="BM89" s="139">
        <v>1</v>
      </c>
    </row>
    <row r="90" spans="2:65" x14ac:dyDescent="0.35">
      <c r="B90" s="108" t="s">
        <v>1</v>
      </c>
      <c r="C90" s="108" t="s">
        <v>207</v>
      </c>
      <c r="D90" s="108" t="s">
        <v>208</v>
      </c>
      <c r="E90" s="108" t="s">
        <v>312</v>
      </c>
      <c r="F90" s="108" t="s">
        <v>1024</v>
      </c>
      <c r="G90" s="108" t="s">
        <v>210</v>
      </c>
      <c r="H90" s="108" t="s">
        <v>1835</v>
      </c>
      <c r="I90" s="131" t="s">
        <v>603</v>
      </c>
      <c r="J90" s="108" t="s">
        <v>1297</v>
      </c>
      <c r="K90" s="131" t="s">
        <v>603</v>
      </c>
      <c r="L90" s="108" t="s">
        <v>617</v>
      </c>
      <c r="M90" s="108" t="s">
        <v>534</v>
      </c>
      <c r="N90" s="129" t="s">
        <v>534</v>
      </c>
      <c r="O90" s="108">
        <v>2</v>
      </c>
      <c r="P90" s="108">
        <v>2</v>
      </c>
      <c r="Q90" s="108">
        <v>1</v>
      </c>
      <c r="R90" s="108">
        <v>1</v>
      </c>
      <c r="S90" s="108">
        <v>2</v>
      </c>
      <c r="T90" s="108">
        <v>2</v>
      </c>
      <c r="U90" s="108">
        <v>2</v>
      </c>
      <c r="V90" s="108">
        <v>2</v>
      </c>
      <c r="W90" s="108">
        <v>4</v>
      </c>
      <c r="X90" s="108" t="s">
        <v>1834</v>
      </c>
      <c r="Y90" s="108" t="s">
        <v>548</v>
      </c>
      <c r="Z90" s="108" t="s">
        <v>548</v>
      </c>
      <c r="AA90" s="108" t="s">
        <v>548</v>
      </c>
      <c r="AB90" s="108" t="s">
        <v>548</v>
      </c>
      <c r="AC90" s="108">
        <v>18</v>
      </c>
      <c r="AD90" s="135">
        <v>1</v>
      </c>
      <c r="AE90" s="108" t="s">
        <v>548</v>
      </c>
      <c r="AF90" s="108" t="s">
        <v>534</v>
      </c>
      <c r="AG90" s="129" t="s">
        <v>534</v>
      </c>
      <c r="AH90" s="108">
        <v>10</v>
      </c>
      <c r="AI90" s="108">
        <v>4</v>
      </c>
      <c r="AJ90" s="108">
        <v>14</v>
      </c>
      <c r="AK90" s="135">
        <v>1</v>
      </c>
      <c r="AL90" s="108">
        <v>3</v>
      </c>
      <c r="AM90" s="108">
        <v>3</v>
      </c>
      <c r="AN90" s="108" t="s">
        <v>548</v>
      </c>
      <c r="AO90" s="108">
        <v>4</v>
      </c>
      <c r="AP90" s="108" t="s">
        <v>548</v>
      </c>
      <c r="AQ90" s="108">
        <v>10</v>
      </c>
      <c r="AR90" s="135">
        <v>1</v>
      </c>
      <c r="AS90" s="108">
        <v>5</v>
      </c>
      <c r="AT90" s="108">
        <v>4</v>
      </c>
      <c r="AU90" s="108">
        <v>9</v>
      </c>
      <c r="AV90" s="135">
        <v>1</v>
      </c>
      <c r="AW90" s="108">
        <v>2</v>
      </c>
      <c r="AX90" s="108" t="s">
        <v>548</v>
      </c>
      <c r="AY90" s="108">
        <v>2</v>
      </c>
      <c r="AZ90" s="135">
        <v>1</v>
      </c>
      <c r="BA90" s="108">
        <v>2</v>
      </c>
      <c r="BB90" s="131" t="s">
        <v>603</v>
      </c>
      <c r="BC90" s="108">
        <v>2</v>
      </c>
      <c r="BD90" s="135">
        <v>1</v>
      </c>
      <c r="BE90" s="108">
        <v>10</v>
      </c>
      <c r="BF90" s="108">
        <v>10</v>
      </c>
      <c r="BG90" s="135">
        <v>1</v>
      </c>
      <c r="BH90" s="108">
        <v>4</v>
      </c>
      <c r="BI90" s="108">
        <v>7</v>
      </c>
      <c r="BJ90" s="108">
        <v>11</v>
      </c>
      <c r="BK90" s="135">
        <v>1</v>
      </c>
      <c r="BL90" s="108">
        <v>76</v>
      </c>
      <c r="BM90" s="135">
        <v>1</v>
      </c>
    </row>
    <row r="91" spans="2:65" x14ac:dyDescent="0.35">
      <c r="B91" s="107" t="s">
        <v>1</v>
      </c>
      <c r="C91" s="107" t="s">
        <v>24</v>
      </c>
      <c r="D91" s="107" t="s">
        <v>64</v>
      </c>
      <c r="E91" s="107" t="s">
        <v>154</v>
      </c>
      <c r="F91" s="107" t="s">
        <v>988</v>
      </c>
      <c r="G91" s="107" t="s">
        <v>59</v>
      </c>
      <c r="H91" s="107" t="s">
        <v>1833</v>
      </c>
      <c r="I91" s="133" t="s">
        <v>603</v>
      </c>
      <c r="J91" s="107" t="s">
        <v>1277</v>
      </c>
      <c r="K91" s="133" t="s">
        <v>603</v>
      </c>
      <c r="L91" s="107" t="s">
        <v>637</v>
      </c>
      <c r="M91" s="107" t="s">
        <v>534</v>
      </c>
      <c r="N91" s="132" t="s">
        <v>534</v>
      </c>
      <c r="O91" s="107">
        <v>2</v>
      </c>
      <c r="P91" s="107">
        <v>2</v>
      </c>
      <c r="Q91" s="107">
        <v>1</v>
      </c>
      <c r="R91" s="107">
        <v>1</v>
      </c>
      <c r="S91" s="107">
        <v>2</v>
      </c>
      <c r="T91" s="107">
        <v>2</v>
      </c>
      <c r="U91" s="107">
        <v>2</v>
      </c>
      <c r="V91" s="107">
        <v>2</v>
      </c>
      <c r="W91" s="107">
        <v>4</v>
      </c>
      <c r="X91" s="107" t="s">
        <v>719</v>
      </c>
      <c r="Y91" s="107" t="s">
        <v>548</v>
      </c>
      <c r="Z91" s="107" t="s">
        <v>548</v>
      </c>
      <c r="AA91" s="107" t="s">
        <v>548</v>
      </c>
      <c r="AB91" s="107" t="s">
        <v>548</v>
      </c>
      <c r="AC91" s="107">
        <v>18</v>
      </c>
      <c r="AD91" s="139">
        <v>1</v>
      </c>
      <c r="AE91" s="107">
        <v>10</v>
      </c>
      <c r="AF91" s="107">
        <v>10</v>
      </c>
      <c r="AG91" s="139">
        <v>1</v>
      </c>
      <c r="AH91" s="107">
        <v>10</v>
      </c>
      <c r="AI91" s="107">
        <v>4</v>
      </c>
      <c r="AJ91" s="107">
        <v>14</v>
      </c>
      <c r="AK91" s="139">
        <v>1</v>
      </c>
      <c r="AL91" s="107">
        <v>3</v>
      </c>
      <c r="AM91" s="107">
        <v>3</v>
      </c>
      <c r="AN91" s="107" t="s">
        <v>613</v>
      </c>
      <c r="AO91" s="107">
        <v>4</v>
      </c>
      <c r="AP91" s="107" t="s">
        <v>548</v>
      </c>
      <c r="AQ91" s="107">
        <v>10</v>
      </c>
      <c r="AR91" s="139">
        <v>1</v>
      </c>
      <c r="AS91" s="107">
        <v>5</v>
      </c>
      <c r="AT91" s="107">
        <v>4</v>
      </c>
      <c r="AU91" s="107">
        <v>9</v>
      </c>
      <c r="AV91" s="139">
        <v>1</v>
      </c>
      <c r="AW91" s="107">
        <v>2</v>
      </c>
      <c r="AX91" s="107" t="s">
        <v>548</v>
      </c>
      <c r="AY91" s="107">
        <v>2</v>
      </c>
      <c r="AZ91" s="139">
        <v>1</v>
      </c>
      <c r="BA91" s="107">
        <v>2</v>
      </c>
      <c r="BB91" s="133" t="s">
        <v>603</v>
      </c>
      <c r="BC91" s="107">
        <v>2</v>
      </c>
      <c r="BD91" s="139">
        <v>1</v>
      </c>
      <c r="BE91" s="107">
        <v>10</v>
      </c>
      <c r="BF91" s="107">
        <v>10</v>
      </c>
      <c r="BG91" s="139">
        <v>1</v>
      </c>
      <c r="BH91" s="107">
        <v>4</v>
      </c>
      <c r="BI91" s="107">
        <v>7</v>
      </c>
      <c r="BJ91" s="107">
        <v>11</v>
      </c>
      <c r="BK91" s="139">
        <v>1</v>
      </c>
      <c r="BL91" s="108">
        <v>86</v>
      </c>
      <c r="BM91" s="139">
        <v>1</v>
      </c>
    </row>
    <row r="92" spans="2:65" x14ac:dyDescent="0.35">
      <c r="B92" s="108" t="s">
        <v>1</v>
      </c>
      <c r="C92" s="108" t="s">
        <v>34</v>
      </c>
      <c r="D92" s="108" t="s">
        <v>83</v>
      </c>
      <c r="E92" s="108" t="s">
        <v>122</v>
      </c>
      <c r="F92" s="108" t="s">
        <v>934</v>
      </c>
      <c r="G92" s="108" t="s">
        <v>202</v>
      </c>
      <c r="H92" s="108" t="s">
        <v>1832</v>
      </c>
      <c r="I92" s="131" t="s">
        <v>603</v>
      </c>
      <c r="J92" s="108" t="s">
        <v>1277</v>
      </c>
      <c r="K92" s="131" t="s">
        <v>603</v>
      </c>
      <c r="L92" s="108" t="s">
        <v>617</v>
      </c>
      <c r="M92" s="108" t="s">
        <v>534</v>
      </c>
      <c r="N92" s="129" t="s">
        <v>534</v>
      </c>
      <c r="O92" s="108">
        <v>2</v>
      </c>
      <c r="P92" s="108">
        <v>2</v>
      </c>
      <c r="Q92" s="108">
        <v>1</v>
      </c>
      <c r="R92" s="108">
        <v>1</v>
      </c>
      <c r="S92" s="108">
        <v>2</v>
      </c>
      <c r="T92" s="108">
        <v>2</v>
      </c>
      <c r="U92" s="108">
        <v>2</v>
      </c>
      <c r="V92" s="108">
        <v>2</v>
      </c>
      <c r="W92" s="108">
        <v>4</v>
      </c>
      <c r="X92" s="108" t="s">
        <v>1831</v>
      </c>
      <c r="Y92" s="108" t="s">
        <v>548</v>
      </c>
      <c r="Z92" s="108" t="s">
        <v>548</v>
      </c>
      <c r="AA92" s="108" t="s">
        <v>548</v>
      </c>
      <c r="AB92" s="108" t="s">
        <v>548</v>
      </c>
      <c r="AC92" s="108">
        <v>18</v>
      </c>
      <c r="AD92" s="135">
        <v>1</v>
      </c>
      <c r="AE92" s="108">
        <v>10</v>
      </c>
      <c r="AF92" s="108">
        <v>10</v>
      </c>
      <c r="AG92" s="135">
        <v>1</v>
      </c>
      <c r="AH92" s="108">
        <v>10</v>
      </c>
      <c r="AI92" s="108">
        <v>4</v>
      </c>
      <c r="AJ92" s="108">
        <v>14</v>
      </c>
      <c r="AK92" s="135">
        <v>1</v>
      </c>
      <c r="AL92" s="108">
        <v>3</v>
      </c>
      <c r="AM92" s="108">
        <v>3</v>
      </c>
      <c r="AN92" s="108" t="s">
        <v>548</v>
      </c>
      <c r="AO92" s="108" t="s">
        <v>548</v>
      </c>
      <c r="AP92" s="108" t="s">
        <v>548</v>
      </c>
      <c r="AQ92" s="108">
        <v>6</v>
      </c>
      <c r="AR92" s="135">
        <v>1</v>
      </c>
      <c r="AS92" s="108">
        <v>5</v>
      </c>
      <c r="AT92" s="108">
        <v>4</v>
      </c>
      <c r="AU92" s="108">
        <v>9</v>
      </c>
      <c r="AV92" s="135">
        <v>1</v>
      </c>
      <c r="AW92" s="108">
        <v>2</v>
      </c>
      <c r="AX92" s="108" t="s">
        <v>548</v>
      </c>
      <c r="AY92" s="108">
        <v>2</v>
      </c>
      <c r="AZ92" s="135">
        <v>1</v>
      </c>
      <c r="BA92" s="108">
        <v>2</v>
      </c>
      <c r="BB92" s="131" t="s">
        <v>603</v>
      </c>
      <c r="BC92" s="108">
        <v>2</v>
      </c>
      <c r="BD92" s="135">
        <v>1</v>
      </c>
      <c r="BE92" s="108">
        <v>10</v>
      </c>
      <c r="BF92" s="108">
        <v>10</v>
      </c>
      <c r="BG92" s="135">
        <v>1</v>
      </c>
      <c r="BH92" s="108">
        <v>4</v>
      </c>
      <c r="BI92" s="108">
        <v>7</v>
      </c>
      <c r="BJ92" s="108">
        <v>11</v>
      </c>
      <c r="BK92" s="135">
        <v>1</v>
      </c>
      <c r="BL92" s="108">
        <v>82</v>
      </c>
      <c r="BM92" s="135">
        <v>1</v>
      </c>
    </row>
    <row r="93" spans="2:65" x14ac:dyDescent="0.35">
      <c r="B93" s="107" t="s">
        <v>1</v>
      </c>
      <c r="C93" s="107" t="s">
        <v>85</v>
      </c>
      <c r="D93" s="107" t="s">
        <v>298</v>
      </c>
      <c r="E93" s="107" t="s">
        <v>299</v>
      </c>
      <c r="F93" s="107" t="s">
        <v>1228</v>
      </c>
      <c r="G93" s="107" t="s">
        <v>88</v>
      </c>
      <c r="H93" s="107" t="s">
        <v>1830</v>
      </c>
      <c r="I93" s="133" t="s">
        <v>603</v>
      </c>
      <c r="J93" s="107" t="s">
        <v>1312</v>
      </c>
      <c r="K93" s="133" t="s">
        <v>603</v>
      </c>
      <c r="L93" s="107" t="s">
        <v>618</v>
      </c>
      <c r="M93" s="107" t="s">
        <v>534</v>
      </c>
      <c r="N93" s="132" t="s">
        <v>534</v>
      </c>
      <c r="O93" s="107">
        <v>2</v>
      </c>
      <c r="P93" s="107">
        <v>2</v>
      </c>
      <c r="Q93" s="107">
        <v>1</v>
      </c>
      <c r="R93" s="107">
        <v>1</v>
      </c>
      <c r="S93" s="107">
        <v>2</v>
      </c>
      <c r="T93" s="107">
        <v>2</v>
      </c>
      <c r="U93" s="107">
        <v>2</v>
      </c>
      <c r="V93" s="107">
        <v>2</v>
      </c>
      <c r="W93" s="107">
        <v>4</v>
      </c>
      <c r="X93" s="107" t="s">
        <v>1829</v>
      </c>
      <c r="Y93" s="107" t="s">
        <v>548</v>
      </c>
      <c r="Z93" s="107" t="s">
        <v>548</v>
      </c>
      <c r="AA93" s="107" t="s">
        <v>548</v>
      </c>
      <c r="AB93" s="107" t="s">
        <v>548</v>
      </c>
      <c r="AC93" s="107">
        <v>18</v>
      </c>
      <c r="AD93" s="139">
        <v>1</v>
      </c>
      <c r="AE93" s="107">
        <v>10</v>
      </c>
      <c r="AF93" s="107">
        <v>10</v>
      </c>
      <c r="AG93" s="139">
        <v>1</v>
      </c>
      <c r="AH93" s="107">
        <v>10</v>
      </c>
      <c r="AI93" s="107">
        <v>4</v>
      </c>
      <c r="AJ93" s="107">
        <v>14</v>
      </c>
      <c r="AK93" s="139">
        <v>1</v>
      </c>
      <c r="AL93" s="107">
        <v>3</v>
      </c>
      <c r="AM93" s="107">
        <v>3</v>
      </c>
      <c r="AN93" s="107" t="s">
        <v>614</v>
      </c>
      <c r="AO93" s="107">
        <v>4</v>
      </c>
      <c r="AP93" s="107" t="s">
        <v>548</v>
      </c>
      <c r="AQ93" s="107">
        <v>10</v>
      </c>
      <c r="AR93" s="139">
        <v>1</v>
      </c>
      <c r="AS93" s="107">
        <v>5</v>
      </c>
      <c r="AT93" s="107">
        <v>4</v>
      </c>
      <c r="AU93" s="107">
        <v>9</v>
      </c>
      <c r="AV93" s="139">
        <v>1</v>
      </c>
      <c r="AW93" s="107">
        <v>2</v>
      </c>
      <c r="AX93" s="107" t="s">
        <v>548</v>
      </c>
      <c r="AY93" s="107">
        <v>2</v>
      </c>
      <c r="AZ93" s="139">
        <v>1</v>
      </c>
      <c r="BA93" s="107" t="s">
        <v>548</v>
      </c>
      <c r="BB93" s="133" t="s">
        <v>603</v>
      </c>
      <c r="BC93" s="107" t="s">
        <v>534</v>
      </c>
      <c r="BD93" s="132" t="s">
        <v>534</v>
      </c>
      <c r="BE93" s="107">
        <v>10</v>
      </c>
      <c r="BF93" s="107">
        <v>10</v>
      </c>
      <c r="BG93" s="139">
        <v>1</v>
      </c>
      <c r="BH93" s="107">
        <v>4</v>
      </c>
      <c r="BI93" s="107">
        <v>7</v>
      </c>
      <c r="BJ93" s="107">
        <v>11</v>
      </c>
      <c r="BK93" s="139">
        <v>1</v>
      </c>
      <c r="BL93" s="108">
        <v>84</v>
      </c>
      <c r="BM93" s="139">
        <v>1</v>
      </c>
    </row>
    <row r="94" spans="2:65" x14ac:dyDescent="0.35">
      <c r="B94" s="108" t="s">
        <v>1</v>
      </c>
      <c r="C94" s="108" t="s">
        <v>21</v>
      </c>
      <c r="D94" s="108" t="s">
        <v>262</v>
      </c>
      <c r="E94" s="108" t="s">
        <v>263</v>
      </c>
      <c r="F94" s="108" t="s">
        <v>913</v>
      </c>
      <c r="G94" s="108" t="s">
        <v>267</v>
      </c>
      <c r="H94" s="108" t="s">
        <v>1828</v>
      </c>
      <c r="I94" s="131" t="s">
        <v>603</v>
      </c>
      <c r="J94" s="108" t="s">
        <v>1305</v>
      </c>
      <c r="K94" s="131" t="s">
        <v>603</v>
      </c>
      <c r="L94" s="108" t="s">
        <v>1345</v>
      </c>
      <c r="M94" s="108" t="s">
        <v>534</v>
      </c>
      <c r="N94" s="129" t="s">
        <v>534</v>
      </c>
      <c r="O94" s="108">
        <v>2</v>
      </c>
      <c r="P94" s="108">
        <v>2</v>
      </c>
      <c r="Q94" s="108">
        <v>1</v>
      </c>
      <c r="R94" s="108">
        <v>1</v>
      </c>
      <c r="S94" s="108">
        <v>2</v>
      </c>
      <c r="T94" s="108">
        <v>2</v>
      </c>
      <c r="U94" s="108">
        <v>2</v>
      </c>
      <c r="V94" s="108">
        <v>2</v>
      </c>
      <c r="W94" s="108">
        <v>4</v>
      </c>
      <c r="X94" s="108" t="s">
        <v>1827</v>
      </c>
      <c r="Y94" s="108" t="s">
        <v>548</v>
      </c>
      <c r="Z94" s="108" t="s">
        <v>548</v>
      </c>
      <c r="AA94" s="108" t="s">
        <v>548</v>
      </c>
      <c r="AB94" s="108" t="s">
        <v>548</v>
      </c>
      <c r="AC94" s="108">
        <v>18</v>
      </c>
      <c r="AD94" s="135">
        <v>1</v>
      </c>
      <c r="AE94" s="108" t="s">
        <v>548</v>
      </c>
      <c r="AF94" s="108" t="s">
        <v>534</v>
      </c>
      <c r="AG94" s="129" t="s">
        <v>534</v>
      </c>
      <c r="AH94" s="108">
        <v>10</v>
      </c>
      <c r="AI94" s="108">
        <v>4</v>
      </c>
      <c r="AJ94" s="108">
        <v>14</v>
      </c>
      <c r="AK94" s="135">
        <v>1</v>
      </c>
      <c r="AL94" s="108">
        <v>3</v>
      </c>
      <c r="AM94" s="108">
        <v>3</v>
      </c>
      <c r="AN94" s="108" t="s">
        <v>614</v>
      </c>
      <c r="AO94" s="108">
        <v>4</v>
      </c>
      <c r="AP94" s="108" t="s">
        <v>548</v>
      </c>
      <c r="AQ94" s="108">
        <v>10</v>
      </c>
      <c r="AR94" s="135">
        <v>1</v>
      </c>
      <c r="AS94" s="108">
        <v>5</v>
      </c>
      <c r="AT94" s="108">
        <v>4</v>
      </c>
      <c r="AU94" s="108">
        <v>9</v>
      </c>
      <c r="AV94" s="135">
        <v>1</v>
      </c>
      <c r="AW94" s="108">
        <v>2</v>
      </c>
      <c r="AX94" s="108" t="s">
        <v>548</v>
      </c>
      <c r="AY94" s="108">
        <v>2</v>
      </c>
      <c r="AZ94" s="135">
        <v>1</v>
      </c>
      <c r="BA94" s="108">
        <v>2</v>
      </c>
      <c r="BB94" s="131" t="s">
        <v>603</v>
      </c>
      <c r="BC94" s="108">
        <v>2</v>
      </c>
      <c r="BD94" s="135">
        <v>1</v>
      </c>
      <c r="BE94" s="108">
        <v>10</v>
      </c>
      <c r="BF94" s="108">
        <v>10</v>
      </c>
      <c r="BG94" s="135">
        <v>1</v>
      </c>
      <c r="BH94" s="108">
        <v>4</v>
      </c>
      <c r="BI94" s="108">
        <v>7</v>
      </c>
      <c r="BJ94" s="108">
        <v>11</v>
      </c>
      <c r="BK94" s="135">
        <v>1</v>
      </c>
      <c r="BL94" s="108">
        <v>76</v>
      </c>
      <c r="BM94" s="135">
        <v>1</v>
      </c>
    </row>
    <row r="95" spans="2:65" x14ac:dyDescent="0.35">
      <c r="B95" s="107" t="s">
        <v>1</v>
      </c>
      <c r="C95" s="107" t="s">
        <v>24</v>
      </c>
      <c r="D95" s="107" t="s">
        <v>64</v>
      </c>
      <c r="E95" s="107" t="s">
        <v>300</v>
      </c>
      <c r="F95" s="107" t="s">
        <v>1074</v>
      </c>
      <c r="G95" s="107" t="s">
        <v>66</v>
      </c>
      <c r="H95" s="107" t="s">
        <v>1826</v>
      </c>
      <c r="I95" s="133" t="s">
        <v>603</v>
      </c>
      <c r="J95" s="107" t="s">
        <v>1336</v>
      </c>
      <c r="K95" s="133" t="s">
        <v>603</v>
      </c>
      <c r="L95" s="107" t="s">
        <v>625</v>
      </c>
      <c r="M95" s="107" t="s">
        <v>534</v>
      </c>
      <c r="N95" s="132" t="s">
        <v>534</v>
      </c>
      <c r="O95" s="107">
        <v>2</v>
      </c>
      <c r="P95" s="107">
        <v>2</v>
      </c>
      <c r="Q95" s="107" t="s">
        <v>548</v>
      </c>
      <c r="R95" s="107" t="s">
        <v>548</v>
      </c>
      <c r="S95" s="107">
        <v>2</v>
      </c>
      <c r="T95" s="107">
        <v>2</v>
      </c>
      <c r="U95" s="107">
        <v>2</v>
      </c>
      <c r="V95" s="107">
        <v>2</v>
      </c>
      <c r="W95" s="107">
        <v>4</v>
      </c>
      <c r="X95" s="107" t="s">
        <v>1825</v>
      </c>
      <c r="Y95" s="107" t="s">
        <v>548</v>
      </c>
      <c r="Z95" s="107" t="s">
        <v>548</v>
      </c>
      <c r="AA95" s="107" t="s">
        <v>548</v>
      </c>
      <c r="AB95" s="107" t="s">
        <v>548</v>
      </c>
      <c r="AC95" s="107">
        <v>16</v>
      </c>
      <c r="AD95" s="139">
        <v>1</v>
      </c>
      <c r="AE95" s="107">
        <v>10</v>
      </c>
      <c r="AF95" s="107">
        <v>10</v>
      </c>
      <c r="AG95" s="139">
        <v>1</v>
      </c>
      <c r="AH95" s="107">
        <v>10</v>
      </c>
      <c r="AI95" s="107">
        <v>4</v>
      </c>
      <c r="AJ95" s="107">
        <v>14</v>
      </c>
      <c r="AK95" s="139">
        <v>1</v>
      </c>
      <c r="AL95" s="107">
        <v>3</v>
      </c>
      <c r="AM95" s="107">
        <v>3</v>
      </c>
      <c r="AN95" s="107" t="s">
        <v>614</v>
      </c>
      <c r="AO95" s="107">
        <v>4</v>
      </c>
      <c r="AP95" s="107" t="s">
        <v>548</v>
      </c>
      <c r="AQ95" s="107">
        <v>10</v>
      </c>
      <c r="AR95" s="139">
        <v>1</v>
      </c>
      <c r="AS95" s="107">
        <v>5</v>
      </c>
      <c r="AT95" s="107">
        <v>4</v>
      </c>
      <c r="AU95" s="107">
        <v>9</v>
      </c>
      <c r="AV95" s="139">
        <v>1</v>
      </c>
      <c r="AW95" s="107">
        <v>2</v>
      </c>
      <c r="AX95" s="107" t="s">
        <v>614</v>
      </c>
      <c r="AY95" s="107">
        <v>2</v>
      </c>
      <c r="AZ95" s="139">
        <v>1</v>
      </c>
      <c r="BA95" s="107">
        <v>2</v>
      </c>
      <c r="BB95" s="133" t="s">
        <v>603</v>
      </c>
      <c r="BC95" s="107">
        <v>2</v>
      </c>
      <c r="BD95" s="139">
        <v>1</v>
      </c>
      <c r="BE95" s="107">
        <v>10</v>
      </c>
      <c r="BF95" s="107">
        <v>10</v>
      </c>
      <c r="BG95" s="139">
        <v>1</v>
      </c>
      <c r="BH95" s="107">
        <v>4</v>
      </c>
      <c r="BI95" s="107">
        <v>7</v>
      </c>
      <c r="BJ95" s="107">
        <v>11</v>
      </c>
      <c r="BK95" s="139">
        <v>1</v>
      </c>
      <c r="BL95" s="108">
        <v>84</v>
      </c>
      <c r="BM95" s="139">
        <v>1</v>
      </c>
    </row>
    <row r="96" spans="2:65" x14ac:dyDescent="0.35">
      <c r="B96" s="108" t="s">
        <v>1</v>
      </c>
      <c r="C96" s="108" t="s">
        <v>85</v>
      </c>
      <c r="D96" s="108" t="s">
        <v>91</v>
      </c>
      <c r="E96" s="108" t="s">
        <v>125</v>
      </c>
      <c r="F96" s="108" t="s">
        <v>887</v>
      </c>
      <c r="G96" s="108" t="s">
        <v>88</v>
      </c>
      <c r="H96" s="108" t="s">
        <v>1824</v>
      </c>
      <c r="I96" s="131" t="s">
        <v>603</v>
      </c>
      <c r="J96" s="108" t="s">
        <v>1609</v>
      </c>
      <c r="K96" s="131" t="s">
        <v>603</v>
      </c>
      <c r="L96" s="108" t="s">
        <v>622</v>
      </c>
      <c r="M96" s="108" t="s">
        <v>534</v>
      </c>
      <c r="N96" s="129" t="s">
        <v>534</v>
      </c>
      <c r="O96" s="108">
        <v>2</v>
      </c>
      <c r="P96" s="108">
        <v>2</v>
      </c>
      <c r="Q96" s="108">
        <v>1</v>
      </c>
      <c r="R96" s="108">
        <v>1</v>
      </c>
      <c r="S96" s="108">
        <v>2</v>
      </c>
      <c r="T96" s="108">
        <v>2</v>
      </c>
      <c r="U96" s="108">
        <v>2</v>
      </c>
      <c r="V96" s="108">
        <v>2</v>
      </c>
      <c r="W96" s="108">
        <v>4</v>
      </c>
      <c r="X96" s="108" t="s">
        <v>653</v>
      </c>
      <c r="Y96" s="108" t="s">
        <v>548</v>
      </c>
      <c r="Z96" s="108" t="s">
        <v>548</v>
      </c>
      <c r="AA96" s="108" t="s">
        <v>548</v>
      </c>
      <c r="AB96" s="108" t="s">
        <v>548</v>
      </c>
      <c r="AC96" s="108">
        <v>18</v>
      </c>
      <c r="AD96" s="135">
        <v>1</v>
      </c>
      <c r="AE96" s="108" t="s">
        <v>548</v>
      </c>
      <c r="AF96" s="108" t="s">
        <v>534</v>
      </c>
      <c r="AG96" s="129" t="s">
        <v>534</v>
      </c>
      <c r="AH96" s="108">
        <v>10</v>
      </c>
      <c r="AI96" s="108">
        <v>4</v>
      </c>
      <c r="AJ96" s="108">
        <v>14</v>
      </c>
      <c r="AK96" s="135">
        <v>1</v>
      </c>
      <c r="AL96" s="108">
        <v>3</v>
      </c>
      <c r="AM96" s="108" t="s">
        <v>548</v>
      </c>
      <c r="AN96" s="108" t="s">
        <v>548</v>
      </c>
      <c r="AO96" s="108">
        <v>4</v>
      </c>
      <c r="AP96" s="108" t="s">
        <v>548</v>
      </c>
      <c r="AQ96" s="108">
        <v>7</v>
      </c>
      <c r="AR96" s="135">
        <v>1</v>
      </c>
      <c r="AS96" s="108">
        <v>5</v>
      </c>
      <c r="AT96" s="108">
        <v>4</v>
      </c>
      <c r="AU96" s="108">
        <v>9</v>
      </c>
      <c r="AV96" s="135">
        <v>1</v>
      </c>
      <c r="AW96" s="108">
        <v>2</v>
      </c>
      <c r="AX96" s="108" t="s">
        <v>548</v>
      </c>
      <c r="AY96" s="108">
        <v>2</v>
      </c>
      <c r="AZ96" s="135">
        <v>1</v>
      </c>
      <c r="BA96" s="108">
        <v>2</v>
      </c>
      <c r="BB96" s="131" t="s">
        <v>603</v>
      </c>
      <c r="BC96" s="108">
        <v>2</v>
      </c>
      <c r="BD96" s="135">
        <v>1</v>
      </c>
      <c r="BE96" s="108">
        <v>10</v>
      </c>
      <c r="BF96" s="108">
        <v>10</v>
      </c>
      <c r="BG96" s="135">
        <v>1</v>
      </c>
      <c r="BH96" s="108">
        <v>4</v>
      </c>
      <c r="BI96" s="108">
        <v>7</v>
      </c>
      <c r="BJ96" s="108">
        <v>11</v>
      </c>
      <c r="BK96" s="135">
        <v>1</v>
      </c>
      <c r="BL96" s="108">
        <v>73</v>
      </c>
      <c r="BM96" s="135">
        <v>1</v>
      </c>
    </row>
    <row r="97" spans="2:65" x14ac:dyDescent="0.35">
      <c r="B97" s="107" t="s">
        <v>1</v>
      </c>
      <c r="C97" s="107" t="s">
        <v>46</v>
      </c>
      <c r="D97" s="107" t="s">
        <v>47</v>
      </c>
      <c r="E97" s="107" t="s">
        <v>48</v>
      </c>
      <c r="F97" s="107" t="s">
        <v>918</v>
      </c>
      <c r="G97" s="107" t="s">
        <v>49</v>
      </c>
      <c r="H97" s="107" t="s">
        <v>1823</v>
      </c>
      <c r="I97" s="133" t="s">
        <v>603</v>
      </c>
      <c r="J97" s="107" t="s">
        <v>1300</v>
      </c>
      <c r="K97" s="133" t="s">
        <v>603</v>
      </c>
      <c r="L97" s="107" t="s">
        <v>1822</v>
      </c>
      <c r="M97" s="107" t="s">
        <v>534</v>
      </c>
      <c r="N97" s="132" t="s">
        <v>534</v>
      </c>
      <c r="O97" s="107">
        <v>2</v>
      </c>
      <c r="P97" s="107">
        <v>2</v>
      </c>
      <c r="Q97" s="107" t="s">
        <v>548</v>
      </c>
      <c r="R97" s="107" t="s">
        <v>548</v>
      </c>
      <c r="S97" s="107">
        <v>2</v>
      </c>
      <c r="T97" s="107" t="s">
        <v>548</v>
      </c>
      <c r="U97" s="107">
        <v>2</v>
      </c>
      <c r="V97" s="107">
        <v>2</v>
      </c>
      <c r="W97" s="107">
        <v>4</v>
      </c>
      <c r="X97" s="107" t="s">
        <v>1821</v>
      </c>
      <c r="Y97" s="107" t="s">
        <v>548</v>
      </c>
      <c r="Z97" s="107" t="s">
        <v>548</v>
      </c>
      <c r="AA97" s="107" t="s">
        <v>548</v>
      </c>
      <c r="AB97" s="107" t="s">
        <v>548</v>
      </c>
      <c r="AC97" s="107">
        <v>14</v>
      </c>
      <c r="AD97" s="139">
        <v>1</v>
      </c>
      <c r="AE97" s="107">
        <v>10</v>
      </c>
      <c r="AF97" s="107">
        <v>10</v>
      </c>
      <c r="AG97" s="139">
        <v>1</v>
      </c>
      <c r="AH97" s="107">
        <v>10</v>
      </c>
      <c r="AI97" s="107">
        <v>4</v>
      </c>
      <c r="AJ97" s="107">
        <v>14</v>
      </c>
      <c r="AK97" s="139">
        <v>1</v>
      </c>
      <c r="AL97" s="107">
        <v>3</v>
      </c>
      <c r="AM97" s="107" t="s">
        <v>548</v>
      </c>
      <c r="AN97" s="107" t="s">
        <v>548</v>
      </c>
      <c r="AO97" s="107" t="s">
        <v>548</v>
      </c>
      <c r="AP97" s="107" t="s">
        <v>548</v>
      </c>
      <c r="AQ97" s="107">
        <v>3</v>
      </c>
      <c r="AR97" s="139">
        <v>1</v>
      </c>
      <c r="AS97" s="107">
        <v>5</v>
      </c>
      <c r="AT97" s="107">
        <v>4</v>
      </c>
      <c r="AU97" s="107">
        <v>9</v>
      </c>
      <c r="AV97" s="139">
        <v>1</v>
      </c>
      <c r="AW97" s="107">
        <v>2</v>
      </c>
      <c r="AX97" s="107" t="s">
        <v>548</v>
      </c>
      <c r="AY97" s="107">
        <v>2</v>
      </c>
      <c r="AZ97" s="139">
        <v>1</v>
      </c>
      <c r="BA97" s="107">
        <v>2</v>
      </c>
      <c r="BB97" s="133" t="s">
        <v>603</v>
      </c>
      <c r="BC97" s="107">
        <v>2</v>
      </c>
      <c r="BD97" s="139">
        <v>1</v>
      </c>
      <c r="BE97" s="107">
        <v>10</v>
      </c>
      <c r="BF97" s="107">
        <v>10</v>
      </c>
      <c r="BG97" s="139">
        <v>1</v>
      </c>
      <c r="BH97" s="107">
        <v>4</v>
      </c>
      <c r="BI97" s="107">
        <v>7</v>
      </c>
      <c r="BJ97" s="107">
        <v>11</v>
      </c>
      <c r="BK97" s="139">
        <v>1</v>
      </c>
      <c r="BL97" s="108">
        <v>75</v>
      </c>
      <c r="BM97" s="139">
        <v>1</v>
      </c>
    </row>
    <row r="98" spans="2:65" x14ac:dyDescent="0.35">
      <c r="B98" s="108" t="s">
        <v>1</v>
      </c>
      <c r="C98" s="108" t="s">
        <v>85</v>
      </c>
      <c r="D98" s="108" t="s">
        <v>86</v>
      </c>
      <c r="E98" s="108" t="s">
        <v>87</v>
      </c>
      <c r="F98" s="108" t="s">
        <v>1068</v>
      </c>
      <c r="G98" s="108" t="s">
        <v>88</v>
      </c>
      <c r="H98" s="108" t="s">
        <v>1820</v>
      </c>
      <c r="I98" s="131" t="s">
        <v>603</v>
      </c>
      <c r="J98" s="108" t="s">
        <v>1759</v>
      </c>
      <c r="K98" s="131" t="s">
        <v>603</v>
      </c>
      <c r="L98" s="108" t="s">
        <v>1819</v>
      </c>
      <c r="M98" s="108" t="s">
        <v>534</v>
      </c>
      <c r="N98" s="129" t="s">
        <v>534</v>
      </c>
      <c r="O98" s="108">
        <v>2</v>
      </c>
      <c r="P98" s="108">
        <v>2</v>
      </c>
      <c r="Q98" s="108" t="s">
        <v>548</v>
      </c>
      <c r="R98" s="108" t="s">
        <v>548</v>
      </c>
      <c r="S98" s="108">
        <v>2</v>
      </c>
      <c r="T98" s="108">
        <v>2</v>
      </c>
      <c r="U98" s="108">
        <v>2</v>
      </c>
      <c r="V98" s="108">
        <v>2</v>
      </c>
      <c r="W98" s="108">
        <v>4</v>
      </c>
      <c r="X98" s="108" t="s">
        <v>1818</v>
      </c>
      <c r="Y98" s="108" t="s">
        <v>548</v>
      </c>
      <c r="Z98" s="108" t="s">
        <v>548</v>
      </c>
      <c r="AA98" s="108" t="s">
        <v>548</v>
      </c>
      <c r="AB98" s="108" t="s">
        <v>548</v>
      </c>
      <c r="AC98" s="108">
        <v>16</v>
      </c>
      <c r="AD98" s="135">
        <v>1</v>
      </c>
      <c r="AE98" s="108">
        <v>10</v>
      </c>
      <c r="AF98" s="108">
        <v>10</v>
      </c>
      <c r="AG98" s="135">
        <v>1</v>
      </c>
      <c r="AH98" s="108">
        <v>10</v>
      </c>
      <c r="AI98" s="108">
        <v>4</v>
      </c>
      <c r="AJ98" s="108">
        <v>14</v>
      </c>
      <c r="AK98" s="135">
        <v>1</v>
      </c>
      <c r="AL98" s="108">
        <v>3</v>
      </c>
      <c r="AM98" s="108">
        <v>3</v>
      </c>
      <c r="AN98" s="108" t="s">
        <v>614</v>
      </c>
      <c r="AO98" s="108">
        <v>4</v>
      </c>
      <c r="AP98" s="108" t="s">
        <v>548</v>
      </c>
      <c r="AQ98" s="108">
        <v>10</v>
      </c>
      <c r="AR98" s="135">
        <v>1</v>
      </c>
      <c r="AS98" s="108">
        <v>5</v>
      </c>
      <c r="AT98" s="108">
        <v>4</v>
      </c>
      <c r="AU98" s="108">
        <v>9</v>
      </c>
      <c r="AV98" s="135">
        <v>1</v>
      </c>
      <c r="AW98" s="108">
        <v>2</v>
      </c>
      <c r="AX98" s="108" t="s">
        <v>548</v>
      </c>
      <c r="AY98" s="108">
        <v>2</v>
      </c>
      <c r="AZ98" s="135">
        <v>1</v>
      </c>
      <c r="BA98" s="108">
        <v>2</v>
      </c>
      <c r="BB98" s="131" t="s">
        <v>603</v>
      </c>
      <c r="BC98" s="108">
        <v>2</v>
      </c>
      <c r="BD98" s="135">
        <v>1</v>
      </c>
      <c r="BE98" s="108">
        <v>10</v>
      </c>
      <c r="BF98" s="108">
        <v>10</v>
      </c>
      <c r="BG98" s="135">
        <v>1</v>
      </c>
      <c r="BH98" s="108">
        <v>4</v>
      </c>
      <c r="BI98" s="108">
        <v>7</v>
      </c>
      <c r="BJ98" s="108">
        <v>11</v>
      </c>
      <c r="BK98" s="135">
        <v>1</v>
      </c>
      <c r="BL98" s="108">
        <v>84</v>
      </c>
      <c r="BM98" s="135">
        <v>1</v>
      </c>
    </row>
    <row r="99" spans="2:65" x14ac:dyDescent="0.35">
      <c r="B99" s="107" t="s">
        <v>1</v>
      </c>
      <c r="C99" s="107" t="s">
        <v>24</v>
      </c>
      <c r="D99" s="107" t="s">
        <v>89</v>
      </c>
      <c r="E99" s="107" t="s">
        <v>218</v>
      </c>
      <c r="F99" s="107" t="s">
        <v>1084</v>
      </c>
      <c r="G99" s="107" t="s">
        <v>493</v>
      </c>
      <c r="H99" s="107" t="s">
        <v>1817</v>
      </c>
      <c r="I99" s="133" t="s">
        <v>603</v>
      </c>
      <c r="J99" s="107" t="s">
        <v>1300</v>
      </c>
      <c r="K99" s="133" t="s">
        <v>603</v>
      </c>
      <c r="L99" s="107" t="s">
        <v>637</v>
      </c>
      <c r="M99" s="107" t="s">
        <v>534</v>
      </c>
      <c r="N99" s="132" t="s">
        <v>534</v>
      </c>
      <c r="O99" s="107">
        <v>2</v>
      </c>
      <c r="P99" s="107">
        <v>2</v>
      </c>
      <c r="Q99" s="107">
        <v>1</v>
      </c>
      <c r="R99" s="107">
        <v>1</v>
      </c>
      <c r="S99" s="107">
        <v>2</v>
      </c>
      <c r="T99" s="107">
        <v>2</v>
      </c>
      <c r="U99" s="107">
        <v>2</v>
      </c>
      <c r="V99" s="107">
        <v>2</v>
      </c>
      <c r="W99" s="107">
        <v>4</v>
      </c>
      <c r="X99" s="107" t="s">
        <v>1816</v>
      </c>
      <c r="Y99" s="107" t="s">
        <v>548</v>
      </c>
      <c r="Z99" s="107" t="s">
        <v>548</v>
      </c>
      <c r="AA99" s="107" t="s">
        <v>548</v>
      </c>
      <c r="AB99" s="107" t="s">
        <v>548</v>
      </c>
      <c r="AC99" s="107">
        <v>18</v>
      </c>
      <c r="AD99" s="139">
        <v>1</v>
      </c>
      <c r="AE99" s="107">
        <v>10</v>
      </c>
      <c r="AF99" s="107">
        <v>10</v>
      </c>
      <c r="AG99" s="139">
        <v>1</v>
      </c>
      <c r="AH99" s="107">
        <v>10</v>
      </c>
      <c r="AI99" s="107">
        <v>4</v>
      </c>
      <c r="AJ99" s="107">
        <v>14</v>
      </c>
      <c r="AK99" s="139">
        <v>1</v>
      </c>
      <c r="AL99" s="107">
        <v>3</v>
      </c>
      <c r="AM99" s="107" t="s">
        <v>548</v>
      </c>
      <c r="AN99" s="107" t="s">
        <v>548</v>
      </c>
      <c r="AO99" s="107">
        <v>4</v>
      </c>
      <c r="AP99" s="107" t="s">
        <v>548</v>
      </c>
      <c r="AQ99" s="107">
        <v>7</v>
      </c>
      <c r="AR99" s="139">
        <v>1</v>
      </c>
      <c r="AS99" s="107">
        <v>5</v>
      </c>
      <c r="AT99" s="107">
        <v>4</v>
      </c>
      <c r="AU99" s="107">
        <v>9</v>
      </c>
      <c r="AV99" s="139">
        <v>1</v>
      </c>
      <c r="AW99" s="107">
        <v>2</v>
      </c>
      <c r="AX99" s="107" t="s">
        <v>548</v>
      </c>
      <c r="AY99" s="107">
        <v>2</v>
      </c>
      <c r="AZ99" s="139">
        <v>1</v>
      </c>
      <c r="BA99" s="107">
        <v>2</v>
      </c>
      <c r="BB99" s="133" t="s">
        <v>603</v>
      </c>
      <c r="BC99" s="107">
        <v>2</v>
      </c>
      <c r="BD99" s="139">
        <v>1</v>
      </c>
      <c r="BE99" s="107">
        <v>10</v>
      </c>
      <c r="BF99" s="107">
        <v>10</v>
      </c>
      <c r="BG99" s="139">
        <v>1</v>
      </c>
      <c r="BH99" s="107">
        <v>4</v>
      </c>
      <c r="BI99" s="107">
        <v>7</v>
      </c>
      <c r="BJ99" s="107">
        <v>11</v>
      </c>
      <c r="BK99" s="139">
        <v>1</v>
      </c>
      <c r="BL99" s="108">
        <v>83</v>
      </c>
      <c r="BM99" s="139">
        <v>1</v>
      </c>
    </row>
    <row r="100" spans="2:65" x14ac:dyDescent="0.35">
      <c r="B100" s="108" t="s">
        <v>1</v>
      </c>
      <c r="C100" s="108" t="s">
        <v>24</v>
      </c>
      <c r="D100" s="108" t="s">
        <v>64</v>
      </c>
      <c r="E100" s="108" t="s">
        <v>279</v>
      </c>
      <c r="F100" s="108" t="s">
        <v>1093</v>
      </c>
      <c r="G100" s="108" t="s">
        <v>42</v>
      </c>
      <c r="H100" s="108" t="s">
        <v>1815</v>
      </c>
      <c r="I100" s="131" t="s">
        <v>603</v>
      </c>
      <c r="J100" s="108" t="s">
        <v>1277</v>
      </c>
      <c r="K100" s="131" t="s">
        <v>603</v>
      </c>
      <c r="L100" s="108" t="s">
        <v>604</v>
      </c>
      <c r="M100" s="108" t="s">
        <v>534</v>
      </c>
      <c r="N100" s="129" t="s">
        <v>534</v>
      </c>
      <c r="O100" s="108">
        <v>2</v>
      </c>
      <c r="P100" s="108">
        <v>2</v>
      </c>
      <c r="Q100" s="108">
        <v>1</v>
      </c>
      <c r="R100" s="108">
        <v>1</v>
      </c>
      <c r="S100" s="108">
        <v>2</v>
      </c>
      <c r="T100" s="108">
        <v>2</v>
      </c>
      <c r="U100" s="108">
        <v>2</v>
      </c>
      <c r="V100" s="108">
        <v>2</v>
      </c>
      <c r="W100" s="108">
        <v>4</v>
      </c>
      <c r="X100" s="108" t="s">
        <v>1814</v>
      </c>
      <c r="Y100" s="108" t="s">
        <v>548</v>
      </c>
      <c r="Z100" s="108" t="s">
        <v>548</v>
      </c>
      <c r="AA100" s="108" t="s">
        <v>548</v>
      </c>
      <c r="AB100" s="108" t="s">
        <v>548</v>
      </c>
      <c r="AC100" s="108">
        <v>18</v>
      </c>
      <c r="AD100" s="135">
        <v>1</v>
      </c>
      <c r="AE100" s="108">
        <v>10</v>
      </c>
      <c r="AF100" s="108">
        <v>10</v>
      </c>
      <c r="AG100" s="135">
        <v>1</v>
      </c>
      <c r="AH100" s="108">
        <v>10</v>
      </c>
      <c r="AI100" s="108">
        <v>4</v>
      </c>
      <c r="AJ100" s="108">
        <v>14</v>
      </c>
      <c r="AK100" s="135">
        <v>1</v>
      </c>
      <c r="AL100" s="108">
        <v>3</v>
      </c>
      <c r="AM100" s="108">
        <v>3</v>
      </c>
      <c r="AN100" s="108" t="s">
        <v>614</v>
      </c>
      <c r="AO100" s="108">
        <v>4</v>
      </c>
      <c r="AP100" s="108" t="s">
        <v>548</v>
      </c>
      <c r="AQ100" s="108">
        <v>10</v>
      </c>
      <c r="AR100" s="135">
        <v>1</v>
      </c>
      <c r="AS100" s="108">
        <v>5</v>
      </c>
      <c r="AT100" s="108">
        <v>4</v>
      </c>
      <c r="AU100" s="108">
        <v>9</v>
      </c>
      <c r="AV100" s="135">
        <v>1</v>
      </c>
      <c r="AW100" s="108">
        <v>2</v>
      </c>
      <c r="AX100" s="108" t="s">
        <v>548</v>
      </c>
      <c r="AY100" s="108">
        <v>2</v>
      </c>
      <c r="AZ100" s="135">
        <v>1</v>
      </c>
      <c r="BA100" s="108">
        <v>2</v>
      </c>
      <c r="BB100" s="131" t="s">
        <v>603</v>
      </c>
      <c r="BC100" s="108">
        <v>2</v>
      </c>
      <c r="BD100" s="135">
        <v>1</v>
      </c>
      <c r="BE100" s="108">
        <v>10</v>
      </c>
      <c r="BF100" s="108">
        <v>10</v>
      </c>
      <c r="BG100" s="135">
        <v>1</v>
      </c>
      <c r="BH100" s="108">
        <v>4</v>
      </c>
      <c r="BI100" s="108">
        <v>7</v>
      </c>
      <c r="BJ100" s="108">
        <v>11</v>
      </c>
      <c r="BK100" s="135">
        <v>1</v>
      </c>
      <c r="BL100" s="108">
        <v>86</v>
      </c>
      <c r="BM100" s="135">
        <v>1</v>
      </c>
    </row>
    <row r="101" spans="2:65" x14ac:dyDescent="0.35">
      <c r="B101" s="107" t="s">
        <v>1</v>
      </c>
      <c r="C101" s="107" t="s">
        <v>21</v>
      </c>
      <c r="D101" s="107" t="s">
        <v>172</v>
      </c>
      <c r="E101" s="107" t="s">
        <v>173</v>
      </c>
      <c r="F101" s="107" t="s">
        <v>1128</v>
      </c>
      <c r="G101" s="107" t="s">
        <v>45</v>
      </c>
      <c r="H101" s="107" t="s">
        <v>1813</v>
      </c>
      <c r="I101" s="133" t="s">
        <v>603</v>
      </c>
      <c r="J101" s="107" t="s">
        <v>1277</v>
      </c>
      <c r="K101" s="133" t="s">
        <v>603</v>
      </c>
      <c r="L101" s="107" t="s">
        <v>644</v>
      </c>
      <c r="M101" s="107" t="s">
        <v>534</v>
      </c>
      <c r="N101" s="132" t="s">
        <v>534</v>
      </c>
      <c r="O101" s="107">
        <v>2</v>
      </c>
      <c r="P101" s="107">
        <v>2</v>
      </c>
      <c r="Q101" s="107">
        <v>1</v>
      </c>
      <c r="R101" s="107">
        <v>1</v>
      </c>
      <c r="S101" s="107">
        <v>2</v>
      </c>
      <c r="T101" s="107">
        <v>2</v>
      </c>
      <c r="U101" s="107">
        <v>2</v>
      </c>
      <c r="V101" s="107">
        <v>2</v>
      </c>
      <c r="W101" s="107">
        <v>4</v>
      </c>
      <c r="X101" s="107" t="s">
        <v>1812</v>
      </c>
      <c r="Y101" s="107" t="s">
        <v>548</v>
      </c>
      <c r="Z101" s="107" t="s">
        <v>548</v>
      </c>
      <c r="AA101" s="107" t="s">
        <v>548</v>
      </c>
      <c r="AB101" s="107" t="s">
        <v>548</v>
      </c>
      <c r="AC101" s="107">
        <v>18</v>
      </c>
      <c r="AD101" s="139">
        <v>1</v>
      </c>
      <c r="AE101" s="107">
        <v>10</v>
      </c>
      <c r="AF101" s="107">
        <v>10</v>
      </c>
      <c r="AG101" s="139">
        <v>1</v>
      </c>
      <c r="AH101" s="107">
        <v>10</v>
      </c>
      <c r="AI101" s="107">
        <v>4</v>
      </c>
      <c r="AJ101" s="107">
        <v>14</v>
      </c>
      <c r="AK101" s="139">
        <v>1</v>
      </c>
      <c r="AL101" s="107">
        <v>3</v>
      </c>
      <c r="AM101" s="107" t="s">
        <v>548</v>
      </c>
      <c r="AN101" s="107" t="s">
        <v>548</v>
      </c>
      <c r="AO101" s="107">
        <v>4</v>
      </c>
      <c r="AP101" s="107" t="s">
        <v>548</v>
      </c>
      <c r="AQ101" s="107">
        <v>7</v>
      </c>
      <c r="AR101" s="139">
        <v>1</v>
      </c>
      <c r="AS101" s="107">
        <v>5</v>
      </c>
      <c r="AT101" s="107">
        <v>4</v>
      </c>
      <c r="AU101" s="107">
        <v>9</v>
      </c>
      <c r="AV101" s="139">
        <v>1</v>
      </c>
      <c r="AW101" s="107">
        <v>2</v>
      </c>
      <c r="AX101" s="107" t="s">
        <v>548</v>
      </c>
      <c r="AY101" s="107">
        <v>2</v>
      </c>
      <c r="AZ101" s="139">
        <v>1</v>
      </c>
      <c r="BA101" s="107">
        <v>2</v>
      </c>
      <c r="BB101" s="133" t="s">
        <v>603</v>
      </c>
      <c r="BC101" s="107">
        <v>2</v>
      </c>
      <c r="BD101" s="139">
        <v>1</v>
      </c>
      <c r="BE101" s="107">
        <v>10</v>
      </c>
      <c r="BF101" s="107">
        <v>10</v>
      </c>
      <c r="BG101" s="139">
        <v>1</v>
      </c>
      <c r="BH101" s="107">
        <v>4</v>
      </c>
      <c r="BI101" s="107">
        <v>7</v>
      </c>
      <c r="BJ101" s="107">
        <v>11</v>
      </c>
      <c r="BK101" s="139">
        <v>1</v>
      </c>
      <c r="BL101" s="108">
        <v>83</v>
      </c>
      <c r="BM101" s="139">
        <v>1</v>
      </c>
    </row>
    <row r="102" spans="2:65" x14ac:dyDescent="0.35">
      <c r="B102" s="108" t="s">
        <v>1</v>
      </c>
      <c r="C102" s="108" t="s">
        <v>46</v>
      </c>
      <c r="D102" s="108" t="s">
        <v>47</v>
      </c>
      <c r="E102" s="108" t="s">
        <v>157</v>
      </c>
      <c r="F102" s="108" t="s">
        <v>1205</v>
      </c>
      <c r="G102" s="108" t="s">
        <v>49</v>
      </c>
      <c r="H102" s="108" t="s">
        <v>1811</v>
      </c>
      <c r="I102" s="131" t="s">
        <v>603</v>
      </c>
      <c r="J102" s="108" t="s">
        <v>1300</v>
      </c>
      <c r="K102" s="131" t="s">
        <v>603</v>
      </c>
      <c r="L102" s="108" t="s">
        <v>604</v>
      </c>
      <c r="M102" s="108" t="s">
        <v>534</v>
      </c>
      <c r="N102" s="129" t="s">
        <v>534</v>
      </c>
      <c r="O102" s="108">
        <v>2</v>
      </c>
      <c r="P102" s="108">
        <v>2</v>
      </c>
      <c r="Q102" s="108" t="s">
        <v>548</v>
      </c>
      <c r="R102" s="108" t="s">
        <v>548</v>
      </c>
      <c r="S102" s="108">
        <v>2</v>
      </c>
      <c r="T102" s="108" t="s">
        <v>548</v>
      </c>
      <c r="U102" s="108">
        <v>2</v>
      </c>
      <c r="V102" s="108">
        <v>2</v>
      </c>
      <c r="W102" s="108">
        <v>4</v>
      </c>
      <c r="X102" s="108" t="s">
        <v>1810</v>
      </c>
      <c r="Y102" s="108" t="s">
        <v>548</v>
      </c>
      <c r="Z102" s="108" t="s">
        <v>548</v>
      </c>
      <c r="AA102" s="108" t="s">
        <v>548</v>
      </c>
      <c r="AB102" s="108" t="s">
        <v>548</v>
      </c>
      <c r="AC102" s="108">
        <v>14</v>
      </c>
      <c r="AD102" s="135">
        <v>1</v>
      </c>
      <c r="AE102" s="108">
        <v>10</v>
      </c>
      <c r="AF102" s="108">
        <v>10</v>
      </c>
      <c r="AG102" s="135">
        <v>1</v>
      </c>
      <c r="AH102" s="108">
        <v>10</v>
      </c>
      <c r="AI102" s="108">
        <v>4</v>
      </c>
      <c r="AJ102" s="108">
        <v>14</v>
      </c>
      <c r="AK102" s="135">
        <v>1</v>
      </c>
      <c r="AL102" s="108">
        <v>3</v>
      </c>
      <c r="AM102" s="108" t="s">
        <v>548</v>
      </c>
      <c r="AN102" s="108" t="s">
        <v>548</v>
      </c>
      <c r="AO102" s="108" t="s">
        <v>548</v>
      </c>
      <c r="AP102" s="108" t="s">
        <v>548</v>
      </c>
      <c r="AQ102" s="108">
        <v>3</v>
      </c>
      <c r="AR102" s="135">
        <v>1</v>
      </c>
      <c r="AS102" s="108">
        <v>5</v>
      </c>
      <c r="AT102" s="108">
        <v>4</v>
      </c>
      <c r="AU102" s="108">
        <v>9</v>
      </c>
      <c r="AV102" s="135">
        <v>1</v>
      </c>
      <c r="AW102" s="108">
        <v>2</v>
      </c>
      <c r="AX102" s="108" t="s">
        <v>548</v>
      </c>
      <c r="AY102" s="108">
        <v>2</v>
      </c>
      <c r="AZ102" s="135">
        <v>1</v>
      </c>
      <c r="BA102" s="108">
        <v>2</v>
      </c>
      <c r="BB102" s="131" t="s">
        <v>603</v>
      </c>
      <c r="BC102" s="108">
        <v>2</v>
      </c>
      <c r="BD102" s="135">
        <v>1</v>
      </c>
      <c r="BE102" s="108">
        <v>10</v>
      </c>
      <c r="BF102" s="108">
        <v>10</v>
      </c>
      <c r="BG102" s="135">
        <v>1</v>
      </c>
      <c r="BH102" s="108">
        <v>4</v>
      </c>
      <c r="BI102" s="108">
        <v>7</v>
      </c>
      <c r="BJ102" s="108">
        <v>11</v>
      </c>
      <c r="BK102" s="135">
        <v>1</v>
      </c>
      <c r="BL102" s="108">
        <v>75</v>
      </c>
      <c r="BM102" s="135">
        <v>1</v>
      </c>
    </row>
    <row r="103" spans="2:65" x14ac:dyDescent="0.35">
      <c r="B103" s="107" t="s">
        <v>1</v>
      </c>
      <c r="C103" s="107" t="s">
        <v>8</v>
      </c>
      <c r="D103" s="107" t="s">
        <v>9</v>
      </c>
      <c r="E103" s="107" t="s">
        <v>320</v>
      </c>
      <c r="F103" s="107" t="s">
        <v>935</v>
      </c>
      <c r="G103" s="107" t="s">
        <v>1330</v>
      </c>
      <c r="H103" s="107" t="s">
        <v>1809</v>
      </c>
      <c r="I103" s="133" t="s">
        <v>603</v>
      </c>
      <c r="J103" s="107" t="s">
        <v>1373</v>
      </c>
      <c r="K103" s="133" t="s">
        <v>603</v>
      </c>
      <c r="L103" s="107" t="s">
        <v>635</v>
      </c>
      <c r="M103" s="107" t="s">
        <v>534</v>
      </c>
      <c r="N103" s="132" t="s">
        <v>534</v>
      </c>
      <c r="O103" s="107">
        <v>2</v>
      </c>
      <c r="P103" s="107">
        <v>2</v>
      </c>
      <c r="Q103" s="107" t="s">
        <v>548</v>
      </c>
      <c r="R103" s="107" t="s">
        <v>548</v>
      </c>
      <c r="S103" s="107">
        <v>2</v>
      </c>
      <c r="T103" s="107">
        <v>2</v>
      </c>
      <c r="U103" s="107">
        <v>2</v>
      </c>
      <c r="V103" s="107">
        <v>2</v>
      </c>
      <c r="W103" s="107">
        <v>4</v>
      </c>
      <c r="X103" s="107" t="s">
        <v>1808</v>
      </c>
      <c r="Y103" s="107" t="s">
        <v>548</v>
      </c>
      <c r="Z103" s="107" t="s">
        <v>548</v>
      </c>
      <c r="AA103" s="107" t="s">
        <v>548</v>
      </c>
      <c r="AB103" s="107" t="s">
        <v>548</v>
      </c>
      <c r="AC103" s="107">
        <v>16</v>
      </c>
      <c r="AD103" s="139">
        <v>1</v>
      </c>
      <c r="AE103" s="107">
        <v>10</v>
      </c>
      <c r="AF103" s="107">
        <v>10</v>
      </c>
      <c r="AG103" s="139">
        <v>1</v>
      </c>
      <c r="AH103" s="107">
        <v>10</v>
      </c>
      <c r="AI103" s="107">
        <v>4</v>
      </c>
      <c r="AJ103" s="107">
        <v>14</v>
      </c>
      <c r="AK103" s="139">
        <v>1</v>
      </c>
      <c r="AL103" s="107">
        <v>3</v>
      </c>
      <c r="AM103" s="107" t="s">
        <v>548</v>
      </c>
      <c r="AN103" s="107" t="s">
        <v>548</v>
      </c>
      <c r="AO103" s="107">
        <v>4</v>
      </c>
      <c r="AP103" s="107" t="s">
        <v>548</v>
      </c>
      <c r="AQ103" s="107">
        <v>7</v>
      </c>
      <c r="AR103" s="139">
        <v>1</v>
      </c>
      <c r="AS103" s="107">
        <v>5</v>
      </c>
      <c r="AT103" s="107">
        <v>4</v>
      </c>
      <c r="AU103" s="107">
        <v>9</v>
      </c>
      <c r="AV103" s="139">
        <v>1</v>
      </c>
      <c r="AW103" s="107">
        <v>2</v>
      </c>
      <c r="AX103" s="107" t="s">
        <v>613</v>
      </c>
      <c r="AY103" s="107">
        <v>2</v>
      </c>
      <c r="AZ103" s="139">
        <v>1</v>
      </c>
      <c r="BA103" s="107">
        <v>2</v>
      </c>
      <c r="BB103" s="133" t="s">
        <v>603</v>
      </c>
      <c r="BC103" s="107">
        <v>2</v>
      </c>
      <c r="BD103" s="139">
        <v>1</v>
      </c>
      <c r="BE103" s="107">
        <v>10</v>
      </c>
      <c r="BF103" s="107">
        <v>10</v>
      </c>
      <c r="BG103" s="139">
        <v>1</v>
      </c>
      <c r="BH103" s="107">
        <v>4</v>
      </c>
      <c r="BI103" s="107">
        <v>7</v>
      </c>
      <c r="BJ103" s="107">
        <v>11</v>
      </c>
      <c r="BK103" s="139">
        <v>1</v>
      </c>
      <c r="BL103" s="108">
        <v>81</v>
      </c>
      <c r="BM103" s="139">
        <v>1</v>
      </c>
    </row>
    <row r="104" spans="2:65" x14ac:dyDescent="0.35">
      <c r="B104" s="108" t="s">
        <v>1</v>
      </c>
      <c r="C104" s="108" t="s">
        <v>24</v>
      </c>
      <c r="D104" s="108" t="s">
        <v>131</v>
      </c>
      <c r="E104" s="108" t="s">
        <v>132</v>
      </c>
      <c r="F104" s="108" t="s">
        <v>1013</v>
      </c>
      <c r="G104" s="108" t="s">
        <v>15</v>
      </c>
      <c r="H104" s="108" t="s">
        <v>1807</v>
      </c>
      <c r="I104" s="131" t="s">
        <v>603</v>
      </c>
      <c r="J104" s="108" t="s">
        <v>1317</v>
      </c>
      <c r="K104" s="131" t="s">
        <v>603</v>
      </c>
      <c r="L104" s="108" t="s">
        <v>630</v>
      </c>
      <c r="M104" s="108" t="s">
        <v>534</v>
      </c>
      <c r="N104" s="129" t="s">
        <v>534</v>
      </c>
      <c r="O104" s="108">
        <v>2</v>
      </c>
      <c r="P104" s="108">
        <v>2</v>
      </c>
      <c r="Q104" s="108">
        <v>1</v>
      </c>
      <c r="R104" s="108">
        <v>1</v>
      </c>
      <c r="S104" s="108">
        <v>2</v>
      </c>
      <c r="T104" s="108">
        <v>2</v>
      </c>
      <c r="U104" s="108">
        <v>2</v>
      </c>
      <c r="V104" s="108">
        <v>2</v>
      </c>
      <c r="W104" s="108">
        <v>4</v>
      </c>
      <c r="X104" s="108" t="s">
        <v>621</v>
      </c>
      <c r="Y104" s="108" t="s">
        <v>548</v>
      </c>
      <c r="Z104" s="108" t="s">
        <v>548</v>
      </c>
      <c r="AA104" s="108" t="s">
        <v>548</v>
      </c>
      <c r="AB104" s="108" t="s">
        <v>548</v>
      </c>
      <c r="AC104" s="108">
        <v>18</v>
      </c>
      <c r="AD104" s="135">
        <v>1</v>
      </c>
      <c r="AE104" s="108">
        <v>10</v>
      </c>
      <c r="AF104" s="108">
        <v>10</v>
      </c>
      <c r="AG104" s="135">
        <v>1</v>
      </c>
      <c r="AH104" s="108">
        <v>10</v>
      </c>
      <c r="AI104" s="108">
        <v>4</v>
      </c>
      <c r="AJ104" s="108">
        <v>14</v>
      </c>
      <c r="AK104" s="135">
        <v>1</v>
      </c>
      <c r="AL104" s="108">
        <v>3</v>
      </c>
      <c r="AM104" s="108" t="s">
        <v>548</v>
      </c>
      <c r="AN104" s="108" t="s">
        <v>548</v>
      </c>
      <c r="AO104" s="108">
        <v>4</v>
      </c>
      <c r="AP104" s="108" t="s">
        <v>548</v>
      </c>
      <c r="AQ104" s="108">
        <v>7</v>
      </c>
      <c r="AR104" s="135">
        <v>1</v>
      </c>
      <c r="AS104" s="108">
        <v>5</v>
      </c>
      <c r="AT104" s="108">
        <v>4</v>
      </c>
      <c r="AU104" s="108">
        <v>9</v>
      </c>
      <c r="AV104" s="135">
        <v>1</v>
      </c>
      <c r="AW104" s="108">
        <v>2</v>
      </c>
      <c r="AX104" s="108" t="s">
        <v>548</v>
      </c>
      <c r="AY104" s="108">
        <v>2</v>
      </c>
      <c r="AZ104" s="135">
        <v>1</v>
      </c>
      <c r="BA104" s="108">
        <v>2</v>
      </c>
      <c r="BB104" s="131" t="s">
        <v>603</v>
      </c>
      <c r="BC104" s="108">
        <v>2</v>
      </c>
      <c r="BD104" s="135">
        <v>1</v>
      </c>
      <c r="BE104" s="108">
        <v>10</v>
      </c>
      <c r="BF104" s="108">
        <v>10</v>
      </c>
      <c r="BG104" s="135">
        <v>1</v>
      </c>
      <c r="BH104" s="108">
        <v>4</v>
      </c>
      <c r="BI104" s="108">
        <v>7</v>
      </c>
      <c r="BJ104" s="108">
        <v>11</v>
      </c>
      <c r="BK104" s="135">
        <v>1</v>
      </c>
      <c r="BL104" s="108">
        <v>83</v>
      </c>
      <c r="BM104" s="135">
        <v>1</v>
      </c>
    </row>
    <row r="105" spans="2:65" x14ac:dyDescent="0.35">
      <c r="B105" s="107" t="s">
        <v>1</v>
      </c>
      <c r="C105" s="107" t="s">
        <v>97</v>
      </c>
      <c r="D105" s="107" t="s">
        <v>98</v>
      </c>
      <c r="E105" s="107" t="s">
        <v>99</v>
      </c>
      <c r="F105" s="107" t="s">
        <v>903</v>
      </c>
      <c r="G105" s="107" t="s">
        <v>88</v>
      </c>
      <c r="H105" s="107" t="s">
        <v>1806</v>
      </c>
      <c r="I105" s="133" t="s">
        <v>603</v>
      </c>
      <c r="J105" s="107" t="s">
        <v>1297</v>
      </c>
      <c r="K105" s="133" t="s">
        <v>603</v>
      </c>
      <c r="L105" s="107" t="s">
        <v>648</v>
      </c>
      <c r="M105" s="107" t="s">
        <v>534</v>
      </c>
      <c r="N105" s="132" t="s">
        <v>534</v>
      </c>
      <c r="O105" s="107">
        <v>2</v>
      </c>
      <c r="P105" s="107">
        <v>2</v>
      </c>
      <c r="Q105" s="107">
        <v>1</v>
      </c>
      <c r="R105" s="107">
        <v>1</v>
      </c>
      <c r="S105" s="107">
        <v>2</v>
      </c>
      <c r="T105" s="107">
        <v>2</v>
      </c>
      <c r="U105" s="107">
        <v>2</v>
      </c>
      <c r="V105" s="107">
        <v>2</v>
      </c>
      <c r="W105" s="107">
        <v>4</v>
      </c>
      <c r="X105" s="107" t="s">
        <v>1805</v>
      </c>
      <c r="Y105" s="107" t="s">
        <v>548</v>
      </c>
      <c r="Z105" s="107" t="s">
        <v>548</v>
      </c>
      <c r="AA105" s="107" t="s">
        <v>548</v>
      </c>
      <c r="AB105" s="107" t="s">
        <v>548</v>
      </c>
      <c r="AC105" s="107">
        <v>18</v>
      </c>
      <c r="AD105" s="139">
        <v>1</v>
      </c>
      <c r="AE105" s="107">
        <v>10</v>
      </c>
      <c r="AF105" s="107">
        <v>10</v>
      </c>
      <c r="AG105" s="139">
        <v>1</v>
      </c>
      <c r="AH105" s="107">
        <v>10</v>
      </c>
      <c r="AI105" s="107">
        <v>4</v>
      </c>
      <c r="AJ105" s="107">
        <v>14</v>
      </c>
      <c r="AK105" s="139">
        <v>1</v>
      </c>
      <c r="AL105" s="107">
        <v>3</v>
      </c>
      <c r="AM105" s="107">
        <v>3</v>
      </c>
      <c r="AN105" s="107" t="s">
        <v>614</v>
      </c>
      <c r="AO105" s="107">
        <v>4</v>
      </c>
      <c r="AP105" s="107" t="s">
        <v>548</v>
      </c>
      <c r="AQ105" s="107">
        <v>10</v>
      </c>
      <c r="AR105" s="139">
        <v>1</v>
      </c>
      <c r="AS105" s="107">
        <v>5</v>
      </c>
      <c r="AT105" s="107">
        <v>4</v>
      </c>
      <c r="AU105" s="107">
        <v>9</v>
      </c>
      <c r="AV105" s="139">
        <v>1</v>
      </c>
      <c r="AW105" s="107">
        <v>2</v>
      </c>
      <c r="AX105" s="107" t="s">
        <v>548</v>
      </c>
      <c r="AY105" s="107">
        <v>2</v>
      </c>
      <c r="AZ105" s="139">
        <v>1</v>
      </c>
      <c r="BA105" s="107">
        <v>2</v>
      </c>
      <c r="BB105" s="133" t="s">
        <v>603</v>
      </c>
      <c r="BC105" s="107">
        <v>2</v>
      </c>
      <c r="BD105" s="139">
        <v>1</v>
      </c>
      <c r="BE105" s="107">
        <v>10</v>
      </c>
      <c r="BF105" s="107">
        <v>10</v>
      </c>
      <c r="BG105" s="139">
        <v>1</v>
      </c>
      <c r="BH105" s="107">
        <v>4</v>
      </c>
      <c r="BI105" s="107">
        <v>7</v>
      </c>
      <c r="BJ105" s="107">
        <v>11</v>
      </c>
      <c r="BK105" s="139">
        <v>1</v>
      </c>
      <c r="BL105" s="108">
        <v>86</v>
      </c>
      <c r="BM105" s="139">
        <v>1</v>
      </c>
    </row>
    <row r="106" spans="2:65" x14ac:dyDescent="0.35">
      <c r="B106" s="108" t="s">
        <v>1</v>
      </c>
      <c r="C106" s="108" t="s">
        <v>2</v>
      </c>
      <c r="D106" s="108" t="s">
        <v>37</v>
      </c>
      <c r="E106" s="108" t="s">
        <v>226</v>
      </c>
      <c r="F106" s="108" t="s">
        <v>944</v>
      </c>
      <c r="G106" s="108" t="s">
        <v>5</v>
      </c>
      <c r="H106" s="108" t="s">
        <v>1804</v>
      </c>
      <c r="I106" s="131" t="s">
        <v>603</v>
      </c>
      <c r="J106" s="108" t="s">
        <v>1336</v>
      </c>
      <c r="K106" s="131" t="s">
        <v>603</v>
      </c>
      <c r="L106" s="108" t="s">
        <v>656</v>
      </c>
      <c r="M106" s="108" t="s">
        <v>534</v>
      </c>
      <c r="N106" s="129" t="s">
        <v>534</v>
      </c>
      <c r="O106" s="108">
        <v>2</v>
      </c>
      <c r="P106" s="108">
        <v>2</v>
      </c>
      <c r="Q106" s="108">
        <v>1</v>
      </c>
      <c r="R106" s="108">
        <v>1</v>
      </c>
      <c r="S106" s="108">
        <v>2</v>
      </c>
      <c r="T106" s="108" t="s">
        <v>548</v>
      </c>
      <c r="U106" s="108">
        <v>2</v>
      </c>
      <c r="V106" s="108">
        <v>2</v>
      </c>
      <c r="W106" s="108">
        <v>4</v>
      </c>
      <c r="X106" s="108" t="s">
        <v>668</v>
      </c>
      <c r="Y106" s="108" t="s">
        <v>548</v>
      </c>
      <c r="Z106" s="108" t="s">
        <v>548</v>
      </c>
      <c r="AA106" s="108" t="s">
        <v>548</v>
      </c>
      <c r="AB106" s="108" t="s">
        <v>548</v>
      </c>
      <c r="AC106" s="108">
        <v>16</v>
      </c>
      <c r="AD106" s="135">
        <v>1</v>
      </c>
      <c r="AE106" s="108">
        <v>10</v>
      </c>
      <c r="AF106" s="108">
        <v>10</v>
      </c>
      <c r="AG106" s="135">
        <v>1</v>
      </c>
      <c r="AH106" s="108">
        <v>10</v>
      </c>
      <c r="AI106" s="108" t="s">
        <v>548</v>
      </c>
      <c r="AJ106" s="108">
        <v>10</v>
      </c>
      <c r="AK106" s="135">
        <v>1</v>
      </c>
      <c r="AL106" s="108">
        <v>3</v>
      </c>
      <c r="AM106" s="108">
        <v>3</v>
      </c>
      <c r="AN106" s="108" t="s">
        <v>614</v>
      </c>
      <c r="AO106" s="108">
        <v>4</v>
      </c>
      <c r="AP106" s="108">
        <v>2</v>
      </c>
      <c r="AQ106" s="108">
        <v>12</v>
      </c>
      <c r="AR106" s="135">
        <v>1</v>
      </c>
      <c r="AS106" s="108">
        <v>5</v>
      </c>
      <c r="AT106" s="108">
        <v>4</v>
      </c>
      <c r="AU106" s="108">
        <v>9</v>
      </c>
      <c r="AV106" s="135">
        <v>1</v>
      </c>
      <c r="AW106" s="108">
        <v>2</v>
      </c>
      <c r="AX106" s="108" t="s">
        <v>548</v>
      </c>
      <c r="AY106" s="108">
        <v>2</v>
      </c>
      <c r="AZ106" s="135">
        <v>1</v>
      </c>
      <c r="BA106" s="108">
        <v>2</v>
      </c>
      <c r="BB106" s="131" t="s">
        <v>603</v>
      </c>
      <c r="BC106" s="108">
        <v>2</v>
      </c>
      <c r="BD106" s="135">
        <v>1</v>
      </c>
      <c r="BE106" s="108">
        <v>10</v>
      </c>
      <c r="BF106" s="108">
        <v>10</v>
      </c>
      <c r="BG106" s="135">
        <v>1</v>
      </c>
      <c r="BH106" s="108">
        <v>4</v>
      </c>
      <c r="BI106" s="108">
        <v>7</v>
      </c>
      <c r="BJ106" s="108">
        <v>11</v>
      </c>
      <c r="BK106" s="135">
        <v>1</v>
      </c>
      <c r="BL106" s="108">
        <v>82</v>
      </c>
      <c r="BM106" s="135">
        <v>1</v>
      </c>
    </row>
    <row r="107" spans="2:65" x14ac:dyDescent="0.35">
      <c r="B107" s="107" t="s">
        <v>1</v>
      </c>
      <c r="C107" s="107" t="s">
        <v>117</v>
      </c>
      <c r="D107" s="107" t="s">
        <v>118</v>
      </c>
      <c r="E107" s="107" t="s">
        <v>255</v>
      </c>
      <c r="F107" s="107" t="s">
        <v>1003</v>
      </c>
      <c r="G107" s="107" t="s">
        <v>45</v>
      </c>
      <c r="H107" s="107" t="s">
        <v>1803</v>
      </c>
      <c r="I107" s="133" t="s">
        <v>603</v>
      </c>
      <c r="J107" s="107" t="s">
        <v>1312</v>
      </c>
      <c r="K107" s="133" t="s">
        <v>603</v>
      </c>
      <c r="L107" s="107" t="s">
        <v>624</v>
      </c>
      <c r="M107" s="107" t="s">
        <v>534</v>
      </c>
      <c r="N107" s="132" t="s">
        <v>534</v>
      </c>
      <c r="O107" s="107">
        <v>2</v>
      </c>
      <c r="P107" s="107">
        <v>2</v>
      </c>
      <c r="Q107" s="107">
        <v>1</v>
      </c>
      <c r="R107" s="107">
        <v>1</v>
      </c>
      <c r="S107" s="107">
        <v>2</v>
      </c>
      <c r="T107" s="107">
        <v>2</v>
      </c>
      <c r="U107" s="107">
        <v>2</v>
      </c>
      <c r="V107" s="107">
        <v>2</v>
      </c>
      <c r="W107" s="107">
        <v>4</v>
      </c>
      <c r="X107" s="107" t="s">
        <v>1802</v>
      </c>
      <c r="Y107" s="107" t="s">
        <v>548</v>
      </c>
      <c r="Z107" s="107" t="s">
        <v>548</v>
      </c>
      <c r="AA107" s="107" t="s">
        <v>548</v>
      </c>
      <c r="AB107" s="107" t="s">
        <v>548</v>
      </c>
      <c r="AC107" s="107">
        <v>18</v>
      </c>
      <c r="AD107" s="139">
        <v>1</v>
      </c>
      <c r="AE107" s="107">
        <v>10</v>
      </c>
      <c r="AF107" s="107">
        <v>10</v>
      </c>
      <c r="AG107" s="139">
        <v>1</v>
      </c>
      <c r="AH107" s="107">
        <v>10</v>
      </c>
      <c r="AI107" s="107">
        <v>4</v>
      </c>
      <c r="AJ107" s="107">
        <v>14</v>
      </c>
      <c r="AK107" s="139">
        <v>1</v>
      </c>
      <c r="AL107" s="107">
        <v>3</v>
      </c>
      <c r="AM107" s="107" t="s">
        <v>548</v>
      </c>
      <c r="AN107" s="107" t="s">
        <v>548</v>
      </c>
      <c r="AO107" s="107">
        <v>4</v>
      </c>
      <c r="AP107" s="107" t="s">
        <v>548</v>
      </c>
      <c r="AQ107" s="107">
        <v>7</v>
      </c>
      <c r="AR107" s="139">
        <v>1</v>
      </c>
      <c r="AS107" s="107">
        <v>5</v>
      </c>
      <c r="AT107" s="107">
        <v>4</v>
      </c>
      <c r="AU107" s="107">
        <v>9</v>
      </c>
      <c r="AV107" s="139">
        <v>1</v>
      </c>
      <c r="AW107" s="107">
        <v>2</v>
      </c>
      <c r="AX107" s="107" t="s">
        <v>614</v>
      </c>
      <c r="AY107" s="107">
        <v>2</v>
      </c>
      <c r="AZ107" s="139">
        <v>1</v>
      </c>
      <c r="BA107" s="107">
        <v>2</v>
      </c>
      <c r="BB107" s="133" t="s">
        <v>603</v>
      </c>
      <c r="BC107" s="107">
        <v>2</v>
      </c>
      <c r="BD107" s="139">
        <v>1</v>
      </c>
      <c r="BE107" s="107">
        <v>10</v>
      </c>
      <c r="BF107" s="107">
        <v>10</v>
      </c>
      <c r="BG107" s="139">
        <v>1</v>
      </c>
      <c r="BH107" s="107">
        <v>4</v>
      </c>
      <c r="BI107" s="107">
        <v>7</v>
      </c>
      <c r="BJ107" s="107">
        <v>11</v>
      </c>
      <c r="BK107" s="139">
        <v>1</v>
      </c>
      <c r="BL107" s="108">
        <v>83</v>
      </c>
      <c r="BM107" s="139">
        <v>1</v>
      </c>
    </row>
    <row r="108" spans="2:65" x14ac:dyDescent="0.35">
      <c r="B108" s="108" t="s">
        <v>1</v>
      </c>
      <c r="C108" s="108" t="s">
        <v>46</v>
      </c>
      <c r="D108" s="108" t="s">
        <v>318</v>
      </c>
      <c r="E108" s="108" t="s">
        <v>319</v>
      </c>
      <c r="F108" s="108" t="s">
        <v>1204</v>
      </c>
      <c r="G108" s="108" t="s">
        <v>49</v>
      </c>
      <c r="H108" s="108" t="s">
        <v>1801</v>
      </c>
      <c r="I108" s="131" t="s">
        <v>603</v>
      </c>
      <c r="J108" s="108" t="s">
        <v>1312</v>
      </c>
      <c r="K108" s="131" t="s">
        <v>603</v>
      </c>
      <c r="L108" s="108" t="s">
        <v>604</v>
      </c>
      <c r="M108" s="108" t="s">
        <v>534</v>
      </c>
      <c r="N108" s="129" t="s">
        <v>534</v>
      </c>
      <c r="O108" s="108">
        <v>2</v>
      </c>
      <c r="P108" s="108">
        <v>2</v>
      </c>
      <c r="Q108" s="108">
        <v>1</v>
      </c>
      <c r="R108" s="108">
        <v>1</v>
      </c>
      <c r="S108" s="108">
        <v>2</v>
      </c>
      <c r="T108" s="108">
        <v>2</v>
      </c>
      <c r="U108" s="108">
        <v>2</v>
      </c>
      <c r="V108" s="108">
        <v>2</v>
      </c>
      <c r="W108" s="108">
        <v>4</v>
      </c>
      <c r="X108" s="108" t="s">
        <v>1800</v>
      </c>
      <c r="Y108" s="108" t="s">
        <v>548</v>
      </c>
      <c r="Z108" s="108" t="s">
        <v>548</v>
      </c>
      <c r="AA108" s="108" t="s">
        <v>548</v>
      </c>
      <c r="AB108" s="108" t="s">
        <v>548</v>
      </c>
      <c r="AC108" s="108">
        <v>18</v>
      </c>
      <c r="AD108" s="135">
        <v>1</v>
      </c>
      <c r="AE108" s="108">
        <v>10</v>
      </c>
      <c r="AF108" s="108">
        <v>10</v>
      </c>
      <c r="AG108" s="135">
        <v>1</v>
      </c>
      <c r="AH108" s="108">
        <v>10</v>
      </c>
      <c r="AI108" s="108" t="s">
        <v>548</v>
      </c>
      <c r="AJ108" s="108">
        <v>10</v>
      </c>
      <c r="AK108" s="135">
        <v>1</v>
      </c>
      <c r="AL108" s="108">
        <v>3</v>
      </c>
      <c r="AM108" s="108" t="s">
        <v>548</v>
      </c>
      <c r="AN108" s="108" t="s">
        <v>548</v>
      </c>
      <c r="AO108" s="108">
        <v>4</v>
      </c>
      <c r="AP108" s="108" t="s">
        <v>548</v>
      </c>
      <c r="AQ108" s="108">
        <v>7</v>
      </c>
      <c r="AR108" s="135">
        <v>1</v>
      </c>
      <c r="AS108" s="108">
        <v>5</v>
      </c>
      <c r="AT108" s="108">
        <v>4</v>
      </c>
      <c r="AU108" s="108">
        <v>9</v>
      </c>
      <c r="AV108" s="135">
        <v>1</v>
      </c>
      <c r="AW108" s="108">
        <v>2</v>
      </c>
      <c r="AX108" s="108" t="s">
        <v>548</v>
      </c>
      <c r="AY108" s="108">
        <v>2</v>
      </c>
      <c r="AZ108" s="135">
        <v>1</v>
      </c>
      <c r="BA108" s="108">
        <v>2</v>
      </c>
      <c r="BB108" s="131" t="s">
        <v>603</v>
      </c>
      <c r="BC108" s="108">
        <v>2</v>
      </c>
      <c r="BD108" s="135">
        <v>1</v>
      </c>
      <c r="BE108" s="108">
        <v>10</v>
      </c>
      <c r="BF108" s="108">
        <v>10</v>
      </c>
      <c r="BG108" s="135">
        <v>1</v>
      </c>
      <c r="BH108" s="108">
        <v>4</v>
      </c>
      <c r="BI108" s="108">
        <v>7</v>
      </c>
      <c r="BJ108" s="108">
        <v>11</v>
      </c>
      <c r="BK108" s="135">
        <v>1</v>
      </c>
      <c r="BL108" s="108">
        <v>79</v>
      </c>
      <c r="BM108" s="135">
        <v>1</v>
      </c>
    </row>
    <row r="109" spans="2:65" x14ac:dyDescent="0.35">
      <c r="B109" s="107" t="s">
        <v>1</v>
      </c>
      <c r="C109" s="107" t="s">
        <v>21</v>
      </c>
      <c r="D109" s="107" t="s">
        <v>308</v>
      </c>
      <c r="E109" s="107" t="s">
        <v>406</v>
      </c>
      <c r="F109" s="107" t="s">
        <v>975</v>
      </c>
      <c r="G109" s="107" t="s">
        <v>521</v>
      </c>
      <c r="H109" s="107" t="s">
        <v>1799</v>
      </c>
      <c r="I109" s="133" t="s">
        <v>603</v>
      </c>
      <c r="J109" s="107" t="s">
        <v>1277</v>
      </c>
      <c r="K109" s="133" t="s">
        <v>603</v>
      </c>
      <c r="L109" s="107" t="s">
        <v>1345</v>
      </c>
      <c r="M109" s="107" t="s">
        <v>534</v>
      </c>
      <c r="N109" s="132" t="s">
        <v>534</v>
      </c>
      <c r="O109" s="107">
        <v>2</v>
      </c>
      <c r="P109" s="107">
        <v>2</v>
      </c>
      <c r="Q109" s="107">
        <v>1</v>
      </c>
      <c r="R109" s="107">
        <v>1</v>
      </c>
      <c r="S109" s="107">
        <v>2</v>
      </c>
      <c r="T109" s="107" t="s">
        <v>548</v>
      </c>
      <c r="U109" s="107">
        <v>2</v>
      </c>
      <c r="V109" s="107">
        <v>2</v>
      </c>
      <c r="W109" s="107">
        <v>4</v>
      </c>
      <c r="X109" s="107" t="s">
        <v>672</v>
      </c>
      <c r="Y109" s="107" t="s">
        <v>548</v>
      </c>
      <c r="Z109" s="107" t="s">
        <v>548</v>
      </c>
      <c r="AA109" s="107" t="s">
        <v>548</v>
      </c>
      <c r="AB109" s="107" t="s">
        <v>548</v>
      </c>
      <c r="AC109" s="107">
        <v>16</v>
      </c>
      <c r="AD109" s="139">
        <v>1</v>
      </c>
      <c r="AE109" s="107">
        <v>10</v>
      </c>
      <c r="AF109" s="107">
        <v>10</v>
      </c>
      <c r="AG109" s="139">
        <v>1</v>
      </c>
      <c r="AH109" s="107">
        <v>10</v>
      </c>
      <c r="AI109" s="107">
        <v>4</v>
      </c>
      <c r="AJ109" s="107">
        <v>14</v>
      </c>
      <c r="AK109" s="139">
        <v>1</v>
      </c>
      <c r="AL109" s="107">
        <v>3</v>
      </c>
      <c r="AM109" s="107" t="s">
        <v>548</v>
      </c>
      <c r="AN109" s="107" t="s">
        <v>548</v>
      </c>
      <c r="AO109" s="107" t="s">
        <v>548</v>
      </c>
      <c r="AP109" s="107" t="s">
        <v>548</v>
      </c>
      <c r="AQ109" s="107">
        <v>3</v>
      </c>
      <c r="AR109" s="139">
        <v>1</v>
      </c>
      <c r="AS109" s="107">
        <v>5</v>
      </c>
      <c r="AT109" s="107">
        <v>4</v>
      </c>
      <c r="AU109" s="107">
        <v>9</v>
      </c>
      <c r="AV109" s="139">
        <v>1</v>
      </c>
      <c r="AW109" s="107">
        <v>2</v>
      </c>
      <c r="AX109" s="107" t="s">
        <v>548</v>
      </c>
      <c r="AY109" s="107">
        <v>2</v>
      </c>
      <c r="AZ109" s="139">
        <v>1</v>
      </c>
      <c r="BA109" s="107">
        <v>2</v>
      </c>
      <c r="BB109" s="133" t="s">
        <v>603</v>
      </c>
      <c r="BC109" s="107">
        <v>2</v>
      </c>
      <c r="BD109" s="139">
        <v>1</v>
      </c>
      <c r="BE109" s="107">
        <v>10</v>
      </c>
      <c r="BF109" s="107">
        <v>10</v>
      </c>
      <c r="BG109" s="139">
        <v>1</v>
      </c>
      <c r="BH109" s="107">
        <v>4</v>
      </c>
      <c r="BI109" s="107">
        <v>7</v>
      </c>
      <c r="BJ109" s="107">
        <v>11</v>
      </c>
      <c r="BK109" s="139">
        <v>1</v>
      </c>
      <c r="BL109" s="108">
        <v>77</v>
      </c>
      <c r="BM109" s="139">
        <v>1</v>
      </c>
    </row>
    <row r="110" spans="2:65" x14ac:dyDescent="0.35">
      <c r="B110" s="108" t="s">
        <v>1</v>
      </c>
      <c r="C110" s="108" t="s">
        <v>34</v>
      </c>
      <c r="D110" s="108" t="s">
        <v>35</v>
      </c>
      <c r="E110" s="108" t="s">
        <v>219</v>
      </c>
      <c r="F110" s="108" t="s">
        <v>961</v>
      </c>
      <c r="G110" s="108" t="s">
        <v>202</v>
      </c>
      <c r="H110" s="108" t="s">
        <v>1798</v>
      </c>
      <c r="I110" s="131" t="s">
        <v>603</v>
      </c>
      <c r="J110" s="108" t="s">
        <v>1277</v>
      </c>
      <c r="K110" s="131" t="s">
        <v>603</v>
      </c>
      <c r="L110" s="108" t="s">
        <v>617</v>
      </c>
      <c r="M110" s="108" t="s">
        <v>534</v>
      </c>
      <c r="N110" s="129" t="s">
        <v>534</v>
      </c>
      <c r="O110" s="108">
        <v>2</v>
      </c>
      <c r="P110" s="108">
        <v>2</v>
      </c>
      <c r="Q110" s="108">
        <v>1</v>
      </c>
      <c r="R110" s="108">
        <v>1</v>
      </c>
      <c r="S110" s="108">
        <v>2</v>
      </c>
      <c r="T110" s="108">
        <v>2</v>
      </c>
      <c r="U110" s="108">
        <v>2</v>
      </c>
      <c r="V110" s="108">
        <v>2</v>
      </c>
      <c r="W110" s="108">
        <v>4</v>
      </c>
      <c r="X110" s="108" t="s">
        <v>724</v>
      </c>
      <c r="Y110" s="108" t="s">
        <v>548</v>
      </c>
      <c r="Z110" s="108" t="s">
        <v>548</v>
      </c>
      <c r="AA110" s="108" t="s">
        <v>548</v>
      </c>
      <c r="AB110" s="108" t="s">
        <v>548</v>
      </c>
      <c r="AC110" s="108">
        <v>18</v>
      </c>
      <c r="AD110" s="135">
        <v>1</v>
      </c>
      <c r="AE110" s="108">
        <v>10</v>
      </c>
      <c r="AF110" s="108">
        <v>10</v>
      </c>
      <c r="AG110" s="135">
        <v>1</v>
      </c>
      <c r="AH110" s="108">
        <v>10</v>
      </c>
      <c r="AI110" s="108">
        <v>4</v>
      </c>
      <c r="AJ110" s="108">
        <v>14</v>
      </c>
      <c r="AK110" s="135">
        <v>1</v>
      </c>
      <c r="AL110" s="108">
        <v>3</v>
      </c>
      <c r="AM110" s="108" t="s">
        <v>548</v>
      </c>
      <c r="AN110" s="108" t="s">
        <v>548</v>
      </c>
      <c r="AO110" s="108">
        <v>4</v>
      </c>
      <c r="AP110" s="108" t="s">
        <v>548</v>
      </c>
      <c r="AQ110" s="108">
        <v>7</v>
      </c>
      <c r="AR110" s="135">
        <v>1</v>
      </c>
      <c r="AS110" s="108">
        <v>5</v>
      </c>
      <c r="AT110" s="108">
        <v>4</v>
      </c>
      <c r="AU110" s="108">
        <v>9</v>
      </c>
      <c r="AV110" s="135">
        <v>1</v>
      </c>
      <c r="AW110" s="108">
        <v>2</v>
      </c>
      <c r="AX110" s="108" t="s">
        <v>548</v>
      </c>
      <c r="AY110" s="108">
        <v>2</v>
      </c>
      <c r="AZ110" s="135">
        <v>1</v>
      </c>
      <c r="BA110" s="108">
        <v>2</v>
      </c>
      <c r="BB110" s="131" t="s">
        <v>603</v>
      </c>
      <c r="BC110" s="108">
        <v>2</v>
      </c>
      <c r="BD110" s="135">
        <v>1</v>
      </c>
      <c r="BE110" s="108">
        <v>10</v>
      </c>
      <c r="BF110" s="108">
        <v>10</v>
      </c>
      <c r="BG110" s="135">
        <v>1</v>
      </c>
      <c r="BH110" s="108">
        <v>4</v>
      </c>
      <c r="BI110" s="108">
        <v>7</v>
      </c>
      <c r="BJ110" s="108">
        <v>11</v>
      </c>
      <c r="BK110" s="135">
        <v>1</v>
      </c>
      <c r="BL110" s="108">
        <v>83</v>
      </c>
      <c r="BM110" s="135">
        <v>1</v>
      </c>
    </row>
    <row r="111" spans="2:65" x14ac:dyDescent="0.35">
      <c r="B111" s="107" t="s">
        <v>1</v>
      </c>
      <c r="C111" s="107" t="s">
        <v>24</v>
      </c>
      <c r="D111" s="107" t="s">
        <v>64</v>
      </c>
      <c r="E111" s="107" t="s">
        <v>65</v>
      </c>
      <c r="F111" s="107" t="s">
        <v>892</v>
      </c>
      <c r="G111" s="107" t="s">
        <v>66</v>
      </c>
      <c r="H111" s="107" t="s">
        <v>1797</v>
      </c>
      <c r="I111" s="133" t="s">
        <v>603</v>
      </c>
      <c r="J111" s="107" t="s">
        <v>1584</v>
      </c>
      <c r="K111" s="133" t="s">
        <v>603</v>
      </c>
      <c r="L111" s="107" t="s">
        <v>625</v>
      </c>
      <c r="M111" s="107" t="s">
        <v>534</v>
      </c>
      <c r="N111" s="132" t="s">
        <v>534</v>
      </c>
      <c r="O111" s="107">
        <v>2</v>
      </c>
      <c r="P111" s="107">
        <v>2</v>
      </c>
      <c r="Q111" s="107">
        <v>1</v>
      </c>
      <c r="R111" s="107">
        <v>1</v>
      </c>
      <c r="S111" s="107">
        <v>2</v>
      </c>
      <c r="T111" s="107">
        <v>2</v>
      </c>
      <c r="U111" s="107">
        <v>2</v>
      </c>
      <c r="V111" s="107">
        <v>2</v>
      </c>
      <c r="W111" s="107">
        <v>4</v>
      </c>
      <c r="X111" s="107" t="s">
        <v>1796</v>
      </c>
      <c r="Y111" s="107" t="s">
        <v>548</v>
      </c>
      <c r="Z111" s="107" t="s">
        <v>548</v>
      </c>
      <c r="AA111" s="107" t="s">
        <v>548</v>
      </c>
      <c r="AB111" s="107" t="s">
        <v>548</v>
      </c>
      <c r="AC111" s="107">
        <v>18</v>
      </c>
      <c r="AD111" s="139">
        <v>1</v>
      </c>
      <c r="AE111" s="107">
        <v>10</v>
      </c>
      <c r="AF111" s="107">
        <v>10</v>
      </c>
      <c r="AG111" s="139">
        <v>1</v>
      </c>
      <c r="AH111" s="107">
        <v>10</v>
      </c>
      <c r="AI111" s="107">
        <v>4</v>
      </c>
      <c r="AJ111" s="107">
        <v>14</v>
      </c>
      <c r="AK111" s="139">
        <v>1</v>
      </c>
      <c r="AL111" s="107">
        <v>3</v>
      </c>
      <c r="AM111" s="107">
        <v>3</v>
      </c>
      <c r="AN111" s="107" t="s">
        <v>614</v>
      </c>
      <c r="AO111" s="107">
        <v>4</v>
      </c>
      <c r="AP111" s="107" t="s">
        <v>548</v>
      </c>
      <c r="AQ111" s="107">
        <v>10</v>
      </c>
      <c r="AR111" s="139">
        <v>1</v>
      </c>
      <c r="AS111" s="107">
        <v>5</v>
      </c>
      <c r="AT111" s="107">
        <v>4</v>
      </c>
      <c r="AU111" s="107">
        <v>9</v>
      </c>
      <c r="AV111" s="139">
        <v>1</v>
      </c>
      <c r="AW111" s="107">
        <v>2</v>
      </c>
      <c r="AX111" s="107" t="s">
        <v>614</v>
      </c>
      <c r="AY111" s="107">
        <v>2</v>
      </c>
      <c r="AZ111" s="139">
        <v>1</v>
      </c>
      <c r="BA111" s="107">
        <v>2</v>
      </c>
      <c r="BB111" s="133" t="s">
        <v>603</v>
      </c>
      <c r="BC111" s="107">
        <v>2</v>
      </c>
      <c r="BD111" s="139">
        <v>1</v>
      </c>
      <c r="BE111" s="107">
        <v>10</v>
      </c>
      <c r="BF111" s="107">
        <v>10</v>
      </c>
      <c r="BG111" s="139">
        <v>1</v>
      </c>
      <c r="BH111" s="107">
        <v>4</v>
      </c>
      <c r="BI111" s="107">
        <v>7</v>
      </c>
      <c r="BJ111" s="107">
        <v>11</v>
      </c>
      <c r="BK111" s="139">
        <v>1</v>
      </c>
      <c r="BL111" s="108">
        <v>86</v>
      </c>
      <c r="BM111" s="139">
        <v>1</v>
      </c>
    </row>
    <row r="112" spans="2:65" x14ac:dyDescent="0.35">
      <c r="B112" s="108" t="s">
        <v>1</v>
      </c>
      <c r="C112" s="108" t="s">
        <v>8</v>
      </c>
      <c r="D112" s="108" t="s">
        <v>9</v>
      </c>
      <c r="E112" s="108" t="s">
        <v>137</v>
      </c>
      <c r="F112" s="108" t="s">
        <v>1007</v>
      </c>
      <c r="G112" s="108" t="s">
        <v>11</v>
      </c>
      <c r="H112" s="108" t="s">
        <v>1795</v>
      </c>
      <c r="I112" s="131" t="s">
        <v>603</v>
      </c>
      <c r="J112" s="108" t="s">
        <v>1336</v>
      </c>
      <c r="K112" s="131" t="s">
        <v>603</v>
      </c>
      <c r="L112" s="108" t="s">
        <v>619</v>
      </c>
      <c r="M112" s="108" t="s">
        <v>534</v>
      </c>
      <c r="N112" s="129" t="s">
        <v>534</v>
      </c>
      <c r="O112" s="108">
        <v>2</v>
      </c>
      <c r="P112" s="108">
        <v>2</v>
      </c>
      <c r="Q112" s="108">
        <v>1</v>
      </c>
      <c r="R112" s="108">
        <v>1</v>
      </c>
      <c r="S112" s="108">
        <v>2</v>
      </c>
      <c r="T112" s="108">
        <v>2</v>
      </c>
      <c r="U112" s="108">
        <v>2</v>
      </c>
      <c r="V112" s="108">
        <v>2</v>
      </c>
      <c r="W112" s="108">
        <v>4</v>
      </c>
      <c r="X112" s="108" t="s">
        <v>670</v>
      </c>
      <c r="Y112" s="108" t="s">
        <v>548</v>
      </c>
      <c r="Z112" s="108" t="s">
        <v>548</v>
      </c>
      <c r="AA112" s="108" t="s">
        <v>548</v>
      </c>
      <c r="AB112" s="108" t="s">
        <v>548</v>
      </c>
      <c r="AC112" s="108">
        <v>18</v>
      </c>
      <c r="AD112" s="135">
        <v>1</v>
      </c>
      <c r="AE112" s="108">
        <v>10</v>
      </c>
      <c r="AF112" s="108">
        <v>10</v>
      </c>
      <c r="AG112" s="135">
        <v>1</v>
      </c>
      <c r="AH112" s="108">
        <v>10</v>
      </c>
      <c r="AI112" s="108">
        <v>4</v>
      </c>
      <c r="AJ112" s="108">
        <v>14</v>
      </c>
      <c r="AK112" s="135">
        <v>1</v>
      </c>
      <c r="AL112" s="108">
        <v>3</v>
      </c>
      <c r="AM112" s="108">
        <v>3</v>
      </c>
      <c r="AN112" s="108" t="s">
        <v>614</v>
      </c>
      <c r="AO112" s="108">
        <v>4</v>
      </c>
      <c r="AP112" s="108" t="s">
        <v>548</v>
      </c>
      <c r="AQ112" s="108">
        <v>10</v>
      </c>
      <c r="AR112" s="135">
        <v>1</v>
      </c>
      <c r="AS112" s="108">
        <v>5</v>
      </c>
      <c r="AT112" s="108">
        <v>4</v>
      </c>
      <c r="AU112" s="108">
        <v>9</v>
      </c>
      <c r="AV112" s="135">
        <v>1</v>
      </c>
      <c r="AW112" s="108">
        <v>2</v>
      </c>
      <c r="AX112" s="108" t="s">
        <v>613</v>
      </c>
      <c r="AY112" s="108">
        <v>2</v>
      </c>
      <c r="AZ112" s="135">
        <v>1</v>
      </c>
      <c r="BA112" s="108">
        <v>2</v>
      </c>
      <c r="BB112" s="131" t="s">
        <v>603</v>
      </c>
      <c r="BC112" s="108">
        <v>2</v>
      </c>
      <c r="BD112" s="135">
        <v>1</v>
      </c>
      <c r="BE112" s="108">
        <v>10</v>
      </c>
      <c r="BF112" s="108">
        <v>10</v>
      </c>
      <c r="BG112" s="135">
        <v>1</v>
      </c>
      <c r="BH112" s="108">
        <v>4</v>
      </c>
      <c r="BI112" s="108">
        <v>7</v>
      </c>
      <c r="BJ112" s="108">
        <v>11</v>
      </c>
      <c r="BK112" s="135">
        <v>1</v>
      </c>
      <c r="BL112" s="108">
        <v>86</v>
      </c>
      <c r="BM112" s="135">
        <v>1</v>
      </c>
    </row>
    <row r="113" spans="2:65" x14ac:dyDescent="0.35">
      <c r="B113" s="107" t="s">
        <v>1</v>
      </c>
      <c r="C113" s="107" t="s">
        <v>72</v>
      </c>
      <c r="D113" s="107" t="s">
        <v>148</v>
      </c>
      <c r="E113" s="107" t="s">
        <v>149</v>
      </c>
      <c r="F113" s="107" t="s">
        <v>957</v>
      </c>
      <c r="G113" s="107" t="s">
        <v>75</v>
      </c>
      <c r="H113" s="107" t="s">
        <v>1794</v>
      </c>
      <c r="I113" s="133" t="s">
        <v>603</v>
      </c>
      <c r="J113" s="107" t="s">
        <v>1373</v>
      </c>
      <c r="K113" s="133" t="s">
        <v>603</v>
      </c>
      <c r="L113" s="107" t="s">
        <v>627</v>
      </c>
      <c r="M113" s="107" t="s">
        <v>534</v>
      </c>
      <c r="N113" s="132" t="s">
        <v>534</v>
      </c>
      <c r="O113" s="107">
        <v>2</v>
      </c>
      <c r="P113" s="107">
        <v>2</v>
      </c>
      <c r="Q113" s="107">
        <v>1</v>
      </c>
      <c r="R113" s="107">
        <v>1</v>
      </c>
      <c r="S113" s="107">
        <v>2</v>
      </c>
      <c r="T113" s="107">
        <v>2</v>
      </c>
      <c r="U113" s="107">
        <v>2</v>
      </c>
      <c r="V113" s="107">
        <v>2</v>
      </c>
      <c r="W113" s="107">
        <v>4</v>
      </c>
      <c r="X113" s="107" t="s">
        <v>1793</v>
      </c>
      <c r="Y113" s="107" t="s">
        <v>548</v>
      </c>
      <c r="Z113" s="107" t="s">
        <v>548</v>
      </c>
      <c r="AA113" s="107" t="s">
        <v>548</v>
      </c>
      <c r="AB113" s="107" t="s">
        <v>548</v>
      </c>
      <c r="AC113" s="107">
        <v>18</v>
      </c>
      <c r="AD113" s="139">
        <v>1</v>
      </c>
      <c r="AE113" s="107">
        <v>10</v>
      </c>
      <c r="AF113" s="107">
        <v>10</v>
      </c>
      <c r="AG113" s="139">
        <v>1</v>
      </c>
      <c r="AH113" s="107">
        <v>10</v>
      </c>
      <c r="AI113" s="107">
        <v>4</v>
      </c>
      <c r="AJ113" s="107">
        <v>14</v>
      </c>
      <c r="AK113" s="139">
        <v>1</v>
      </c>
      <c r="AL113" s="107">
        <v>3</v>
      </c>
      <c r="AM113" s="107" t="s">
        <v>548</v>
      </c>
      <c r="AN113" s="107" t="s">
        <v>548</v>
      </c>
      <c r="AO113" s="107">
        <v>4</v>
      </c>
      <c r="AP113" s="107" t="s">
        <v>548</v>
      </c>
      <c r="AQ113" s="107">
        <v>7</v>
      </c>
      <c r="AR113" s="139">
        <v>1</v>
      </c>
      <c r="AS113" s="107">
        <v>5</v>
      </c>
      <c r="AT113" s="107">
        <v>4</v>
      </c>
      <c r="AU113" s="107">
        <v>9</v>
      </c>
      <c r="AV113" s="139">
        <v>1</v>
      </c>
      <c r="AW113" s="107">
        <v>2</v>
      </c>
      <c r="AX113" s="107" t="s">
        <v>614</v>
      </c>
      <c r="AY113" s="107">
        <v>2</v>
      </c>
      <c r="AZ113" s="139">
        <v>1</v>
      </c>
      <c r="BA113" s="107">
        <v>2</v>
      </c>
      <c r="BB113" s="133" t="s">
        <v>603</v>
      </c>
      <c r="BC113" s="107">
        <v>2</v>
      </c>
      <c r="BD113" s="139">
        <v>1</v>
      </c>
      <c r="BE113" s="107">
        <v>10</v>
      </c>
      <c r="BF113" s="107">
        <v>10</v>
      </c>
      <c r="BG113" s="139">
        <v>1</v>
      </c>
      <c r="BH113" s="107">
        <v>4</v>
      </c>
      <c r="BI113" s="107">
        <v>7</v>
      </c>
      <c r="BJ113" s="107">
        <v>11</v>
      </c>
      <c r="BK113" s="139">
        <v>1</v>
      </c>
      <c r="BL113" s="108">
        <v>83</v>
      </c>
      <c r="BM113" s="139">
        <v>1</v>
      </c>
    </row>
    <row r="114" spans="2:65" x14ac:dyDescent="0.35">
      <c r="B114" s="108" t="s">
        <v>1</v>
      </c>
      <c r="C114" s="108" t="s">
        <v>223</v>
      </c>
      <c r="D114" s="108" t="s">
        <v>236</v>
      </c>
      <c r="E114" s="108" t="s">
        <v>334</v>
      </c>
      <c r="F114" s="108" t="s">
        <v>1087</v>
      </c>
      <c r="G114" s="108" t="s">
        <v>210</v>
      </c>
      <c r="H114" s="108" t="s">
        <v>1792</v>
      </c>
      <c r="I114" s="131" t="s">
        <v>603</v>
      </c>
      <c r="J114" s="108" t="s">
        <v>1277</v>
      </c>
      <c r="K114" s="131" t="s">
        <v>603</v>
      </c>
      <c r="L114" s="108" t="s">
        <v>639</v>
      </c>
      <c r="M114" s="108" t="s">
        <v>534</v>
      </c>
      <c r="N114" s="129" t="s">
        <v>534</v>
      </c>
      <c r="O114" s="108">
        <v>2</v>
      </c>
      <c r="P114" s="108">
        <v>2</v>
      </c>
      <c r="Q114" s="108">
        <v>1</v>
      </c>
      <c r="R114" s="108">
        <v>1</v>
      </c>
      <c r="S114" s="108">
        <v>2</v>
      </c>
      <c r="T114" s="108">
        <v>2</v>
      </c>
      <c r="U114" s="108">
        <v>2</v>
      </c>
      <c r="V114" s="108">
        <v>2</v>
      </c>
      <c r="W114" s="108">
        <v>4</v>
      </c>
      <c r="X114" s="108" t="s">
        <v>1791</v>
      </c>
      <c r="Y114" s="108" t="s">
        <v>548</v>
      </c>
      <c r="Z114" s="108" t="s">
        <v>548</v>
      </c>
      <c r="AA114" s="108" t="s">
        <v>548</v>
      </c>
      <c r="AB114" s="108" t="s">
        <v>548</v>
      </c>
      <c r="AC114" s="108">
        <v>18</v>
      </c>
      <c r="AD114" s="135">
        <v>1</v>
      </c>
      <c r="AE114" s="108">
        <v>10</v>
      </c>
      <c r="AF114" s="108">
        <v>10</v>
      </c>
      <c r="AG114" s="135">
        <v>1</v>
      </c>
      <c r="AH114" s="108">
        <v>10</v>
      </c>
      <c r="AI114" s="108">
        <v>4</v>
      </c>
      <c r="AJ114" s="108">
        <v>14</v>
      </c>
      <c r="AK114" s="135">
        <v>1</v>
      </c>
      <c r="AL114" s="108">
        <v>3</v>
      </c>
      <c r="AM114" s="108">
        <v>3</v>
      </c>
      <c r="AN114" s="108" t="s">
        <v>548</v>
      </c>
      <c r="AO114" s="108">
        <v>4</v>
      </c>
      <c r="AP114" s="108" t="s">
        <v>548</v>
      </c>
      <c r="AQ114" s="108">
        <v>10</v>
      </c>
      <c r="AR114" s="135">
        <v>1</v>
      </c>
      <c r="AS114" s="108">
        <v>5</v>
      </c>
      <c r="AT114" s="108">
        <v>4</v>
      </c>
      <c r="AU114" s="108">
        <v>9</v>
      </c>
      <c r="AV114" s="135">
        <v>1</v>
      </c>
      <c r="AW114" s="108">
        <v>2</v>
      </c>
      <c r="AX114" s="108" t="s">
        <v>614</v>
      </c>
      <c r="AY114" s="108">
        <v>2</v>
      </c>
      <c r="AZ114" s="135">
        <v>1</v>
      </c>
      <c r="BA114" s="108">
        <v>2</v>
      </c>
      <c r="BB114" s="131" t="s">
        <v>603</v>
      </c>
      <c r="BC114" s="108">
        <v>2</v>
      </c>
      <c r="BD114" s="135">
        <v>1</v>
      </c>
      <c r="BE114" s="108">
        <v>10</v>
      </c>
      <c r="BF114" s="108">
        <v>10</v>
      </c>
      <c r="BG114" s="135">
        <v>1</v>
      </c>
      <c r="BH114" s="108">
        <v>4</v>
      </c>
      <c r="BI114" s="108">
        <v>7</v>
      </c>
      <c r="BJ114" s="108">
        <v>11</v>
      </c>
      <c r="BK114" s="135">
        <v>1</v>
      </c>
      <c r="BL114" s="108">
        <v>86</v>
      </c>
      <c r="BM114" s="135">
        <v>1</v>
      </c>
    </row>
    <row r="115" spans="2:65" x14ac:dyDescent="0.35">
      <c r="B115" s="107" t="s">
        <v>1</v>
      </c>
      <c r="C115" s="107" t="s">
        <v>34</v>
      </c>
      <c r="D115" s="107" t="s">
        <v>35</v>
      </c>
      <c r="E115" s="107" t="s">
        <v>116</v>
      </c>
      <c r="F115" s="107" t="s">
        <v>922</v>
      </c>
      <c r="G115" s="107" t="s">
        <v>202</v>
      </c>
      <c r="H115" s="107" t="s">
        <v>1790</v>
      </c>
      <c r="I115" s="133" t="s">
        <v>603</v>
      </c>
      <c r="J115" s="107" t="s">
        <v>1277</v>
      </c>
      <c r="K115" s="133" t="s">
        <v>603</v>
      </c>
      <c r="L115" s="107" t="s">
        <v>633</v>
      </c>
      <c r="M115" s="107" t="s">
        <v>534</v>
      </c>
      <c r="N115" s="132" t="s">
        <v>534</v>
      </c>
      <c r="O115" s="107">
        <v>2</v>
      </c>
      <c r="P115" s="107">
        <v>2</v>
      </c>
      <c r="Q115" s="107">
        <v>1</v>
      </c>
      <c r="R115" s="107">
        <v>1</v>
      </c>
      <c r="S115" s="107">
        <v>2</v>
      </c>
      <c r="T115" s="107">
        <v>2</v>
      </c>
      <c r="U115" s="107">
        <v>2</v>
      </c>
      <c r="V115" s="107">
        <v>2</v>
      </c>
      <c r="W115" s="107">
        <v>4</v>
      </c>
      <c r="X115" s="107" t="s">
        <v>651</v>
      </c>
      <c r="Y115" s="107" t="s">
        <v>548</v>
      </c>
      <c r="Z115" s="107" t="s">
        <v>548</v>
      </c>
      <c r="AA115" s="107" t="s">
        <v>548</v>
      </c>
      <c r="AB115" s="107" t="s">
        <v>548</v>
      </c>
      <c r="AC115" s="107">
        <v>18</v>
      </c>
      <c r="AD115" s="139">
        <v>1</v>
      </c>
      <c r="AE115" s="107">
        <v>10</v>
      </c>
      <c r="AF115" s="107">
        <v>10</v>
      </c>
      <c r="AG115" s="139">
        <v>1</v>
      </c>
      <c r="AH115" s="107">
        <v>10</v>
      </c>
      <c r="AI115" s="107">
        <v>4</v>
      </c>
      <c r="AJ115" s="107">
        <v>14</v>
      </c>
      <c r="AK115" s="139">
        <v>1</v>
      </c>
      <c r="AL115" s="107">
        <v>3</v>
      </c>
      <c r="AM115" s="107" t="s">
        <v>548</v>
      </c>
      <c r="AN115" s="107" t="s">
        <v>548</v>
      </c>
      <c r="AO115" s="107">
        <v>4</v>
      </c>
      <c r="AP115" s="107" t="s">
        <v>548</v>
      </c>
      <c r="AQ115" s="107">
        <v>7</v>
      </c>
      <c r="AR115" s="139">
        <v>1</v>
      </c>
      <c r="AS115" s="107">
        <v>5</v>
      </c>
      <c r="AT115" s="107">
        <v>4</v>
      </c>
      <c r="AU115" s="107">
        <v>9</v>
      </c>
      <c r="AV115" s="139">
        <v>1</v>
      </c>
      <c r="AW115" s="107">
        <v>2</v>
      </c>
      <c r="AX115" s="107" t="s">
        <v>548</v>
      </c>
      <c r="AY115" s="107">
        <v>2</v>
      </c>
      <c r="AZ115" s="139">
        <v>1</v>
      </c>
      <c r="BA115" s="107">
        <v>2</v>
      </c>
      <c r="BB115" s="133" t="s">
        <v>603</v>
      </c>
      <c r="BC115" s="107">
        <v>2</v>
      </c>
      <c r="BD115" s="139">
        <v>1</v>
      </c>
      <c r="BE115" s="107">
        <v>10</v>
      </c>
      <c r="BF115" s="107">
        <v>10</v>
      </c>
      <c r="BG115" s="139">
        <v>1</v>
      </c>
      <c r="BH115" s="107">
        <v>4</v>
      </c>
      <c r="BI115" s="107">
        <v>7</v>
      </c>
      <c r="BJ115" s="107">
        <v>11</v>
      </c>
      <c r="BK115" s="139">
        <v>1</v>
      </c>
      <c r="BL115" s="108">
        <v>83</v>
      </c>
      <c r="BM115" s="139">
        <v>1</v>
      </c>
    </row>
    <row r="116" spans="2:65" x14ac:dyDescent="0.35">
      <c r="B116" s="108" t="s">
        <v>1</v>
      </c>
      <c r="C116" s="108" t="s">
        <v>85</v>
      </c>
      <c r="D116" s="108" t="s">
        <v>91</v>
      </c>
      <c r="E116" s="108" t="s">
        <v>254</v>
      </c>
      <c r="F116" s="108" t="s">
        <v>1109</v>
      </c>
      <c r="G116" s="108" t="s">
        <v>88</v>
      </c>
      <c r="H116" s="108" t="s">
        <v>1789</v>
      </c>
      <c r="I116" s="131" t="s">
        <v>603</v>
      </c>
      <c r="J116" s="108" t="s">
        <v>1312</v>
      </c>
      <c r="K116" s="131" t="s">
        <v>603</v>
      </c>
      <c r="L116" s="108" t="s">
        <v>622</v>
      </c>
      <c r="M116" s="108" t="s">
        <v>534</v>
      </c>
      <c r="N116" s="129" t="s">
        <v>534</v>
      </c>
      <c r="O116" s="108">
        <v>2</v>
      </c>
      <c r="P116" s="108">
        <v>2</v>
      </c>
      <c r="Q116" s="108">
        <v>1</v>
      </c>
      <c r="R116" s="108">
        <v>1</v>
      </c>
      <c r="S116" s="108">
        <v>2</v>
      </c>
      <c r="T116" s="108">
        <v>2</v>
      </c>
      <c r="U116" s="108">
        <v>2</v>
      </c>
      <c r="V116" s="108">
        <v>2</v>
      </c>
      <c r="W116" s="108">
        <v>4</v>
      </c>
      <c r="X116" s="108" t="s">
        <v>1788</v>
      </c>
      <c r="Y116" s="108" t="s">
        <v>548</v>
      </c>
      <c r="Z116" s="108" t="s">
        <v>548</v>
      </c>
      <c r="AA116" s="108" t="s">
        <v>548</v>
      </c>
      <c r="AB116" s="108" t="s">
        <v>548</v>
      </c>
      <c r="AC116" s="108">
        <v>18</v>
      </c>
      <c r="AD116" s="135">
        <v>1</v>
      </c>
      <c r="AE116" s="108">
        <v>10</v>
      </c>
      <c r="AF116" s="108">
        <v>10</v>
      </c>
      <c r="AG116" s="135">
        <v>1</v>
      </c>
      <c r="AH116" s="108">
        <v>10</v>
      </c>
      <c r="AI116" s="108" t="s">
        <v>548</v>
      </c>
      <c r="AJ116" s="108">
        <v>10</v>
      </c>
      <c r="AK116" s="135">
        <v>1</v>
      </c>
      <c r="AL116" s="108">
        <v>3</v>
      </c>
      <c r="AM116" s="108">
        <v>3</v>
      </c>
      <c r="AN116" s="108" t="s">
        <v>614</v>
      </c>
      <c r="AO116" s="108">
        <v>4</v>
      </c>
      <c r="AP116" s="108" t="s">
        <v>548</v>
      </c>
      <c r="AQ116" s="108">
        <v>10</v>
      </c>
      <c r="AR116" s="135">
        <v>1</v>
      </c>
      <c r="AS116" s="108">
        <v>5</v>
      </c>
      <c r="AT116" s="108">
        <v>4</v>
      </c>
      <c r="AU116" s="108">
        <v>9</v>
      </c>
      <c r="AV116" s="135">
        <v>1</v>
      </c>
      <c r="AW116" s="108">
        <v>2</v>
      </c>
      <c r="AX116" s="108" t="s">
        <v>548</v>
      </c>
      <c r="AY116" s="108">
        <v>2</v>
      </c>
      <c r="AZ116" s="135">
        <v>1</v>
      </c>
      <c r="BA116" s="108">
        <v>2</v>
      </c>
      <c r="BB116" s="131" t="s">
        <v>603</v>
      </c>
      <c r="BC116" s="108">
        <v>2</v>
      </c>
      <c r="BD116" s="135">
        <v>1</v>
      </c>
      <c r="BE116" s="108">
        <v>10</v>
      </c>
      <c r="BF116" s="108">
        <v>10</v>
      </c>
      <c r="BG116" s="135">
        <v>1</v>
      </c>
      <c r="BH116" s="108">
        <v>4</v>
      </c>
      <c r="BI116" s="108">
        <v>7</v>
      </c>
      <c r="BJ116" s="108">
        <v>11</v>
      </c>
      <c r="BK116" s="135">
        <v>1</v>
      </c>
      <c r="BL116" s="108">
        <v>82</v>
      </c>
      <c r="BM116" s="135">
        <v>1</v>
      </c>
    </row>
    <row r="117" spans="2:65" x14ac:dyDescent="0.35">
      <c r="B117" s="107" t="s">
        <v>1</v>
      </c>
      <c r="C117" s="107" t="s">
        <v>21</v>
      </c>
      <c r="D117" s="107" t="s">
        <v>52</v>
      </c>
      <c r="E117" s="107" t="s">
        <v>53</v>
      </c>
      <c r="F117" s="107" t="s">
        <v>971</v>
      </c>
      <c r="G117" s="107" t="s">
        <v>202</v>
      </c>
      <c r="H117" s="107" t="s">
        <v>1787</v>
      </c>
      <c r="I117" s="133" t="s">
        <v>603</v>
      </c>
      <c r="J117" s="107" t="s">
        <v>1381</v>
      </c>
      <c r="K117" s="133" t="s">
        <v>603</v>
      </c>
      <c r="L117" s="107" t="s">
        <v>618</v>
      </c>
      <c r="M117" s="107" t="s">
        <v>534</v>
      </c>
      <c r="N117" s="132" t="s">
        <v>534</v>
      </c>
      <c r="O117" s="107">
        <v>2</v>
      </c>
      <c r="P117" s="107">
        <v>2</v>
      </c>
      <c r="Q117" s="107">
        <v>1</v>
      </c>
      <c r="R117" s="107">
        <v>1</v>
      </c>
      <c r="S117" s="107">
        <v>2</v>
      </c>
      <c r="T117" s="107">
        <v>2</v>
      </c>
      <c r="U117" s="107">
        <v>2</v>
      </c>
      <c r="V117" s="107">
        <v>2</v>
      </c>
      <c r="W117" s="107">
        <v>4</v>
      </c>
      <c r="X117" s="107" t="s">
        <v>1786</v>
      </c>
      <c r="Y117" s="107" t="s">
        <v>548</v>
      </c>
      <c r="Z117" s="107" t="s">
        <v>548</v>
      </c>
      <c r="AA117" s="107" t="s">
        <v>548</v>
      </c>
      <c r="AB117" s="107" t="s">
        <v>548</v>
      </c>
      <c r="AC117" s="107">
        <v>18</v>
      </c>
      <c r="AD117" s="139">
        <v>1</v>
      </c>
      <c r="AE117" s="107">
        <v>10</v>
      </c>
      <c r="AF117" s="107">
        <v>10</v>
      </c>
      <c r="AG117" s="139">
        <v>1</v>
      </c>
      <c r="AH117" s="107">
        <v>10</v>
      </c>
      <c r="AI117" s="107">
        <v>4</v>
      </c>
      <c r="AJ117" s="107">
        <v>14</v>
      </c>
      <c r="AK117" s="139">
        <v>1</v>
      </c>
      <c r="AL117" s="107">
        <v>3</v>
      </c>
      <c r="AM117" s="107" t="s">
        <v>548</v>
      </c>
      <c r="AN117" s="107" t="s">
        <v>548</v>
      </c>
      <c r="AO117" s="107">
        <v>4</v>
      </c>
      <c r="AP117" s="107" t="s">
        <v>548</v>
      </c>
      <c r="AQ117" s="107">
        <v>7</v>
      </c>
      <c r="AR117" s="139">
        <v>1</v>
      </c>
      <c r="AS117" s="107">
        <v>5</v>
      </c>
      <c r="AT117" s="107">
        <v>4</v>
      </c>
      <c r="AU117" s="107">
        <v>9</v>
      </c>
      <c r="AV117" s="139">
        <v>1</v>
      </c>
      <c r="AW117" s="107">
        <v>2</v>
      </c>
      <c r="AX117" s="107" t="s">
        <v>548</v>
      </c>
      <c r="AY117" s="107">
        <v>2</v>
      </c>
      <c r="AZ117" s="139">
        <v>1</v>
      </c>
      <c r="BA117" s="107">
        <v>2</v>
      </c>
      <c r="BB117" s="133" t="s">
        <v>603</v>
      </c>
      <c r="BC117" s="107">
        <v>2</v>
      </c>
      <c r="BD117" s="139">
        <v>1</v>
      </c>
      <c r="BE117" s="107">
        <v>10</v>
      </c>
      <c r="BF117" s="107">
        <v>10</v>
      </c>
      <c r="BG117" s="139">
        <v>1</v>
      </c>
      <c r="BH117" s="107">
        <v>4</v>
      </c>
      <c r="BI117" s="107">
        <v>7</v>
      </c>
      <c r="BJ117" s="107">
        <v>11</v>
      </c>
      <c r="BK117" s="139">
        <v>1</v>
      </c>
      <c r="BL117" s="108">
        <v>83</v>
      </c>
      <c r="BM117" s="139">
        <v>1</v>
      </c>
    </row>
    <row r="118" spans="2:65" x14ac:dyDescent="0.35">
      <c r="B118" s="108" t="s">
        <v>1</v>
      </c>
      <c r="C118" s="108" t="s">
        <v>24</v>
      </c>
      <c r="D118" s="108" t="s">
        <v>120</v>
      </c>
      <c r="E118" s="108" t="s">
        <v>327</v>
      </c>
      <c r="F118" s="108" t="s">
        <v>1206</v>
      </c>
      <c r="G118" s="108" t="s">
        <v>66</v>
      </c>
      <c r="H118" s="108" t="s">
        <v>1785</v>
      </c>
      <c r="I118" s="131" t="s">
        <v>603</v>
      </c>
      <c r="J118" s="108" t="s">
        <v>1373</v>
      </c>
      <c r="K118" s="131" t="s">
        <v>603</v>
      </c>
      <c r="L118" s="108" t="s">
        <v>637</v>
      </c>
      <c r="M118" s="108" t="s">
        <v>534</v>
      </c>
      <c r="N118" s="129" t="s">
        <v>534</v>
      </c>
      <c r="O118" s="108">
        <v>2</v>
      </c>
      <c r="P118" s="108">
        <v>2</v>
      </c>
      <c r="Q118" s="108">
        <v>1</v>
      </c>
      <c r="R118" s="108">
        <v>1</v>
      </c>
      <c r="S118" s="108">
        <v>2</v>
      </c>
      <c r="T118" s="108">
        <v>2</v>
      </c>
      <c r="U118" s="108">
        <v>2</v>
      </c>
      <c r="V118" s="108">
        <v>2</v>
      </c>
      <c r="W118" s="108">
        <v>4</v>
      </c>
      <c r="X118" s="108" t="s">
        <v>715</v>
      </c>
      <c r="Y118" s="108" t="s">
        <v>548</v>
      </c>
      <c r="Z118" s="108" t="s">
        <v>548</v>
      </c>
      <c r="AA118" s="108" t="s">
        <v>548</v>
      </c>
      <c r="AB118" s="108" t="s">
        <v>548</v>
      </c>
      <c r="AC118" s="108">
        <v>18</v>
      </c>
      <c r="AD118" s="135">
        <v>1</v>
      </c>
      <c r="AE118" s="108">
        <v>10</v>
      </c>
      <c r="AF118" s="108">
        <v>10</v>
      </c>
      <c r="AG118" s="135">
        <v>1</v>
      </c>
      <c r="AH118" s="108">
        <v>10</v>
      </c>
      <c r="AI118" s="108">
        <v>4</v>
      </c>
      <c r="AJ118" s="108">
        <v>14</v>
      </c>
      <c r="AK118" s="135">
        <v>1</v>
      </c>
      <c r="AL118" s="108">
        <v>3</v>
      </c>
      <c r="AM118" s="108">
        <v>3</v>
      </c>
      <c r="AN118" s="108" t="s">
        <v>614</v>
      </c>
      <c r="AO118" s="108">
        <v>4</v>
      </c>
      <c r="AP118" s="108" t="s">
        <v>548</v>
      </c>
      <c r="AQ118" s="108">
        <v>10</v>
      </c>
      <c r="AR118" s="135">
        <v>1</v>
      </c>
      <c r="AS118" s="108">
        <v>5</v>
      </c>
      <c r="AT118" s="108">
        <v>4</v>
      </c>
      <c r="AU118" s="108">
        <v>9</v>
      </c>
      <c r="AV118" s="135">
        <v>1</v>
      </c>
      <c r="AW118" s="108">
        <v>2</v>
      </c>
      <c r="AX118" s="108" t="s">
        <v>548</v>
      </c>
      <c r="AY118" s="108">
        <v>2</v>
      </c>
      <c r="AZ118" s="135">
        <v>1</v>
      </c>
      <c r="BA118" s="108">
        <v>2</v>
      </c>
      <c r="BB118" s="131" t="s">
        <v>603</v>
      </c>
      <c r="BC118" s="108">
        <v>2</v>
      </c>
      <c r="BD118" s="135">
        <v>1</v>
      </c>
      <c r="BE118" s="108">
        <v>10</v>
      </c>
      <c r="BF118" s="108">
        <v>10</v>
      </c>
      <c r="BG118" s="135">
        <v>1</v>
      </c>
      <c r="BH118" s="108">
        <v>4</v>
      </c>
      <c r="BI118" s="108">
        <v>7</v>
      </c>
      <c r="BJ118" s="108">
        <v>11</v>
      </c>
      <c r="BK118" s="135">
        <v>1</v>
      </c>
      <c r="BL118" s="108">
        <v>86</v>
      </c>
      <c r="BM118" s="135">
        <v>1</v>
      </c>
    </row>
    <row r="119" spans="2:65" x14ac:dyDescent="0.35">
      <c r="B119" s="107" t="s">
        <v>1</v>
      </c>
      <c r="C119" s="107" t="s">
        <v>78</v>
      </c>
      <c r="D119" s="107" t="s">
        <v>78</v>
      </c>
      <c r="E119" s="107" t="s">
        <v>127</v>
      </c>
      <c r="F119" s="107" t="s">
        <v>925</v>
      </c>
      <c r="G119" s="107" t="s">
        <v>521</v>
      </c>
      <c r="H119" s="107" t="s">
        <v>1784</v>
      </c>
      <c r="I119" s="133" t="s">
        <v>603</v>
      </c>
      <c r="J119" s="107" t="s">
        <v>1312</v>
      </c>
      <c r="K119" s="133" t="s">
        <v>603</v>
      </c>
      <c r="L119" s="107" t="s">
        <v>635</v>
      </c>
      <c r="M119" s="107" t="s">
        <v>534</v>
      </c>
      <c r="N119" s="132" t="s">
        <v>534</v>
      </c>
      <c r="O119" s="107">
        <v>2</v>
      </c>
      <c r="P119" s="107">
        <v>2</v>
      </c>
      <c r="Q119" s="107">
        <v>1</v>
      </c>
      <c r="R119" s="107">
        <v>1</v>
      </c>
      <c r="S119" s="107">
        <v>2</v>
      </c>
      <c r="T119" s="107" t="s">
        <v>548</v>
      </c>
      <c r="U119" s="107">
        <v>2</v>
      </c>
      <c r="V119" s="107">
        <v>2</v>
      </c>
      <c r="W119" s="107">
        <v>4</v>
      </c>
      <c r="X119" s="107" t="s">
        <v>1783</v>
      </c>
      <c r="Y119" s="107" t="s">
        <v>548</v>
      </c>
      <c r="Z119" s="107" t="s">
        <v>548</v>
      </c>
      <c r="AA119" s="107" t="s">
        <v>548</v>
      </c>
      <c r="AB119" s="107" t="s">
        <v>548</v>
      </c>
      <c r="AC119" s="107">
        <v>16</v>
      </c>
      <c r="AD119" s="139">
        <v>1</v>
      </c>
      <c r="AE119" s="107">
        <v>10</v>
      </c>
      <c r="AF119" s="107">
        <v>10</v>
      </c>
      <c r="AG119" s="139">
        <v>1</v>
      </c>
      <c r="AH119" s="107">
        <v>10</v>
      </c>
      <c r="AI119" s="107">
        <v>4</v>
      </c>
      <c r="AJ119" s="107">
        <v>14</v>
      </c>
      <c r="AK119" s="139">
        <v>1</v>
      </c>
      <c r="AL119" s="107">
        <v>3</v>
      </c>
      <c r="AM119" s="107" t="s">
        <v>548</v>
      </c>
      <c r="AN119" s="107" t="s">
        <v>548</v>
      </c>
      <c r="AO119" s="107">
        <v>4</v>
      </c>
      <c r="AP119" s="107" t="s">
        <v>548</v>
      </c>
      <c r="AQ119" s="107">
        <v>7</v>
      </c>
      <c r="AR119" s="139">
        <v>1</v>
      </c>
      <c r="AS119" s="107">
        <v>5</v>
      </c>
      <c r="AT119" s="107">
        <v>4</v>
      </c>
      <c r="AU119" s="107">
        <v>9</v>
      </c>
      <c r="AV119" s="139">
        <v>1</v>
      </c>
      <c r="AW119" s="107">
        <v>2</v>
      </c>
      <c r="AX119" s="107" t="s">
        <v>614</v>
      </c>
      <c r="AY119" s="107">
        <v>2</v>
      </c>
      <c r="AZ119" s="139">
        <v>1</v>
      </c>
      <c r="BA119" s="107">
        <v>2</v>
      </c>
      <c r="BB119" s="133" t="s">
        <v>603</v>
      </c>
      <c r="BC119" s="107">
        <v>2</v>
      </c>
      <c r="BD119" s="139">
        <v>1</v>
      </c>
      <c r="BE119" s="107">
        <v>10</v>
      </c>
      <c r="BF119" s="107">
        <v>10</v>
      </c>
      <c r="BG119" s="139">
        <v>1</v>
      </c>
      <c r="BH119" s="107">
        <v>4</v>
      </c>
      <c r="BI119" s="107">
        <v>7</v>
      </c>
      <c r="BJ119" s="107">
        <v>11</v>
      </c>
      <c r="BK119" s="139">
        <v>1</v>
      </c>
      <c r="BL119" s="108">
        <v>81</v>
      </c>
      <c r="BM119" s="139">
        <v>1</v>
      </c>
    </row>
    <row r="120" spans="2:65" x14ac:dyDescent="0.35">
      <c r="B120" s="108" t="s">
        <v>1</v>
      </c>
      <c r="C120" s="108" t="s">
        <v>85</v>
      </c>
      <c r="D120" s="108" t="s">
        <v>91</v>
      </c>
      <c r="E120" s="108" t="s">
        <v>92</v>
      </c>
      <c r="F120" s="108" t="s">
        <v>963</v>
      </c>
      <c r="G120" s="108" t="s">
        <v>88</v>
      </c>
      <c r="H120" s="108" t="s">
        <v>1782</v>
      </c>
      <c r="I120" s="131" t="s">
        <v>603</v>
      </c>
      <c r="J120" s="108" t="s">
        <v>1312</v>
      </c>
      <c r="K120" s="131" t="s">
        <v>603</v>
      </c>
      <c r="L120" s="108" t="s">
        <v>622</v>
      </c>
      <c r="M120" s="108" t="s">
        <v>534</v>
      </c>
      <c r="N120" s="129" t="s">
        <v>534</v>
      </c>
      <c r="O120" s="108">
        <v>2</v>
      </c>
      <c r="P120" s="108">
        <v>2</v>
      </c>
      <c r="Q120" s="108">
        <v>1</v>
      </c>
      <c r="R120" s="108">
        <v>1</v>
      </c>
      <c r="S120" s="108">
        <v>2</v>
      </c>
      <c r="T120" s="108">
        <v>2</v>
      </c>
      <c r="U120" s="108">
        <v>2</v>
      </c>
      <c r="V120" s="108">
        <v>2</v>
      </c>
      <c r="W120" s="108">
        <v>4</v>
      </c>
      <c r="X120" s="108" t="s">
        <v>1781</v>
      </c>
      <c r="Y120" s="108" t="s">
        <v>548</v>
      </c>
      <c r="Z120" s="108" t="s">
        <v>548</v>
      </c>
      <c r="AA120" s="108" t="s">
        <v>548</v>
      </c>
      <c r="AB120" s="108" t="s">
        <v>548</v>
      </c>
      <c r="AC120" s="108">
        <v>18</v>
      </c>
      <c r="AD120" s="135">
        <v>1</v>
      </c>
      <c r="AE120" s="108">
        <v>10</v>
      </c>
      <c r="AF120" s="108">
        <v>10</v>
      </c>
      <c r="AG120" s="135">
        <v>1</v>
      </c>
      <c r="AH120" s="108">
        <v>10</v>
      </c>
      <c r="AI120" s="108" t="s">
        <v>548</v>
      </c>
      <c r="AJ120" s="108">
        <v>10</v>
      </c>
      <c r="AK120" s="135">
        <v>1</v>
      </c>
      <c r="AL120" s="108">
        <v>3</v>
      </c>
      <c r="AM120" s="108" t="s">
        <v>548</v>
      </c>
      <c r="AN120" s="108" t="s">
        <v>548</v>
      </c>
      <c r="AO120" s="108">
        <v>4</v>
      </c>
      <c r="AP120" s="108">
        <v>2</v>
      </c>
      <c r="AQ120" s="108">
        <v>9</v>
      </c>
      <c r="AR120" s="135">
        <v>1</v>
      </c>
      <c r="AS120" s="108">
        <v>5</v>
      </c>
      <c r="AT120" s="108">
        <v>4</v>
      </c>
      <c r="AU120" s="108">
        <v>9</v>
      </c>
      <c r="AV120" s="135">
        <v>1</v>
      </c>
      <c r="AW120" s="108">
        <v>2</v>
      </c>
      <c r="AX120" s="108" t="s">
        <v>548</v>
      </c>
      <c r="AY120" s="108">
        <v>2</v>
      </c>
      <c r="AZ120" s="135">
        <v>1</v>
      </c>
      <c r="BA120" s="108">
        <v>2</v>
      </c>
      <c r="BB120" s="131" t="s">
        <v>603</v>
      </c>
      <c r="BC120" s="108">
        <v>2</v>
      </c>
      <c r="BD120" s="135">
        <v>1</v>
      </c>
      <c r="BE120" s="108">
        <v>10</v>
      </c>
      <c r="BF120" s="108">
        <v>10</v>
      </c>
      <c r="BG120" s="135">
        <v>1</v>
      </c>
      <c r="BH120" s="108">
        <v>4</v>
      </c>
      <c r="BI120" s="108">
        <v>7</v>
      </c>
      <c r="BJ120" s="108">
        <v>11</v>
      </c>
      <c r="BK120" s="135">
        <v>1</v>
      </c>
      <c r="BL120" s="108">
        <v>81</v>
      </c>
      <c r="BM120" s="135">
        <v>1</v>
      </c>
    </row>
    <row r="121" spans="2:65" x14ac:dyDescent="0.35">
      <c r="B121" s="107" t="s">
        <v>1</v>
      </c>
      <c r="C121" s="107" t="s">
        <v>100</v>
      </c>
      <c r="D121" s="107" t="s">
        <v>133</v>
      </c>
      <c r="E121" s="107" t="s">
        <v>134</v>
      </c>
      <c r="F121" s="107" t="s">
        <v>1136</v>
      </c>
      <c r="G121" s="107" t="s">
        <v>15</v>
      </c>
      <c r="H121" s="107" t="s">
        <v>1780</v>
      </c>
      <c r="I121" s="133" t="s">
        <v>603</v>
      </c>
      <c r="J121" s="107" t="s">
        <v>1277</v>
      </c>
      <c r="K121" s="133" t="s">
        <v>603</v>
      </c>
      <c r="L121" s="107" t="s">
        <v>618</v>
      </c>
      <c r="M121" s="107" t="s">
        <v>534</v>
      </c>
      <c r="N121" s="132" t="s">
        <v>534</v>
      </c>
      <c r="O121" s="107">
        <v>2</v>
      </c>
      <c r="P121" s="107">
        <v>2</v>
      </c>
      <c r="Q121" s="107">
        <v>1</v>
      </c>
      <c r="R121" s="107">
        <v>1</v>
      </c>
      <c r="S121" s="107">
        <v>2</v>
      </c>
      <c r="T121" s="107">
        <v>2</v>
      </c>
      <c r="U121" s="107">
        <v>2</v>
      </c>
      <c r="V121" s="107">
        <v>2</v>
      </c>
      <c r="W121" s="107">
        <v>4</v>
      </c>
      <c r="X121" s="107" t="s">
        <v>659</v>
      </c>
      <c r="Y121" s="107" t="s">
        <v>548</v>
      </c>
      <c r="Z121" s="107" t="s">
        <v>548</v>
      </c>
      <c r="AA121" s="107" t="s">
        <v>548</v>
      </c>
      <c r="AB121" s="107" t="s">
        <v>548</v>
      </c>
      <c r="AC121" s="107">
        <v>18</v>
      </c>
      <c r="AD121" s="139">
        <v>1</v>
      </c>
      <c r="AE121" s="107">
        <v>10</v>
      </c>
      <c r="AF121" s="107">
        <v>10</v>
      </c>
      <c r="AG121" s="139">
        <v>1</v>
      </c>
      <c r="AH121" s="107">
        <v>10</v>
      </c>
      <c r="AI121" s="107">
        <v>4</v>
      </c>
      <c r="AJ121" s="107">
        <v>14</v>
      </c>
      <c r="AK121" s="139">
        <v>1</v>
      </c>
      <c r="AL121" s="107">
        <v>3</v>
      </c>
      <c r="AM121" s="107" t="s">
        <v>548</v>
      </c>
      <c r="AN121" s="107" t="s">
        <v>548</v>
      </c>
      <c r="AO121" s="107">
        <v>4</v>
      </c>
      <c r="AP121" s="107" t="s">
        <v>548</v>
      </c>
      <c r="AQ121" s="107">
        <v>7</v>
      </c>
      <c r="AR121" s="139">
        <v>1</v>
      </c>
      <c r="AS121" s="107">
        <v>5</v>
      </c>
      <c r="AT121" s="107">
        <v>4</v>
      </c>
      <c r="AU121" s="107">
        <v>9</v>
      </c>
      <c r="AV121" s="139">
        <v>1</v>
      </c>
      <c r="AW121" s="107">
        <v>2</v>
      </c>
      <c r="AX121" s="107" t="s">
        <v>548</v>
      </c>
      <c r="AY121" s="107">
        <v>2</v>
      </c>
      <c r="AZ121" s="139">
        <v>1</v>
      </c>
      <c r="BA121" s="107">
        <v>2</v>
      </c>
      <c r="BB121" s="133" t="s">
        <v>603</v>
      </c>
      <c r="BC121" s="107">
        <v>2</v>
      </c>
      <c r="BD121" s="139">
        <v>1</v>
      </c>
      <c r="BE121" s="107">
        <v>10</v>
      </c>
      <c r="BF121" s="107">
        <v>10</v>
      </c>
      <c r="BG121" s="139">
        <v>1</v>
      </c>
      <c r="BH121" s="107">
        <v>4</v>
      </c>
      <c r="BI121" s="107">
        <v>7</v>
      </c>
      <c r="BJ121" s="107">
        <v>11</v>
      </c>
      <c r="BK121" s="139">
        <v>1</v>
      </c>
      <c r="BL121" s="108">
        <v>83</v>
      </c>
      <c r="BM121" s="139">
        <v>1</v>
      </c>
    </row>
    <row r="122" spans="2:65" x14ac:dyDescent="0.35">
      <c r="B122" s="108" t="s">
        <v>1</v>
      </c>
      <c r="C122" s="108" t="s">
        <v>2</v>
      </c>
      <c r="D122" s="108" t="s">
        <v>168</v>
      </c>
      <c r="E122" s="108" t="s">
        <v>169</v>
      </c>
      <c r="F122" s="108" t="s">
        <v>1062</v>
      </c>
      <c r="G122" s="108" t="s">
        <v>5</v>
      </c>
      <c r="H122" s="108" t="s">
        <v>1779</v>
      </c>
      <c r="I122" s="131" t="s">
        <v>603</v>
      </c>
      <c r="J122" s="108" t="s">
        <v>1312</v>
      </c>
      <c r="K122" s="131" t="s">
        <v>603</v>
      </c>
      <c r="L122" s="108" t="s">
        <v>604</v>
      </c>
      <c r="M122" s="108" t="s">
        <v>534</v>
      </c>
      <c r="N122" s="129" t="s">
        <v>534</v>
      </c>
      <c r="O122" s="108">
        <v>2</v>
      </c>
      <c r="P122" s="108">
        <v>2</v>
      </c>
      <c r="Q122" s="108">
        <v>1</v>
      </c>
      <c r="R122" s="108">
        <v>1</v>
      </c>
      <c r="S122" s="108">
        <v>2</v>
      </c>
      <c r="T122" s="108">
        <v>2</v>
      </c>
      <c r="U122" s="108">
        <v>2</v>
      </c>
      <c r="V122" s="108">
        <v>2</v>
      </c>
      <c r="W122" s="108">
        <v>4</v>
      </c>
      <c r="X122" s="108" t="s">
        <v>1778</v>
      </c>
      <c r="Y122" s="108" t="s">
        <v>548</v>
      </c>
      <c r="Z122" s="108" t="s">
        <v>548</v>
      </c>
      <c r="AA122" s="108" t="s">
        <v>548</v>
      </c>
      <c r="AB122" s="108" t="s">
        <v>548</v>
      </c>
      <c r="AC122" s="108">
        <v>18</v>
      </c>
      <c r="AD122" s="135">
        <v>1</v>
      </c>
      <c r="AE122" s="108">
        <v>10</v>
      </c>
      <c r="AF122" s="108">
        <v>10</v>
      </c>
      <c r="AG122" s="135">
        <v>1</v>
      </c>
      <c r="AH122" s="108">
        <v>10</v>
      </c>
      <c r="AI122" s="108">
        <v>4</v>
      </c>
      <c r="AJ122" s="108">
        <v>14</v>
      </c>
      <c r="AK122" s="135">
        <v>1</v>
      </c>
      <c r="AL122" s="108">
        <v>3</v>
      </c>
      <c r="AM122" s="108">
        <v>3</v>
      </c>
      <c r="AN122" s="108" t="s">
        <v>548</v>
      </c>
      <c r="AO122" s="108">
        <v>4</v>
      </c>
      <c r="AP122" s="108" t="s">
        <v>548</v>
      </c>
      <c r="AQ122" s="108">
        <v>10</v>
      </c>
      <c r="AR122" s="135">
        <v>1</v>
      </c>
      <c r="AS122" s="108">
        <v>5</v>
      </c>
      <c r="AT122" s="108">
        <v>4</v>
      </c>
      <c r="AU122" s="108">
        <v>9</v>
      </c>
      <c r="AV122" s="135">
        <v>1</v>
      </c>
      <c r="AW122" s="108">
        <v>2</v>
      </c>
      <c r="AX122" s="108" t="s">
        <v>548</v>
      </c>
      <c r="AY122" s="108">
        <v>2</v>
      </c>
      <c r="AZ122" s="135">
        <v>1</v>
      </c>
      <c r="BA122" s="108">
        <v>2</v>
      </c>
      <c r="BB122" s="131" t="s">
        <v>603</v>
      </c>
      <c r="BC122" s="108">
        <v>2</v>
      </c>
      <c r="BD122" s="135">
        <v>1</v>
      </c>
      <c r="BE122" s="108">
        <v>10</v>
      </c>
      <c r="BF122" s="108">
        <v>10</v>
      </c>
      <c r="BG122" s="135">
        <v>1</v>
      </c>
      <c r="BH122" s="108">
        <v>4</v>
      </c>
      <c r="BI122" s="108">
        <v>7</v>
      </c>
      <c r="BJ122" s="108">
        <v>11</v>
      </c>
      <c r="BK122" s="135">
        <v>1</v>
      </c>
      <c r="BL122" s="108">
        <v>86</v>
      </c>
      <c r="BM122" s="135">
        <v>1</v>
      </c>
    </row>
    <row r="123" spans="2:65" x14ac:dyDescent="0.35">
      <c r="B123" s="107" t="s">
        <v>1</v>
      </c>
      <c r="C123" s="107" t="s">
        <v>27</v>
      </c>
      <c r="D123" s="107" t="s">
        <v>28</v>
      </c>
      <c r="E123" s="107" t="s">
        <v>174</v>
      </c>
      <c r="F123" s="107" t="s">
        <v>1026</v>
      </c>
      <c r="G123" s="107" t="s">
        <v>30</v>
      </c>
      <c r="H123" s="107" t="s">
        <v>1777</v>
      </c>
      <c r="I123" s="133" t="s">
        <v>603</v>
      </c>
      <c r="J123" s="107" t="s">
        <v>1297</v>
      </c>
      <c r="K123" s="133" t="s">
        <v>603</v>
      </c>
      <c r="L123" s="107" t="s">
        <v>627</v>
      </c>
      <c r="M123" s="107" t="s">
        <v>534</v>
      </c>
      <c r="N123" s="132" t="s">
        <v>534</v>
      </c>
      <c r="O123" s="107">
        <v>2</v>
      </c>
      <c r="P123" s="107">
        <v>2</v>
      </c>
      <c r="Q123" s="107">
        <v>1</v>
      </c>
      <c r="R123" s="107">
        <v>1</v>
      </c>
      <c r="S123" s="107">
        <v>2</v>
      </c>
      <c r="T123" s="107">
        <v>2</v>
      </c>
      <c r="U123" s="107">
        <v>2</v>
      </c>
      <c r="V123" s="107">
        <v>2</v>
      </c>
      <c r="W123" s="107">
        <v>4</v>
      </c>
      <c r="X123" s="107" t="s">
        <v>1776</v>
      </c>
      <c r="Y123" s="107" t="s">
        <v>548</v>
      </c>
      <c r="Z123" s="107" t="s">
        <v>548</v>
      </c>
      <c r="AA123" s="107" t="s">
        <v>548</v>
      </c>
      <c r="AB123" s="107" t="s">
        <v>548</v>
      </c>
      <c r="AC123" s="107">
        <v>18</v>
      </c>
      <c r="AD123" s="139">
        <v>1</v>
      </c>
      <c r="AE123" s="107">
        <v>10</v>
      </c>
      <c r="AF123" s="107">
        <v>10</v>
      </c>
      <c r="AG123" s="139">
        <v>1</v>
      </c>
      <c r="AH123" s="107">
        <v>10</v>
      </c>
      <c r="AI123" s="107">
        <v>4</v>
      </c>
      <c r="AJ123" s="107">
        <v>14</v>
      </c>
      <c r="AK123" s="139">
        <v>1</v>
      </c>
      <c r="AL123" s="107">
        <v>3</v>
      </c>
      <c r="AM123" s="107">
        <v>3</v>
      </c>
      <c r="AN123" s="107" t="s">
        <v>614</v>
      </c>
      <c r="AO123" s="107">
        <v>4</v>
      </c>
      <c r="AP123" s="107" t="s">
        <v>548</v>
      </c>
      <c r="AQ123" s="107">
        <v>10</v>
      </c>
      <c r="AR123" s="139">
        <v>1</v>
      </c>
      <c r="AS123" s="107">
        <v>5</v>
      </c>
      <c r="AT123" s="107">
        <v>4</v>
      </c>
      <c r="AU123" s="107">
        <v>9</v>
      </c>
      <c r="AV123" s="139">
        <v>1</v>
      </c>
      <c r="AW123" s="107">
        <v>2</v>
      </c>
      <c r="AX123" s="107" t="s">
        <v>613</v>
      </c>
      <c r="AY123" s="107">
        <v>2</v>
      </c>
      <c r="AZ123" s="139">
        <v>1</v>
      </c>
      <c r="BA123" s="107">
        <v>2</v>
      </c>
      <c r="BB123" s="133" t="s">
        <v>603</v>
      </c>
      <c r="BC123" s="107">
        <v>2</v>
      </c>
      <c r="BD123" s="139">
        <v>1</v>
      </c>
      <c r="BE123" s="107">
        <v>10</v>
      </c>
      <c r="BF123" s="107">
        <v>10</v>
      </c>
      <c r="BG123" s="139">
        <v>1</v>
      </c>
      <c r="BH123" s="107">
        <v>4</v>
      </c>
      <c r="BI123" s="107">
        <v>7</v>
      </c>
      <c r="BJ123" s="107">
        <v>11</v>
      </c>
      <c r="BK123" s="139">
        <v>1</v>
      </c>
      <c r="BL123" s="108">
        <v>86</v>
      </c>
      <c r="BM123" s="139">
        <v>1</v>
      </c>
    </row>
    <row r="124" spans="2:65" x14ac:dyDescent="0.35">
      <c r="B124" s="108" t="s">
        <v>1</v>
      </c>
      <c r="C124" s="108" t="s">
        <v>24</v>
      </c>
      <c r="D124" s="108" t="s">
        <v>120</v>
      </c>
      <c r="E124" s="108" t="s">
        <v>121</v>
      </c>
      <c r="F124" s="108" t="s">
        <v>958</v>
      </c>
      <c r="G124" s="108" t="s">
        <v>42</v>
      </c>
      <c r="H124" s="108" t="s">
        <v>1775</v>
      </c>
      <c r="I124" s="131" t="s">
        <v>603</v>
      </c>
      <c r="J124" s="108" t="s">
        <v>1373</v>
      </c>
      <c r="K124" s="131" t="s">
        <v>603</v>
      </c>
      <c r="L124" s="108" t="s">
        <v>637</v>
      </c>
      <c r="M124" s="108" t="s">
        <v>534</v>
      </c>
      <c r="N124" s="129" t="s">
        <v>534</v>
      </c>
      <c r="O124" s="108">
        <v>2</v>
      </c>
      <c r="P124" s="108">
        <v>2</v>
      </c>
      <c r="Q124" s="108">
        <v>1</v>
      </c>
      <c r="R124" s="108">
        <v>1</v>
      </c>
      <c r="S124" s="108">
        <v>2</v>
      </c>
      <c r="T124" s="108">
        <v>2</v>
      </c>
      <c r="U124" s="108">
        <v>2</v>
      </c>
      <c r="V124" s="108">
        <v>2</v>
      </c>
      <c r="W124" s="108">
        <v>4</v>
      </c>
      <c r="X124" s="108" t="s">
        <v>1774</v>
      </c>
      <c r="Y124" s="108" t="s">
        <v>548</v>
      </c>
      <c r="Z124" s="108" t="s">
        <v>548</v>
      </c>
      <c r="AA124" s="108" t="s">
        <v>548</v>
      </c>
      <c r="AB124" s="108" t="s">
        <v>548</v>
      </c>
      <c r="AC124" s="108">
        <v>18</v>
      </c>
      <c r="AD124" s="135">
        <v>1</v>
      </c>
      <c r="AE124" s="108">
        <v>10</v>
      </c>
      <c r="AF124" s="108">
        <v>10</v>
      </c>
      <c r="AG124" s="135">
        <v>1</v>
      </c>
      <c r="AH124" s="108">
        <v>10</v>
      </c>
      <c r="AI124" s="108">
        <v>4</v>
      </c>
      <c r="AJ124" s="108">
        <v>14</v>
      </c>
      <c r="AK124" s="135">
        <v>1</v>
      </c>
      <c r="AL124" s="108">
        <v>3</v>
      </c>
      <c r="AM124" s="108" t="s">
        <v>548</v>
      </c>
      <c r="AN124" s="108" t="s">
        <v>548</v>
      </c>
      <c r="AO124" s="108">
        <v>4</v>
      </c>
      <c r="AP124" s="108" t="s">
        <v>548</v>
      </c>
      <c r="AQ124" s="108">
        <v>7</v>
      </c>
      <c r="AR124" s="135">
        <v>1</v>
      </c>
      <c r="AS124" s="108">
        <v>5</v>
      </c>
      <c r="AT124" s="108">
        <v>4</v>
      </c>
      <c r="AU124" s="108">
        <v>9</v>
      </c>
      <c r="AV124" s="135">
        <v>1</v>
      </c>
      <c r="AW124" s="108">
        <v>2</v>
      </c>
      <c r="AX124" s="108" t="s">
        <v>548</v>
      </c>
      <c r="AY124" s="108">
        <v>2</v>
      </c>
      <c r="AZ124" s="135">
        <v>1</v>
      </c>
      <c r="BA124" s="108">
        <v>2</v>
      </c>
      <c r="BB124" s="131" t="s">
        <v>603</v>
      </c>
      <c r="BC124" s="108">
        <v>2</v>
      </c>
      <c r="BD124" s="135">
        <v>1</v>
      </c>
      <c r="BE124" s="108">
        <v>10</v>
      </c>
      <c r="BF124" s="108">
        <v>10</v>
      </c>
      <c r="BG124" s="135">
        <v>1</v>
      </c>
      <c r="BH124" s="108">
        <v>4</v>
      </c>
      <c r="BI124" s="108">
        <v>7</v>
      </c>
      <c r="BJ124" s="108">
        <v>11</v>
      </c>
      <c r="BK124" s="135">
        <v>1</v>
      </c>
      <c r="BL124" s="108">
        <v>83</v>
      </c>
      <c r="BM124" s="135">
        <v>1</v>
      </c>
    </row>
    <row r="125" spans="2:65" x14ac:dyDescent="0.35">
      <c r="B125" s="107" t="s">
        <v>1</v>
      </c>
      <c r="C125" s="107" t="s">
        <v>117</v>
      </c>
      <c r="D125" s="107" t="s">
        <v>495</v>
      </c>
      <c r="E125" s="107" t="s">
        <v>496</v>
      </c>
      <c r="F125" s="107" t="s">
        <v>1216</v>
      </c>
      <c r="G125" s="107" t="s">
        <v>210</v>
      </c>
      <c r="H125" s="107" t="s">
        <v>1773</v>
      </c>
      <c r="I125" s="133" t="s">
        <v>603</v>
      </c>
      <c r="J125" s="107" t="s">
        <v>1415</v>
      </c>
      <c r="K125" s="133" t="s">
        <v>603</v>
      </c>
      <c r="L125" s="107" t="s">
        <v>624</v>
      </c>
      <c r="M125" s="107" t="s">
        <v>534</v>
      </c>
      <c r="N125" s="132" t="s">
        <v>534</v>
      </c>
      <c r="O125" s="107">
        <v>2</v>
      </c>
      <c r="P125" s="107">
        <v>2</v>
      </c>
      <c r="Q125" s="107">
        <v>1</v>
      </c>
      <c r="R125" s="107">
        <v>1</v>
      </c>
      <c r="S125" s="107">
        <v>2</v>
      </c>
      <c r="T125" s="107">
        <v>2</v>
      </c>
      <c r="U125" s="107">
        <v>2</v>
      </c>
      <c r="V125" s="107">
        <v>2</v>
      </c>
      <c r="W125" s="107">
        <v>4</v>
      </c>
      <c r="X125" s="107" t="s">
        <v>660</v>
      </c>
      <c r="Y125" s="107" t="s">
        <v>548</v>
      </c>
      <c r="Z125" s="107" t="s">
        <v>548</v>
      </c>
      <c r="AA125" s="107" t="s">
        <v>548</v>
      </c>
      <c r="AB125" s="107" t="s">
        <v>548</v>
      </c>
      <c r="AC125" s="107">
        <v>18</v>
      </c>
      <c r="AD125" s="139">
        <v>1</v>
      </c>
      <c r="AE125" s="107">
        <v>10</v>
      </c>
      <c r="AF125" s="107">
        <v>10</v>
      </c>
      <c r="AG125" s="139">
        <v>1</v>
      </c>
      <c r="AH125" s="107">
        <v>10</v>
      </c>
      <c r="AI125" s="107">
        <v>4</v>
      </c>
      <c r="AJ125" s="107">
        <v>14</v>
      </c>
      <c r="AK125" s="139">
        <v>1</v>
      </c>
      <c r="AL125" s="107">
        <v>3</v>
      </c>
      <c r="AM125" s="107">
        <v>3</v>
      </c>
      <c r="AN125" s="107" t="s">
        <v>614</v>
      </c>
      <c r="AO125" s="107">
        <v>4</v>
      </c>
      <c r="AP125" s="107" t="s">
        <v>548</v>
      </c>
      <c r="AQ125" s="107">
        <v>10</v>
      </c>
      <c r="AR125" s="139">
        <v>1</v>
      </c>
      <c r="AS125" s="107">
        <v>5</v>
      </c>
      <c r="AT125" s="107">
        <v>4</v>
      </c>
      <c r="AU125" s="107">
        <v>9</v>
      </c>
      <c r="AV125" s="139">
        <v>1</v>
      </c>
      <c r="AW125" s="107">
        <v>2</v>
      </c>
      <c r="AX125" s="107" t="s">
        <v>614</v>
      </c>
      <c r="AY125" s="107">
        <v>2</v>
      </c>
      <c r="AZ125" s="139">
        <v>1</v>
      </c>
      <c r="BA125" s="107">
        <v>2</v>
      </c>
      <c r="BB125" s="133" t="s">
        <v>603</v>
      </c>
      <c r="BC125" s="107">
        <v>2</v>
      </c>
      <c r="BD125" s="139">
        <v>1</v>
      </c>
      <c r="BE125" s="107">
        <v>10</v>
      </c>
      <c r="BF125" s="107">
        <v>10</v>
      </c>
      <c r="BG125" s="139">
        <v>1</v>
      </c>
      <c r="BH125" s="107">
        <v>4</v>
      </c>
      <c r="BI125" s="107">
        <v>7</v>
      </c>
      <c r="BJ125" s="107">
        <v>11</v>
      </c>
      <c r="BK125" s="139">
        <v>1</v>
      </c>
      <c r="BL125" s="108">
        <v>86</v>
      </c>
      <c r="BM125" s="139">
        <v>1</v>
      </c>
    </row>
    <row r="126" spans="2:65" x14ac:dyDescent="0.35">
      <c r="B126" s="108" t="s">
        <v>1</v>
      </c>
      <c r="C126" s="108" t="s">
        <v>8</v>
      </c>
      <c r="D126" s="108" t="s">
        <v>9</v>
      </c>
      <c r="E126" s="108" t="s">
        <v>456</v>
      </c>
      <c r="F126" s="108" t="s">
        <v>1099</v>
      </c>
      <c r="G126" s="108" t="s">
        <v>811</v>
      </c>
      <c r="H126" s="108" t="s">
        <v>1772</v>
      </c>
      <c r="I126" s="131" t="s">
        <v>603</v>
      </c>
      <c r="J126" s="108" t="s">
        <v>1771</v>
      </c>
      <c r="K126" s="131" t="s">
        <v>603</v>
      </c>
      <c r="L126" s="108" t="s">
        <v>619</v>
      </c>
      <c r="M126" s="108" t="s">
        <v>534</v>
      </c>
      <c r="N126" s="129" t="s">
        <v>534</v>
      </c>
      <c r="O126" s="108">
        <v>2</v>
      </c>
      <c r="P126" s="108">
        <v>2</v>
      </c>
      <c r="Q126" s="108">
        <v>1</v>
      </c>
      <c r="R126" s="108">
        <v>1</v>
      </c>
      <c r="S126" s="108">
        <v>2</v>
      </c>
      <c r="T126" s="108">
        <v>2</v>
      </c>
      <c r="U126" s="108">
        <v>2</v>
      </c>
      <c r="V126" s="108">
        <v>2</v>
      </c>
      <c r="W126" s="108">
        <v>4</v>
      </c>
      <c r="X126" s="108" t="s">
        <v>1770</v>
      </c>
      <c r="Y126" s="108" t="s">
        <v>548</v>
      </c>
      <c r="Z126" s="108" t="s">
        <v>548</v>
      </c>
      <c r="AA126" s="108" t="s">
        <v>548</v>
      </c>
      <c r="AB126" s="108" t="s">
        <v>548</v>
      </c>
      <c r="AC126" s="108">
        <v>18</v>
      </c>
      <c r="AD126" s="135">
        <v>1</v>
      </c>
      <c r="AE126" s="108">
        <v>10</v>
      </c>
      <c r="AF126" s="108">
        <v>10</v>
      </c>
      <c r="AG126" s="135">
        <v>1</v>
      </c>
      <c r="AH126" s="108">
        <v>10</v>
      </c>
      <c r="AI126" s="108" t="s">
        <v>548</v>
      </c>
      <c r="AJ126" s="108">
        <v>10</v>
      </c>
      <c r="AK126" s="135">
        <v>1</v>
      </c>
      <c r="AL126" s="108">
        <v>3</v>
      </c>
      <c r="AM126" s="108">
        <v>3</v>
      </c>
      <c r="AN126" s="108" t="s">
        <v>614</v>
      </c>
      <c r="AO126" s="108">
        <v>4</v>
      </c>
      <c r="AP126" s="108">
        <v>2</v>
      </c>
      <c r="AQ126" s="108">
        <v>12</v>
      </c>
      <c r="AR126" s="135">
        <v>1</v>
      </c>
      <c r="AS126" s="108">
        <v>5</v>
      </c>
      <c r="AT126" s="108">
        <v>4</v>
      </c>
      <c r="AU126" s="108">
        <v>9</v>
      </c>
      <c r="AV126" s="135">
        <v>1</v>
      </c>
      <c r="AW126" s="108">
        <v>2</v>
      </c>
      <c r="AX126" s="108" t="s">
        <v>613</v>
      </c>
      <c r="AY126" s="108">
        <v>2</v>
      </c>
      <c r="AZ126" s="135">
        <v>1</v>
      </c>
      <c r="BA126" s="108">
        <v>2</v>
      </c>
      <c r="BB126" s="131" t="s">
        <v>603</v>
      </c>
      <c r="BC126" s="108">
        <v>2</v>
      </c>
      <c r="BD126" s="135">
        <v>1</v>
      </c>
      <c r="BE126" s="108">
        <v>10</v>
      </c>
      <c r="BF126" s="108">
        <v>10</v>
      </c>
      <c r="BG126" s="135">
        <v>1</v>
      </c>
      <c r="BH126" s="108">
        <v>4</v>
      </c>
      <c r="BI126" s="108">
        <v>7</v>
      </c>
      <c r="BJ126" s="108">
        <v>11</v>
      </c>
      <c r="BK126" s="135">
        <v>1</v>
      </c>
      <c r="BL126" s="108">
        <v>84</v>
      </c>
      <c r="BM126" s="135">
        <v>1</v>
      </c>
    </row>
    <row r="127" spans="2:65" x14ac:dyDescent="0.35">
      <c r="B127" s="107" t="s">
        <v>1</v>
      </c>
      <c r="C127" s="107" t="s">
        <v>12</v>
      </c>
      <c r="D127" s="107" t="s">
        <v>13</v>
      </c>
      <c r="E127" s="107" t="s">
        <v>261</v>
      </c>
      <c r="F127" s="107" t="s">
        <v>945</v>
      </c>
      <c r="G127" s="107" t="s">
        <v>15</v>
      </c>
      <c r="H127" s="107" t="s">
        <v>1769</v>
      </c>
      <c r="I127" s="133" t="s">
        <v>603</v>
      </c>
      <c r="J127" s="107" t="s">
        <v>1312</v>
      </c>
      <c r="K127" s="133" t="s">
        <v>603</v>
      </c>
      <c r="L127" s="107" t="s">
        <v>637</v>
      </c>
      <c r="M127" s="107" t="s">
        <v>534</v>
      </c>
      <c r="N127" s="132" t="s">
        <v>534</v>
      </c>
      <c r="O127" s="107">
        <v>2</v>
      </c>
      <c r="P127" s="107">
        <v>2</v>
      </c>
      <c r="Q127" s="107">
        <v>1</v>
      </c>
      <c r="R127" s="107">
        <v>1</v>
      </c>
      <c r="S127" s="107">
        <v>2</v>
      </c>
      <c r="T127" s="107">
        <v>2</v>
      </c>
      <c r="U127" s="107">
        <v>2</v>
      </c>
      <c r="V127" s="107">
        <v>2</v>
      </c>
      <c r="W127" s="107">
        <v>4</v>
      </c>
      <c r="X127" s="107" t="s">
        <v>716</v>
      </c>
      <c r="Y127" s="107" t="s">
        <v>548</v>
      </c>
      <c r="Z127" s="107" t="s">
        <v>548</v>
      </c>
      <c r="AA127" s="107" t="s">
        <v>548</v>
      </c>
      <c r="AB127" s="107" t="s">
        <v>548</v>
      </c>
      <c r="AC127" s="107">
        <v>18</v>
      </c>
      <c r="AD127" s="139">
        <v>1</v>
      </c>
      <c r="AE127" s="107">
        <v>10</v>
      </c>
      <c r="AF127" s="107">
        <v>10</v>
      </c>
      <c r="AG127" s="139">
        <v>1</v>
      </c>
      <c r="AH127" s="107">
        <v>10</v>
      </c>
      <c r="AI127" s="107">
        <v>4</v>
      </c>
      <c r="AJ127" s="107">
        <v>14</v>
      </c>
      <c r="AK127" s="139">
        <v>1</v>
      </c>
      <c r="AL127" s="107">
        <v>3</v>
      </c>
      <c r="AM127" s="107">
        <v>3</v>
      </c>
      <c r="AN127" s="107" t="s">
        <v>614</v>
      </c>
      <c r="AO127" s="107">
        <v>4</v>
      </c>
      <c r="AP127" s="107" t="s">
        <v>548</v>
      </c>
      <c r="AQ127" s="107">
        <v>10</v>
      </c>
      <c r="AR127" s="139">
        <v>1</v>
      </c>
      <c r="AS127" s="107">
        <v>5</v>
      </c>
      <c r="AT127" s="107">
        <v>4</v>
      </c>
      <c r="AU127" s="107">
        <v>9</v>
      </c>
      <c r="AV127" s="139">
        <v>1</v>
      </c>
      <c r="AW127" s="107">
        <v>2</v>
      </c>
      <c r="AX127" s="107" t="s">
        <v>548</v>
      </c>
      <c r="AY127" s="107">
        <v>2</v>
      </c>
      <c r="AZ127" s="139">
        <v>1</v>
      </c>
      <c r="BA127" s="107">
        <v>2</v>
      </c>
      <c r="BB127" s="133" t="s">
        <v>603</v>
      </c>
      <c r="BC127" s="107">
        <v>2</v>
      </c>
      <c r="BD127" s="139">
        <v>1</v>
      </c>
      <c r="BE127" s="107">
        <v>10</v>
      </c>
      <c r="BF127" s="107">
        <v>10</v>
      </c>
      <c r="BG127" s="139">
        <v>1</v>
      </c>
      <c r="BH127" s="107">
        <v>4</v>
      </c>
      <c r="BI127" s="107">
        <v>7</v>
      </c>
      <c r="BJ127" s="107">
        <v>11</v>
      </c>
      <c r="BK127" s="139">
        <v>1</v>
      </c>
      <c r="BL127" s="108">
        <v>86</v>
      </c>
      <c r="BM127" s="139">
        <v>1</v>
      </c>
    </row>
    <row r="128" spans="2:65" x14ac:dyDescent="0.35">
      <c r="B128" s="108" t="s">
        <v>1</v>
      </c>
      <c r="C128" s="108" t="s">
        <v>117</v>
      </c>
      <c r="D128" s="108" t="s">
        <v>118</v>
      </c>
      <c r="E128" s="108" t="s">
        <v>306</v>
      </c>
      <c r="F128" s="108" t="s">
        <v>1029</v>
      </c>
      <c r="G128" s="108" t="s">
        <v>45</v>
      </c>
      <c r="H128" s="108" t="s">
        <v>1768</v>
      </c>
      <c r="I128" s="131" t="s">
        <v>603</v>
      </c>
      <c r="J128" s="108" t="s">
        <v>1312</v>
      </c>
      <c r="K128" s="131" t="s">
        <v>603</v>
      </c>
      <c r="L128" s="108" t="s">
        <v>624</v>
      </c>
      <c r="M128" s="108" t="s">
        <v>534</v>
      </c>
      <c r="N128" s="129" t="s">
        <v>534</v>
      </c>
      <c r="O128" s="108">
        <v>2</v>
      </c>
      <c r="P128" s="108">
        <v>2</v>
      </c>
      <c r="Q128" s="108" t="s">
        <v>548</v>
      </c>
      <c r="R128" s="108" t="s">
        <v>548</v>
      </c>
      <c r="S128" s="108">
        <v>2</v>
      </c>
      <c r="T128" s="108">
        <v>2</v>
      </c>
      <c r="U128" s="108">
        <v>2</v>
      </c>
      <c r="V128" s="108">
        <v>2</v>
      </c>
      <c r="W128" s="108">
        <v>4</v>
      </c>
      <c r="X128" s="108" t="s">
        <v>1767</v>
      </c>
      <c r="Y128" s="108" t="s">
        <v>548</v>
      </c>
      <c r="Z128" s="108" t="s">
        <v>548</v>
      </c>
      <c r="AA128" s="108" t="s">
        <v>548</v>
      </c>
      <c r="AB128" s="108" t="s">
        <v>548</v>
      </c>
      <c r="AC128" s="108">
        <v>16</v>
      </c>
      <c r="AD128" s="135">
        <v>1</v>
      </c>
      <c r="AE128" s="108">
        <v>10</v>
      </c>
      <c r="AF128" s="108">
        <v>10</v>
      </c>
      <c r="AG128" s="135">
        <v>1</v>
      </c>
      <c r="AH128" s="108">
        <v>10</v>
      </c>
      <c r="AI128" s="108">
        <v>4</v>
      </c>
      <c r="AJ128" s="108">
        <v>14</v>
      </c>
      <c r="AK128" s="135">
        <v>1</v>
      </c>
      <c r="AL128" s="108">
        <v>3</v>
      </c>
      <c r="AM128" s="108" t="s">
        <v>548</v>
      </c>
      <c r="AN128" s="108" t="s">
        <v>548</v>
      </c>
      <c r="AO128" s="108">
        <v>4</v>
      </c>
      <c r="AP128" s="108" t="s">
        <v>548</v>
      </c>
      <c r="AQ128" s="108">
        <v>7</v>
      </c>
      <c r="AR128" s="135">
        <v>1</v>
      </c>
      <c r="AS128" s="108">
        <v>5</v>
      </c>
      <c r="AT128" s="108">
        <v>4</v>
      </c>
      <c r="AU128" s="108">
        <v>9</v>
      </c>
      <c r="AV128" s="135">
        <v>1</v>
      </c>
      <c r="AW128" s="108">
        <v>2</v>
      </c>
      <c r="AX128" s="108" t="s">
        <v>614</v>
      </c>
      <c r="AY128" s="108">
        <v>2</v>
      </c>
      <c r="AZ128" s="135">
        <v>1</v>
      </c>
      <c r="BA128" s="108">
        <v>2</v>
      </c>
      <c r="BB128" s="131" t="s">
        <v>603</v>
      </c>
      <c r="BC128" s="108">
        <v>2</v>
      </c>
      <c r="BD128" s="135">
        <v>1</v>
      </c>
      <c r="BE128" s="108">
        <v>10</v>
      </c>
      <c r="BF128" s="108">
        <v>10</v>
      </c>
      <c r="BG128" s="135">
        <v>1</v>
      </c>
      <c r="BH128" s="108">
        <v>4</v>
      </c>
      <c r="BI128" s="108">
        <v>7</v>
      </c>
      <c r="BJ128" s="108">
        <v>11</v>
      </c>
      <c r="BK128" s="135">
        <v>1</v>
      </c>
      <c r="BL128" s="108">
        <v>81</v>
      </c>
      <c r="BM128" s="135">
        <v>1</v>
      </c>
    </row>
    <row r="129" spans="2:65" x14ac:dyDescent="0.35">
      <c r="B129" s="107" t="s">
        <v>1</v>
      </c>
      <c r="C129" s="107" t="s">
        <v>223</v>
      </c>
      <c r="D129" s="107" t="s">
        <v>236</v>
      </c>
      <c r="E129" s="107" t="s">
        <v>265</v>
      </c>
      <c r="F129" s="107" t="s">
        <v>991</v>
      </c>
      <c r="G129" s="107" t="s">
        <v>210</v>
      </c>
      <c r="H129" s="107" t="s">
        <v>1766</v>
      </c>
      <c r="I129" s="133" t="s">
        <v>603</v>
      </c>
      <c r="J129" s="107" t="s">
        <v>1277</v>
      </c>
      <c r="K129" s="133" t="s">
        <v>603</v>
      </c>
      <c r="L129" s="107" t="s">
        <v>639</v>
      </c>
      <c r="M129" s="107" t="s">
        <v>534</v>
      </c>
      <c r="N129" s="132" t="s">
        <v>534</v>
      </c>
      <c r="O129" s="107">
        <v>2</v>
      </c>
      <c r="P129" s="107">
        <v>2</v>
      </c>
      <c r="Q129" s="107">
        <v>1</v>
      </c>
      <c r="R129" s="107">
        <v>1</v>
      </c>
      <c r="S129" s="107">
        <v>2</v>
      </c>
      <c r="T129" s="107">
        <v>2</v>
      </c>
      <c r="U129" s="107">
        <v>2</v>
      </c>
      <c r="V129" s="107">
        <v>2</v>
      </c>
      <c r="W129" s="107">
        <v>4</v>
      </c>
      <c r="X129" s="107" t="s">
        <v>1765</v>
      </c>
      <c r="Y129" s="107" t="s">
        <v>548</v>
      </c>
      <c r="Z129" s="107" t="s">
        <v>548</v>
      </c>
      <c r="AA129" s="107" t="s">
        <v>548</v>
      </c>
      <c r="AB129" s="107" t="s">
        <v>548</v>
      </c>
      <c r="AC129" s="107">
        <v>18</v>
      </c>
      <c r="AD129" s="139">
        <v>1</v>
      </c>
      <c r="AE129" s="107">
        <v>10</v>
      </c>
      <c r="AF129" s="107">
        <v>10</v>
      </c>
      <c r="AG129" s="139">
        <v>1</v>
      </c>
      <c r="AH129" s="107">
        <v>10</v>
      </c>
      <c r="AI129" s="107">
        <v>4</v>
      </c>
      <c r="AJ129" s="107">
        <v>14</v>
      </c>
      <c r="AK129" s="139">
        <v>1</v>
      </c>
      <c r="AL129" s="107">
        <v>3</v>
      </c>
      <c r="AM129" s="107">
        <v>3</v>
      </c>
      <c r="AN129" s="107" t="s">
        <v>548</v>
      </c>
      <c r="AO129" s="107">
        <v>4</v>
      </c>
      <c r="AP129" s="107" t="s">
        <v>548</v>
      </c>
      <c r="AQ129" s="107">
        <v>10</v>
      </c>
      <c r="AR129" s="139">
        <v>1</v>
      </c>
      <c r="AS129" s="107">
        <v>5</v>
      </c>
      <c r="AT129" s="107">
        <v>4</v>
      </c>
      <c r="AU129" s="107">
        <v>9</v>
      </c>
      <c r="AV129" s="139">
        <v>1</v>
      </c>
      <c r="AW129" s="107">
        <v>2</v>
      </c>
      <c r="AX129" s="107" t="s">
        <v>614</v>
      </c>
      <c r="AY129" s="107">
        <v>2</v>
      </c>
      <c r="AZ129" s="139">
        <v>1</v>
      </c>
      <c r="BA129" s="107">
        <v>2</v>
      </c>
      <c r="BB129" s="133" t="s">
        <v>603</v>
      </c>
      <c r="BC129" s="107">
        <v>2</v>
      </c>
      <c r="BD129" s="139">
        <v>1</v>
      </c>
      <c r="BE129" s="107">
        <v>10</v>
      </c>
      <c r="BF129" s="107">
        <v>10</v>
      </c>
      <c r="BG129" s="139">
        <v>1</v>
      </c>
      <c r="BH129" s="107">
        <v>4</v>
      </c>
      <c r="BI129" s="107">
        <v>7</v>
      </c>
      <c r="BJ129" s="107">
        <v>11</v>
      </c>
      <c r="BK129" s="139">
        <v>1</v>
      </c>
      <c r="BL129" s="108">
        <v>86</v>
      </c>
      <c r="BM129" s="139">
        <v>1</v>
      </c>
    </row>
    <row r="130" spans="2:65" x14ac:dyDescent="0.35">
      <c r="B130" s="108" t="s">
        <v>1</v>
      </c>
      <c r="C130" s="108" t="s">
        <v>24</v>
      </c>
      <c r="D130" s="108" t="s">
        <v>89</v>
      </c>
      <c r="E130" s="108" t="s">
        <v>487</v>
      </c>
      <c r="F130" s="108" t="s">
        <v>1221</v>
      </c>
      <c r="G130" s="108" t="s">
        <v>493</v>
      </c>
      <c r="H130" s="108" t="s">
        <v>1764</v>
      </c>
      <c r="I130" s="131" t="s">
        <v>603</v>
      </c>
      <c r="J130" s="108" t="s">
        <v>1300</v>
      </c>
      <c r="K130" s="131" t="s">
        <v>603</v>
      </c>
      <c r="L130" s="108" t="s">
        <v>637</v>
      </c>
      <c r="M130" s="108" t="s">
        <v>534</v>
      </c>
      <c r="N130" s="129" t="s">
        <v>534</v>
      </c>
      <c r="O130" s="108">
        <v>2</v>
      </c>
      <c r="P130" s="108">
        <v>2</v>
      </c>
      <c r="Q130" s="108">
        <v>1</v>
      </c>
      <c r="R130" s="108">
        <v>1</v>
      </c>
      <c r="S130" s="108">
        <v>2</v>
      </c>
      <c r="T130" s="108">
        <v>2</v>
      </c>
      <c r="U130" s="108">
        <v>2</v>
      </c>
      <c r="V130" s="108">
        <v>2</v>
      </c>
      <c r="W130" s="108">
        <v>4</v>
      </c>
      <c r="X130" s="108" t="s">
        <v>1763</v>
      </c>
      <c r="Y130" s="108" t="s">
        <v>548</v>
      </c>
      <c r="Z130" s="108" t="s">
        <v>548</v>
      </c>
      <c r="AA130" s="108" t="s">
        <v>548</v>
      </c>
      <c r="AB130" s="108" t="s">
        <v>548</v>
      </c>
      <c r="AC130" s="108">
        <v>18</v>
      </c>
      <c r="AD130" s="135">
        <v>1</v>
      </c>
      <c r="AE130" s="108">
        <v>10</v>
      </c>
      <c r="AF130" s="108">
        <v>10</v>
      </c>
      <c r="AG130" s="135">
        <v>1</v>
      </c>
      <c r="AH130" s="108">
        <v>10</v>
      </c>
      <c r="AI130" s="108">
        <v>4</v>
      </c>
      <c r="AJ130" s="108">
        <v>14</v>
      </c>
      <c r="AK130" s="135">
        <v>1</v>
      </c>
      <c r="AL130" s="108">
        <v>3</v>
      </c>
      <c r="AM130" s="108">
        <v>3</v>
      </c>
      <c r="AN130" s="108" t="s">
        <v>548</v>
      </c>
      <c r="AO130" s="108">
        <v>4</v>
      </c>
      <c r="AP130" s="108" t="s">
        <v>548</v>
      </c>
      <c r="AQ130" s="108">
        <v>10</v>
      </c>
      <c r="AR130" s="135">
        <v>1</v>
      </c>
      <c r="AS130" s="108">
        <v>5</v>
      </c>
      <c r="AT130" s="108">
        <v>4</v>
      </c>
      <c r="AU130" s="108">
        <v>9</v>
      </c>
      <c r="AV130" s="135">
        <v>1</v>
      </c>
      <c r="AW130" s="108">
        <v>2</v>
      </c>
      <c r="AX130" s="108" t="s">
        <v>548</v>
      </c>
      <c r="AY130" s="108">
        <v>2</v>
      </c>
      <c r="AZ130" s="135">
        <v>1</v>
      </c>
      <c r="BA130" s="108">
        <v>2</v>
      </c>
      <c r="BB130" s="131" t="s">
        <v>603</v>
      </c>
      <c r="BC130" s="108">
        <v>2</v>
      </c>
      <c r="BD130" s="135">
        <v>1</v>
      </c>
      <c r="BE130" s="108">
        <v>10</v>
      </c>
      <c r="BF130" s="108">
        <v>10</v>
      </c>
      <c r="BG130" s="135">
        <v>1</v>
      </c>
      <c r="BH130" s="108">
        <v>4</v>
      </c>
      <c r="BI130" s="108">
        <v>7</v>
      </c>
      <c r="BJ130" s="108">
        <v>11</v>
      </c>
      <c r="BK130" s="135">
        <v>1</v>
      </c>
      <c r="BL130" s="108">
        <v>86</v>
      </c>
      <c r="BM130" s="135">
        <v>1</v>
      </c>
    </row>
    <row r="131" spans="2:65" x14ac:dyDescent="0.35">
      <c r="B131" s="107" t="s">
        <v>1</v>
      </c>
      <c r="C131" s="107" t="s">
        <v>24</v>
      </c>
      <c r="D131" s="107" t="s">
        <v>76</v>
      </c>
      <c r="E131" s="107" t="s">
        <v>454</v>
      </c>
      <c r="F131" s="107" t="s">
        <v>1090</v>
      </c>
      <c r="G131" s="107" t="s">
        <v>59</v>
      </c>
      <c r="H131" s="107" t="s">
        <v>1762</v>
      </c>
      <c r="I131" s="133" t="s">
        <v>603</v>
      </c>
      <c r="J131" s="107" t="s">
        <v>1415</v>
      </c>
      <c r="K131" s="133" t="s">
        <v>603</v>
      </c>
      <c r="L131" s="107" t="s">
        <v>637</v>
      </c>
      <c r="M131" s="107" t="s">
        <v>534</v>
      </c>
      <c r="N131" s="132" t="s">
        <v>534</v>
      </c>
      <c r="O131" s="107">
        <v>2</v>
      </c>
      <c r="P131" s="107">
        <v>2</v>
      </c>
      <c r="Q131" s="107">
        <v>1</v>
      </c>
      <c r="R131" s="107">
        <v>1</v>
      </c>
      <c r="S131" s="107">
        <v>2</v>
      </c>
      <c r="T131" s="107">
        <v>2</v>
      </c>
      <c r="U131" s="107">
        <v>2</v>
      </c>
      <c r="V131" s="107">
        <v>2</v>
      </c>
      <c r="W131" s="107">
        <v>4</v>
      </c>
      <c r="X131" s="107" t="s">
        <v>1761</v>
      </c>
      <c r="Y131" s="107" t="s">
        <v>548</v>
      </c>
      <c r="Z131" s="107" t="s">
        <v>548</v>
      </c>
      <c r="AA131" s="107" t="s">
        <v>548</v>
      </c>
      <c r="AB131" s="107" t="s">
        <v>548</v>
      </c>
      <c r="AC131" s="107">
        <v>18</v>
      </c>
      <c r="AD131" s="139">
        <v>1</v>
      </c>
      <c r="AE131" s="107">
        <v>10</v>
      </c>
      <c r="AF131" s="107">
        <v>10</v>
      </c>
      <c r="AG131" s="139">
        <v>1</v>
      </c>
      <c r="AH131" s="107">
        <v>10</v>
      </c>
      <c r="AI131" s="107" t="s">
        <v>548</v>
      </c>
      <c r="AJ131" s="107">
        <v>10</v>
      </c>
      <c r="AK131" s="139">
        <v>1</v>
      </c>
      <c r="AL131" s="107">
        <v>3</v>
      </c>
      <c r="AM131" s="107" t="s">
        <v>548</v>
      </c>
      <c r="AN131" s="107" t="s">
        <v>548</v>
      </c>
      <c r="AO131" s="107">
        <v>4</v>
      </c>
      <c r="AP131" s="107">
        <v>2</v>
      </c>
      <c r="AQ131" s="107">
        <v>9</v>
      </c>
      <c r="AR131" s="139">
        <v>1</v>
      </c>
      <c r="AS131" s="107">
        <v>5</v>
      </c>
      <c r="AT131" s="107">
        <v>4</v>
      </c>
      <c r="AU131" s="107">
        <v>9</v>
      </c>
      <c r="AV131" s="139">
        <v>1</v>
      </c>
      <c r="AW131" s="107">
        <v>2</v>
      </c>
      <c r="AX131" s="107" t="s">
        <v>548</v>
      </c>
      <c r="AY131" s="107">
        <v>2</v>
      </c>
      <c r="AZ131" s="139">
        <v>1</v>
      </c>
      <c r="BA131" s="107">
        <v>2</v>
      </c>
      <c r="BB131" s="133" t="s">
        <v>603</v>
      </c>
      <c r="BC131" s="107">
        <v>2</v>
      </c>
      <c r="BD131" s="139">
        <v>1</v>
      </c>
      <c r="BE131" s="107">
        <v>10</v>
      </c>
      <c r="BF131" s="107">
        <v>10</v>
      </c>
      <c r="BG131" s="139">
        <v>1</v>
      </c>
      <c r="BH131" s="107">
        <v>4</v>
      </c>
      <c r="BI131" s="107">
        <v>7</v>
      </c>
      <c r="BJ131" s="107">
        <v>11</v>
      </c>
      <c r="BK131" s="139">
        <v>1</v>
      </c>
      <c r="BL131" s="108">
        <v>81</v>
      </c>
      <c r="BM131" s="139">
        <v>1</v>
      </c>
    </row>
    <row r="132" spans="2:65" x14ac:dyDescent="0.35">
      <c r="B132" s="108" t="s">
        <v>1</v>
      </c>
      <c r="C132" s="108" t="s">
        <v>85</v>
      </c>
      <c r="D132" s="108" t="s">
        <v>369</v>
      </c>
      <c r="E132" s="108" t="s">
        <v>370</v>
      </c>
      <c r="F132" s="108" t="s">
        <v>1139</v>
      </c>
      <c r="G132" s="108" t="s">
        <v>88</v>
      </c>
      <c r="H132" s="108" t="s">
        <v>1760</v>
      </c>
      <c r="I132" s="131" t="s">
        <v>603</v>
      </c>
      <c r="J132" s="108" t="s">
        <v>1759</v>
      </c>
      <c r="K132" s="131" t="s">
        <v>603</v>
      </c>
      <c r="L132" s="108" t="s">
        <v>622</v>
      </c>
      <c r="M132" s="108" t="s">
        <v>534</v>
      </c>
      <c r="N132" s="129" t="s">
        <v>534</v>
      </c>
      <c r="O132" s="108">
        <v>2</v>
      </c>
      <c r="P132" s="108">
        <v>2</v>
      </c>
      <c r="Q132" s="108" t="s">
        <v>548</v>
      </c>
      <c r="R132" s="108">
        <v>1</v>
      </c>
      <c r="S132" s="108">
        <v>2</v>
      </c>
      <c r="T132" s="108">
        <v>2</v>
      </c>
      <c r="U132" s="108">
        <v>2</v>
      </c>
      <c r="V132" s="108">
        <v>2</v>
      </c>
      <c r="W132" s="108">
        <v>4</v>
      </c>
      <c r="X132" s="108" t="s">
        <v>745</v>
      </c>
      <c r="Y132" s="108" t="s">
        <v>548</v>
      </c>
      <c r="Z132" s="108" t="s">
        <v>548</v>
      </c>
      <c r="AA132" s="108" t="s">
        <v>548</v>
      </c>
      <c r="AB132" s="108" t="s">
        <v>548</v>
      </c>
      <c r="AC132" s="108">
        <v>17</v>
      </c>
      <c r="AD132" s="135">
        <v>1</v>
      </c>
      <c r="AE132" s="108">
        <v>10</v>
      </c>
      <c r="AF132" s="108">
        <v>10</v>
      </c>
      <c r="AG132" s="135">
        <v>1</v>
      </c>
      <c r="AH132" s="108">
        <v>10</v>
      </c>
      <c r="AI132" s="108" t="s">
        <v>548</v>
      </c>
      <c r="AJ132" s="108">
        <v>10</v>
      </c>
      <c r="AK132" s="135">
        <v>1</v>
      </c>
      <c r="AL132" s="108">
        <v>3</v>
      </c>
      <c r="AM132" s="108" t="s">
        <v>548</v>
      </c>
      <c r="AN132" s="108" t="s">
        <v>548</v>
      </c>
      <c r="AO132" s="108" t="s">
        <v>548</v>
      </c>
      <c r="AP132" s="108" t="s">
        <v>548</v>
      </c>
      <c r="AQ132" s="108">
        <v>3</v>
      </c>
      <c r="AR132" s="135">
        <v>1</v>
      </c>
      <c r="AS132" s="108">
        <v>5</v>
      </c>
      <c r="AT132" s="108">
        <v>4</v>
      </c>
      <c r="AU132" s="108">
        <v>9</v>
      </c>
      <c r="AV132" s="135">
        <v>1</v>
      </c>
      <c r="AW132" s="108" t="s">
        <v>548</v>
      </c>
      <c r="AX132" s="108" t="s">
        <v>548</v>
      </c>
      <c r="AY132" s="108" t="s">
        <v>534</v>
      </c>
      <c r="AZ132" s="129" t="s">
        <v>534</v>
      </c>
      <c r="BA132" s="108">
        <v>2</v>
      </c>
      <c r="BB132" s="131" t="s">
        <v>603</v>
      </c>
      <c r="BC132" s="108">
        <v>2</v>
      </c>
      <c r="BD132" s="135">
        <v>1</v>
      </c>
      <c r="BE132" s="108">
        <v>10</v>
      </c>
      <c r="BF132" s="108">
        <v>10</v>
      </c>
      <c r="BG132" s="135">
        <v>1</v>
      </c>
      <c r="BH132" s="108">
        <v>4</v>
      </c>
      <c r="BI132" s="108">
        <v>7</v>
      </c>
      <c r="BJ132" s="108">
        <v>11</v>
      </c>
      <c r="BK132" s="135">
        <v>1</v>
      </c>
      <c r="BL132" s="108">
        <v>72</v>
      </c>
      <c r="BM132" s="135">
        <v>1</v>
      </c>
    </row>
    <row r="133" spans="2:65" x14ac:dyDescent="0.35">
      <c r="B133" s="107" t="s">
        <v>1</v>
      </c>
      <c r="C133" s="107" t="s">
        <v>223</v>
      </c>
      <c r="D133" s="107" t="s">
        <v>239</v>
      </c>
      <c r="E133" s="107" t="s">
        <v>240</v>
      </c>
      <c r="F133" s="107" t="s">
        <v>1241</v>
      </c>
      <c r="G133" s="107" t="s">
        <v>210</v>
      </c>
      <c r="H133" s="107" t="s">
        <v>1758</v>
      </c>
      <c r="I133" s="133" t="s">
        <v>603</v>
      </c>
      <c r="J133" s="107" t="s">
        <v>1406</v>
      </c>
      <c r="K133" s="133" t="s">
        <v>603</v>
      </c>
      <c r="L133" s="107" t="s">
        <v>604</v>
      </c>
      <c r="M133" s="107" t="s">
        <v>534</v>
      </c>
      <c r="N133" s="132" t="s">
        <v>534</v>
      </c>
      <c r="O133" s="107">
        <v>2</v>
      </c>
      <c r="P133" s="107">
        <v>2</v>
      </c>
      <c r="Q133" s="107">
        <v>1</v>
      </c>
      <c r="R133" s="107">
        <v>1</v>
      </c>
      <c r="S133" s="107">
        <v>2</v>
      </c>
      <c r="T133" s="107">
        <v>2</v>
      </c>
      <c r="U133" s="107">
        <v>2</v>
      </c>
      <c r="V133" s="107">
        <v>2</v>
      </c>
      <c r="W133" s="107">
        <v>4</v>
      </c>
      <c r="X133" s="107" t="s">
        <v>1757</v>
      </c>
      <c r="Y133" s="107" t="s">
        <v>548</v>
      </c>
      <c r="Z133" s="107" t="s">
        <v>548</v>
      </c>
      <c r="AA133" s="107" t="s">
        <v>548</v>
      </c>
      <c r="AB133" s="107" t="s">
        <v>548</v>
      </c>
      <c r="AC133" s="107">
        <v>18</v>
      </c>
      <c r="AD133" s="139">
        <v>1</v>
      </c>
      <c r="AE133" s="107">
        <v>10</v>
      </c>
      <c r="AF133" s="107">
        <v>10</v>
      </c>
      <c r="AG133" s="139">
        <v>1</v>
      </c>
      <c r="AH133" s="107">
        <v>10</v>
      </c>
      <c r="AI133" s="107" t="s">
        <v>548</v>
      </c>
      <c r="AJ133" s="107">
        <v>10</v>
      </c>
      <c r="AK133" s="139">
        <v>1</v>
      </c>
      <c r="AL133" s="107">
        <v>3</v>
      </c>
      <c r="AM133" s="107">
        <v>3</v>
      </c>
      <c r="AN133" s="107" t="s">
        <v>613</v>
      </c>
      <c r="AO133" s="107">
        <v>4</v>
      </c>
      <c r="AP133" s="107">
        <v>2</v>
      </c>
      <c r="AQ133" s="107">
        <v>12</v>
      </c>
      <c r="AR133" s="139">
        <v>1</v>
      </c>
      <c r="AS133" s="107">
        <v>5</v>
      </c>
      <c r="AT133" s="107">
        <v>4</v>
      </c>
      <c r="AU133" s="107">
        <v>9</v>
      </c>
      <c r="AV133" s="139">
        <v>1</v>
      </c>
      <c r="AW133" s="107">
        <v>2</v>
      </c>
      <c r="AX133" s="107" t="s">
        <v>548</v>
      </c>
      <c r="AY133" s="107">
        <v>2</v>
      </c>
      <c r="AZ133" s="139">
        <v>1</v>
      </c>
      <c r="BA133" s="107">
        <v>2</v>
      </c>
      <c r="BB133" s="133" t="s">
        <v>603</v>
      </c>
      <c r="BC133" s="107">
        <v>2</v>
      </c>
      <c r="BD133" s="139">
        <v>1</v>
      </c>
      <c r="BE133" s="107">
        <v>10</v>
      </c>
      <c r="BF133" s="107">
        <v>10</v>
      </c>
      <c r="BG133" s="139">
        <v>1</v>
      </c>
      <c r="BH133" s="107">
        <v>4</v>
      </c>
      <c r="BI133" s="107">
        <v>7</v>
      </c>
      <c r="BJ133" s="107">
        <v>11</v>
      </c>
      <c r="BK133" s="139">
        <v>1</v>
      </c>
      <c r="BL133" s="108">
        <v>84</v>
      </c>
      <c r="BM133" s="139">
        <v>1</v>
      </c>
    </row>
    <row r="134" spans="2:65" x14ac:dyDescent="0.35">
      <c r="B134" s="108" t="s">
        <v>1</v>
      </c>
      <c r="C134" s="108" t="s">
        <v>8</v>
      </c>
      <c r="D134" s="108" t="s">
        <v>9</v>
      </c>
      <c r="E134" s="108" t="s">
        <v>10</v>
      </c>
      <c r="F134" s="108" t="s">
        <v>921</v>
      </c>
      <c r="G134" s="108" t="s">
        <v>11</v>
      </c>
      <c r="H134" s="108" t="s">
        <v>1756</v>
      </c>
      <c r="I134" s="131" t="s">
        <v>603</v>
      </c>
      <c r="J134" s="108" t="s">
        <v>1381</v>
      </c>
      <c r="K134" s="131" t="s">
        <v>603</v>
      </c>
      <c r="L134" s="108" t="s">
        <v>630</v>
      </c>
      <c r="M134" s="108" t="s">
        <v>534</v>
      </c>
      <c r="N134" s="129" t="s">
        <v>534</v>
      </c>
      <c r="O134" s="108">
        <v>2</v>
      </c>
      <c r="P134" s="108">
        <v>2</v>
      </c>
      <c r="Q134" s="108">
        <v>1</v>
      </c>
      <c r="R134" s="108">
        <v>1</v>
      </c>
      <c r="S134" s="108">
        <v>2</v>
      </c>
      <c r="T134" s="108">
        <v>2</v>
      </c>
      <c r="U134" s="108">
        <v>2</v>
      </c>
      <c r="V134" s="108">
        <v>2</v>
      </c>
      <c r="W134" s="108">
        <v>4</v>
      </c>
      <c r="X134" s="108" t="s">
        <v>1755</v>
      </c>
      <c r="Y134" s="108" t="s">
        <v>548</v>
      </c>
      <c r="Z134" s="108" t="s">
        <v>548</v>
      </c>
      <c r="AA134" s="108" t="s">
        <v>548</v>
      </c>
      <c r="AB134" s="108" t="s">
        <v>548</v>
      </c>
      <c r="AC134" s="108">
        <v>18</v>
      </c>
      <c r="AD134" s="135">
        <v>1</v>
      </c>
      <c r="AE134" s="108">
        <v>10</v>
      </c>
      <c r="AF134" s="108">
        <v>10</v>
      </c>
      <c r="AG134" s="135">
        <v>1</v>
      </c>
      <c r="AH134" s="108">
        <v>10</v>
      </c>
      <c r="AI134" s="108">
        <v>4</v>
      </c>
      <c r="AJ134" s="108">
        <v>14</v>
      </c>
      <c r="AK134" s="135">
        <v>1</v>
      </c>
      <c r="AL134" s="108">
        <v>3</v>
      </c>
      <c r="AM134" s="108">
        <v>3</v>
      </c>
      <c r="AN134" s="108" t="s">
        <v>614</v>
      </c>
      <c r="AO134" s="108" t="s">
        <v>548</v>
      </c>
      <c r="AP134" s="108" t="s">
        <v>548</v>
      </c>
      <c r="AQ134" s="108">
        <v>6</v>
      </c>
      <c r="AR134" s="135">
        <v>1</v>
      </c>
      <c r="AS134" s="108">
        <v>5</v>
      </c>
      <c r="AT134" s="108">
        <v>4</v>
      </c>
      <c r="AU134" s="108">
        <v>9</v>
      </c>
      <c r="AV134" s="135">
        <v>1</v>
      </c>
      <c r="AW134" s="108">
        <v>2</v>
      </c>
      <c r="AX134" s="108" t="s">
        <v>614</v>
      </c>
      <c r="AY134" s="108">
        <v>2</v>
      </c>
      <c r="AZ134" s="135">
        <v>1</v>
      </c>
      <c r="BA134" s="108">
        <v>2</v>
      </c>
      <c r="BB134" s="131" t="s">
        <v>603</v>
      </c>
      <c r="BC134" s="108">
        <v>2</v>
      </c>
      <c r="BD134" s="135">
        <v>1</v>
      </c>
      <c r="BE134" s="108">
        <v>10</v>
      </c>
      <c r="BF134" s="108">
        <v>10</v>
      </c>
      <c r="BG134" s="135">
        <v>1</v>
      </c>
      <c r="BH134" s="108">
        <v>4</v>
      </c>
      <c r="BI134" s="108">
        <v>7</v>
      </c>
      <c r="BJ134" s="108">
        <v>11</v>
      </c>
      <c r="BK134" s="135">
        <v>1</v>
      </c>
      <c r="BL134" s="108">
        <v>82</v>
      </c>
      <c r="BM134" s="135">
        <v>1</v>
      </c>
    </row>
    <row r="135" spans="2:65" x14ac:dyDescent="0.35">
      <c r="B135" s="107" t="s">
        <v>1</v>
      </c>
      <c r="C135" s="107" t="s">
        <v>128</v>
      </c>
      <c r="D135" s="107" t="s">
        <v>129</v>
      </c>
      <c r="E135" s="107" t="s">
        <v>130</v>
      </c>
      <c r="F135" s="107" t="s">
        <v>983</v>
      </c>
      <c r="G135" s="107" t="s">
        <v>15</v>
      </c>
      <c r="H135" s="107" t="s">
        <v>1754</v>
      </c>
      <c r="I135" s="133" t="s">
        <v>603</v>
      </c>
      <c r="J135" s="107" t="s">
        <v>1350</v>
      </c>
      <c r="K135" s="133" t="s">
        <v>603</v>
      </c>
      <c r="L135" s="107" t="s">
        <v>624</v>
      </c>
      <c r="M135" s="107" t="s">
        <v>534</v>
      </c>
      <c r="N135" s="132" t="s">
        <v>534</v>
      </c>
      <c r="O135" s="107">
        <v>2</v>
      </c>
      <c r="P135" s="107">
        <v>2</v>
      </c>
      <c r="Q135" s="107">
        <v>1</v>
      </c>
      <c r="R135" s="107">
        <v>1</v>
      </c>
      <c r="S135" s="107">
        <v>2</v>
      </c>
      <c r="T135" s="107">
        <v>2</v>
      </c>
      <c r="U135" s="107">
        <v>2</v>
      </c>
      <c r="V135" s="107">
        <v>2</v>
      </c>
      <c r="W135" s="107">
        <v>4</v>
      </c>
      <c r="X135" s="107" t="s">
        <v>1753</v>
      </c>
      <c r="Y135" s="107" t="s">
        <v>548</v>
      </c>
      <c r="Z135" s="107" t="s">
        <v>548</v>
      </c>
      <c r="AA135" s="107" t="s">
        <v>548</v>
      </c>
      <c r="AB135" s="107" t="s">
        <v>548</v>
      </c>
      <c r="AC135" s="107">
        <v>18</v>
      </c>
      <c r="AD135" s="139">
        <v>1</v>
      </c>
      <c r="AE135" s="107">
        <v>10</v>
      </c>
      <c r="AF135" s="107">
        <v>10</v>
      </c>
      <c r="AG135" s="139">
        <v>1</v>
      </c>
      <c r="AH135" s="107">
        <v>10</v>
      </c>
      <c r="AI135" s="107">
        <v>4</v>
      </c>
      <c r="AJ135" s="107">
        <v>14</v>
      </c>
      <c r="AK135" s="139">
        <v>1</v>
      </c>
      <c r="AL135" s="107">
        <v>3</v>
      </c>
      <c r="AM135" s="107" t="s">
        <v>548</v>
      </c>
      <c r="AN135" s="107" t="s">
        <v>548</v>
      </c>
      <c r="AO135" s="107" t="s">
        <v>548</v>
      </c>
      <c r="AP135" s="107" t="s">
        <v>548</v>
      </c>
      <c r="AQ135" s="107">
        <v>3</v>
      </c>
      <c r="AR135" s="139">
        <v>1</v>
      </c>
      <c r="AS135" s="107">
        <v>5</v>
      </c>
      <c r="AT135" s="107">
        <v>4</v>
      </c>
      <c r="AU135" s="107">
        <v>9</v>
      </c>
      <c r="AV135" s="139">
        <v>1</v>
      </c>
      <c r="AW135" s="107">
        <v>2</v>
      </c>
      <c r="AX135" s="107" t="s">
        <v>614</v>
      </c>
      <c r="AY135" s="107">
        <v>2</v>
      </c>
      <c r="AZ135" s="139">
        <v>1</v>
      </c>
      <c r="BA135" s="107">
        <v>2</v>
      </c>
      <c r="BB135" s="133" t="s">
        <v>603</v>
      </c>
      <c r="BC135" s="107">
        <v>2</v>
      </c>
      <c r="BD135" s="139">
        <v>1</v>
      </c>
      <c r="BE135" s="107">
        <v>10</v>
      </c>
      <c r="BF135" s="107">
        <v>10</v>
      </c>
      <c r="BG135" s="139">
        <v>1</v>
      </c>
      <c r="BH135" s="107">
        <v>4</v>
      </c>
      <c r="BI135" s="107">
        <v>7</v>
      </c>
      <c r="BJ135" s="107">
        <v>11</v>
      </c>
      <c r="BK135" s="139">
        <v>1</v>
      </c>
      <c r="BL135" s="108">
        <v>79</v>
      </c>
      <c r="BM135" s="139">
        <v>1</v>
      </c>
    </row>
    <row r="136" spans="2:65" x14ac:dyDescent="0.35">
      <c r="B136" s="108" t="s">
        <v>1</v>
      </c>
      <c r="C136" s="108" t="s">
        <v>12</v>
      </c>
      <c r="D136" s="108" t="s">
        <v>175</v>
      </c>
      <c r="E136" s="108" t="s">
        <v>176</v>
      </c>
      <c r="F136" s="108" t="s">
        <v>936</v>
      </c>
      <c r="G136" s="108" t="s">
        <v>15</v>
      </c>
      <c r="H136" s="108" t="s">
        <v>1752</v>
      </c>
      <c r="I136" s="131" t="s">
        <v>603</v>
      </c>
      <c r="J136" s="108" t="s">
        <v>1277</v>
      </c>
      <c r="K136" s="131" t="s">
        <v>603</v>
      </c>
      <c r="L136" s="108" t="s">
        <v>618</v>
      </c>
      <c r="M136" s="108" t="s">
        <v>534</v>
      </c>
      <c r="N136" s="129" t="s">
        <v>534</v>
      </c>
      <c r="O136" s="108">
        <v>2</v>
      </c>
      <c r="P136" s="108">
        <v>2</v>
      </c>
      <c r="Q136" s="108">
        <v>1</v>
      </c>
      <c r="R136" s="108">
        <v>1</v>
      </c>
      <c r="S136" s="108">
        <v>2</v>
      </c>
      <c r="T136" s="108">
        <v>2</v>
      </c>
      <c r="U136" s="108">
        <v>2</v>
      </c>
      <c r="V136" s="108">
        <v>2</v>
      </c>
      <c r="W136" s="108">
        <v>4</v>
      </c>
      <c r="X136" s="108" t="s">
        <v>647</v>
      </c>
      <c r="Y136" s="108" t="s">
        <v>548</v>
      </c>
      <c r="Z136" s="108" t="s">
        <v>548</v>
      </c>
      <c r="AA136" s="108" t="s">
        <v>548</v>
      </c>
      <c r="AB136" s="108" t="s">
        <v>548</v>
      </c>
      <c r="AC136" s="108">
        <v>18</v>
      </c>
      <c r="AD136" s="135">
        <v>1</v>
      </c>
      <c r="AE136" s="108" t="s">
        <v>548</v>
      </c>
      <c r="AF136" s="108" t="s">
        <v>534</v>
      </c>
      <c r="AG136" s="129" t="s">
        <v>534</v>
      </c>
      <c r="AH136" s="108">
        <v>10</v>
      </c>
      <c r="AI136" s="108">
        <v>4</v>
      </c>
      <c r="AJ136" s="108">
        <v>14</v>
      </c>
      <c r="AK136" s="135">
        <v>1</v>
      </c>
      <c r="AL136" s="108">
        <v>3</v>
      </c>
      <c r="AM136" s="108">
        <v>3</v>
      </c>
      <c r="AN136" s="108" t="s">
        <v>614</v>
      </c>
      <c r="AO136" s="108">
        <v>4</v>
      </c>
      <c r="AP136" s="108" t="s">
        <v>548</v>
      </c>
      <c r="AQ136" s="108">
        <v>10</v>
      </c>
      <c r="AR136" s="135">
        <v>1</v>
      </c>
      <c r="AS136" s="108">
        <v>5</v>
      </c>
      <c r="AT136" s="108">
        <v>4</v>
      </c>
      <c r="AU136" s="108">
        <v>9</v>
      </c>
      <c r="AV136" s="135">
        <v>1</v>
      </c>
      <c r="AW136" s="108">
        <v>2</v>
      </c>
      <c r="AX136" s="108" t="s">
        <v>548</v>
      </c>
      <c r="AY136" s="108">
        <v>2</v>
      </c>
      <c r="AZ136" s="135">
        <v>1</v>
      </c>
      <c r="BA136" s="108">
        <v>2</v>
      </c>
      <c r="BB136" s="131" t="s">
        <v>603</v>
      </c>
      <c r="BC136" s="108">
        <v>2</v>
      </c>
      <c r="BD136" s="135">
        <v>1</v>
      </c>
      <c r="BE136" s="108">
        <v>10</v>
      </c>
      <c r="BF136" s="108">
        <v>10</v>
      </c>
      <c r="BG136" s="135">
        <v>1</v>
      </c>
      <c r="BH136" s="108">
        <v>4</v>
      </c>
      <c r="BI136" s="108">
        <v>7</v>
      </c>
      <c r="BJ136" s="108">
        <v>11</v>
      </c>
      <c r="BK136" s="135">
        <v>1</v>
      </c>
      <c r="BL136" s="108">
        <v>76</v>
      </c>
      <c r="BM136" s="135">
        <v>1</v>
      </c>
    </row>
    <row r="137" spans="2:65" x14ac:dyDescent="0.35">
      <c r="B137" s="107" t="s">
        <v>1</v>
      </c>
      <c r="C137" s="107" t="s">
        <v>17</v>
      </c>
      <c r="D137" s="107" t="s">
        <v>140</v>
      </c>
      <c r="E137" s="107" t="s">
        <v>141</v>
      </c>
      <c r="F137" s="107" t="s">
        <v>915</v>
      </c>
      <c r="G137" s="107" t="s">
        <v>20</v>
      </c>
      <c r="H137" s="107" t="s">
        <v>1751</v>
      </c>
      <c r="I137" s="133" t="s">
        <v>603</v>
      </c>
      <c r="J137" s="107" t="s">
        <v>1312</v>
      </c>
      <c r="K137" s="133" t="s">
        <v>603</v>
      </c>
      <c r="L137" s="107" t="s">
        <v>604</v>
      </c>
      <c r="M137" s="107" t="s">
        <v>534</v>
      </c>
      <c r="N137" s="132" t="s">
        <v>534</v>
      </c>
      <c r="O137" s="107">
        <v>2</v>
      </c>
      <c r="P137" s="107">
        <v>2</v>
      </c>
      <c r="Q137" s="107">
        <v>1</v>
      </c>
      <c r="R137" s="107">
        <v>1</v>
      </c>
      <c r="S137" s="107">
        <v>2</v>
      </c>
      <c r="T137" s="107">
        <v>2</v>
      </c>
      <c r="U137" s="107">
        <v>2</v>
      </c>
      <c r="V137" s="107">
        <v>2</v>
      </c>
      <c r="W137" s="107">
        <v>4</v>
      </c>
      <c r="X137" s="107" t="s">
        <v>1750</v>
      </c>
      <c r="Y137" s="107" t="s">
        <v>548</v>
      </c>
      <c r="Z137" s="107" t="s">
        <v>548</v>
      </c>
      <c r="AA137" s="107" t="s">
        <v>548</v>
      </c>
      <c r="AB137" s="107" t="s">
        <v>548</v>
      </c>
      <c r="AC137" s="107">
        <v>18</v>
      </c>
      <c r="AD137" s="139">
        <v>1</v>
      </c>
      <c r="AE137" s="107">
        <v>10</v>
      </c>
      <c r="AF137" s="107">
        <v>10</v>
      </c>
      <c r="AG137" s="139">
        <v>1</v>
      </c>
      <c r="AH137" s="107">
        <v>10</v>
      </c>
      <c r="AI137" s="107">
        <v>4</v>
      </c>
      <c r="AJ137" s="107">
        <v>14</v>
      </c>
      <c r="AK137" s="139">
        <v>1</v>
      </c>
      <c r="AL137" s="107">
        <v>3</v>
      </c>
      <c r="AM137" s="107" t="s">
        <v>548</v>
      </c>
      <c r="AN137" s="107" t="s">
        <v>548</v>
      </c>
      <c r="AO137" s="107">
        <v>4</v>
      </c>
      <c r="AP137" s="107" t="s">
        <v>548</v>
      </c>
      <c r="AQ137" s="107">
        <v>7</v>
      </c>
      <c r="AR137" s="139">
        <v>1</v>
      </c>
      <c r="AS137" s="107">
        <v>5</v>
      </c>
      <c r="AT137" s="107">
        <v>4</v>
      </c>
      <c r="AU137" s="107">
        <v>9</v>
      </c>
      <c r="AV137" s="139">
        <v>1</v>
      </c>
      <c r="AW137" s="107">
        <v>2</v>
      </c>
      <c r="AX137" s="107" t="s">
        <v>548</v>
      </c>
      <c r="AY137" s="107">
        <v>2</v>
      </c>
      <c r="AZ137" s="139">
        <v>1</v>
      </c>
      <c r="BA137" s="107">
        <v>2</v>
      </c>
      <c r="BB137" s="133" t="s">
        <v>603</v>
      </c>
      <c r="BC137" s="107">
        <v>2</v>
      </c>
      <c r="BD137" s="139">
        <v>1</v>
      </c>
      <c r="BE137" s="107">
        <v>10</v>
      </c>
      <c r="BF137" s="107">
        <v>10</v>
      </c>
      <c r="BG137" s="139">
        <v>1</v>
      </c>
      <c r="BH137" s="107">
        <v>4</v>
      </c>
      <c r="BI137" s="107">
        <v>7</v>
      </c>
      <c r="BJ137" s="107">
        <v>11</v>
      </c>
      <c r="BK137" s="139">
        <v>1</v>
      </c>
      <c r="BL137" s="108">
        <v>83</v>
      </c>
      <c r="BM137" s="139">
        <v>1</v>
      </c>
    </row>
    <row r="138" spans="2:65" x14ac:dyDescent="0.35">
      <c r="B138" s="108" t="s">
        <v>1</v>
      </c>
      <c r="C138" s="108" t="s">
        <v>8</v>
      </c>
      <c r="D138" s="108" t="s">
        <v>215</v>
      </c>
      <c r="E138" s="108" t="s">
        <v>216</v>
      </c>
      <c r="F138" s="108" t="s">
        <v>901</v>
      </c>
      <c r="G138" s="108" t="s">
        <v>11</v>
      </c>
      <c r="H138" s="108" t="s">
        <v>1749</v>
      </c>
      <c r="I138" s="131" t="s">
        <v>603</v>
      </c>
      <c r="J138" s="108" t="s">
        <v>1342</v>
      </c>
      <c r="K138" s="131" t="s">
        <v>603</v>
      </c>
      <c r="L138" s="108" t="s">
        <v>683</v>
      </c>
      <c r="M138" s="108" t="s">
        <v>534</v>
      </c>
      <c r="N138" s="129" t="s">
        <v>534</v>
      </c>
      <c r="O138" s="108">
        <v>2</v>
      </c>
      <c r="P138" s="108">
        <v>2</v>
      </c>
      <c r="Q138" s="108">
        <v>1</v>
      </c>
      <c r="R138" s="108">
        <v>1</v>
      </c>
      <c r="S138" s="108">
        <v>2</v>
      </c>
      <c r="T138" s="108">
        <v>2</v>
      </c>
      <c r="U138" s="108">
        <v>2</v>
      </c>
      <c r="V138" s="108">
        <v>2</v>
      </c>
      <c r="W138" s="108">
        <v>4</v>
      </c>
      <c r="X138" s="108" t="s">
        <v>1748</v>
      </c>
      <c r="Y138" s="108" t="s">
        <v>548</v>
      </c>
      <c r="Z138" s="108" t="s">
        <v>548</v>
      </c>
      <c r="AA138" s="108" t="s">
        <v>548</v>
      </c>
      <c r="AB138" s="108" t="s">
        <v>548</v>
      </c>
      <c r="AC138" s="108">
        <v>18</v>
      </c>
      <c r="AD138" s="135">
        <v>1</v>
      </c>
      <c r="AE138" s="108">
        <v>10</v>
      </c>
      <c r="AF138" s="108">
        <v>10</v>
      </c>
      <c r="AG138" s="135">
        <v>1</v>
      </c>
      <c r="AH138" s="108">
        <v>10</v>
      </c>
      <c r="AI138" s="108" t="s">
        <v>548</v>
      </c>
      <c r="AJ138" s="108">
        <v>10</v>
      </c>
      <c r="AK138" s="135">
        <v>1</v>
      </c>
      <c r="AL138" s="108">
        <v>3</v>
      </c>
      <c r="AM138" s="108" t="s">
        <v>548</v>
      </c>
      <c r="AN138" s="108" t="s">
        <v>548</v>
      </c>
      <c r="AO138" s="108">
        <v>4</v>
      </c>
      <c r="AP138" s="108">
        <v>2</v>
      </c>
      <c r="AQ138" s="108">
        <v>9</v>
      </c>
      <c r="AR138" s="135">
        <v>1</v>
      </c>
      <c r="AS138" s="108">
        <v>5</v>
      </c>
      <c r="AT138" s="108">
        <v>4</v>
      </c>
      <c r="AU138" s="108">
        <v>9</v>
      </c>
      <c r="AV138" s="135">
        <v>1</v>
      </c>
      <c r="AW138" s="108">
        <v>2</v>
      </c>
      <c r="AX138" s="108" t="s">
        <v>548</v>
      </c>
      <c r="AY138" s="108">
        <v>2</v>
      </c>
      <c r="AZ138" s="135">
        <v>1</v>
      </c>
      <c r="BA138" s="108">
        <v>2</v>
      </c>
      <c r="BB138" s="131" t="s">
        <v>603</v>
      </c>
      <c r="BC138" s="108">
        <v>2</v>
      </c>
      <c r="BD138" s="135">
        <v>1</v>
      </c>
      <c r="BE138" s="108">
        <v>10</v>
      </c>
      <c r="BF138" s="108">
        <v>10</v>
      </c>
      <c r="BG138" s="135">
        <v>1</v>
      </c>
      <c r="BH138" s="108">
        <v>4</v>
      </c>
      <c r="BI138" s="108">
        <v>7</v>
      </c>
      <c r="BJ138" s="108">
        <v>11</v>
      </c>
      <c r="BK138" s="135">
        <v>1</v>
      </c>
      <c r="BL138" s="108">
        <v>81</v>
      </c>
      <c r="BM138" s="135">
        <v>1</v>
      </c>
    </row>
    <row r="139" spans="2:65" x14ac:dyDescent="0.35">
      <c r="B139" s="107" t="s">
        <v>1</v>
      </c>
      <c r="C139" s="107" t="s">
        <v>34</v>
      </c>
      <c r="D139" s="107" t="s">
        <v>83</v>
      </c>
      <c r="E139" s="107" t="s">
        <v>321</v>
      </c>
      <c r="F139" s="107" t="s">
        <v>952</v>
      </c>
      <c r="G139" s="107" t="s">
        <v>202</v>
      </c>
      <c r="H139" s="107" t="s">
        <v>1747</v>
      </c>
      <c r="I139" s="133" t="s">
        <v>603</v>
      </c>
      <c r="J139" s="107" t="s">
        <v>1277</v>
      </c>
      <c r="K139" s="133" t="s">
        <v>603</v>
      </c>
      <c r="L139" s="107" t="s">
        <v>617</v>
      </c>
      <c r="M139" s="107" t="s">
        <v>534</v>
      </c>
      <c r="N139" s="132" t="s">
        <v>534</v>
      </c>
      <c r="O139" s="107">
        <v>2</v>
      </c>
      <c r="P139" s="107">
        <v>2</v>
      </c>
      <c r="Q139" s="107">
        <v>1</v>
      </c>
      <c r="R139" s="107">
        <v>1</v>
      </c>
      <c r="S139" s="107">
        <v>2</v>
      </c>
      <c r="T139" s="107">
        <v>2</v>
      </c>
      <c r="U139" s="107">
        <v>2</v>
      </c>
      <c r="V139" s="107">
        <v>2</v>
      </c>
      <c r="W139" s="107">
        <v>4</v>
      </c>
      <c r="X139" s="107" t="s">
        <v>1746</v>
      </c>
      <c r="Y139" s="107" t="s">
        <v>548</v>
      </c>
      <c r="Z139" s="107" t="s">
        <v>548</v>
      </c>
      <c r="AA139" s="107" t="s">
        <v>548</v>
      </c>
      <c r="AB139" s="107" t="s">
        <v>548</v>
      </c>
      <c r="AC139" s="107">
        <v>18</v>
      </c>
      <c r="AD139" s="139">
        <v>1</v>
      </c>
      <c r="AE139" s="107">
        <v>10</v>
      </c>
      <c r="AF139" s="107">
        <v>10</v>
      </c>
      <c r="AG139" s="139">
        <v>1</v>
      </c>
      <c r="AH139" s="107">
        <v>10</v>
      </c>
      <c r="AI139" s="107">
        <v>4</v>
      </c>
      <c r="AJ139" s="107">
        <v>14</v>
      </c>
      <c r="AK139" s="139">
        <v>1</v>
      </c>
      <c r="AL139" s="107">
        <v>3</v>
      </c>
      <c r="AM139" s="107" t="s">
        <v>548</v>
      </c>
      <c r="AN139" s="107" t="s">
        <v>548</v>
      </c>
      <c r="AO139" s="107" t="s">
        <v>548</v>
      </c>
      <c r="AP139" s="107" t="s">
        <v>548</v>
      </c>
      <c r="AQ139" s="107">
        <v>3</v>
      </c>
      <c r="AR139" s="139">
        <v>1</v>
      </c>
      <c r="AS139" s="107">
        <v>5</v>
      </c>
      <c r="AT139" s="107">
        <v>4</v>
      </c>
      <c r="AU139" s="107">
        <v>9</v>
      </c>
      <c r="AV139" s="139">
        <v>1</v>
      </c>
      <c r="AW139" s="107">
        <v>2</v>
      </c>
      <c r="AX139" s="107" t="s">
        <v>548</v>
      </c>
      <c r="AY139" s="107">
        <v>2</v>
      </c>
      <c r="AZ139" s="139">
        <v>1</v>
      </c>
      <c r="BA139" s="107">
        <v>2</v>
      </c>
      <c r="BB139" s="133" t="s">
        <v>603</v>
      </c>
      <c r="BC139" s="107">
        <v>2</v>
      </c>
      <c r="BD139" s="139">
        <v>1</v>
      </c>
      <c r="BE139" s="107">
        <v>10</v>
      </c>
      <c r="BF139" s="107">
        <v>10</v>
      </c>
      <c r="BG139" s="139">
        <v>1</v>
      </c>
      <c r="BH139" s="107">
        <v>4</v>
      </c>
      <c r="BI139" s="107">
        <v>7</v>
      </c>
      <c r="BJ139" s="107">
        <v>11</v>
      </c>
      <c r="BK139" s="139">
        <v>1</v>
      </c>
      <c r="BL139" s="108">
        <v>79</v>
      </c>
      <c r="BM139" s="139">
        <v>1</v>
      </c>
    </row>
    <row r="140" spans="2:65" x14ac:dyDescent="0.35">
      <c r="B140" s="108" t="s">
        <v>1</v>
      </c>
      <c r="C140" s="108" t="s">
        <v>143</v>
      </c>
      <c r="D140" s="108" t="s">
        <v>144</v>
      </c>
      <c r="E140" s="108" t="s">
        <v>234</v>
      </c>
      <c r="F140" s="108" t="s">
        <v>989</v>
      </c>
      <c r="G140" s="108" t="s">
        <v>20</v>
      </c>
      <c r="H140" s="108" t="s">
        <v>1745</v>
      </c>
      <c r="I140" s="131" t="s">
        <v>603</v>
      </c>
      <c r="J140" s="108" t="s">
        <v>1277</v>
      </c>
      <c r="K140" s="131" t="s">
        <v>603</v>
      </c>
      <c r="L140" s="108" t="s">
        <v>604</v>
      </c>
      <c r="M140" s="108" t="s">
        <v>534</v>
      </c>
      <c r="N140" s="129" t="s">
        <v>534</v>
      </c>
      <c r="O140" s="108">
        <v>2</v>
      </c>
      <c r="P140" s="108">
        <v>2</v>
      </c>
      <c r="Q140" s="108">
        <v>1</v>
      </c>
      <c r="R140" s="108">
        <v>1</v>
      </c>
      <c r="S140" s="108">
        <v>2</v>
      </c>
      <c r="T140" s="108">
        <v>2</v>
      </c>
      <c r="U140" s="108">
        <v>2</v>
      </c>
      <c r="V140" s="108">
        <v>2</v>
      </c>
      <c r="W140" s="108">
        <v>4</v>
      </c>
      <c r="X140" s="108" t="s">
        <v>652</v>
      </c>
      <c r="Y140" s="108" t="s">
        <v>548</v>
      </c>
      <c r="Z140" s="108" t="s">
        <v>548</v>
      </c>
      <c r="AA140" s="108" t="s">
        <v>548</v>
      </c>
      <c r="AB140" s="108" t="s">
        <v>548</v>
      </c>
      <c r="AC140" s="108">
        <v>18</v>
      </c>
      <c r="AD140" s="135">
        <v>1</v>
      </c>
      <c r="AE140" s="108">
        <v>10</v>
      </c>
      <c r="AF140" s="108">
        <v>10</v>
      </c>
      <c r="AG140" s="135">
        <v>1</v>
      </c>
      <c r="AH140" s="108">
        <v>10</v>
      </c>
      <c r="AI140" s="108">
        <v>4</v>
      </c>
      <c r="AJ140" s="108">
        <v>14</v>
      </c>
      <c r="AK140" s="135">
        <v>1</v>
      </c>
      <c r="AL140" s="108">
        <v>3</v>
      </c>
      <c r="AM140" s="108">
        <v>3</v>
      </c>
      <c r="AN140" s="108" t="s">
        <v>614</v>
      </c>
      <c r="AO140" s="108">
        <v>4</v>
      </c>
      <c r="AP140" s="108" t="s">
        <v>548</v>
      </c>
      <c r="AQ140" s="108">
        <v>10</v>
      </c>
      <c r="AR140" s="135">
        <v>1</v>
      </c>
      <c r="AS140" s="108">
        <v>5</v>
      </c>
      <c r="AT140" s="108">
        <v>4</v>
      </c>
      <c r="AU140" s="108">
        <v>9</v>
      </c>
      <c r="AV140" s="135">
        <v>1</v>
      </c>
      <c r="AW140" s="108">
        <v>2</v>
      </c>
      <c r="AX140" s="108" t="s">
        <v>548</v>
      </c>
      <c r="AY140" s="108">
        <v>2</v>
      </c>
      <c r="AZ140" s="135">
        <v>1</v>
      </c>
      <c r="BA140" s="108">
        <v>2</v>
      </c>
      <c r="BB140" s="131" t="s">
        <v>603</v>
      </c>
      <c r="BC140" s="108">
        <v>2</v>
      </c>
      <c r="BD140" s="135">
        <v>1</v>
      </c>
      <c r="BE140" s="108">
        <v>10</v>
      </c>
      <c r="BF140" s="108">
        <v>10</v>
      </c>
      <c r="BG140" s="135">
        <v>1</v>
      </c>
      <c r="BH140" s="108">
        <v>4</v>
      </c>
      <c r="BI140" s="108">
        <v>7</v>
      </c>
      <c r="BJ140" s="108">
        <v>11</v>
      </c>
      <c r="BK140" s="135">
        <v>1</v>
      </c>
      <c r="BL140" s="108">
        <v>86</v>
      </c>
      <c r="BM140" s="135">
        <v>1</v>
      </c>
    </row>
    <row r="141" spans="2:65" x14ac:dyDescent="0.35">
      <c r="B141" s="107" t="s">
        <v>1</v>
      </c>
      <c r="C141" s="107" t="s">
        <v>2</v>
      </c>
      <c r="D141" s="107" t="s">
        <v>3</v>
      </c>
      <c r="E141" s="107" t="s">
        <v>4</v>
      </c>
      <c r="F141" s="107" t="s">
        <v>968</v>
      </c>
      <c r="G141" s="107" t="s">
        <v>5</v>
      </c>
      <c r="H141" s="107" t="s">
        <v>1744</v>
      </c>
      <c r="I141" s="133" t="s">
        <v>603</v>
      </c>
      <c r="J141" s="107" t="s">
        <v>1277</v>
      </c>
      <c r="K141" s="133" t="s">
        <v>603</v>
      </c>
      <c r="L141" s="107" t="s">
        <v>604</v>
      </c>
      <c r="M141" s="107" t="s">
        <v>534</v>
      </c>
      <c r="N141" s="132" t="s">
        <v>534</v>
      </c>
      <c r="O141" s="107">
        <v>2</v>
      </c>
      <c r="P141" s="107">
        <v>2</v>
      </c>
      <c r="Q141" s="107" t="s">
        <v>548</v>
      </c>
      <c r="R141" s="107" t="s">
        <v>548</v>
      </c>
      <c r="S141" s="107">
        <v>2</v>
      </c>
      <c r="T141" s="107" t="s">
        <v>548</v>
      </c>
      <c r="U141" s="107">
        <v>2</v>
      </c>
      <c r="V141" s="107">
        <v>2</v>
      </c>
      <c r="W141" s="107">
        <v>4</v>
      </c>
      <c r="X141" s="107" t="s">
        <v>608</v>
      </c>
      <c r="Y141" s="107" t="s">
        <v>548</v>
      </c>
      <c r="Z141" s="107" t="s">
        <v>548</v>
      </c>
      <c r="AA141" s="107" t="s">
        <v>548</v>
      </c>
      <c r="AB141" s="107" t="s">
        <v>548</v>
      </c>
      <c r="AC141" s="107">
        <v>14</v>
      </c>
      <c r="AD141" s="139">
        <v>1</v>
      </c>
      <c r="AE141" s="107">
        <v>10</v>
      </c>
      <c r="AF141" s="107">
        <v>10</v>
      </c>
      <c r="AG141" s="139">
        <v>1</v>
      </c>
      <c r="AH141" s="107">
        <v>10</v>
      </c>
      <c r="AI141" s="107">
        <v>4</v>
      </c>
      <c r="AJ141" s="107">
        <v>14</v>
      </c>
      <c r="AK141" s="139">
        <v>1</v>
      </c>
      <c r="AL141" s="107">
        <v>3</v>
      </c>
      <c r="AM141" s="107" t="s">
        <v>548</v>
      </c>
      <c r="AN141" s="107" t="s">
        <v>548</v>
      </c>
      <c r="AO141" s="107" t="s">
        <v>548</v>
      </c>
      <c r="AP141" s="107" t="s">
        <v>548</v>
      </c>
      <c r="AQ141" s="107">
        <v>3</v>
      </c>
      <c r="AR141" s="139">
        <v>1</v>
      </c>
      <c r="AS141" s="107">
        <v>5</v>
      </c>
      <c r="AT141" s="107">
        <v>4</v>
      </c>
      <c r="AU141" s="107">
        <v>9</v>
      </c>
      <c r="AV141" s="139">
        <v>1</v>
      </c>
      <c r="AW141" s="107">
        <v>2</v>
      </c>
      <c r="AX141" s="107" t="s">
        <v>548</v>
      </c>
      <c r="AY141" s="107">
        <v>2</v>
      </c>
      <c r="AZ141" s="139">
        <v>1</v>
      </c>
      <c r="BA141" s="107">
        <v>2</v>
      </c>
      <c r="BB141" s="133" t="s">
        <v>603</v>
      </c>
      <c r="BC141" s="107">
        <v>2</v>
      </c>
      <c r="BD141" s="139">
        <v>1</v>
      </c>
      <c r="BE141" s="107">
        <v>10</v>
      </c>
      <c r="BF141" s="107">
        <v>10</v>
      </c>
      <c r="BG141" s="139">
        <v>1</v>
      </c>
      <c r="BH141" s="107">
        <v>4</v>
      </c>
      <c r="BI141" s="107">
        <v>7</v>
      </c>
      <c r="BJ141" s="107">
        <v>11</v>
      </c>
      <c r="BK141" s="139">
        <v>1</v>
      </c>
      <c r="BL141" s="108">
        <v>75</v>
      </c>
      <c r="BM141" s="139">
        <v>1</v>
      </c>
    </row>
    <row r="142" spans="2:65" x14ac:dyDescent="0.35">
      <c r="B142" s="108" t="s">
        <v>1</v>
      </c>
      <c r="C142" s="108" t="s">
        <v>78</v>
      </c>
      <c r="D142" s="108" t="s">
        <v>78</v>
      </c>
      <c r="E142" s="108" t="s">
        <v>213</v>
      </c>
      <c r="F142" s="108" t="s">
        <v>1005</v>
      </c>
      <c r="G142" s="108" t="s">
        <v>521</v>
      </c>
      <c r="H142" s="108" t="s">
        <v>1743</v>
      </c>
      <c r="I142" s="131" t="s">
        <v>603</v>
      </c>
      <c r="J142" s="108" t="s">
        <v>1277</v>
      </c>
      <c r="K142" s="131" t="s">
        <v>603</v>
      </c>
      <c r="L142" s="108" t="s">
        <v>624</v>
      </c>
      <c r="M142" s="108" t="s">
        <v>534</v>
      </c>
      <c r="N142" s="129" t="s">
        <v>534</v>
      </c>
      <c r="O142" s="108">
        <v>2</v>
      </c>
      <c r="P142" s="108">
        <v>2</v>
      </c>
      <c r="Q142" s="130">
        <v>0</v>
      </c>
      <c r="R142" s="108">
        <v>1</v>
      </c>
      <c r="S142" s="108">
        <v>2</v>
      </c>
      <c r="T142" s="108">
        <v>2</v>
      </c>
      <c r="U142" s="108">
        <v>2</v>
      </c>
      <c r="V142" s="108">
        <v>2</v>
      </c>
      <c r="W142" s="108">
        <v>4</v>
      </c>
      <c r="X142" s="108" t="s">
        <v>1742</v>
      </c>
      <c r="Y142" s="108" t="s">
        <v>548</v>
      </c>
      <c r="Z142" s="108" t="s">
        <v>548</v>
      </c>
      <c r="AA142" s="108" t="s">
        <v>548</v>
      </c>
      <c r="AB142" s="108" t="s">
        <v>548</v>
      </c>
      <c r="AC142" s="108">
        <v>17</v>
      </c>
      <c r="AD142" s="135">
        <v>0.94444444444444442</v>
      </c>
      <c r="AE142" s="108">
        <v>10</v>
      </c>
      <c r="AF142" s="108">
        <v>10</v>
      </c>
      <c r="AG142" s="135">
        <v>1</v>
      </c>
      <c r="AH142" s="108">
        <v>10</v>
      </c>
      <c r="AI142" s="108">
        <v>4</v>
      </c>
      <c r="AJ142" s="108">
        <v>14</v>
      </c>
      <c r="AK142" s="135">
        <v>1</v>
      </c>
      <c r="AL142" s="108">
        <v>3</v>
      </c>
      <c r="AM142" s="108">
        <v>3</v>
      </c>
      <c r="AN142" s="108" t="s">
        <v>548</v>
      </c>
      <c r="AO142" s="108">
        <v>4</v>
      </c>
      <c r="AP142" s="108" t="s">
        <v>548</v>
      </c>
      <c r="AQ142" s="108">
        <v>10</v>
      </c>
      <c r="AR142" s="135">
        <v>1</v>
      </c>
      <c r="AS142" s="108">
        <v>5</v>
      </c>
      <c r="AT142" s="108">
        <v>4</v>
      </c>
      <c r="AU142" s="108">
        <v>9</v>
      </c>
      <c r="AV142" s="135">
        <v>1</v>
      </c>
      <c r="AW142" s="108">
        <v>2</v>
      </c>
      <c r="AX142" s="108" t="s">
        <v>614</v>
      </c>
      <c r="AY142" s="108">
        <v>2</v>
      </c>
      <c r="AZ142" s="135">
        <v>1</v>
      </c>
      <c r="BA142" s="108">
        <v>2</v>
      </c>
      <c r="BB142" s="131" t="s">
        <v>603</v>
      </c>
      <c r="BC142" s="108">
        <v>2</v>
      </c>
      <c r="BD142" s="135">
        <v>1</v>
      </c>
      <c r="BE142" s="108">
        <v>10</v>
      </c>
      <c r="BF142" s="108">
        <v>10</v>
      </c>
      <c r="BG142" s="135">
        <v>1</v>
      </c>
      <c r="BH142" s="108">
        <v>4</v>
      </c>
      <c r="BI142" s="108">
        <v>7</v>
      </c>
      <c r="BJ142" s="108">
        <v>11</v>
      </c>
      <c r="BK142" s="135">
        <v>1</v>
      </c>
      <c r="BL142" s="108">
        <v>85</v>
      </c>
      <c r="BM142" s="135">
        <v>0.98837209302325579</v>
      </c>
    </row>
    <row r="143" spans="2:65" x14ac:dyDescent="0.35">
      <c r="B143" s="107" t="s">
        <v>1</v>
      </c>
      <c r="C143" s="107" t="s">
        <v>8</v>
      </c>
      <c r="D143" s="107" t="s">
        <v>101</v>
      </c>
      <c r="E143" s="107" t="s">
        <v>238</v>
      </c>
      <c r="F143" s="107" t="s">
        <v>992</v>
      </c>
      <c r="G143" s="107" t="s">
        <v>11</v>
      </c>
      <c r="H143" s="107" t="s">
        <v>1741</v>
      </c>
      <c r="I143" s="133" t="s">
        <v>603</v>
      </c>
      <c r="J143" s="107" t="s">
        <v>1342</v>
      </c>
      <c r="K143" s="133" t="s">
        <v>603</v>
      </c>
      <c r="L143" s="107" t="s">
        <v>618</v>
      </c>
      <c r="M143" s="107" t="s">
        <v>534</v>
      </c>
      <c r="N143" s="132" t="s">
        <v>534</v>
      </c>
      <c r="O143" s="107">
        <v>2</v>
      </c>
      <c r="P143" s="107">
        <v>2</v>
      </c>
      <c r="Q143" s="138">
        <v>0</v>
      </c>
      <c r="R143" s="107">
        <v>1</v>
      </c>
      <c r="S143" s="107">
        <v>2</v>
      </c>
      <c r="T143" s="107">
        <v>2</v>
      </c>
      <c r="U143" s="107">
        <v>2</v>
      </c>
      <c r="V143" s="107">
        <v>2</v>
      </c>
      <c r="W143" s="107">
        <v>4</v>
      </c>
      <c r="X143" s="107" t="s">
        <v>1740</v>
      </c>
      <c r="Y143" s="107" t="s">
        <v>548</v>
      </c>
      <c r="Z143" s="107" t="s">
        <v>548</v>
      </c>
      <c r="AA143" s="107" t="s">
        <v>548</v>
      </c>
      <c r="AB143" s="107" t="s">
        <v>548</v>
      </c>
      <c r="AC143" s="107">
        <v>17</v>
      </c>
      <c r="AD143" s="139">
        <v>0.94444444444444442</v>
      </c>
      <c r="AE143" s="107">
        <v>10</v>
      </c>
      <c r="AF143" s="107">
        <v>10</v>
      </c>
      <c r="AG143" s="139">
        <v>1</v>
      </c>
      <c r="AH143" s="107">
        <v>10</v>
      </c>
      <c r="AI143" s="107" t="s">
        <v>548</v>
      </c>
      <c r="AJ143" s="107">
        <v>10</v>
      </c>
      <c r="AK143" s="139">
        <v>1</v>
      </c>
      <c r="AL143" s="107">
        <v>3</v>
      </c>
      <c r="AM143" s="107">
        <v>3</v>
      </c>
      <c r="AN143" s="107" t="s">
        <v>614</v>
      </c>
      <c r="AO143" s="107">
        <v>4</v>
      </c>
      <c r="AP143" s="107">
        <v>2</v>
      </c>
      <c r="AQ143" s="107">
        <v>12</v>
      </c>
      <c r="AR143" s="139">
        <v>1</v>
      </c>
      <c r="AS143" s="107">
        <v>5</v>
      </c>
      <c r="AT143" s="107">
        <v>4</v>
      </c>
      <c r="AU143" s="107">
        <v>9</v>
      </c>
      <c r="AV143" s="139">
        <v>1</v>
      </c>
      <c r="AW143" s="107">
        <v>2</v>
      </c>
      <c r="AX143" s="107" t="s">
        <v>548</v>
      </c>
      <c r="AY143" s="107">
        <v>2</v>
      </c>
      <c r="AZ143" s="139">
        <v>1</v>
      </c>
      <c r="BA143" s="107">
        <v>2</v>
      </c>
      <c r="BB143" s="133" t="s">
        <v>603</v>
      </c>
      <c r="BC143" s="107">
        <v>2</v>
      </c>
      <c r="BD143" s="139">
        <v>1</v>
      </c>
      <c r="BE143" s="107">
        <v>10</v>
      </c>
      <c r="BF143" s="107">
        <v>10</v>
      </c>
      <c r="BG143" s="139">
        <v>1</v>
      </c>
      <c r="BH143" s="107">
        <v>4</v>
      </c>
      <c r="BI143" s="107">
        <v>7</v>
      </c>
      <c r="BJ143" s="107">
        <v>11</v>
      </c>
      <c r="BK143" s="139">
        <v>1</v>
      </c>
      <c r="BL143" s="108">
        <v>83</v>
      </c>
      <c r="BM143" s="139">
        <v>0.98809523809523814</v>
      </c>
    </row>
    <row r="144" spans="2:65" x14ac:dyDescent="0.35">
      <c r="B144" s="108" t="s">
        <v>1</v>
      </c>
      <c r="C144" s="108" t="s">
        <v>97</v>
      </c>
      <c r="D144" s="108" t="s">
        <v>98</v>
      </c>
      <c r="E144" s="108" t="s">
        <v>260</v>
      </c>
      <c r="F144" s="108" t="s">
        <v>949</v>
      </c>
      <c r="G144" s="108" t="s">
        <v>88</v>
      </c>
      <c r="H144" s="108" t="s">
        <v>1739</v>
      </c>
      <c r="I144" s="131" t="s">
        <v>603</v>
      </c>
      <c r="J144" s="108" t="s">
        <v>730</v>
      </c>
      <c r="K144" s="131" t="s">
        <v>603</v>
      </c>
      <c r="L144" s="108" t="s">
        <v>648</v>
      </c>
      <c r="M144" s="108" t="s">
        <v>534</v>
      </c>
      <c r="N144" s="129" t="s">
        <v>534</v>
      </c>
      <c r="O144" s="108">
        <v>2</v>
      </c>
      <c r="P144" s="108">
        <v>2</v>
      </c>
      <c r="Q144" s="130">
        <v>0</v>
      </c>
      <c r="R144" s="108">
        <v>1</v>
      </c>
      <c r="S144" s="108">
        <v>2</v>
      </c>
      <c r="T144" s="108">
        <v>2</v>
      </c>
      <c r="U144" s="108">
        <v>2</v>
      </c>
      <c r="V144" s="108">
        <v>2</v>
      </c>
      <c r="W144" s="108">
        <v>4</v>
      </c>
      <c r="X144" s="108" t="s">
        <v>1738</v>
      </c>
      <c r="Y144" s="108" t="s">
        <v>548</v>
      </c>
      <c r="Z144" s="108" t="s">
        <v>548</v>
      </c>
      <c r="AA144" s="108" t="s">
        <v>548</v>
      </c>
      <c r="AB144" s="108" t="s">
        <v>548</v>
      </c>
      <c r="AC144" s="108">
        <v>17</v>
      </c>
      <c r="AD144" s="135">
        <v>0.94444444444444442</v>
      </c>
      <c r="AE144" s="108">
        <v>10</v>
      </c>
      <c r="AF144" s="108">
        <v>10</v>
      </c>
      <c r="AG144" s="135">
        <v>1</v>
      </c>
      <c r="AH144" s="108">
        <v>10</v>
      </c>
      <c r="AI144" s="108">
        <v>4</v>
      </c>
      <c r="AJ144" s="108">
        <v>14</v>
      </c>
      <c r="AK144" s="135">
        <v>1</v>
      </c>
      <c r="AL144" s="108">
        <v>3</v>
      </c>
      <c r="AM144" s="108" t="s">
        <v>548</v>
      </c>
      <c r="AN144" s="108" t="s">
        <v>548</v>
      </c>
      <c r="AO144" s="108">
        <v>4</v>
      </c>
      <c r="AP144" s="108" t="s">
        <v>548</v>
      </c>
      <c r="AQ144" s="108">
        <v>7</v>
      </c>
      <c r="AR144" s="135">
        <v>1</v>
      </c>
      <c r="AS144" s="108">
        <v>5</v>
      </c>
      <c r="AT144" s="108">
        <v>4</v>
      </c>
      <c r="AU144" s="108">
        <v>9</v>
      </c>
      <c r="AV144" s="135">
        <v>1</v>
      </c>
      <c r="AW144" s="108">
        <v>2</v>
      </c>
      <c r="AX144" s="108" t="s">
        <v>548</v>
      </c>
      <c r="AY144" s="108">
        <v>2</v>
      </c>
      <c r="AZ144" s="135">
        <v>1</v>
      </c>
      <c r="BA144" s="108">
        <v>2</v>
      </c>
      <c r="BB144" s="131" t="s">
        <v>603</v>
      </c>
      <c r="BC144" s="108">
        <v>2</v>
      </c>
      <c r="BD144" s="135">
        <v>1</v>
      </c>
      <c r="BE144" s="108">
        <v>10</v>
      </c>
      <c r="BF144" s="108">
        <v>10</v>
      </c>
      <c r="BG144" s="135">
        <v>1</v>
      </c>
      <c r="BH144" s="108">
        <v>4</v>
      </c>
      <c r="BI144" s="108">
        <v>7</v>
      </c>
      <c r="BJ144" s="108">
        <v>11</v>
      </c>
      <c r="BK144" s="135">
        <v>1</v>
      </c>
      <c r="BL144" s="108">
        <v>82</v>
      </c>
      <c r="BM144" s="135">
        <v>0.98795180722891562</v>
      </c>
    </row>
    <row r="145" spans="2:65" x14ac:dyDescent="0.35">
      <c r="B145" s="107" t="s">
        <v>1</v>
      </c>
      <c r="C145" s="107" t="s">
        <v>24</v>
      </c>
      <c r="D145" s="107" t="s">
        <v>120</v>
      </c>
      <c r="E145" s="107" t="s">
        <v>139</v>
      </c>
      <c r="F145" s="107" t="s">
        <v>1000</v>
      </c>
      <c r="G145" s="107" t="s">
        <v>59</v>
      </c>
      <c r="H145" s="107" t="s">
        <v>1737</v>
      </c>
      <c r="I145" s="133" t="s">
        <v>603</v>
      </c>
      <c r="J145" s="107" t="s">
        <v>1373</v>
      </c>
      <c r="K145" s="133" t="s">
        <v>603</v>
      </c>
      <c r="L145" s="107" t="s">
        <v>637</v>
      </c>
      <c r="M145" s="107" t="s">
        <v>534</v>
      </c>
      <c r="N145" s="132" t="s">
        <v>534</v>
      </c>
      <c r="O145" s="107">
        <v>2</v>
      </c>
      <c r="P145" s="107">
        <v>2</v>
      </c>
      <c r="Q145" s="138">
        <v>0</v>
      </c>
      <c r="R145" s="107">
        <v>1</v>
      </c>
      <c r="S145" s="107">
        <v>2</v>
      </c>
      <c r="T145" s="107">
        <v>2</v>
      </c>
      <c r="U145" s="107">
        <v>2</v>
      </c>
      <c r="V145" s="107">
        <v>2</v>
      </c>
      <c r="W145" s="107">
        <v>4</v>
      </c>
      <c r="X145" s="107" t="s">
        <v>1736</v>
      </c>
      <c r="Y145" s="107" t="s">
        <v>548</v>
      </c>
      <c r="Z145" s="107" t="s">
        <v>548</v>
      </c>
      <c r="AA145" s="107" t="s">
        <v>548</v>
      </c>
      <c r="AB145" s="107" t="s">
        <v>548</v>
      </c>
      <c r="AC145" s="107">
        <v>17</v>
      </c>
      <c r="AD145" s="139">
        <v>0.94444444444444442</v>
      </c>
      <c r="AE145" s="107">
        <v>10</v>
      </c>
      <c r="AF145" s="107">
        <v>10</v>
      </c>
      <c r="AG145" s="139">
        <v>1</v>
      </c>
      <c r="AH145" s="107">
        <v>10</v>
      </c>
      <c r="AI145" s="107">
        <v>4</v>
      </c>
      <c r="AJ145" s="107">
        <v>14</v>
      </c>
      <c r="AK145" s="139">
        <v>1</v>
      </c>
      <c r="AL145" s="107">
        <v>3</v>
      </c>
      <c r="AM145" s="107" t="s">
        <v>548</v>
      </c>
      <c r="AN145" s="107" t="s">
        <v>548</v>
      </c>
      <c r="AO145" s="107">
        <v>4</v>
      </c>
      <c r="AP145" s="107" t="s">
        <v>548</v>
      </c>
      <c r="AQ145" s="107">
        <v>7</v>
      </c>
      <c r="AR145" s="139">
        <v>1</v>
      </c>
      <c r="AS145" s="107">
        <v>5</v>
      </c>
      <c r="AT145" s="107">
        <v>4</v>
      </c>
      <c r="AU145" s="107">
        <v>9</v>
      </c>
      <c r="AV145" s="139">
        <v>1</v>
      </c>
      <c r="AW145" s="107">
        <v>2</v>
      </c>
      <c r="AX145" s="107" t="s">
        <v>548</v>
      </c>
      <c r="AY145" s="107">
        <v>2</v>
      </c>
      <c r="AZ145" s="139">
        <v>1</v>
      </c>
      <c r="BA145" s="107">
        <v>2</v>
      </c>
      <c r="BB145" s="133" t="s">
        <v>603</v>
      </c>
      <c r="BC145" s="107">
        <v>2</v>
      </c>
      <c r="BD145" s="139">
        <v>1</v>
      </c>
      <c r="BE145" s="107">
        <v>10</v>
      </c>
      <c r="BF145" s="107">
        <v>10</v>
      </c>
      <c r="BG145" s="139">
        <v>1</v>
      </c>
      <c r="BH145" s="107">
        <v>4</v>
      </c>
      <c r="BI145" s="107">
        <v>7</v>
      </c>
      <c r="BJ145" s="107">
        <v>11</v>
      </c>
      <c r="BK145" s="139">
        <v>1</v>
      </c>
      <c r="BL145" s="108">
        <v>82</v>
      </c>
      <c r="BM145" s="139">
        <v>0.98795180722891562</v>
      </c>
    </row>
    <row r="146" spans="2:65" x14ac:dyDescent="0.35">
      <c r="B146" s="108" t="s">
        <v>1</v>
      </c>
      <c r="C146" s="108" t="s">
        <v>207</v>
      </c>
      <c r="D146" s="108" t="s">
        <v>208</v>
      </c>
      <c r="E146" s="108" t="s">
        <v>209</v>
      </c>
      <c r="F146" s="108" t="s">
        <v>940</v>
      </c>
      <c r="G146" s="108" t="s">
        <v>210</v>
      </c>
      <c r="H146" s="108" t="s">
        <v>1735</v>
      </c>
      <c r="I146" s="131" t="s">
        <v>603</v>
      </c>
      <c r="J146" s="108" t="s">
        <v>1734</v>
      </c>
      <c r="K146" s="131" t="s">
        <v>603</v>
      </c>
      <c r="L146" s="108" t="s">
        <v>617</v>
      </c>
      <c r="M146" s="108" t="s">
        <v>534</v>
      </c>
      <c r="N146" s="129" t="s">
        <v>534</v>
      </c>
      <c r="O146" s="108">
        <v>2</v>
      </c>
      <c r="P146" s="108">
        <v>2</v>
      </c>
      <c r="Q146" s="108">
        <v>1</v>
      </c>
      <c r="R146" s="108">
        <v>1</v>
      </c>
      <c r="S146" s="108">
        <v>2</v>
      </c>
      <c r="T146" s="108">
        <v>2</v>
      </c>
      <c r="U146" s="108">
        <v>2</v>
      </c>
      <c r="V146" s="108">
        <v>2</v>
      </c>
      <c r="W146" s="108">
        <v>4</v>
      </c>
      <c r="X146" s="108" t="s">
        <v>1733</v>
      </c>
      <c r="Y146" s="108" t="s">
        <v>548</v>
      </c>
      <c r="Z146" s="108" t="s">
        <v>548</v>
      </c>
      <c r="AA146" s="108" t="s">
        <v>548</v>
      </c>
      <c r="AB146" s="108" t="s">
        <v>548</v>
      </c>
      <c r="AC146" s="108">
        <v>18</v>
      </c>
      <c r="AD146" s="135">
        <v>1</v>
      </c>
      <c r="AE146" s="108">
        <v>10</v>
      </c>
      <c r="AF146" s="108">
        <v>10</v>
      </c>
      <c r="AG146" s="135">
        <v>1</v>
      </c>
      <c r="AH146" s="108">
        <v>10</v>
      </c>
      <c r="AI146" s="108">
        <v>4</v>
      </c>
      <c r="AJ146" s="108">
        <v>14</v>
      </c>
      <c r="AK146" s="135">
        <v>1</v>
      </c>
      <c r="AL146" s="108">
        <v>3</v>
      </c>
      <c r="AM146" s="108">
        <v>3</v>
      </c>
      <c r="AN146" s="108" t="s">
        <v>614</v>
      </c>
      <c r="AO146" s="108">
        <v>4</v>
      </c>
      <c r="AP146" s="130">
        <v>0</v>
      </c>
      <c r="AQ146" s="108">
        <v>10</v>
      </c>
      <c r="AR146" s="135">
        <v>0.83333333333333337</v>
      </c>
      <c r="AS146" s="108">
        <v>5</v>
      </c>
      <c r="AT146" s="108">
        <v>4</v>
      </c>
      <c r="AU146" s="108">
        <v>9</v>
      </c>
      <c r="AV146" s="135">
        <v>1</v>
      </c>
      <c r="AW146" s="108">
        <v>2</v>
      </c>
      <c r="AX146" s="108" t="s">
        <v>548</v>
      </c>
      <c r="AY146" s="108">
        <v>2</v>
      </c>
      <c r="AZ146" s="135">
        <v>1</v>
      </c>
      <c r="BA146" s="108">
        <v>2</v>
      </c>
      <c r="BB146" s="131" t="s">
        <v>603</v>
      </c>
      <c r="BC146" s="108">
        <v>2</v>
      </c>
      <c r="BD146" s="135">
        <v>1</v>
      </c>
      <c r="BE146" s="108">
        <v>10</v>
      </c>
      <c r="BF146" s="108">
        <v>10</v>
      </c>
      <c r="BG146" s="135">
        <v>1</v>
      </c>
      <c r="BH146" s="108">
        <v>4</v>
      </c>
      <c r="BI146" s="108">
        <v>7</v>
      </c>
      <c r="BJ146" s="108">
        <v>11</v>
      </c>
      <c r="BK146" s="135">
        <v>1</v>
      </c>
      <c r="BL146" s="108">
        <v>86</v>
      </c>
      <c r="BM146" s="135">
        <v>0.97727272727272729</v>
      </c>
    </row>
    <row r="147" spans="2:65" x14ac:dyDescent="0.35">
      <c r="B147" s="107" t="s">
        <v>1</v>
      </c>
      <c r="C147" s="107" t="s">
        <v>78</v>
      </c>
      <c r="D147" s="107" t="s">
        <v>78</v>
      </c>
      <c r="E147" s="107" t="s">
        <v>284</v>
      </c>
      <c r="F147" s="107" t="s">
        <v>1226</v>
      </c>
      <c r="G147" s="107" t="s">
        <v>80</v>
      </c>
      <c r="H147" s="107" t="s">
        <v>1732</v>
      </c>
      <c r="I147" s="133" t="s">
        <v>603</v>
      </c>
      <c r="J147" s="107" t="s">
        <v>1277</v>
      </c>
      <c r="K147" s="133" t="s">
        <v>603</v>
      </c>
      <c r="L147" s="107" t="s">
        <v>627</v>
      </c>
      <c r="M147" s="107" t="s">
        <v>534</v>
      </c>
      <c r="N147" s="132" t="s">
        <v>534</v>
      </c>
      <c r="O147" s="107">
        <v>2</v>
      </c>
      <c r="P147" s="107">
        <v>2</v>
      </c>
      <c r="Q147" s="107">
        <v>1</v>
      </c>
      <c r="R147" s="107">
        <v>1</v>
      </c>
      <c r="S147" s="107">
        <v>2</v>
      </c>
      <c r="T147" s="107">
        <v>2</v>
      </c>
      <c r="U147" s="107">
        <v>2</v>
      </c>
      <c r="V147" s="107">
        <v>2</v>
      </c>
      <c r="W147" s="107">
        <v>4</v>
      </c>
      <c r="X147" s="107" t="s">
        <v>1731</v>
      </c>
      <c r="Y147" s="107" t="s">
        <v>548</v>
      </c>
      <c r="Z147" s="107" t="s">
        <v>548</v>
      </c>
      <c r="AA147" s="107" t="s">
        <v>548</v>
      </c>
      <c r="AB147" s="107" t="s">
        <v>548</v>
      </c>
      <c r="AC147" s="107">
        <v>18</v>
      </c>
      <c r="AD147" s="139">
        <v>1</v>
      </c>
      <c r="AE147" s="107">
        <v>10</v>
      </c>
      <c r="AF147" s="107">
        <v>10</v>
      </c>
      <c r="AG147" s="139">
        <v>1</v>
      </c>
      <c r="AH147" s="107">
        <v>10</v>
      </c>
      <c r="AI147" s="107">
        <v>4</v>
      </c>
      <c r="AJ147" s="107">
        <v>14</v>
      </c>
      <c r="AK147" s="139">
        <v>1</v>
      </c>
      <c r="AL147" s="107">
        <v>3</v>
      </c>
      <c r="AM147" s="107">
        <v>3</v>
      </c>
      <c r="AN147" s="107" t="s">
        <v>548</v>
      </c>
      <c r="AO147" s="107">
        <v>4</v>
      </c>
      <c r="AP147" s="107" t="s">
        <v>548</v>
      </c>
      <c r="AQ147" s="107">
        <v>10</v>
      </c>
      <c r="AR147" s="139">
        <v>1</v>
      </c>
      <c r="AS147" s="107">
        <v>5</v>
      </c>
      <c r="AT147" s="107">
        <v>4</v>
      </c>
      <c r="AU147" s="107">
        <v>9</v>
      </c>
      <c r="AV147" s="139">
        <v>1</v>
      </c>
      <c r="AW147" s="138">
        <v>0</v>
      </c>
      <c r="AX147" s="107" t="s">
        <v>614</v>
      </c>
      <c r="AY147" s="107" t="s">
        <v>534</v>
      </c>
      <c r="AZ147" s="136">
        <v>0</v>
      </c>
      <c r="BA147" s="107">
        <v>2</v>
      </c>
      <c r="BB147" s="133" t="s">
        <v>603</v>
      </c>
      <c r="BC147" s="107">
        <v>2</v>
      </c>
      <c r="BD147" s="139">
        <v>1</v>
      </c>
      <c r="BE147" s="107">
        <v>10</v>
      </c>
      <c r="BF147" s="107">
        <v>10</v>
      </c>
      <c r="BG147" s="139">
        <v>1</v>
      </c>
      <c r="BH147" s="107">
        <v>4</v>
      </c>
      <c r="BI147" s="107">
        <v>7</v>
      </c>
      <c r="BJ147" s="107">
        <v>11</v>
      </c>
      <c r="BK147" s="139">
        <v>1</v>
      </c>
      <c r="BL147" s="108">
        <v>84</v>
      </c>
      <c r="BM147" s="139">
        <v>0.97674418604651159</v>
      </c>
    </row>
    <row r="148" spans="2:65" x14ac:dyDescent="0.35">
      <c r="B148" s="108" t="s">
        <v>1</v>
      </c>
      <c r="C148" s="108" t="s">
        <v>27</v>
      </c>
      <c r="D148" s="108" t="s">
        <v>28</v>
      </c>
      <c r="E148" s="108" t="s">
        <v>523</v>
      </c>
      <c r="F148" s="108" t="s">
        <v>1230</v>
      </c>
      <c r="G148" s="108" t="s">
        <v>30</v>
      </c>
      <c r="H148" s="108" t="s">
        <v>1730</v>
      </c>
      <c r="I148" s="131" t="s">
        <v>603</v>
      </c>
      <c r="J148" s="108" t="s">
        <v>1350</v>
      </c>
      <c r="K148" s="131" t="s">
        <v>603</v>
      </c>
      <c r="L148" s="108" t="s">
        <v>624</v>
      </c>
      <c r="M148" s="108" t="s">
        <v>534</v>
      </c>
      <c r="N148" s="129" t="s">
        <v>534</v>
      </c>
      <c r="O148" s="108">
        <v>2</v>
      </c>
      <c r="P148" s="108">
        <v>2</v>
      </c>
      <c r="Q148" s="108">
        <v>1</v>
      </c>
      <c r="R148" s="108">
        <v>1</v>
      </c>
      <c r="S148" s="108">
        <v>2</v>
      </c>
      <c r="T148" s="108">
        <v>2</v>
      </c>
      <c r="U148" s="108">
        <v>2</v>
      </c>
      <c r="V148" s="108">
        <v>2</v>
      </c>
      <c r="W148" s="108">
        <v>4</v>
      </c>
      <c r="X148" s="108" t="s">
        <v>1729</v>
      </c>
      <c r="Y148" s="108" t="s">
        <v>548</v>
      </c>
      <c r="Z148" s="108" t="s">
        <v>548</v>
      </c>
      <c r="AA148" s="108" t="s">
        <v>548</v>
      </c>
      <c r="AB148" s="108" t="s">
        <v>548</v>
      </c>
      <c r="AC148" s="108">
        <v>18</v>
      </c>
      <c r="AD148" s="135">
        <v>1</v>
      </c>
      <c r="AE148" s="108">
        <v>10</v>
      </c>
      <c r="AF148" s="108">
        <v>10</v>
      </c>
      <c r="AG148" s="135">
        <v>1</v>
      </c>
      <c r="AH148" s="108">
        <v>10</v>
      </c>
      <c r="AI148" s="108">
        <v>4</v>
      </c>
      <c r="AJ148" s="108">
        <v>14</v>
      </c>
      <c r="AK148" s="135">
        <v>1</v>
      </c>
      <c r="AL148" s="108">
        <v>3</v>
      </c>
      <c r="AM148" s="108">
        <v>3</v>
      </c>
      <c r="AN148" s="108" t="s">
        <v>614</v>
      </c>
      <c r="AO148" s="108">
        <v>4</v>
      </c>
      <c r="AP148" s="108" t="s">
        <v>548</v>
      </c>
      <c r="AQ148" s="108">
        <v>10</v>
      </c>
      <c r="AR148" s="135">
        <v>1</v>
      </c>
      <c r="AS148" s="108">
        <v>5</v>
      </c>
      <c r="AT148" s="108">
        <v>4</v>
      </c>
      <c r="AU148" s="108">
        <v>9</v>
      </c>
      <c r="AV148" s="135">
        <v>1</v>
      </c>
      <c r="AW148" s="108">
        <v>2</v>
      </c>
      <c r="AX148" s="108" t="s">
        <v>614</v>
      </c>
      <c r="AY148" s="108">
        <v>2</v>
      </c>
      <c r="AZ148" s="135">
        <v>1</v>
      </c>
      <c r="BA148" s="130">
        <v>0</v>
      </c>
      <c r="BB148" s="131" t="s">
        <v>603</v>
      </c>
      <c r="BC148" s="108" t="s">
        <v>534</v>
      </c>
      <c r="BD148" s="134">
        <v>0</v>
      </c>
      <c r="BE148" s="108">
        <v>10</v>
      </c>
      <c r="BF148" s="108">
        <v>10</v>
      </c>
      <c r="BG148" s="135">
        <v>1</v>
      </c>
      <c r="BH148" s="108">
        <v>4</v>
      </c>
      <c r="BI148" s="108">
        <v>7</v>
      </c>
      <c r="BJ148" s="108">
        <v>11</v>
      </c>
      <c r="BK148" s="135">
        <v>1</v>
      </c>
      <c r="BL148" s="108">
        <v>84</v>
      </c>
      <c r="BM148" s="135">
        <v>0.97674418604651159</v>
      </c>
    </row>
    <row r="149" spans="2:65" x14ac:dyDescent="0.35">
      <c r="B149" s="107" t="s">
        <v>1</v>
      </c>
      <c r="C149" s="107" t="s">
        <v>72</v>
      </c>
      <c r="D149" s="107" t="s">
        <v>148</v>
      </c>
      <c r="E149" s="107" t="s">
        <v>311</v>
      </c>
      <c r="F149" s="107" t="s">
        <v>995</v>
      </c>
      <c r="G149" s="107" t="s">
        <v>75</v>
      </c>
      <c r="H149" s="107" t="s">
        <v>1728</v>
      </c>
      <c r="I149" s="133" t="s">
        <v>603</v>
      </c>
      <c r="J149" s="107" t="s">
        <v>1342</v>
      </c>
      <c r="K149" s="133" t="s">
        <v>603</v>
      </c>
      <c r="L149" s="107" t="s">
        <v>1727</v>
      </c>
      <c r="M149" s="107" t="s">
        <v>534</v>
      </c>
      <c r="N149" s="132" t="s">
        <v>534</v>
      </c>
      <c r="O149" s="107">
        <v>2</v>
      </c>
      <c r="P149" s="107">
        <v>2</v>
      </c>
      <c r="Q149" s="107">
        <v>1</v>
      </c>
      <c r="R149" s="107">
        <v>1</v>
      </c>
      <c r="S149" s="107">
        <v>2</v>
      </c>
      <c r="T149" s="107">
        <v>2</v>
      </c>
      <c r="U149" s="107">
        <v>2</v>
      </c>
      <c r="V149" s="107">
        <v>2</v>
      </c>
      <c r="W149" s="107">
        <v>4</v>
      </c>
      <c r="X149" s="107" t="s">
        <v>1726</v>
      </c>
      <c r="Y149" s="107" t="s">
        <v>548</v>
      </c>
      <c r="Z149" s="107" t="s">
        <v>548</v>
      </c>
      <c r="AA149" s="107" t="s">
        <v>548</v>
      </c>
      <c r="AB149" s="107" t="s">
        <v>548</v>
      </c>
      <c r="AC149" s="107">
        <v>18</v>
      </c>
      <c r="AD149" s="139">
        <v>1</v>
      </c>
      <c r="AE149" s="107">
        <v>10</v>
      </c>
      <c r="AF149" s="107">
        <v>10</v>
      </c>
      <c r="AG149" s="139">
        <v>1</v>
      </c>
      <c r="AH149" s="107">
        <v>10</v>
      </c>
      <c r="AI149" s="107" t="s">
        <v>548</v>
      </c>
      <c r="AJ149" s="107">
        <v>10</v>
      </c>
      <c r="AK149" s="139">
        <v>1</v>
      </c>
      <c r="AL149" s="107">
        <v>3</v>
      </c>
      <c r="AM149" s="107">
        <v>3</v>
      </c>
      <c r="AN149" s="107" t="s">
        <v>614</v>
      </c>
      <c r="AO149" s="107">
        <v>4</v>
      </c>
      <c r="AP149" s="138">
        <v>0</v>
      </c>
      <c r="AQ149" s="107">
        <v>10</v>
      </c>
      <c r="AR149" s="139">
        <v>0.83333333333333337</v>
      </c>
      <c r="AS149" s="107">
        <v>5</v>
      </c>
      <c r="AT149" s="107">
        <v>4</v>
      </c>
      <c r="AU149" s="107">
        <v>9</v>
      </c>
      <c r="AV149" s="139">
        <v>1</v>
      </c>
      <c r="AW149" s="107">
        <v>2</v>
      </c>
      <c r="AX149" s="107" t="s">
        <v>614</v>
      </c>
      <c r="AY149" s="107">
        <v>2</v>
      </c>
      <c r="AZ149" s="139">
        <v>1</v>
      </c>
      <c r="BA149" s="107">
        <v>2</v>
      </c>
      <c r="BB149" s="133" t="s">
        <v>603</v>
      </c>
      <c r="BC149" s="107">
        <v>2</v>
      </c>
      <c r="BD149" s="139">
        <v>1</v>
      </c>
      <c r="BE149" s="107">
        <v>10</v>
      </c>
      <c r="BF149" s="107">
        <v>10</v>
      </c>
      <c r="BG149" s="139">
        <v>1</v>
      </c>
      <c r="BH149" s="107">
        <v>4</v>
      </c>
      <c r="BI149" s="107">
        <v>7</v>
      </c>
      <c r="BJ149" s="107">
        <v>11</v>
      </c>
      <c r="BK149" s="139">
        <v>1</v>
      </c>
      <c r="BL149" s="108">
        <v>82</v>
      </c>
      <c r="BM149" s="139">
        <v>0.97619047619047616</v>
      </c>
    </row>
    <row r="150" spans="2:65" x14ac:dyDescent="0.35">
      <c r="B150" s="108" t="s">
        <v>1</v>
      </c>
      <c r="C150" s="108" t="s">
        <v>223</v>
      </c>
      <c r="D150" s="108" t="s">
        <v>342</v>
      </c>
      <c r="E150" s="108" t="s">
        <v>522</v>
      </c>
      <c r="F150" s="108" t="s">
        <v>1103</v>
      </c>
      <c r="G150" s="108" t="s">
        <v>210</v>
      </c>
      <c r="H150" s="108" t="s">
        <v>1725</v>
      </c>
      <c r="I150" s="131" t="s">
        <v>603</v>
      </c>
      <c r="J150" s="108" t="s">
        <v>1277</v>
      </c>
      <c r="K150" s="131" t="s">
        <v>603</v>
      </c>
      <c r="L150" s="108" t="s">
        <v>639</v>
      </c>
      <c r="M150" s="108" t="s">
        <v>534</v>
      </c>
      <c r="N150" s="129" t="s">
        <v>534</v>
      </c>
      <c r="O150" s="108">
        <v>2</v>
      </c>
      <c r="P150" s="108">
        <v>2</v>
      </c>
      <c r="Q150" s="108">
        <v>1</v>
      </c>
      <c r="R150" s="108">
        <v>1</v>
      </c>
      <c r="S150" s="108">
        <v>2</v>
      </c>
      <c r="T150" s="108">
        <v>2</v>
      </c>
      <c r="U150" s="108">
        <v>2</v>
      </c>
      <c r="V150" s="108">
        <v>2</v>
      </c>
      <c r="W150" s="108">
        <v>4</v>
      </c>
      <c r="X150" s="108" t="s">
        <v>1724</v>
      </c>
      <c r="Y150" s="108" t="s">
        <v>548</v>
      </c>
      <c r="Z150" s="108" t="s">
        <v>548</v>
      </c>
      <c r="AA150" s="108" t="s">
        <v>548</v>
      </c>
      <c r="AB150" s="108" t="s">
        <v>548</v>
      </c>
      <c r="AC150" s="108">
        <v>18</v>
      </c>
      <c r="AD150" s="135">
        <v>1</v>
      </c>
      <c r="AE150" s="108">
        <v>10</v>
      </c>
      <c r="AF150" s="108">
        <v>10</v>
      </c>
      <c r="AG150" s="135">
        <v>1</v>
      </c>
      <c r="AH150" s="108">
        <v>10</v>
      </c>
      <c r="AI150" s="108" t="s">
        <v>548</v>
      </c>
      <c r="AJ150" s="108">
        <v>10</v>
      </c>
      <c r="AK150" s="135">
        <v>1</v>
      </c>
      <c r="AL150" s="108">
        <v>3</v>
      </c>
      <c r="AM150" s="108">
        <v>3</v>
      </c>
      <c r="AN150" s="108" t="s">
        <v>548</v>
      </c>
      <c r="AO150" s="108">
        <v>4</v>
      </c>
      <c r="AP150" s="130">
        <v>0</v>
      </c>
      <c r="AQ150" s="108">
        <v>10</v>
      </c>
      <c r="AR150" s="135">
        <v>0.83333333333333337</v>
      </c>
      <c r="AS150" s="108">
        <v>5</v>
      </c>
      <c r="AT150" s="108">
        <v>4</v>
      </c>
      <c r="AU150" s="108">
        <v>9</v>
      </c>
      <c r="AV150" s="135">
        <v>1</v>
      </c>
      <c r="AW150" s="108">
        <v>2</v>
      </c>
      <c r="AX150" s="108" t="s">
        <v>614</v>
      </c>
      <c r="AY150" s="108">
        <v>2</v>
      </c>
      <c r="AZ150" s="135">
        <v>1</v>
      </c>
      <c r="BA150" s="108">
        <v>2</v>
      </c>
      <c r="BB150" s="131" t="s">
        <v>603</v>
      </c>
      <c r="BC150" s="108">
        <v>2</v>
      </c>
      <c r="BD150" s="135">
        <v>1</v>
      </c>
      <c r="BE150" s="108">
        <v>10</v>
      </c>
      <c r="BF150" s="108">
        <v>10</v>
      </c>
      <c r="BG150" s="135">
        <v>1</v>
      </c>
      <c r="BH150" s="108">
        <v>4</v>
      </c>
      <c r="BI150" s="108">
        <v>7</v>
      </c>
      <c r="BJ150" s="108">
        <v>11</v>
      </c>
      <c r="BK150" s="135">
        <v>1</v>
      </c>
      <c r="BL150" s="108">
        <v>82</v>
      </c>
      <c r="BM150" s="135">
        <v>0.97619047619047616</v>
      </c>
    </row>
    <row r="151" spans="2:65" x14ac:dyDescent="0.35">
      <c r="B151" s="107" t="s">
        <v>1</v>
      </c>
      <c r="C151" s="107" t="s">
        <v>100</v>
      </c>
      <c r="D151" s="107" t="s">
        <v>101</v>
      </c>
      <c r="E151" s="107" t="s">
        <v>102</v>
      </c>
      <c r="F151" s="107" t="s">
        <v>1044</v>
      </c>
      <c r="G151" s="107" t="s">
        <v>15</v>
      </c>
      <c r="H151" s="107" t="s">
        <v>1723</v>
      </c>
      <c r="I151" s="133" t="s">
        <v>603</v>
      </c>
      <c r="J151" s="107" t="s">
        <v>1305</v>
      </c>
      <c r="K151" s="133" t="s">
        <v>603</v>
      </c>
      <c r="L151" s="107" t="s">
        <v>624</v>
      </c>
      <c r="M151" s="107" t="s">
        <v>534</v>
      </c>
      <c r="N151" s="132" t="s">
        <v>534</v>
      </c>
      <c r="O151" s="107">
        <v>2</v>
      </c>
      <c r="P151" s="107">
        <v>2</v>
      </c>
      <c r="Q151" s="107">
        <v>1</v>
      </c>
      <c r="R151" s="107">
        <v>1</v>
      </c>
      <c r="S151" s="107">
        <v>2</v>
      </c>
      <c r="T151" s="107">
        <v>2</v>
      </c>
      <c r="U151" s="107">
        <v>2</v>
      </c>
      <c r="V151" s="107">
        <v>2</v>
      </c>
      <c r="W151" s="107">
        <v>4</v>
      </c>
      <c r="X151" s="107" t="s">
        <v>1722</v>
      </c>
      <c r="Y151" s="107" t="s">
        <v>548</v>
      </c>
      <c r="Z151" s="107" t="s">
        <v>548</v>
      </c>
      <c r="AA151" s="107" t="s">
        <v>548</v>
      </c>
      <c r="AB151" s="107" t="s">
        <v>548</v>
      </c>
      <c r="AC151" s="107">
        <v>18</v>
      </c>
      <c r="AD151" s="139">
        <v>1</v>
      </c>
      <c r="AE151" s="107">
        <v>10</v>
      </c>
      <c r="AF151" s="107">
        <v>10</v>
      </c>
      <c r="AG151" s="139">
        <v>1</v>
      </c>
      <c r="AH151" s="107">
        <v>10</v>
      </c>
      <c r="AI151" s="107">
        <v>4</v>
      </c>
      <c r="AJ151" s="107">
        <v>14</v>
      </c>
      <c r="AK151" s="139">
        <v>1</v>
      </c>
      <c r="AL151" s="107">
        <v>3</v>
      </c>
      <c r="AM151" s="107" t="s">
        <v>548</v>
      </c>
      <c r="AN151" s="107" t="s">
        <v>548</v>
      </c>
      <c r="AO151" s="107">
        <v>4</v>
      </c>
      <c r="AP151" s="107" t="s">
        <v>548</v>
      </c>
      <c r="AQ151" s="107">
        <v>7</v>
      </c>
      <c r="AR151" s="139">
        <v>1</v>
      </c>
      <c r="AS151" s="107">
        <v>5</v>
      </c>
      <c r="AT151" s="107">
        <v>4</v>
      </c>
      <c r="AU151" s="107">
        <v>9</v>
      </c>
      <c r="AV151" s="139">
        <v>1</v>
      </c>
      <c r="AW151" s="138">
        <v>0</v>
      </c>
      <c r="AX151" s="107" t="s">
        <v>614</v>
      </c>
      <c r="AY151" s="107" t="s">
        <v>534</v>
      </c>
      <c r="AZ151" s="136">
        <v>0</v>
      </c>
      <c r="BA151" s="107">
        <v>2</v>
      </c>
      <c r="BB151" s="133" t="s">
        <v>603</v>
      </c>
      <c r="BC151" s="107">
        <v>2</v>
      </c>
      <c r="BD151" s="139">
        <v>1</v>
      </c>
      <c r="BE151" s="107">
        <v>10</v>
      </c>
      <c r="BF151" s="107">
        <v>10</v>
      </c>
      <c r="BG151" s="139">
        <v>1</v>
      </c>
      <c r="BH151" s="107">
        <v>4</v>
      </c>
      <c r="BI151" s="107">
        <v>7</v>
      </c>
      <c r="BJ151" s="107">
        <v>11</v>
      </c>
      <c r="BK151" s="139">
        <v>1</v>
      </c>
      <c r="BL151" s="108">
        <v>81</v>
      </c>
      <c r="BM151" s="139">
        <v>0.97590361445783136</v>
      </c>
    </row>
    <row r="152" spans="2:65" x14ac:dyDescent="0.35">
      <c r="B152" s="108" t="s">
        <v>1</v>
      </c>
      <c r="C152" s="108" t="s">
        <v>207</v>
      </c>
      <c r="D152" s="108" t="s">
        <v>208</v>
      </c>
      <c r="E152" s="108" t="s">
        <v>353</v>
      </c>
      <c r="F152" s="108" t="s">
        <v>1020</v>
      </c>
      <c r="G152" s="108" t="s">
        <v>210</v>
      </c>
      <c r="H152" s="108" t="s">
        <v>1721</v>
      </c>
      <c r="I152" s="131" t="s">
        <v>603</v>
      </c>
      <c r="J152" s="108" t="s">
        <v>1297</v>
      </c>
      <c r="K152" s="131" t="s">
        <v>603</v>
      </c>
      <c r="L152" s="108" t="s">
        <v>617</v>
      </c>
      <c r="M152" s="108" t="s">
        <v>534</v>
      </c>
      <c r="N152" s="129" t="s">
        <v>534</v>
      </c>
      <c r="O152" s="108">
        <v>2</v>
      </c>
      <c r="P152" s="108">
        <v>2</v>
      </c>
      <c r="Q152" s="108">
        <v>1</v>
      </c>
      <c r="R152" s="108">
        <v>1</v>
      </c>
      <c r="S152" s="108">
        <v>2</v>
      </c>
      <c r="T152" s="108">
        <v>2</v>
      </c>
      <c r="U152" s="108">
        <v>2</v>
      </c>
      <c r="V152" s="108">
        <v>2</v>
      </c>
      <c r="W152" s="108">
        <v>4</v>
      </c>
      <c r="X152" s="108" t="s">
        <v>1720</v>
      </c>
      <c r="Y152" s="108" t="s">
        <v>548</v>
      </c>
      <c r="Z152" s="108" t="s">
        <v>548</v>
      </c>
      <c r="AA152" s="108" t="s">
        <v>548</v>
      </c>
      <c r="AB152" s="108" t="s">
        <v>548</v>
      </c>
      <c r="AC152" s="108">
        <v>18</v>
      </c>
      <c r="AD152" s="135">
        <v>1</v>
      </c>
      <c r="AE152" s="108">
        <v>10</v>
      </c>
      <c r="AF152" s="108">
        <v>10</v>
      </c>
      <c r="AG152" s="135">
        <v>1</v>
      </c>
      <c r="AH152" s="108">
        <v>10</v>
      </c>
      <c r="AI152" s="108" t="s">
        <v>548</v>
      </c>
      <c r="AJ152" s="108">
        <v>10</v>
      </c>
      <c r="AK152" s="135">
        <v>1</v>
      </c>
      <c r="AL152" s="108">
        <v>3</v>
      </c>
      <c r="AM152" s="108" t="s">
        <v>548</v>
      </c>
      <c r="AN152" s="108" t="s">
        <v>548</v>
      </c>
      <c r="AO152" s="108">
        <v>4</v>
      </c>
      <c r="AP152" s="130">
        <v>0</v>
      </c>
      <c r="AQ152" s="108">
        <v>7</v>
      </c>
      <c r="AR152" s="135">
        <v>0.77777777777777779</v>
      </c>
      <c r="AS152" s="108">
        <v>5</v>
      </c>
      <c r="AT152" s="108">
        <v>4</v>
      </c>
      <c r="AU152" s="108">
        <v>9</v>
      </c>
      <c r="AV152" s="135">
        <v>1</v>
      </c>
      <c r="AW152" s="108">
        <v>2</v>
      </c>
      <c r="AX152" s="108" t="s">
        <v>548</v>
      </c>
      <c r="AY152" s="108">
        <v>2</v>
      </c>
      <c r="AZ152" s="135">
        <v>1</v>
      </c>
      <c r="BA152" s="108">
        <v>2</v>
      </c>
      <c r="BB152" s="131" t="s">
        <v>603</v>
      </c>
      <c r="BC152" s="108">
        <v>2</v>
      </c>
      <c r="BD152" s="135">
        <v>1</v>
      </c>
      <c r="BE152" s="108">
        <v>10</v>
      </c>
      <c r="BF152" s="108">
        <v>10</v>
      </c>
      <c r="BG152" s="135">
        <v>1</v>
      </c>
      <c r="BH152" s="108">
        <v>4</v>
      </c>
      <c r="BI152" s="108">
        <v>7</v>
      </c>
      <c r="BJ152" s="108">
        <v>11</v>
      </c>
      <c r="BK152" s="135">
        <v>1</v>
      </c>
      <c r="BL152" s="108">
        <v>79</v>
      </c>
      <c r="BM152" s="135">
        <v>0.97530864197530864</v>
      </c>
    </row>
    <row r="153" spans="2:65" x14ac:dyDescent="0.35">
      <c r="B153" s="107" t="s">
        <v>1</v>
      </c>
      <c r="C153" s="107" t="s">
        <v>24</v>
      </c>
      <c r="D153" s="107" t="s">
        <v>350</v>
      </c>
      <c r="E153" s="107" t="s">
        <v>351</v>
      </c>
      <c r="F153" s="107" t="s">
        <v>1075</v>
      </c>
      <c r="G153" s="107" t="s">
        <v>66</v>
      </c>
      <c r="H153" s="107" t="s">
        <v>1719</v>
      </c>
      <c r="I153" s="133" t="s">
        <v>603</v>
      </c>
      <c r="J153" s="107" t="s">
        <v>1297</v>
      </c>
      <c r="K153" s="133" t="s">
        <v>603</v>
      </c>
      <c r="L153" s="107" t="s">
        <v>618</v>
      </c>
      <c r="M153" s="107" t="s">
        <v>534</v>
      </c>
      <c r="N153" s="132" t="s">
        <v>534</v>
      </c>
      <c r="O153" s="107">
        <v>2</v>
      </c>
      <c r="P153" s="107">
        <v>2</v>
      </c>
      <c r="Q153" s="107">
        <v>1</v>
      </c>
      <c r="R153" s="107">
        <v>1</v>
      </c>
      <c r="S153" s="107">
        <v>2</v>
      </c>
      <c r="T153" s="107">
        <v>2</v>
      </c>
      <c r="U153" s="107">
        <v>2</v>
      </c>
      <c r="V153" s="107">
        <v>2</v>
      </c>
      <c r="W153" s="107">
        <v>4</v>
      </c>
      <c r="X153" s="107" t="s">
        <v>1718</v>
      </c>
      <c r="Y153" s="107" t="s">
        <v>548</v>
      </c>
      <c r="Z153" s="107" t="s">
        <v>548</v>
      </c>
      <c r="AA153" s="107" t="s">
        <v>548</v>
      </c>
      <c r="AB153" s="107" t="s">
        <v>548</v>
      </c>
      <c r="AC153" s="107">
        <v>18</v>
      </c>
      <c r="AD153" s="139">
        <v>1</v>
      </c>
      <c r="AE153" s="107">
        <v>10</v>
      </c>
      <c r="AF153" s="107">
        <v>10</v>
      </c>
      <c r="AG153" s="139">
        <v>1</v>
      </c>
      <c r="AH153" s="107">
        <v>10</v>
      </c>
      <c r="AI153" s="107">
        <v>4</v>
      </c>
      <c r="AJ153" s="107">
        <v>14</v>
      </c>
      <c r="AK153" s="139">
        <v>1</v>
      </c>
      <c r="AL153" s="107">
        <v>3</v>
      </c>
      <c r="AM153" s="107" t="s">
        <v>548</v>
      </c>
      <c r="AN153" s="107" t="s">
        <v>548</v>
      </c>
      <c r="AO153" s="107">
        <v>4</v>
      </c>
      <c r="AP153" s="107" t="s">
        <v>548</v>
      </c>
      <c r="AQ153" s="107">
        <v>7</v>
      </c>
      <c r="AR153" s="139">
        <v>1</v>
      </c>
      <c r="AS153" s="107">
        <v>5</v>
      </c>
      <c r="AT153" s="107">
        <v>4</v>
      </c>
      <c r="AU153" s="107">
        <v>9</v>
      </c>
      <c r="AV153" s="139">
        <v>1</v>
      </c>
      <c r="AW153" s="138">
        <v>0</v>
      </c>
      <c r="AX153" s="107" t="s">
        <v>548</v>
      </c>
      <c r="AY153" s="107" t="s">
        <v>534</v>
      </c>
      <c r="AZ153" s="136">
        <v>0</v>
      </c>
      <c r="BA153" s="107" t="s">
        <v>548</v>
      </c>
      <c r="BB153" s="133" t="s">
        <v>603</v>
      </c>
      <c r="BC153" s="107" t="s">
        <v>534</v>
      </c>
      <c r="BD153" s="132" t="s">
        <v>534</v>
      </c>
      <c r="BE153" s="107">
        <v>10</v>
      </c>
      <c r="BF153" s="107">
        <v>10</v>
      </c>
      <c r="BG153" s="139">
        <v>1</v>
      </c>
      <c r="BH153" s="107">
        <v>4</v>
      </c>
      <c r="BI153" s="107">
        <v>7</v>
      </c>
      <c r="BJ153" s="107">
        <v>11</v>
      </c>
      <c r="BK153" s="139">
        <v>1</v>
      </c>
      <c r="BL153" s="108">
        <v>79</v>
      </c>
      <c r="BM153" s="139">
        <v>0.97530864197530864</v>
      </c>
    </row>
    <row r="154" spans="2:65" x14ac:dyDescent="0.35">
      <c r="B154" s="108" t="s">
        <v>1</v>
      </c>
      <c r="C154" s="108" t="s">
        <v>21</v>
      </c>
      <c r="D154" s="108" t="s">
        <v>401</v>
      </c>
      <c r="E154" s="108" t="s">
        <v>505</v>
      </c>
      <c r="F154" s="108" t="s">
        <v>1173</v>
      </c>
      <c r="G154" s="108" t="s">
        <v>5</v>
      </c>
      <c r="H154" s="108" t="s">
        <v>1717</v>
      </c>
      <c r="I154" s="131" t="s">
        <v>603</v>
      </c>
      <c r="J154" s="108" t="s">
        <v>1358</v>
      </c>
      <c r="K154" s="131" t="s">
        <v>603</v>
      </c>
      <c r="L154" s="108" t="s">
        <v>656</v>
      </c>
      <c r="M154" s="108" t="s">
        <v>534</v>
      </c>
      <c r="N154" s="129" t="s">
        <v>534</v>
      </c>
      <c r="O154" s="108">
        <v>2</v>
      </c>
      <c r="P154" s="108">
        <v>2</v>
      </c>
      <c r="Q154" s="108">
        <v>1</v>
      </c>
      <c r="R154" s="108">
        <v>1</v>
      </c>
      <c r="S154" s="108">
        <v>2</v>
      </c>
      <c r="T154" s="108" t="s">
        <v>548</v>
      </c>
      <c r="U154" s="108">
        <v>2</v>
      </c>
      <c r="V154" s="108">
        <v>2</v>
      </c>
      <c r="W154" s="108">
        <v>4</v>
      </c>
      <c r="X154" s="108" t="s">
        <v>634</v>
      </c>
      <c r="Y154" s="108" t="s">
        <v>548</v>
      </c>
      <c r="Z154" s="108" t="s">
        <v>548</v>
      </c>
      <c r="AA154" s="108" t="s">
        <v>548</v>
      </c>
      <c r="AB154" s="108" t="s">
        <v>548</v>
      </c>
      <c r="AC154" s="108">
        <v>16</v>
      </c>
      <c r="AD154" s="135">
        <v>1</v>
      </c>
      <c r="AE154" s="108">
        <v>10</v>
      </c>
      <c r="AF154" s="108">
        <v>10</v>
      </c>
      <c r="AG154" s="135">
        <v>1</v>
      </c>
      <c r="AH154" s="108">
        <v>10</v>
      </c>
      <c r="AI154" s="108" t="s">
        <v>548</v>
      </c>
      <c r="AJ154" s="108">
        <v>10</v>
      </c>
      <c r="AK154" s="135">
        <v>1</v>
      </c>
      <c r="AL154" s="108">
        <v>3</v>
      </c>
      <c r="AM154" s="108" t="s">
        <v>548</v>
      </c>
      <c r="AN154" s="108" t="s">
        <v>548</v>
      </c>
      <c r="AO154" s="108">
        <v>4</v>
      </c>
      <c r="AP154" s="130">
        <v>0</v>
      </c>
      <c r="AQ154" s="108">
        <v>7</v>
      </c>
      <c r="AR154" s="135">
        <v>0.77777777777777779</v>
      </c>
      <c r="AS154" s="108">
        <v>5</v>
      </c>
      <c r="AT154" s="108">
        <v>4</v>
      </c>
      <c r="AU154" s="108">
        <v>9</v>
      </c>
      <c r="AV154" s="135">
        <v>1</v>
      </c>
      <c r="AW154" s="108">
        <v>2</v>
      </c>
      <c r="AX154" s="108" t="s">
        <v>548</v>
      </c>
      <c r="AY154" s="108">
        <v>2</v>
      </c>
      <c r="AZ154" s="135">
        <v>1</v>
      </c>
      <c r="BA154" s="108">
        <v>2</v>
      </c>
      <c r="BB154" s="131" t="s">
        <v>603</v>
      </c>
      <c r="BC154" s="108">
        <v>2</v>
      </c>
      <c r="BD154" s="135">
        <v>1</v>
      </c>
      <c r="BE154" s="108">
        <v>10</v>
      </c>
      <c r="BF154" s="108">
        <v>10</v>
      </c>
      <c r="BG154" s="135">
        <v>1</v>
      </c>
      <c r="BH154" s="108">
        <v>4</v>
      </c>
      <c r="BI154" s="108">
        <v>7</v>
      </c>
      <c r="BJ154" s="108">
        <v>11</v>
      </c>
      <c r="BK154" s="135">
        <v>1</v>
      </c>
      <c r="BL154" s="108">
        <v>77</v>
      </c>
      <c r="BM154" s="135">
        <v>0.97468354430379744</v>
      </c>
    </row>
    <row r="155" spans="2:65" x14ac:dyDescent="0.35">
      <c r="B155" s="107" t="s">
        <v>1</v>
      </c>
      <c r="C155" s="107" t="s">
        <v>21</v>
      </c>
      <c r="D155" s="107" t="s">
        <v>247</v>
      </c>
      <c r="E155" s="107" t="s">
        <v>248</v>
      </c>
      <c r="F155" s="107" t="s">
        <v>930</v>
      </c>
      <c r="G155" s="107" t="s">
        <v>5</v>
      </c>
      <c r="H155" s="107" t="s">
        <v>1716</v>
      </c>
      <c r="I155" s="133" t="s">
        <v>603</v>
      </c>
      <c r="J155" s="107" t="s">
        <v>1342</v>
      </c>
      <c r="K155" s="133" t="s">
        <v>603</v>
      </c>
      <c r="L155" s="107" t="s">
        <v>624</v>
      </c>
      <c r="M155" s="107" t="s">
        <v>534</v>
      </c>
      <c r="N155" s="132" t="s">
        <v>534</v>
      </c>
      <c r="O155" s="107">
        <v>2</v>
      </c>
      <c r="P155" s="107">
        <v>2</v>
      </c>
      <c r="Q155" s="107">
        <v>1</v>
      </c>
      <c r="R155" s="107">
        <v>1</v>
      </c>
      <c r="S155" s="107">
        <v>2</v>
      </c>
      <c r="T155" s="107" t="s">
        <v>548</v>
      </c>
      <c r="U155" s="107">
        <v>2</v>
      </c>
      <c r="V155" s="107">
        <v>2</v>
      </c>
      <c r="W155" s="107">
        <v>4</v>
      </c>
      <c r="X155" s="107" t="s">
        <v>1532</v>
      </c>
      <c r="Y155" s="107" t="s">
        <v>548</v>
      </c>
      <c r="Z155" s="107" t="s">
        <v>548</v>
      </c>
      <c r="AA155" s="107" t="s">
        <v>548</v>
      </c>
      <c r="AB155" s="107" t="s">
        <v>548</v>
      </c>
      <c r="AC155" s="107">
        <v>16</v>
      </c>
      <c r="AD155" s="139">
        <v>1</v>
      </c>
      <c r="AE155" s="107">
        <v>10</v>
      </c>
      <c r="AF155" s="107">
        <v>10</v>
      </c>
      <c r="AG155" s="139">
        <v>1</v>
      </c>
      <c r="AH155" s="107">
        <v>10</v>
      </c>
      <c r="AI155" s="107" t="s">
        <v>548</v>
      </c>
      <c r="AJ155" s="107">
        <v>10</v>
      </c>
      <c r="AK155" s="139">
        <v>1</v>
      </c>
      <c r="AL155" s="107">
        <v>3</v>
      </c>
      <c r="AM155" s="107" t="s">
        <v>548</v>
      </c>
      <c r="AN155" s="107" t="s">
        <v>548</v>
      </c>
      <c r="AO155" s="107">
        <v>4</v>
      </c>
      <c r="AP155" s="138">
        <v>0</v>
      </c>
      <c r="AQ155" s="107">
        <v>7</v>
      </c>
      <c r="AR155" s="139">
        <v>0.77777777777777779</v>
      </c>
      <c r="AS155" s="107">
        <v>5</v>
      </c>
      <c r="AT155" s="107">
        <v>4</v>
      </c>
      <c r="AU155" s="107">
        <v>9</v>
      </c>
      <c r="AV155" s="139">
        <v>1</v>
      </c>
      <c r="AW155" s="107">
        <v>2</v>
      </c>
      <c r="AX155" s="107" t="s">
        <v>614</v>
      </c>
      <c r="AY155" s="107">
        <v>2</v>
      </c>
      <c r="AZ155" s="139">
        <v>1</v>
      </c>
      <c r="BA155" s="107">
        <v>2</v>
      </c>
      <c r="BB155" s="133" t="s">
        <v>603</v>
      </c>
      <c r="BC155" s="107">
        <v>2</v>
      </c>
      <c r="BD155" s="139">
        <v>1</v>
      </c>
      <c r="BE155" s="107">
        <v>10</v>
      </c>
      <c r="BF155" s="107">
        <v>10</v>
      </c>
      <c r="BG155" s="139">
        <v>1</v>
      </c>
      <c r="BH155" s="107">
        <v>4</v>
      </c>
      <c r="BI155" s="107">
        <v>7</v>
      </c>
      <c r="BJ155" s="107">
        <v>11</v>
      </c>
      <c r="BK155" s="139">
        <v>1</v>
      </c>
      <c r="BL155" s="108">
        <v>77</v>
      </c>
      <c r="BM155" s="139">
        <v>0.97468354430379744</v>
      </c>
    </row>
    <row r="156" spans="2:65" x14ac:dyDescent="0.35">
      <c r="B156" s="108" t="s">
        <v>1</v>
      </c>
      <c r="C156" s="108" t="s">
        <v>46</v>
      </c>
      <c r="D156" s="108" t="s">
        <v>50</v>
      </c>
      <c r="E156" s="108" t="s">
        <v>242</v>
      </c>
      <c r="F156" s="108" t="s">
        <v>1053</v>
      </c>
      <c r="G156" s="108" t="s">
        <v>49</v>
      </c>
      <c r="H156" s="108" t="s">
        <v>1715</v>
      </c>
      <c r="I156" s="131" t="s">
        <v>603</v>
      </c>
      <c r="J156" s="108" t="s">
        <v>748</v>
      </c>
      <c r="K156" s="131" t="s">
        <v>603</v>
      </c>
      <c r="L156" s="108" t="s">
        <v>604</v>
      </c>
      <c r="M156" s="108" t="s">
        <v>534</v>
      </c>
      <c r="N156" s="129" t="s">
        <v>534</v>
      </c>
      <c r="O156" s="108">
        <v>2</v>
      </c>
      <c r="P156" s="108">
        <v>2</v>
      </c>
      <c r="Q156" s="108">
        <v>1</v>
      </c>
      <c r="R156" s="108">
        <v>1</v>
      </c>
      <c r="S156" s="108">
        <v>2</v>
      </c>
      <c r="T156" s="108">
        <v>2</v>
      </c>
      <c r="U156" s="108">
        <v>2</v>
      </c>
      <c r="V156" s="108">
        <v>2</v>
      </c>
      <c r="W156" s="108">
        <v>4</v>
      </c>
      <c r="X156" s="108" t="s">
        <v>1714</v>
      </c>
      <c r="Y156" s="108" t="s">
        <v>548</v>
      </c>
      <c r="Z156" s="108" t="s">
        <v>548</v>
      </c>
      <c r="AA156" s="108" t="s">
        <v>548</v>
      </c>
      <c r="AB156" s="108" t="s">
        <v>548</v>
      </c>
      <c r="AC156" s="108">
        <v>18</v>
      </c>
      <c r="AD156" s="135">
        <v>1</v>
      </c>
      <c r="AE156" s="108">
        <v>10</v>
      </c>
      <c r="AF156" s="108">
        <v>10</v>
      </c>
      <c r="AG156" s="135">
        <v>1</v>
      </c>
      <c r="AH156" s="108">
        <v>10</v>
      </c>
      <c r="AI156" s="108">
        <v>4</v>
      </c>
      <c r="AJ156" s="108">
        <v>14</v>
      </c>
      <c r="AK156" s="135">
        <v>1</v>
      </c>
      <c r="AL156" s="108">
        <v>3</v>
      </c>
      <c r="AM156" s="108" t="s">
        <v>548</v>
      </c>
      <c r="AN156" s="108" t="s">
        <v>548</v>
      </c>
      <c r="AO156" s="108" t="s">
        <v>548</v>
      </c>
      <c r="AP156" s="108" t="s">
        <v>548</v>
      </c>
      <c r="AQ156" s="108">
        <v>3</v>
      </c>
      <c r="AR156" s="135">
        <v>1</v>
      </c>
      <c r="AS156" s="108">
        <v>5</v>
      </c>
      <c r="AT156" s="108">
        <v>4</v>
      </c>
      <c r="AU156" s="108">
        <v>9</v>
      </c>
      <c r="AV156" s="135">
        <v>1</v>
      </c>
      <c r="AW156" s="130">
        <v>0</v>
      </c>
      <c r="AX156" s="108" t="s">
        <v>548</v>
      </c>
      <c r="AY156" s="108" t="s">
        <v>534</v>
      </c>
      <c r="AZ156" s="134">
        <v>0</v>
      </c>
      <c r="BA156" s="108">
        <v>2</v>
      </c>
      <c r="BB156" s="131" t="s">
        <v>603</v>
      </c>
      <c r="BC156" s="108">
        <v>2</v>
      </c>
      <c r="BD156" s="135">
        <v>1</v>
      </c>
      <c r="BE156" s="108">
        <v>10</v>
      </c>
      <c r="BF156" s="108">
        <v>10</v>
      </c>
      <c r="BG156" s="135">
        <v>1</v>
      </c>
      <c r="BH156" s="108">
        <v>4</v>
      </c>
      <c r="BI156" s="108">
        <v>7</v>
      </c>
      <c r="BJ156" s="108">
        <v>11</v>
      </c>
      <c r="BK156" s="135">
        <v>1</v>
      </c>
      <c r="BL156" s="108">
        <v>77</v>
      </c>
      <c r="BM156" s="135">
        <v>0.97468354430379744</v>
      </c>
    </row>
    <row r="157" spans="2:65" x14ac:dyDescent="0.35">
      <c r="B157" s="107" t="s">
        <v>1</v>
      </c>
      <c r="C157" s="107" t="s">
        <v>78</v>
      </c>
      <c r="D157" s="107" t="s">
        <v>78</v>
      </c>
      <c r="E157" s="107" t="s">
        <v>278</v>
      </c>
      <c r="F157" s="107" t="s">
        <v>965</v>
      </c>
      <c r="G157" s="107" t="s">
        <v>521</v>
      </c>
      <c r="H157" s="107" t="s">
        <v>1713</v>
      </c>
      <c r="I157" s="133" t="s">
        <v>603</v>
      </c>
      <c r="J157" s="107" t="s">
        <v>1312</v>
      </c>
      <c r="K157" s="133" t="s">
        <v>603</v>
      </c>
      <c r="L157" s="107" t="s">
        <v>656</v>
      </c>
      <c r="M157" s="107" t="s">
        <v>534</v>
      </c>
      <c r="N157" s="132" t="s">
        <v>534</v>
      </c>
      <c r="O157" s="107">
        <v>2</v>
      </c>
      <c r="P157" s="107">
        <v>2</v>
      </c>
      <c r="Q157" s="107" t="s">
        <v>548</v>
      </c>
      <c r="R157" s="107" t="s">
        <v>548</v>
      </c>
      <c r="S157" s="107">
        <v>2</v>
      </c>
      <c r="T157" s="107" t="s">
        <v>548</v>
      </c>
      <c r="U157" s="107">
        <v>2</v>
      </c>
      <c r="V157" s="107">
        <v>2</v>
      </c>
      <c r="W157" s="107">
        <v>4</v>
      </c>
      <c r="X157" s="107" t="s">
        <v>1712</v>
      </c>
      <c r="Y157" s="107" t="s">
        <v>548</v>
      </c>
      <c r="Z157" s="107" t="s">
        <v>548</v>
      </c>
      <c r="AA157" s="107" t="s">
        <v>548</v>
      </c>
      <c r="AB157" s="107" t="s">
        <v>548</v>
      </c>
      <c r="AC157" s="107">
        <v>14</v>
      </c>
      <c r="AD157" s="139">
        <v>1</v>
      </c>
      <c r="AE157" s="107">
        <v>10</v>
      </c>
      <c r="AF157" s="107">
        <v>10</v>
      </c>
      <c r="AG157" s="139">
        <v>1</v>
      </c>
      <c r="AH157" s="107">
        <v>10</v>
      </c>
      <c r="AI157" s="107">
        <v>4</v>
      </c>
      <c r="AJ157" s="107">
        <v>14</v>
      </c>
      <c r="AK157" s="139">
        <v>1</v>
      </c>
      <c r="AL157" s="107">
        <v>3</v>
      </c>
      <c r="AM157" s="107" t="s">
        <v>548</v>
      </c>
      <c r="AN157" s="107" t="s">
        <v>548</v>
      </c>
      <c r="AO157" s="107">
        <v>4</v>
      </c>
      <c r="AP157" s="107" t="s">
        <v>548</v>
      </c>
      <c r="AQ157" s="107">
        <v>7</v>
      </c>
      <c r="AR157" s="139">
        <v>1</v>
      </c>
      <c r="AS157" s="107">
        <v>5</v>
      </c>
      <c r="AT157" s="107">
        <v>4</v>
      </c>
      <c r="AU157" s="107">
        <v>9</v>
      </c>
      <c r="AV157" s="139">
        <v>1</v>
      </c>
      <c r="AW157" s="107">
        <v>2</v>
      </c>
      <c r="AX157" s="107" t="s">
        <v>548</v>
      </c>
      <c r="AY157" s="107">
        <v>2</v>
      </c>
      <c r="AZ157" s="139">
        <v>1</v>
      </c>
      <c r="BA157" s="138">
        <v>0</v>
      </c>
      <c r="BB157" s="133" t="s">
        <v>603</v>
      </c>
      <c r="BC157" s="107" t="s">
        <v>534</v>
      </c>
      <c r="BD157" s="136">
        <v>0</v>
      </c>
      <c r="BE157" s="107">
        <v>10</v>
      </c>
      <c r="BF157" s="107">
        <v>10</v>
      </c>
      <c r="BG157" s="139">
        <v>1</v>
      </c>
      <c r="BH157" s="107">
        <v>4</v>
      </c>
      <c r="BI157" s="107">
        <v>7</v>
      </c>
      <c r="BJ157" s="107">
        <v>11</v>
      </c>
      <c r="BK157" s="139">
        <v>1</v>
      </c>
      <c r="BL157" s="108">
        <v>77</v>
      </c>
      <c r="BM157" s="139">
        <v>0.97468354430379744</v>
      </c>
    </row>
    <row r="158" spans="2:65" x14ac:dyDescent="0.35">
      <c r="B158" s="108" t="s">
        <v>1</v>
      </c>
      <c r="C158" s="108" t="s">
        <v>34</v>
      </c>
      <c r="D158" s="108" t="s">
        <v>83</v>
      </c>
      <c r="E158" s="108" t="s">
        <v>390</v>
      </c>
      <c r="F158" s="108" t="s">
        <v>1245</v>
      </c>
      <c r="G158" s="108" t="s">
        <v>202</v>
      </c>
      <c r="H158" s="108" t="s">
        <v>1711</v>
      </c>
      <c r="I158" s="131" t="s">
        <v>603</v>
      </c>
      <c r="J158" s="108" t="s">
        <v>1277</v>
      </c>
      <c r="K158" s="131" t="s">
        <v>603</v>
      </c>
      <c r="L158" s="108" t="s">
        <v>631</v>
      </c>
      <c r="M158" s="108" t="s">
        <v>534</v>
      </c>
      <c r="N158" s="129" t="s">
        <v>534</v>
      </c>
      <c r="O158" s="108">
        <v>2</v>
      </c>
      <c r="P158" s="108">
        <v>2</v>
      </c>
      <c r="Q158" s="108">
        <v>1</v>
      </c>
      <c r="R158" s="108">
        <v>1</v>
      </c>
      <c r="S158" s="108">
        <v>2</v>
      </c>
      <c r="T158" s="108">
        <v>2</v>
      </c>
      <c r="U158" s="108">
        <v>2</v>
      </c>
      <c r="V158" s="108">
        <v>2</v>
      </c>
      <c r="W158" s="108">
        <v>4</v>
      </c>
      <c r="X158" s="108" t="s">
        <v>1710</v>
      </c>
      <c r="Y158" s="108" t="s">
        <v>548</v>
      </c>
      <c r="Z158" s="108" t="s">
        <v>548</v>
      </c>
      <c r="AA158" s="108" t="s">
        <v>548</v>
      </c>
      <c r="AB158" s="108" t="s">
        <v>548</v>
      </c>
      <c r="AC158" s="108">
        <v>18</v>
      </c>
      <c r="AD158" s="135">
        <v>1</v>
      </c>
      <c r="AE158" s="108" t="s">
        <v>548</v>
      </c>
      <c r="AF158" s="108" t="s">
        <v>534</v>
      </c>
      <c r="AG158" s="129" t="s">
        <v>534</v>
      </c>
      <c r="AH158" s="108">
        <v>10</v>
      </c>
      <c r="AI158" s="108" t="s">
        <v>548</v>
      </c>
      <c r="AJ158" s="108">
        <v>10</v>
      </c>
      <c r="AK158" s="135">
        <v>1</v>
      </c>
      <c r="AL158" s="108">
        <v>3</v>
      </c>
      <c r="AM158" s="108">
        <v>3</v>
      </c>
      <c r="AN158" s="108" t="s">
        <v>548</v>
      </c>
      <c r="AO158" s="108">
        <v>4</v>
      </c>
      <c r="AP158" s="130">
        <v>0</v>
      </c>
      <c r="AQ158" s="108">
        <v>10</v>
      </c>
      <c r="AR158" s="135">
        <v>0.83333333333333337</v>
      </c>
      <c r="AS158" s="108">
        <v>5</v>
      </c>
      <c r="AT158" s="108">
        <v>4</v>
      </c>
      <c r="AU158" s="108">
        <v>9</v>
      </c>
      <c r="AV158" s="135">
        <v>1</v>
      </c>
      <c r="AW158" s="108">
        <v>2</v>
      </c>
      <c r="AX158" s="108" t="s">
        <v>548</v>
      </c>
      <c r="AY158" s="108">
        <v>2</v>
      </c>
      <c r="AZ158" s="135">
        <v>1</v>
      </c>
      <c r="BA158" s="108">
        <v>2</v>
      </c>
      <c r="BB158" s="131" t="s">
        <v>603</v>
      </c>
      <c r="BC158" s="108">
        <v>2</v>
      </c>
      <c r="BD158" s="135">
        <v>1</v>
      </c>
      <c r="BE158" s="108">
        <v>10</v>
      </c>
      <c r="BF158" s="108">
        <v>10</v>
      </c>
      <c r="BG158" s="135">
        <v>1</v>
      </c>
      <c r="BH158" s="108">
        <v>4</v>
      </c>
      <c r="BI158" s="108">
        <v>7</v>
      </c>
      <c r="BJ158" s="108">
        <v>11</v>
      </c>
      <c r="BK158" s="135">
        <v>1</v>
      </c>
      <c r="BL158" s="108">
        <v>72</v>
      </c>
      <c r="BM158" s="135">
        <v>0.97297297297297303</v>
      </c>
    </row>
    <row r="159" spans="2:65" x14ac:dyDescent="0.35">
      <c r="B159" s="107" t="s">
        <v>1</v>
      </c>
      <c r="C159" s="107" t="s">
        <v>34</v>
      </c>
      <c r="D159" s="107" t="s">
        <v>294</v>
      </c>
      <c r="E159" s="107" t="s">
        <v>295</v>
      </c>
      <c r="F159" s="107" t="s">
        <v>1045</v>
      </c>
      <c r="G159" s="107" t="s">
        <v>202</v>
      </c>
      <c r="H159" s="107" t="s">
        <v>1709</v>
      </c>
      <c r="I159" s="133" t="s">
        <v>603</v>
      </c>
      <c r="J159" s="107" t="s">
        <v>1373</v>
      </c>
      <c r="K159" s="133" t="s">
        <v>603</v>
      </c>
      <c r="L159" s="107" t="s">
        <v>631</v>
      </c>
      <c r="M159" s="107" t="s">
        <v>534</v>
      </c>
      <c r="N159" s="132" t="s">
        <v>534</v>
      </c>
      <c r="O159" s="107">
        <v>2</v>
      </c>
      <c r="P159" s="107">
        <v>2</v>
      </c>
      <c r="Q159" s="107">
        <v>1</v>
      </c>
      <c r="R159" s="107">
        <v>1</v>
      </c>
      <c r="S159" s="107">
        <v>2</v>
      </c>
      <c r="T159" s="107">
        <v>2</v>
      </c>
      <c r="U159" s="107">
        <v>2</v>
      </c>
      <c r="V159" s="107">
        <v>2</v>
      </c>
      <c r="W159" s="107">
        <v>4</v>
      </c>
      <c r="X159" s="107" t="s">
        <v>1708</v>
      </c>
      <c r="Y159" s="107" t="s">
        <v>548</v>
      </c>
      <c r="Z159" s="107" t="s">
        <v>548</v>
      </c>
      <c r="AA159" s="107" t="s">
        <v>548</v>
      </c>
      <c r="AB159" s="107" t="s">
        <v>548</v>
      </c>
      <c r="AC159" s="107">
        <v>18</v>
      </c>
      <c r="AD159" s="139">
        <v>1</v>
      </c>
      <c r="AE159" s="107">
        <v>10</v>
      </c>
      <c r="AF159" s="107">
        <v>10</v>
      </c>
      <c r="AG159" s="139">
        <v>1</v>
      </c>
      <c r="AH159" s="107">
        <v>10</v>
      </c>
      <c r="AI159" s="107">
        <v>4</v>
      </c>
      <c r="AJ159" s="107">
        <v>14</v>
      </c>
      <c r="AK159" s="139">
        <v>1</v>
      </c>
      <c r="AL159" s="107">
        <v>3</v>
      </c>
      <c r="AM159" s="138">
        <v>0</v>
      </c>
      <c r="AN159" s="107" t="s">
        <v>614</v>
      </c>
      <c r="AO159" s="107">
        <v>4</v>
      </c>
      <c r="AP159" s="107" t="s">
        <v>548</v>
      </c>
      <c r="AQ159" s="107">
        <v>7</v>
      </c>
      <c r="AR159" s="137">
        <v>0.7</v>
      </c>
      <c r="AS159" s="107">
        <v>5</v>
      </c>
      <c r="AT159" s="107">
        <v>4</v>
      </c>
      <c r="AU159" s="107">
        <v>9</v>
      </c>
      <c r="AV159" s="139">
        <v>1</v>
      </c>
      <c r="AW159" s="107">
        <v>2</v>
      </c>
      <c r="AX159" s="107" t="s">
        <v>548</v>
      </c>
      <c r="AY159" s="107">
        <v>2</v>
      </c>
      <c r="AZ159" s="139">
        <v>1</v>
      </c>
      <c r="BA159" s="107">
        <v>2</v>
      </c>
      <c r="BB159" s="133" t="s">
        <v>603</v>
      </c>
      <c r="BC159" s="107">
        <v>2</v>
      </c>
      <c r="BD159" s="139">
        <v>1</v>
      </c>
      <c r="BE159" s="107">
        <v>10</v>
      </c>
      <c r="BF159" s="107">
        <v>10</v>
      </c>
      <c r="BG159" s="139">
        <v>1</v>
      </c>
      <c r="BH159" s="107">
        <v>4</v>
      </c>
      <c r="BI159" s="107">
        <v>7</v>
      </c>
      <c r="BJ159" s="107">
        <v>11</v>
      </c>
      <c r="BK159" s="139">
        <v>1</v>
      </c>
      <c r="BL159" s="108">
        <v>83</v>
      </c>
      <c r="BM159" s="139">
        <v>0.96511627906976749</v>
      </c>
    </row>
    <row r="160" spans="2:65" x14ac:dyDescent="0.35">
      <c r="B160" s="108" t="s">
        <v>1</v>
      </c>
      <c r="C160" s="108" t="s">
        <v>8</v>
      </c>
      <c r="D160" s="108" t="s">
        <v>32</v>
      </c>
      <c r="E160" s="108" t="s">
        <v>33</v>
      </c>
      <c r="F160" s="108" t="s">
        <v>947</v>
      </c>
      <c r="G160" s="108" t="s">
        <v>11</v>
      </c>
      <c r="H160" s="108" t="s">
        <v>1707</v>
      </c>
      <c r="I160" s="131" t="s">
        <v>603</v>
      </c>
      <c r="J160" s="108" t="s">
        <v>1277</v>
      </c>
      <c r="K160" s="131" t="s">
        <v>603</v>
      </c>
      <c r="L160" s="108" t="s">
        <v>663</v>
      </c>
      <c r="M160" s="108" t="s">
        <v>534</v>
      </c>
      <c r="N160" s="129" t="s">
        <v>534</v>
      </c>
      <c r="O160" s="108">
        <v>2</v>
      </c>
      <c r="P160" s="108">
        <v>2</v>
      </c>
      <c r="Q160" s="108">
        <v>1</v>
      </c>
      <c r="R160" s="108">
        <v>1</v>
      </c>
      <c r="S160" s="108">
        <v>2</v>
      </c>
      <c r="T160" s="108">
        <v>2</v>
      </c>
      <c r="U160" s="108">
        <v>2</v>
      </c>
      <c r="V160" s="108">
        <v>2</v>
      </c>
      <c r="W160" s="108">
        <v>4</v>
      </c>
      <c r="X160" s="108" t="s">
        <v>1706</v>
      </c>
      <c r="Y160" s="108" t="s">
        <v>548</v>
      </c>
      <c r="Z160" s="108" t="s">
        <v>548</v>
      </c>
      <c r="AA160" s="108" t="s">
        <v>548</v>
      </c>
      <c r="AB160" s="108" t="s">
        <v>548</v>
      </c>
      <c r="AC160" s="108">
        <v>18</v>
      </c>
      <c r="AD160" s="135">
        <v>1</v>
      </c>
      <c r="AE160" s="108">
        <v>10</v>
      </c>
      <c r="AF160" s="108">
        <v>10</v>
      </c>
      <c r="AG160" s="135">
        <v>1</v>
      </c>
      <c r="AH160" s="108">
        <v>10</v>
      </c>
      <c r="AI160" s="108">
        <v>4</v>
      </c>
      <c r="AJ160" s="108">
        <v>14</v>
      </c>
      <c r="AK160" s="135">
        <v>1</v>
      </c>
      <c r="AL160" s="108">
        <v>3</v>
      </c>
      <c r="AM160" s="130">
        <v>0</v>
      </c>
      <c r="AN160" s="108" t="s">
        <v>614</v>
      </c>
      <c r="AO160" s="108">
        <v>4</v>
      </c>
      <c r="AP160" s="108" t="s">
        <v>548</v>
      </c>
      <c r="AQ160" s="108">
        <v>7</v>
      </c>
      <c r="AR160" s="140">
        <v>0.7</v>
      </c>
      <c r="AS160" s="108">
        <v>5</v>
      </c>
      <c r="AT160" s="108">
        <v>4</v>
      </c>
      <c r="AU160" s="108">
        <v>9</v>
      </c>
      <c r="AV160" s="135">
        <v>1</v>
      </c>
      <c r="AW160" s="108">
        <v>2</v>
      </c>
      <c r="AX160" s="108" t="s">
        <v>613</v>
      </c>
      <c r="AY160" s="108">
        <v>2</v>
      </c>
      <c r="AZ160" s="135">
        <v>1</v>
      </c>
      <c r="BA160" s="108">
        <v>2</v>
      </c>
      <c r="BB160" s="131" t="s">
        <v>603</v>
      </c>
      <c r="BC160" s="108">
        <v>2</v>
      </c>
      <c r="BD160" s="135">
        <v>1</v>
      </c>
      <c r="BE160" s="108">
        <v>10</v>
      </c>
      <c r="BF160" s="108">
        <v>10</v>
      </c>
      <c r="BG160" s="135">
        <v>1</v>
      </c>
      <c r="BH160" s="108">
        <v>4</v>
      </c>
      <c r="BI160" s="108">
        <v>7</v>
      </c>
      <c r="BJ160" s="108">
        <v>11</v>
      </c>
      <c r="BK160" s="135">
        <v>1</v>
      </c>
      <c r="BL160" s="108">
        <v>83</v>
      </c>
      <c r="BM160" s="135">
        <v>0.96511627906976749</v>
      </c>
    </row>
    <row r="161" spans="2:65" x14ac:dyDescent="0.35">
      <c r="B161" s="107" t="s">
        <v>1</v>
      </c>
      <c r="C161" s="107" t="s">
        <v>105</v>
      </c>
      <c r="D161" s="107" t="s">
        <v>106</v>
      </c>
      <c r="E161" s="107" t="s">
        <v>107</v>
      </c>
      <c r="F161" s="107" t="s">
        <v>1235</v>
      </c>
      <c r="G161" s="107" t="s">
        <v>202</v>
      </c>
      <c r="H161" s="107" t="s">
        <v>1705</v>
      </c>
      <c r="I161" s="133" t="s">
        <v>603</v>
      </c>
      <c r="J161" s="107" t="s">
        <v>1704</v>
      </c>
      <c r="K161" s="133" t="s">
        <v>603</v>
      </c>
      <c r="L161" s="107" t="s">
        <v>635</v>
      </c>
      <c r="M161" s="107" t="s">
        <v>534</v>
      </c>
      <c r="N161" s="132" t="s">
        <v>534</v>
      </c>
      <c r="O161" s="107">
        <v>2</v>
      </c>
      <c r="P161" s="107">
        <v>2</v>
      </c>
      <c r="Q161" s="107">
        <v>1</v>
      </c>
      <c r="R161" s="107">
        <v>1</v>
      </c>
      <c r="S161" s="107">
        <v>2</v>
      </c>
      <c r="T161" s="107">
        <v>2</v>
      </c>
      <c r="U161" s="107">
        <v>2</v>
      </c>
      <c r="V161" s="107">
        <v>2</v>
      </c>
      <c r="W161" s="107">
        <v>4</v>
      </c>
      <c r="X161" s="107" t="s">
        <v>1703</v>
      </c>
      <c r="Y161" s="107" t="s">
        <v>548</v>
      </c>
      <c r="Z161" s="107" t="s">
        <v>548</v>
      </c>
      <c r="AA161" s="107" t="s">
        <v>548</v>
      </c>
      <c r="AB161" s="107" t="s">
        <v>548</v>
      </c>
      <c r="AC161" s="107">
        <v>18</v>
      </c>
      <c r="AD161" s="139">
        <v>1</v>
      </c>
      <c r="AE161" s="107">
        <v>10</v>
      </c>
      <c r="AF161" s="107">
        <v>10</v>
      </c>
      <c r="AG161" s="139">
        <v>1</v>
      </c>
      <c r="AH161" s="107">
        <v>10</v>
      </c>
      <c r="AI161" s="107">
        <v>4</v>
      </c>
      <c r="AJ161" s="107">
        <v>14</v>
      </c>
      <c r="AK161" s="139">
        <v>1</v>
      </c>
      <c r="AL161" s="107">
        <v>3</v>
      </c>
      <c r="AM161" s="138">
        <v>0</v>
      </c>
      <c r="AN161" s="107" t="s">
        <v>614</v>
      </c>
      <c r="AO161" s="107">
        <v>4</v>
      </c>
      <c r="AP161" s="107" t="s">
        <v>548</v>
      </c>
      <c r="AQ161" s="107">
        <v>7</v>
      </c>
      <c r="AR161" s="137">
        <v>0.7</v>
      </c>
      <c r="AS161" s="107">
        <v>5</v>
      </c>
      <c r="AT161" s="107">
        <v>4</v>
      </c>
      <c r="AU161" s="107">
        <v>9</v>
      </c>
      <c r="AV161" s="139">
        <v>1</v>
      </c>
      <c r="AW161" s="107">
        <v>2</v>
      </c>
      <c r="AX161" s="107" t="s">
        <v>614</v>
      </c>
      <c r="AY161" s="107">
        <v>2</v>
      </c>
      <c r="AZ161" s="139">
        <v>1</v>
      </c>
      <c r="BA161" s="107">
        <v>2</v>
      </c>
      <c r="BB161" s="133" t="s">
        <v>603</v>
      </c>
      <c r="BC161" s="107">
        <v>2</v>
      </c>
      <c r="BD161" s="139">
        <v>1</v>
      </c>
      <c r="BE161" s="107">
        <v>10</v>
      </c>
      <c r="BF161" s="107">
        <v>10</v>
      </c>
      <c r="BG161" s="139">
        <v>1</v>
      </c>
      <c r="BH161" s="107">
        <v>4</v>
      </c>
      <c r="BI161" s="107">
        <v>7</v>
      </c>
      <c r="BJ161" s="107">
        <v>11</v>
      </c>
      <c r="BK161" s="139">
        <v>1</v>
      </c>
      <c r="BL161" s="108">
        <v>83</v>
      </c>
      <c r="BM161" s="139">
        <v>0.96511627906976749</v>
      </c>
    </row>
    <row r="162" spans="2:65" x14ac:dyDescent="0.35">
      <c r="B162" s="108" t="s">
        <v>1</v>
      </c>
      <c r="C162" s="108" t="s">
        <v>223</v>
      </c>
      <c r="D162" s="108" t="s">
        <v>236</v>
      </c>
      <c r="E162" s="108" t="s">
        <v>237</v>
      </c>
      <c r="F162" s="108" t="s">
        <v>950</v>
      </c>
      <c r="G162" s="108" t="s">
        <v>210</v>
      </c>
      <c r="H162" s="108" t="s">
        <v>1702</v>
      </c>
      <c r="I162" s="131" t="s">
        <v>603</v>
      </c>
      <c r="J162" s="108" t="s">
        <v>1277</v>
      </c>
      <c r="K162" s="131" t="s">
        <v>603</v>
      </c>
      <c r="L162" s="108" t="s">
        <v>639</v>
      </c>
      <c r="M162" s="108" t="s">
        <v>534</v>
      </c>
      <c r="N162" s="129" t="s">
        <v>534</v>
      </c>
      <c r="O162" s="108">
        <v>2</v>
      </c>
      <c r="P162" s="108">
        <v>2</v>
      </c>
      <c r="Q162" s="108">
        <v>1</v>
      </c>
      <c r="R162" s="108">
        <v>1</v>
      </c>
      <c r="S162" s="108">
        <v>2</v>
      </c>
      <c r="T162" s="108">
        <v>2</v>
      </c>
      <c r="U162" s="108">
        <v>2</v>
      </c>
      <c r="V162" s="108">
        <v>2</v>
      </c>
      <c r="W162" s="108">
        <v>4</v>
      </c>
      <c r="X162" s="108" t="s">
        <v>1701</v>
      </c>
      <c r="Y162" s="108" t="s">
        <v>548</v>
      </c>
      <c r="Z162" s="108" t="s">
        <v>548</v>
      </c>
      <c r="AA162" s="108" t="s">
        <v>548</v>
      </c>
      <c r="AB162" s="108" t="s">
        <v>548</v>
      </c>
      <c r="AC162" s="108">
        <v>18</v>
      </c>
      <c r="AD162" s="135">
        <v>1</v>
      </c>
      <c r="AE162" s="108">
        <v>10</v>
      </c>
      <c r="AF162" s="108">
        <v>10</v>
      </c>
      <c r="AG162" s="135">
        <v>1</v>
      </c>
      <c r="AH162" s="108">
        <v>10</v>
      </c>
      <c r="AI162" s="108">
        <v>4</v>
      </c>
      <c r="AJ162" s="108">
        <v>14</v>
      </c>
      <c r="AK162" s="135">
        <v>1</v>
      </c>
      <c r="AL162" s="130">
        <v>0</v>
      </c>
      <c r="AM162" s="108">
        <v>3</v>
      </c>
      <c r="AN162" s="108" t="s">
        <v>548</v>
      </c>
      <c r="AO162" s="108">
        <v>4</v>
      </c>
      <c r="AP162" s="108" t="s">
        <v>548</v>
      </c>
      <c r="AQ162" s="108">
        <v>7</v>
      </c>
      <c r="AR162" s="140">
        <v>0.7</v>
      </c>
      <c r="AS162" s="108">
        <v>5</v>
      </c>
      <c r="AT162" s="108">
        <v>4</v>
      </c>
      <c r="AU162" s="108">
        <v>9</v>
      </c>
      <c r="AV162" s="135">
        <v>1</v>
      </c>
      <c r="AW162" s="108">
        <v>2</v>
      </c>
      <c r="AX162" s="108" t="s">
        <v>614</v>
      </c>
      <c r="AY162" s="108">
        <v>2</v>
      </c>
      <c r="AZ162" s="135">
        <v>1</v>
      </c>
      <c r="BA162" s="108">
        <v>2</v>
      </c>
      <c r="BB162" s="131" t="s">
        <v>603</v>
      </c>
      <c r="BC162" s="108">
        <v>2</v>
      </c>
      <c r="BD162" s="135">
        <v>1</v>
      </c>
      <c r="BE162" s="108">
        <v>10</v>
      </c>
      <c r="BF162" s="108">
        <v>10</v>
      </c>
      <c r="BG162" s="135">
        <v>1</v>
      </c>
      <c r="BH162" s="108">
        <v>4</v>
      </c>
      <c r="BI162" s="108">
        <v>7</v>
      </c>
      <c r="BJ162" s="108">
        <v>11</v>
      </c>
      <c r="BK162" s="135">
        <v>1</v>
      </c>
      <c r="BL162" s="108">
        <v>83</v>
      </c>
      <c r="BM162" s="135">
        <v>0.96511627906976749</v>
      </c>
    </row>
    <row r="163" spans="2:65" x14ac:dyDescent="0.35">
      <c r="B163" s="107" t="s">
        <v>1</v>
      </c>
      <c r="C163" s="107" t="s">
        <v>8</v>
      </c>
      <c r="D163" s="107" t="s">
        <v>364</v>
      </c>
      <c r="E163" s="107" t="s">
        <v>365</v>
      </c>
      <c r="F163" s="107" t="s">
        <v>1105</v>
      </c>
      <c r="G163" s="107" t="s">
        <v>811</v>
      </c>
      <c r="H163" s="107" t="s">
        <v>1700</v>
      </c>
      <c r="I163" s="133" t="s">
        <v>603</v>
      </c>
      <c r="J163" s="107" t="s">
        <v>1280</v>
      </c>
      <c r="K163" s="133" t="s">
        <v>603</v>
      </c>
      <c r="L163" s="107" t="s">
        <v>616</v>
      </c>
      <c r="M163" s="107" t="s">
        <v>534</v>
      </c>
      <c r="N163" s="132" t="s">
        <v>534</v>
      </c>
      <c r="O163" s="107">
        <v>2</v>
      </c>
      <c r="P163" s="107">
        <v>2</v>
      </c>
      <c r="Q163" s="107">
        <v>1</v>
      </c>
      <c r="R163" s="107">
        <v>1</v>
      </c>
      <c r="S163" s="107">
        <v>2</v>
      </c>
      <c r="T163" s="107">
        <v>2</v>
      </c>
      <c r="U163" s="107">
        <v>2</v>
      </c>
      <c r="V163" s="107">
        <v>2</v>
      </c>
      <c r="W163" s="107">
        <v>4</v>
      </c>
      <c r="X163" s="107" t="s">
        <v>1699</v>
      </c>
      <c r="Y163" s="107" t="s">
        <v>548</v>
      </c>
      <c r="Z163" s="107" t="s">
        <v>548</v>
      </c>
      <c r="AA163" s="107" t="s">
        <v>548</v>
      </c>
      <c r="AB163" s="107" t="s">
        <v>548</v>
      </c>
      <c r="AC163" s="107">
        <v>18</v>
      </c>
      <c r="AD163" s="139">
        <v>1</v>
      </c>
      <c r="AE163" s="107">
        <v>10</v>
      </c>
      <c r="AF163" s="107">
        <v>10</v>
      </c>
      <c r="AG163" s="139">
        <v>1</v>
      </c>
      <c r="AH163" s="107">
        <v>10</v>
      </c>
      <c r="AI163" s="107">
        <v>4</v>
      </c>
      <c r="AJ163" s="107">
        <v>14</v>
      </c>
      <c r="AK163" s="139">
        <v>1</v>
      </c>
      <c r="AL163" s="138">
        <v>0</v>
      </c>
      <c r="AM163" s="107">
        <v>3</v>
      </c>
      <c r="AN163" s="107" t="s">
        <v>548</v>
      </c>
      <c r="AO163" s="107">
        <v>4</v>
      </c>
      <c r="AP163" s="107" t="s">
        <v>548</v>
      </c>
      <c r="AQ163" s="107">
        <v>7</v>
      </c>
      <c r="AR163" s="137">
        <v>0.7</v>
      </c>
      <c r="AS163" s="107">
        <v>5</v>
      </c>
      <c r="AT163" s="107">
        <v>4</v>
      </c>
      <c r="AU163" s="107">
        <v>9</v>
      </c>
      <c r="AV163" s="139">
        <v>1</v>
      </c>
      <c r="AW163" s="107">
        <v>2</v>
      </c>
      <c r="AX163" s="107" t="s">
        <v>614</v>
      </c>
      <c r="AY163" s="107">
        <v>2</v>
      </c>
      <c r="AZ163" s="139">
        <v>1</v>
      </c>
      <c r="BA163" s="107">
        <v>2</v>
      </c>
      <c r="BB163" s="133" t="s">
        <v>603</v>
      </c>
      <c r="BC163" s="107">
        <v>2</v>
      </c>
      <c r="BD163" s="139">
        <v>1</v>
      </c>
      <c r="BE163" s="107">
        <v>10</v>
      </c>
      <c r="BF163" s="107">
        <v>10</v>
      </c>
      <c r="BG163" s="139">
        <v>1</v>
      </c>
      <c r="BH163" s="107">
        <v>4</v>
      </c>
      <c r="BI163" s="107">
        <v>7</v>
      </c>
      <c r="BJ163" s="107">
        <v>11</v>
      </c>
      <c r="BK163" s="139">
        <v>1</v>
      </c>
      <c r="BL163" s="108">
        <v>83</v>
      </c>
      <c r="BM163" s="139">
        <v>0.96511627906976749</v>
      </c>
    </row>
    <row r="164" spans="2:65" x14ac:dyDescent="0.35">
      <c r="B164" s="108" t="s">
        <v>1</v>
      </c>
      <c r="C164" s="108" t="s">
        <v>24</v>
      </c>
      <c r="D164" s="108" t="s">
        <v>166</v>
      </c>
      <c r="E164" s="108" t="s">
        <v>186</v>
      </c>
      <c r="F164" s="108" t="s">
        <v>1021</v>
      </c>
      <c r="G164" s="108" t="s">
        <v>42</v>
      </c>
      <c r="H164" s="108" t="s">
        <v>1698</v>
      </c>
      <c r="I164" s="131" t="s">
        <v>603</v>
      </c>
      <c r="J164" s="108" t="s">
        <v>1277</v>
      </c>
      <c r="K164" s="131" t="s">
        <v>603</v>
      </c>
      <c r="L164" s="108" t="s">
        <v>637</v>
      </c>
      <c r="M164" s="108" t="s">
        <v>534</v>
      </c>
      <c r="N164" s="129" t="s">
        <v>534</v>
      </c>
      <c r="O164" s="108">
        <v>2</v>
      </c>
      <c r="P164" s="108">
        <v>2</v>
      </c>
      <c r="Q164" s="108">
        <v>1</v>
      </c>
      <c r="R164" s="108">
        <v>1</v>
      </c>
      <c r="S164" s="108">
        <v>2</v>
      </c>
      <c r="T164" s="108">
        <v>2</v>
      </c>
      <c r="U164" s="108">
        <v>2</v>
      </c>
      <c r="V164" s="108">
        <v>2</v>
      </c>
      <c r="W164" s="108">
        <v>4</v>
      </c>
      <c r="X164" s="108" t="s">
        <v>1697</v>
      </c>
      <c r="Y164" s="108" t="s">
        <v>548</v>
      </c>
      <c r="Z164" s="108" t="s">
        <v>548</v>
      </c>
      <c r="AA164" s="108" t="s">
        <v>548</v>
      </c>
      <c r="AB164" s="108" t="s">
        <v>548</v>
      </c>
      <c r="AC164" s="108">
        <v>18</v>
      </c>
      <c r="AD164" s="135">
        <v>1</v>
      </c>
      <c r="AE164" s="108">
        <v>10</v>
      </c>
      <c r="AF164" s="108">
        <v>10</v>
      </c>
      <c r="AG164" s="135">
        <v>1</v>
      </c>
      <c r="AH164" s="108">
        <v>10</v>
      </c>
      <c r="AI164" s="108">
        <v>4</v>
      </c>
      <c r="AJ164" s="108">
        <v>14</v>
      </c>
      <c r="AK164" s="135">
        <v>1</v>
      </c>
      <c r="AL164" s="130">
        <v>0</v>
      </c>
      <c r="AM164" s="108" t="s">
        <v>548</v>
      </c>
      <c r="AN164" s="108" t="s">
        <v>548</v>
      </c>
      <c r="AO164" s="108">
        <v>4</v>
      </c>
      <c r="AP164" s="108" t="s">
        <v>548</v>
      </c>
      <c r="AQ164" s="108">
        <v>4</v>
      </c>
      <c r="AR164" s="134">
        <v>0.5714285714285714</v>
      </c>
      <c r="AS164" s="108">
        <v>5</v>
      </c>
      <c r="AT164" s="108">
        <v>4</v>
      </c>
      <c r="AU164" s="108">
        <v>9</v>
      </c>
      <c r="AV164" s="135">
        <v>1</v>
      </c>
      <c r="AW164" s="108">
        <v>2</v>
      </c>
      <c r="AX164" s="108" t="s">
        <v>548</v>
      </c>
      <c r="AY164" s="108">
        <v>2</v>
      </c>
      <c r="AZ164" s="135">
        <v>1</v>
      </c>
      <c r="BA164" s="108">
        <v>2</v>
      </c>
      <c r="BB164" s="131" t="s">
        <v>603</v>
      </c>
      <c r="BC164" s="108">
        <v>2</v>
      </c>
      <c r="BD164" s="135">
        <v>1</v>
      </c>
      <c r="BE164" s="108">
        <v>10</v>
      </c>
      <c r="BF164" s="108">
        <v>10</v>
      </c>
      <c r="BG164" s="135">
        <v>1</v>
      </c>
      <c r="BH164" s="108">
        <v>4</v>
      </c>
      <c r="BI164" s="108">
        <v>7</v>
      </c>
      <c r="BJ164" s="108">
        <v>11</v>
      </c>
      <c r="BK164" s="135">
        <v>1</v>
      </c>
      <c r="BL164" s="108">
        <v>80</v>
      </c>
      <c r="BM164" s="135">
        <v>0.96385542168674698</v>
      </c>
    </row>
    <row r="165" spans="2:65" x14ac:dyDescent="0.35">
      <c r="B165" s="107" t="s">
        <v>1</v>
      </c>
      <c r="C165" s="107" t="s">
        <v>21</v>
      </c>
      <c r="D165" s="107" t="s">
        <v>308</v>
      </c>
      <c r="E165" s="107" t="s">
        <v>309</v>
      </c>
      <c r="F165" s="107" t="s">
        <v>954</v>
      </c>
      <c r="G165" s="107" t="s">
        <v>109</v>
      </c>
      <c r="H165" s="107" t="s">
        <v>1696</v>
      </c>
      <c r="I165" s="133" t="s">
        <v>603</v>
      </c>
      <c r="J165" s="107" t="s">
        <v>1297</v>
      </c>
      <c r="K165" s="133" t="s">
        <v>603</v>
      </c>
      <c r="L165" s="107" t="s">
        <v>618</v>
      </c>
      <c r="M165" s="107" t="s">
        <v>534</v>
      </c>
      <c r="N165" s="132" t="s">
        <v>534</v>
      </c>
      <c r="O165" s="107">
        <v>2</v>
      </c>
      <c r="P165" s="107">
        <v>2</v>
      </c>
      <c r="Q165" s="107" t="s">
        <v>548</v>
      </c>
      <c r="R165" s="107" t="s">
        <v>548</v>
      </c>
      <c r="S165" s="107">
        <v>2</v>
      </c>
      <c r="T165" s="107" t="s">
        <v>548</v>
      </c>
      <c r="U165" s="107">
        <v>2</v>
      </c>
      <c r="V165" s="107">
        <v>2</v>
      </c>
      <c r="W165" s="107">
        <v>4</v>
      </c>
      <c r="X165" s="107" t="s">
        <v>1695</v>
      </c>
      <c r="Y165" s="107" t="s">
        <v>548</v>
      </c>
      <c r="Z165" s="107" t="s">
        <v>548</v>
      </c>
      <c r="AA165" s="107" t="s">
        <v>548</v>
      </c>
      <c r="AB165" s="107" t="s">
        <v>548</v>
      </c>
      <c r="AC165" s="107">
        <v>14</v>
      </c>
      <c r="AD165" s="139">
        <v>1</v>
      </c>
      <c r="AE165" s="107">
        <v>10</v>
      </c>
      <c r="AF165" s="107">
        <v>10</v>
      </c>
      <c r="AG165" s="139">
        <v>1</v>
      </c>
      <c r="AH165" s="107">
        <v>10</v>
      </c>
      <c r="AI165" s="107">
        <v>4</v>
      </c>
      <c r="AJ165" s="107">
        <v>14</v>
      </c>
      <c r="AK165" s="139">
        <v>1</v>
      </c>
      <c r="AL165" s="107">
        <v>3</v>
      </c>
      <c r="AM165" s="138">
        <v>0</v>
      </c>
      <c r="AN165" s="107" t="s">
        <v>614</v>
      </c>
      <c r="AO165" s="107">
        <v>4</v>
      </c>
      <c r="AP165" s="107" t="s">
        <v>548</v>
      </c>
      <c r="AQ165" s="107">
        <v>7</v>
      </c>
      <c r="AR165" s="137">
        <v>0.7</v>
      </c>
      <c r="AS165" s="107">
        <v>5</v>
      </c>
      <c r="AT165" s="107">
        <v>4</v>
      </c>
      <c r="AU165" s="107">
        <v>9</v>
      </c>
      <c r="AV165" s="139">
        <v>1</v>
      </c>
      <c r="AW165" s="107">
        <v>2</v>
      </c>
      <c r="AX165" s="107" t="s">
        <v>548</v>
      </c>
      <c r="AY165" s="107">
        <v>2</v>
      </c>
      <c r="AZ165" s="139">
        <v>1</v>
      </c>
      <c r="BA165" s="107">
        <v>2</v>
      </c>
      <c r="BB165" s="133" t="s">
        <v>603</v>
      </c>
      <c r="BC165" s="107">
        <v>2</v>
      </c>
      <c r="BD165" s="139">
        <v>1</v>
      </c>
      <c r="BE165" s="107">
        <v>10</v>
      </c>
      <c r="BF165" s="107">
        <v>10</v>
      </c>
      <c r="BG165" s="139">
        <v>1</v>
      </c>
      <c r="BH165" s="107">
        <v>4</v>
      </c>
      <c r="BI165" s="107">
        <v>7</v>
      </c>
      <c r="BJ165" s="107">
        <v>11</v>
      </c>
      <c r="BK165" s="139">
        <v>1</v>
      </c>
      <c r="BL165" s="108">
        <v>79</v>
      </c>
      <c r="BM165" s="139">
        <v>0.96341463414634143</v>
      </c>
    </row>
    <row r="166" spans="2:65" x14ac:dyDescent="0.35">
      <c r="B166" s="108" t="s">
        <v>1</v>
      </c>
      <c r="C166" s="108" t="s">
        <v>117</v>
      </c>
      <c r="D166" s="108" t="s">
        <v>118</v>
      </c>
      <c r="E166" s="108" t="s">
        <v>551</v>
      </c>
      <c r="F166" s="108" t="s">
        <v>1248</v>
      </c>
      <c r="G166" s="108" t="s">
        <v>45</v>
      </c>
      <c r="H166" s="108" t="s">
        <v>1694</v>
      </c>
      <c r="I166" s="131" t="s">
        <v>603</v>
      </c>
      <c r="J166" s="108" t="s">
        <v>1342</v>
      </c>
      <c r="K166" s="131" t="s">
        <v>603</v>
      </c>
      <c r="L166" s="108" t="s">
        <v>615</v>
      </c>
      <c r="M166" s="108" t="s">
        <v>534</v>
      </c>
      <c r="N166" s="129" t="s">
        <v>534</v>
      </c>
      <c r="O166" s="108">
        <v>2</v>
      </c>
      <c r="P166" s="108">
        <v>2</v>
      </c>
      <c r="Q166" s="130">
        <v>0</v>
      </c>
      <c r="R166" s="108">
        <v>1</v>
      </c>
      <c r="S166" s="108">
        <v>2</v>
      </c>
      <c r="T166" s="108">
        <v>2</v>
      </c>
      <c r="U166" s="108">
        <v>2</v>
      </c>
      <c r="V166" s="108">
        <v>2</v>
      </c>
      <c r="W166" s="108">
        <v>4</v>
      </c>
      <c r="X166" s="108" t="s">
        <v>1693</v>
      </c>
      <c r="Y166" s="108" t="s">
        <v>548</v>
      </c>
      <c r="Z166" s="108" t="s">
        <v>548</v>
      </c>
      <c r="AA166" s="108" t="s">
        <v>548</v>
      </c>
      <c r="AB166" s="108" t="s">
        <v>548</v>
      </c>
      <c r="AC166" s="108">
        <v>17</v>
      </c>
      <c r="AD166" s="135">
        <v>0.94444444444444442</v>
      </c>
      <c r="AE166" s="108">
        <v>10</v>
      </c>
      <c r="AF166" s="108">
        <v>10</v>
      </c>
      <c r="AG166" s="135">
        <v>1</v>
      </c>
      <c r="AH166" s="108">
        <v>10</v>
      </c>
      <c r="AI166" s="108" t="s">
        <v>548</v>
      </c>
      <c r="AJ166" s="108">
        <v>10</v>
      </c>
      <c r="AK166" s="135">
        <v>1</v>
      </c>
      <c r="AL166" s="108">
        <v>3</v>
      </c>
      <c r="AM166" s="108" t="s">
        <v>548</v>
      </c>
      <c r="AN166" s="108" t="s">
        <v>548</v>
      </c>
      <c r="AO166" s="108">
        <v>4</v>
      </c>
      <c r="AP166" s="130">
        <v>0</v>
      </c>
      <c r="AQ166" s="108">
        <v>7</v>
      </c>
      <c r="AR166" s="135">
        <v>0.77777777777777779</v>
      </c>
      <c r="AS166" s="108">
        <v>5</v>
      </c>
      <c r="AT166" s="108">
        <v>4</v>
      </c>
      <c r="AU166" s="108">
        <v>9</v>
      </c>
      <c r="AV166" s="135">
        <v>1</v>
      </c>
      <c r="AW166" s="108">
        <v>2</v>
      </c>
      <c r="AX166" s="108" t="s">
        <v>614</v>
      </c>
      <c r="AY166" s="108">
        <v>2</v>
      </c>
      <c r="AZ166" s="135">
        <v>1</v>
      </c>
      <c r="BA166" s="108">
        <v>2</v>
      </c>
      <c r="BB166" s="131" t="s">
        <v>603</v>
      </c>
      <c r="BC166" s="108">
        <v>2</v>
      </c>
      <c r="BD166" s="135">
        <v>1</v>
      </c>
      <c r="BE166" s="108">
        <v>10</v>
      </c>
      <c r="BF166" s="108">
        <v>10</v>
      </c>
      <c r="BG166" s="135">
        <v>1</v>
      </c>
      <c r="BH166" s="108">
        <v>4</v>
      </c>
      <c r="BI166" s="108">
        <v>7</v>
      </c>
      <c r="BJ166" s="108">
        <v>11</v>
      </c>
      <c r="BK166" s="135">
        <v>1</v>
      </c>
      <c r="BL166" s="108">
        <v>78</v>
      </c>
      <c r="BM166" s="135">
        <v>0.96296296296296291</v>
      </c>
    </row>
    <row r="167" spans="2:65" x14ac:dyDescent="0.35">
      <c r="B167" s="107" t="s">
        <v>1</v>
      </c>
      <c r="C167" s="107" t="s">
        <v>17</v>
      </c>
      <c r="D167" s="107" t="s">
        <v>18</v>
      </c>
      <c r="E167" s="107" t="s">
        <v>138</v>
      </c>
      <c r="F167" s="107" t="s">
        <v>923</v>
      </c>
      <c r="G167" s="107" t="s">
        <v>20</v>
      </c>
      <c r="H167" s="107" t="s">
        <v>1400</v>
      </c>
      <c r="I167" s="133" t="s">
        <v>603</v>
      </c>
      <c r="J167" s="107" t="s">
        <v>1312</v>
      </c>
      <c r="K167" s="133" t="s">
        <v>603</v>
      </c>
      <c r="L167" s="107" t="s">
        <v>619</v>
      </c>
      <c r="M167" s="107" t="s">
        <v>534</v>
      </c>
      <c r="N167" s="132" t="s">
        <v>534</v>
      </c>
      <c r="O167" s="107">
        <v>2</v>
      </c>
      <c r="P167" s="107">
        <v>2</v>
      </c>
      <c r="Q167" s="107">
        <v>1</v>
      </c>
      <c r="R167" s="107">
        <v>1</v>
      </c>
      <c r="S167" s="107">
        <v>2</v>
      </c>
      <c r="T167" s="107">
        <v>2</v>
      </c>
      <c r="U167" s="107">
        <v>2</v>
      </c>
      <c r="V167" s="107">
        <v>2</v>
      </c>
      <c r="W167" s="107">
        <v>4</v>
      </c>
      <c r="X167" s="107" t="s">
        <v>1692</v>
      </c>
      <c r="Y167" s="107" t="s">
        <v>548</v>
      </c>
      <c r="Z167" s="107" t="s">
        <v>548</v>
      </c>
      <c r="AA167" s="107" t="s">
        <v>548</v>
      </c>
      <c r="AB167" s="107" t="s">
        <v>548</v>
      </c>
      <c r="AC167" s="107">
        <v>18</v>
      </c>
      <c r="AD167" s="139">
        <v>1</v>
      </c>
      <c r="AE167" s="107">
        <v>10</v>
      </c>
      <c r="AF167" s="107">
        <v>10</v>
      </c>
      <c r="AG167" s="139">
        <v>1</v>
      </c>
      <c r="AH167" s="107">
        <v>10</v>
      </c>
      <c r="AI167" s="138">
        <v>0</v>
      </c>
      <c r="AJ167" s="107">
        <v>10</v>
      </c>
      <c r="AK167" s="137">
        <v>0.7142857142857143</v>
      </c>
      <c r="AL167" s="107">
        <v>3</v>
      </c>
      <c r="AM167" s="107">
        <v>3</v>
      </c>
      <c r="AN167" s="107" t="s">
        <v>614</v>
      </c>
      <c r="AO167" s="107">
        <v>4</v>
      </c>
      <c r="AP167" s="107">
        <v>2</v>
      </c>
      <c r="AQ167" s="107">
        <v>12</v>
      </c>
      <c r="AR167" s="139">
        <v>1</v>
      </c>
      <c r="AS167" s="107">
        <v>5</v>
      </c>
      <c r="AT167" s="107">
        <v>4</v>
      </c>
      <c r="AU167" s="107">
        <v>9</v>
      </c>
      <c r="AV167" s="139">
        <v>1</v>
      </c>
      <c r="AW167" s="107">
        <v>2</v>
      </c>
      <c r="AX167" s="107" t="s">
        <v>614</v>
      </c>
      <c r="AY167" s="107">
        <v>2</v>
      </c>
      <c r="AZ167" s="139">
        <v>1</v>
      </c>
      <c r="BA167" s="107">
        <v>2</v>
      </c>
      <c r="BB167" s="133" t="s">
        <v>603</v>
      </c>
      <c r="BC167" s="107">
        <v>2</v>
      </c>
      <c r="BD167" s="139">
        <v>1</v>
      </c>
      <c r="BE167" s="107">
        <v>10</v>
      </c>
      <c r="BF167" s="107">
        <v>10</v>
      </c>
      <c r="BG167" s="139">
        <v>1</v>
      </c>
      <c r="BH167" s="107">
        <v>4</v>
      </c>
      <c r="BI167" s="107">
        <v>7</v>
      </c>
      <c r="BJ167" s="107">
        <v>11</v>
      </c>
      <c r="BK167" s="139">
        <v>1</v>
      </c>
      <c r="BL167" s="108">
        <v>84</v>
      </c>
      <c r="BM167" s="139">
        <v>0.95454545454545459</v>
      </c>
    </row>
    <row r="168" spans="2:65" x14ac:dyDescent="0.35">
      <c r="B168" s="108" t="s">
        <v>1</v>
      </c>
      <c r="C168" s="108" t="s">
        <v>72</v>
      </c>
      <c r="D168" s="108" t="s">
        <v>148</v>
      </c>
      <c r="E168" s="108" t="s">
        <v>272</v>
      </c>
      <c r="F168" s="108" t="s">
        <v>1018</v>
      </c>
      <c r="G168" s="108" t="s">
        <v>75</v>
      </c>
      <c r="H168" s="108" t="s">
        <v>1691</v>
      </c>
      <c r="I168" s="131" t="s">
        <v>603</v>
      </c>
      <c r="J168" s="108" t="s">
        <v>1336</v>
      </c>
      <c r="K168" s="131" t="s">
        <v>603</v>
      </c>
      <c r="L168" s="108" t="s">
        <v>1647</v>
      </c>
      <c r="M168" s="108" t="s">
        <v>534</v>
      </c>
      <c r="N168" s="129" t="s">
        <v>534</v>
      </c>
      <c r="O168" s="108">
        <v>2</v>
      </c>
      <c r="P168" s="108">
        <v>2</v>
      </c>
      <c r="Q168" s="108">
        <v>1</v>
      </c>
      <c r="R168" s="108">
        <v>1</v>
      </c>
      <c r="S168" s="108">
        <v>2</v>
      </c>
      <c r="T168" s="108">
        <v>2</v>
      </c>
      <c r="U168" s="108">
        <v>2</v>
      </c>
      <c r="V168" s="108">
        <v>2</v>
      </c>
      <c r="W168" s="108">
        <v>4</v>
      </c>
      <c r="X168" s="108" t="s">
        <v>752</v>
      </c>
      <c r="Y168" s="108" t="s">
        <v>548</v>
      </c>
      <c r="Z168" s="108" t="s">
        <v>548</v>
      </c>
      <c r="AA168" s="108" t="s">
        <v>548</v>
      </c>
      <c r="AB168" s="108" t="s">
        <v>548</v>
      </c>
      <c r="AC168" s="108">
        <v>18</v>
      </c>
      <c r="AD168" s="135">
        <v>1</v>
      </c>
      <c r="AE168" s="108">
        <v>10</v>
      </c>
      <c r="AF168" s="108">
        <v>10</v>
      </c>
      <c r="AG168" s="135">
        <v>1</v>
      </c>
      <c r="AH168" s="108">
        <v>10</v>
      </c>
      <c r="AI168" s="130">
        <v>0</v>
      </c>
      <c r="AJ168" s="108">
        <v>10</v>
      </c>
      <c r="AK168" s="140">
        <v>0.7142857142857143</v>
      </c>
      <c r="AL168" s="108">
        <v>3</v>
      </c>
      <c r="AM168" s="108">
        <v>3</v>
      </c>
      <c r="AN168" s="108" t="s">
        <v>614</v>
      </c>
      <c r="AO168" s="108">
        <v>4</v>
      </c>
      <c r="AP168" s="108">
        <v>2</v>
      </c>
      <c r="AQ168" s="108">
        <v>12</v>
      </c>
      <c r="AR168" s="135">
        <v>1</v>
      </c>
      <c r="AS168" s="108">
        <v>5</v>
      </c>
      <c r="AT168" s="108">
        <v>4</v>
      </c>
      <c r="AU168" s="108">
        <v>9</v>
      </c>
      <c r="AV168" s="135">
        <v>1</v>
      </c>
      <c r="AW168" s="108">
        <v>2</v>
      </c>
      <c r="AX168" s="108" t="s">
        <v>614</v>
      </c>
      <c r="AY168" s="108">
        <v>2</v>
      </c>
      <c r="AZ168" s="135">
        <v>1</v>
      </c>
      <c r="BA168" s="108">
        <v>2</v>
      </c>
      <c r="BB168" s="131" t="s">
        <v>603</v>
      </c>
      <c r="BC168" s="108">
        <v>2</v>
      </c>
      <c r="BD168" s="135">
        <v>1</v>
      </c>
      <c r="BE168" s="108">
        <v>10</v>
      </c>
      <c r="BF168" s="108">
        <v>10</v>
      </c>
      <c r="BG168" s="135">
        <v>1</v>
      </c>
      <c r="BH168" s="108">
        <v>4</v>
      </c>
      <c r="BI168" s="108">
        <v>7</v>
      </c>
      <c r="BJ168" s="108">
        <v>11</v>
      </c>
      <c r="BK168" s="135">
        <v>1</v>
      </c>
      <c r="BL168" s="108">
        <v>84</v>
      </c>
      <c r="BM168" s="135">
        <v>0.95454545454545459</v>
      </c>
    </row>
    <row r="169" spans="2:65" x14ac:dyDescent="0.35">
      <c r="B169" s="107" t="s">
        <v>1</v>
      </c>
      <c r="C169" s="107" t="s">
        <v>8</v>
      </c>
      <c r="D169" s="107" t="s">
        <v>364</v>
      </c>
      <c r="E169" s="107" t="s">
        <v>509</v>
      </c>
      <c r="F169" s="107" t="s">
        <v>1177</v>
      </c>
      <c r="G169" s="107" t="s">
        <v>1330</v>
      </c>
      <c r="H169" s="107" t="s">
        <v>1690</v>
      </c>
      <c r="I169" s="133" t="s">
        <v>603</v>
      </c>
      <c r="J169" s="107" t="s">
        <v>1280</v>
      </c>
      <c r="K169" s="133" t="s">
        <v>603</v>
      </c>
      <c r="L169" s="107" t="s">
        <v>616</v>
      </c>
      <c r="M169" s="107" t="s">
        <v>534</v>
      </c>
      <c r="N169" s="132" t="s">
        <v>534</v>
      </c>
      <c r="O169" s="107">
        <v>2</v>
      </c>
      <c r="P169" s="107">
        <v>2</v>
      </c>
      <c r="Q169" s="107">
        <v>1</v>
      </c>
      <c r="R169" s="107">
        <v>1</v>
      </c>
      <c r="S169" s="107">
        <v>2</v>
      </c>
      <c r="T169" s="107">
        <v>2</v>
      </c>
      <c r="U169" s="107">
        <v>2</v>
      </c>
      <c r="V169" s="107">
        <v>2</v>
      </c>
      <c r="W169" s="107">
        <v>4</v>
      </c>
      <c r="X169" s="107" t="s">
        <v>1689</v>
      </c>
      <c r="Y169" s="107" t="s">
        <v>548</v>
      </c>
      <c r="Z169" s="107" t="s">
        <v>548</v>
      </c>
      <c r="AA169" s="107" t="s">
        <v>548</v>
      </c>
      <c r="AB169" s="107" t="s">
        <v>548</v>
      </c>
      <c r="AC169" s="107">
        <v>18</v>
      </c>
      <c r="AD169" s="139">
        <v>1</v>
      </c>
      <c r="AE169" s="107">
        <v>10</v>
      </c>
      <c r="AF169" s="107">
        <v>10</v>
      </c>
      <c r="AG169" s="139">
        <v>1</v>
      </c>
      <c r="AH169" s="107">
        <v>10</v>
      </c>
      <c r="AI169" s="138">
        <v>0</v>
      </c>
      <c r="AJ169" s="107">
        <v>10</v>
      </c>
      <c r="AK169" s="137">
        <v>0.7142857142857143</v>
      </c>
      <c r="AL169" s="107">
        <v>3</v>
      </c>
      <c r="AM169" s="107">
        <v>3</v>
      </c>
      <c r="AN169" s="107" t="s">
        <v>614</v>
      </c>
      <c r="AO169" s="107">
        <v>4</v>
      </c>
      <c r="AP169" s="107">
        <v>2</v>
      </c>
      <c r="AQ169" s="107">
        <v>12</v>
      </c>
      <c r="AR169" s="139">
        <v>1</v>
      </c>
      <c r="AS169" s="107">
        <v>5</v>
      </c>
      <c r="AT169" s="107">
        <v>4</v>
      </c>
      <c r="AU169" s="107">
        <v>9</v>
      </c>
      <c r="AV169" s="139">
        <v>1</v>
      </c>
      <c r="AW169" s="107">
        <v>2</v>
      </c>
      <c r="AX169" s="107" t="s">
        <v>613</v>
      </c>
      <c r="AY169" s="107">
        <v>2</v>
      </c>
      <c r="AZ169" s="139">
        <v>1</v>
      </c>
      <c r="BA169" s="107">
        <v>2</v>
      </c>
      <c r="BB169" s="133" t="s">
        <v>603</v>
      </c>
      <c r="BC169" s="107">
        <v>2</v>
      </c>
      <c r="BD169" s="139">
        <v>1</v>
      </c>
      <c r="BE169" s="107">
        <v>10</v>
      </c>
      <c r="BF169" s="107">
        <v>10</v>
      </c>
      <c r="BG169" s="139">
        <v>1</v>
      </c>
      <c r="BH169" s="107">
        <v>4</v>
      </c>
      <c r="BI169" s="107">
        <v>7</v>
      </c>
      <c r="BJ169" s="107">
        <v>11</v>
      </c>
      <c r="BK169" s="139">
        <v>1</v>
      </c>
      <c r="BL169" s="108">
        <v>84</v>
      </c>
      <c r="BM169" s="139">
        <v>0.95454545454545459</v>
      </c>
    </row>
    <row r="170" spans="2:65" x14ac:dyDescent="0.35">
      <c r="B170" s="108" t="s">
        <v>1</v>
      </c>
      <c r="C170" s="108" t="s">
        <v>78</v>
      </c>
      <c r="D170" s="108" t="s">
        <v>78</v>
      </c>
      <c r="E170" s="108" t="s">
        <v>161</v>
      </c>
      <c r="F170" s="108" t="s">
        <v>1031</v>
      </c>
      <c r="G170" s="108" t="s">
        <v>521</v>
      </c>
      <c r="H170" s="108" t="s">
        <v>1688</v>
      </c>
      <c r="I170" s="131" t="s">
        <v>603</v>
      </c>
      <c r="J170" s="108" t="s">
        <v>1297</v>
      </c>
      <c r="K170" s="131" t="s">
        <v>603</v>
      </c>
      <c r="L170" s="108" t="s">
        <v>618</v>
      </c>
      <c r="M170" s="108" t="s">
        <v>534</v>
      </c>
      <c r="N170" s="129" t="s">
        <v>534</v>
      </c>
      <c r="O170" s="108">
        <v>2</v>
      </c>
      <c r="P170" s="108">
        <v>2</v>
      </c>
      <c r="Q170" s="108">
        <v>1</v>
      </c>
      <c r="R170" s="108">
        <v>1</v>
      </c>
      <c r="S170" s="108">
        <v>2</v>
      </c>
      <c r="T170" s="108">
        <v>2</v>
      </c>
      <c r="U170" s="108">
        <v>2</v>
      </c>
      <c r="V170" s="108">
        <v>2</v>
      </c>
      <c r="W170" s="108">
        <v>4</v>
      </c>
      <c r="X170" s="108" t="s">
        <v>665</v>
      </c>
      <c r="Y170" s="108" t="s">
        <v>548</v>
      </c>
      <c r="Z170" s="108" t="s">
        <v>548</v>
      </c>
      <c r="AA170" s="108" t="s">
        <v>548</v>
      </c>
      <c r="AB170" s="108" t="s">
        <v>548</v>
      </c>
      <c r="AC170" s="108">
        <v>18</v>
      </c>
      <c r="AD170" s="135">
        <v>1</v>
      </c>
      <c r="AE170" s="108">
        <v>10</v>
      </c>
      <c r="AF170" s="108">
        <v>10</v>
      </c>
      <c r="AG170" s="135">
        <v>1</v>
      </c>
      <c r="AH170" s="108">
        <v>10</v>
      </c>
      <c r="AI170" s="108">
        <v>4</v>
      </c>
      <c r="AJ170" s="108">
        <v>14</v>
      </c>
      <c r="AK170" s="135">
        <v>1</v>
      </c>
      <c r="AL170" s="108">
        <v>3</v>
      </c>
      <c r="AM170" s="108">
        <v>3</v>
      </c>
      <c r="AN170" s="108" t="s">
        <v>548</v>
      </c>
      <c r="AO170" s="108">
        <v>4</v>
      </c>
      <c r="AP170" s="108" t="s">
        <v>548</v>
      </c>
      <c r="AQ170" s="108">
        <v>10</v>
      </c>
      <c r="AR170" s="135">
        <v>1</v>
      </c>
      <c r="AS170" s="108">
        <v>5</v>
      </c>
      <c r="AT170" s="130">
        <v>0</v>
      </c>
      <c r="AU170" s="108">
        <v>5</v>
      </c>
      <c r="AV170" s="134">
        <v>0.55555555555555558</v>
      </c>
      <c r="AW170" s="108">
        <v>2</v>
      </c>
      <c r="AX170" s="108" t="s">
        <v>548</v>
      </c>
      <c r="AY170" s="108">
        <v>2</v>
      </c>
      <c r="AZ170" s="135">
        <v>1</v>
      </c>
      <c r="BA170" s="108">
        <v>2</v>
      </c>
      <c r="BB170" s="131" t="s">
        <v>603</v>
      </c>
      <c r="BC170" s="108">
        <v>2</v>
      </c>
      <c r="BD170" s="135">
        <v>1</v>
      </c>
      <c r="BE170" s="108">
        <v>10</v>
      </c>
      <c r="BF170" s="108">
        <v>10</v>
      </c>
      <c r="BG170" s="135">
        <v>1</v>
      </c>
      <c r="BH170" s="108">
        <v>4</v>
      </c>
      <c r="BI170" s="108">
        <v>7</v>
      </c>
      <c r="BJ170" s="108">
        <v>11</v>
      </c>
      <c r="BK170" s="135">
        <v>1</v>
      </c>
      <c r="BL170" s="108">
        <v>82</v>
      </c>
      <c r="BM170" s="135">
        <v>0.95348837209302328</v>
      </c>
    </row>
    <row r="171" spans="2:65" x14ac:dyDescent="0.35">
      <c r="B171" s="107" t="s">
        <v>1</v>
      </c>
      <c r="C171" s="107" t="s">
        <v>2</v>
      </c>
      <c r="D171" s="107" t="s">
        <v>146</v>
      </c>
      <c r="E171" s="107" t="s">
        <v>371</v>
      </c>
      <c r="F171" s="107" t="s">
        <v>1048</v>
      </c>
      <c r="G171" s="107" t="s">
        <v>5</v>
      </c>
      <c r="H171" s="107" t="s">
        <v>1687</v>
      </c>
      <c r="I171" s="133" t="s">
        <v>603</v>
      </c>
      <c r="J171" s="107" t="s">
        <v>1381</v>
      </c>
      <c r="K171" s="133" t="s">
        <v>603</v>
      </c>
      <c r="L171" s="107" t="s">
        <v>1381</v>
      </c>
      <c r="M171" s="107" t="s">
        <v>534</v>
      </c>
      <c r="N171" s="132" t="s">
        <v>534</v>
      </c>
      <c r="O171" s="107">
        <v>2</v>
      </c>
      <c r="P171" s="107">
        <v>2</v>
      </c>
      <c r="Q171" s="107">
        <v>1</v>
      </c>
      <c r="R171" s="107">
        <v>1</v>
      </c>
      <c r="S171" s="107">
        <v>2</v>
      </c>
      <c r="T171" s="107">
        <v>2</v>
      </c>
      <c r="U171" s="107">
        <v>2</v>
      </c>
      <c r="V171" s="107">
        <v>2</v>
      </c>
      <c r="W171" s="138">
        <v>0</v>
      </c>
      <c r="X171" s="107" t="s">
        <v>1686</v>
      </c>
      <c r="Y171" s="107" t="s">
        <v>548</v>
      </c>
      <c r="Z171" s="107" t="s">
        <v>548</v>
      </c>
      <c r="AA171" s="107" t="s">
        <v>548</v>
      </c>
      <c r="AB171" s="107" t="s">
        <v>548</v>
      </c>
      <c r="AC171" s="107">
        <v>14</v>
      </c>
      <c r="AD171" s="139">
        <v>0.77777777777777779</v>
      </c>
      <c r="AE171" s="107">
        <v>10</v>
      </c>
      <c r="AF171" s="107">
        <v>10</v>
      </c>
      <c r="AG171" s="139">
        <v>1</v>
      </c>
      <c r="AH171" s="107">
        <v>10</v>
      </c>
      <c r="AI171" s="107">
        <v>4</v>
      </c>
      <c r="AJ171" s="107">
        <v>14</v>
      </c>
      <c r="AK171" s="139">
        <v>1</v>
      </c>
      <c r="AL171" s="107">
        <v>3</v>
      </c>
      <c r="AM171" s="107">
        <v>3</v>
      </c>
      <c r="AN171" s="107" t="s">
        <v>614</v>
      </c>
      <c r="AO171" s="107">
        <v>4</v>
      </c>
      <c r="AP171" s="107" t="s">
        <v>548</v>
      </c>
      <c r="AQ171" s="107">
        <v>10</v>
      </c>
      <c r="AR171" s="139">
        <v>1</v>
      </c>
      <c r="AS171" s="107">
        <v>5</v>
      </c>
      <c r="AT171" s="107">
        <v>4</v>
      </c>
      <c r="AU171" s="107">
        <v>9</v>
      </c>
      <c r="AV171" s="139">
        <v>1</v>
      </c>
      <c r="AW171" s="107">
        <v>2</v>
      </c>
      <c r="AX171" s="107" t="s">
        <v>548</v>
      </c>
      <c r="AY171" s="107">
        <v>2</v>
      </c>
      <c r="AZ171" s="139">
        <v>1</v>
      </c>
      <c r="BA171" s="107">
        <v>2</v>
      </c>
      <c r="BB171" s="133" t="s">
        <v>603</v>
      </c>
      <c r="BC171" s="107">
        <v>2</v>
      </c>
      <c r="BD171" s="139">
        <v>1</v>
      </c>
      <c r="BE171" s="107">
        <v>10</v>
      </c>
      <c r="BF171" s="107">
        <v>10</v>
      </c>
      <c r="BG171" s="139">
        <v>1</v>
      </c>
      <c r="BH171" s="107">
        <v>4</v>
      </c>
      <c r="BI171" s="107">
        <v>7</v>
      </c>
      <c r="BJ171" s="107">
        <v>11</v>
      </c>
      <c r="BK171" s="139">
        <v>1</v>
      </c>
      <c r="BL171" s="108">
        <v>82</v>
      </c>
      <c r="BM171" s="139">
        <v>0.95348837209302328</v>
      </c>
    </row>
    <row r="172" spans="2:65" x14ac:dyDescent="0.35">
      <c r="B172" s="108" t="s">
        <v>1</v>
      </c>
      <c r="C172" s="108" t="s">
        <v>17</v>
      </c>
      <c r="D172" s="108" t="s">
        <v>68</v>
      </c>
      <c r="E172" s="108" t="s">
        <v>428</v>
      </c>
      <c r="F172" s="108" t="s">
        <v>1106</v>
      </c>
      <c r="G172" s="108" t="s">
        <v>20</v>
      </c>
      <c r="H172" s="108" t="s">
        <v>1518</v>
      </c>
      <c r="I172" s="131" t="s">
        <v>603</v>
      </c>
      <c r="J172" s="108" t="s">
        <v>1312</v>
      </c>
      <c r="K172" s="131" t="s">
        <v>603</v>
      </c>
      <c r="L172" s="108" t="s">
        <v>604</v>
      </c>
      <c r="M172" s="108" t="s">
        <v>534</v>
      </c>
      <c r="N172" s="129" t="s">
        <v>534</v>
      </c>
      <c r="O172" s="108">
        <v>2</v>
      </c>
      <c r="P172" s="108">
        <v>2</v>
      </c>
      <c r="Q172" s="108">
        <v>1</v>
      </c>
      <c r="R172" s="108">
        <v>1</v>
      </c>
      <c r="S172" s="108">
        <v>2</v>
      </c>
      <c r="T172" s="108">
        <v>2</v>
      </c>
      <c r="U172" s="108">
        <v>2</v>
      </c>
      <c r="V172" s="108">
        <v>2</v>
      </c>
      <c r="W172" s="130">
        <v>0</v>
      </c>
      <c r="X172" s="108" t="s">
        <v>1685</v>
      </c>
      <c r="Y172" s="108" t="s">
        <v>548</v>
      </c>
      <c r="Z172" s="108" t="s">
        <v>548</v>
      </c>
      <c r="AA172" s="108" t="s">
        <v>548</v>
      </c>
      <c r="AB172" s="108" t="s">
        <v>548</v>
      </c>
      <c r="AC172" s="108">
        <v>14</v>
      </c>
      <c r="AD172" s="135">
        <v>0.77777777777777779</v>
      </c>
      <c r="AE172" s="108">
        <v>10</v>
      </c>
      <c r="AF172" s="108">
        <v>10</v>
      </c>
      <c r="AG172" s="135">
        <v>1</v>
      </c>
      <c r="AH172" s="108">
        <v>10</v>
      </c>
      <c r="AI172" s="108">
        <v>4</v>
      </c>
      <c r="AJ172" s="108">
        <v>14</v>
      </c>
      <c r="AK172" s="135">
        <v>1</v>
      </c>
      <c r="AL172" s="108">
        <v>3</v>
      </c>
      <c r="AM172" s="108">
        <v>3</v>
      </c>
      <c r="AN172" s="108" t="s">
        <v>614</v>
      </c>
      <c r="AO172" s="108">
        <v>4</v>
      </c>
      <c r="AP172" s="108" t="s">
        <v>548</v>
      </c>
      <c r="AQ172" s="108">
        <v>10</v>
      </c>
      <c r="AR172" s="135">
        <v>1</v>
      </c>
      <c r="AS172" s="108">
        <v>5</v>
      </c>
      <c r="AT172" s="108">
        <v>4</v>
      </c>
      <c r="AU172" s="108">
        <v>9</v>
      </c>
      <c r="AV172" s="135">
        <v>1</v>
      </c>
      <c r="AW172" s="108">
        <v>2</v>
      </c>
      <c r="AX172" s="108" t="s">
        <v>548</v>
      </c>
      <c r="AY172" s="108">
        <v>2</v>
      </c>
      <c r="AZ172" s="135">
        <v>1</v>
      </c>
      <c r="BA172" s="108">
        <v>2</v>
      </c>
      <c r="BB172" s="131" t="s">
        <v>603</v>
      </c>
      <c r="BC172" s="108">
        <v>2</v>
      </c>
      <c r="BD172" s="135">
        <v>1</v>
      </c>
      <c r="BE172" s="108">
        <v>10</v>
      </c>
      <c r="BF172" s="108">
        <v>10</v>
      </c>
      <c r="BG172" s="135">
        <v>1</v>
      </c>
      <c r="BH172" s="108">
        <v>4</v>
      </c>
      <c r="BI172" s="108">
        <v>7</v>
      </c>
      <c r="BJ172" s="108">
        <v>11</v>
      </c>
      <c r="BK172" s="135">
        <v>1</v>
      </c>
      <c r="BL172" s="108">
        <v>82</v>
      </c>
      <c r="BM172" s="135">
        <v>0.95348837209302328</v>
      </c>
    </row>
    <row r="173" spans="2:65" x14ac:dyDescent="0.35">
      <c r="B173" s="107" t="s">
        <v>1</v>
      </c>
      <c r="C173" s="107" t="s">
        <v>8</v>
      </c>
      <c r="D173" s="107" t="s">
        <v>9</v>
      </c>
      <c r="E173" s="107" t="s">
        <v>335</v>
      </c>
      <c r="F173" s="107" t="s">
        <v>999</v>
      </c>
      <c r="G173" s="107" t="s">
        <v>1330</v>
      </c>
      <c r="H173" s="107" t="s">
        <v>1684</v>
      </c>
      <c r="I173" s="133" t="s">
        <v>603</v>
      </c>
      <c r="J173" s="107" t="s">
        <v>1277</v>
      </c>
      <c r="K173" s="133" t="s">
        <v>603</v>
      </c>
      <c r="L173" s="107" t="s">
        <v>630</v>
      </c>
      <c r="M173" s="107" t="s">
        <v>534</v>
      </c>
      <c r="N173" s="132" t="s">
        <v>534</v>
      </c>
      <c r="O173" s="107">
        <v>2</v>
      </c>
      <c r="P173" s="107">
        <v>2</v>
      </c>
      <c r="Q173" s="107">
        <v>1</v>
      </c>
      <c r="R173" s="107">
        <v>1</v>
      </c>
      <c r="S173" s="107">
        <v>2</v>
      </c>
      <c r="T173" s="107">
        <v>2</v>
      </c>
      <c r="U173" s="107">
        <v>2</v>
      </c>
      <c r="V173" s="107">
        <v>2</v>
      </c>
      <c r="W173" s="107">
        <v>4</v>
      </c>
      <c r="X173" s="107" t="s">
        <v>1683</v>
      </c>
      <c r="Y173" s="107" t="s">
        <v>548</v>
      </c>
      <c r="Z173" s="107" t="s">
        <v>548</v>
      </c>
      <c r="AA173" s="107" t="s">
        <v>548</v>
      </c>
      <c r="AB173" s="107" t="s">
        <v>548</v>
      </c>
      <c r="AC173" s="107">
        <v>18</v>
      </c>
      <c r="AD173" s="139">
        <v>1</v>
      </c>
      <c r="AE173" s="107">
        <v>10</v>
      </c>
      <c r="AF173" s="107">
        <v>10</v>
      </c>
      <c r="AG173" s="139">
        <v>1</v>
      </c>
      <c r="AH173" s="107">
        <v>10</v>
      </c>
      <c r="AI173" s="138">
        <v>0</v>
      </c>
      <c r="AJ173" s="107">
        <v>10</v>
      </c>
      <c r="AK173" s="137">
        <v>0.7142857142857143</v>
      </c>
      <c r="AL173" s="107">
        <v>3</v>
      </c>
      <c r="AM173" s="107">
        <v>3</v>
      </c>
      <c r="AN173" s="107" t="s">
        <v>614</v>
      </c>
      <c r="AO173" s="107">
        <v>4</v>
      </c>
      <c r="AP173" s="107" t="s">
        <v>548</v>
      </c>
      <c r="AQ173" s="107">
        <v>10</v>
      </c>
      <c r="AR173" s="139">
        <v>1</v>
      </c>
      <c r="AS173" s="107">
        <v>5</v>
      </c>
      <c r="AT173" s="107">
        <v>4</v>
      </c>
      <c r="AU173" s="107">
        <v>9</v>
      </c>
      <c r="AV173" s="139">
        <v>1</v>
      </c>
      <c r="AW173" s="107">
        <v>2</v>
      </c>
      <c r="AX173" s="107" t="s">
        <v>614</v>
      </c>
      <c r="AY173" s="107">
        <v>2</v>
      </c>
      <c r="AZ173" s="139">
        <v>1</v>
      </c>
      <c r="BA173" s="107">
        <v>2</v>
      </c>
      <c r="BB173" s="133" t="s">
        <v>603</v>
      </c>
      <c r="BC173" s="107">
        <v>2</v>
      </c>
      <c r="BD173" s="139">
        <v>1</v>
      </c>
      <c r="BE173" s="107">
        <v>10</v>
      </c>
      <c r="BF173" s="107">
        <v>10</v>
      </c>
      <c r="BG173" s="139">
        <v>1</v>
      </c>
      <c r="BH173" s="107">
        <v>4</v>
      </c>
      <c r="BI173" s="107">
        <v>7</v>
      </c>
      <c r="BJ173" s="107">
        <v>11</v>
      </c>
      <c r="BK173" s="139">
        <v>1</v>
      </c>
      <c r="BL173" s="108">
        <v>82</v>
      </c>
      <c r="BM173" s="139">
        <v>0.95348837209302328</v>
      </c>
    </row>
    <row r="174" spans="2:65" x14ac:dyDescent="0.35">
      <c r="B174" s="108" t="s">
        <v>1</v>
      </c>
      <c r="C174" s="108" t="s">
        <v>105</v>
      </c>
      <c r="D174" s="108" t="s">
        <v>106</v>
      </c>
      <c r="E174" s="108" t="s">
        <v>200</v>
      </c>
      <c r="F174" s="108" t="s">
        <v>1227</v>
      </c>
      <c r="G174" s="108" t="s">
        <v>202</v>
      </c>
      <c r="H174" s="108" t="s">
        <v>1682</v>
      </c>
      <c r="I174" s="131" t="s">
        <v>603</v>
      </c>
      <c r="J174" s="108" t="s">
        <v>1681</v>
      </c>
      <c r="K174" s="131" t="s">
        <v>603</v>
      </c>
      <c r="L174" s="108" t="s">
        <v>663</v>
      </c>
      <c r="M174" s="108" t="s">
        <v>534</v>
      </c>
      <c r="N174" s="129" t="s">
        <v>534</v>
      </c>
      <c r="O174" s="108">
        <v>2</v>
      </c>
      <c r="P174" s="108">
        <v>2</v>
      </c>
      <c r="Q174" s="108">
        <v>1</v>
      </c>
      <c r="R174" s="108">
        <v>1</v>
      </c>
      <c r="S174" s="108">
        <v>2</v>
      </c>
      <c r="T174" s="108">
        <v>2</v>
      </c>
      <c r="U174" s="108">
        <v>2</v>
      </c>
      <c r="V174" s="108">
        <v>2</v>
      </c>
      <c r="W174" s="108">
        <v>4</v>
      </c>
      <c r="X174" s="108" t="s">
        <v>1680</v>
      </c>
      <c r="Y174" s="108" t="s">
        <v>548</v>
      </c>
      <c r="Z174" s="108" t="s">
        <v>548</v>
      </c>
      <c r="AA174" s="108" t="s">
        <v>548</v>
      </c>
      <c r="AB174" s="108" t="s">
        <v>548</v>
      </c>
      <c r="AC174" s="108">
        <v>18</v>
      </c>
      <c r="AD174" s="135">
        <v>1</v>
      </c>
      <c r="AE174" s="108">
        <v>10</v>
      </c>
      <c r="AF174" s="108">
        <v>10</v>
      </c>
      <c r="AG174" s="135">
        <v>1</v>
      </c>
      <c r="AH174" s="108">
        <v>10</v>
      </c>
      <c r="AI174" s="130">
        <v>0</v>
      </c>
      <c r="AJ174" s="108">
        <v>10</v>
      </c>
      <c r="AK174" s="140">
        <v>0.7142857142857143</v>
      </c>
      <c r="AL174" s="108">
        <v>3</v>
      </c>
      <c r="AM174" s="108" t="s">
        <v>548</v>
      </c>
      <c r="AN174" s="108" t="s">
        <v>548</v>
      </c>
      <c r="AO174" s="108">
        <v>4</v>
      </c>
      <c r="AP174" s="108">
        <v>2</v>
      </c>
      <c r="AQ174" s="108">
        <v>9</v>
      </c>
      <c r="AR174" s="135">
        <v>1</v>
      </c>
      <c r="AS174" s="108">
        <v>5</v>
      </c>
      <c r="AT174" s="108">
        <v>4</v>
      </c>
      <c r="AU174" s="108">
        <v>9</v>
      </c>
      <c r="AV174" s="135">
        <v>1</v>
      </c>
      <c r="AW174" s="108">
        <v>2</v>
      </c>
      <c r="AX174" s="108" t="s">
        <v>614</v>
      </c>
      <c r="AY174" s="108">
        <v>2</v>
      </c>
      <c r="AZ174" s="135">
        <v>1</v>
      </c>
      <c r="BA174" s="108">
        <v>2</v>
      </c>
      <c r="BB174" s="131" t="s">
        <v>603</v>
      </c>
      <c r="BC174" s="108">
        <v>2</v>
      </c>
      <c r="BD174" s="135">
        <v>1</v>
      </c>
      <c r="BE174" s="108">
        <v>10</v>
      </c>
      <c r="BF174" s="108">
        <v>10</v>
      </c>
      <c r="BG174" s="135">
        <v>1</v>
      </c>
      <c r="BH174" s="108">
        <v>4</v>
      </c>
      <c r="BI174" s="108">
        <v>7</v>
      </c>
      <c r="BJ174" s="108">
        <v>11</v>
      </c>
      <c r="BK174" s="135">
        <v>1</v>
      </c>
      <c r="BL174" s="108">
        <v>81</v>
      </c>
      <c r="BM174" s="135">
        <v>0.95294117647058818</v>
      </c>
    </row>
    <row r="175" spans="2:65" x14ac:dyDescent="0.35">
      <c r="B175" s="107" t="s">
        <v>1</v>
      </c>
      <c r="C175" s="107" t="s">
        <v>24</v>
      </c>
      <c r="D175" s="107" t="s">
        <v>273</v>
      </c>
      <c r="E175" s="107" t="s">
        <v>416</v>
      </c>
      <c r="F175" s="107" t="s">
        <v>1089</v>
      </c>
      <c r="G175" s="107" t="s">
        <v>59</v>
      </c>
      <c r="H175" s="107" t="s">
        <v>1679</v>
      </c>
      <c r="I175" s="133" t="s">
        <v>603</v>
      </c>
      <c r="J175" s="107" t="s">
        <v>1609</v>
      </c>
      <c r="K175" s="133" t="s">
        <v>603</v>
      </c>
      <c r="L175" s="107" t="s">
        <v>1678</v>
      </c>
      <c r="M175" s="107" t="s">
        <v>534</v>
      </c>
      <c r="N175" s="132" t="s">
        <v>534</v>
      </c>
      <c r="O175" s="107">
        <v>2</v>
      </c>
      <c r="P175" s="107">
        <v>2</v>
      </c>
      <c r="Q175" s="107">
        <v>1</v>
      </c>
      <c r="R175" s="107">
        <v>1</v>
      </c>
      <c r="S175" s="107">
        <v>2</v>
      </c>
      <c r="T175" s="107">
        <v>2</v>
      </c>
      <c r="U175" s="107">
        <v>2</v>
      </c>
      <c r="V175" s="107">
        <v>2</v>
      </c>
      <c r="W175" s="107">
        <v>4</v>
      </c>
      <c r="X175" s="107" t="s">
        <v>1677</v>
      </c>
      <c r="Y175" s="107" t="s">
        <v>548</v>
      </c>
      <c r="Z175" s="107" t="s">
        <v>548</v>
      </c>
      <c r="AA175" s="107" t="s">
        <v>548</v>
      </c>
      <c r="AB175" s="107" t="s">
        <v>548</v>
      </c>
      <c r="AC175" s="107">
        <v>18</v>
      </c>
      <c r="AD175" s="139">
        <v>1</v>
      </c>
      <c r="AE175" s="107">
        <v>10</v>
      </c>
      <c r="AF175" s="107">
        <v>10</v>
      </c>
      <c r="AG175" s="139">
        <v>1</v>
      </c>
      <c r="AH175" s="107">
        <v>10</v>
      </c>
      <c r="AI175" s="138">
        <v>0</v>
      </c>
      <c r="AJ175" s="107">
        <v>10</v>
      </c>
      <c r="AK175" s="137">
        <v>0.7142857142857143</v>
      </c>
      <c r="AL175" s="107">
        <v>3</v>
      </c>
      <c r="AM175" s="107" t="s">
        <v>548</v>
      </c>
      <c r="AN175" s="107" t="s">
        <v>548</v>
      </c>
      <c r="AO175" s="107">
        <v>4</v>
      </c>
      <c r="AP175" s="107">
        <v>2</v>
      </c>
      <c r="AQ175" s="107">
        <v>9</v>
      </c>
      <c r="AR175" s="139">
        <v>1</v>
      </c>
      <c r="AS175" s="107">
        <v>5</v>
      </c>
      <c r="AT175" s="107">
        <v>4</v>
      </c>
      <c r="AU175" s="107">
        <v>9</v>
      </c>
      <c r="AV175" s="139">
        <v>1</v>
      </c>
      <c r="AW175" s="107">
        <v>2</v>
      </c>
      <c r="AX175" s="107" t="s">
        <v>548</v>
      </c>
      <c r="AY175" s="107">
        <v>2</v>
      </c>
      <c r="AZ175" s="139">
        <v>1</v>
      </c>
      <c r="BA175" s="107">
        <v>2</v>
      </c>
      <c r="BB175" s="133" t="s">
        <v>603</v>
      </c>
      <c r="BC175" s="107">
        <v>2</v>
      </c>
      <c r="BD175" s="139">
        <v>1</v>
      </c>
      <c r="BE175" s="107">
        <v>10</v>
      </c>
      <c r="BF175" s="107">
        <v>10</v>
      </c>
      <c r="BG175" s="139">
        <v>1</v>
      </c>
      <c r="BH175" s="107">
        <v>4</v>
      </c>
      <c r="BI175" s="107">
        <v>7</v>
      </c>
      <c r="BJ175" s="107">
        <v>11</v>
      </c>
      <c r="BK175" s="139">
        <v>1</v>
      </c>
      <c r="BL175" s="108">
        <v>81</v>
      </c>
      <c r="BM175" s="139">
        <v>0.95294117647058818</v>
      </c>
    </row>
    <row r="176" spans="2:65" x14ac:dyDescent="0.35">
      <c r="B176" s="108" t="s">
        <v>1</v>
      </c>
      <c r="C176" s="108" t="s">
        <v>78</v>
      </c>
      <c r="D176" s="108" t="s">
        <v>78</v>
      </c>
      <c r="E176" s="108" t="s">
        <v>288</v>
      </c>
      <c r="F176" s="108" t="s">
        <v>1066</v>
      </c>
      <c r="G176" s="108" t="s">
        <v>267</v>
      </c>
      <c r="H176" s="108" t="s">
        <v>1676</v>
      </c>
      <c r="I176" s="131" t="s">
        <v>603</v>
      </c>
      <c r="J176" s="108" t="s">
        <v>1277</v>
      </c>
      <c r="K176" s="131" t="s">
        <v>603</v>
      </c>
      <c r="L176" s="108" t="s">
        <v>627</v>
      </c>
      <c r="M176" s="108" t="s">
        <v>534</v>
      </c>
      <c r="N176" s="129" t="s">
        <v>534</v>
      </c>
      <c r="O176" s="108">
        <v>2</v>
      </c>
      <c r="P176" s="108">
        <v>2</v>
      </c>
      <c r="Q176" s="108">
        <v>1</v>
      </c>
      <c r="R176" s="108">
        <v>1</v>
      </c>
      <c r="S176" s="108">
        <v>2</v>
      </c>
      <c r="T176" s="108" t="s">
        <v>548</v>
      </c>
      <c r="U176" s="108">
        <v>2</v>
      </c>
      <c r="V176" s="108">
        <v>2</v>
      </c>
      <c r="W176" s="130">
        <v>0</v>
      </c>
      <c r="X176" s="108" t="s">
        <v>1675</v>
      </c>
      <c r="Y176" s="108" t="s">
        <v>548</v>
      </c>
      <c r="Z176" s="108" t="s">
        <v>548</v>
      </c>
      <c r="AA176" s="108" t="s">
        <v>548</v>
      </c>
      <c r="AB176" s="108" t="s">
        <v>548</v>
      </c>
      <c r="AC176" s="108">
        <v>12</v>
      </c>
      <c r="AD176" s="135">
        <v>0.75</v>
      </c>
      <c r="AE176" s="108">
        <v>10</v>
      </c>
      <c r="AF176" s="108">
        <v>10</v>
      </c>
      <c r="AG176" s="135">
        <v>1</v>
      </c>
      <c r="AH176" s="108">
        <v>10</v>
      </c>
      <c r="AI176" s="108">
        <v>4</v>
      </c>
      <c r="AJ176" s="108">
        <v>14</v>
      </c>
      <c r="AK176" s="135">
        <v>1</v>
      </c>
      <c r="AL176" s="108">
        <v>3</v>
      </c>
      <c r="AM176" s="108">
        <v>3</v>
      </c>
      <c r="AN176" s="108" t="s">
        <v>548</v>
      </c>
      <c r="AO176" s="108">
        <v>4</v>
      </c>
      <c r="AP176" s="108" t="s">
        <v>548</v>
      </c>
      <c r="AQ176" s="108">
        <v>10</v>
      </c>
      <c r="AR176" s="135">
        <v>1</v>
      </c>
      <c r="AS176" s="108">
        <v>5</v>
      </c>
      <c r="AT176" s="108">
        <v>4</v>
      </c>
      <c r="AU176" s="108">
        <v>9</v>
      </c>
      <c r="AV176" s="135">
        <v>1</v>
      </c>
      <c r="AW176" s="108">
        <v>2</v>
      </c>
      <c r="AX176" s="108" t="s">
        <v>614</v>
      </c>
      <c r="AY176" s="108">
        <v>2</v>
      </c>
      <c r="AZ176" s="135">
        <v>1</v>
      </c>
      <c r="BA176" s="108">
        <v>2</v>
      </c>
      <c r="BB176" s="131" t="s">
        <v>603</v>
      </c>
      <c r="BC176" s="108">
        <v>2</v>
      </c>
      <c r="BD176" s="135">
        <v>1</v>
      </c>
      <c r="BE176" s="108">
        <v>10</v>
      </c>
      <c r="BF176" s="108">
        <v>10</v>
      </c>
      <c r="BG176" s="135">
        <v>1</v>
      </c>
      <c r="BH176" s="108">
        <v>4</v>
      </c>
      <c r="BI176" s="108">
        <v>7</v>
      </c>
      <c r="BJ176" s="108">
        <v>11</v>
      </c>
      <c r="BK176" s="135">
        <v>1</v>
      </c>
      <c r="BL176" s="108">
        <v>80</v>
      </c>
      <c r="BM176" s="135">
        <v>0.95238095238095233</v>
      </c>
    </row>
    <row r="177" spans="2:65" x14ac:dyDescent="0.35">
      <c r="B177" s="107" t="s">
        <v>1</v>
      </c>
      <c r="C177" s="107" t="s">
        <v>21</v>
      </c>
      <c r="D177" s="107" t="s">
        <v>43</v>
      </c>
      <c r="E177" s="107" t="s">
        <v>44</v>
      </c>
      <c r="F177" s="107" t="s">
        <v>938</v>
      </c>
      <c r="G177" s="107" t="s">
        <v>267</v>
      </c>
      <c r="H177" s="107" t="s">
        <v>1674</v>
      </c>
      <c r="I177" s="133" t="s">
        <v>603</v>
      </c>
      <c r="J177" s="107" t="s">
        <v>1305</v>
      </c>
      <c r="K177" s="133" t="s">
        <v>603</v>
      </c>
      <c r="L177" s="107" t="s">
        <v>656</v>
      </c>
      <c r="M177" s="107" t="s">
        <v>534</v>
      </c>
      <c r="N177" s="132" t="s">
        <v>534</v>
      </c>
      <c r="O177" s="107">
        <v>2</v>
      </c>
      <c r="P177" s="107">
        <v>2</v>
      </c>
      <c r="Q177" s="107">
        <v>1</v>
      </c>
      <c r="R177" s="107">
        <v>1</v>
      </c>
      <c r="S177" s="107">
        <v>2</v>
      </c>
      <c r="T177" s="107">
        <v>2</v>
      </c>
      <c r="U177" s="107">
        <v>2</v>
      </c>
      <c r="V177" s="107">
        <v>2</v>
      </c>
      <c r="W177" s="138">
        <v>0</v>
      </c>
      <c r="X177" s="107" t="s">
        <v>1673</v>
      </c>
      <c r="Y177" s="107" t="s">
        <v>548</v>
      </c>
      <c r="Z177" s="107" t="s">
        <v>548</v>
      </c>
      <c r="AA177" s="107" t="s">
        <v>548</v>
      </c>
      <c r="AB177" s="107" t="s">
        <v>548</v>
      </c>
      <c r="AC177" s="107">
        <v>14</v>
      </c>
      <c r="AD177" s="139">
        <v>0.77777777777777779</v>
      </c>
      <c r="AE177" s="107">
        <v>10</v>
      </c>
      <c r="AF177" s="107">
        <v>10</v>
      </c>
      <c r="AG177" s="139">
        <v>1</v>
      </c>
      <c r="AH177" s="107">
        <v>10</v>
      </c>
      <c r="AI177" s="107">
        <v>4</v>
      </c>
      <c r="AJ177" s="107">
        <v>14</v>
      </c>
      <c r="AK177" s="139">
        <v>1</v>
      </c>
      <c r="AL177" s="107">
        <v>3</v>
      </c>
      <c r="AM177" s="107" t="s">
        <v>548</v>
      </c>
      <c r="AN177" s="107" t="s">
        <v>548</v>
      </c>
      <c r="AO177" s="107">
        <v>4</v>
      </c>
      <c r="AP177" s="107" t="s">
        <v>548</v>
      </c>
      <c r="AQ177" s="107">
        <v>7</v>
      </c>
      <c r="AR177" s="139">
        <v>1</v>
      </c>
      <c r="AS177" s="107">
        <v>5</v>
      </c>
      <c r="AT177" s="107">
        <v>4</v>
      </c>
      <c r="AU177" s="107">
        <v>9</v>
      </c>
      <c r="AV177" s="139">
        <v>1</v>
      </c>
      <c r="AW177" s="107">
        <v>2</v>
      </c>
      <c r="AX177" s="107" t="s">
        <v>548</v>
      </c>
      <c r="AY177" s="107">
        <v>2</v>
      </c>
      <c r="AZ177" s="139">
        <v>1</v>
      </c>
      <c r="BA177" s="107">
        <v>2</v>
      </c>
      <c r="BB177" s="133" t="s">
        <v>603</v>
      </c>
      <c r="BC177" s="107">
        <v>2</v>
      </c>
      <c r="BD177" s="139">
        <v>1</v>
      </c>
      <c r="BE177" s="107">
        <v>10</v>
      </c>
      <c r="BF177" s="107">
        <v>10</v>
      </c>
      <c r="BG177" s="139">
        <v>1</v>
      </c>
      <c r="BH177" s="107">
        <v>4</v>
      </c>
      <c r="BI177" s="107">
        <v>7</v>
      </c>
      <c r="BJ177" s="107">
        <v>11</v>
      </c>
      <c r="BK177" s="139">
        <v>1</v>
      </c>
      <c r="BL177" s="108">
        <v>79</v>
      </c>
      <c r="BM177" s="139">
        <v>0.95180722891566261</v>
      </c>
    </row>
    <row r="178" spans="2:65" x14ac:dyDescent="0.35">
      <c r="B178" s="108" t="s">
        <v>1</v>
      </c>
      <c r="C178" s="108" t="s">
        <v>2</v>
      </c>
      <c r="D178" s="108" t="s">
        <v>135</v>
      </c>
      <c r="E178" s="108" t="s">
        <v>136</v>
      </c>
      <c r="F178" s="108" t="s">
        <v>907</v>
      </c>
      <c r="G178" s="108" t="s">
        <v>5</v>
      </c>
      <c r="H178" s="108" t="s">
        <v>1672</v>
      </c>
      <c r="I178" s="131" t="s">
        <v>603</v>
      </c>
      <c r="J178" s="108" t="s">
        <v>1326</v>
      </c>
      <c r="K178" s="131" t="s">
        <v>603</v>
      </c>
      <c r="L178" s="108" t="s">
        <v>683</v>
      </c>
      <c r="M178" s="108" t="s">
        <v>534</v>
      </c>
      <c r="N178" s="129" t="s">
        <v>534</v>
      </c>
      <c r="O178" s="108">
        <v>2</v>
      </c>
      <c r="P178" s="108">
        <v>2</v>
      </c>
      <c r="Q178" s="108">
        <v>1</v>
      </c>
      <c r="R178" s="108">
        <v>1</v>
      </c>
      <c r="S178" s="108">
        <v>2</v>
      </c>
      <c r="T178" s="108">
        <v>2</v>
      </c>
      <c r="U178" s="108">
        <v>2</v>
      </c>
      <c r="V178" s="108">
        <v>2</v>
      </c>
      <c r="W178" s="108">
        <v>4</v>
      </c>
      <c r="X178" s="108" t="s">
        <v>668</v>
      </c>
      <c r="Y178" s="108" t="s">
        <v>548</v>
      </c>
      <c r="Z178" s="108" t="s">
        <v>548</v>
      </c>
      <c r="AA178" s="108" t="s">
        <v>548</v>
      </c>
      <c r="AB178" s="108" t="s">
        <v>548</v>
      </c>
      <c r="AC178" s="108">
        <v>18</v>
      </c>
      <c r="AD178" s="135">
        <v>1</v>
      </c>
      <c r="AE178" s="108">
        <v>10</v>
      </c>
      <c r="AF178" s="108">
        <v>10</v>
      </c>
      <c r="AG178" s="135">
        <v>1</v>
      </c>
      <c r="AH178" s="108">
        <v>10</v>
      </c>
      <c r="AI178" s="108">
        <v>4</v>
      </c>
      <c r="AJ178" s="108">
        <v>14</v>
      </c>
      <c r="AK178" s="135">
        <v>1</v>
      </c>
      <c r="AL178" s="108">
        <v>3</v>
      </c>
      <c r="AM178" s="108" t="s">
        <v>548</v>
      </c>
      <c r="AN178" s="108" t="s">
        <v>548</v>
      </c>
      <c r="AO178" s="130">
        <v>0</v>
      </c>
      <c r="AP178" s="108" t="s">
        <v>548</v>
      </c>
      <c r="AQ178" s="108">
        <v>3</v>
      </c>
      <c r="AR178" s="134">
        <v>0.42857142857142855</v>
      </c>
      <c r="AS178" s="108">
        <v>5</v>
      </c>
      <c r="AT178" s="108">
        <v>4</v>
      </c>
      <c r="AU178" s="108">
        <v>9</v>
      </c>
      <c r="AV178" s="135">
        <v>1</v>
      </c>
      <c r="AW178" s="108">
        <v>2</v>
      </c>
      <c r="AX178" s="108" t="s">
        <v>548</v>
      </c>
      <c r="AY178" s="108">
        <v>2</v>
      </c>
      <c r="AZ178" s="135">
        <v>1</v>
      </c>
      <c r="BA178" s="108">
        <v>2</v>
      </c>
      <c r="BB178" s="131" t="s">
        <v>603</v>
      </c>
      <c r="BC178" s="108">
        <v>2</v>
      </c>
      <c r="BD178" s="135">
        <v>1</v>
      </c>
      <c r="BE178" s="108">
        <v>10</v>
      </c>
      <c r="BF178" s="108">
        <v>10</v>
      </c>
      <c r="BG178" s="135">
        <v>1</v>
      </c>
      <c r="BH178" s="108">
        <v>4</v>
      </c>
      <c r="BI178" s="108">
        <v>7</v>
      </c>
      <c r="BJ178" s="108">
        <v>11</v>
      </c>
      <c r="BK178" s="135">
        <v>1</v>
      </c>
      <c r="BL178" s="108">
        <v>79</v>
      </c>
      <c r="BM178" s="135">
        <v>0.95180722891566261</v>
      </c>
    </row>
    <row r="179" spans="2:65" x14ac:dyDescent="0.35">
      <c r="B179" s="107" t="s">
        <v>1</v>
      </c>
      <c r="C179" s="107" t="s">
        <v>46</v>
      </c>
      <c r="D179" s="107" t="s">
        <v>46</v>
      </c>
      <c r="E179" s="107" t="s">
        <v>347</v>
      </c>
      <c r="F179" s="107" t="s">
        <v>1038</v>
      </c>
      <c r="G179" s="107" t="s">
        <v>49</v>
      </c>
      <c r="H179" s="107" t="s">
        <v>1671</v>
      </c>
      <c r="I179" s="133" t="s">
        <v>603</v>
      </c>
      <c r="J179" s="107" t="s">
        <v>748</v>
      </c>
      <c r="K179" s="133" t="s">
        <v>603</v>
      </c>
      <c r="L179" s="107" t="s">
        <v>604</v>
      </c>
      <c r="M179" s="107" t="s">
        <v>534</v>
      </c>
      <c r="N179" s="132" t="s">
        <v>534</v>
      </c>
      <c r="O179" s="107">
        <v>2</v>
      </c>
      <c r="P179" s="107">
        <v>2</v>
      </c>
      <c r="Q179" s="107">
        <v>1</v>
      </c>
      <c r="R179" s="107">
        <v>1</v>
      </c>
      <c r="S179" s="107">
        <v>2</v>
      </c>
      <c r="T179" s="107">
        <v>2</v>
      </c>
      <c r="U179" s="107">
        <v>2</v>
      </c>
      <c r="V179" s="107">
        <v>2</v>
      </c>
      <c r="W179" s="107">
        <v>4</v>
      </c>
      <c r="X179" s="107" t="s">
        <v>1670</v>
      </c>
      <c r="Y179" s="107" t="s">
        <v>548</v>
      </c>
      <c r="Z179" s="107" t="s">
        <v>548</v>
      </c>
      <c r="AA179" s="107" t="s">
        <v>548</v>
      </c>
      <c r="AB179" s="107" t="s">
        <v>548</v>
      </c>
      <c r="AC179" s="107">
        <v>18</v>
      </c>
      <c r="AD179" s="139">
        <v>1</v>
      </c>
      <c r="AE179" s="107">
        <v>10</v>
      </c>
      <c r="AF179" s="107">
        <v>10</v>
      </c>
      <c r="AG179" s="139">
        <v>1</v>
      </c>
      <c r="AH179" s="107">
        <v>10</v>
      </c>
      <c r="AI179" s="107">
        <v>4</v>
      </c>
      <c r="AJ179" s="107">
        <v>14</v>
      </c>
      <c r="AK179" s="139">
        <v>1</v>
      </c>
      <c r="AL179" s="107">
        <v>3</v>
      </c>
      <c r="AM179" s="107" t="s">
        <v>548</v>
      </c>
      <c r="AN179" s="107" t="s">
        <v>548</v>
      </c>
      <c r="AO179" s="107" t="s">
        <v>548</v>
      </c>
      <c r="AP179" s="107" t="s">
        <v>548</v>
      </c>
      <c r="AQ179" s="107">
        <v>3</v>
      </c>
      <c r="AR179" s="139">
        <v>1</v>
      </c>
      <c r="AS179" s="107">
        <v>5</v>
      </c>
      <c r="AT179" s="138">
        <v>0</v>
      </c>
      <c r="AU179" s="107">
        <v>5</v>
      </c>
      <c r="AV179" s="136">
        <v>0.55555555555555558</v>
      </c>
      <c r="AW179" s="107">
        <v>2</v>
      </c>
      <c r="AX179" s="107" t="s">
        <v>548</v>
      </c>
      <c r="AY179" s="107">
        <v>2</v>
      </c>
      <c r="AZ179" s="139">
        <v>1</v>
      </c>
      <c r="BA179" s="107">
        <v>2</v>
      </c>
      <c r="BB179" s="133" t="s">
        <v>603</v>
      </c>
      <c r="BC179" s="107">
        <v>2</v>
      </c>
      <c r="BD179" s="139">
        <v>1</v>
      </c>
      <c r="BE179" s="107">
        <v>10</v>
      </c>
      <c r="BF179" s="107">
        <v>10</v>
      </c>
      <c r="BG179" s="139">
        <v>1</v>
      </c>
      <c r="BH179" s="107">
        <v>4</v>
      </c>
      <c r="BI179" s="107">
        <v>7</v>
      </c>
      <c r="BJ179" s="107">
        <v>11</v>
      </c>
      <c r="BK179" s="139">
        <v>1</v>
      </c>
      <c r="BL179" s="108">
        <v>75</v>
      </c>
      <c r="BM179" s="139">
        <v>0.94936708860759489</v>
      </c>
    </row>
    <row r="180" spans="2:65" x14ac:dyDescent="0.35">
      <c r="B180" s="108" t="s">
        <v>1</v>
      </c>
      <c r="C180" s="108" t="s">
        <v>21</v>
      </c>
      <c r="D180" s="108" t="s">
        <v>394</v>
      </c>
      <c r="E180" s="108" t="s">
        <v>395</v>
      </c>
      <c r="F180" s="108" t="s">
        <v>1237</v>
      </c>
      <c r="G180" s="108" t="s">
        <v>5</v>
      </c>
      <c r="H180" s="108" t="s">
        <v>1669</v>
      </c>
      <c r="I180" s="131" t="s">
        <v>603</v>
      </c>
      <c r="J180" s="108" t="s">
        <v>1342</v>
      </c>
      <c r="K180" s="131" t="s">
        <v>603</v>
      </c>
      <c r="L180" s="108" t="s">
        <v>627</v>
      </c>
      <c r="M180" s="108" t="s">
        <v>534</v>
      </c>
      <c r="N180" s="129" t="s">
        <v>534</v>
      </c>
      <c r="O180" s="108">
        <v>2</v>
      </c>
      <c r="P180" s="108">
        <v>2</v>
      </c>
      <c r="Q180" s="108" t="s">
        <v>548</v>
      </c>
      <c r="R180" s="108" t="s">
        <v>548</v>
      </c>
      <c r="S180" s="108">
        <v>2</v>
      </c>
      <c r="T180" s="108" t="s">
        <v>548</v>
      </c>
      <c r="U180" s="108">
        <v>2</v>
      </c>
      <c r="V180" s="108">
        <v>2</v>
      </c>
      <c r="W180" s="130">
        <v>0</v>
      </c>
      <c r="X180" s="108" t="s">
        <v>1668</v>
      </c>
      <c r="Y180" s="108" t="s">
        <v>548</v>
      </c>
      <c r="Z180" s="108" t="s">
        <v>548</v>
      </c>
      <c r="AA180" s="108" t="s">
        <v>548</v>
      </c>
      <c r="AB180" s="108" t="s">
        <v>548</v>
      </c>
      <c r="AC180" s="108">
        <v>10</v>
      </c>
      <c r="AD180" s="140">
        <v>0.7142857142857143</v>
      </c>
      <c r="AE180" s="108">
        <v>10</v>
      </c>
      <c r="AF180" s="108">
        <v>10</v>
      </c>
      <c r="AG180" s="135">
        <v>1</v>
      </c>
      <c r="AH180" s="108">
        <v>10</v>
      </c>
      <c r="AI180" s="108" t="s">
        <v>548</v>
      </c>
      <c r="AJ180" s="108">
        <v>10</v>
      </c>
      <c r="AK180" s="135">
        <v>1</v>
      </c>
      <c r="AL180" s="108">
        <v>3</v>
      </c>
      <c r="AM180" s="108" t="s">
        <v>548</v>
      </c>
      <c r="AN180" s="108" t="s">
        <v>548</v>
      </c>
      <c r="AO180" s="108">
        <v>4</v>
      </c>
      <c r="AP180" s="108">
        <v>2</v>
      </c>
      <c r="AQ180" s="108">
        <v>9</v>
      </c>
      <c r="AR180" s="135">
        <v>1</v>
      </c>
      <c r="AS180" s="108">
        <v>5</v>
      </c>
      <c r="AT180" s="108">
        <v>4</v>
      </c>
      <c r="AU180" s="108">
        <v>9</v>
      </c>
      <c r="AV180" s="135">
        <v>1</v>
      </c>
      <c r="AW180" s="108">
        <v>2</v>
      </c>
      <c r="AX180" s="108" t="s">
        <v>614</v>
      </c>
      <c r="AY180" s="108">
        <v>2</v>
      </c>
      <c r="AZ180" s="135">
        <v>1</v>
      </c>
      <c r="BA180" s="108">
        <v>2</v>
      </c>
      <c r="BB180" s="131" t="s">
        <v>603</v>
      </c>
      <c r="BC180" s="108">
        <v>2</v>
      </c>
      <c r="BD180" s="135">
        <v>1</v>
      </c>
      <c r="BE180" s="108">
        <v>10</v>
      </c>
      <c r="BF180" s="108">
        <v>10</v>
      </c>
      <c r="BG180" s="135">
        <v>1</v>
      </c>
      <c r="BH180" s="108">
        <v>4</v>
      </c>
      <c r="BI180" s="108">
        <v>7</v>
      </c>
      <c r="BJ180" s="108">
        <v>11</v>
      </c>
      <c r="BK180" s="135">
        <v>1</v>
      </c>
      <c r="BL180" s="108">
        <v>73</v>
      </c>
      <c r="BM180" s="135">
        <v>0.94805194805194803</v>
      </c>
    </row>
    <row r="181" spans="2:65" x14ac:dyDescent="0.35">
      <c r="B181" s="107" t="s">
        <v>1</v>
      </c>
      <c r="C181" s="107" t="s">
        <v>24</v>
      </c>
      <c r="D181" s="107" t="s">
        <v>177</v>
      </c>
      <c r="E181" s="107" t="s">
        <v>460</v>
      </c>
      <c r="F181" s="107" t="s">
        <v>987</v>
      </c>
      <c r="G181" s="107" t="s">
        <v>493</v>
      </c>
      <c r="H181" s="107" t="s">
        <v>1667</v>
      </c>
      <c r="I181" s="133" t="s">
        <v>603</v>
      </c>
      <c r="J181" s="107" t="s">
        <v>1290</v>
      </c>
      <c r="K181" s="133" t="s">
        <v>603</v>
      </c>
      <c r="L181" s="107" t="s">
        <v>637</v>
      </c>
      <c r="M181" s="107" t="s">
        <v>534</v>
      </c>
      <c r="N181" s="132" t="s">
        <v>534</v>
      </c>
      <c r="O181" s="107">
        <v>2</v>
      </c>
      <c r="P181" s="107">
        <v>2</v>
      </c>
      <c r="Q181" s="107">
        <v>1</v>
      </c>
      <c r="R181" s="107">
        <v>1</v>
      </c>
      <c r="S181" s="107">
        <v>2</v>
      </c>
      <c r="T181" s="107">
        <v>2</v>
      </c>
      <c r="U181" s="107">
        <v>2</v>
      </c>
      <c r="V181" s="107">
        <v>2</v>
      </c>
      <c r="W181" s="107">
        <v>4</v>
      </c>
      <c r="X181" s="107" t="s">
        <v>1666</v>
      </c>
      <c r="Y181" s="107" t="s">
        <v>548</v>
      </c>
      <c r="Z181" s="107" t="s">
        <v>548</v>
      </c>
      <c r="AA181" s="107" t="s">
        <v>548</v>
      </c>
      <c r="AB181" s="107" t="s">
        <v>548</v>
      </c>
      <c r="AC181" s="107">
        <v>18</v>
      </c>
      <c r="AD181" s="139">
        <v>1</v>
      </c>
      <c r="AE181" s="107" t="s">
        <v>548</v>
      </c>
      <c r="AF181" s="107" t="s">
        <v>534</v>
      </c>
      <c r="AG181" s="132" t="s">
        <v>534</v>
      </c>
      <c r="AH181" s="107">
        <v>10</v>
      </c>
      <c r="AI181" s="107">
        <v>4</v>
      </c>
      <c r="AJ181" s="107">
        <v>14</v>
      </c>
      <c r="AK181" s="139">
        <v>1</v>
      </c>
      <c r="AL181" s="107">
        <v>3</v>
      </c>
      <c r="AM181" s="107">
        <v>3</v>
      </c>
      <c r="AN181" s="107" t="s">
        <v>548</v>
      </c>
      <c r="AO181" s="107">
        <v>4</v>
      </c>
      <c r="AP181" s="107" t="s">
        <v>548</v>
      </c>
      <c r="AQ181" s="107">
        <v>10</v>
      </c>
      <c r="AR181" s="139">
        <v>1</v>
      </c>
      <c r="AS181" s="107">
        <v>5</v>
      </c>
      <c r="AT181" s="138">
        <v>0</v>
      </c>
      <c r="AU181" s="107">
        <v>5</v>
      </c>
      <c r="AV181" s="136">
        <v>0.55555555555555558</v>
      </c>
      <c r="AW181" s="107">
        <v>2</v>
      </c>
      <c r="AX181" s="107" t="s">
        <v>548</v>
      </c>
      <c r="AY181" s="107">
        <v>2</v>
      </c>
      <c r="AZ181" s="139">
        <v>1</v>
      </c>
      <c r="BA181" s="107">
        <v>2</v>
      </c>
      <c r="BB181" s="133" t="s">
        <v>603</v>
      </c>
      <c r="BC181" s="107">
        <v>2</v>
      </c>
      <c r="BD181" s="139">
        <v>1</v>
      </c>
      <c r="BE181" s="107">
        <v>10</v>
      </c>
      <c r="BF181" s="107">
        <v>10</v>
      </c>
      <c r="BG181" s="139">
        <v>1</v>
      </c>
      <c r="BH181" s="107">
        <v>4</v>
      </c>
      <c r="BI181" s="107">
        <v>7</v>
      </c>
      <c r="BJ181" s="107">
        <v>11</v>
      </c>
      <c r="BK181" s="139">
        <v>1</v>
      </c>
      <c r="BL181" s="108">
        <v>72</v>
      </c>
      <c r="BM181" s="139">
        <v>0.94736842105263153</v>
      </c>
    </row>
    <row r="182" spans="2:65" x14ac:dyDescent="0.35">
      <c r="B182" s="108" t="s">
        <v>1</v>
      </c>
      <c r="C182" s="108" t="s">
        <v>8</v>
      </c>
      <c r="D182" s="108" t="s">
        <v>244</v>
      </c>
      <c r="E182" s="108" t="s">
        <v>270</v>
      </c>
      <c r="F182" s="108" t="s">
        <v>1082</v>
      </c>
      <c r="G182" s="108" t="s">
        <v>11</v>
      </c>
      <c r="H182" s="108" t="s">
        <v>1665</v>
      </c>
      <c r="I182" s="131" t="s">
        <v>603</v>
      </c>
      <c r="J182" s="108" t="s">
        <v>730</v>
      </c>
      <c r="K182" s="131" t="s">
        <v>603</v>
      </c>
      <c r="L182" s="108" t="s">
        <v>627</v>
      </c>
      <c r="M182" s="108" t="s">
        <v>534</v>
      </c>
      <c r="N182" s="129" t="s">
        <v>534</v>
      </c>
      <c r="O182" s="108">
        <v>2</v>
      </c>
      <c r="P182" s="108">
        <v>2</v>
      </c>
      <c r="Q182" s="108">
        <v>1</v>
      </c>
      <c r="R182" s="108">
        <v>1</v>
      </c>
      <c r="S182" s="108">
        <v>2</v>
      </c>
      <c r="T182" s="108">
        <v>2</v>
      </c>
      <c r="U182" s="108">
        <v>2</v>
      </c>
      <c r="V182" s="108">
        <v>2</v>
      </c>
      <c r="W182" s="130">
        <v>0</v>
      </c>
      <c r="X182" s="108" t="s">
        <v>649</v>
      </c>
      <c r="Y182" s="108" t="s">
        <v>548</v>
      </c>
      <c r="Z182" s="108" t="s">
        <v>548</v>
      </c>
      <c r="AA182" s="108" t="s">
        <v>548</v>
      </c>
      <c r="AB182" s="108" t="s">
        <v>548</v>
      </c>
      <c r="AC182" s="108">
        <v>14</v>
      </c>
      <c r="AD182" s="135">
        <v>0.77777777777777779</v>
      </c>
      <c r="AE182" s="108" t="s">
        <v>548</v>
      </c>
      <c r="AF182" s="108" t="s">
        <v>534</v>
      </c>
      <c r="AG182" s="129" t="s">
        <v>534</v>
      </c>
      <c r="AH182" s="108">
        <v>10</v>
      </c>
      <c r="AI182" s="108">
        <v>4</v>
      </c>
      <c r="AJ182" s="108">
        <v>14</v>
      </c>
      <c r="AK182" s="135">
        <v>1</v>
      </c>
      <c r="AL182" s="108">
        <v>3</v>
      </c>
      <c r="AM182" s="108" t="s">
        <v>548</v>
      </c>
      <c r="AN182" s="108" t="s">
        <v>614</v>
      </c>
      <c r="AO182" s="108">
        <v>4</v>
      </c>
      <c r="AP182" s="108" t="s">
        <v>548</v>
      </c>
      <c r="AQ182" s="108">
        <v>7</v>
      </c>
      <c r="AR182" s="135">
        <v>1</v>
      </c>
      <c r="AS182" s="108">
        <v>5</v>
      </c>
      <c r="AT182" s="108">
        <v>4</v>
      </c>
      <c r="AU182" s="108">
        <v>9</v>
      </c>
      <c r="AV182" s="135">
        <v>1</v>
      </c>
      <c r="AW182" s="108">
        <v>2</v>
      </c>
      <c r="AX182" s="108" t="s">
        <v>613</v>
      </c>
      <c r="AY182" s="108">
        <v>2</v>
      </c>
      <c r="AZ182" s="135">
        <v>1</v>
      </c>
      <c r="BA182" s="108">
        <v>2</v>
      </c>
      <c r="BB182" s="131" t="s">
        <v>603</v>
      </c>
      <c r="BC182" s="108">
        <v>2</v>
      </c>
      <c r="BD182" s="135">
        <v>1</v>
      </c>
      <c r="BE182" s="108">
        <v>10</v>
      </c>
      <c r="BF182" s="108">
        <v>10</v>
      </c>
      <c r="BG182" s="135">
        <v>1</v>
      </c>
      <c r="BH182" s="108">
        <v>4</v>
      </c>
      <c r="BI182" s="108">
        <v>7</v>
      </c>
      <c r="BJ182" s="108">
        <v>11</v>
      </c>
      <c r="BK182" s="135">
        <v>1</v>
      </c>
      <c r="BL182" s="108">
        <v>69</v>
      </c>
      <c r="BM182" s="135">
        <v>0.9452054794520548</v>
      </c>
    </row>
    <row r="183" spans="2:65" x14ac:dyDescent="0.35">
      <c r="B183" s="107" t="s">
        <v>1</v>
      </c>
      <c r="C183" s="107" t="s">
        <v>78</v>
      </c>
      <c r="D183" s="107" t="s">
        <v>78</v>
      </c>
      <c r="E183" s="107" t="s">
        <v>475</v>
      </c>
      <c r="F183" s="107" t="s">
        <v>1125</v>
      </c>
      <c r="G183" s="107" t="s">
        <v>80</v>
      </c>
      <c r="H183" s="107" t="s">
        <v>1664</v>
      </c>
      <c r="I183" s="133" t="s">
        <v>603</v>
      </c>
      <c r="J183" s="107" t="s">
        <v>1312</v>
      </c>
      <c r="K183" s="133" t="s">
        <v>603</v>
      </c>
      <c r="L183" s="107" t="s">
        <v>627</v>
      </c>
      <c r="M183" s="107" t="s">
        <v>534</v>
      </c>
      <c r="N183" s="132" t="s">
        <v>534</v>
      </c>
      <c r="O183" s="107">
        <v>2</v>
      </c>
      <c r="P183" s="107">
        <v>2</v>
      </c>
      <c r="Q183" s="138">
        <v>0</v>
      </c>
      <c r="R183" s="107">
        <v>1</v>
      </c>
      <c r="S183" s="107">
        <v>2</v>
      </c>
      <c r="T183" s="107">
        <v>2</v>
      </c>
      <c r="U183" s="107">
        <v>2</v>
      </c>
      <c r="V183" s="107">
        <v>2</v>
      </c>
      <c r="W183" s="107">
        <v>4</v>
      </c>
      <c r="X183" s="107" t="s">
        <v>710</v>
      </c>
      <c r="Y183" s="107" t="s">
        <v>548</v>
      </c>
      <c r="Z183" s="107" t="s">
        <v>548</v>
      </c>
      <c r="AA183" s="107" t="s">
        <v>548</v>
      </c>
      <c r="AB183" s="107" t="s">
        <v>548</v>
      </c>
      <c r="AC183" s="107">
        <v>17</v>
      </c>
      <c r="AD183" s="139">
        <v>0.94444444444444442</v>
      </c>
      <c r="AE183" s="107">
        <v>10</v>
      </c>
      <c r="AF183" s="107">
        <v>10</v>
      </c>
      <c r="AG183" s="139">
        <v>1</v>
      </c>
      <c r="AH183" s="107">
        <v>10</v>
      </c>
      <c r="AI183" s="138">
        <v>0</v>
      </c>
      <c r="AJ183" s="107">
        <v>10</v>
      </c>
      <c r="AK183" s="137">
        <v>0.7142857142857143</v>
      </c>
      <c r="AL183" s="107">
        <v>3</v>
      </c>
      <c r="AM183" s="107">
        <v>3</v>
      </c>
      <c r="AN183" s="107" t="s">
        <v>548</v>
      </c>
      <c r="AO183" s="107">
        <v>4</v>
      </c>
      <c r="AP183" s="107">
        <v>2</v>
      </c>
      <c r="AQ183" s="107">
        <v>12</v>
      </c>
      <c r="AR183" s="139">
        <v>1</v>
      </c>
      <c r="AS183" s="107">
        <v>5</v>
      </c>
      <c r="AT183" s="107">
        <v>4</v>
      </c>
      <c r="AU183" s="107">
        <v>9</v>
      </c>
      <c r="AV183" s="139">
        <v>1</v>
      </c>
      <c r="AW183" s="107">
        <v>2</v>
      </c>
      <c r="AX183" s="107" t="s">
        <v>614</v>
      </c>
      <c r="AY183" s="107">
        <v>2</v>
      </c>
      <c r="AZ183" s="139">
        <v>1</v>
      </c>
      <c r="BA183" s="107">
        <v>2</v>
      </c>
      <c r="BB183" s="133" t="s">
        <v>603</v>
      </c>
      <c r="BC183" s="107">
        <v>2</v>
      </c>
      <c r="BD183" s="139">
        <v>1</v>
      </c>
      <c r="BE183" s="107">
        <v>10</v>
      </c>
      <c r="BF183" s="107">
        <v>10</v>
      </c>
      <c r="BG183" s="139">
        <v>1</v>
      </c>
      <c r="BH183" s="107">
        <v>4</v>
      </c>
      <c r="BI183" s="107">
        <v>7</v>
      </c>
      <c r="BJ183" s="107">
        <v>11</v>
      </c>
      <c r="BK183" s="139">
        <v>1</v>
      </c>
      <c r="BL183" s="108">
        <v>83</v>
      </c>
      <c r="BM183" s="139">
        <v>0.94318181818181823</v>
      </c>
    </row>
    <row r="184" spans="2:65" x14ac:dyDescent="0.35">
      <c r="B184" s="108" t="s">
        <v>1</v>
      </c>
      <c r="C184" s="108" t="s">
        <v>223</v>
      </c>
      <c r="D184" s="108" t="s">
        <v>342</v>
      </c>
      <c r="E184" s="108" t="s">
        <v>343</v>
      </c>
      <c r="F184" s="108" t="s">
        <v>1055</v>
      </c>
      <c r="G184" s="108" t="s">
        <v>210</v>
      </c>
      <c r="H184" s="108" t="s">
        <v>1643</v>
      </c>
      <c r="I184" s="131" t="s">
        <v>603</v>
      </c>
      <c r="J184" s="108" t="s">
        <v>1277</v>
      </c>
      <c r="K184" s="131" t="s">
        <v>603</v>
      </c>
      <c r="L184" s="108" t="s">
        <v>639</v>
      </c>
      <c r="M184" s="108" t="s">
        <v>534</v>
      </c>
      <c r="N184" s="129" t="s">
        <v>534</v>
      </c>
      <c r="O184" s="108">
        <v>2</v>
      </c>
      <c r="P184" s="108">
        <v>2</v>
      </c>
      <c r="Q184" s="130">
        <v>0</v>
      </c>
      <c r="R184" s="108">
        <v>1</v>
      </c>
      <c r="S184" s="108">
        <v>2</v>
      </c>
      <c r="T184" s="108">
        <v>2</v>
      </c>
      <c r="U184" s="108">
        <v>2</v>
      </c>
      <c r="V184" s="108">
        <v>2</v>
      </c>
      <c r="W184" s="108">
        <v>4</v>
      </c>
      <c r="X184" s="108" t="s">
        <v>1663</v>
      </c>
      <c r="Y184" s="108" t="s">
        <v>548</v>
      </c>
      <c r="Z184" s="108" t="s">
        <v>548</v>
      </c>
      <c r="AA184" s="108" t="s">
        <v>548</v>
      </c>
      <c r="AB184" s="108" t="s">
        <v>548</v>
      </c>
      <c r="AC184" s="108">
        <v>17</v>
      </c>
      <c r="AD184" s="135">
        <v>0.94444444444444442</v>
      </c>
      <c r="AE184" s="108">
        <v>10</v>
      </c>
      <c r="AF184" s="108">
        <v>10</v>
      </c>
      <c r="AG184" s="135">
        <v>1</v>
      </c>
      <c r="AH184" s="108">
        <v>10</v>
      </c>
      <c r="AI184" s="130">
        <v>0</v>
      </c>
      <c r="AJ184" s="108">
        <v>10</v>
      </c>
      <c r="AK184" s="140">
        <v>0.7142857142857143</v>
      </c>
      <c r="AL184" s="108">
        <v>3</v>
      </c>
      <c r="AM184" s="108">
        <v>3</v>
      </c>
      <c r="AN184" s="108" t="s">
        <v>548</v>
      </c>
      <c r="AO184" s="108">
        <v>4</v>
      </c>
      <c r="AP184" s="108">
        <v>2</v>
      </c>
      <c r="AQ184" s="108">
        <v>12</v>
      </c>
      <c r="AR184" s="135">
        <v>1</v>
      </c>
      <c r="AS184" s="108">
        <v>5</v>
      </c>
      <c r="AT184" s="108">
        <v>4</v>
      </c>
      <c r="AU184" s="108">
        <v>9</v>
      </c>
      <c r="AV184" s="135">
        <v>1</v>
      </c>
      <c r="AW184" s="108">
        <v>2</v>
      </c>
      <c r="AX184" s="108" t="s">
        <v>614</v>
      </c>
      <c r="AY184" s="108">
        <v>2</v>
      </c>
      <c r="AZ184" s="135">
        <v>1</v>
      </c>
      <c r="BA184" s="108">
        <v>2</v>
      </c>
      <c r="BB184" s="131" t="s">
        <v>603</v>
      </c>
      <c r="BC184" s="108">
        <v>2</v>
      </c>
      <c r="BD184" s="135">
        <v>1</v>
      </c>
      <c r="BE184" s="108">
        <v>10</v>
      </c>
      <c r="BF184" s="108">
        <v>10</v>
      </c>
      <c r="BG184" s="135">
        <v>1</v>
      </c>
      <c r="BH184" s="108">
        <v>4</v>
      </c>
      <c r="BI184" s="108">
        <v>7</v>
      </c>
      <c r="BJ184" s="108">
        <v>11</v>
      </c>
      <c r="BK184" s="135">
        <v>1</v>
      </c>
      <c r="BL184" s="108">
        <v>83</v>
      </c>
      <c r="BM184" s="135">
        <v>0.94318181818181823</v>
      </c>
    </row>
    <row r="185" spans="2:65" x14ac:dyDescent="0.35">
      <c r="B185" s="107" t="s">
        <v>1</v>
      </c>
      <c r="C185" s="107" t="s">
        <v>17</v>
      </c>
      <c r="D185" s="107" t="s">
        <v>68</v>
      </c>
      <c r="E185" s="107" t="s">
        <v>458</v>
      </c>
      <c r="F185" s="107" t="s">
        <v>1186</v>
      </c>
      <c r="G185" s="107" t="s">
        <v>20</v>
      </c>
      <c r="H185" s="107" t="s">
        <v>1662</v>
      </c>
      <c r="I185" s="133" t="s">
        <v>603</v>
      </c>
      <c r="J185" s="107" t="s">
        <v>1312</v>
      </c>
      <c r="K185" s="133" t="s">
        <v>603</v>
      </c>
      <c r="L185" s="107" t="s">
        <v>618</v>
      </c>
      <c r="M185" s="107" t="s">
        <v>534</v>
      </c>
      <c r="N185" s="132" t="s">
        <v>534</v>
      </c>
      <c r="O185" s="107">
        <v>2</v>
      </c>
      <c r="P185" s="107">
        <v>2</v>
      </c>
      <c r="Q185" s="138">
        <v>0</v>
      </c>
      <c r="R185" s="107">
        <v>1</v>
      </c>
      <c r="S185" s="107">
        <v>2</v>
      </c>
      <c r="T185" s="107">
        <v>2</v>
      </c>
      <c r="U185" s="107">
        <v>2</v>
      </c>
      <c r="V185" s="107">
        <v>2</v>
      </c>
      <c r="W185" s="138">
        <v>0</v>
      </c>
      <c r="X185" s="107" t="s">
        <v>1661</v>
      </c>
      <c r="Y185" s="107" t="s">
        <v>548</v>
      </c>
      <c r="Z185" s="107" t="s">
        <v>548</v>
      </c>
      <c r="AA185" s="107" t="s">
        <v>548</v>
      </c>
      <c r="AB185" s="107" t="s">
        <v>548</v>
      </c>
      <c r="AC185" s="107">
        <v>13</v>
      </c>
      <c r="AD185" s="137">
        <v>0.72222222222222221</v>
      </c>
      <c r="AE185" s="107">
        <v>10</v>
      </c>
      <c r="AF185" s="107">
        <v>10</v>
      </c>
      <c r="AG185" s="139">
        <v>1</v>
      </c>
      <c r="AH185" s="107">
        <v>10</v>
      </c>
      <c r="AI185" s="107">
        <v>4</v>
      </c>
      <c r="AJ185" s="107">
        <v>14</v>
      </c>
      <c r="AK185" s="139">
        <v>1</v>
      </c>
      <c r="AL185" s="107">
        <v>3</v>
      </c>
      <c r="AM185" s="107">
        <v>3</v>
      </c>
      <c r="AN185" s="107" t="s">
        <v>614</v>
      </c>
      <c r="AO185" s="107">
        <v>4</v>
      </c>
      <c r="AP185" s="107" t="s">
        <v>548</v>
      </c>
      <c r="AQ185" s="107">
        <v>10</v>
      </c>
      <c r="AR185" s="139">
        <v>1</v>
      </c>
      <c r="AS185" s="107">
        <v>5</v>
      </c>
      <c r="AT185" s="107">
        <v>4</v>
      </c>
      <c r="AU185" s="107">
        <v>9</v>
      </c>
      <c r="AV185" s="139">
        <v>1</v>
      </c>
      <c r="AW185" s="107">
        <v>2</v>
      </c>
      <c r="AX185" s="107" t="s">
        <v>548</v>
      </c>
      <c r="AY185" s="107">
        <v>2</v>
      </c>
      <c r="AZ185" s="139">
        <v>1</v>
      </c>
      <c r="BA185" s="107">
        <v>2</v>
      </c>
      <c r="BB185" s="133" t="s">
        <v>603</v>
      </c>
      <c r="BC185" s="107">
        <v>2</v>
      </c>
      <c r="BD185" s="139">
        <v>1</v>
      </c>
      <c r="BE185" s="107">
        <v>10</v>
      </c>
      <c r="BF185" s="107">
        <v>10</v>
      </c>
      <c r="BG185" s="139">
        <v>1</v>
      </c>
      <c r="BH185" s="107">
        <v>4</v>
      </c>
      <c r="BI185" s="107">
        <v>7</v>
      </c>
      <c r="BJ185" s="107">
        <v>11</v>
      </c>
      <c r="BK185" s="139">
        <v>1</v>
      </c>
      <c r="BL185" s="108">
        <v>81</v>
      </c>
      <c r="BM185" s="139">
        <v>0.94186046511627908</v>
      </c>
    </row>
    <row r="186" spans="2:65" x14ac:dyDescent="0.35">
      <c r="B186" s="108" t="s">
        <v>1</v>
      </c>
      <c r="C186" s="108" t="s">
        <v>100</v>
      </c>
      <c r="D186" s="108" t="s">
        <v>150</v>
      </c>
      <c r="E186" s="108" t="s">
        <v>151</v>
      </c>
      <c r="F186" s="108" t="s">
        <v>937</v>
      </c>
      <c r="G186" s="108" t="s">
        <v>15</v>
      </c>
      <c r="H186" s="108" t="s">
        <v>1660</v>
      </c>
      <c r="I186" s="131" t="s">
        <v>603</v>
      </c>
      <c r="J186" s="108" t="s">
        <v>1336</v>
      </c>
      <c r="K186" s="131" t="s">
        <v>603</v>
      </c>
      <c r="L186" s="108" t="s">
        <v>618</v>
      </c>
      <c r="M186" s="108" t="s">
        <v>534</v>
      </c>
      <c r="N186" s="129" t="s">
        <v>534</v>
      </c>
      <c r="O186" s="108">
        <v>2</v>
      </c>
      <c r="P186" s="108">
        <v>2</v>
      </c>
      <c r="Q186" s="108">
        <v>1</v>
      </c>
      <c r="R186" s="108">
        <v>1</v>
      </c>
      <c r="S186" s="108">
        <v>2</v>
      </c>
      <c r="T186" s="108">
        <v>2</v>
      </c>
      <c r="U186" s="108">
        <v>2</v>
      </c>
      <c r="V186" s="108">
        <v>2</v>
      </c>
      <c r="W186" s="108">
        <v>4</v>
      </c>
      <c r="X186" s="108" t="s">
        <v>746</v>
      </c>
      <c r="Y186" s="108" t="s">
        <v>548</v>
      </c>
      <c r="Z186" s="108" t="s">
        <v>548</v>
      </c>
      <c r="AA186" s="108" t="s">
        <v>548</v>
      </c>
      <c r="AB186" s="108" t="s">
        <v>548</v>
      </c>
      <c r="AC186" s="108">
        <v>18</v>
      </c>
      <c r="AD186" s="135">
        <v>1</v>
      </c>
      <c r="AE186" s="108">
        <v>10</v>
      </c>
      <c r="AF186" s="108">
        <v>10</v>
      </c>
      <c r="AG186" s="135">
        <v>1</v>
      </c>
      <c r="AH186" s="108">
        <v>10</v>
      </c>
      <c r="AI186" s="108">
        <v>4</v>
      </c>
      <c r="AJ186" s="108">
        <v>14</v>
      </c>
      <c r="AK186" s="135">
        <v>1</v>
      </c>
      <c r="AL186" s="108">
        <v>3</v>
      </c>
      <c r="AM186" s="108">
        <v>3</v>
      </c>
      <c r="AN186" s="108" t="s">
        <v>614</v>
      </c>
      <c r="AO186" s="108">
        <v>4</v>
      </c>
      <c r="AP186" s="108" t="s">
        <v>548</v>
      </c>
      <c r="AQ186" s="108">
        <v>10</v>
      </c>
      <c r="AR186" s="135">
        <v>1</v>
      </c>
      <c r="AS186" s="130">
        <v>0</v>
      </c>
      <c r="AT186" s="108">
        <v>4</v>
      </c>
      <c r="AU186" s="108">
        <v>4</v>
      </c>
      <c r="AV186" s="134">
        <v>0.44444444444444442</v>
      </c>
      <c r="AW186" s="108">
        <v>2</v>
      </c>
      <c r="AX186" s="108" t="s">
        <v>548</v>
      </c>
      <c r="AY186" s="108">
        <v>2</v>
      </c>
      <c r="AZ186" s="135">
        <v>1</v>
      </c>
      <c r="BA186" s="108">
        <v>2</v>
      </c>
      <c r="BB186" s="131" t="s">
        <v>603</v>
      </c>
      <c r="BC186" s="108">
        <v>2</v>
      </c>
      <c r="BD186" s="135">
        <v>1</v>
      </c>
      <c r="BE186" s="108">
        <v>10</v>
      </c>
      <c r="BF186" s="108">
        <v>10</v>
      </c>
      <c r="BG186" s="135">
        <v>1</v>
      </c>
      <c r="BH186" s="108">
        <v>4</v>
      </c>
      <c r="BI186" s="108">
        <v>7</v>
      </c>
      <c r="BJ186" s="108">
        <v>11</v>
      </c>
      <c r="BK186" s="135">
        <v>1</v>
      </c>
      <c r="BL186" s="108">
        <v>81</v>
      </c>
      <c r="BM186" s="135">
        <v>0.94186046511627908</v>
      </c>
    </row>
    <row r="187" spans="2:65" x14ac:dyDescent="0.35">
      <c r="B187" s="107" t="s">
        <v>1</v>
      </c>
      <c r="C187" s="107" t="s">
        <v>117</v>
      </c>
      <c r="D187" s="107" t="s">
        <v>331</v>
      </c>
      <c r="E187" s="107" t="s">
        <v>332</v>
      </c>
      <c r="F187" s="107" t="s">
        <v>1042</v>
      </c>
      <c r="G187" s="107" t="s">
        <v>210</v>
      </c>
      <c r="H187" s="107" t="s">
        <v>1659</v>
      </c>
      <c r="I187" s="133" t="s">
        <v>603</v>
      </c>
      <c r="J187" s="107" t="s">
        <v>1415</v>
      </c>
      <c r="K187" s="133" t="s">
        <v>603</v>
      </c>
      <c r="L187" s="107" t="s">
        <v>627</v>
      </c>
      <c r="M187" s="107" t="s">
        <v>534</v>
      </c>
      <c r="N187" s="132" t="s">
        <v>534</v>
      </c>
      <c r="O187" s="107">
        <v>2</v>
      </c>
      <c r="P187" s="107">
        <v>2</v>
      </c>
      <c r="Q187" s="107">
        <v>1</v>
      </c>
      <c r="R187" s="107">
        <v>1</v>
      </c>
      <c r="S187" s="107">
        <v>2</v>
      </c>
      <c r="T187" s="107">
        <v>2</v>
      </c>
      <c r="U187" s="107">
        <v>2</v>
      </c>
      <c r="V187" s="107">
        <v>2</v>
      </c>
      <c r="W187" s="107">
        <v>4</v>
      </c>
      <c r="X187" s="107" t="s">
        <v>652</v>
      </c>
      <c r="Y187" s="107" t="s">
        <v>548</v>
      </c>
      <c r="Z187" s="107" t="s">
        <v>548</v>
      </c>
      <c r="AA187" s="107" t="s">
        <v>548</v>
      </c>
      <c r="AB187" s="107" t="s">
        <v>548</v>
      </c>
      <c r="AC187" s="107">
        <v>18</v>
      </c>
      <c r="AD187" s="139">
        <v>1</v>
      </c>
      <c r="AE187" s="107">
        <v>10</v>
      </c>
      <c r="AF187" s="107">
        <v>10</v>
      </c>
      <c r="AG187" s="139">
        <v>1</v>
      </c>
      <c r="AH187" s="107">
        <v>10</v>
      </c>
      <c r="AI187" s="107" t="s">
        <v>548</v>
      </c>
      <c r="AJ187" s="107">
        <v>10</v>
      </c>
      <c r="AK187" s="139">
        <v>1</v>
      </c>
      <c r="AL187" s="107">
        <v>3</v>
      </c>
      <c r="AM187" s="138">
        <v>0</v>
      </c>
      <c r="AN187" s="107" t="s">
        <v>614</v>
      </c>
      <c r="AO187" s="107">
        <v>4</v>
      </c>
      <c r="AP187" s="138">
        <v>0</v>
      </c>
      <c r="AQ187" s="107">
        <v>7</v>
      </c>
      <c r="AR187" s="136">
        <v>0.58333333333333337</v>
      </c>
      <c r="AS187" s="107">
        <v>5</v>
      </c>
      <c r="AT187" s="107">
        <v>4</v>
      </c>
      <c r="AU187" s="107">
        <v>9</v>
      </c>
      <c r="AV187" s="139">
        <v>1</v>
      </c>
      <c r="AW187" s="107">
        <v>2</v>
      </c>
      <c r="AX187" s="107" t="s">
        <v>614</v>
      </c>
      <c r="AY187" s="107">
        <v>2</v>
      </c>
      <c r="AZ187" s="139">
        <v>1</v>
      </c>
      <c r="BA187" s="107">
        <v>2</v>
      </c>
      <c r="BB187" s="133" t="s">
        <v>603</v>
      </c>
      <c r="BC187" s="107">
        <v>2</v>
      </c>
      <c r="BD187" s="139">
        <v>1</v>
      </c>
      <c r="BE187" s="107">
        <v>10</v>
      </c>
      <c r="BF187" s="107">
        <v>10</v>
      </c>
      <c r="BG187" s="139">
        <v>1</v>
      </c>
      <c r="BH187" s="107">
        <v>4</v>
      </c>
      <c r="BI187" s="107">
        <v>7</v>
      </c>
      <c r="BJ187" s="107">
        <v>11</v>
      </c>
      <c r="BK187" s="139">
        <v>1</v>
      </c>
      <c r="BL187" s="108">
        <v>79</v>
      </c>
      <c r="BM187" s="139">
        <v>0.94047619047619047</v>
      </c>
    </row>
    <row r="188" spans="2:65" x14ac:dyDescent="0.35">
      <c r="B188" s="108" t="s">
        <v>1</v>
      </c>
      <c r="C188" s="108" t="s">
        <v>24</v>
      </c>
      <c r="D188" s="108" t="s">
        <v>57</v>
      </c>
      <c r="E188" s="108" t="s">
        <v>58</v>
      </c>
      <c r="F188" s="108" t="s">
        <v>924</v>
      </c>
      <c r="G188" s="108" t="s">
        <v>59</v>
      </c>
      <c r="H188" s="108" t="s">
        <v>1658</v>
      </c>
      <c r="I188" s="131" t="s">
        <v>603</v>
      </c>
      <c r="J188" s="108" t="s">
        <v>1300</v>
      </c>
      <c r="K188" s="131" t="s">
        <v>603</v>
      </c>
      <c r="L188" s="108" t="s">
        <v>712</v>
      </c>
      <c r="M188" s="108" t="s">
        <v>534</v>
      </c>
      <c r="N188" s="129" t="s">
        <v>534</v>
      </c>
      <c r="O188" s="108">
        <v>2</v>
      </c>
      <c r="P188" s="108">
        <v>2</v>
      </c>
      <c r="Q188" s="108">
        <v>1</v>
      </c>
      <c r="R188" s="108">
        <v>1</v>
      </c>
      <c r="S188" s="108">
        <v>2</v>
      </c>
      <c r="T188" s="108">
        <v>2</v>
      </c>
      <c r="U188" s="108">
        <v>2</v>
      </c>
      <c r="V188" s="108">
        <v>2</v>
      </c>
      <c r="W188" s="108">
        <v>4</v>
      </c>
      <c r="X188" s="108" t="s">
        <v>1657</v>
      </c>
      <c r="Y188" s="108" t="s">
        <v>548</v>
      </c>
      <c r="Z188" s="108" t="s">
        <v>548</v>
      </c>
      <c r="AA188" s="108" t="s">
        <v>548</v>
      </c>
      <c r="AB188" s="108" t="s">
        <v>548</v>
      </c>
      <c r="AC188" s="108">
        <v>18</v>
      </c>
      <c r="AD188" s="135">
        <v>1</v>
      </c>
      <c r="AE188" s="108">
        <v>10</v>
      </c>
      <c r="AF188" s="108">
        <v>10</v>
      </c>
      <c r="AG188" s="135">
        <v>1</v>
      </c>
      <c r="AH188" s="108">
        <v>10</v>
      </c>
      <c r="AI188" s="108">
        <v>4</v>
      </c>
      <c r="AJ188" s="108">
        <v>14</v>
      </c>
      <c r="AK188" s="135">
        <v>1</v>
      </c>
      <c r="AL188" s="108">
        <v>3</v>
      </c>
      <c r="AM188" s="108" t="s">
        <v>548</v>
      </c>
      <c r="AN188" s="108" t="s">
        <v>548</v>
      </c>
      <c r="AO188" s="108">
        <v>4</v>
      </c>
      <c r="AP188" s="108" t="s">
        <v>548</v>
      </c>
      <c r="AQ188" s="108">
        <v>7</v>
      </c>
      <c r="AR188" s="135">
        <v>1</v>
      </c>
      <c r="AS188" s="130">
        <v>0</v>
      </c>
      <c r="AT188" s="108">
        <v>4</v>
      </c>
      <c r="AU188" s="108">
        <v>4</v>
      </c>
      <c r="AV188" s="134">
        <v>0.44444444444444442</v>
      </c>
      <c r="AW188" s="108">
        <v>2</v>
      </c>
      <c r="AX188" s="108" t="s">
        <v>548</v>
      </c>
      <c r="AY188" s="108">
        <v>2</v>
      </c>
      <c r="AZ188" s="135">
        <v>1</v>
      </c>
      <c r="BA188" s="108">
        <v>2</v>
      </c>
      <c r="BB188" s="131" t="s">
        <v>603</v>
      </c>
      <c r="BC188" s="108">
        <v>2</v>
      </c>
      <c r="BD188" s="135">
        <v>1</v>
      </c>
      <c r="BE188" s="108">
        <v>10</v>
      </c>
      <c r="BF188" s="108">
        <v>10</v>
      </c>
      <c r="BG188" s="135">
        <v>1</v>
      </c>
      <c r="BH188" s="108">
        <v>4</v>
      </c>
      <c r="BI188" s="108">
        <v>7</v>
      </c>
      <c r="BJ188" s="108">
        <v>11</v>
      </c>
      <c r="BK188" s="135">
        <v>1</v>
      </c>
      <c r="BL188" s="108">
        <v>78</v>
      </c>
      <c r="BM188" s="135">
        <v>0.93975903614457834</v>
      </c>
    </row>
    <row r="189" spans="2:65" x14ac:dyDescent="0.35">
      <c r="B189" s="107" t="s">
        <v>1</v>
      </c>
      <c r="C189" s="107" t="s">
        <v>24</v>
      </c>
      <c r="D189" s="107" t="s">
        <v>64</v>
      </c>
      <c r="E189" s="107" t="s">
        <v>222</v>
      </c>
      <c r="F189" s="107" t="s">
        <v>914</v>
      </c>
      <c r="G189" s="107" t="s">
        <v>66</v>
      </c>
      <c r="H189" s="107" t="s">
        <v>1656</v>
      </c>
      <c r="I189" s="133" t="s">
        <v>603</v>
      </c>
      <c r="J189" s="107" t="s">
        <v>1305</v>
      </c>
      <c r="K189" s="133" t="s">
        <v>603</v>
      </c>
      <c r="L189" s="107" t="s">
        <v>663</v>
      </c>
      <c r="M189" s="107" t="s">
        <v>534</v>
      </c>
      <c r="N189" s="132" t="s">
        <v>534</v>
      </c>
      <c r="O189" s="107">
        <v>2</v>
      </c>
      <c r="P189" s="107">
        <v>2</v>
      </c>
      <c r="Q189" s="107">
        <v>1</v>
      </c>
      <c r="R189" s="107">
        <v>1</v>
      </c>
      <c r="S189" s="107">
        <v>2</v>
      </c>
      <c r="T189" s="107">
        <v>2</v>
      </c>
      <c r="U189" s="107">
        <v>2</v>
      </c>
      <c r="V189" s="107">
        <v>2</v>
      </c>
      <c r="W189" s="107">
        <v>4</v>
      </c>
      <c r="X189" s="107" t="s">
        <v>1655</v>
      </c>
      <c r="Y189" s="107" t="s">
        <v>548</v>
      </c>
      <c r="Z189" s="107" t="s">
        <v>548</v>
      </c>
      <c r="AA189" s="107" t="s">
        <v>548</v>
      </c>
      <c r="AB189" s="107" t="s">
        <v>548</v>
      </c>
      <c r="AC189" s="107">
        <v>18</v>
      </c>
      <c r="AD189" s="139">
        <v>1</v>
      </c>
      <c r="AE189" s="107">
        <v>10</v>
      </c>
      <c r="AF189" s="107">
        <v>10</v>
      </c>
      <c r="AG189" s="139">
        <v>1</v>
      </c>
      <c r="AH189" s="107">
        <v>10</v>
      </c>
      <c r="AI189" s="107">
        <v>4</v>
      </c>
      <c r="AJ189" s="107">
        <v>14</v>
      </c>
      <c r="AK189" s="139">
        <v>1</v>
      </c>
      <c r="AL189" s="107">
        <v>3</v>
      </c>
      <c r="AM189" s="138">
        <v>0</v>
      </c>
      <c r="AN189" s="107" t="s">
        <v>614</v>
      </c>
      <c r="AO189" s="107" t="s">
        <v>548</v>
      </c>
      <c r="AP189" s="107" t="s">
        <v>548</v>
      </c>
      <c r="AQ189" s="107">
        <v>3</v>
      </c>
      <c r="AR189" s="136">
        <v>0.5</v>
      </c>
      <c r="AS189" s="107">
        <v>5</v>
      </c>
      <c r="AT189" s="107">
        <v>4</v>
      </c>
      <c r="AU189" s="107">
        <v>9</v>
      </c>
      <c r="AV189" s="139">
        <v>1</v>
      </c>
      <c r="AW189" s="107">
        <v>2</v>
      </c>
      <c r="AX189" s="107" t="s">
        <v>614</v>
      </c>
      <c r="AY189" s="107">
        <v>2</v>
      </c>
      <c r="AZ189" s="139">
        <v>1</v>
      </c>
      <c r="BA189" s="138">
        <v>0</v>
      </c>
      <c r="BB189" s="133" t="s">
        <v>603</v>
      </c>
      <c r="BC189" s="107" t="s">
        <v>534</v>
      </c>
      <c r="BD189" s="136">
        <v>0</v>
      </c>
      <c r="BE189" s="107">
        <v>10</v>
      </c>
      <c r="BF189" s="107">
        <v>10</v>
      </c>
      <c r="BG189" s="139">
        <v>1</v>
      </c>
      <c r="BH189" s="107">
        <v>4</v>
      </c>
      <c r="BI189" s="107">
        <v>7</v>
      </c>
      <c r="BJ189" s="107">
        <v>11</v>
      </c>
      <c r="BK189" s="139">
        <v>1</v>
      </c>
      <c r="BL189" s="108">
        <v>77</v>
      </c>
      <c r="BM189" s="139">
        <v>0.93902439024390238</v>
      </c>
    </row>
    <row r="190" spans="2:65" x14ac:dyDescent="0.35">
      <c r="B190" s="108" t="s">
        <v>1</v>
      </c>
      <c r="C190" s="108" t="s">
        <v>128</v>
      </c>
      <c r="D190" s="108" t="s">
        <v>304</v>
      </c>
      <c r="E190" s="108" t="s">
        <v>305</v>
      </c>
      <c r="F190" s="108" t="s">
        <v>1030</v>
      </c>
      <c r="G190" s="108" t="s">
        <v>45</v>
      </c>
      <c r="H190" s="108" t="s">
        <v>1654</v>
      </c>
      <c r="I190" s="131" t="s">
        <v>603</v>
      </c>
      <c r="J190" s="108" t="s">
        <v>1336</v>
      </c>
      <c r="K190" s="131" t="s">
        <v>603</v>
      </c>
      <c r="L190" s="108" t="s">
        <v>617</v>
      </c>
      <c r="M190" s="108" t="s">
        <v>534</v>
      </c>
      <c r="N190" s="129" t="s">
        <v>534</v>
      </c>
      <c r="O190" s="108">
        <v>2</v>
      </c>
      <c r="P190" s="108">
        <v>2</v>
      </c>
      <c r="Q190" s="130">
        <v>0</v>
      </c>
      <c r="R190" s="108">
        <v>1</v>
      </c>
      <c r="S190" s="108">
        <v>2</v>
      </c>
      <c r="T190" s="108">
        <v>2</v>
      </c>
      <c r="U190" s="108">
        <v>2</v>
      </c>
      <c r="V190" s="108">
        <v>2</v>
      </c>
      <c r="W190" s="108">
        <v>4</v>
      </c>
      <c r="X190" s="108" t="s">
        <v>1653</v>
      </c>
      <c r="Y190" s="108" t="s">
        <v>548</v>
      </c>
      <c r="Z190" s="108" t="s">
        <v>548</v>
      </c>
      <c r="AA190" s="108" t="s">
        <v>548</v>
      </c>
      <c r="AB190" s="108" t="s">
        <v>548</v>
      </c>
      <c r="AC190" s="108">
        <v>17</v>
      </c>
      <c r="AD190" s="135">
        <v>0.94444444444444442</v>
      </c>
      <c r="AE190" s="108">
        <v>10</v>
      </c>
      <c r="AF190" s="108">
        <v>10</v>
      </c>
      <c r="AG190" s="135">
        <v>1</v>
      </c>
      <c r="AH190" s="108">
        <v>10</v>
      </c>
      <c r="AI190" s="108">
        <v>4</v>
      </c>
      <c r="AJ190" s="108">
        <v>14</v>
      </c>
      <c r="AK190" s="135">
        <v>1</v>
      </c>
      <c r="AL190" s="108">
        <v>3</v>
      </c>
      <c r="AM190" s="108" t="s">
        <v>548</v>
      </c>
      <c r="AN190" s="108" t="s">
        <v>548</v>
      </c>
      <c r="AO190" s="108" t="s">
        <v>548</v>
      </c>
      <c r="AP190" s="108" t="s">
        <v>548</v>
      </c>
      <c r="AQ190" s="108">
        <v>3</v>
      </c>
      <c r="AR190" s="135">
        <v>1</v>
      </c>
      <c r="AS190" s="108">
        <v>5</v>
      </c>
      <c r="AT190" s="130">
        <v>0</v>
      </c>
      <c r="AU190" s="108">
        <v>5</v>
      </c>
      <c r="AV190" s="134">
        <v>0.55555555555555558</v>
      </c>
      <c r="AW190" s="108">
        <v>2</v>
      </c>
      <c r="AX190" s="108" t="s">
        <v>548</v>
      </c>
      <c r="AY190" s="108">
        <v>2</v>
      </c>
      <c r="AZ190" s="135">
        <v>1</v>
      </c>
      <c r="BA190" s="108">
        <v>2</v>
      </c>
      <c r="BB190" s="131" t="s">
        <v>603</v>
      </c>
      <c r="BC190" s="108">
        <v>2</v>
      </c>
      <c r="BD190" s="135">
        <v>1</v>
      </c>
      <c r="BE190" s="108">
        <v>10</v>
      </c>
      <c r="BF190" s="108">
        <v>10</v>
      </c>
      <c r="BG190" s="135">
        <v>1</v>
      </c>
      <c r="BH190" s="108">
        <v>4</v>
      </c>
      <c r="BI190" s="108">
        <v>7</v>
      </c>
      <c r="BJ190" s="108">
        <v>11</v>
      </c>
      <c r="BK190" s="135">
        <v>1</v>
      </c>
      <c r="BL190" s="108">
        <v>74</v>
      </c>
      <c r="BM190" s="135">
        <v>0.93670886075949367</v>
      </c>
    </row>
    <row r="191" spans="2:65" x14ac:dyDescent="0.35">
      <c r="B191" s="107" t="s">
        <v>1</v>
      </c>
      <c r="C191" s="107" t="s">
        <v>8</v>
      </c>
      <c r="D191" s="107" t="s">
        <v>337</v>
      </c>
      <c r="E191" s="107" t="s">
        <v>490</v>
      </c>
      <c r="F191" s="107" t="s">
        <v>1231</v>
      </c>
      <c r="G191" s="107" t="s">
        <v>811</v>
      </c>
      <c r="H191" s="107" t="s">
        <v>1652</v>
      </c>
      <c r="I191" s="133" t="s">
        <v>603</v>
      </c>
      <c r="J191" s="107" t="s">
        <v>1651</v>
      </c>
      <c r="K191" s="133" t="s">
        <v>603</v>
      </c>
      <c r="L191" s="107" t="s">
        <v>1650</v>
      </c>
      <c r="M191" s="107" t="s">
        <v>534</v>
      </c>
      <c r="N191" s="132" t="s">
        <v>534</v>
      </c>
      <c r="O191" s="107">
        <v>2</v>
      </c>
      <c r="P191" s="107">
        <v>2</v>
      </c>
      <c r="Q191" s="107">
        <v>1</v>
      </c>
      <c r="R191" s="107">
        <v>1</v>
      </c>
      <c r="S191" s="107">
        <v>2</v>
      </c>
      <c r="T191" s="107">
        <v>2</v>
      </c>
      <c r="U191" s="107">
        <v>2</v>
      </c>
      <c r="V191" s="107">
        <v>2</v>
      </c>
      <c r="W191" s="107">
        <v>4</v>
      </c>
      <c r="X191" s="107" t="s">
        <v>1649</v>
      </c>
      <c r="Y191" s="107" t="s">
        <v>548</v>
      </c>
      <c r="Z191" s="107" t="s">
        <v>548</v>
      </c>
      <c r="AA191" s="107" t="s">
        <v>548</v>
      </c>
      <c r="AB191" s="107" t="s">
        <v>548</v>
      </c>
      <c r="AC191" s="107">
        <v>18</v>
      </c>
      <c r="AD191" s="139">
        <v>1</v>
      </c>
      <c r="AE191" s="107">
        <v>10</v>
      </c>
      <c r="AF191" s="107">
        <v>10</v>
      </c>
      <c r="AG191" s="139">
        <v>1</v>
      </c>
      <c r="AH191" s="107">
        <v>10</v>
      </c>
      <c r="AI191" s="138">
        <v>0</v>
      </c>
      <c r="AJ191" s="107">
        <v>10</v>
      </c>
      <c r="AK191" s="137">
        <v>0.7142857142857143</v>
      </c>
      <c r="AL191" s="107">
        <v>3</v>
      </c>
      <c r="AM191" s="107">
        <v>3</v>
      </c>
      <c r="AN191" s="107" t="s">
        <v>614</v>
      </c>
      <c r="AO191" s="107">
        <v>4</v>
      </c>
      <c r="AP191" s="138">
        <v>0</v>
      </c>
      <c r="AQ191" s="107">
        <v>10</v>
      </c>
      <c r="AR191" s="139">
        <v>0.83333333333333337</v>
      </c>
      <c r="AS191" s="107">
        <v>5</v>
      </c>
      <c r="AT191" s="107">
        <v>4</v>
      </c>
      <c r="AU191" s="107">
        <v>9</v>
      </c>
      <c r="AV191" s="139">
        <v>1</v>
      </c>
      <c r="AW191" s="107">
        <v>2</v>
      </c>
      <c r="AX191" s="107" t="s">
        <v>613</v>
      </c>
      <c r="AY191" s="107">
        <v>2</v>
      </c>
      <c r="AZ191" s="139">
        <v>1</v>
      </c>
      <c r="BA191" s="107">
        <v>2</v>
      </c>
      <c r="BB191" s="133" t="s">
        <v>603</v>
      </c>
      <c r="BC191" s="107">
        <v>2</v>
      </c>
      <c r="BD191" s="139">
        <v>1</v>
      </c>
      <c r="BE191" s="107">
        <v>10</v>
      </c>
      <c r="BF191" s="107">
        <v>10</v>
      </c>
      <c r="BG191" s="139">
        <v>1</v>
      </c>
      <c r="BH191" s="107">
        <v>4</v>
      </c>
      <c r="BI191" s="107">
        <v>7</v>
      </c>
      <c r="BJ191" s="107">
        <v>11</v>
      </c>
      <c r="BK191" s="139">
        <v>1</v>
      </c>
      <c r="BL191" s="108">
        <v>82</v>
      </c>
      <c r="BM191" s="139">
        <v>0.93181818181818177</v>
      </c>
    </row>
    <row r="192" spans="2:65" x14ac:dyDescent="0.35">
      <c r="B192" s="108" t="s">
        <v>1</v>
      </c>
      <c r="C192" s="108" t="s">
        <v>72</v>
      </c>
      <c r="D192" s="108" t="s">
        <v>291</v>
      </c>
      <c r="E192" s="108" t="s">
        <v>292</v>
      </c>
      <c r="F192" s="108" t="s">
        <v>993</v>
      </c>
      <c r="G192" s="108" t="s">
        <v>75</v>
      </c>
      <c r="H192" s="108" t="s">
        <v>1648</v>
      </c>
      <c r="I192" s="131" t="s">
        <v>603</v>
      </c>
      <c r="J192" s="108" t="s">
        <v>1277</v>
      </c>
      <c r="K192" s="131" t="s">
        <v>603</v>
      </c>
      <c r="L192" s="108" t="s">
        <v>1647</v>
      </c>
      <c r="M192" s="108" t="s">
        <v>534</v>
      </c>
      <c r="N192" s="129" t="s">
        <v>534</v>
      </c>
      <c r="O192" s="108">
        <v>2</v>
      </c>
      <c r="P192" s="108">
        <v>2</v>
      </c>
      <c r="Q192" s="108">
        <v>1</v>
      </c>
      <c r="R192" s="108">
        <v>1</v>
      </c>
      <c r="S192" s="108">
        <v>2</v>
      </c>
      <c r="T192" s="108">
        <v>2</v>
      </c>
      <c r="U192" s="108">
        <v>2</v>
      </c>
      <c r="V192" s="108">
        <v>2</v>
      </c>
      <c r="W192" s="108">
        <v>4</v>
      </c>
      <c r="X192" s="108" t="s">
        <v>1646</v>
      </c>
      <c r="Y192" s="108" t="s">
        <v>548</v>
      </c>
      <c r="Z192" s="108" t="s">
        <v>548</v>
      </c>
      <c r="AA192" s="108" t="s">
        <v>548</v>
      </c>
      <c r="AB192" s="108" t="s">
        <v>548</v>
      </c>
      <c r="AC192" s="108">
        <v>18</v>
      </c>
      <c r="AD192" s="135">
        <v>1</v>
      </c>
      <c r="AE192" s="108">
        <v>10</v>
      </c>
      <c r="AF192" s="108">
        <v>10</v>
      </c>
      <c r="AG192" s="135">
        <v>1</v>
      </c>
      <c r="AH192" s="108">
        <v>10</v>
      </c>
      <c r="AI192" s="130">
        <v>0</v>
      </c>
      <c r="AJ192" s="108">
        <v>10</v>
      </c>
      <c r="AK192" s="140">
        <v>0.7142857142857143</v>
      </c>
      <c r="AL192" s="108">
        <v>3</v>
      </c>
      <c r="AM192" s="108">
        <v>3</v>
      </c>
      <c r="AN192" s="108" t="s">
        <v>614</v>
      </c>
      <c r="AO192" s="108">
        <v>4</v>
      </c>
      <c r="AP192" s="130">
        <v>0</v>
      </c>
      <c r="AQ192" s="108">
        <v>10</v>
      </c>
      <c r="AR192" s="135">
        <v>0.83333333333333337</v>
      </c>
      <c r="AS192" s="108">
        <v>5</v>
      </c>
      <c r="AT192" s="108">
        <v>4</v>
      </c>
      <c r="AU192" s="108">
        <v>9</v>
      </c>
      <c r="AV192" s="135">
        <v>1</v>
      </c>
      <c r="AW192" s="108">
        <v>2</v>
      </c>
      <c r="AX192" s="108" t="s">
        <v>614</v>
      </c>
      <c r="AY192" s="108">
        <v>2</v>
      </c>
      <c r="AZ192" s="135">
        <v>1</v>
      </c>
      <c r="BA192" s="108">
        <v>2</v>
      </c>
      <c r="BB192" s="131" t="s">
        <v>603</v>
      </c>
      <c r="BC192" s="108">
        <v>2</v>
      </c>
      <c r="BD192" s="135">
        <v>1</v>
      </c>
      <c r="BE192" s="108">
        <v>10</v>
      </c>
      <c r="BF192" s="108">
        <v>10</v>
      </c>
      <c r="BG192" s="135">
        <v>1</v>
      </c>
      <c r="BH192" s="108">
        <v>4</v>
      </c>
      <c r="BI192" s="108">
        <v>7</v>
      </c>
      <c r="BJ192" s="108">
        <v>11</v>
      </c>
      <c r="BK192" s="135">
        <v>1</v>
      </c>
      <c r="BL192" s="108">
        <v>82</v>
      </c>
      <c r="BM192" s="135">
        <v>0.93181818181818177</v>
      </c>
    </row>
    <row r="193" spans="2:65" x14ac:dyDescent="0.35">
      <c r="B193" s="107" t="s">
        <v>1</v>
      </c>
      <c r="C193" s="107" t="s">
        <v>24</v>
      </c>
      <c r="D193" s="107" t="s">
        <v>350</v>
      </c>
      <c r="E193" s="107" t="s">
        <v>446</v>
      </c>
      <c r="F193" s="107" t="s">
        <v>1181</v>
      </c>
      <c r="G193" s="107" t="s">
        <v>66</v>
      </c>
      <c r="H193" s="107" t="s">
        <v>1645</v>
      </c>
      <c r="I193" s="133" t="s">
        <v>603</v>
      </c>
      <c r="J193" s="107" t="s">
        <v>1297</v>
      </c>
      <c r="K193" s="133" t="s">
        <v>603</v>
      </c>
      <c r="L193" s="107" t="s">
        <v>637</v>
      </c>
      <c r="M193" s="107" t="s">
        <v>534</v>
      </c>
      <c r="N193" s="132" t="s">
        <v>534</v>
      </c>
      <c r="O193" s="107">
        <v>2</v>
      </c>
      <c r="P193" s="107">
        <v>2</v>
      </c>
      <c r="Q193" s="107">
        <v>1</v>
      </c>
      <c r="R193" s="107">
        <v>1</v>
      </c>
      <c r="S193" s="107">
        <v>2</v>
      </c>
      <c r="T193" s="107">
        <v>2</v>
      </c>
      <c r="U193" s="107">
        <v>2</v>
      </c>
      <c r="V193" s="107">
        <v>2</v>
      </c>
      <c r="W193" s="107">
        <v>4</v>
      </c>
      <c r="X193" s="107" t="s">
        <v>1644</v>
      </c>
      <c r="Y193" s="107" t="s">
        <v>548</v>
      </c>
      <c r="Z193" s="107" t="s">
        <v>548</v>
      </c>
      <c r="AA193" s="107" t="s">
        <v>548</v>
      </c>
      <c r="AB193" s="107" t="s">
        <v>548</v>
      </c>
      <c r="AC193" s="107">
        <v>18</v>
      </c>
      <c r="AD193" s="139">
        <v>1</v>
      </c>
      <c r="AE193" s="107">
        <v>10</v>
      </c>
      <c r="AF193" s="107">
        <v>10</v>
      </c>
      <c r="AG193" s="139">
        <v>1</v>
      </c>
      <c r="AH193" s="107">
        <v>10</v>
      </c>
      <c r="AI193" s="138">
        <v>0</v>
      </c>
      <c r="AJ193" s="107">
        <v>10</v>
      </c>
      <c r="AK193" s="137">
        <v>0.7142857142857143</v>
      </c>
      <c r="AL193" s="107">
        <v>3</v>
      </c>
      <c r="AM193" s="107">
        <v>3</v>
      </c>
      <c r="AN193" s="107" t="s">
        <v>614</v>
      </c>
      <c r="AO193" s="107">
        <v>4</v>
      </c>
      <c r="AP193" s="138">
        <v>0</v>
      </c>
      <c r="AQ193" s="107">
        <v>10</v>
      </c>
      <c r="AR193" s="139">
        <v>0.83333333333333337</v>
      </c>
      <c r="AS193" s="107">
        <v>5</v>
      </c>
      <c r="AT193" s="107">
        <v>4</v>
      </c>
      <c r="AU193" s="107">
        <v>9</v>
      </c>
      <c r="AV193" s="139">
        <v>1</v>
      </c>
      <c r="AW193" s="107">
        <v>2</v>
      </c>
      <c r="AX193" s="107" t="s">
        <v>548</v>
      </c>
      <c r="AY193" s="107">
        <v>2</v>
      </c>
      <c r="AZ193" s="139">
        <v>1</v>
      </c>
      <c r="BA193" s="107">
        <v>2</v>
      </c>
      <c r="BB193" s="133" t="s">
        <v>603</v>
      </c>
      <c r="BC193" s="107">
        <v>2</v>
      </c>
      <c r="BD193" s="139">
        <v>1</v>
      </c>
      <c r="BE193" s="107">
        <v>10</v>
      </c>
      <c r="BF193" s="107">
        <v>10</v>
      </c>
      <c r="BG193" s="139">
        <v>1</v>
      </c>
      <c r="BH193" s="107">
        <v>4</v>
      </c>
      <c r="BI193" s="107">
        <v>7</v>
      </c>
      <c r="BJ193" s="107">
        <v>11</v>
      </c>
      <c r="BK193" s="139">
        <v>1</v>
      </c>
      <c r="BL193" s="108">
        <v>82</v>
      </c>
      <c r="BM193" s="139">
        <v>0.93181818181818177</v>
      </c>
    </row>
    <row r="194" spans="2:65" x14ac:dyDescent="0.35">
      <c r="B194" s="108" t="s">
        <v>1</v>
      </c>
      <c r="C194" s="108" t="s">
        <v>143</v>
      </c>
      <c r="D194" s="108" t="s">
        <v>144</v>
      </c>
      <c r="E194" s="108" t="s">
        <v>375</v>
      </c>
      <c r="F194" s="108" t="s">
        <v>1222</v>
      </c>
      <c r="G194" s="108" t="s">
        <v>20</v>
      </c>
      <c r="H194" s="108" t="s">
        <v>1643</v>
      </c>
      <c r="I194" s="131" t="s">
        <v>603</v>
      </c>
      <c r="J194" s="108" t="s">
        <v>1277</v>
      </c>
      <c r="K194" s="131" t="s">
        <v>603</v>
      </c>
      <c r="L194" s="108" t="s">
        <v>604</v>
      </c>
      <c r="M194" s="108" t="s">
        <v>534</v>
      </c>
      <c r="N194" s="129" t="s">
        <v>534</v>
      </c>
      <c r="O194" s="108">
        <v>2</v>
      </c>
      <c r="P194" s="108">
        <v>2</v>
      </c>
      <c r="Q194" s="108">
        <v>1</v>
      </c>
      <c r="R194" s="108">
        <v>1</v>
      </c>
      <c r="S194" s="108">
        <v>2</v>
      </c>
      <c r="T194" s="108">
        <v>2</v>
      </c>
      <c r="U194" s="108">
        <v>2</v>
      </c>
      <c r="V194" s="108">
        <v>2</v>
      </c>
      <c r="W194" s="108">
        <v>4</v>
      </c>
      <c r="X194" s="108" t="s">
        <v>1642</v>
      </c>
      <c r="Y194" s="108" t="s">
        <v>548</v>
      </c>
      <c r="Z194" s="108" t="s">
        <v>548</v>
      </c>
      <c r="AA194" s="108" t="s">
        <v>548</v>
      </c>
      <c r="AB194" s="108" t="s">
        <v>548</v>
      </c>
      <c r="AC194" s="108">
        <v>18</v>
      </c>
      <c r="AD194" s="135">
        <v>1</v>
      </c>
      <c r="AE194" s="108">
        <v>10</v>
      </c>
      <c r="AF194" s="108">
        <v>10</v>
      </c>
      <c r="AG194" s="135">
        <v>1</v>
      </c>
      <c r="AH194" s="108">
        <v>10</v>
      </c>
      <c r="AI194" s="108">
        <v>4</v>
      </c>
      <c r="AJ194" s="108">
        <v>14</v>
      </c>
      <c r="AK194" s="135">
        <v>1</v>
      </c>
      <c r="AL194" s="108">
        <v>3</v>
      </c>
      <c r="AM194" s="108">
        <v>3</v>
      </c>
      <c r="AN194" s="108" t="s">
        <v>548</v>
      </c>
      <c r="AO194" s="108">
        <v>4</v>
      </c>
      <c r="AP194" s="108" t="s">
        <v>548</v>
      </c>
      <c r="AQ194" s="108">
        <v>10</v>
      </c>
      <c r="AR194" s="135">
        <v>1</v>
      </c>
      <c r="AS194" s="108">
        <v>5</v>
      </c>
      <c r="AT194" s="130">
        <v>0</v>
      </c>
      <c r="AU194" s="108">
        <v>5</v>
      </c>
      <c r="AV194" s="134">
        <v>0.55555555555555558</v>
      </c>
      <c r="AW194" s="130">
        <v>0</v>
      </c>
      <c r="AX194" s="108" t="s">
        <v>548</v>
      </c>
      <c r="AY194" s="108" t="s">
        <v>534</v>
      </c>
      <c r="AZ194" s="134">
        <v>0</v>
      </c>
      <c r="BA194" s="108">
        <v>2</v>
      </c>
      <c r="BB194" s="131" t="s">
        <v>603</v>
      </c>
      <c r="BC194" s="108">
        <v>2</v>
      </c>
      <c r="BD194" s="135">
        <v>1</v>
      </c>
      <c r="BE194" s="108">
        <v>10</v>
      </c>
      <c r="BF194" s="108">
        <v>10</v>
      </c>
      <c r="BG194" s="135">
        <v>1</v>
      </c>
      <c r="BH194" s="108">
        <v>4</v>
      </c>
      <c r="BI194" s="108">
        <v>7</v>
      </c>
      <c r="BJ194" s="108">
        <v>11</v>
      </c>
      <c r="BK194" s="135">
        <v>1</v>
      </c>
      <c r="BL194" s="108">
        <v>80</v>
      </c>
      <c r="BM194" s="135">
        <v>0.93023255813953487</v>
      </c>
    </row>
    <row r="195" spans="2:65" x14ac:dyDescent="0.35">
      <c r="B195" s="107" t="s">
        <v>1</v>
      </c>
      <c r="C195" s="107" t="s">
        <v>85</v>
      </c>
      <c r="D195" s="107" t="s">
        <v>385</v>
      </c>
      <c r="E195" s="107" t="s">
        <v>386</v>
      </c>
      <c r="F195" s="107" t="s">
        <v>1091</v>
      </c>
      <c r="G195" s="107" t="s">
        <v>88</v>
      </c>
      <c r="H195" s="107" t="s">
        <v>1641</v>
      </c>
      <c r="I195" s="133" t="s">
        <v>603</v>
      </c>
      <c r="J195" s="107" t="s">
        <v>1317</v>
      </c>
      <c r="K195" s="133" t="s">
        <v>603</v>
      </c>
      <c r="L195" s="107" t="s">
        <v>1640</v>
      </c>
      <c r="M195" s="107" t="s">
        <v>534</v>
      </c>
      <c r="N195" s="132" t="s">
        <v>534</v>
      </c>
      <c r="O195" s="107">
        <v>2</v>
      </c>
      <c r="P195" s="107">
        <v>2</v>
      </c>
      <c r="Q195" s="107">
        <v>1</v>
      </c>
      <c r="R195" s="107">
        <v>1</v>
      </c>
      <c r="S195" s="107">
        <v>2</v>
      </c>
      <c r="T195" s="107">
        <v>2</v>
      </c>
      <c r="U195" s="107">
        <v>2</v>
      </c>
      <c r="V195" s="107">
        <v>2</v>
      </c>
      <c r="W195" s="107">
        <v>4</v>
      </c>
      <c r="X195" s="107" t="s">
        <v>1639</v>
      </c>
      <c r="Y195" s="107" t="s">
        <v>548</v>
      </c>
      <c r="Z195" s="107" t="s">
        <v>548</v>
      </c>
      <c r="AA195" s="107" t="s">
        <v>548</v>
      </c>
      <c r="AB195" s="107" t="s">
        <v>548</v>
      </c>
      <c r="AC195" s="107">
        <v>18</v>
      </c>
      <c r="AD195" s="139">
        <v>1</v>
      </c>
      <c r="AE195" s="107">
        <v>10</v>
      </c>
      <c r="AF195" s="107">
        <v>10</v>
      </c>
      <c r="AG195" s="139">
        <v>1</v>
      </c>
      <c r="AH195" s="107">
        <v>10</v>
      </c>
      <c r="AI195" s="107">
        <v>4</v>
      </c>
      <c r="AJ195" s="107">
        <v>14</v>
      </c>
      <c r="AK195" s="139">
        <v>1</v>
      </c>
      <c r="AL195" s="107">
        <v>3</v>
      </c>
      <c r="AM195" s="107">
        <v>3</v>
      </c>
      <c r="AN195" s="107" t="s">
        <v>614</v>
      </c>
      <c r="AO195" s="138">
        <v>0</v>
      </c>
      <c r="AP195" s="107" t="s">
        <v>548</v>
      </c>
      <c r="AQ195" s="107">
        <v>6</v>
      </c>
      <c r="AR195" s="136">
        <v>0.6</v>
      </c>
      <c r="AS195" s="107">
        <v>5</v>
      </c>
      <c r="AT195" s="107">
        <v>4</v>
      </c>
      <c r="AU195" s="107">
        <v>9</v>
      </c>
      <c r="AV195" s="139">
        <v>1</v>
      </c>
      <c r="AW195" s="107">
        <v>2</v>
      </c>
      <c r="AX195" s="107" t="s">
        <v>548</v>
      </c>
      <c r="AY195" s="107">
        <v>2</v>
      </c>
      <c r="AZ195" s="139">
        <v>1</v>
      </c>
      <c r="BA195" s="138">
        <v>0</v>
      </c>
      <c r="BB195" s="133" t="s">
        <v>603</v>
      </c>
      <c r="BC195" s="107" t="s">
        <v>534</v>
      </c>
      <c r="BD195" s="136">
        <v>0</v>
      </c>
      <c r="BE195" s="107">
        <v>10</v>
      </c>
      <c r="BF195" s="107">
        <v>10</v>
      </c>
      <c r="BG195" s="139">
        <v>1</v>
      </c>
      <c r="BH195" s="107">
        <v>4</v>
      </c>
      <c r="BI195" s="107">
        <v>7</v>
      </c>
      <c r="BJ195" s="107">
        <v>11</v>
      </c>
      <c r="BK195" s="139">
        <v>1</v>
      </c>
      <c r="BL195" s="108">
        <v>80</v>
      </c>
      <c r="BM195" s="139">
        <v>0.93023255813953487</v>
      </c>
    </row>
    <row r="196" spans="2:65" x14ac:dyDescent="0.35">
      <c r="B196" s="108" t="s">
        <v>1</v>
      </c>
      <c r="C196" s="108" t="s">
        <v>100</v>
      </c>
      <c r="D196" s="108" t="s">
        <v>150</v>
      </c>
      <c r="E196" s="108" t="s">
        <v>379</v>
      </c>
      <c r="F196" s="108" t="s">
        <v>1115</v>
      </c>
      <c r="G196" s="108" t="s">
        <v>15</v>
      </c>
      <c r="H196" s="108" t="s">
        <v>1638</v>
      </c>
      <c r="I196" s="131" t="s">
        <v>603</v>
      </c>
      <c r="J196" s="108" t="s">
        <v>1336</v>
      </c>
      <c r="K196" s="131" t="s">
        <v>603</v>
      </c>
      <c r="L196" s="108" t="s">
        <v>618</v>
      </c>
      <c r="M196" s="108" t="s">
        <v>534</v>
      </c>
      <c r="N196" s="129" t="s">
        <v>534</v>
      </c>
      <c r="O196" s="108">
        <v>2</v>
      </c>
      <c r="P196" s="108">
        <v>2</v>
      </c>
      <c r="Q196" s="108">
        <v>1</v>
      </c>
      <c r="R196" s="108">
        <v>1</v>
      </c>
      <c r="S196" s="108">
        <v>2</v>
      </c>
      <c r="T196" s="108">
        <v>2</v>
      </c>
      <c r="U196" s="108">
        <v>2</v>
      </c>
      <c r="V196" s="108">
        <v>2</v>
      </c>
      <c r="W196" s="108">
        <v>4</v>
      </c>
      <c r="X196" s="108" t="s">
        <v>421</v>
      </c>
      <c r="Y196" s="108" t="s">
        <v>548</v>
      </c>
      <c r="Z196" s="108" t="s">
        <v>548</v>
      </c>
      <c r="AA196" s="108" t="s">
        <v>548</v>
      </c>
      <c r="AB196" s="108" t="s">
        <v>548</v>
      </c>
      <c r="AC196" s="108">
        <v>18</v>
      </c>
      <c r="AD196" s="135">
        <v>1</v>
      </c>
      <c r="AE196" s="108">
        <v>10</v>
      </c>
      <c r="AF196" s="108">
        <v>10</v>
      </c>
      <c r="AG196" s="135">
        <v>1</v>
      </c>
      <c r="AH196" s="108">
        <v>10</v>
      </c>
      <c r="AI196" s="130">
        <v>0</v>
      </c>
      <c r="AJ196" s="108">
        <v>10</v>
      </c>
      <c r="AK196" s="140">
        <v>0.7142857142857143</v>
      </c>
      <c r="AL196" s="108">
        <v>3</v>
      </c>
      <c r="AM196" s="108" t="s">
        <v>548</v>
      </c>
      <c r="AN196" s="108" t="s">
        <v>548</v>
      </c>
      <c r="AO196" s="108">
        <v>4</v>
      </c>
      <c r="AP196" s="108">
        <v>2</v>
      </c>
      <c r="AQ196" s="108">
        <v>9</v>
      </c>
      <c r="AR196" s="135">
        <v>1</v>
      </c>
      <c r="AS196" s="108">
        <v>5</v>
      </c>
      <c r="AT196" s="108">
        <v>4</v>
      </c>
      <c r="AU196" s="108">
        <v>9</v>
      </c>
      <c r="AV196" s="135">
        <v>1</v>
      </c>
      <c r="AW196" s="130">
        <v>0</v>
      </c>
      <c r="AX196" s="108" t="s">
        <v>548</v>
      </c>
      <c r="AY196" s="108" t="s">
        <v>534</v>
      </c>
      <c r="AZ196" s="134">
        <v>0</v>
      </c>
      <c r="BA196" s="108">
        <v>2</v>
      </c>
      <c r="BB196" s="131" t="s">
        <v>603</v>
      </c>
      <c r="BC196" s="108">
        <v>2</v>
      </c>
      <c r="BD196" s="135">
        <v>1</v>
      </c>
      <c r="BE196" s="108">
        <v>10</v>
      </c>
      <c r="BF196" s="108">
        <v>10</v>
      </c>
      <c r="BG196" s="135">
        <v>1</v>
      </c>
      <c r="BH196" s="108">
        <v>4</v>
      </c>
      <c r="BI196" s="108">
        <v>7</v>
      </c>
      <c r="BJ196" s="108">
        <v>11</v>
      </c>
      <c r="BK196" s="135">
        <v>1</v>
      </c>
      <c r="BL196" s="108">
        <v>79</v>
      </c>
      <c r="BM196" s="135">
        <v>0.92941176470588238</v>
      </c>
    </row>
    <row r="197" spans="2:65" x14ac:dyDescent="0.35">
      <c r="B197" s="107" t="s">
        <v>1</v>
      </c>
      <c r="C197" s="107" t="s">
        <v>21</v>
      </c>
      <c r="D197" s="107" t="s">
        <v>22</v>
      </c>
      <c r="E197" s="107" t="s">
        <v>23</v>
      </c>
      <c r="F197" s="107" t="s">
        <v>917</v>
      </c>
      <c r="G197" s="107" t="s">
        <v>5</v>
      </c>
      <c r="H197" s="107" t="s">
        <v>1637</v>
      </c>
      <c r="I197" s="133" t="s">
        <v>603</v>
      </c>
      <c r="J197" s="107" t="s">
        <v>1415</v>
      </c>
      <c r="K197" s="133" t="s">
        <v>603</v>
      </c>
      <c r="L197" s="107" t="s">
        <v>635</v>
      </c>
      <c r="M197" s="107" t="s">
        <v>534</v>
      </c>
      <c r="N197" s="132" t="s">
        <v>534</v>
      </c>
      <c r="O197" s="107">
        <v>2</v>
      </c>
      <c r="P197" s="107">
        <v>2</v>
      </c>
      <c r="Q197" s="107">
        <v>1</v>
      </c>
      <c r="R197" s="107">
        <v>1</v>
      </c>
      <c r="S197" s="107">
        <v>2</v>
      </c>
      <c r="T197" s="107">
        <v>2</v>
      </c>
      <c r="U197" s="107">
        <v>2</v>
      </c>
      <c r="V197" s="107">
        <v>2</v>
      </c>
      <c r="W197" s="107">
        <v>4</v>
      </c>
      <c r="X197" s="107" t="s">
        <v>1636</v>
      </c>
      <c r="Y197" s="107" t="s">
        <v>548</v>
      </c>
      <c r="Z197" s="107" t="s">
        <v>548</v>
      </c>
      <c r="AA197" s="107" t="s">
        <v>548</v>
      </c>
      <c r="AB197" s="107" t="s">
        <v>548</v>
      </c>
      <c r="AC197" s="107">
        <v>18</v>
      </c>
      <c r="AD197" s="139">
        <v>1</v>
      </c>
      <c r="AE197" s="107">
        <v>10</v>
      </c>
      <c r="AF197" s="107">
        <v>10</v>
      </c>
      <c r="AG197" s="139">
        <v>1</v>
      </c>
      <c r="AH197" s="107">
        <v>10</v>
      </c>
      <c r="AI197" s="138">
        <v>0</v>
      </c>
      <c r="AJ197" s="107">
        <v>10</v>
      </c>
      <c r="AK197" s="137">
        <v>0.7142857142857143</v>
      </c>
      <c r="AL197" s="107">
        <v>3</v>
      </c>
      <c r="AM197" s="107" t="s">
        <v>548</v>
      </c>
      <c r="AN197" s="107" t="s">
        <v>548</v>
      </c>
      <c r="AO197" s="107">
        <v>4</v>
      </c>
      <c r="AP197" s="138">
        <v>0</v>
      </c>
      <c r="AQ197" s="107">
        <v>7</v>
      </c>
      <c r="AR197" s="139">
        <v>0.77777777777777779</v>
      </c>
      <c r="AS197" s="107">
        <v>5</v>
      </c>
      <c r="AT197" s="107">
        <v>4</v>
      </c>
      <c r="AU197" s="107">
        <v>9</v>
      </c>
      <c r="AV197" s="139">
        <v>1</v>
      </c>
      <c r="AW197" s="107">
        <v>2</v>
      </c>
      <c r="AX197" s="107" t="s">
        <v>614</v>
      </c>
      <c r="AY197" s="107">
        <v>2</v>
      </c>
      <c r="AZ197" s="139">
        <v>1</v>
      </c>
      <c r="BA197" s="107">
        <v>2</v>
      </c>
      <c r="BB197" s="133" t="s">
        <v>603</v>
      </c>
      <c r="BC197" s="107">
        <v>2</v>
      </c>
      <c r="BD197" s="139">
        <v>1</v>
      </c>
      <c r="BE197" s="107">
        <v>10</v>
      </c>
      <c r="BF197" s="107">
        <v>10</v>
      </c>
      <c r="BG197" s="139">
        <v>1</v>
      </c>
      <c r="BH197" s="107">
        <v>4</v>
      </c>
      <c r="BI197" s="107">
        <v>7</v>
      </c>
      <c r="BJ197" s="107">
        <v>11</v>
      </c>
      <c r="BK197" s="139">
        <v>1</v>
      </c>
      <c r="BL197" s="108">
        <v>79</v>
      </c>
      <c r="BM197" s="139">
        <v>0.92941176470588238</v>
      </c>
    </row>
    <row r="198" spans="2:65" x14ac:dyDescent="0.35">
      <c r="B198" s="108" t="s">
        <v>1</v>
      </c>
      <c r="C198" s="108" t="s">
        <v>223</v>
      </c>
      <c r="D198" s="108" t="s">
        <v>236</v>
      </c>
      <c r="E198" s="108" t="s">
        <v>488</v>
      </c>
      <c r="F198" s="108" t="s">
        <v>1149</v>
      </c>
      <c r="G198" s="108" t="s">
        <v>210</v>
      </c>
      <c r="H198" s="108" t="s">
        <v>1635</v>
      </c>
      <c r="I198" s="131" t="s">
        <v>603</v>
      </c>
      <c r="J198" s="108" t="s">
        <v>1277</v>
      </c>
      <c r="K198" s="131" t="s">
        <v>603</v>
      </c>
      <c r="L198" s="108" t="s">
        <v>639</v>
      </c>
      <c r="M198" s="108" t="s">
        <v>534</v>
      </c>
      <c r="N198" s="129" t="s">
        <v>534</v>
      </c>
      <c r="O198" s="108">
        <v>2</v>
      </c>
      <c r="P198" s="108">
        <v>2</v>
      </c>
      <c r="Q198" s="130">
        <v>0</v>
      </c>
      <c r="R198" s="108">
        <v>1</v>
      </c>
      <c r="S198" s="108">
        <v>2</v>
      </c>
      <c r="T198" s="108">
        <v>2</v>
      </c>
      <c r="U198" s="108">
        <v>2</v>
      </c>
      <c r="V198" s="108">
        <v>2</v>
      </c>
      <c r="W198" s="108">
        <v>4</v>
      </c>
      <c r="X198" s="108" t="s">
        <v>679</v>
      </c>
      <c r="Y198" s="108" t="s">
        <v>548</v>
      </c>
      <c r="Z198" s="108" t="s">
        <v>548</v>
      </c>
      <c r="AA198" s="108" t="s">
        <v>548</v>
      </c>
      <c r="AB198" s="108" t="s">
        <v>548</v>
      </c>
      <c r="AC198" s="108">
        <v>17</v>
      </c>
      <c r="AD198" s="135">
        <v>0.94444444444444442</v>
      </c>
      <c r="AE198" s="108">
        <v>10</v>
      </c>
      <c r="AF198" s="108">
        <v>10</v>
      </c>
      <c r="AG198" s="135">
        <v>1</v>
      </c>
      <c r="AH198" s="108">
        <v>10</v>
      </c>
      <c r="AI198" s="108" t="s">
        <v>548</v>
      </c>
      <c r="AJ198" s="108">
        <v>10</v>
      </c>
      <c r="AK198" s="135">
        <v>1</v>
      </c>
      <c r="AL198" s="108">
        <v>3</v>
      </c>
      <c r="AM198" s="130">
        <v>0</v>
      </c>
      <c r="AN198" s="108" t="s">
        <v>614</v>
      </c>
      <c r="AO198" s="108">
        <v>4</v>
      </c>
      <c r="AP198" s="130">
        <v>0</v>
      </c>
      <c r="AQ198" s="108">
        <v>7</v>
      </c>
      <c r="AR198" s="134">
        <v>0.58333333333333337</v>
      </c>
      <c r="AS198" s="108">
        <v>5</v>
      </c>
      <c r="AT198" s="108">
        <v>4</v>
      </c>
      <c r="AU198" s="108">
        <v>9</v>
      </c>
      <c r="AV198" s="135">
        <v>1</v>
      </c>
      <c r="AW198" s="108">
        <v>2</v>
      </c>
      <c r="AX198" s="108" t="s">
        <v>614</v>
      </c>
      <c r="AY198" s="108">
        <v>2</v>
      </c>
      <c r="AZ198" s="135">
        <v>1</v>
      </c>
      <c r="BA198" s="108">
        <v>2</v>
      </c>
      <c r="BB198" s="131" t="s">
        <v>603</v>
      </c>
      <c r="BC198" s="108">
        <v>2</v>
      </c>
      <c r="BD198" s="135">
        <v>1</v>
      </c>
      <c r="BE198" s="108">
        <v>10</v>
      </c>
      <c r="BF198" s="108">
        <v>10</v>
      </c>
      <c r="BG198" s="135">
        <v>1</v>
      </c>
      <c r="BH198" s="108">
        <v>4</v>
      </c>
      <c r="BI198" s="108">
        <v>7</v>
      </c>
      <c r="BJ198" s="108">
        <v>11</v>
      </c>
      <c r="BK198" s="135">
        <v>1</v>
      </c>
      <c r="BL198" s="108">
        <v>78</v>
      </c>
      <c r="BM198" s="135">
        <v>0.9285714285714286</v>
      </c>
    </row>
    <row r="199" spans="2:65" x14ac:dyDescent="0.35">
      <c r="B199" s="107" t="s">
        <v>1</v>
      </c>
      <c r="C199" s="107" t="s">
        <v>223</v>
      </c>
      <c r="D199" s="107" t="s">
        <v>452</v>
      </c>
      <c r="E199" s="107" t="s">
        <v>453</v>
      </c>
      <c r="F199" s="107" t="s">
        <v>1229</v>
      </c>
      <c r="G199" s="107" t="s">
        <v>210</v>
      </c>
      <c r="H199" s="107" t="s">
        <v>1634</v>
      </c>
      <c r="I199" s="133" t="s">
        <v>603</v>
      </c>
      <c r="J199" s="107" t="s">
        <v>1280</v>
      </c>
      <c r="K199" s="133" t="s">
        <v>603</v>
      </c>
      <c r="L199" s="107" t="s">
        <v>622</v>
      </c>
      <c r="M199" s="107" t="s">
        <v>534</v>
      </c>
      <c r="N199" s="132" t="s">
        <v>534</v>
      </c>
      <c r="O199" s="107">
        <v>2</v>
      </c>
      <c r="P199" s="107">
        <v>2</v>
      </c>
      <c r="Q199" s="107">
        <v>1</v>
      </c>
      <c r="R199" s="107">
        <v>1</v>
      </c>
      <c r="S199" s="107">
        <v>2</v>
      </c>
      <c r="T199" s="107">
        <v>2</v>
      </c>
      <c r="U199" s="107">
        <v>2</v>
      </c>
      <c r="V199" s="107">
        <v>2</v>
      </c>
      <c r="W199" s="107">
        <v>4</v>
      </c>
      <c r="X199" s="107" t="s">
        <v>1633</v>
      </c>
      <c r="Y199" s="107" t="s">
        <v>548</v>
      </c>
      <c r="Z199" s="107" t="s">
        <v>548</v>
      </c>
      <c r="AA199" s="107" t="s">
        <v>548</v>
      </c>
      <c r="AB199" s="107" t="s">
        <v>548</v>
      </c>
      <c r="AC199" s="107">
        <v>18</v>
      </c>
      <c r="AD199" s="139">
        <v>1</v>
      </c>
      <c r="AE199" s="107">
        <v>10</v>
      </c>
      <c r="AF199" s="107">
        <v>10</v>
      </c>
      <c r="AG199" s="139">
        <v>1</v>
      </c>
      <c r="AH199" s="107">
        <v>10</v>
      </c>
      <c r="AI199" s="107">
        <v>4</v>
      </c>
      <c r="AJ199" s="107">
        <v>14</v>
      </c>
      <c r="AK199" s="139">
        <v>1</v>
      </c>
      <c r="AL199" s="107">
        <v>3</v>
      </c>
      <c r="AM199" s="107" t="s">
        <v>548</v>
      </c>
      <c r="AN199" s="107" t="s">
        <v>548</v>
      </c>
      <c r="AO199" s="107">
        <v>4</v>
      </c>
      <c r="AP199" s="107" t="s">
        <v>548</v>
      </c>
      <c r="AQ199" s="107">
        <v>7</v>
      </c>
      <c r="AR199" s="139">
        <v>1</v>
      </c>
      <c r="AS199" s="107">
        <v>5</v>
      </c>
      <c r="AT199" s="138">
        <v>0</v>
      </c>
      <c r="AU199" s="107">
        <v>5</v>
      </c>
      <c r="AV199" s="136">
        <v>0.55555555555555558</v>
      </c>
      <c r="AW199" s="138">
        <v>0</v>
      </c>
      <c r="AX199" s="107" t="s">
        <v>548</v>
      </c>
      <c r="AY199" s="107" t="s">
        <v>534</v>
      </c>
      <c r="AZ199" s="136">
        <v>0</v>
      </c>
      <c r="BA199" s="107">
        <v>2</v>
      </c>
      <c r="BB199" s="133" t="s">
        <v>603</v>
      </c>
      <c r="BC199" s="107">
        <v>2</v>
      </c>
      <c r="BD199" s="139">
        <v>1</v>
      </c>
      <c r="BE199" s="107">
        <v>10</v>
      </c>
      <c r="BF199" s="107">
        <v>10</v>
      </c>
      <c r="BG199" s="139">
        <v>1</v>
      </c>
      <c r="BH199" s="107">
        <v>4</v>
      </c>
      <c r="BI199" s="107">
        <v>7</v>
      </c>
      <c r="BJ199" s="107">
        <v>11</v>
      </c>
      <c r="BK199" s="139">
        <v>1</v>
      </c>
      <c r="BL199" s="108">
        <v>77</v>
      </c>
      <c r="BM199" s="139">
        <v>0.92771084337349397</v>
      </c>
    </row>
    <row r="200" spans="2:65" x14ac:dyDescent="0.35">
      <c r="B200" s="108" t="s">
        <v>1</v>
      </c>
      <c r="C200" s="108" t="s">
        <v>34</v>
      </c>
      <c r="D200" s="108" t="s">
        <v>159</v>
      </c>
      <c r="E200" s="108" t="s">
        <v>160</v>
      </c>
      <c r="F200" s="108" t="s">
        <v>929</v>
      </c>
      <c r="G200" s="108" t="s">
        <v>202</v>
      </c>
      <c r="H200" s="108" t="s">
        <v>1632</v>
      </c>
      <c r="I200" s="131" t="s">
        <v>603</v>
      </c>
      <c r="J200" s="108" t="s">
        <v>1277</v>
      </c>
      <c r="K200" s="131" t="s">
        <v>603</v>
      </c>
      <c r="L200" s="108" t="s">
        <v>617</v>
      </c>
      <c r="M200" s="108" t="s">
        <v>534</v>
      </c>
      <c r="N200" s="129" t="s">
        <v>534</v>
      </c>
      <c r="O200" s="108">
        <v>2</v>
      </c>
      <c r="P200" s="108">
        <v>2</v>
      </c>
      <c r="Q200" s="108">
        <v>1</v>
      </c>
      <c r="R200" s="108">
        <v>1</v>
      </c>
      <c r="S200" s="108">
        <v>2</v>
      </c>
      <c r="T200" s="108">
        <v>2</v>
      </c>
      <c r="U200" s="108">
        <v>2</v>
      </c>
      <c r="V200" s="108">
        <v>2</v>
      </c>
      <c r="W200" s="130">
        <v>0</v>
      </c>
      <c r="X200" s="108" t="s">
        <v>1631</v>
      </c>
      <c r="Y200" s="108" t="s">
        <v>548</v>
      </c>
      <c r="Z200" s="108" t="s">
        <v>548</v>
      </c>
      <c r="AA200" s="108" t="s">
        <v>548</v>
      </c>
      <c r="AB200" s="108" t="s">
        <v>548</v>
      </c>
      <c r="AC200" s="108">
        <v>14</v>
      </c>
      <c r="AD200" s="135">
        <v>0.77777777777777779</v>
      </c>
      <c r="AE200" s="108">
        <v>10</v>
      </c>
      <c r="AF200" s="108">
        <v>10</v>
      </c>
      <c r="AG200" s="135">
        <v>1</v>
      </c>
      <c r="AH200" s="108">
        <v>10</v>
      </c>
      <c r="AI200" s="108">
        <v>4</v>
      </c>
      <c r="AJ200" s="108">
        <v>14</v>
      </c>
      <c r="AK200" s="135">
        <v>1</v>
      </c>
      <c r="AL200" s="108">
        <v>3</v>
      </c>
      <c r="AM200" s="108" t="s">
        <v>548</v>
      </c>
      <c r="AN200" s="108" t="s">
        <v>548</v>
      </c>
      <c r="AO200" s="108">
        <v>4</v>
      </c>
      <c r="AP200" s="108" t="s">
        <v>548</v>
      </c>
      <c r="AQ200" s="108">
        <v>7</v>
      </c>
      <c r="AR200" s="135">
        <v>1</v>
      </c>
      <c r="AS200" s="108">
        <v>5</v>
      </c>
      <c r="AT200" s="108">
        <v>4</v>
      </c>
      <c r="AU200" s="108">
        <v>9</v>
      </c>
      <c r="AV200" s="135">
        <v>1</v>
      </c>
      <c r="AW200" s="130">
        <v>0</v>
      </c>
      <c r="AX200" s="108" t="s">
        <v>548</v>
      </c>
      <c r="AY200" s="108" t="s">
        <v>534</v>
      </c>
      <c r="AZ200" s="134">
        <v>0</v>
      </c>
      <c r="BA200" s="108">
        <v>2</v>
      </c>
      <c r="BB200" s="131" t="s">
        <v>603</v>
      </c>
      <c r="BC200" s="108">
        <v>2</v>
      </c>
      <c r="BD200" s="135">
        <v>1</v>
      </c>
      <c r="BE200" s="108">
        <v>10</v>
      </c>
      <c r="BF200" s="108">
        <v>10</v>
      </c>
      <c r="BG200" s="135">
        <v>1</v>
      </c>
      <c r="BH200" s="108">
        <v>4</v>
      </c>
      <c r="BI200" s="108">
        <v>7</v>
      </c>
      <c r="BJ200" s="108">
        <v>11</v>
      </c>
      <c r="BK200" s="135">
        <v>1</v>
      </c>
      <c r="BL200" s="108">
        <v>77</v>
      </c>
      <c r="BM200" s="135">
        <v>0.92771084337349397</v>
      </c>
    </row>
    <row r="201" spans="2:65" x14ac:dyDescent="0.35">
      <c r="B201" s="107" t="s">
        <v>1</v>
      </c>
      <c r="C201" s="107" t="s">
        <v>17</v>
      </c>
      <c r="D201" s="107" t="s">
        <v>68</v>
      </c>
      <c r="E201" s="107" t="s">
        <v>69</v>
      </c>
      <c r="F201" s="107" t="s">
        <v>1123</v>
      </c>
      <c r="G201" s="107" t="s">
        <v>20</v>
      </c>
      <c r="H201" s="107" t="s">
        <v>1630</v>
      </c>
      <c r="I201" s="133" t="s">
        <v>603</v>
      </c>
      <c r="J201" s="107" t="s">
        <v>1312</v>
      </c>
      <c r="K201" s="133" t="s">
        <v>603</v>
      </c>
      <c r="L201" s="107" t="s">
        <v>604</v>
      </c>
      <c r="M201" s="107" t="s">
        <v>534</v>
      </c>
      <c r="N201" s="132" t="s">
        <v>534</v>
      </c>
      <c r="O201" s="107">
        <v>2</v>
      </c>
      <c r="P201" s="107">
        <v>2</v>
      </c>
      <c r="Q201" s="107">
        <v>1</v>
      </c>
      <c r="R201" s="107">
        <v>1</v>
      </c>
      <c r="S201" s="107">
        <v>2</v>
      </c>
      <c r="T201" s="107">
        <v>2</v>
      </c>
      <c r="U201" s="107">
        <v>2</v>
      </c>
      <c r="V201" s="107">
        <v>2</v>
      </c>
      <c r="W201" s="138">
        <v>0</v>
      </c>
      <c r="X201" s="107" t="s">
        <v>1629</v>
      </c>
      <c r="Y201" s="107" t="s">
        <v>548</v>
      </c>
      <c r="Z201" s="107" t="s">
        <v>548</v>
      </c>
      <c r="AA201" s="107" t="s">
        <v>548</v>
      </c>
      <c r="AB201" s="107" t="s">
        <v>548</v>
      </c>
      <c r="AC201" s="107">
        <v>14</v>
      </c>
      <c r="AD201" s="139">
        <v>0.77777777777777779</v>
      </c>
      <c r="AE201" s="107">
        <v>10</v>
      </c>
      <c r="AF201" s="107">
        <v>10</v>
      </c>
      <c r="AG201" s="139">
        <v>1</v>
      </c>
      <c r="AH201" s="107">
        <v>10</v>
      </c>
      <c r="AI201" s="107">
        <v>4</v>
      </c>
      <c r="AJ201" s="107">
        <v>14</v>
      </c>
      <c r="AK201" s="139">
        <v>1</v>
      </c>
      <c r="AL201" s="107">
        <v>3</v>
      </c>
      <c r="AM201" s="107" t="s">
        <v>548</v>
      </c>
      <c r="AN201" s="107" t="s">
        <v>548</v>
      </c>
      <c r="AO201" s="107">
        <v>4</v>
      </c>
      <c r="AP201" s="107" t="s">
        <v>548</v>
      </c>
      <c r="AQ201" s="107">
        <v>7</v>
      </c>
      <c r="AR201" s="139">
        <v>1</v>
      </c>
      <c r="AS201" s="107">
        <v>5</v>
      </c>
      <c r="AT201" s="107">
        <v>4</v>
      </c>
      <c r="AU201" s="107">
        <v>9</v>
      </c>
      <c r="AV201" s="139">
        <v>1</v>
      </c>
      <c r="AW201" s="138">
        <v>0</v>
      </c>
      <c r="AX201" s="107" t="s">
        <v>548</v>
      </c>
      <c r="AY201" s="107" t="s">
        <v>534</v>
      </c>
      <c r="AZ201" s="136">
        <v>0</v>
      </c>
      <c r="BA201" s="107">
        <v>2</v>
      </c>
      <c r="BB201" s="133" t="s">
        <v>603</v>
      </c>
      <c r="BC201" s="107">
        <v>2</v>
      </c>
      <c r="BD201" s="139">
        <v>1</v>
      </c>
      <c r="BE201" s="107">
        <v>10</v>
      </c>
      <c r="BF201" s="107">
        <v>10</v>
      </c>
      <c r="BG201" s="139">
        <v>1</v>
      </c>
      <c r="BH201" s="107">
        <v>4</v>
      </c>
      <c r="BI201" s="107">
        <v>7</v>
      </c>
      <c r="BJ201" s="107">
        <v>11</v>
      </c>
      <c r="BK201" s="139">
        <v>1</v>
      </c>
      <c r="BL201" s="108">
        <v>77</v>
      </c>
      <c r="BM201" s="139">
        <v>0.92771084337349397</v>
      </c>
    </row>
    <row r="202" spans="2:65" x14ac:dyDescent="0.35">
      <c r="B202" s="108" t="s">
        <v>1</v>
      </c>
      <c r="C202" s="108" t="s">
        <v>21</v>
      </c>
      <c r="D202" s="108" t="s">
        <v>22</v>
      </c>
      <c r="E202" s="108" t="s">
        <v>264</v>
      </c>
      <c r="F202" s="108" t="s">
        <v>1052</v>
      </c>
      <c r="G202" s="108" t="s">
        <v>5</v>
      </c>
      <c r="H202" s="108" t="s">
        <v>1628</v>
      </c>
      <c r="I202" s="131" t="s">
        <v>603</v>
      </c>
      <c r="J202" s="108" t="s">
        <v>1627</v>
      </c>
      <c r="K202" s="131" t="s">
        <v>603</v>
      </c>
      <c r="L202" s="108" t="s">
        <v>667</v>
      </c>
      <c r="M202" s="108" t="s">
        <v>534</v>
      </c>
      <c r="N202" s="129" t="s">
        <v>534</v>
      </c>
      <c r="O202" s="108">
        <v>2</v>
      </c>
      <c r="P202" s="108">
        <v>2</v>
      </c>
      <c r="Q202" s="108" t="s">
        <v>548</v>
      </c>
      <c r="R202" s="108" t="s">
        <v>548</v>
      </c>
      <c r="S202" s="108">
        <v>2</v>
      </c>
      <c r="T202" s="108">
        <v>2</v>
      </c>
      <c r="U202" s="108">
        <v>2</v>
      </c>
      <c r="V202" s="108">
        <v>2</v>
      </c>
      <c r="W202" s="108">
        <v>4</v>
      </c>
      <c r="X202" s="108" t="s">
        <v>1626</v>
      </c>
      <c r="Y202" s="108" t="s">
        <v>548</v>
      </c>
      <c r="Z202" s="108" t="s">
        <v>548</v>
      </c>
      <c r="AA202" s="108" t="s">
        <v>548</v>
      </c>
      <c r="AB202" s="108" t="s">
        <v>548</v>
      </c>
      <c r="AC202" s="108">
        <v>16</v>
      </c>
      <c r="AD202" s="135">
        <v>1</v>
      </c>
      <c r="AE202" s="108">
        <v>10</v>
      </c>
      <c r="AF202" s="108">
        <v>10</v>
      </c>
      <c r="AG202" s="135">
        <v>1</v>
      </c>
      <c r="AH202" s="108">
        <v>10</v>
      </c>
      <c r="AI202" s="130">
        <v>0</v>
      </c>
      <c r="AJ202" s="108">
        <v>10</v>
      </c>
      <c r="AK202" s="140">
        <v>0.7142857142857143</v>
      </c>
      <c r="AL202" s="108">
        <v>3</v>
      </c>
      <c r="AM202" s="108" t="s">
        <v>548</v>
      </c>
      <c r="AN202" s="108" t="s">
        <v>614</v>
      </c>
      <c r="AO202" s="108">
        <v>4</v>
      </c>
      <c r="AP202" s="130">
        <v>0</v>
      </c>
      <c r="AQ202" s="108">
        <v>7</v>
      </c>
      <c r="AR202" s="135">
        <v>0.77777777777777779</v>
      </c>
      <c r="AS202" s="108">
        <v>5</v>
      </c>
      <c r="AT202" s="108">
        <v>4</v>
      </c>
      <c r="AU202" s="108">
        <v>9</v>
      </c>
      <c r="AV202" s="135">
        <v>1</v>
      </c>
      <c r="AW202" s="108">
        <v>2</v>
      </c>
      <c r="AX202" s="108" t="s">
        <v>614</v>
      </c>
      <c r="AY202" s="108">
        <v>2</v>
      </c>
      <c r="AZ202" s="135">
        <v>1</v>
      </c>
      <c r="BA202" s="108">
        <v>2</v>
      </c>
      <c r="BB202" s="131" t="s">
        <v>603</v>
      </c>
      <c r="BC202" s="108">
        <v>2</v>
      </c>
      <c r="BD202" s="135">
        <v>1</v>
      </c>
      <c r="BE202" s="108">
        <v>10</v>
      </c>
      <c r="BF202" s="108">
        <v>10</v>
      </c>
      <c r="BG202" s="135">
        <v>1</v>
      </c>
      <c r="BH202" s="108">
        <v>4</v>
      </c>
      <c r="BI202" s="108">
        <v>7</v>
      </c>
      <c r="BJ202" s="108">
        <v>11</v>
      </c>
      <c r="BK202" s="135">
        <v>1</v>
      </c>
      <c r="BL202" s="108">
        <v>77</v>
      </c>
      <c r="BM202" s="135">
        <v>0.92771084337349397</v>
      </c>
    </row>
    <row r="203" spans="2:65" x14ac:dyDescent="0.35">
      <c r="B203" s="107" t="s">
        <v>1</v>
      </c>
      <c r="C203" s="107" t="s">
        <v>21</v>
      </c>
      <c r="D203" s="107" t="s">
        <v>78</v>
      </c>
      <c r="E203" s="107" t="s">
        <v>396</v>
      </c>
      <c r="F203" s="107" t="s">
        <v>1046</v>
      </c>
      <c r="G203" s="107" t="s">
        <v>109</v>
      </c>
      <c r="H203" s="107" t="s">
        <v>1625</v>
      </c>
      <c r="I203" s="133" t="s">
        <v>603</v>
      </c>
      <c r="J203" s="107" t="s">
        <v>1277</v>
      </c>
      <c r="K203" s="133" t="s">
        <v>603</v>
      </c>
      <c r="L203" s="107" t="s">
        <v>627</v>
      </c>
      <c r="M203" s="107" t="s">
        <v>534</v>
      </c>
      <c r="N203" s="132" t="s">
        <v>534</v>
      </c>
      <c r="O203" s="107">
        <v>2</v>
      </c>
      <c r="P203" s="107">
        <v>2</v>
      </c>
      <c r="Q203" s="107" t="s">
        <v>548</v>
      </c>
      <c r="R203" s="107" t="s">
        <v>548</v>
      </c>
      <c r="S203" s="107">
        <v>2</v>
      </c>
      <c r="T203" s="107">
        <v>2</v>
      </c>
      <c r="U203" s="107">
        <v>2</v>
      </c>
      <c r="V203" s="107">
        <v>2</v>
      </c>
      <c r="W203" s="107">
        <v>4</v>
      </c>
      <c r="X203" s="107" t="s">
        <v>1624</v>
      </c>
      <c r="Y203" s="107" t="s">
        <v>548</v>
      </c>
      <c r="Z203" s="107" t="s">
        <v>548</v>
      </c>
      <c r="AA203" s="107" t="s">
        <v>548</v>
      </c>
      <c r="AB203" s="107" t="s">
        <v>548</v>
      </c>
      <c r="AC203" s="107">
        <v>16</v>
      </c>
      <c r="AD203" s="139">
        <v>1</v>
      </c>
      <c r="AE203" s="107">
        <v>10</v>
      </c>
      <c r="AF203" s="107">
        <v>10</v>
      </c>
      <c r="AG203" s="139">
        <v>1</v>
      </c>
      <c r="AH203" s="107">
        <v>10</v>
      </c>
      <c r="AI203" s="138">
        <v>0</v>
      </c>
      <c r="AJ203" s="107">
        <v>10</v>
      </c>
      <c r="AK203" s="137">
        <v>0.7142857142857143</v>
      </c>
      <c r="AL203" s="107">
        <v>3</v>
      </c>
      <c r="AM203" s="107" t="s">
        <v>548</v>
      </c>
      <c r="AN203" s="107" t="s">
        <v>548</v>
      </c>
      <c r="AO203" s="107">
        <v>4</v>
      </c>
      <c r="AP203" s="138">
        <v>0</v>
      </c>
      <c r="AQ203" s="107">
        <v>7</v>
      </c>
      <c r="AR203" s="139">
        <v>0.77777777777777779</v>
      </c>
      <c r="AS203" s="107">
        <v>5</v>
      </c>
      <c r="AT203" s="107">
        <v>4</v>
      </c>
      <c r="AU203" s="107">
        <v>9</v>
      </c>
      <c r="AV203" s="139">
        <v>1</v>
      </c>
      <c r="AW203" s="107">
        <v>2</v>
      </c>
      <c r="AX203" s="107" t="s">
        <v>614</v>
      </c>
      <c r="AY203" s="107">
        <v>2</v>
      </c>
      <c r="AZ203" s="139">
        <v>1</v>
      </c>
      <c r="BA203" s="107">
        <v>2</v>
      </c>
      <c r="BB203" s="133" t="s">
        <v>603</v>
      </c>
      <c r="BC203" s="107">
        <v>2</v>
      </c>
      <c r="BD203" s="139">
        <v>1</v>
      </c>
      <c r="BE203" s="107">
        <v>10</v>
      </c>
      <c r="BF203" s="107">
        <v>10</v>
      </c>
      <c r="BG203" s="139">
        <v>1</v>
      </c>
      <c r="BH203" s="107">
        <v>4</v>
      </c>
      <c r="BI203" s="107">
        <v>7</v>
      </c>
      <c r="BJ203" s="107">
        <v>11</v>
      </c>
      <c r="BK203" s="139">
        <v>1</v>
      </c>
      <c r="BL203" s="108">
        <v>77</v>
      </c>
      <c r="BM203" s="139">
        <v>0.92771084337349397</v>
      </c>
    </row>
    <row r="204" spans="2:65" x14ac:dyDescent="0.35">
      <c r="B204" s="108" t="s">
        <v>1</v>
      </c>
      <c r="C204" s="108" t="s">
        <v>46</v>
      </c>
      <c r="D204" s="108" t="s">
        <v>50</v>
      </c>
      <c r="E204" s="108" t="s">
        <v>533</v>
      </c>
      <c r="F204" s="108" t="s">
        <v>1200</v>
      </c>
      <c r="G204" s="108" t="s">
        <v>49</v>
      </c>
      <c r="H204" s="108" t="s">
        <v>1623</v>
      </c>
      <c r="I204" s="131" t="s">
        <v>603</v>
      </c>
      <c r="J204" s="108" t="s">
        <v>748</v>
      </c>
      <c r="K204" s="131" t="s">
        <v>603</v>
      </c>
      <c r="L204" s="108" t="s">
        <v>604</v>
      </c>
      <c r="M204" s="108" t="s">
        <v>534</v>
      </c>
      <c r="N204" s="129" t="s">
        <v>534</v>
      </c>
      <c r="O204" s="108">
        <v>2</v>
      </c>
      <c r="P204" s="108">
        <v>2</v>
      </c>
      <c r="Q204" s="108">
        <v>1</v>
      </c>
      <c r="R204" s="108">
        <v>1</v>
      </c>
      <c r="S204" s="108">
        <v>2</v>
      </c>
      <c r="T204" s="108">
        <v>2</v>
      </c>
      <c r="U204" s="108">
        <v>2</v>
      </c>
      <c r="V204" s="108">
        <v>2</v>
      </c>
      <c r="W204" s="108">
        <v>4</v>
      </c>
      <c r="X204" s="108" t="s">
        <v>1622</v>
      </c>
      <c r="Y204" s="108" t="s">
        <v>548</v>
      </c>
      <c r="Z204" s="108" t="s">
        <v>548</v>
      </c>
      <c r="AA204" s="108" t="s">
        <v>548</v>
      </c>
      <c r="AB204" s="108" t="s">
        <v>548</v>
      </c>
      <c r="AC204" s="108">
        <v>18</v>
      </c>
      <c r="AD204" s="135">
        <v>1</v>
      </c>
      <c r="AE204" s="108" t="s">
        <v>548</v>
      </c>
      <c r="AF204" s="108" t="s">
        <v>534</v>
      </c>
      <c r="AG204" s="129" t="s">
        <v>534</v>
      </c>
      <c r="AH204" s="108">
        <v>10</v>
      </c>
      <c r="AI204" s="108" t="s">
        <v>548</v>
      </c>
      <c r="AJ204" s="108">
        <v>10</v>
      </c>
      <c r="AK204" s="135">
        <v>1</v>
      </c>
      <c r="AL204" s="108">
        <v>3</v>
      </c>
      <c r="AM204" s="108" t="s">
        <v>548</v>
      </c>
      <c r="AN204" s="108" t="s">
        <v>548</v>
      </c>
      <c r="AO204" s="108" t="s">
        <v>548</v>
      </c>
      <c r="AP204" s="108" t="s">
        <v>548</v>
      </c>
      <c r="AQ204" s="108">
        <v>3</v>
      </c>
      <c r="AR204" s="135">
        <v>1</v>
      </c>
      <c r="AS204" s="130">
        <v>0</v>
      </c>
      <c r="AT204" s="108">
        <v>4</v>
      </c>
      <c r="AU204" s="108">
        <v>4</v>
      </c>
      <c r="AV204" s="134">
        <v>0.44444444444444442</v>
      </c>
      <c r="AW204" s="108">
        <v>2</v>
      </c>
      <c r="AX204" s="108" t="s">
        <v>548</v>
      </c>
      <c r="AY204" s="108">
        <v>2</v>
      </c>
      <c r="AZ204" s="135">
        <v>1</v>
      </c>
      <c r="BA204" s="108">
        <v>2</v>
      </c>
      <c r="BB204" s="131" t="s">
        <v>603</v>
      </c>
      <c r="BC204" s="108">
        <v>2</v>
      </c>
      <c r="BD204" s="135">
        <v>1</v>
      </c>
      <c r="BE204" s="108">
        <v>10</v>
      </c>
      <c r="BF204" s="108">
        <v>10</v>
      </c>
      <c r="BG204" s="135">
        <v>1</v>
      </c>
      <c r="BH204" s="108">
        <v>4</v>
      </c>
      <c r="BI204" s="108">
        <v>7</v>
      </c>
      <c r="BJ204" s="108">
        <v>11</v>
      </c>
      <c r="BK204" s="135">
        <v>1</v>
      </c>
      <c r="BL204" s="108">
        <v>60</v>
      </c>
      <c r="BM204" s="135">
        <v>0.92307692307692313</v>
      </c>
    </row>
    <row r="205" spans="2:65" x14ac:dyDescent="0.35">
      <c r="B205" s="107" t="s">
        <v>1</v>
      </c>
      <c r="C205" s="107" t="s">
        <v>24</v>
      </c>
      <c r="D205" s="107" t="s">
        <v>350</v>
      </c>
      <c r="E205" s="107" t="s">
        <v>508</v>
      </c>
      <c r="F205" s="107" t="s">
        <v>1187</v>
      </c>
      <c r="G205" s="107" t="s">
        <v>66</v>
      </c>
      <c r="H205" s="107" t="s">
        <v>1621</v>
      </c>
      <c r="I205" s="133" t="s">
        <v>603</v>
      </c>
      <c r="J205" s="107" t="s">
        <v>1297</v>
      </c>
      <c r="K205" s="133" t="s">
        <v>603</v>
      </c>
      <c r="L205" s="107" t="s">
        <v>618</v>
      </c>
      <c r="M205" s="107" t="s">
        <v>534</v>
      </c>
      <c r="N205" s="132" t="s">
        <v>534</v>
      </c>
      <c r="O205" s="107">
        <v>2</v>
      </c>
      <c r="P205" s="107">
        <v>2</v>
      </c>
      <c r="Q205" s="107">
        <v>1</v>
      </c>
      <c r="R205" s="107">
        <v>1</v>
      </c>
      <c r="S205" s="107">
        <v>2</v>
      </c>
      <c r="T205" s="107">
        <v>2</v>
      </c>
      <c r="U205" s="107">
        <v>2</v>
      </c>
      <c r="V205" s="107">
        <v>2</v>
      </c>
      <c r="W205" s="107">
        <v>4</v>
      </c>
      <c r="X205" s="107" t="s">
        <v>1620</v>
      </c>
      <c r="Y205" s="107" t="s">
        <v>548</v>
      </c>
      <c r="Z205" s="107" t="s">
        <v>548</v>
      </c>
      <c r="AA205" s="107" t="s">
        <v>548</v>
      </c>
      <c r="AB205" s="107" t="s">
        <v>548</v>
      </c>
      <c r="AC205" s="107">
        <v>18</v>
      </c>
      <c r="AD205" s="139">
        <v>1</v>
      </c>
      <c r="AE205" s="107">
        <v>10</v>
      </c>
      <c r="AF205" s="107">
        <v>10</v>
      </c>
      <c r="AG205" s="139">
        <v>1</v>
      </c>
      <c r="AH205" s="107">
        <v>10</v>
      </c>
      <c r="AI205" s="107">
        <v>4</v>
      </c>
      <c r="AJ205" s="107">
        <v>14</v>
      </c>
      <c r="AK205" s="139">
        <v>1</v>
      </c>
      <c r="AL205" s="107">
        <v>3</v>
      </c>
      <c r="AM205" s="138">
        <v>0</v>
      </c>
      <c r="AN205" s="107" t="s">
        <v>614</v>
      </c>
      <c r="AO205" s="107">
        <v>4</v>
      </c>
      <c r="AP205" s="107" t="s">
        <v>548</v>
      </c>
      <c r="AQ205" s="107">
        <v>7</v>
      </c>
      <c r="AR205" s="137">
        <v>0.7</v>
      </c>
      <c r="AS205" s="107">
        <v>5</v>
      </c>
      <c r="AT205" s="107">
        <v>4</v>
      </c>
      <c r="AU205" s="107">
        <v>9</v>
      </c>
      <c r="AV205" s="139">
        <v>1</v>
      </c>
      <c r="AW205" s="138">
        <v>0</v>
      </c>
      <c r="AX205" s="107" t="s">
        <v>548</v>
      </c>
      <c r="AY205" s="107" t="s">
        <v>534</v>
      </c>
      <c r="AZ205" s="136">
        <v>0</v>
      </c>
      <c r="BA205" s="138">
        <v>0</v>
      </c>
      <c r="BB205" s="133" t="s">
        <v>603</v>
      </c>
      <c r="BC205" s="107" t="s">
        <v>534</v>
      </c>
      <c r="BD205" s="136">
        <v>0</v>
      </c>
      <c r="BE205" s="107">
        <v>10</v>
      </c>
      <c r="BF205" s="107">
        <v>10</v>
      </c>
      <c r="BG205" s="139">
        <v>1</v>
      </c>
      <c r="BH205" s="107">
        <v>4</v>
      </c>
      <c r="BI205" s="107">
        <v>7</v>
      </c>
      <c r="BJ205" s="107">
        <v>11</v>
      </c>
      <c r="BK205" s="139">
        <v>1</v>
      </c>
      <c r="BL205" s="108">
        <v>79</v>
      </c>
      <c r="BM205" s="139">
        <v>0.91860465116279066</v>
      </c>
    </row>
    <row r="206" spans="2:65" x14ac:dyDescent="0.35">
      <c r="B206" s="108" t="s">
        <v>1</v>
      </c>
      <c r="C206" s="108" t="s">
        <v>8</v>
      </c>
      <c r="D206" s="108" t="s">
        <v>9</v>
      </c>
      <c r="E206" s="108" t="s">
        <v>205</v>
      </c>
      <c r="F206" s="108" t="s">
        <v>980</v>
      </c>
      <c r="G206" s="108" t="s">
        <v>1330</v>
      </c>
      <c r="H206" s="108" t="s">
        <v>1619</v>
      </c>
      <c r="I206" s="131" t="s">
        <v>603</v>
      </c>
      <c r="J206" s="108" t="s">
        <v>1381</v>
      </c>
      <c r="K206" s="131" t="s">
        <v>603</v>
      </c>
      <c r="L206" s="108" t="s">
        <v>627</v>
      </c>
      <c r="M206" s="108" t="s">
        <v>534</v>
      </c>
      <c r="N206" s="129" t="s">
        <v>534</v>
      </c>
      <c r="O206" s="108">
        <v>2</v>
      </c>
      <c r="P206" s="108">
        <v>2</v>
      </c>
      <c r="Q206" s="108">
        <v>1</v>
      </c>
      <c r="R206" s="108">
        <v>1</v>
      </c>
      <c r="S206" s="108">
        <v>2</v>
      </c>
      <c r="T206" s="108">
        <v>2</v>
      </c>
      <c r="U206" s="108">
        <v>2</v>
      </c>
      <c r="V206" s="108">
        <v>2</v>
      </c>
      <c r="W206" s="108">
        <v>4</v>
      </c>
      <c r="X206" s="108" t="s">
        <v>1618</v>
      </c>
      <c r="Y206" s="108" t="s">
        <v>548</v>
      </c>
      <c r="Z206" s="108" t="s">
        <v>548</v>
      </c>
      <c r="AA206" s="108" t="s">
        <v>548</v>
      </c>
      <c r="AB206" s="108" t="s">
        <v>548</v>
      </c>
      <c r="AC206" s="108">
        <v>18</v>
      </c>
      <c r="AD206" s="135">
        <v>1</v>
      </c>
      <c r="AE206" s="108">
        <v>10</v>
      </c>
      <c r="AF206" s="108">
        <v>10</v>
      </c>
      <c r="AG206" s="135">
        <v>1</v>
      </c>
      <c r="AH206" s="108">
        <v>10</v>
      </c>
      <c r="AI206" s="108">
        <v>4</v>
      </c>
      <c r="AJ206" s="108">
        <v>14</v>
      </c>
      <c r="AK206" s="135">
        <v>1</v>
      </c>
      <c r="AL206" s="108">
        <v>3</v>
      </c>
      <c r="AM206" s="130">
        <v>0</v>
      </c>
      <c r="AN206" s="108" t="s">
        <v>614</v>
      </c>
      <c r="AO206" s="130">
        <v>0</v>
      </c>
      <c r="AP206" s="108" t="s">
        <v>548</v>
      </c>
      <c r="AQ206" s="108">
        <v>3</v>
      </c>
      <c r="AR206" s="134">
        <v>0.3</v>
      </c>
      <c r="AS206" s="108">
        <v>5</v>
      </c>
      <c r="AT206" s="108">
        <v>4</v>
      </c>
      <c r="AU206" s="108">
        <v>9</v>
      </c>
      <c r="AV206" s="135">
        <v>1</v>
      </c>
      <c r="AW206" s="108">
        <v>2</v>
      </c>
      <c r="AX206" s="108" t="s">
        <v>614</v>
      </c>
      <c r="AY206" s="108">
        <v>2</v>
      </c>
      <c r="AZ206" s="135">
        <v>1</v>
      </c>
      <c r="BA206" s="108">
        <v>2</v>
      </c>
      <c r="BB206" s="131" t="s">
        <v>603</v>
      </c>
      <c r="BC206" s="108">
        <v>2</v>
      </c>
      <c r="BD206" s="135">
        <v>1</v>
      </c>
      <c r="BE206" s="108">
        <v>10</v>
      </c>
      <c r="BF206" s="108">
        <v>10</v>
      </c>
      <c r="BG206" s="135">
        <v>1</v>
      </c>
      <c r="BH206" s="108">
        <v>4</v>
      </c>
      <c r="BI206" s="108">
        <v>7</v>
      </c>
      <c r="BJ206" s="108">
        <v>11</v>
      </c>
      <c r="BK206" s="135">
        <v>1</v>
      </c>
      <c r="BL206" s="108">
        <v>79</v>
      </c>
      <c r="BM206" s="135">
        <v>0.91860465116279066</v>
      </c>
    </row>
    <row r="207" spans="2:65" x14ac:dyDescent="0.35">
      <c r="B207" s="107" t="s">
        <v>1</v>
      </c>
      <c r="C207" s="107" t="s">
        <v>46</v>
      </c>
      <c r="D207" s="107" t="s">
        <v>50</v>
      </c>
      <c r="E207" s="107" t="s">
        <v>417</v>
      </c>
      <c r="F207" s="107" t="s">
        <v>1201</v>
      </c>
      <c r="G207" s="107" t="s">
        <v>49</v>
      </c>
      <c r="H207" s="107" t="s">
        <v>1617</v>
      </c>
      <c r="I207" s="133" t="s">
        <v>603</v>
      </c>
      <c r="J207" s="107" t="s">
        <v>1616</v>
      </c>
      <c r="K207" s="133" t="s">
        <v>603</v>
      </c>
      <c r="L207" s="107" t="s">
        <v>1615</v>
      </c>
      <c r="M207" s="107" t="s">
        <v>534</v>
      </c>
      <c r="N207" s="132" t="s">
        <v>534</v>
      </c>
      <c r="O207" s="107">
        <v>2</v>
      </c>
      <c r="P207" s="107">
        <v>2</v>
      </c>
      <c r="Q207" s="107">
        <v>1</v>
      </c>
      <c r="R207" s="107">
        <v>1</v>
      </c>
      <c r="S207" s="107">
        <v>2</v>
      </c>
      <c r="T207" s="107" t="s">
        <v>548</v>
      </c>
      <c r="U207" s="107">
        <v>2</v>
      </c>
      <c r="V207" s="107">
        <v>2</v>
      </c>
      <c r="W207" s="107">
        <v>4</v>
      </c>
      <c r="X207" s="107" t="s">
        <v>1614</v>
      </c>
      <c r="Y207" s="107" t="s">
        <v>548</v>
      </c>
      <c r="Z207" s="107" t="s">
        <v>548</v>
      </c>
      <c r="AA207" s="107" t="s">
        <v>548</v>
      </c>
      <c r="AB207" s="107" t="s">
        <v>548</v>
      </c>
      <c r="AC207" s="107">
        <v>16</v>
      </c>
      <c r="AD207" s="139">
        <v>1</v>
      </c>
      <c r="AE207" s="107">
        <v>10</v>
      </c>
      <c r="AF207" s="107">
        <v>10</v>
      </c>
      <c r="AG207" s="139">
        <v>1</v>
      </c>
      <c r="AH207" s="107">
        <v>10</v>
      </c>
      <c r="AI207" s="138">
        <v>0</v>
      </c>
      <c r="AJ207" s="107">
        <v>10</v>
      </c>
      <c r="AK207" s="137">
        <v>0.7142857142857143</v>
      </c>
      <c r="AL207" s="107">
        <v>3</v>
      </c>
      <c r="AM207" s="138">
        <v>0</v>
      </c>
      <c r="AN207" s="107" t="s">
        <v>614</v>
      </c>
      <c r="AO207" s="107">
        <v>4</v>
      </c>
      <c r="AP207" s="107" t="s">
        <v>548</v>
      </c>
      <c r="AQ207" s="107">
        <v>7</v>
      </c>
      <c r="AR207" s="137">
        <v>0.7</v>
      </c>
      <c r="AS207" s="107">
        <v>5</v>
      </c>
      <c r="AT207" s="107">
        <v>4</v>
      </c>
      <c r="AU207" s="107">
        <v>9</v>
      </c>
      <c r="AV207" s="139">
        <v>1</v>
      </c>
      <c r="AW207" s="107">
        <v>2</v>
      </c>
      <c r="AX207" s="107" t="s">
        <v>614</v>
      </c>
      <c r="AY207" s="107">
        <v>2</v>
      </c>
      <c r="AZ207" s="139">
        <v>1</v>
      </c>
      <c r="BA207" s="107">
        <v>2</v>
      </c>
      <c r="BB207" s="133" t="s">
        <v>603</v>
      </c>
      <c r="BC207" s="107">
        <v>2</v>
      </c>
      <c r="BD207" s="139">
        <v>1</v>
      </c>
      <c r="BE207" s="107">
        <v>10</v>
      </c>
      <c r="BF207" s="107">
        <v>10</v>
      </c>
      <c r="BG207" s="139">
        <v>1</v>
      </c>
      <c r="BH207" s="107">
        <v>4</v>
      </c>
      <c r="BI207" s="107">
        <v>7</v>
      </c>
      <c r="BJ207" s="107">
        <v>11</v>
      </c>
      <c r="BK207" s="139">
        <v>1</v>
      </c>
      <c r="BL207" s="108">
        <v>77</v>
      </c>
      <c r="BM207" s="139">
        <v>0.91666666666666663</v>
      </c>
    </row>
    <row r="208" spans="2:65" x14ac:dyDescent="0.35">
      <c r="B208" s="108" t="s">
        <v>1</v>
      </c>
      <c r="C208" s="108" t="s">
        <v>24</v>
      </c>
      <c r="D208" s="108" t="s">
        <v>64</v>
      </c>
      <c r="E208" s="108" t="s">
        <v>429</v>
      </c>
      <c r="F208" s="108" t="s">
        <v>1202</v>
      </c>
      <c r="G208" s="108" t="s">
        <v>66</v>
      </c>
      <c r="H208" s="108" t="s">
        <v>1613</v>
      </c>
      <c r="I208" s="131" t="s">
        <v>603</v>
      </c>
      <c r="J208" s="108" t="s">
        <v>1300</v>
      </c>
      <c r="K208" s="131" t="s">
        <v>603</v>
      </c>
      <c r="L208" s="108" t="s">
        <v>1612</v>
      </c>
      <c r="M208" s="108" t="s">
        <v>534</v>
      </c>
      <c r="N208" s="129" t="s">
        <v>534</v>
      </c>
      <c r="O208" s="108">
        <v>2</v>
      </c>
      <c r="P208" s="108">
        <v>2</v>
      </c>
      <c r="Q208" s="130">
        <v>0</v>
      </c>
      <c r="R208" s="108">
        <v>1</v>
      </c>
      <c r="S208" s="108">
        <v>2</v>
      </c>
      <c r="T208" s="108">
        <v>2</v>
      </c>
      <c r="U208" s="108">
        <v>2</v>
      </c>
      <c r="V208" s="108">
        <v>2</v>
      </c>
      <c r="W208" s="130">
        <v>0</v>
      </c>
      <c r="X208" s="108" t="s">
        <v>742</v>
      </c>
      <c r="Y208" s="108" t="s">
        <v>548</v>
      </c>
      <c r="Z208" s="108" t="s">
        <v>548</v>
      </c>
      <c r="AA208" s="108" t="s">
        <v>548</v>
      </c>
      <c r="AB208" s="108" t="s">
        <v>548</v>
      </c>
      <c r="AC208" s="108">
        <v>13</v>
      </c>
      <c r="AD208" s="140">
        <v>0.72222222222222221</v>
      </c>
      <c r="AE208" s="108">
        <v>10</v>
      </c>
      <c r="AF208" s="108">
        <v>10</v>
      </c>
      <c r="AG208" s="135">
        <v>1</v>
      </c>
      <c r="AH208" s="108">
        <v>10</v>
      </c>
      <c r="AI208" s="108">
        <v>4</v>
      </c>
      <c r="AJ208" s="108">
        <v>14</v>
      </c>
      <c r="AK208" s="135">
        <v>1</v>
      </c>
      <c r="AL208" s="108">
        <v>3</v>
      </c>
      <c r="AM208" s="130">
        <v>0</v>
      </c>
      <c r="AN208" s="108" t="s">
        <v>614</v>
      </c>
      <c r="AO208" s="108">
        <v>4</v>
      </c>
      <c r="AP208" s="108" t="s">
        <v>548</v>
      </c>
      <c r="AQ208" s="108">
        <v>7</v>
      </c>
      <c r="AR208" s="140">
        <v>0.7</v>
      </c>
      <c r="AS208" s="108">
        <v>5</v>
      </c>
      <c r="AT208" s="108">
        <v>4</v>
      </c>
      <c r="AU208" s="108">
        <v>9</v>
      </c>
      <c r="AV208" s="135">
        <v>1</v>
      </c>
      <c r="AW208" s="108">
        <v>2</v>
      </c>
      <c r="AX208" s="108" t="s">
        <v>548</v>
      </c>
      <c r="AY208" s="108">
        <v>2</v>
      </c>
      <c r="AZ208" s="135">
        <v>1</v>
      </c>
      <c r="BA208" s="108">
        <v>2</v>
      </c>
      <c r="BB208" s="131" t="s">
        <v>603</v>
      </c>
      <c r="BC208" s="108">
        <v>2</v>
      </c>
      <c r="BD208" s="135">
        <v>1</v>
      </c>
      <c r="BE208" s="108">
        <v>10</v>
      </c>
      <c r="BF208" s="108">
        <v>10</v>
      </c>
      <c r="BG208" s="135">
        <v>1</v>
      </c>
      <c r="BH208" s="108">
        <v>4</v>
      </c>
      <c r="BI208" s="108">
        <v>7</v>
      </c>
      <c r="BJ208" s="108">
        <v>11</v>
      </c>
      <c r="BK208" s="135">
        <v>1</v>
      </c>
      <c r="BL208" s="108">
        <v>78</v>
      </c>
      <c r="BM208" s="135">
        <v>0.90697674418604646</v>
      </c>
    </row>
    <row r="209" spans="2:65" x14ac:dyDescent="0.35">
      <c r="B209" s="107" t="s">
        <v>1</v>
      </c>
      <c r="C209" s="107" t="s">
        <v>21</v>
      </c>
      <c r="D209" s="107" t="s">
        <v>280</v>
      </c>
      <c r="E209" s="107" t="s">
        <v>281</v>
      </c>
      <c r="F209" s="107" t="s">
        <v>1086</v>
      </c>
      <c r="G209" s="107" t="s">
        <v>267</v>
      </c>
      <c r="H209" s="107" t="s">
        <v>1310</v>
      </c>
      <c r="I209" s="133" t="s">
        <v>603</v>
      </c>
      <c r="J209" s="107" t="s">
        <v>1277</v>
      </c>
      <c r="K209" s="133" t="s">
        <v>603</v>
      </c>
      <c r="L209" s="107" t="s">
        <v>620</v>
      </c>
      <c r="M209" s="107" t="s">
        <v>534</v>
      </c>
      <c r="N209" s="132" t="s">
        <v>534</v>
      </c>
      <c r="O209" s="107">
        <v>2</v>
      </c>
      <c r="P209" s="107">
        <v>2</v>
      </c>
      <c r="Q209" s="107">
        <v>1</v>
      </c>
      <c r="R209" s="107">
        <v>1</v>
      </c>
      <c r="S209" s="107">
        <v>2</v>
      </c>
      <c r="T209" s="107">
        <v>2</v>
      </c>
      <c r="U209" s="107">
        <v>2</v>
      </c>
      <c r="V209" s="107">
        <v>2</v>
      </c>
      <c r="W209" s="107">
        <v>4</v>
      </c>
      <c r="X209" s="107" t="s">
        <v>1611</v>
      </c>
      <c r="Y209" s="107" t="s">
        <v>548</v>
      </c>
      <c r="Z209" s="107" t="s">
        <v>548</v>
      </c>
      <c r="AA209" s="107" t="s">
        <v>548</v>
      </c>
      <c r="AB209" s="107" t="s">
        <v>548</v>
      </c>
      <c r="AC209" s="107">
        <v>18</v>
      </c>
      <c r="AD209" s="139">
        <v>1</v>
      </c>
      <c r="AE209" s="107">
        <v>10</v>
      </c>
      <c r="AF209" s="107">
        <v>10</v>
      </c>
      <c r="AG209" s="139">
        <v>1</v>
      </c>
      <c r="AH209" s="107">
        <v>10</v>
      </c>
      <c r="AI209" s="107">
        <v>4</v>
      </c>
      <c r="AJ209" s="107">
        <v>14</v>
      </c>
      <c r="AK209" s="139">
        <v>1</v>
      </c>
      <c r="AL209" s="138">
        <v>0</v>
      </c>
      <c r="AM209" s="138">
        <v>0</v>
      </c>
      <c r="AN209" s="107" t="s">
        <v>548</v>
      </c>
      <c r="AO209" s="107">
        <v>4</v>
      </c>
      <c r="AP209" s="107" t="s">
        <v>548</v>
      </c>
      <c r="AQ209" s="107">
        <v>4</v>
      </c>
      <c r="AR209" s="136">
        <v>0.4</v>
      </c>
      <c r="AS209" s="107">
        <v>5</v>
      </c>
      <c r="AT209" s="107">
        <v>4</v>
      </c>
      <c r="AU209" s="107">
        <v>9</v>
      </c>
      <c r="AV209" s="139">
        <v>1</v>
      </c>
      <c r="AW209" s="107">
        <v>2</v>
      </c>
      <c r="AX209" s="107" t="s">
        <v>614</v>
      </c>
      <c r="AY209" s="107">
        <v>2</v>
      </c>
      <c r="AZ209" s="139">
        <v>1</v>
      </c>
      <c r="BA209" s="138">
        <v>0</v>
      </c>
      <c r="BB209" s="133" t="s">
        <v>603</v>
      </c>
      <c r="BC209" s="107" t="s">
        <v>534</v>
      </c>
      <c r="BD209" s="136">
        <v>0</v>
      </c>
      <c r="BE209" s="107">
        <v>10</v>
      </c>
      <c r="BF209" s="107">
        <v>10</v>
      </c>
      <c r="BG209" s="139">
        <v>1</v>
      </c>
      <c r="BH209" s="107">
        <v>4</v>
      </c>
      <c r="BI209" s="107">
        <v>7</v>
      </c>
      <c r="BJ209" s="107">
        <v>11</v>
      </c>
      <c r="BK209" s="139">
        <v>1</v>
      </c>
      <c r="BL209" s="108">
        <v>78</v>
      </c>
      <c r="BM209" s="139">
        <v>0.90697674418604646</v>
      </c>
    </row>
    <row r="210" spans="2:65" x14ac:dyDescent="0.35">
      <c r="B210" s="108" t="s">
        <v>1</v>
      </c>
      <c r="C210" s="108" t="s">
        <v>128</v>
      </c>
      <c r="D210" s="108" t="s">
        <v>179</v>
      </c>
      <c r="E210" s="108" t="s">
        <v>180</v>
      </c>
      <c r="F210" s="108" t="s">
        <v>904</v>
      </c>
      <c r="G210" s="108" t="s">
        <v>15</v>
      </c>
      <c r="H210" s="108" t="s">
        <v>1610</v>
      </c>
      <c r="I210" s="131" t="s">
        <v>603</v>
      </c>
      <c r="J210" s="108" t="s">
        <v>1609</v>
      </c>
      <c r="K210" s="131" t="s">
        <v>603</v>
      </c>
      <c r="L210" s="108" t="s">
        <v>698</v>
      </c>
      <c r="M210" s="108" t="s">
        <v>534</v>
      </c>
      <c r="N210" s="129" t="s">
        <v>534</v>
      </c>
      <c r="O210" s="108">
        <v>2</v>
      </c>
      <c r="P210" s="108">
        <v>2</v>
      </c>
      <c r="Q210" s="108">
        <v>1</v>
      </c>
      <c r="R210" s="108">
        <v>1</v>
      </c>
      <c r="S210" s="108">
        <v>2</v>
      </c>
      <c r="T210" s="108">
        <v>2</v>
      </c>
      <c r="U210" s="108">
        <v>2</v>
      </c>
      <c r="V210" s="108">
        <v>2</v>
      </c>
      <c r="W210" s="108">
        <v>4</v>
      </c>
      <c r="X210" s="108" t="s">
        <v>1608</v>
      </c>
      <c r="Y210" s="108" t="s">
        <v>548</v>
      </c>
      <c r="Z210" s="108" t="s">
        <v>548</v>
      </c>
      <c r="AA210" s="108" t="s">
        <v>548</v>
      </c>
      <c r="AB210" s="108" t="s">
        <v>548</v>
      </c>
      <c r="AC210" s="108">
        <v>18</v>
      </c>
      <c r="AD210" s="135">
        <v>1</v>
      </c>
      <c r="AE210" s="108">
        <v>10</v>
      </c>
      <c r="AF210" s="108">
        <v>10</v>
      </c>
      <c r="AG210" s="135">
        <v>1</v>
      </c>
      <c r="AH210" s="108">
        <v>10</v>
      </c>
      <c r="AI210" s="108">
        <v>4</v>
      </c>
      <c r="AJ210" s="108">
        <v>14</v>
      </c>
      <c r="AK210" s="135">
        <v>1</v>
      </c>
      <c r="AL210" s="108">
        <v>3</v>
      </c>
      <c r="AM210" s="108">
        <v>3</v>
      </c>
      <c r="AN210" s="108" t="s">
        <v>614</v>
      </c>
      <c r="AO210" s="130">
        <v>0</v>
      </c>
      <c r="AP210" s="108" t="s">
        <v>548</v>
      </c>
      <c r="AQ210" s="108">
        <v>6</v>
      </c>
      <c r="AR210" s="134">
        <v>0.6</v>
      </c>
      <c r="AS210" s="108">
        <v>5</v>
      </c>
      <c r="AT210" s="130">
        <v>0</v>
      </c>
      <c r="AU210" s="108">
        <v>5</v>
      </c>
      <c r="AV210" s="134">
        <v>0.55555555555555558</v>
      </c>
      <c r="AW210" s="108">
        <v>2</v>
      </c>
      <c r="AX210" s="108" t="s">
        <v>548</v>
      </c>
      <c r="AY210" s="108">
        <v>2</v>
      </c>
      <c r="AZ210" s="135">
        <v>1</v>
      </c>
      <c r="BA210" s="108">
        <v>2</v>
      </c>
      <c r="BB210" s="131" t="s">
        <v>603</v>
      </c>
      <c r="BC210" s="108">
        <v>2</v>
      </c>
      <c r="BD210" s="135">
        <v>1</v>
      </c>
      <c r="BE210" s="108">
        <v>10</v>
      </c>
      <c r="BF210" s="108">
        <v>10</v>
      </c>
      <c r="BG210" s="135">
        <v>1</v>
      </c>
      <c r="BH210" s="108">
        <v>4</v>
      </c>
      <c r="BI210" s="108">
        <v>7</v>
      </c>
      <c r="BJ210" s="108">
        <v>11</v>
      </c>
      <c r="BK210" s="135">
        <v>1</v>
      </c>
      <c r="BL210" s="108">
        <v>78</v>
      </c>
      <c r="BM210" s="135">
        <v>0.90697674418604646</v>
      </c>
    </row>
    <row r="211" spans="2:65" x14ac:dyDescent="0.35">
      <c r="B211" s="107" t="s">
        <v>1</v>
      </c>
      <c r="C211" s="107" t="s">
        <v>34</v>
      </c>
      <c r="D211" s="107" t="s">
        <v>62</v>
      </c>
      <c r="E211" s="107" t="s">
        <v>63</v>
      </c>
      <c r="F211" s="107" t="s">
        <v>927</v>
      </c>
      <c r="G211" s="107" t="s">
        <v>202</v>
      </c>
      <c r="H211" s="107" t="s">
        <v>1607</v>
      </c>
      <c r="I211" s="133" t="s">
        <v>603</v>
      </c>
      <c r="J211" s="107" t="s">
        <v>1373</v>
      </c>
      <c r="K211" s="133" t="s">
        <v>603</v>
      </c>
      <c r="L211" s="107" t="s">
        <v>631</v>
      </c>
      <c r="M211" s="107" t="s">
        <v>534</v>
      </c>
      <c r="N211" s="132" t="s">
        <v>534</v>
      </c>
      <c r="O211" s="107">
        <v>2</v>
      </c>
      <c r="P211" s="107">
        <v>2</v>
      </c>
      <c r="Q211" s="107">
        <v>1</v>
      </c>
      <c r="R211" s="107">
        <v>1</v>
      </c>
      <c r="S211" s="107">
        <v>2</v>
      </c>
      <c r="T211" s="107">
        <v>2</v>
      </c>
      <c r="U211" s="107">
        <v>2</v>
      </c>
      <c r="V211" s="107">
        <v>2</v>
      </c>
      <c r="W211" s="138">
        <v>0</v>
      </c>
      <c r="X211" s="107" t="s">
        <v>1606</v>
      </c>
      <c r="Y211" s="107" t="s">
        <v>548</v>
      </c>
      <c r="Z211" s="107" t="s">
        <v>548</v>
      </c>
      <c r="AA211" s="107" t="s">
        <v>548</v>
      </c>
      <c r="AB211" s="107" t="s">
        <v>548</v>
      </c>
      <c r="AC211" s="107">
        <v>14</v>
      </c>
      <c r="AD211" s="139">
        <v>0.77777777777777779</v>
      </c>
      <c r="AE211" s="107">
        <v>10</v>
      </c>
      <c r="AF211" s="107">
        <v>10</v>
      </c>
      <c r="AG211" s="139">
        <v>1</v>
      </c>
      <c r="AH211" s="107">
        <v>10</v>
      </c>
      <c r="AI211" s="107">
        <v>4</v>
      </c>
      <c r="AJ211" s="107">
        <v>14</v>
      </c>
      <c r="AK211" s="139">
        <v>1</v>
      </c>
      <c r="AL211" s="107">
        <v>3</v>
      </c>
      <c r="AM211" s="107" t="s">
        <v>548</v>
      </c>
      <c r="AN211" s="107" t="s">
        <v>548</v>
      </c>
      <c r="AO211" s="107">
        <v>4</v>
      </c>
      <c r="AP211" s="107" t="s">
        <v>548</v>
      </c>
      <c r="AQ211" s="107">
        <v>7</v>
      </c>
      <c r="AR211" s="139">
        <v>1</v>
      </c>
      <c r="AS211" s="107">
        <v>5</v>
      </c>
      <c r="AT211" s="138">
        <v>0</v>
      </c>
      <c r="AU211" s="107">
        <v>5</v>
      </c>
      <c r="AV211" s="136">
        <v>0.55555555555555558</v>
      </c>
      <c r="AW211" s="107">
        <v>2</v>
      </c>
      <c r="AX211" s="107" t="s">
        <v>548</v>
      </c>
      <c r="AY211" s="107">
        <v>2</v>
      </c>
      <c r="AZ211" s="139">
        <v>1</v>
      </c>
      <c r="BA211" s="107">
        <v>2</v>
      </c>
      <c r="BB211" s="133" t="s">
        <v>603</v>
      </c>
      <c r="BC211" s="107">
        <v>2</v>
      </c>
      <c r="BD211" s="139">
        <v>1</v>
      </c>
      <c r="BE211" s="107">
        <v>10</v>
      </c>
      <c r="BF211" s="107">
        <v>10</v>
      </c>
      <c r="BG211" s="139">
        <v>1</v>
      </c>
      <c r="BH211" s="107">
        <v>4</v>
      </c>
      <c r="BI211" s="107">
        <v>7</v>
      </c>
      <c r="BJ211" s="107">
        <v>11</v>
      </c>
      <c r="BK211" s="139">
        <v>1</v>
      </c>
      <c r="BL211" s="108">
        <v>75</v>
      </c>
      <c r="BM211" s="139">
        <v>0.90361445783132532</v>
      </c>
    </row>
    <row r="212" spans="2:65" x14ac:dyDescent="0.35">
      <c r="B212" s="108" t="s">
        <v>1</v>
      </c>
      <c r="C212" s="108" t="s">
        <v>24</v>
      </c>
      <c r="D212" s="108" t="s">
        <v>64</v>
      </c>
      <c r="E212" s="108" t="s">
        <v>322</v>
      </c>
      <c r="F212" s="108" t="s">
        <v>1244</v>
      </c>
      <c r="G212" s="108" t="s">
        <v>66</v>
      </c>
      <c r="H212" s="108" t="s">
        <v>1522</v>
      </c>
      <c r="I212" s="131" t="s">
        <v>603</v>
      </c>
      <c r="J212" s="108" t="s">
        <v>1342</v>
      </c>
      <c r="K212" s="131" t="s">
        <v>603</v>
      </c>
      <c r="L212" s="108" t="s">
        <v>627</v>
      </c>
      <c r="M212" s="108" t="s">
        <v>534</v>
      </c>
      <c r="N212" s="129" t="s">
        <v>534</v>
      </c>
      <c r="O212" s="108">
        <v>2</v>
      </c>
      <c r="P212" s="108">
        <v>2</v>
      </c>
      <c r="Q212" s="108">
        <v>1</v>
      </c>
      <c r="R212" s="108">
        <v>1</v>
      </c>
      <c r="S212" s="108">
        <v>2</v>
      </c>
      <c r="T212" s="108">
        <v>2</v>
      </c>
      <c r="U212" s="108">
        <v>2</v>
      </c>
      <c r="V212" s="108">
        <v>2</v>
      </c>
      <c r="W212" s="108">
        <v>4</v>
      </c>
      <c r="X212" s="108" t="s">
        <v>1349</v>
      </c>
      <c r="Y212" s="108" t="s">
        <v>548</v>
      </c>
      <c r="Z212" s="108" t="s">
        <v>548</v>
      </c>
      <c r="AA212" s="108" t="s">
        <v>548</v>
      </c>
      <c r="AB212" s="108" t="s">
        <v>548</v>
      </c>
      <c r="AC212" s="108">
        <v>18</v>
      </c>
      <c r="AD212" s="135">
        <v>1</v>
      </c>
      <c r="AE212" s="108">
        <v>10</v>
      </c>
      <c r="AF212" s="108">
        <v>10</v>
      </c>
      <c r="AG212" s="135">
        <v>1</v>
      </c>
      <c r="AH212" s="108">
        <v>10</v>
      </c>
      <c r="AI212" s="108" t="s">
        <v>548</v>
      </c>
      <c r="AJ212" s="108">
        <v>10</v>
      </c>
      <c r="AK212" s="135">
        <v>1</v>
      </c>
      <c r="AL212" s="108">
        <v>3</v>
      </c>
      <c r="AM212" s="108" t="s">
        <v>548</v>
      </c>
      <c r="AN212" s="108" t="s">
        <v>548</v>
      </c>
      <c r="AO212" s="130">
        <v>0</v>
      </c>
      <c r="AP212" s="130">
        <v>0</v>
      </c>
      <c r="AQ212" s="108">
        <v>3</v>
      </c>
      <c r="AR212" s="134">
        <v>0.33333333333333331</v>
      </c>
      <c r="AS212" s="108">
        <v>5</v>
      </c>
      <c r="AT212" s="108">
        <v>4</v>
      </c>
      <c r="AU212" s="108">
        <v>9</v>
      </c>
      <c r="AV212" s="135">
        <v>1</v>
      </c>
      <c r="AW212" s="108">
        <v>2</v>
      </c>
      <c r="AX212" s="108" t="s">
        <v>614</v>
      </c>
      <c r="AY212" s="108">
        <v>2</v>
      </c>
      <c r="AZ212" s="135">
        <v>1</v>
      </c>
      <c r="BA212" s="130">
        <v>0</v>
      </c>
      <c r="BB212" s="131" t="s">
        <v>603</v>
      </c>
      <c r="BC212" s="108" t="s">
        <v>534</v>
      </c>
      <c r="BD212" s="134">
        <v>0</v>
      </c>
      <c r="BE212" s="108">
        <v>10</v>
      </c>
      <c r="BF212" s="108">
        <v>10</v>
      </c>
      <c r="BG212" s="135">
        <v>1</v>
      </c>
      <c r="BH212" s="108">
        <v>4</v>
      </c>
      <c r="BI212" s="108">
        <v>7</v>
      </c>
      <c r="BJ212" s="108">
        <v>11</v>
      </c>
      <c r="BK212" s="135">
        <v>1</v>
      </c>
      <c r="BL212" s="108">
        <v>73</v>
      </c>
      <c r="BM212" s="135">
        <v>0.90123456790123457</v>
      </c>
    </row>
    <row r="213" spans="2:65" x14ac:dyDescent="0.35">
      <c r="B213" s="107" t="s">
        <v>1</v>
      </c>
      <c r="C213" s="107" t="s">
        <v>117</v>
      </c>
      <c r="D213" s="107" t="s">
        <v>118</v>
      </c>
      <c r="E213" s="107" t="s">
        <v>341</v>
      </c>
      <c r="F213" s="107" t="s">
        <v>1242</v>
      </c>
      <c r="G213" s="107" t="s">
        <v>45</v>
      </c>
      <c r="H213" s="107" t="s">
        <v>1605</v>
      </c>
      <c r="I213" s="133" t="s">
        <v>603</v>
      </c>
      <c r="J213" s="107" t="s">
        <v>1342</v>
      </c>
      <c r="K213" s="133" t="s">
        <v>603</v>
      </c>
      <c r="L213" s="107" t="s">
        <v>624</v>
      </c>
      <c r="M213" s="107" t="s">
        <v>534</v>
      </c>
      <c r="N213" s="132" t="s">
        <v>534</v>
      </c>
      <c r="O213" s="107">
        <v>2</v>
      </c>
      <c r="P213" s="107">
        <v>2</v>
      </c>
      <c r="Q213" s="107">
        <v>1</v>
      </c>
      <c r="R213" s="107">
        <v>1</v>
      </c>
      <c r="S213" s="107">
        <v>2</v>
      </c>
      <c r="T213" s="107">
        <v>2</v>
      </c>
      <c r="U213" s="107">
        <v>2</v>
      </c>
      <c r="V213" s="107">
        <v>2</v>
      </c>
      <c r="W213" s="138">
        <v>0</v>
      </c>
      <c r="X213" s="107" t="s">
        <v>1604</v>
      </c>
      <c r="Y213" s="107" t="s">
        <v>548</v>
      </c>
      <c r="Z213" s="107" t="s">
        <v>548</v>
      </c>
      <c r="AA213" s="107" t="s">
        <v>548</v>
      </c>
      <c r="AB213" s="107" t="s">
        <v>548</v>
      </c>
      <c r="AC213" s="107">
        <v>14</v>
      </c>
      <c r="AD213" s="139">
        <v>0.77777777777777779</v>
      </c>
      <c r="AE213" s="107">
        <v>10</v>
      </c>
      <c r="AF213" s="107">
        <v>10</v>
      </c>
      <c r="AG213" s="139">
        <v>1</v>
      </c>
      <c r="AH213" s="107">
        <v>10</v>
      </c>
      <c r="AI213" s="107" t="s">
        <v>548</v>
      </c>
      <c r="AJ213" s="107">
        <v>10</v>
      </c>
      <c r="AK213" s="139">
        <v>1</v>
      </c>
      <c r="AL213" s="107">
        <v>3</v>
      </c>
      <c r="AM213" s="107" t="s">
        <v>548</v>
      </c>
      <c r="AN213" s="107" t="s">
        <v>548</v>
      </c>
      <c r="AO213" s="107">
        <v>4</v>
      </c>
      <c r="AP213" s="138">
        <v>0</v>
      </c>
      <c r="AQ213" s="107">
        <v>7</v>
      </c>
      <c r="AR213" s="139">
        <v>0.77777777777777779</v>
      </c>
      <c r="AS213" s="107">
        <v>5</v>
      </c>
      <c r="AT213" s="107">
        <v>4</v>
      </c>
      <c r="AU213" s="107">
        <v>9</v>
      </c>
      <c r="AV213" s="139">
        <v>1</v>
      </c>
      <c r="AW213" s="107">
        <v>2</v>
      </c>
      <c r="AX213" s="107" t="s">
        <v>614</v>
      </c>
      <c r="AY213" s="107">
        <v>2</v>
      </c>
      <c r="AZ213" s="139">
        <v>1</v>
      </c>
      <c r="BA213" s="138">
        <v>0</v>
      </c>
      <c r="BB213" s="133" t="s">
        <v>603</v>
      </c>
      <c r="BC213" s="107" t="s">
        <v>534</v>
      </c>
      <c r="BD213" s="136">
        <v>0</v>
      </c>
      <c r="BE213" s="107">
        <v>10</v>
      </c>
      <c r="BF213" s="107">
        <v>10</v>
      </c>
      <c r="BG213" s="139">
        <v>1</v>
      </c>
      <c r="BH213" s="107">
        <v>4</v>
      </c>
      <c r="BI213" s="107">
        <v>7</v>
      </c>
      <c r="BJ213" s="107">
        <v>11</v>
      </c>
      <c r="BK213" s="139">
        <v>1</v>
      </c>
      <c r="BL213" s="108">
        <v>73</v>
      </c>
      <c r="BM213" s="139">
        <v>0.90123456790123457</v>
      </c>
    </row>
    <row r="214" spans="2:65" x14ac:dyDescent="0.35">
      <c r="B214" s="108" t="s">
        <v>1</v>
      </c>
      <c r="C214" s="108" t="s">
        <v>39</v>
      </c>
      <c r="D214" s="108" t="s">
        <v>359</v>
      </c>
      <c r="E214" s="108" t="s">
        <v>360</v>
      </c>
      <c r="F214" s="108" t="s">
        <v>1034</v>
      </c>
      <c r="G214" s="108" t="s">
        <v>42</v>
      </c>
      <c r="H214" s="108" t="s">
        <v>1603</v>
      </c>
      <c r="I214" s="131" t="s">
        <v>603</v>
      </c>
      <c r="J214" s="108" t="s">
        <v>1342</v>
      </c>
      <c r="K214" s="131" t="s">
        <v>603</v>
      </c>
      <c r="L214" s="108" t="s">
        <v>627</v>
      </c>
      <c r="M214" s="108" t="s">
        <v>534</v>
      </c>
      <c r="N214" s="129" t="s">
        <v>534</v>
      </c>
      <c r="O214" s="108">
        <v>2</v>
      </c>
      <c r="P214" s="108">
        <v>2</v>
      </c>
      <c r="Q214" s="108">
        <v>1</v>
      </c>
      <c r="R214" s="108">
        <v>1</v>
      </c>
      <c r="S214" s="108">
        <v>2</v>
      </c>
      <c r="T214" s="108">
        <v>2</v>
      </c>
      <c r="U214" s="108">
        <v>2</v>
      </c>
      <c r="V214" s="108">
        <v>2</v>
      </c>
      <c r="W214" s="108">
        <v>4</v>
      </c>
      <c r="X214" s="108" t="s">
        <v>736</v>
      </c>
      <c r="Y214" s="108" t="s">
        <v>548</v>
      </c>
      <c r="Z214" s="108" t="s">
        <v>548</v>
      </c>
      <c r="AA214" s="108" t="s">
        <v>548</v>
      </c>
      <c r="AB214" s="108" t="s">
        <v>548</v>
      </c>
      <c r="AC214" s="108">
        <v>18</v>
      </c>
      <c r="AD214" s="135">
        <v>1</v>
      </c>
      <c r="AE214" s="108">
        <v>10</v>
      </c>
      <c r="AF214" s="108">
        <v>10</v>
      </c>
      <c r="AG214" s="135">
        <v>1</v>
      </c>
      <c r="AH214" s="108">
        <v>10</v>
      </c>
      <c r="AI214" s="108" t="s">
        <v>548</v>
      </c>
      <c r="AJ214" s="108">
        <v>10</v>
      </c>
      <c r="AK214" s="135">
        <v>1</v>
      </c>
      <c r="AL214" s="108">
        <v>3</v>
      </c>
      <c r="AM214" s="108" t="s">
        <v>548</v>
      </c>
      <c r="AN214" s="108" t="s">
        <v>548</v>
      </c>
      <c r="AO214" s="130">
        <v>0</v>
      </c>
      <c r="AP214" s="130">
        <v>0</v>
      </c>
      <c r="AQ214" s="108">
        <v>3</v>
      </c>
      <c r="AR214" s="134">
        <v>0.33333333333333331</v>
      </c>
      <c r="AS214" s="108">
        <v>5</v>
      </c>
      <c r="AT214" s="108">
        <v>4</v>
      </c>
      <c r="AU214" s="108">
        <v>9</v>
      </c>
      <c r="AV214" s="135">
        <v>1</v>
      </c>
      <c r="AW214" s="130">
        <v>0</v>
      </c>
      <c r="AX214" s="108" t="s">
        <v>614</v>
      </c>
      <c r="AY214" s="108" t="s">
        <v>534</v>
      </c>
      <c r="AZ214" s="134">
        <v>0</v>
      </c>
      <c r="BA214" s="108">
        <v>2</v>
      </c>
      <c r="BB214" s="131" t="s">
        <v>603</v>
      </c>
      <c r="BC214" s="108">
        <v>2</v>
      </c>
      <c r="BD214" s="135">
        <v>1</v>
      </c>
      <c r="BE214" s="108">
        <v>10</v>
      </c>
      <c r="BF214" s="108">
        <v>10</v>
      </c>
      <c r="BG214" s="135">
        <v>1</v>
      </c>
      <c r="BH214" s="108">
        <v>4</v>
      </c>
      <c r="BI214" s="108">
        <v>7</v>
      </c>
      <c r="BJ214" s="108">
        <v>11</v>
      </c>
      <c r="BK214" s="135">
        <v>1</v>
      </c>
      <c r="BL214" s="108">
        <v>73</v>
      </c>
      <c r="BM214" s="135">
        <v>0.90123456790123457</v>
      </c>
    </row>
    <row r="215" spans="2:65" x14ac:dyDescent="0.35">
      <c r="B215" s="107" t="s">
        <v>1</v>
      </c>
      <c r="C215" s="107" t="s">
        <v>21</v>
      </c>
      <c r="D215" s="107" t="s">
        <v>345</v>
      </c>
      <c r="E215" s="107" t="s">
        <v>346</v>
      </c>
      <c r="F215" s="107" t="s">
        <v>1058</v>
      </c>
      <c r="G215" s="107" t="s">
        <v>109</v>
      </c>
      <c r="H215" s="107" t="s">
        <v>1602</v>
      </c>
      <c r="I215" s="133" t="s">
        <v>603</v>
      </c>
      <c r="J215" s="107" t="s">
        <v>1601</v>
      </c>
      <c r="K215" s="133" t="s">
        <v>603</v>
      </c>
      <c r="L215" s="107" t="s">
        <v>630</v>
      </c>
      <c r="M215" s="107" t="s">
        <v>534</v>
      </c>
      <c r="N215" s="132" t="s">
        <v>534</v>
      </c>
      <c r="O215" s="107">
        <v>2</v>
      </c>
      <c r="P215" s="107">
        <v>2</v>
      </c>
      <c r="Q215" s="107">
        <v>1</v>
      </c>
      <c r="R215" s="107">
        <v>1</v>
      </c>
      <c r="S215" s="107">
        <v>2</v>
      </c>
      <c r="T215" s="107" t="s">
        <v>548</v>
      </c>
      <c r="U215" s="107">
        <v>2</v>
      </c>
      <c r="V215" s="107">
        <v>2</v>
      </c>
      <c r="W215" s="107">
        <v>4</v>
      </c>
      <c r="X215" s="107" t="s">
        <v>1600</v>
      </c>
      <c r="Y215" s="107" t="s">
        <v>548</v>
      </c>
      <c r="Z215" s="107" t="s">
        <v>548</v>
      </c>
      <c r="AA215" s="107" t="s">
        <v>548</v>
      </c>
      <c r="AB215" s="107" t="s">
        <v>548</v>
      </c>
      <c r="AC215" s="107">
        <v>16</v>
      </c>
      <c r="AD215" s="139">
        <v>1</v>
      </c>
      <c r="AE215" s="107">
        <v>10</v>
      </c>
      <c r="AF215" s="107">
        <v>10</v>
      </c>
      <c r="AG215" s="139">
        <v>1</v>
      </c>
      <c r="AH215" s="107">
        <v>10</v>
      </c>
      <c r="AI215" s="138">
        <v>0</v>
      </c>
      <c r="AJ215" s="107">
        <v>10</v>
      </c>
      <c r="AK215" s="137">
        <v>0.7142857142857143</v>
      </c>
      <c r="AL215" s="107">
        <v>3</v>
      </c>
      <c r="AM215" s="107" t="s">
        <v>548</v>
      </c>
      <c r="AN215" s="107" t="s">
        <v>548</v>
      </c>
      <c r="AO215" s="107">
        <v>4</v>
      </c>
      <c r="AP215" s="107" t="s">
        <v>548</v>
      </c>
      <c r="AQ215" s="107">
        <v>7</v>
      </c>
      <c r="AR215" s="139">
        <v>1</v>
      </c>
      <c r="AS215" s="107">
        <v>5</v>
      </c>
      <c r="AT215" s="107">
        <v>4</v>
      </c>
      <c r="AU215" s="107">
        <v>9</v>
      </c>
      <c r="AV215" s="139">
        <v>1</v>
      </c>
      <c r="AW215" s="138">
        <v>0</v>
      </c>
      <c r="AX215" s="107" t="s">
        <v>614</v>
      </c>
      <c r="AY215" s="107" t="s">
        <v>534</v>
      </c>
      <c r="AZ215" s="136">
        <v>0</v>
      </c>
      <c r="BA215" s="138">
        <v>0</v>
      </c>
      <c r="BB215" s="133" t="s">
        <v>603</v>
      </c>
      <c r="BC215" s="107" t="s">
        <v>534</v>
      </c>
      <c r="BD215" s="136">
        <v>0</v>
      </c>
      <c r="BE215" s="107">
        <v>10</v>
      </c>
      <c r="BF215" s="107">
        <v>10</v>
      </c>
      <c r="BG215" s="139">
        <v>1</v>
      </c>
      <c r="BH215" s="107">
        <v>4</v>
      </c>
      <c r="BI215" s="107">
        <v>7</v>
      </c>
      <c r="BJ215" s="107">
        <v>11</v>
      </c>
      <c r="BK215" s="139">
        <v>1</v>
      </c>
      <c r="BL215" s="108">
        <v>73</v>
      </c>
      <c r="BM215" s="139">
        <v>0.90123456790123457</v>
      </c>
    </row>
    <row r="216" spans="2:65" x14ac:dyDescent="0.35">
      <c r="B216" s="108" t="s">
        <v>1</v>
      </c>
      <c r="C216" s="108" t="s">
        <v>78</v>
      </c>
      <c r="D216" s="108" t="s">
        <v>78</v>
      </c>
      <c r="E216" s="108" t="s">
        <v>397</v>
      </c>
      <c r="F216" s="108" t="s">
        <v>1110</v>
      </c>
      <c r="G216" s="108" t="s">
        <v>521</v>
      </c>
      <c r="H216" s="108" t="s">
        <v>1599</v>
      </c>
      <c r="I216" s="131" t="s">
        <v>603</v>
      </c>
      <c r="J216" s="108" t="s">
        <v>1277</v>
      </c>
      <c r="K216" s="131" t="s">
        <v>603</v>
      </c>
      <c r="L216" s="108" t="s">
        <v>1598</v>
      </c>
      <c r="M216" s="108" t="s">
        <v>534</v>
      </c>
      <c r="N216" s="129" t="s">
        <v>534</v>
      </c>
      <c r="O216" s="108">
        <v>2</v>
      </c>
      <c r="P216" s="108">
        <v>2</v>
      </c>
      <c r="Q216" s="108">
        <v>1</v>
      </c>
      <c r="R216" s="108">
        <v>1</v>
      </c>
      <c r="S216" s="108">
        <v>2</v>
      </c>
      <c r="T216" s="108">
        <v>2</v>
      </c>
      <c r="U216" s="108">
        <v>2</v>
      </c>
      <c r="V216" s="108">
        <v>2</v>
      </c>
      <c r="W216" s="108">
        <v>4</v>
      </c>
      <c r="X216" s="108" t="s">
        <v>1597</v>
      </c>
      <c r="Y216" s="108" t="s">
        <v>548</v>
      </c>
      <c r="Z216" s="108" t="s">
        <v>548</v>
      </c>
      <c r="AA216" s="108" t="s">
        <v>548</v>
      </c>
      <c r="AB216" s="108" t="s">
        <v>548</v>
      </c>
      <c r="AC216" s="108">
        <v>18</v>
      </c>
      <c r="AD216" s="135">
        <v>1</v>
      </c>
      <c r="AE216" s="108">
        <v>10</v>
      </c>
      <c r="AF216" s="108">
        <v>10</v>
      </c>
      <c r="AG216" s="135">
        <v>1</v>
      </c>
      <c r="AH216" s="108">
        <v>10</v>
      </c>
      <c r="AI216" s="108">
        <v>4</v>
      </c>
      <c r="AJ216" s="108">
        <v>14</v>
      </c>
      <c r="AK216" s="135">
        <v>1</v>
      </c>
      <c r="AL216" s="108">
        <v>3</v>
      </c>
      <c r="AM216" s="108" t="s">
        <v>548</v>
      </c>
      <c r="AN216" s="108" t="s">
        <v>548</v>
      </c>
      <c r="AO216" s="108" t="s">
        <v>548</v>
      </c>
      <c r="AP216" s="108" t="s">
        <v>548</v>
      </c>
      <c r="AQ216" s="108">
        <v>3</v>
      </c>
      <c r="AR216" s="135">
        <v>1</v>
      </c>
      <c r="AS216" s="108">
        <v>5</v>
      </c>
      <c r="AT216" s="130">
        <v>0</v>
      </c>
      <c r="AU216" s="108">
        <v>5</v>
      </c>
      <c r="AV216" s="134">
        <v>0.55555555555555558</v>
      </c>
      <c r="AW216" s="130">
        <v>0</v>
      </c>
      <c r="AX216" s="108" t="s">
        <v>548</v>
      </c>
      <c r="AY216" s="108" t="s">
        <v>534</v>
      </c>
      <c r="AZ216" s="134">
        <v>0</v>
      </c>
      <c r="BA216" s="130">
        <v>0</v>
      </c>
      <c r="BB216" s="131" t="s">
        <v>603</v>
      </c>
      <c r="BC216" s="108" t="s">
        <v>534</v>
      </c>
      <c r="BD216" s="134">
        <v>0</v>
      </c>
      <c r="BE216" s="108">
        <v>10</v>
      </c>
      <c r="BF216" s="108">
        <v>10</v>
      </c>
      <c r="BG216" s="135">
        <v>1</v>
      </c>
      <c r="BH216" s="108">
        <v>4</v>
      </c>
      <c r="BI216" s="108">
        <v>7</v>
      </c>
      <c r="BJ216" s="108">
        <v>11</v>
      </c>
      <c r="BK216" s="135">
        <v>1</v>
      </c>
      <c r="BL216" s="108">
        <v>71</v>
      </c>
      <c r="BM216" s="135">
        <v>0.89873417721518989</v>
      </c>
    </row>
    <row r="217" spans="2:65" x14ac:dyDescent="0.35">
      <c r="B217" s="107" t="s">
        <v>1</v>
      </c>
      <c r="C217" s="107" t="s">
        <v>8</v>
      </c>
      <c r="D217" s="107" t="s">
        <v>414</v>
      </c>
      <c r="E217" s="107" t="s">
        <v>502</v>
      </c>
      <c r="F217" s="107" t="s">
        <v>1166</v>
      </c>
      <c r="G217" s="107" t="s">
        <v>811</v>
      </c>
      <c r="H217" s="107" t="s">
        <v>1596</v>
      </c>
      <c r="I217" s="133" t="s">
        <v>603</v>
      </c>
      <c r="J217" s="107" t="s">
        <v>1312</v>
      </c>
      <c r="K217" s="133" t="s">
        <v>603</v>
      </c>
      <c r="L217" s="107" t="s">
        <v>625</v>
      </c>
      <c r="M217" s="107" t="s">
        <v>534</v>
      </c>
      <c r="N217" s="132" t="s">
        <v>534</v>
      </c>
      <c r="O217" s="107">
        <v>2</v>
      </c>
      <c r="P217" s="107">
        <v>2</v>
      </c>
      <c r="Q217" s="107">
        <v>1</v>
      </c>
      <c r="R217" s="138">
        <v>0</v>
      </c>
      <c r="S217" s="107">
        <v>2</v>
      </c>
      <c r="T217" s="107">
        <v>2</v>
      </c>
      <c r="U217" s="107">
        <v>2</v>
      </c>
      <c r="V217" s="107">
        <v>2</v>
      </c>
      <c r="W217" s="107">
        <v>4</v>
      </c>
      <c r="X217" s="107" t="s">
        <v>1595</v>
      </c>
      <c r="Y217" s="107" t="s">
        <v>548</v>
      </c>
      <c r="Z217" s="107" t="s">
        <v>548</v>
      </c>
      <c r="AA217" s="107" t="s">
        <v>548</v>
      </c>
      <c r="AB217" s="107" t="s">
        <v>548</v>
      </c>
      <c r="AC217" s="107">
        <v>17</v>
      </c>
      <c r="AD217" s="139">
        <v>0.94444444444444442</v>
      </c>
      <c r="AE217" s="107" t="s">
        <v>548</v>
      </c>
      <c r="AF217" s="107" t="s">
        <v>534</v>
      </c>
      <c r="AG217" s="132" t="s">
        <v>534</v>
      </c>
      <c r="AH217" s="107">
        <v>10</v>
      </c>
      <c r="AI217" s="138">
        <v>0</v>
      </c>
      <c r="AJ217" s="107">
        <v>10</v>
      </c>
      <c r="AK217" s="137">
        <v>0.7142857142857143</v>
      </c>
      <c r="AL217" s="107">
        <v>3</v>
      </c>
      <c r="AM217" s="138">
        <v>0</v>
      </c>
      <c r="AN217" s="107" t="s">
        <v>614</v>
      </c>
      <c r="AO217" s="107">
        <v>4</v>
      </c>
      <c r="AP217" s="107">
        <v>2</v>
      </c>
      <c r="AQ217" s="107">
        <v>9</v>
      </c>
      <c r="AR217" s="139">
        <v>0.75</v>
      </c>
      <c r="AS217" s="107">
        <v>5</v>
      </c>
      <c r="AT217" s="107">
        <v>4</v>
      </c>
      <c r="AU217" s="107">
        <v>9</v>
      </c>
      <c r="AV217" s="139">
        <v>1</v>
      </c>
      <c r="AW217" s="107">
        <v>2</v>
      </c>
      <c r="AX217" s="107" t="s">
        <v>614</v>
      </c>
      <c r="AY217" s="107">
        <v>2</v>
      </c>
      <c r="AZ217" s="139">
        <v>1</v>
      </c>
      <c r="BA217" s="107">
        <v>2</v>
      </c>
      <c r="BB217" s="133" t="s">
        <v>603</v>
      </c>
      <c r="BC217" s="107">
        <v>2</v>
      </c>
      <c r="BD217" s="139">
        <v>1</v>
      </c>
      <c r="BE217" s="107">
        <v>10</v>
      </c>
      <c r="BF217" s="107">
        <v>10</v>
      </c>
      <c r="BG217" s="139">
        <v>1</v>
      </c>
      <c r="BH217" s="107">
        <v>4</v>
      </c>
      <c r="BI217" s="107">
        <v>7</v>
      </c>
      <c r="BJ217" s="107">
        <v>11</v>
      </c>
      <c r="BK217" s="139">
        <v>1</v>
      </c>
      <c r="BL217" s="108">
        <v>70</v>
      </c>
      <c r="BM217" s="139">
        <v>0.89743589743589747</v>
      </c>
    </row>
    <row r="218" spans="2:65" x14ac:dyDescent="0.35">
      <c r="B218" s="108" t="s">
        <v>1</v>
      </c>
      <c r="C218" s="108" t="s">
        <v>24</v>
      </c>
      <c r="D218" s="108" t="s">
        <v>64</v>
      </c>
      <c r="E218" s="108" t="s">
        <v>441</v>
      </c>
      <c r="F218" s="108" t="s">
        <v>1015</v>
      </c>
      <c r="G218" s="108" t="s">
        <v>42</v>
      </c>
      <c r="H218" s="108" t="s">
        <v>1594</v>
      </c>
      <c r="I218" s="131" t="s">
        <v>603</v>
      </c>
      <c r="J218" s="108" t="s">
        <v>1277</v>
      </c>
      <c r="K218" s="131" t="s">
        <v>603</v>
      </c>
      <c r="L218" s="108" t="s">
        <v>604</v>
      </c>
      <c r="M218" s="108" t="s">
        <v>534</v>
      </c>
      <c r="N218" s="129" t="s">
        <v>534</v>
      </c>
      <c r="O218" s="108">
        <v>2</v>
      </c>
      <c r="P218" s="108">
        <v>2</v>
      </c>
      <c r="Q218" s="108">
        <v>1</v>
      </c>
      <c r="R218" s="108">
        <v>1</v>
      </c>
      <c r="S218" s="108">
        <v>2</v>
      </c>
      <c r="T218" s="108">
        <v>2</v>
      </c>
      <c r="U218" s="108">
        <v>2</v>
      </c>
      <c r="V218" s="108">
        <v>2</v>
      </c>
      <c r="W218" s="108">
        <v>4</v>
      </c>
      <c r="X218" s="108" t="s">
        <v>714</v>
      </c>
      <c r="Y218" s="108" t="s">
        <v>548</v>
      </c>
      <c r="Z218" s="108" t="s">
        <v>548</v>
      </c>
      <c r="AA218" s="108" t="s">
        <v>548</v>
      </c>
      <c r="AB218" s="108" t="s">
        <v>548</v>
      </c>
      <c r="AC218" s="108">
        <v>18</v>
      </c>
      <c r="AD218" s="135">
        <v>1</v>
      </c>
      <c r="AE218" s="108">
        <v>10</v>
      </c>
      <c r="AF218" s="108">
        <v>10</v>
      </c>
      <c r="AG218" s="135">
        <v>1</v>
      </c>
      <c r="AH218" s="108">
        <v>10</v>
      </c>
      <c r="AI218" s="108">
        <v>4</v>
      </c>
      <c r="AJ218" s="108">
        <v>14</v>
      </c>
      <c r="AK218" s="135">
        <v>1</v>
      </c>
      <c r="AL218" s="108">
        <v>3</v>
      </c>
      <c r="AM218" s="130">
        <v>0</v>
      </c>
      <c r="AN218" s="108" t="s">
        <v>613</v>
      </c>
      <c r="AO218" s="108">
        <v>4</v>
      </c>
      <c r="AP218" s="108" t="s">
        <v>548</v>
      </c>
      <c r="AQ218" s="108">
        <v>7</v>
      </c>
      <c r="AR218" s="140">
        <v>0.7</v>
      </c>
      <c r="AS218" s="108">
        <v>5</v>
      </c>
      <c r="AT218" s="130">
        <v>0</v>
      </c>
      <c r="AU218" s="108">
        <v>5</v>
      </c>
      <c r="AV218" s="134">
        <v>0.55555555555555558</v>
      </c>
      <c r="AW218" s="108">
        <v>2</v>
      </c>
      <c r="AX218" s="108" t="s">
        <v>548</v>
      </c>
      <c r="AY218" s="108">
        <v>2</v>
      </c>
      <c r="AZ218" s="135">
        <v>1</v>
      </c>
      <c r="BA218" s="130">
        <v>0</v>
      </c>
      <c r="BB218" s="131" t="s">
        <v>603</v>
      </c>
      <c r="BC218" s="108" t="s">
        <v>534</v>
      </c>
      <c r="BD218" s="134">
        <v>0</v>
      </c>
      <c r="BE218" s="108">
        <v>10</v>
      </c>
      <c r="BF218" s="108">
        <v>10</v>
      </c>
      <c r="BG218" s="135">
        <v>1</v>
      </c>
      <c r="BH218" s="108">
        <v>4</v>
      </c>
      <c r="BI218" s="108">
        <v>7</v>
      </c>
      <c r="BJ218" s="108">
        <v>11</v>
      </c>
      <c r="BK218" s="135">
        <v>1</v>
      </c>
      <c r="BL218" s="108">
        <v>77</v>
      </c>
      <c r="BM218" s="135">
        <v>0.89534883720930236</v>
      </c>
    </row>
    <row r="219" spans="2:65" x14ac:dyDescent="0.35">
      <c r="B219" s="107" t="s">
        <v>1</v>
      </c>
      <c r="C219" s="107" t="s">
        <v>78</v>
      </c>
      <c r="D219" s="107" t="s">
        <v>78</v>
      </c>
      <c r="E219" s="107" t="s">
        <v>325</v>
      </c>
      <c r="F219" s="107" t="s">
        <v>1028</v>
      </c>
      <c r="G219" s="107" t="s">
        <v>109</v>
      </c>
      <c r="H219" s="107" t="s">
        <v>1593</v>
      </c>
      <c r="I219" s="133" t="s">
        <v>603</v>
      </c>
      <c r="J219" s="107" t="s">
        <v>1277</v>
      </c>
      <c r="K219" s="133" t="s">
        <v>603</v>
      </c>
      <c r="L219" s="107" t="s">
        <v>1378</v>
      </c>
      <c r="M219" s="107" t="s">
        <v>534</v>
      </c>
      <c r="N219" s="132" t="s">
        <v>534</v>
      </c>
      <c r="O219" s="107">
        <v>2</v>
      </c>
      <c r="P219" s="107">
        <v>2</v>
      </c>
      <c r="Q219" s="107" t="s">
        <v>548</v>
      </c>
      <c r="R219" s="107" t="s">
        <v>548</v>
      </c>
      <c r="S219" s="107">
        <v>2</v>
      </c>
      <c r="T219" s="107">
        <v>2</v>
      </c>
      <c r="U219" s="107">
        <v>2</v>
      </c>
      <c r="V219" s="107">
        <v>2</v>
      </c>
      <c r="W219" s="107">
        <v>4</v>
      </c>
      <c r="X219" s="107" t="s">
        <v>1592</v>
      </c>
      <c r="Y219" s="107" t="s">
        <v>548</v>
      </c>
      <c r="Z219" s="107" t="s">
        <v>548</v>
      </c>
      <c r="AA219" s="107" t="s">
        <v>548</v>
      </c>
      <c r="AB219" s="107" t="s">
        <v>548</v>
      </c>
      <c r="AC219" s="107">
        <v>16</v>
      </c>
      <c r="AD219" s="139">
        <v>1</v>
      </c>
      <c r="AE219" s="107">
        <v>10</v>
      </c>
      <c r="AF219" s="107">
        <v>10</v>
      </c>
      <c r="AG219" s="139">
        <v>1</v>
      </c>
      <c r="AH219" s="107">
        <v>10</v>
      </c>
      <c r="AI219" s="107" t="s">
        <v>548</v>
      </c>
      <c r="AJ219" s="107">
        <v>10</v>
      </c>
      <c r="AK219" s="139">
        <v>1</v>
      </c>
      <c r="AL219" s="107">
        <v>3</v>
      </c>
      <c r="AM219" s="107" t="s">
        <v>548</v>
      </c>
      <c r="AN219" s="107" t="s">
        <v>548</v>
      </c>
      <c r="AO219" s="107" t="s">
        <v>548</v>
      </c>
      <c r="AP219" s="138">
        <v>0</v>
      </c>
      <c r="AQ219" s="107">
        <v>3</v>
      </c>
      <c r="AR219" s="136">
        <v>0.6</v>
      </c>
      <c r="AS219" s="107">
        <v>5</v>
      </c>
      <c r="AT219" s="138">
        <v>0</v>
      </c>
      <c r="AU219" s="107">
        <v>5</v>
      </c>
      <c r="AV219" s="136">
        <v>0.55555555555555558</v>
      </c>
      <c r="AW219" s="138">
        <v>0</v>
      </c>
      <c r="AX219" s="107" t="s">
        <v>614</v>
      </c>
      <c r="AY219" s="107" t="s">
        <v>534</v>
      </c>
      <c r="AZ219" s="136">
        <v>0</v>
      </c>
      <c r="BA219" s="107">
        <v>2</v>
      </c>
      <c r="BB219" s="133" t="s">
        <v>603</v>
      </c>
      <c r="BC219" s="107">
        <v>2</v>
      </c>
      <c r="BD219" s="139">
        <v>1</v>
      </c>
      <c r="BE219" s="107">
        <v>10</v>
      </c>
      <c r="BF219" s="107">
        <v>10</v>
      </c>
      <c r="BG219" s="139">
        <v>1</v>
      </c>
      <c r="BH219" s="107">
        <v>4</v>
      </c>
      <c r="BI219" s="107">
        <v>7</v>
      </c>
      <c r="BJ219" s="107">
        <v>11</v>
      </c>
      <c r="BK219" s="139">
        <v>1</v>
      </c>
      <c r="BL219" s="108">
        <v>67</v>
      </c>
      <c r="BM219" s="139">
        <v>0.89333333333333331</v>
      </c>
    </row>
    <row r="220" spans="2:65" x14ac:dyDescent="0.35">
      <c r="B220" s="108" t="s">
        <v>1</v>
      </c>
      <c r="C220" s="108" t="s">
        <v>72</v>
      </c>
      <c r="D220" s="108" t="s">
        <v>73</v>
      </c>
      <c r="E220" s="108" t="s">
        <v>74</v>
      </c>
      <c r="F220" s="108" t="s">
        <v>905</v>
      </c>
      <c r="G220" s="108" t="s">
        <v>75</v>
      </c>
      <c r="H220" s="108" t="s">
        <v>1591</v>
      </c>
      <c r="I220" s="131" t="s">
        <v>603</v>
      </c>
      <c r="J220" s="108" t="s">
        <v>1342</v>
      </c>
      <c r="K220" s="131" t="s">
        <v>603</v>
      </c>
      <c r="L220" s="108" t="s">
        <v>630</v>
      </c>
      <c r="M220" s="108" t="s">
        <v>534</v>
      </c>
      <c r="N220" s="129" t="s">
        <v>534</v>
      </c>
      <c r="O220" s="108">
        <v>2</v>
      </c>
      <c r="P220" s="108">
        <v>2</v>
      </c>
      <c r="Q220" s="108">
        <v>1</v>
      </c>
      <c r="R220" s="108">
        <v>1</v>
      </c>
      <c r="S220" s="108">
        <v>2</v>
      </c>
      <c r="T220" s="108">
        <v>2</v>
      </c>
      <c r="U220" s="108">
        <v>2</v>
      </c>
      <c r="V220" s="108">
        <v>2</v>
      </c>
      <c r="W220" s="108">
        <v>4</v>
      </c>
      <c r="X220" s="108" t="s">
        <v>1590</v>
      </c>
      <c r="Y220" s="108" t="s">
        <v>548</v>
      </c>
      <c r="Z220" s="108" t="s">
        <v>548</v>
      </c>
      <c r="AA220" s="108" t="s">
        <v>548</v>
      </c>
      <c r="AB220" s="108" t="s">
        <v>548</v>
      </c>
      <c r="AC220" s="108">
        <v>18</v>
      </c>
      <c r="AD220" s="135">
        <v>1</v>
      </c>
      <c r="AE220" s="108">
        <v>10</v>
      </c>
      <c r="AF220" s="108">
        <v>10</v>
      </c>
      <c r="AG220" s="135">
        <v>1</v>
      </c>
      <c r="AH220" s="108">
        <v>10</v>
      </c>
      <c r="AI220" s="108" t="s">
        <v>548</v>
      </c>
      <c r="AJ220" s="108">
        <v>10</v>
      </c>
      <c r="AK220" s="135">
        <v>1</v>
      </c>
      <c r="AL220" s="108">
        <v>3</v>
      </c>
      <c r="AM220" s="108">
        <v>3</v>
      </c>
      <c r="AN220" s="108" t="s">
        <v>614</v>
      </c>
      <c r="AO220" s="108">
        <v>4</v>
      </c>
      <c r="AP220" s="108">
        <v>2</v>
      </c>
      <c r="AQ220" s="108">
        <v>12</v>
      </c>
      <c r="AR220" s="135">
        <v>1</v>
      </c>
      <c r="AS220" s="130">
        <v>0</v>
      </c>
      <c r="AT220" s="130">
        <v>0</v>
      </c>
      <c r="AU220" s="108" t="s">
        <v>534</v>
      </c>
      <c r="AV220" s="134">
        <v>0</v>
      </c>
      <c r="AW220" s="108">
        <v>2</v>
      </c>
      <c r="AX220" s="108" t="s">
        <v>614</v>
      </c>
      <c r="AY220" s="108">
        <v>2</v>
      </c>
      <c r="AZ220" s="135">
        <v>1</v>
      </c>
      <c r="BA220" s="108">
        <v>2</v>
      </c>
      <c r="BB220" s="131" t="s">
        <v>603</v>
      </c>
      <c r="BC220" s="108">
        <v>2</v>
      </c>
      <c r="BD220" s="135">
        <v>1</v>
      </c>
      <c r="BE220" s="108">
        <v>10</v>
      </c>
      <c r="BF220" s="108">
        <v>10</v>
      </c>
      <c r="BG220" s="135">
        <v>1</v>
      </c>
      <c r="BH220" s="108">
        <v>4</v>
      </c>
      <c r="BI220" s="108">
        <v>7</v>
      </c>
      <c r="BJ220" s="108">
        <v>11</v>
      </c>
      <c r="BK220" s="135">
        <v>1</v>
      </c>
      <c r="BL220" s="108">
        <v>75</v>
      </c>
      <c r="BM220" s="135">
        <v>0.8928571428571429</v>
      </c>
    </row>
    <row r="221" spans="2:65" x14ac:dyDescent="0.35">
      <c r="B221" s="107" t="s">
        <v>1</v>
      </c>
      <c r="C221" s="107" t="s">
        <v>2</v>
      </c>
      <c r="D221" s="107" t="s">
        <v>37</v>
      </c>
      <c r="E221" s="107" t="s">
        <v>38</v>
      </c>
      <c r="F221" s="107" t="s">
        <v>986</v>
      </c>
      <c r="G221" s="107" t="s">
        <v>5</v>
      </c>
      <c r="H221" s="107" t="s">
        <v>1589</v>
      </c>
      <c r="I221" s="133" t="s">
        <v>603</v>
      </c>
      <c r="J221" s="107" t="s">
        <v>1277</v>
      </c>
      <c r="K221" s="133" t="s">
        <v>603</v>
      </c>
      <c r="L221" s="107" t="s">
        <v>683</v>
      </c>
      <c r="M221" s="107" t="s">
        <v>534</v>
      </c>
      <c r="N221" s="132" t="s">
        <v>534</v>
      </c>
      <c r="O221" s="107">
        <v>2</v>
      </c>
      <c r="P221" s="107">
        <v>2</v>
      </c>
      <c r="Q221" s="107">
        <v>1</v>
      </c>
      <c r="R221" s="107">
        <v>1</v>
      </c>
      <c r="S221" s="107">
        <v>2</v>
      </c>
      <c r="T221" s="107" t="s">
        <v>548</v>
      </c>
      <c r="U221" s="107">
        <v>2</v>
      </c>
      <c r="V221" s="107">
        <v>2</v>
      </c>
      <c r="W221" s="138">
        <v>0</v>
      </c>
      <c r="X221" s="107" t="s">
        <v>1588</v>
      </c>
      <c r="Y221" s="107" t="s">
        <v>548</v>
      </c>
      <c r="Z221" s="107" t="s">
        <v>548</v>
      </c>
      <c r="AA221" s="107" t="s">
        <v>548</v>
      </c>
      <c r="AB221" s="107" t="s">
        <v>548</v>
      </c>
      <c r="AC221" s="107">
        <v>12</v>
      </c>
      <c r="AD221" s="139">
        <v>0.75</v>
      </c>
      <c r="AE221" s="107">
        <v>10</v>
      </c>
      <c r="AF221" s="107">
        <v>10</v>
      </c>
      <c r="AG221" s="139">
        <v>1</v>
      </c>
      <c r="AH221" s="107">
        <v>10</v>
      </c>
      <c r="AI221" s="107">
        <v>4</v>
      </c>
      <c r="AJ221" s="107">
        <v>14</v>
      </c>
      <c r="AK221" s="139">
        <v>1</v>
      </c>
      <c r="AL221" s="107">
        <v>3</v>
      </c>
      <c r="AM221" s="138">
        <v>0</v>
      </c>
      <c r="AN221" s="107" t="s">
        <v>614</v>
      </c>
      <c r="AO221" s="107">
        <v>4</v>
      </c>
      <c r="AP221" s="107" t="s">
        <v>548</v>
      </c>
      <c r="AQ221" s="107">
        <v>7</v>
      </c>
      <c r="AR221" s="137">
        <v>0.7</v>
      </c>
      <c r="AS221" s="107">
        <v>5</v>
      </c>
      <c r="AT221" s="107">
        <v>4</v>
      </c>
      <c r="AU221" s="107">
        <v>9</v>
      </c>
      <c r="AV221" s="139">
        <v>1</v>
      </c>
      <c r="AW221" s="107">
        <v>2</v>
      </c>
      <c r="AX221" s="107" t="s">
        <v>548</v>
      </c>
      <c r="AY221" s="107">
        <v>2</v>
      </c>
      <c r="AZ221" s="139">
        <v>1</v>
      </c>
      <c r="BA221" s="138">
        <v>0</v>
      </c>
      <c r="BB221" s="133" t="s">
        <v>603</v>
      </c>
      <c r="BC221" s="107" t="s">
        <v>534</v>
      </c>
      <c r="BD221" s="136">
        <v>0</v>
      </c>
      <c r="BE221" s="107">
        <v>10</v>
      </c>
      <c r="BF221" s="107">
        <v>10</v>
      </c>
      <c r="BG221" s="139">
        <v>1</v>
      </c>
      <c r="BH221" s="107">
        <v>4</v>
      </c>
      <c r="BI221" s="107">
        <v>7</v>
      </c>
      <c r="BJ221" s="107">
        <v>11</v>
      </c>
      <c r="BK221" s="139">
        <v>1</v>
      </c>
      <c r="BL221" s="108">
        <v>75</v>
      </c>
      <c r="BM221" s="139">
        <v>0.8928571428571429</v>
      </c>
    </row>
    <row r="222" spans="2:65" x14ac:dyDescent="0.35">
      <c r="B222" s="108" t="s">
        <v>1</v>
      </c>
      <c r="C222" s="108" t="s">
        <v>100</v>
      </c>
      <c r="D222" s="108" t="s">
        <v>313</v>
      </c>
      <c r="E222" s="108" t="s">
        <v>314</v>
      </c>
      <c r="F222" s="108" t="s">
        <v>1057</v>
      </c>
      <c r="G222" s="108" t="s">
        <v>15</v>
      </c>
      <c r="H222" s="108" t="s">
        <v>1295</v>
      </c>
      <c r="I222" s="131" t="s">
        <v>603</v>
      </c>
      <c r="J222" s="108" t="s">
        <v>1336</v>
      </c>
      <c r="K222" s="131" t="s">
        <v>603</v>
      </c>
      <c r="L222" s="108" t="s">
        <v>618</v>
      </c>
      <c r="M222" s="108" t="s">
        <v>534</v>
      </c>
      <c r="N222" s="129" t="s">
        <v>534</v>
      </c>
      <c r="O222" s="108">
        <v>2</v>
      </c>
      <c r="P222" s="108">
        <v>2</v>
      </c>
      <c r="Q222" s="108">
        <v>1</v>
      </c>
      <c r="R222" s="108">
        <v>1</v>
      </c>
      <c r="S222" s="108">
        <v>2</v>
      </c>
      <c r="T222" s="108">
        <v>2</v>
      </c>
      <c r="U222" s="108">
        <v>2</v>
      </c>
      <c r="V222" s="108">
        <v>2</v>
      </c>
      <c r="W222" s="108">
        <v>4</v>
      </c>
      <c r="X222" s="108" t="s">
        <v>1335</v>
      </c>
      <c r="Y222" s="108" t="s">
        <v>548</v>
      </c>
      <c r="Z222" s="108" t="s">
        <v>548</v>
      </c>
      <c r="AA222" s="108" t="s">
        <v>548</v>
      </c>
      <c r="AB222" s="108" t="s">
        <v>548</v>
      </c>
      <c r="AC222" s="108">
        <v>18</v>
      </c>
      <c r="AD222" s="135">
        <v>1</v>
      </c>
      <c r="AE222" s="108">
        <v>10</v>
      </c>
      <c r="AF222" s="108">
        <v>10</v>
      </c>
      <c r="AG222" s="135">
        <v>1</v>
      </c>
      <c r="AH222" s="108">
        <v>10</v>
      </c>
      <c r="AI222" s="108">
        <v>4</v>
      </c>
      <c r="AJ222" s="108">
        <v>14</v>
      </c>
      <c r="AK222" s="135">
        <v>1</v>
      </c>
      <c r="AL222" s="108">
        <v>3</v>
      </c>
      <c r="AM222" s="108" t="s">
        <v>548</v>
      </c>
      <c r="AN222" s="108" t="s">
        <v>548</v>
      </c>
      <c r="AO222" s="108">
        <v>4</v>
      </c>
      <c r="AP222" s="108" t="s">
        <v>548</v>
      </c>
      <c r="AQ222" s="108">
        <v>7</v>
      </c>
      <c r="AR222" s="135">
        <v>1</v>
      </c>
      <c r="AS222" s="130">
        <v>0</v>
      </c>
      <c r="AT222" s="130">
        <v>0</v>
      </c>
      <c r="AU222" s="108" t="s">
        <v>534</v>
      </c>
      <c r="AV222" s="134">
        <v>0</v>
      </c>
      <c r="AW222" s="108">
        <v>2</v>
      </c>
      <c r="AX222" s="108" t="s">
        <v>548</v>
      </c>
      <c r="AY222" s="108">
        <v>2</v>
      </c>
      <c r="AZ222" s="135">
        <v>1</v>
      </c>
      <c r="BA222" s="108">
        <v>2</v>
      </c>
      <c r="BB222" s="131" t="s">
        <v>603</v>
      </c>
      <c r="BC222" s="108">
        <v>2</v>
      </c>
      <c r="BD222" s="135">
        <v>1</v>
      </c>
      <c r="BE222" s="108">
        <v>10</v>
      </c>
      <c r="BF222" s="108">
        <v>10</v>
      </c>
      <c r="BG222" s="135">
        <v>1</v>
      </c>
      <c r="BH222" s="108">
        <v>4</v>
      </c>
      <c r="BI222" s="108">
        <v>7</v>
      </c>
      <c r="BJ222" s="108">
        <v>11</v>
      </c>
      <c r="BK222" s="135">
        <v>1</v>
      </c>
      <c r="BL222" s="108">
        <v>74</v>
      </c>
      <c r="BM222" s="135">
        <v>0.89156626506024095</v>
      </c>
    </row>
    <row r="223" spans="2:65" x14ac:dyDescent="0.35">
      <c r="B223" s="107" t="s">
        <v>1</v>
      </c>
      <c r="C223" s="107" t="s">
        <v>21</v>
      </c>
      <c r="D223" s="107" t="s">
        <v>470</v>
      </c>
      <c r="E223" s="107" t="s">
        <v>471</v>
      </c>
      <c r="F223" s="107" t="s">
        <v>1175</v>
      </c>
      <c r="G223" s="107" t="s">
        <v>80</v>
      </c>
      <c r="H223" s="107" t="s">
        <v>1587</v>
      </c>
      <c r="I223" s="133" t="s">
        <v>603</v>
      </c>
      <c r="J223" s="107" t="s">
        <v>1373</v>
      </c>
      <c r="K223" s="133" t="s">
        <v>603</v>
      </c>
      <c r="L223" s="107" t="s">
        <v>619</v>
      </c>
      <c r="M223" s="107" t="s">
        <v>534</v>
      </c>
      <c r="N223" s="132" t="s">
        <v>534</v>
      </c>
      <c r="O223" s="107">
        <v>2</v>
      </c>
      <c r="P223" s="107">
        <v>2</v>
      </c>
      <c r="Q223" s="107">
        <v>1</v>
      </c>
      <c r="R223" s="107">
        <v>1</v>
      </c>
      <c r="S223" s="107">
        <v>2</v>
      </c>
      <c r="T223" s="107">
        <v>2</v>
      </c>
      <c r="U223" s="107">
        <v>2</v>
      </c>
      <c r="V223" s="107">
        <v>2</v>
      </c>
      <c r="W223" s="107">
        <v>4</v>
      </c>
      <c r="X223" s="107" t="s">
        <v>1586</v>
      </c>
      <c r="Y223" s="107" t="s">
        <v>548</v>
      </c>
      <c r="Z223" s="107" t="s">
        <v>548</v>
      </c>
      <c r="AA223" s="107" t="s">
        <v>548</v>
      </c>
      <c r="AB223" s="107" t="s">
        <v>548</v>
      </c>
      <c r="AC223" s="107">
        <v>18</v>
      </c>
      <c r="AD223" s="139">
        <v>1</v>
      </c>
      <c r="AE223" s="107">
        <v>10</v>
      </c>
      <c r="AF223" s="107">
        <v>10</v>
      </c>
      <c r="AG223" s="139">
        <v>1</v>
      </c>
      <c r="AH223" s="107">
        <v>10</v>
      </c>
      <c r="AI223" s="107">
        <v>4</v>
      </c>
      <c r="AJ223" s="107">
        <v>14</v>
      </c>
      <c r="AK223" s="139">
        <v>1</v>
      </c>
      <c r="AL223" s="138">
        <v>0</v>
      </c>
      <c r="AM223" s="107" t="s">
        <v>548</v>
      </c>
      <c r="AN223" s="107" t="s">
        <v>548</v>
      </c>
      <c r="AO223" s="107">
        <v>4</v>
      </c>
      <c r="AP223" s="107" t="s">
        <v>548</v>
      </c>
      <c r="AQ223" s="107">
        <v>4</v>
      </c>
      <c r="AR223" s="136">
        <v>0.5714285714285714</v>
      </c>
      <c r="AS223" s="107">
        <v>5</v>
      </c>
      <c r="AT223" s="138">
        <v>0</v>
      </c>
      <c r="AU223" s="107">
        <v>5</v>
      </c>
      <c r="AV223" s="136">
        <v>0.55555555555555558</v>
      </c>
      <c r="AW223" s="138">
        <v>0</v>
      </c>
      <c r="AX223" s="107" t="s">
        <v>614</v>
      </c>
      <c r="AY223" s="107" t="s">
        <v>534</v>
      </c>
      <c r="AZ223" s="136">
        <v>0</v>
      </c>
      <c r="BA223" s="107">
        <v>2</v>
      </c>
      <c r="BB223" s="133" t="s">
        <v>603</v>
      </c>
      <c r="BC223" s="107">
        <v>2</v>
      </c>
      <c r="BD223" s="139">
        <v>1</v>
      </c>
      <c r="BE223" s="107">
        <v>10</v>
      </c>
      <c r="BF223" s="107">
        <v>10</v>
      </c>
      <c r="BG223" s="139">
        <v>1</v>
      </c>
      <c r="BH223" s="107">
        <v>4</v>
      </c>
      <c r="BI223" s="107">
        <v>7</v>
      </c>
      <c r="BJ223" s="107">
        <v>11</v>
      </c>
      <c r="BK223" s="139">
        <v>1</v>
      </c>
      <c r="BL223" s="108">
        <v>74</v>
      </c>
      <c r="BM223" s="139">
        <v>0.89156626506024095</v>
      </c>
    </row>
    <row r="224" spans="2:65" x14ac:dyDescent="0.35">
      <c r="B224" s="108" t="s">
        <v>1</v>
      </c>
      <c r="C224" s="108" t="s">
        <v>100</v>
      </c>
      <c r="D224" s="108" t="s">
        <v>150</v>
      </c>
      <c r="E224" s="108" t="s">
        <v>455</v>
      </c>
      <c r="F224" s="108" t="s">
        <v>1168</v>
      </c>
      <c r="G224" s="108" t="s">
        <v>15</v>
      </c>
      <c r="H224" s="108" t="s">
        <v>1585</v>
      </c>
      <c r="I224" s="131" t="s">
        <v>603</v>
      </c>
      <c r="J224" s="108" t="s">
        <v>1584</v>
      </c>
      <c r="K224" s="131" t="s">
        <v>603</v>
      </c>
      <c r="L224" s="108" t="s">
        <v>627</v>
      </c>
      <c r="M224" s="108" t="s">
        <v>534</v>
      </c>
      <c r="N224" s="129" t="s">
        <v>534</v>
      </c>
      <c r="O224" s="108">
        <v>2</v>
      </c>
      <c r="P224" s="108">
        <v>2</v>
      </c>
      <c r="Q224" s="108">
        <v>1</v>
      </c>
      <c r="R224" s="108">
        <v>1</v>
      </c>
      <c r="S224" s="108">
        <v>2</v>
      </c>
      <c r="T224" s="108">
        <v>2</v>
      </c>
      <c r="U224" s="108">
        <v>2</v>
      </c>
      <c r="V224" s="108">
        <v>2</v>
      </c>
      <c r="W224" s="108">
        <v>4</v>
      </c>
      <c r="X224" s="108" t="s">
        <v>623</v>
      </c>
      <c r="Y224" s="108" t="s">
        <v>548</v>
      </c>
      <c r="Z224" s="108" t="s">
        <v>548</v>
      </c>
      <c r="AA224" s="108" t="s">
        <v>548</v>
      </c>
      <c r="AB224" s="108" t="s">
        <v>548</v>
      </c>
      <c r="AC224" s="108">
        <v>18</v>
      </c>
      <c r="AD224" s="135">
        <v>1</v>
      </c>
      <c r="AE224" s="108">
        <v>10</v>
      </c>
      <c r="AF224" s="108">
        <v>10</v>
      </c>
      <c r="AG224" s="135">
        <v>1</v>
      </c>
      <c r="AH224" s="108">
        <v>10</v>
      </c>
      <c r="AI224" s="108">
        <v>4</v>
      </c>
      <c r="AJ224" s="108">
        <v>14</v>
      </c>
      <c r="AK224" s="135">
        <v>1</v>
      </c>
      <c r="AL224" s="108">
        <v>3</v>
      </c>
      <c r="AM224" s="108">
        <v>3</v>
      </c>
      <c r="AN224" s="108" t="s">
        <v>614</v>
      </c>
      <c r="AO224" s="108">
        <v>4</v>
      </c>
      <c r="AP224" s="108" t="s">
        <v>548</v>
      </c>
      <c r="AQ224" s="108">
        <v>10</v>
      </c>
      <c r="AR224" s="135">
        <v>1</v>
      </c>
      <c r="AS224" s="108">
        <v>5</v>
      </c>
      <c r="AT224" s="108">
        <v>4</v>
      </c>
      <c r="AU224" s="108">
        <v>9</v>
      </c>
      <c r="AV224" s="135">
        <v>1</v>
      </c>
      <c r="AW224" s="108">
        <v>2</v>
      </c>
      <c r="AX224" s="108" t="s">
        <v>614</v>
      </c>
      <c r="AY224" s="108">
        <v>2</v>
      </c>
      <c r="AZ224" s="135">
        <v>1</v>
      </c>
      <c r="BA224" s="108">
        <v>2</v>
      </c>
      <c r="BB224" s="131" t="s">
        <v>603</v>
      </c>
      <c r="BC224" s="108">
        <v>2</v>
      </c>
      <c r="BD224" s="135">
        <v>1</v>
      </c>
      <c r="BE224" s="130">
        <v>0</v>
      </c>
      <c r="BF224" s="108" t="s">
        <v>534</v>
      </c>
      <c r="BG224" s="134">
        <v>0</v>
      </c>
      <c r="BH224" s="108">
        <v>4</v>
      </c>
      <c r="BI224" s="108">
        <v>7</v>
      </c>
      <c r="BJ224" s="108">
        <v>11</v>
      </c>
      <c r="BK224" s="135">
        <v>1</v>
      </c>
      <c r="BL224" s="108">
        <v>76</v>
      </c>
      <c r="BM224" s="135">
        <v>0.88372093023255816</v>
      </c>
    </row>
    <row r="225" spans="2:65" x14ac:dyDescent="0.35">
      <c r="B225" s="107" t="s">
        <v>1</v>
      </c>
      <c r="C225" s="107" t="s">
        <v>24</v>
      </c>
      <c r="D225" s="107" t="s">
        <v>177</v>
      </c>
      <c r="E225" s="107" t="s">
        <v>204</v>
      </c>
      <c r="F225" s="107" t="s">
        <v>1001</v>
      </c>
      <c r="G225" s="107" t="s">
        <v>493</v>
      </c>
      <c r="H225" s="107" t="s">
        <v>1430</v>
      </c>
      <c r="I225" s="133" t="s">
        <v>603</v>
      </c>
      <c r="J225" s="107" t="s">
        <v>1358</v>
      </c>
      <c r="K225" s="133" t="s">
        <v>603</v>
      </c>
      <c r="L225" s="107" t="s">
        <v>692</v>
      </c>
      <c r="M225" s="107" t="s">
        <v>534</v>
      </c>
      <c r="N225" s="132" t="s">
        <v>534</v>
      </c>
      <c r="O225" s="107">
        <v>2</v>
      </c>
      <c r="P225" s="107">
        <v>2</v>
      </c>
      <c r="Q225" s="138">
        <v>0</v>
      </c>
      <c r="R225" s="107">
        <v>1</v>
      </c>
      <c r="S225" s="107">
        <v>2</v>
      </c>
      <c r="T225" s="107">
        <v>2</v>
      </c>
      <c r="U225" s="107">
        <v>2</v>
      </c>
      <c r="V225" s="107">
        <v>2</v>
      </c>
      <c r="W225" s="107" t="s">
        <v>548</v>
      </c>
      <c r="X225" s="107" t="s">
        <v>718</v>
      </c>
      <c r="Y225" s="107" t="s">
        <v>548</v>
      </c>
      <c r="Z225" s="107" t="s">
        <v>548</v>
      </c>
      <c r="AA225" s="107" t="s">
        <v>548</v>
      </c>
      <c r="AB225" s="107" t="s">
        <v>548</v>
      </c>
      <c r="AC225" s="107">
        <v>13</v>
      </c>
      <c r="AD225" s="139">
        <v>0.9285714285714286</v>
      </c>
      <c r="AE225" s="107">
        <v>10</v>
      </c>
      <c r="AF225" s="107">
        <v>10</v>
      </c>
      <c r="AG225" s="139">
        <v>1</v>
      </c>
      <c r="AH225" s="107">
        <v>10</v>
      </c>
      <c r="AI225" s="107" t="s">
        <v>548</v>
      </c>
      <c r="AJ225" s="107">
        <v>10</v>
      </c>
      <c r="AK225" s="139">
        <v>1</v>
      </c>
      <c r="AL225" s="107">
        <v>3</v>
      </c>
      <c r="AM225" s="107" t="s">
        <v>548</v>
      </c>
      <c r="AN225" s="107" t="s">
        <v>548</v>
      </c>
      <c r="AO225" s="138">
        <v>0</v>
      </c>
      <c r="AP225" s="138">
        <v>0</v>
      </c>
      <c r="AQ225" s="107">
        <v>3</v>
      </c>
      <c r="AR225" s="136">
        <v>0.33333333333333331</v>
      </c>
      <c r="AS225" s="107">
        <v>5</v>
      </c>
      <c r="AT225" s="107">
        <v>4</v>
      </c>
      <c r="AU225" s="107">
        <v>9</v>
      </c>
      <c r="AV225" s="139">
        <v>1</v>
      </c>
      <c r="AW225" s="138">
        <v>0</v>
      </c>
      <c r="AX225" s="107" t="s">
        <v>614</v>
      </c>
      <c r="AY225" s="107" t="s">
        <v>534</v>
      </c>
      <c r="AZ225" s="136">
        <v>0</v>
      </c>
      <c r="BA225" s="107">
        <v>2</v>
      </c>
      <c r="BB225" s="133" t="s">
        <v>603</v>
      </c>
      <c r="BC225" s="107">
        <v>2</v>
      </c>
      <c r="BD225" s="139">
        <v>1</v>
      </c>
      <c r="BE225" s="107">
        <v>10</v>
      </c>
      <c r="BF225" s="107">
        <v>10</v>
      </c>
      <c r="BG225" s="139">
        <v>1</v>
      </c>
      <c r="BH225" s="107">
        <v>4</v>
      </c>
      <c r="BI225" s="107">
        <v>7</v>
      </c>
      <c r="BJ225" s="107">
        <v>11</v>
      </c>
      <c r="BK225" s="139">
        <v>1</v>
      </c>
      <c r="BL225" s="108">
        <v>68</v>
      </c>
      <c r="BM225" s="139">
        <v>0.88311688311688308</v>
      </c>
    </row>
    <row r="226" spans="2:65" x14ac:dyDescent="0.35">
      <c r="B226" s="108" t="s">
        <v>1</v>
      </c>
      <c r="C226" s="108" t="s">
        <v>24</v>
      </c>
      <c r="D226" s="108" t="s">
        <v>166</v>
      </c>
      <c r="E226" s="108" t="s">
        <v>167</v>
      </c>
      <c r="F226" s="108" t="s">
        <v>996</v>
      </c>
      <c r="G226" s="108" t="s">
        <v>59</v>
      </c>
      <c r="H226" s="108" t="s">
        <v>1583</v>
      </c>
      <c r="I226" s="131" t="s">
        <v>603</v>
      </c>
      <c r="J226" s="108" t="s">
        <v>1277</v>
      </c>
      <c r="K226" s="131" t="s">
        <v>603</v>
      </c>
      <c r="L226" s="108" t="s">
        <v>622</v>
      </c>
      <c r="M226" s="108" t="s">
        <v>534</v>
      </c>
      <c r="N226" s="129" t="s">
        <v>534</v>
      </c>
      <c r="O226" s="108">
        <v>2</v>
      </c>
      <c r="P226" s="108">
        <v>2</v>
      </c>
      <c r="Q226" s="108">
        <v>1</v>
      </c>
      <c r="R226" s="108">
        <v>1</v>
      </c>
      <c r="S226" s="108">
        <v>2</v>
      </c>
      <c r="T226" s="108">
        <v>2</v>
      </c>
      <c r="U226" s="108">
        <v>2</v>
      </c>
      <c r="V226" s="108">
        <v>2</v>
      </c>
      <c r="W226" s="108">
        <v>4</v>
      </c>
      <c r="X226" s="108" t="s">
        <v>1582</v>
      </c>
      <c r="Y226" s="108" t="s">
        <v>548</v>
      </c>
      <c r="Z226" s="108" t="s">
        <v>548</v>
      </c>
      <c r="AA226" s="108" t="s">
        <v>548</v>
      </c>
      <c r="AB226" s="108" t="s">
        <v>548</v>
      </c>
      <c r="AC226" s="108">
        <v>18</v>
      </c>
      <c r="AD226" s="135">
        <v>1</v>
      </c>
      <c r="AE226" s="108">
        <v>10</v>
      </c>
      <c r="AF226" s="108">
        <v>10</v>
      </c>
      <c r="AG226" s="135">
        <v>1</v>
      </c>
      <c r="AH226" s="108">
        <v>10</v>
      </c>
      <c r="AI226" s="130">
        <v>0</v>
      </c>
      <c r="AJ226" s="108">
        <v>10</v>
      </c>
      <c r="AK226" s="140">
        <v>0.7142857142857143</v>
      </c>
      <c r="AL226" s="108">
        <v>3</v>
      </c>
      <c r="AM226" s="108" t="s">
        <v>548</v>
      </c>
      <c r="AN226" s="108" t="s">
        <v>548</v>
      </c>
      <c r="AO226" s="108">
        <v>4</v>
      </c>
      <c r="AP226" s="130">
        <v>0</v>
      </c>
      <c r="AQ226" s="108">
        <v>7</v>
      </c>
      <c r="AR226" s="135">
        <v>0.77777777777777779</v>
      </c>
      <c r="AS226" s="108">
        <v>5</v>
      </c>
      <c r="AT226" s="130">
        <v>0</v>
      </c>
      <c r="AU226" s="108">
        <v>5</v>
      </c>
      <c r="AV226" s="134">
        <v>0.55555555555555558</v>
      </c>
      <c r="AW226" s="108">
        <v>2</v>
      </c>
      <c r="AX226" s="108" t="s">
        <v>548</v>
      </c>
      <c r="AY226" s="108">
        <v>2</v>
      </c>
      <c r="AZ226" s="135">
        <v>1</v>
      </c>
      <c r="BA226" s="108">
        <v>2</v>
      </c>
      <c r="BB226" s="131" t="s">
        <v>603</v>
      </c>
      <c r="BC226" s="108">
        <v>2</v>
      </c>
      <c r="BD226" s="135">
        <v>1</v>
      </c>
      <c r="BE226" s="108">
        <v>10</v>
      </c>
      <c r="BF226" s="108">
        <v>10</v>
      </c>
      <c r="BG226" s="135">
        <v>1</v>
      </c>
      <c r="BH226" s="108">
        <v>4</v>
      </c>
      <c r="BI226" s="108">
        <v>7</v>
      </c>
      <c r="BJ226" s="108">
        <v>11</v>
      </c>
      <c r="BK226" s="135">
        <v>1</v>
      </c>
      <c r="BL226" s="108">
        <v>75</v>
      </c>
      <c r="BM226" s="135">
        <v>0.88235294117647056</v>
      </c>
    </row>
    <row r="227" spans="2:65" x14ac:dyDescent="0.35">
      <c r="B227" s="107" t="s">
        <v>1</v>
      </c>
      <c r="C227" s="107" t="s">
        <v>105</v>
      </c>
      <c r="D227" s="107" t="s">
        <v>106</v>
      </c>
      <c r="E227" s="107" t="s">
        <v>380</v>
      </c>
      <c r="F227" s="107" t="s">
        <v>1002</v>
      </c>
      <c r="G227" s="107" t="s">
        <v>202</v>
      </c>
      <c r="H227" s="107" t="s">
        <v>1581</v>
      </c>
      <c r="I227" s="133" t="s">
        <v>603</v>
      </c>
      <c r="J227" s="107" t="s">
        <v>1406</v>
      </c>
      <c r="K227" s="133" t="s">
        <v>603</v>
      </c>
      <c r="L227" s="107" t="s">
        <v>625</v>
      </c>
      <c r="M227" s="107" t="s">
        <v>534</v>
      </c>
      <c r="N227" s="132" t="s">
        <v>534</v>
      </c>
      <c r="O227" s="107">
        <v>2</v>
      </c>
      <c r="P227" s="107">
        <v>2</v>
      </c>
      <c r="Q227" s="107">
        <v>1</v>
      </c>
      <c r="R227" s="107">
        <v>1</v>
      </c>
      <c r="S227" s="107">
        <v>2</v>
      </c>
      <c r="T227" s="107">
        <v>2</v>
      </c>
      <c r="U227" s="107">
        <v>2</v>
      </c>
      <c r="V227" s="107">
        <v>2</v>
      </c>
      <c r="W227" s="107">
        <v>4</v>
      </c>
      <c r="X227" s="107" t="s">
        <v>1580</v>
      </c>
      <c r="Y227" s="107" t="s">
        <v>548</v>
      </c>
      <c r="Z227" s="107" t="s">
        <v>548</v>
      </c>
      <c r="AA227" s="107" t="s">
        <v>548</v>
      </c>
      <c r="AB227" s="107" t="s">
        <v>548</v>
      </c>
      <c r="AC227" s="107">
        <v>18</v>
      </c>
      <c r="AD227" s="139">
        <v>1</v>
      </c>
      <c r="AE227" s="138">
        <v>0</v>
      </c>
      <c r="AF227" s="107" t="s">
        <v>534</v>
      </c>
      <c r="AG227" s="136">
        <v>0</v>
      </c>
      <c r="AH227" s="107">
        <v>10</v>
      </c>
      <c r="AI227" s="107">
        <v>4</v>
      </c>
      <c r="AJ227" s="107">
        <v>14</v>
      </c>
      <c r="AK227" s="139">
        <v>1</v>
      </c>
      <c r="AL227" s="107">
        <v>3</v>
      </c>
      <c r="AM227" s="107" t="s">
        <v>548</v>
      </c>
      <c r="AN227" s="107" t="s">
        <v>548</v>
      </c>
      <c r="AO227" s="107">
        <v>4</v>
      </c>
      <c r="AP227" s="107" t="s">
        <v>548</v>
      </c>
      <c r="AQ227" s="107">
        <v>7</v>
      </c>
      <c r="AR227" s="139">
        <v>1</v>
      </c>
      <c r="AS227" s="107">
        <v>5</v>
      </c>
      <c r="AT227" s="107">
        <v>4</v>
      </c>
      <c r="AU227" s="107">
        <v>9</v>
      </c>
      <c r="AV227" s="139">
        <v>1</v>
      </c>
      <c r="AW227" s="107">
        <v>2</v>
      </c>
      <c r="AX227" s="107" t="s">
        <v>614</v>
      </c>
      <c r="AY227" s="107">
        <v>2</v>
      </c>
      <c r="AZ227" s="139">
        <v>1</v>
      </c>
      <c r="BA227" s="107">
        <v>2</v>
      </c>
      <c r="BB227" s="133" t="s">
        <v>603</v>
      </c>
      <c r="BC227" s="107">
        <v>2</v>
      </c>
      <c r="BD227" s="139">
        <v>1</v>
      </c>
      <c r="BE227" s="107">
        <v>10</v>
      </c>
      <c r="BF227" s="107">
        <v>10</v>
      </c>
      <c r="BG227" s="139">
        <v>1</v>
      </c>
      <c r="BH227" s="107">
        <v>4</v>
      </c>
      <c r="BI227" s="107">
        <v>7</v>
      </c>
      <c r="BJ227" s="107">
        <v>11</v>
      </c>
      <c r="BK227" s="139">
        <v>1</v>
      </c>
      <c r="BL227" s="108">
        <v>73</v>
      </c>
      <c r="BM227" s="139">
        <v>0.87951807228915657</v>
      </c>
    </row>
    <row r="228" spans="2:65" x14ac:dyDescent="0.35">
      <c r="B228" s="108" t="s">
        <v>1</v>
      </c>
      <c r="C228" s="108" t="s">
        <v>78</v>
      </c>
      <c r="D228" s="108" t="s">
        <v>78</v>
      </c>
      <c r="E228" s="108" t="s">
        <v>431</v>
      </c>
      <c r="F228" s="108" t="s">
        <v>1124</v>
      </c>
      <c r="G228" s="108" t="s">
        <v>80</v>
      </c>
      <c r="H228" s="108" t="s">
        <v>1579</v>
      </c>
      <c r="I228" s="131" t="s">
        <v>603</v>
      </c>
      <c r="J228" s="108" t="s">
        <v>1277</v>
      </c>
      <c r="K228" s="131" t="s">
        <v>603</v>
      </c>
      <c r="L228" s="108" t="s">
        <v>604</v>
      </c>
      <c r="M228" s="108" t="s">
        <v>534</v>
      </c>
      <c r="N228" s="129" t="s">
        <v>534</v>
      </c>
      <c r="O228" s="108">
        <v>2</v>
      </c>
      <c r="P228" s="108">
        <v>2</v>
      </c>
      <c r="Q228" s="108">
        <v>1</v>
      </c>
      <c r="R228" s="108">
        <v>1</v>
      </c>
      <c r="S228" s="108">
        <v>2</v>
      </c>
      <c r="T228" s="108">
        <v>2</v>
      </c>
      <c r="U228" s="108">
        <v>2</v>
      </c>
      <c r="V228" s="108">
        <v>2</v>
      </c>
      <c r="W228" s="130">
        <v>0</v>
      </c>
      <c r="X228" s="108" t="s">
        <v>1578</v>
      </c>
      <c r="Y228" s="108" t="s">
        <v>548</v>
      </c>
      <c r="Z228" s="108" t="s">
        <v>548</v>
      </c>
      <c r="AA228" s="108" t="s">
        <v>548</v>
      </c>
      <c r="AB228" s="108" t="s">
        <v>548</v>
      </c>
      <c r="AC228" s="108">
        <v>14</v>
      </c>
      <c r="AD228" s="135">
        <v>0.77777777777777779</v>
      </c>
      <c r="AE228" s="108">
        <v>10</v>
      </c>
      <c r="AF228" s="108">
        <v>10</v>
      </c>
      <c r="AG228" s="135">
        <v>1</v>
      </c>
      <c r="AH228" s="108">
        <v>10</v>
      </c>
      <c r="AI228" s="108">
        <v>4</v>
      </c>
      <c r="AJ228" s="108">
        <v>14</v>
      </c>
      <c r="AK228" s="135">
        <v>1</v>
      </c>
      <c r="AL228" s="108">
        <v>3</v>
      </c>
      <c r="AM228" s="108" t="s">
        <v>548</v>
      </c>
      <c r="AN228" s="108" t="s">
        <v>548</v>
      </c>
      <c r="AO228" s="130">
        <v>0</v>
      </c>
      <c r="AP228" s="108" t="s">
        <v>548</v>
      </c>
      <c r="AQ228" s="108">
        <v>3</v>
      </c>
      <c r="AR228" s="134">
        <v>0.42857142857142855</v>
      </c>
      <c r="AS228" s="108">
        <v>5</v>
      </c>
      <c r="AT228" s="108">
        <v>4</v>
      </c>
      <c r="AU228" s="108">
        <v>9</v>
      </c>
      <c r="AV228" s="135">
        <v>1</v>
      </c>
      <c r="AW228" s="130">
        <v>0</v>
      </c>
      <c r="AX228" s="108" t="s">
        <v>548</v>
      </c>
      <c r="AY228" s="108" t="s">
        <v>534</v>
      </c>
      <c r="AZ228" s="134">
        <v>0</v>
      </c>
      <c r="BA228" s="108">
        <v>2</v>
      </c>
      <c r="BB228" s="131" t="s">
        <v>603</v>
      </c>
      <c r="BC228" s="108">
        <v>2</v>
      </c>
      <c r="BD228" s="135">
        <v>1</v>
      </c>
      <c r="BE228" s="108">
        <v>10</v>
      </c>
      <c r="BF228" s="108">
        <v>10</v>
      </c>
      <c r="BG228" s="135">
        <v>1</v>
      </c>
      <c r="BH228" s="108">
        <v>4</v>
      </c>
      <c r="BI228" s="108">
        <v>7</v>
      </c>
      <c r="BJ228" s="108">
        <v>11</v>
      </c>
      <c r="BK228" s="135">
        <v>1</v>
      </c>
      <c r="BL228" s="108">
        <v>73</v>
      </c>
      <c r="BM228" s="135">
        <v>0.87951807228915657</v>
      </c>
    </row>
    <row r="229" spans="2:65" x14ac:dyDescent="0.35">
      <c r="B229" s="107" t="s">
        <v>1</v>
      </c>
      <c r="C229" s="107" t="s">
        <v>21</v>
      </c>
      <c r="D229" s="107" t="s">
        <v>192</v>
      </c>
      <c r="E229" s="107" t="s">
        <v>228</v>
      </c>
      <c r="F229" s="107" t="s">
        <v>1039</v>
      </c>
      <c r="G229" s="107" t="s">
        <v>109</v>
      </c>
      <c r="H229" s="107" t="s">
        <v>1577</v>
      </c>
      <c r="I229" s="133" t="s">
        <v>603</v>
      </c>
      <c r="J229" s="107" t="s">
        <v>1277</v>
      </c>
      <c r="K229" s="133" t="s">
        <v>603</v>
      </c>
      <c r="L229" s="107" t="s">
        <v>1345</v>
      </c>
      <c r="M229" s="107" t="s">
        <v>534</v>
      </c>
      <c r="N229" s="132" t="s">
        <v>534</v>
      </c>
      <c r="O229" s="107">
        <v>2</v>
      </c>
      <c r="P229" s="107">
        <v>2</v>
      </c>
      <c r="Q229" s="107" t="s">
        <v>548</v>
      </c>
      <c r="R229" s="107" t="s">
        <v>548</v>
      </c>
      <c r="S229" s="107">
        <v>2</v>
      </c>
      <c r="T229" s="107" t="s">
        <v>548</v>
      </c>
      <c r="U229" s="107">
        <v>2</v>
      </c>
      <c r="V229" s="107">
        <v>2</v>
      </c>
      <c r="W229" s="138">
        <v>0</v>
      </c>
      <c r="X229" s="107" t="s">
        <v>1576</v>
      </c>
      <c r="Y229" s="107" t="s">
        <v>548</v>
      </c>
      <c r="Z229" s="107" t="s">
        <v>548</v>
      </c>
      <c r="AA229" s="107" t="s">
        <v>548</v>
      </c>
      <c r="AB229" s="107" t="s">
        <v>548</v>
      </c>
      <c r="AC229" s="107">
        <v>10</v>
      </c>
      <c r="AD229" s="137">
        <v>0.7142857142857143</v>
      </c>
      <c r="AE229" s="107">
        <v>10</v>
      </c>
      <c r="AF229" s="107">
        <v>10</v>
      </c>
      <c r="AG229" s="139">
        <v>1</v>
      </c>
      <c r="AH229" s="107">
        <v>10</v>
      </c>
      <c r="AI229" s="107">
        <v>4</v>
      </c>
      <c r="AJ229" s="107">
        <v>14</v>
      </c>
      <c r="AK229" s="139">
        <v>1</v>
      </c>
      <c r="AL229" s="107">
        <v>3</v>
      </c>
      <c r="AM229" s="107">
        <v>3</v>
      </c>
      <c r="AN229" s="107" t="s">
        <v>614</v>
      </c>
      <c r="AO229" s="138">
        <v>0</v>
      </c>
      <c r="AP229" s="107" t="s">
        <v>548</v>
      </c>
      <c r="AQ229" s="107">
        <v>6</v>
      </c>
      <c r="AR229" s="136">
        <v>0.6</v>
      </c>
      <c r="AS229" s="107">
        <v>5</v>
      </c>
      <c r="AT229" s="107">
        <v>4</v>
      </c>
      <c r="AU229" s="107">
        <v>9</v>
      </c>
      <c r="AV229" s="139">
        <v>1</v>
      </c>
      <c r="AW229" s="138">
        <v>0</v>
      </c>
      <c r="AX229" s="107" t="s">
        <v>548</v>
      </c>
      <c r="AY229" s="107" t="s">
        <v>534</v>
      </c>
      <c r="AZ229" s="136">
        <v>0</v>
      </c>
      <c r="BA229" s="107">
        <v>2</v>
      </c>
      <c r="BB229" s="133" t="s">
        <v>603</v>
      </c>
      <c r="BC229" s="107">
        <v>2</v>
      </c>
      <c r="BD229" s="139">
        <v>1</v>
      </c>
      <c r="BE229" s="107">
        <v>10</v>
      </c>
      <c r="BF229" s="107">
        <v>10</v>
      </c>
      <c r="BG229" s="139">
        <v>1</v>
      </c>
      <c r="BH229" s="107">
        <v>4</v>
      </c>
      <c r="BI229" s="107">
        <v>7</v>
      </c>
      <c r="BJ229" s="107">
        <v>11</v>
      </c>
      <c r="BK229" s="139">
        <v>1</v>
      </c>
      <c r="BL229" s="108">
        <v>72</v>
      </c>
      <c r="BM229" s="139">
        <v>0.87804878048780488</v>
      </c>
    </row>
    <row r="230" spans="2:65" x14ac:dyDescent="0.35">
      <c r="B230" s="108" t="s">
        <v>1</v>
      </c>
      <c r="C230" s="108" t="s">
        <v>78</v>
      </c>
      <c r="D230" s="108" t="s">
        <v>78</v>
      </c>
      <c r="E230" s="108" t="s">
        <v>324</v>
      </c>
      <c r="F230" s="108" t="s">
        <v>1008</v>
      </c>
      <c r="G230" s="108" t="s">
        <v>521</v>
      </c>
      <c r="H230" s="108" t="s">
        <v>1575</v>
      </c>
      <c r="I230" s="131" t="s">
        <v>603</v>
      </c>
      <c r="J230" s="108" t="s">
        <v>1277</v>
      </c>
      <c r="K230" s="131" t="s">
        <v>603</v>
      </c>
      <c r="L230" s="108" t="s">
        <v>627</v>
      </c>
      <c r="M230" s="108" t="s">
        <v>534</v>
      </c>
      <c r="N230" s="129" t="s">
        <v>534</v>
      </c>
      <c r="O230" s="108">
        <v>2</v>
      </c>
      <c r="P230" s="108">
        <v>2</v>
      </c>
      <c r="Q230" s="108" t="s">
        <v>548</v>
      </c>
      <c r="R230" s="108" t="s">
        <v>548</v>
      </c>
      <c r="S230" s="108">
        <v>2</v>
      </c>
      <c r="T230" s="108" t="s">
        <v>548</v>
      </c>
      <c r="U230" s="108">
        <v>2</v>
      </c>
      <c r="V230" s="108">
        <v>2</v>
      </c>
      <c r="W230" s="108">
        <v>4</v>
      </c>
      <c r="X230" s="108" t="s">
        <v>1574</v>
      </c>
      <c r="Y230" s="108" t="s">
        <v>548</v>
      </c>
      <c r="Z230" s="108" t="s">
        <v>548</v>
      </c>
      <c r="AA230" s="108" t="s">
        <v>548</v>
      </c>
      <c r="AB230" s="108" t="s">
        <v>548</v>
      </c>
      <c r="AC230" s="108">
        <v>14</v>
      </c>
      <c r="AD230" s="135">
        <v>1</v>
      </c>
      <c r="AE230" s="108">
        <v>10</v>
      </c>
      <c r="AF230" s="108">
        <v>10</v>
      </c>
      <c r="AG230" s="135">
        <v>1</v>
      </c>
      <c r="AH230" s="108">
        <v>10</v>
      </c>
      <c r="AI230" s="108">
        <v>4</v>
      </c>
      <c r="AJ230" s="108">
        <v>14</v>
      </c>
      <c r="AK230" s="135">
        <v>1</v>
      </c>
      <c r="AL230" s="130">
        <v>0</v>
      </c>
      <c r="AM230" s="130">
        <v>0</v>
      </c>
      <c r="AN230" s="108" t="s">
        <v>548</v>
      </c>
      <c r="AO230" s="108">
        <v>4</v>
      </c>
      <c r="AP230" s="108" t="s">
        <v>548</v>
      </c>
      <c r="AQ230" s="108">
        <v>4</v>
      </c>
      <c r="AR230" s="134">
        <v>0.4</v>
      </c>
      <c r="AS230" s="108">
        <v>5</v>
      </c>
      <c r="AT230" s="130">
        <v>0</v>
      </c>
      <c r="AU230" s="108">
        <v>5</v>
      </c>
      <c r="AV230" s="134">
        <v>0.55555555555555558</v>
      </c>
      <c r="AW230" s="108">
        <v>2</v>
      </c>
      <c r="AX230" s="108" t="s">
        <v>614</v>
      </c>
      <c r="AY230" s="108">
        <v>2</v>
      </c>
      <c r="AZ230" s="135">
        <v>1</v>
      </c>
      <c r="BA230" s="108">
        <v>2</v>
      </c>
      <c r="BB230" s="131" t="s">
        <v>603</v>
      </c>
      <c r="BC230" s="108">
        <v>2</v>
      </c>
      <c r="BD230" s="135">
        <v>1</v>
      </c>
      <c r="BE230" s="108">
        <v>10</v>
      </c>
      <c r="BF230" s="108">
        <v>10</v>
      </c>
      <c r="BG230" s="135">
        <v>1</v>
      </c>
      <c r="BH230" s="108">
        <v>4</v>
      </c>
      <c r="BI230" s="108">
        <v>7</v>
      </c>
      <c r="BJ230" s="108">
        <v>11</v>
      </c>
      <c r="BK230" s="135">
        <v>1</v>
      </c>
      <c r="BL230" s="108">
        <v>72</v>
      </c>
      <c r="BM230" s="135">
        <v>0.87804878048780488</v>
      </c>
    </row>
    <row r="231" spans="2:65" x14ac:dyDescent="0.35">
      <c r="B231" s="107" t="s">
        <v>1</v>
      </c>
      <c r="C231" s="107" t="s">
        <v>24</v>
      </c>
      <c r="D231" s="107" t="s">
        <v>76</v>
      </c>
      <c r="E231" s="107" t="s">
        <v>152</v>
      </c>
      <c r="F231" s="107" t="s">
        <v>942</v>
      </c>
      <c r="G231" s="107" t="s">
        <v>59</v>
      </c>
      <c r="H231" s="107" t="s">
        <v>1573</v>
      </c>
      <c r="I231" s="133" t="s">
        <v>603</v>
      </c>
      <c r="J231" s="107" t="s">
        <v>1415</v>
      </c>
      <c r="K231" s="133" t="s">
        <v>603</v>
      </c>
      <c r="L231" s="107" t="s">
        <v>637</v>
      </c>
      <c r="M231" s="107" t="s">
        <v>534</v>
      </c>
      <c r="N231" s="132" t="s">
        <v>534</v>
      </c>
      <c r="O231" s="107">
        <v>2</v>
      </c>
      <c r="P231" s="107">
        <v>2</v>
      </c>
      <c r="Q231" s="107">
        <v>1</v>
      </c>
      <c r="R231" s="107">
        <v>1</v>
      </c>
      <c r="S231" s="107">
        <v>2</v>
      </c>
      <c r="T231" s="107">
        <v>2</v>
      </c>
      <c r="U231" s="107">
        <v>2</v>
      </c>
      <c r="V231" s="107">
        <v>2</v>
      </c>
      <c r="W231" s="107">
        <v>4</v>
      </c>
      <c r="X231" s="107" t="s">
        <v>1572</v>
      </c>
      <c r="Y231" s="107" t="s">
        <v>548</v>
      </c>
      <c r="Z231" s="107" t="s">
        <v>548</v>
      </c>
      <c r="AA231" s="107" t="s">
        <v>548</v>
      </c>
      <c r="AB231" s="107" t="s">
        <v>548</v>
      </c>
      <c r="AC231" s="107">
        <v>18</v>
      </c>
      <c r="AD231" s="139">
        <v>1</v>
      </c>
      <c r="AE231" s="107">
        <v>10</v>
      </c>
      <c r="AF231" s="107">
        <v>10</v>
      </c>
      <c r="AG231" s="139">
        <v>1</v>
      </c>
      <c r="AH231" s="107">
        <v>10</v>
      </c>
      <c r="AI231" s="138">
        <v>0</v>
      </c>
      <c r="AJ231" s="107">
        <v>10</v>
      </c>
      <c r="AK231" s="137">
        <v>0.7142857142857143</v>
      </c>
      <c r="AL231" s="107">
        <v>3</v>
      </c>
      <c r="AM231" s="107" t="s">
        <v>548</v>
      </c>
      <c r="AN231" s="107" t="s">
        <v>548</v>
      </c>
      <c r="AO231" s="107" t="s">
        <v>548</v>
      </c>
      <c r="AP231" s="107" t="s">
        <v>548</v>
      </c>
      <c r="AQ231" s="107">
        <v>3</v>
      </c>
      <c r="AR231" s="139">
        <v>1</v>
      </c>
      <c r="AS231" s="107">
        <v>5</v>
      </c>
      <c r="AT231" s="138">
        <v>0</v>
      </c>
      <c r="AU231" s="107">
        <v>5</v>
      </c>
      <c r="AV231" s="136">
        <v>0.55555555555555558</v>
      </c>
      <c r="AW231" s="138">
        <v>0</v>
      </c>
      <c r="AX231" s="107" t="s">
        <v>548</v>
      </c>
      <c r="AY231" s="107" t="s">
        <v>534</v>
      </c>
      <c r="AZ231" s="136">
        <v>0</v>
      </c>
      <c r="BA231" s="107">
        <v>2</v>
      </c>
      <c r="BB231" s="133" t="s">
        <v>603</v>
      </c>
      <c r="BC231" s="107">
        <v>2</v>
      </c>
      <c r="BD231" s="139">
        <v>1</v>
      </c>
      <c r="BE231" s="107">
        <v>10</v>
      </c>
      <c r="BF231" s="107">
        <v>10</v>
      </c>
      <c r="BG231" s="139">
        <v>1</v>
      </c>
      <c r="BH231" s="107">
        <v>4</v>
      </c>
      <c r="BI231" s="107">
        <v>7</v>
      </c>
      <c r="BJ231" s="107">
        <v>11</v>
      </c>
      <c r="BK231" s="139">
        <v>1</v>
      </c>
      <c r="BL231" s="108">
        <v>69</v>
      </c>
      <c r="BM231" s="139">
        <v>0.87341772151898733</v>
      </c>
    </row>
    <row r="232" spans="2:65" x14ac:dyDescent="0.35">
      <c r="B232" s="108" t="s">
        <v>1</v>
      </c>
      <c r="C232" s="108" t="s">
        <v>21</v>
      </c>
      <c r="D232" s="108" t="s">
        <v>382</v>
      </c>
      <c r="E232" s="108" t="s">
        <v>383</v>
      </c>
      <c r="F232" s="108" t="s">
        <v>1147</v>
      </c>
      <c r="G232" s="108" t="s">
        <v>80</v>
      </c>
      <c r="H232" s="108" t="s">
        <v>1571</v>
      </c>
      <c r="I232" s="131" t="s">
        <v>603</v>
      </c>
      <c r="J232" s="108" t="s">
        <v>1373</v>
      </c>
      <c r="K232" s="131" t="s">
        <v>603</v>
      </c>
      <c r="L232" s="108" t="s">
        <v>667</v>
      </c>
      <c r="M232" s="108" t="s">
        <v>534</v>
      </c>
      <c r="N232" s="129" t="s">
        <v>534</v>
      </c>
      <c r="O232" s="108">
        <v>2</v>
      </c>
      <c r="P232" s="108">
        <v>2</v>
      </c>
      <c r="Q232" s="130">
        <v>0</v>
      </c>
      <c r="R232" s="108">
        <v>1</v>
      </c>
      <c r="S232" s="108">
        <v>2</v>
      </c>
      <c r="T232" s="108">
        <v>2</v>
      </c>
      <c r="U232" s="108">
        <v>2</v>
      </c>
      <c r="V232" s="108">
        <v>2</v>
      </c>
      <c r="W232" s="108">
        <v>4</v>
      </c>
      <c r="X232" s="108" t="s">
        <v>1570</v>
      </c>
      <c r="Y232" s="108" t="s">
        <v>548</v>
      </c>
      <c r="Z232" s="108" t="s">
        <v>548</v>
      </c>
      <c r="AA232" s="108" t="s">
        <v>548</v>
      </c>
      <c r="AB232" s="108" t="s">
        <v>548</v>
      </c>
      <c r="AC232" s="108">
        <v>17</v>
      </c>
      <c r="AD232" s="135">
        <v>0.94444444444444442</v>
      </c>
      <c r="AE232" s="130">
        <v>0</v>
      </c>
      <c r="AF232" s="108" t="s">
        <v>534</v>
      </c>
      <c r="AG232" s="134">
        <v>0</v>
      </c>
      <c r="AH232" s="108">
        <v>10</v>
      </c>
      <c r="AI232" s="108">
        <v>4</v>
      </c>
      <c r="AJ232" s="108">
        <v>14</v>
      </c>
      <c r="AK232" s="135">
        <v>1</v>
      </c>
      <c r="AL232" s="108">
        <v>3</v>
      </c>
      <c r="AM232" s="108">
        <v>3</v>
      </c>
      <c r="AN232" s="108" t="s">
        <v>548</v>
      </c>
      <c r="AO232" s="108">
        <v>4</v>
      </c>
      <c r="AP232" s="108" t="s">
        <v>548</v>
      </c>
      <c r="AQ232" s="108">
        <v>10</v>
      </c>
      <c r="AR232" s="135">
        <v>1</v>
      </c>
      <c r="AS232" s="108">
        <v>5</v>
      </c>
      <c r="AT232" s="108">
        <v>4</v>
      </c>
      <c r="AU232" s="108">
        <v>9</v>
      </c>
      <c r="AV232" s="135">
        <v>1</v>
      </c>
      <c r="AW232" s="108">
        <v>2</v>
      </c>
      <c r="AX232" s="108" t="s">
        <v>614</v>
      </c>
      <c r="AY232" s="108">
        <v>2</v>
      </c>
      <c r="AZ232" s="135">
        <v>1</v>
      </c>
      <c r="BA232" s="108">
        <v>2</v>
      </c>
      <c r="BB232" s="131" t="s">
        <v>603</v>
      </c>
      <c r="BC232" s="108">
        <v>2</v>
      </c>
      <c r="BD232" s="135">
        <v>1</v>
      </c>
      <c r="BE232" s="108">
        <v>10</v>
      </c>
      <c r="BF232" s="108">
        <v>10</v>
      </c>
      <c r="BG232" s="135">
        <v>1</v>
      </c>
      <c r="BH232" s="108">
        <v>4</v>
      </c>
      <c r="BI232" s="108">
        <v>7</v>
      </c>
      <c r="BJ232" s="108">
        <v>11</v>
      </c>
      <c r="BK232" s="135">
        <v>1</v>
      </c>
      <c r="BL232" s="108">
        <v>75</v>
      </c>
      <c r="BM232" s="135">
        <v>0.87209302325581395</v>
      </c>
    </row>
    <row r="233" spans="2:65" x14ac:dyDescent="0.35">
      <c r="B233" s="107" t="s">
        <v>1</v>
      </c>
      <c r="C233" s="107" t="s">
        <v>24</v>
      </c>
      <c r="D233" s="107" t="s">
        <v>64</v>
      </c>
      <c r="E233" s="107" t="s">
        <v>185</v>
      </c>
      <c r="F233" s="107" t="s">
        <v>990</v>
      </c>
      <c r="G233" s="107" t="s">
        <v>42</v>
      </c>
      <c r="H233" s="107" t="s">
        <v>1569</v>
      </c>
      <c r="I233" s="133" t="s">
        <v>603</v>
      </c>
      <c r="J233" s="107" t="s">
        <v>1342</v>
      </c>
      <c r="K233" s="133" t="s">
        <v>603</v>
      </c>
      <c r="L233" s="107" t="s">
        <v>682</v>
      </c>
      <c r="M233" s="107" t="s">
        <v>534</v>
      </c>
      <c r="N233" s="132" t="s">
        <v>534</v>
      </c>
      <c r="O233" s="107">
        <v>2</v>
      </c>
      <c r="P233" s="107">
        <v>2</v>
      </c>
      <c r="Q233" s="107">
        <v>1</v>
      </c>
      <c r="R233" s="107">
        <v>1</v>
      </c>
      <c r="S233" s="107">
        <v>2</v>
      </c>
      <c r="T233" s="107">
        <v>2</v>
      </c>
      <c r="U233" s="107">
        <v>2</v>
      </c>
      <c r="V233" s="107">
        <v>2</v>
      </c>
      <c r="W233" s="107">
        <v>4</v>
      </c>
      <c r="X233" s="107" t="s">
        <v>1568</v>
      </c>
      <c r="Y233" s="107" t="s">
        <v>548</v>
      </c>
      <c r="Z233" s="107" t="s">
        <v>548</v>
      </c>
      <c r="AA233" s="107" t="s">
        <v>548</v>
      </c>
      <c r="AB233" s="107" t="s">
        <v>548</v>
      </c>
      <c r="AC233" s="107">
        <v>18</v>
      </c>
      <c r="AD233" s="139">
        <v>1</v>
      </c>
      <c r="AE233" s="107">
        <v>10</v>
      </c>
      <c r="AF233" s="107">
        <v>10</v>
      </c>
      <c r="AG233" s="139">
        <v>1</v>
      </c>
      <c r="AH233" s="107">
        <v>10</v>
      </c>
      <c r="AI233" s="107" t="s">
        <v>548</v>
      </c>
      <c r="AJ233" s="107">
        <v>10</v>
      </c>
      <c r="AK233" s="139">
        <v>1</v>
      </c>
      <c r="AL233" s="107">
        <v>3</v>
      </c>
      <c r="AM233" s="138">
        <v>0</v>
      </c>
      <c r="AN233" s="107" t="s">
        <v>614</v>
      </c>
      <c r="AO233" s="107">
        <v>4</v>
      </c>
      <c r="AP233" s="138">
        <v>0</v>
      </c>
      <c r="AQ233" s="107">
        <v>7</v>
      </c>
      <c r="AR233" s="136">
        <v>0.58333333333333337</v>
      </c>
      <c r="AS233" s="107">
        <v>5</v>
      </c>
      <c r="AT233" s="138">
        <v>0</v>
      </c>
      <c r="AU233" s="107">
        <v>5</v>
      </c>
      <c r="AV233" s="136">
        <v>0.55555555555555558</v>
      </c>
      <c r="AW233" s="107">
        <v>2</v>
      </c>
      <c r="AX233" s="107" t="s">
        <v>614</v>
      </c>
      <c r="AY233" s="107">
        <v>2</v>
      </c>
      <c r="AZ233" s="139">
        <v>1</v>
      </c>
      <c r="BA233" s="138">
        <v>0</v>
      </c>
      <c r="BB233" s="133" t="s">
        <v>603</v>
      </c>
      <c r="BC233" s="107" t="s">
        <v>534</v>
      </c>
      <c r="BD233" s="136">
        <v>0</v>
      </c>
      <c r="BE233" s="107">
        <v>10</v>
      </c>
      <c r="BF233" s="107">
        <v>10</v>
      </c>
      <c r="BG233" s="139">
        <v>1</v>
      </c>
      <c r="BH233" s="107">
        <v>4</v>
      </c>
      <c r="BI233" s="107">
        <v>7</v>
      </c>
      <c r="BJ233" s="107">
        <v>11</v>
      </c>
      <c r="BK233" s="139">
        <v>1</v>
      </c>
      <c r="BL233" s="108">
        <v>73</v>
      </c>
      <c r="BM233" s="139">
        <v>0.86904761904761907</v>
      </c>
    </row>
    <row r="234" spans="2:65" x14ac:dyDescent="0.35">
      <c r="B234" s="108" t="s">
        <v>1</v>
      </c>
      <c r="C234" s="108" t="s">
        <v>78</v>
      </c>
      <c r="D234" s="108" t="s">
        <v>78</v>
      </c>
      <c r="E234" s="108" t="s">
        <v>391</v>
      </c>
      <c r="F234" s="108" t="s">
        <v>1178</v>
      </c>
      <c r="G234" s="108" t="s">
        <v>80</v>
      </c>
      <c r="H234" s="108" t="s">
        <v>1567</v>
      </c>
      <c r="I234" s="131" t="s">
        <v>603</v>
      </c>
      <c r="J234" s="108" t="s">
        <v>1312</v>
      </c>
      <c r="K234" s="131" t="s">
        <v>603</v>
      </c>
      <c r="L234" s="108" t="s">
        <v>625</v>
      </c>
      <c r="M234" s="108" t="s">
        <v>534</v>
      </c>
      <c r="N234" s="129" t="s">
        <v>534</v>
      </c>
      <c r="O234" s="108">
        <v>2</v>
      </c>
      <c r="P234" s="108">
        <v>2</v>
      </c>
      <c r="Q234" s="108">
        <v>1</v>
      </c>
      <c r="R234" s="108">
        <v>1</v>
      </c>
      <c r="S234" s="108">
        <v>2</v>
      </c>
      <c r="T234" s="108" t="s">
        <v>548</v>
      </c>
      <c r="U234" s="108">
        <v>2</v>
      </c>
      <c r="V234" s="108">
        <v>2</v>
      </c>
      <c r="W234" s="108">
        <v>4</v>
      </c>
      <c r="X234" s="108" t="s">
        <v>1566</v>
      </c>
      <c r="Y234" s="108" t="s">
        <v>548</v>
      </c>
      <c r="Z234" s="108" t="s">
        <v>548</v>
      </c>
      <c r="AA234" s="108" t="s">
        <v>548</v>
      </c>
      <c r="AB234" s="108" t="s">
        <v>548</v>
      </c>
      <c r="AC234" s="108">
        <v>16</v>
      </c>
      <c r="AD234" s="135">
        <v>1</v>
      </c>
      <c r="AE234" s="108">
        <v>10</v>
      </c>
      <c r="AF234" s="108">
        <v>10</v>
      </c>
      <c r="AG234" s="135">
        <v>1</v>
      </c>
      <c r="AH234" s="108">
        <v>10</v>
      </c>
      <c r="AI234" s="108">
        <v>4</v>
      </c>
      <c r="AJ234" s="108">
        <v>14</v>
      </c>
      <c r="AK234" s="135">
        <v>1</v>
      </c>
      <c r="AL234" s="108">
        <v>3</v>
      </c>
      <c r="AM234" s="130">
        <v>0</v>
      </c>
      <c r="AN234" s="108" t="s">
        <v>548</v>
      </c>
      <c r="AO234" s="130">
        <v>0</v>
      </c>
      <c r="AP234" s="108" t="s">
        <v>548</v>
      </c>
      <c r="AQ234" s="108">
        <v>3</v>
      </c>
      <c r="AR234" s="134">
        <v>0.3</v>
      </c>
      <c r="AS234" s="108">
        <v>5</v>
      </c>
      <c r="AT234" s="130">
        <v>0</v>
      </c>
      <c r="AU234" s="108">
        <v>5</v>
      </c>
      <c r="AV234" s="134">
        <v>0.55555555555555558</v>
      </c>
      <c r="AW234" s="108">
        <v>2</v>
      </c>
      <c r="AX234" s="108" t="s">
        <v>614</v>
      </c>
      <c r="AY234" s="108">
        <v>2</v>
      </c>
      <c r="AZ234" s="135">
        <v>1</v>
      </c>
      <c r="BA234" s="108">
        <v>2</v>
      </c>
      <c r="BB234" s="131" t="s">
        <v>603</v>
      </c>
      <c r="BC234" s="108">
        <v>2</v>
      </c>
      <c r="BD234" s="135">
        <v>1</v>
      </c>
      <c r="BE234" s="108">
        <v>10</v>
      </c>
      <c r="BF234" s="108">
        <v>10</v>
      </c>
      <c r="BG234" s="135">
        <v>1</v>
      </c>
      <c r="BH234" s="108">
        <v>4</v>
      </c>
      <c r="BI234" s="108">
        <v>7</v>
      </c>
      <c r="BJ234" s="108">
        <v>11</v>
      </c>
      <c r="BK234" s="135">
        <v>1</v>
      </c>
      <c r="BL234" s="108">
        <v>73</v>
      </c>
      <c r="BM234" s="135">
        <v>0.86904761904761907</v>
      </c>
    </row>
    <row r="235" spans="2:65" x14ac:dyDescent="0.35">
      <c r="B235" s="107" t="s">
        <v>1</v>
      </c>
      <c r="C235" s="107" t="s">
        <v>207</v>
      </c>
      <c r="D235" s="107" t="s">
        <v>208</v>
      </c>
      <c r="E235" s="107" t="s">
        <v>404</v>
      </c>
      <c r="F235" s="107" t="s">
        <v>1078</v>
      </c>
      <c r="G235" s="107" t="s">
        <v>210</v>
      </c>
      <c r="H235" s="107" t="s">
        <v>1565</v>
      </c>
      <c r="I235" s="133" t="s">
        <v>603</v>
      </c>
      <c r="J235" s="107" t="s">
        <v>1297</v>
      </c>
      <c r="K235" s="133" t="s">
        <v>603</v>
      </c>
      <c r="L235" s="107" t="s">
        <v>617</v>
      </c>
      <c r="M235" s="107" t="s">
        <v>534</v>
      </c>
      <c r="N235" s="132" t="s">
        <v>534</v>
      </c>
      <c r="O235" s="107">
        <v>2</v>
      </c>
      <c r="P235" s="107">
        <v>2</v>
      </c>
      <c r="Q235" s="107">
        <v>1</v>
      </c>
      <c r="R235" s="107">
        <v>1</v>
      </c>
      <c r="S235" s="107">
        <v>2</v>
      </c>
      <c r="T235" s="107">
        <v>2</v>
      </c>
      <c r="U235" s="107">
        <v>2</v>
      </c>
      <c r="V235" s="107">
        <v>2</v>
      </c>
      <c r="W235" s="107">
        <v>4</v>
      </c>
      <c r="X235" s="107" t="s">
        <v>1564</v>
      </c>
      <c r="Y235" s="107" t="s">
        <v>548</v>
      </c>
      <c r="Z235" s="107" t="s">
        <v>548</v>
      </c>
      <c r="AA235" s="107" t="s">
        <v>548</v>
      </c>
      <c r="AB235" s="107" t="s">
        <v>548</v>
      </c>
      <c r="AC235" s="107">
        <v>18</v>
      </c>
      <c r="AD235" s="139">
        <v>1</v>
      </c>
      <c r="AE235" s="107">
        <v>10</v>
      </c>
      <c r="AF235" s="107">
        <v>10</v>
      </c>
      <c r="AG235" s="139">
        <v>1</v>
      </c>
      <c r="AH235" s="107">
        <v>10</v>
      </c>
      <c r="AI235" s="107">
        <v>4</v>
      </c>
      <c r="AJ235" s="107">
        <v>14</v>
      </c>
      <c r="AK235" s="139">
        <v>1</v>
      </c>
      <c r="AL235" s="107">
        <v>3</v>
      </c>
      <c r="AM235" s="107" t="s">
        <v>548</v>
      </c>
      <c r="AN235" s="107" t="s">
        <v>548</v>
      </c>
      <c r="AO235" s="107">
        <v>4</v>
      </c>
      <c r="AP235" s="107" t="s">
        <v>548</v>
      </c>
      <c r="AQ235" s="107">
        <v>7</v>
      </c>
      <c r="AR235" s="139">
        <v>1</v>
      </c>
      <c r="AS235" s="138">
        <v>0</v>
      </c>
      <c r="AT235" s="138">
        <v>0</v>
      </c>
      <c r="AU235" s="107" t="s">
        <v>534</v>
      </c>
      <c r="AV235" s="136">
        <v>0</v>
      </c>
      <c r="AW235" s="138">
        <v>0</v>
      </c>
      <c r="AX235" s="107" t="s">
        <v>548</v>
      </c>
      <c r="AY235" s="107" t="s">
        <v>534</v>
      </c>
      <c r="AZ235" s="136">
        <v>0</v>
      </c>
      <c r="BA235" s="107">
        <v>2</v>
      </c>
      <c r="BB235" s="133" t="s">
        <v>603</v>
      </c>
      <c r="BC235" s="107">
        <v>2</v>
      </c>
      <c r="BD235" s="139">
        <v>1</v>
      </c>
      <c r="BE235" s="107">
        <v>10</v>
      </c>
      <c r="BF235" s="107">
        <v>10</v>
      </c>
      <c r="BG235" s="139">
        <v>1</v>
      </c>
      <c r="BH235" s="107">
        <v>4</v>
      </c>
      <c r="BI235" s="107">
        <v>7</v>
      </c>
      <c r="BJ235" s="107">
        <v>11</v>
      </c>
      <c r="BK235" s="139">
        <v>1</v>
      </c>
      <c r="BL235" s="108">
        <v>72</v>
      </c>
      <c r="BM235" s="139">
        <v>0.86746987951807231</v>
      </c>
    </row>
    <row r="236" spans="2:65" x14ac:dyDescent="0.35">
      <c r="B236" s="108" t="s">
        <v>1</v>
      </c>
      <c r="C236" s="108" t="s">
        <v>21</v>
      </c>
      <c r="D236" s="108" t="s">
        <v>462</v>
      </c>
      <c r="E236" s="108" t="s">
        <v>463</v>
      </c>
      <c r="F236" s="108" t="s">
        <v>1079</v>
      </c>
      <c r="G236" s="108" t="s">
        <v>80</v>
      </c>
      <c r="H236" s="108" t="s">
        <v>1563</v>
      </c>
      <c r="I236" s="131" t="s">
        <v>603</v>
      </c>
      <c r="J236" s="108" t="s">
        <v>1297</v>
      </c>
      <c r="K236" s="131" t="s">
        <v>603</v>
      </c>
      <c r="L236" s="108" t="s">
        <v>656</v>
      </c>
      <c r="M236" s="108" t="s">
        <v>534</v>
      </c>
      <c r="N236" s="129" t="s">
        <v>534</v>
      </c>
      <c r="O236" s="108">
        <v>2</v>
      </c>
      <c r="P236" s="108">
        <v>2</v>
      </c>
      <c r="Q236" s="108">
        <v>1</v>
      </c>
      <c r="R236" s="108">
        <v>1</v>
      </c>
      <c r="S236" s="108">
        <v>2</v>
      </c>
      <c r="T236" s="108" t="s">
        <v>548</v>
      </c>
      <c r="U236" s="108">
        <v>2</v>
      </c>
      <c r="V236" s="108">
        <v>2</v>
      </c>
      <c r="W236" s="108" t="s">
        <v>548</v>
      </c>
      <c r="X236" s="108" t="s">
        <v>1562</v>
      </c>
      <c r="Y236" s="108" t="s">
        <v>548</v>
      </c>
      <c r="Z236" s="108" t="s">
        <v>548</v>
      </c>
      <c r="AA236" s="108" t="s">
        <v>548</v>
      </c>
      <c r="AB236" s="108" t="s">
        <v>548</v>
      </c>
      <c r="AC236" s="108">
        <v>12</v>
      </c>
      <c r="AD236" s="135">
        <v>1</v>
      </c>
      <c r="AE236" s="108">
        <v>10</v>
      </c>
      <c r="AF236" s="108">
        <v>10</v>
      </c>
      <c r="AG236" s="135">
        <v>1</v>
      </c>
      <c r="AH236" s="108">
        <v>10</v>
      </c>
      <c r="AI236" s="130">
        <v>0</v>
      </c>
      <c r="AJ236" s="108">
        <v>10</v>
      </c>
      <c r="AK236" s="140">
        <v>0.7142857142857143</v>
      </c>
      <c r="AL236" s="108">
        <v>3</v>
      </c>
      <c r="AM236" s="130">
        <v>0</v>
      </c>
      <c r="AN236" s="108" t="s">
        <v>614</v>
      </c>
      <c r="AO236" s="108">
        <v>4</v>
      </c>
      <c r="AP236" s="130">
        <v>0</v>
      </c>
      <c r="AQ236" s="108">
        <v>7</v>
      </c>
      <c r="AR236" s="134">
        <v>0.58333333333333337</v>
      </c>
      <c r="AS236" s="108">
        <v>5</v>
      </c>
      <c r="AT236" s="108">
        <v>4</v>
      </c>
      <c r="AU236" s="108">
        <v>9</v>
      </c>
      <c r="AV236" s="135">
        <v>1</v>
      </c>
      <c r="AW236" s="130">
        <v>0</v>
      </c>
      <c r="AX236" s="108" t="s">
        <v>548</v>
      </c>
      <c r="AY236" s="108" t="s">
        <v>534</v>
      </c>
      <c r="AZ236" s="134">
        <v>0</v>
      </c>
      <c r="BA236" s="108">
        <v>2</v>
      </c>
      <c r="BB236" s="131" t="s">
        <v>603</v>
      </c>
      <c r="BC236" s="108">
        <v>2</v>
      </c>
      <c r="BD236" s="135">
        <v>1</v>
      </c>
      <c r="BE236" s="108">
        <v>10</v>
      </c>
      <c r="BF236" s="108">
        <v>10</v>
      </c>
      <c r="BG236" s="135">
        <v>1</v>
      </c>
      <c r="BH236" s="108">
        <v>4</v>
      </c>
      <c r="BI236" s="108">
        <v>7</v>
      </c>
      <c r="BJ236" s="108">
        <v>11</v>
      </c>
      <c r="BK236" s="135">
        <v>1</v>
      </c>
      <c r="BL236" s="108">
        <v>71</v>
      </c>
      <c r="BM236" s="135">
        <v>0.86585365853658536</v>
      </c>
    </row>
    <row r="237" spans="2:65" x14ac:dyDescent="0.35">
      <c r="B237" s="107" t="s">
        <v>1</v>
      </c>
      <c r="C237" s="107" t="s">
        <v>2</v>
      </c>
      <c r="D237" s="107" t="s">
        <v>37</v>
      </c>
      <c r="E237" s="107" t="s">
        <v>494</v>
      </c>
      <c r="F237" s="107" t="s">
        <v>1185</v>
      </c>
      <c r="G237" s="107" t="s">
        <v>5</v>
      </c>
      <c r="H237" s="107" t="s">
        <v>1561</v>
      </c>
      <c r="I237" s="133" t="s">
        <v>603</v>
      </c>
      <c r="J237" s="107" t="s">
        <v>1277</v>
      </c>
      <c r="K237" s="133" t="s">
        <v>603</v>
      </c>
      <c r="L237" s="107" t="s">
        <v>712</v>
      </c>
      <c r="M237" s="107" t="s">
        <v>534</v>
      </c>
      <c r="N237" s="132" t="s">
        <v>534</v>
      </c>
      <c r="O237" s="107">
        <v>2</v>
      </c>
      <c r="P237" s="107">
        <v>2</v>
      </c>
      <c r="Q237" s="107">
        <v>1</v>
      </c>
      <c r="R237" s="107">
        <v>1</v>
      </c>
      <c r="S237" s="107">
        <v>2</v>
      </c>
      <c r="T237" s="107">
        <v>2</v>
      </c>
      <c r="U237" s="107">
        <v>2</v>
      </c>
      <c r="V237" s="107">
        <v>2</v>
      </c>
      <c r="W237" s="107">
        <v>4</v>
      </c>
      <c r="X237" s="107" t="s">
        <v>1560</v>
      </c>
      <c r="Y237" s="107" t="s">
        <v>548</v>
      </c>
      <c r="Z237" s="107" t="s">
        <v>548</v>
      </c>
      <c r="AA237" s="107" t="s">
        <v>548</v>
      </c>
      <c r="AB237" s="107" t="s">
        <v>548</v>
      </c>
      <c r="AC237" s="107">
        <v>18</v>
      </c>
      <c r="AD237" s="139">
        <v>1</v>
      </c>
      <c r="AE237" s="107">
        <v>10</v>
      </c>
      <c r="AF237" s="107">
        <v>10</v>
      </c>
      <c r="AG237" s="139">
        <v>1</v>
      </c>
      <c r="AH237" s="107">
        <v>10</v>
      </c>
      <c r="AI237" s="138">
        <v>0</v>
      </c>
      <c r="AJ237" s="107">
        <v>10</v>
      </c>
      <c r="AK237" s="137">
        <v>0.7142857142857143</v>
      </c>
      <c r="AL237" s="107">
        <v>3</v>
      </c>
      <c r="AM237" s="107">
        <v>3</v>
      </c>
      <c r="AN237" s="107" t="s">
        <v>548</v>
      </c>
      <c r="AO237" s="138">
        <v>0</v>
      </c>
      <c r="AP237" s="138">
        <v>0</v>
      </c>
      <c r="AQ237" s="107">
        <v>6</v>
      </c>
      <c r="AR237" s="136">
        <v>0.5</v>
      </c>
      <c r="AS237" s="107">
        <v>5</v>
      </c>
      <c r="AT237" s="107">
        <v>4</v>
      </c>
      <c r="AU237" s="107">
        <v>9</v>
      </c>
      <c r="AV237" s="139">
        <v>1</v>
      </c>
      <c r="AW237" s="138">
        <v>0</v>
      </c>
      <c r="AX237" s="107" t="s">
        <v>548</v>
      </c>
      <c r="AY237" s="107" t="s">
        <v>534</v>
      </c>
      <c r="AZ237" s="136">
        <v>0</v>
      </c>
      <c r="BA237" s="107">
        <v>2</v>
      </c>
      <c r="BB237" s="133" t="s">
        <v>603</v>
      </c>
      <c r="BC237" s="107">
        <v>2</v>
      </c>
      <c r="BD237" s="139">
        <v>1</v>
      </c>
      <c r="BE237" s="107">
        <v>10</v>
      </c>
      <c r="BF237" s="107">
        <v>10</v>
      </c>
      <c r="BG237" s="139">
        <v>1</v>
      </c>
      <c r="BH237" s="107">
        <v>4</v>
      </c>
      <c r="BI237" s="107">
        <v>7</v>
      </c>
      <c r="BJ237" s="107">
        <v>11</v>
      </c>
      <c r="BK237" s="139">
        <v>1</v>
      </c>
      <c r="BL237" s="108">
        <v>76</v>
      </c>
      <c r="BM237" s="139">
        <v>0.86363636363636365</v>
      </c>
    </row>
    <row r="238" spans="2:65" x14ac:dyDescent="0.35">
      <c r="B238" s="108" t="s">
        <v>1</v>
      </c>
      <c r="C238" s="108" t="s">
        <v>2</v>
      </c>
      <c r="D238" s="108" t="s">
        <v>146</v>
      </c>
      <c r="E238" s="108" t="s">
        <v>147</v>
      </c>
      <c r="F238" s="108" t="s">
        <v>941</v>
      </c>
      <c r="G238" s="108" t="s">
        <v>5</v>
      </c>
      <c r="H238" s="108" t="s">
        <v>1559</v>
      </c>
      <c r="I238" s="131" t="s">
        <v>603</v>
      </c>
      <c r="J238" s="108" t="s">
        <v>1381</v>
      </c>
      <c r="K238" s="131" t="s">
        <v>603</v>
      </c>
      <c r="L238" s="108" t="s">
        <v>604</v>
      </c>
      <c r="M238" s="108" t="s">
        <v>534</v>
      </c>
      <c r="N238" s="129" t="s">
        <v>534</v>
      </c>
      <c r="O238" s="108">
        <v>2</v>
      </c>
      <c r="P238" s="108">
        <v>2</v>
      </c>
      <c r="Q238" s="108">
        <v>1</v>
      </c>
      <c r="R238" s="108">
        <v>1</v>
      </c>
      <c r="S238" s="108">
        <v>2</v>
      </c>
      <c r="T238" s="108">
        <v>2</v>
      </c>
      <c r="U238" s="108">
        <v>2</v>
      </c>
      <c r="V238" s="108">
        <v>2</v>
      </c>
      <c r="W238" s="108">
        <v>4</v>
      </c>
      <c r="X238" s="108" t="s">
        <v>1558</v>
      </c>
      <c r="Y238" s="108" t="s">
        <v>548</v>
      </c>
      <c r="Z238" s="108" t="s">
        <v>548</v>
      </c>
      <c r="AA238" s="108" t="s">
        <v>548</v>
      </c>
      <c r="AB238" s="108" t="s">
        <v>548</v>
      </c>
      <c r="AC238" s="108">
        <v>18</v>
      </c>
      <c r="AD238" s="135">
        <v>1</v>
      </c>
      <c r="AE238" s="108" t="s">
        <v>548</v>
      </c>
      <c r="AF238" s="108" t="s">
        <v>534</v>
      </c>
      <c r="AG238" s="129" t="s">
        <v>534</v>
      </c>
      <c r="AH238" s="130">
        <v>0</v>
      </c>
      <c r="AI238" s="108">
        <v>4</v>
      </c>
      <c r="AJ238" s="108">
        <v>4</v>
      </c>
      <c r="AK238" s="134">
        <v>0.2857142857142857</v>
      </c>
      <c r="AL238" s="108">
        <v>3</v>
      </c>
      <c r="AM238" s="108" t="s">
        <v>548</v>
      </c>
      <c r="AN238" s="108" t="s">
        <v>548</v>
      </c>
      <c r="AO238" s="108">
        <v>4</v>
      </c>
      <c r="AP238" s="108" t="s">
        <v>548</v>
      </c>
      <c r="AQ238" s="108">
        <v>7</v>
      </c>
      <c r="AR238" s="135">
        <v>1</v>
      </c>
      <c r="AS238" s="108">
        <v>5</v>
      </c>
      <c r="AT238" s="108">
        <v>4</v>
      </c>
      <c r="AU238" s="108">
        <v>9</v>
      </c>
      <c r="AV238" s="135">
        <v>1</v>
      </c>
      <c r="AW238" s="108">
        <v>2</v>
      </c>
      <c r="AX238" s="108" t="s">
        <v>548</v>
      </c>
      <c r="AY238" s="108">
        <v>2</v>
      </c>
      <c r="AZ238" s="135">
        <v>1</v>
      </c>
      <c r="BA238" s="108">
        <v>2</v>
      </c>
      <c r="BB238" s="131" t="s">
        <v>603</v>
      </c>
      <c r="BC238" s="108">
        <v>2</v>
      </c>
      <c r="BD238" s="135">
        <v>1</v>
      </c>
      <c r="BE238" s="108">
        <v>10</v>
      </c>
      <c r="BF238" s="108">
        <v>10</v>
      </c>
      <c r="BG238" s="135">
        <v>1</v>
      </c>
      <c r="BH238" s="108">
        <v>4</v>
      </c>
      <c r="BI238" s="108">
        <v>7</v>
      </c>
      <c r="BJ238" s="108">
        <v>11</v>
      </c>
      <c r="BK238" s="135">
        <v>1</v>
      </c>
      <c r="BL238" s="108">
        <v>63</v>
      </c>
      <c r="BM238" s="135">
        <v>0.86301369863013699</v>
      </c>
    </row>
    <row r="239" spans="2:65" x14ac:dyDescent="0.35">
      <c r="B239" s="107" t="s">
        <v>1</v>
      </c>
      <c r="C239" s="107" t="s">
        <v>2</v>
      </c>
      <c r="D239" s="107" t="s">
        <v>432</v>
      </c>
      <c r="E239" s="107" t="s">
        <v>433</v>
      </c>
      <c r="F239" s="107" t="s">
        <v>1047</v>
      </c>
      <c r="G239" s="107" t="s">
        <v>5</v>
      </c>
      <c r="H239" s="107" t="s">
        <v>1557</v>
      </c>
      <c r="I239" s="133" t="s">
        <v>603</v>
      </c>
      <c r="J239" s="107" t="s">
        <v>1317</v>
      </c>
      <c r="K239" s="133" t="s">
        <v>603</v>
      </c>
      <c r="L239" s="107" t="s">
        <v>604</v>
      </c>
      <c r="M239" s="107" t="s">
        <v>534</v>
      </c>
      <c r="N239" s="132" t="s">
        <v>534</v>
      </c>
      <c r="O239" s="107">
        <v>2</v>
      </c>
      <c r="P239" s="107">
        <v>2</v>
      </c>
      <c r="Q239" s="107">
        <v>1</v>
      </c>
      <c r="R239" s="107">
        <v>1</v>
      </c>
      <c r="S239" s="107">
        <v>2</v>
      </c>
      <c r="T239" s="138">
        <v>0</v>
      </c>
      <c r="U239" s="138">
        <v>0</v>
      </c>
      <c r="V239" s="107">
        <v>2</v>
      </c>
      <c r="W239" s="138">
        <v>0</v>
      </c>
      <c r="X239" s="107" t="s">
        <v>689</v>
      </c>
      <c r="Y239" s="107" t="s">
        <v>548</v>
      </c>
      <c r="Z239" s="107" t="s">
        <v>548</v>
      </c>
      <c r="AA239" s="107" t="s">
        <v>548</v>
      </c>
      <c r="AB239" s="107" t="s">
        <v>548</v>
      </c>
      <c r="AC239" s="107">
        <v>10</v>
      </c>
      <c r="AD239" s="136">
        <v>0.55555555555555558</v>
      </c>
      <c r="AE239" s="107">
        <v>10</v>
      </c>
      <c r="AF239" s="107">
        <v>10</v>
      </c>
      <c r="AG239" s="139">
        <v>1</v>
      </c>
      <c r="AH239" s="107">
        <v>10</v>
      </c>
      <c r="AI239" s="138">
        <v>0</v>
      </c>
      <c r="AJ239" s="107">
        <v>10</v>
      </c>
      <c r="AK239" s="137">
        <v>0.7142857142857143</v>
      </c>
      <c r="AL239" s="107">
        <v>3</v>
      </c>
      <c r="AM239" s="107">
        <v>3</v>
      </c>
      <c r="AN239" s="107" t="s">
        <v>614</v>
      </c>
      <c r="AO239" s="107">
        <v>4</v>
      </c>
      <c r="AP239" s="107" t="s">
        <v>548</v>
      </c>
      <c r="AQ239" s="107">
        <v>10</v>
      </c>
      <c r="AR239" s="139">
        <v>1</v>
      </c>
      <c r="AS239" s="107">
        <v>5</v>
      </c>
      <c r="AT239" s="107">
        <v>4</v>
      </c>
      <c r="AU239" s="107">
        <v>9</v>
      </c>
      <c r="AV239" s="139">
        <v>1</v>
      </c>
      <c r="AW239" s="107">
        <v>2</v>
      </c>
      <c r="AX239" s="107" t="s">
        <v>548</v>
      </c>
      <c r="AY239" s="107">
        <v>2</v>
      </c>
      <c r="AZ239" s="139">
        <v>1</v>
      </c>
      <c r="BA239" s="107">
        <v>2</v>
      </c>
      <c r="BB239" s="133" t="s">
        <v>603</v>
      </c>
      <c r="BC239" s="107">
        <v>2</v>
      </c>
      <c r="BD239" s="139">
        <v>1</v>
      </c>
      <c r="BE239" s="107">
        <v>10</v>
      </c>
      <c r="BF239" s="107">
        <v>10</v>
      </c>
      <c r="BG239" s="139">
        <v>1</v>
      </c>
      <c r="BH239" s="107">
        <v>4</v>
      </c>
      <c r="BI239" s="107">
        <v>7</v>
      </c>
      <c r="BJ239" s="107">
        <v>11</v>
      </c>
      <c r="BK239" s="139">
        <v>1</v>
      </c>
      <c r="BL239" s="108">
        <v>74</v>
      </c>
      <c r="BM239" s="139">
        <v>0.86046511627906974</v>
      </c>
    </row>
    <row r="240" spans="2:65" x14ac:dyDescent="0.35">
      <c r="B240" s="108" t="s">
        <v>1</v>
      </c>
      <c r="C240" s="108" t="s">
        <v>8</v>
      </c>
      <c r="D240" s="108" t="s">
        <v>9</v>
      </c>
      <c r="E240" s="108" t="s">
        <v>434</v>
      </c>
      <c r="F240" s="108" t="s">
        <v>1113</v>
      </c>
      <c r="G240" s="108" t="s">
        <v>811</v>
      </c>
      <c r="H240" s="108" t="s">
        <v>1556</v>
      </c>
      <c r="I240" s="131" t="s">
        <v>603</v>
      </c>
      <c r="J240" s="108" t="s">
        <v>1312</v>
      </c>
      <c r="K240" s="131" t="s">
        <v>603</v>
      </c>
      <c r="L240" s="108" t="s">
        <v>627</v>
      </c>
      <c r="M240" s="108" t="s">
        <v>534</v>
      </c>
      <c r="N240" s="129" t="s">
        <v>534</v>
      </c>
      <c r="O240" s="108">
        <v>2</v>
      </c>
      <c r="P240" s="108">
        <v>2</v>
      </c>
      <c r="Q240" s="108">
        <v>1</v>
      </c>
      <c r="R240" s="108">
        <v>1</v>
      </c>
      <c r="S240" s="108">
        <v>2</v>
      </c>
      <c r="T240" s="108">
        <v>2</v>
      </c>
      <c r="U240" s="108">
        <v>2</v>
      </c>
      <c r="V240" s="108">
        <v>2</v>
      </c>
      <c r="W240" s="108">
        <v>4</v>
      </c>
      <c r="X240" s="108" t="s">
        <v>1555</v>
      </c>
      <c r="Y240" s="108" t="s">
        <v>548</v>
      </c>
      <c r="Z240" s="108" t="s">
        <v>548</v>
      </c>
      <c r="AA240" s="108" t="s">
        <v>548</v>
      </c>
      <c r="AB240" s="108" t="s">
        <v>548</v>
      </c>
      <c r="AC240" s="108">
        <v>18</v>
      </c>
      <c r="AD240" s="135">
        <v>1</v>
      </c>
      <c r="AE240" s="108">
        <v>10</v>
      </c>
      <c r="AF240" s="108">
        <v>10</v>
      </c>
      <c r="AG240" s="135">
        <v>1</v>
      </c>
      <c r="AH240" s="108">
        <v>10</v>
      </c>
      <c r="AI240" s="108">
        <v>4</v>
      </c>
      <c r="AJ240" s="108">
        <v>14</v>
      </c>
      <c r="AK240" s="135">
        <v>1</v>
      </c>
      <c r="AL240" s="130">
        <v>0</v>
      </c>
      <c r="AM240" s="130">
        <v>0</v>
      </c>
      <c r="AN240" s="108" t="s">
        <v>614</v>
      </c>
      <c r="AO240" s="108">
        <v>4</v>
      </c>
      <c r="AP240" s="108" t="s">
        <v>548</v>
      </c>
      <c r="AQ240" s="108">
        <v>4</v>
      </c>
      <c r="AR240" s="134">
        <v>0.4</v>
      </c>
      <c r="AS240" s="108">
        <v>5</v>
      </c>
      <c r="AT240" s="130">
        <v>0</v>
      </c>
      <c r="AU240" s="108">
        <v>5</v>
      </c>
      <c r="AV240" s="134">
        <v>0.55555555555555558</v>
      </c>
      <c r="AW240" s="108">
        <v>2</v>
      </c>
      <c r="AX240" s="108" t="s">
        <v>614</v>
      </c>
      <c r="AY240" s="108">
        <v>2</v>
      </c>
      <c r="AZ240" s="135">
        <v>1</v>
      </c>
      <c r="BA240" s="130">
        <v>0</v>
      </c>
      <c r="BB240" s="131" t="s">
        <v>603</v>
      </c>
      <c r="BC240" s="108" t="s">
        <v>534</v>
      </c>
      <c r="BD240" s="134">
        <v>0</v>
      </c>
      <c r="BE240" s="108">
        <v>10</v>
      </c>
      <c r="BF240" s="108">
        <v>10</v>
      </c>
      <c r="BG240" s="135">
        <v>1</v>
      </c>
      <c r="BH240" s="108">
        <v>4</v>
      </c>
      <c r="BI240" s="108">
        <v>7</v>
      </c>
      <c r="BJ240" s="108">
        <v>11</v>
      </c>
      <c r="BK240" s="135">
        <v>1</v>
      </c>
      <c r="BL240" s="108">
        <v>74</v>
      </c>
      <c r="BM240" s="135">
        <v>0.86046511627906974</v>
      </c>
    </row>
    <row r="241" spans="2:65" x14ac:dyDescent="0.35">
      <c r="B241" s="107" t="s">
        <v>1</v>
      </c>
      <c r="C241" s="107" t="s">
        <v>8</v>
      </c>
      <c r="D241" s="107" t="s">
        <v>468</v>
      </c>
      <c r="E241" s="107" t="s">
        <v>469</v>
      </c>
      <c r="F241" s="107" t="s">
        <v>1054</v>
      </c>
      <c r="G241" s="107" t="s">
        <v>1330</v>
      </c>
      <c r="H241" s="107" t="s">
        <v>1554</v>
      </c>
      <c r="I241" s="133" t="s">
        <v>603</v>
      </c>
      <c r="J241" s="107" t="s">
        <v>748</v>
      </c>
      <c r="K241" s="133" t="s">
        <v>603</v>
      </c>
      <c r="L241" s="107" t="s">
        <v>619</v>
      </c>
      <c r="M241" s="107" t="s">
        <v>534</v>
      </c>
      <c r="N241" s="132" t="s">
        <v>534</v>
      </c>
      <c r="O241" s="107">
        <v>2</v>
      </c>
      <c r="P241" s="107">
        <v>2</v>
      </c>
      <c r="Q241" s="107">
        <v>1</v>
      </c>
      <c r="R241" s="107">
        <v>1</v>
      </c>
      <c r="S241" s="107">
        <v>2</v>
      </c>
      <c r="T241" s="107">
        <v>2</v>
      </c>
      <c r="U241" s="107">
        <v>2</v>
      </c>
      <c r="V241" s="107">
        <v>2</v>
      </c>
      <c r="W241" s="107">
        <v>4</v>
      </c>
      <c r="X241" s="107" t="s">
        <v>1553</v>
      </c>
      <c r="Y241" s="107" t="s">
        <v>548</v>
      </c>
      <c r="Z241" s="107" t="s">
        <v>548</v>
      </c>
      <c r="AA241" s="107" t="s">
        <v>548</v>
      </c>
      <c r="AB241" s="107" t="s">
        <v>548</v>
      </c>
      <c r="AC241" s="107">
        <v>18</v>
      </c>
      <c r="AD241" s="139">
        <v>1</v>
      </c>
      <c r="AE241" s="107">
        <v>10</v>
      </c>
      <c r="AF241" s="107">
        <v>10</v>
      </c>
      <c r="AG241" s="139">
        <v>1</v>
      </c>
      <c r="AH241" s="107">
        <v>10</v>
      </c>
      <c r="AI241" s="138">
        <v>0</v>
      </c>
      <c r="AJ241" s="107">
        <v>10</v>
      </c>
      <c r="AK241" s="137">
        <v>0.7142857142857143</v>
      </c>
      <c r="AL241" s="107">
        <v>3</v>
      </c>
      <c r="AM241" s="107" t="s">
        <v>548</v>
      </c>
      <c r="AN241" s="107" t="s">
        <v>548</v>
      </c>
      <c r="AO241" s="138">
        <v>0</v>
      </c>
      <c r="AP241" s="138">
        <v>0</v>
      </c>
      <c r="AQ241" s="107">
        <v>3</v>
      </c>
      <c r="AR241" s="136">
        <v>0.33333333333333331</v>
      </c>
      <c r="AS241" s="107">
        <v>5</v>
      </c>
      <c r="AT241" s="107">
        <v>4</v>
      </c>
      <c r="AU241" s="107">
        <v>9</v>
      </c>
      <c r="AV241" s="139">
        <v>1</v>
      </c>
      <c r="AW241" s="138">
        <v>0</v>
      </c>
      <c r="AX241" s="107" t="s">
        <v>614</v>
      </c>
      <c r="AY241" s="107" t="s">
        <v>534</v>
      </c>
      <c r="AZ241" s="136">
        <v>0</v>
      </c>
      <c r="BA241" s="107">
        <v>2</v>
      </c>
      <c r="BB241" s="133" t="s">
        <v>603</v>
      </c>
      <c r="BC241" s="107">
        <v>2</v>
      </c>
      <c r="BD241" s="139">
        <v>1</v>
      </c>
      <c r="BE241" s="107">
        <v>10</v>
      </c>
      <c r="BF241" s="107">
        <v>10</v>
      </c>
      <c r="BG241" s="139">
        <v>1</v>
      </c>
      <c r="BH241" s="107">
        <v>4</v>
      </c>
      <c r="BI241" s="107">
        <v>7</v>
      </c>
      <c r="BJ241" s="107">
        <v>11</v>
      </c>
      <c r="BK241" s="139">
        <v>1</v>
      </c>
      <c r="BL241" s="108">
        <v>73</v>
      </c>
      <c r="BM241" s="139">
        <v>0.85882352941176465</v>
      </c>
    </row>
    <row r="242" spans="2:65" x14ac:dyDescent="0.35">
      <c r="B242" s="108" t="s">
        <v>1</v>
      </c>
      <c r="C242" s="108" t="s">
        <v>24</v>
      </c>
      <c r="D242" s="108" t="s">
        <v>177</v>
      </c>
      <c r="E242" s="108" t="s">
        <v>438</v>
      </c>
      <c r="F242" s="108" t="s">
        <v>1193</v>
      </c>
      <c r="G242" s="108" t="s">
        <v>15</v>
      </c>
      <c r="H242" s="108" t="s">
        <v>1552</v>
      </c>
      <c r="I242" s="131" t="s">
        <v>603</v>
      </c>
      <c r="J242" s="108" t="s">
        <v>1297</v>
      </c>
      <c r="K242" s="131" t="s">
        <v>603</v>
      </c>
      <c r="L242" s="108" t="s">
        <v>751</v>
      </c>
      <c r="M242" s="108" t="s">
        <v>534</v>
      </c>
      <c r="N242" s="129" t="s">
        <v>534</v>
      </c>
      <c r="O242" s="108">
        <v>2</v>
      </c>
      <c r="P242" s="108">
        <v>2</v>
      </c>
      <c r="Q242" s="108">
        <v>1</v>
      </c>
      <c r="R242" s="108">
        <v>1</v>
      </c>
      <c r="S242" s="108">
        <v>2</v>
      </c>
      <c r="T242" s="108">
        <v>2</v>
      </c>
      <c r="U242" s="108">
        <v>2</v>
      </c>
      <c r="V242" s="108">
        <v>2</v>
      </c>
      <c r="W242" s="108">
        <v>4</v>
      </c>
      <c r="X242" s="108" t="s">
        <v>1551</v>
      </c>
      <c r="Y242" s="108" t="s">
        <v>548</v>
      </c>
      <c r="Z242" s="108" t="s">
        <v>548</v>
      </c>
      <c r="AA242" s="108" t="s">
        <v>548</v>
      </c>
      <c r="AB242" s="108" t="s">
        <v>548</v>
      </c>
      <c r="AC242" s="108">
        <v>18</v>
      </c>
      <c r="AD242" s="135">
        <v>1</v>
      </c>
      <c r="AE242" s="108">
        <v>10</v>
      </c>
      <c r="AF242" s="108">
        <v>10</v>
      </c>
      <c r="AG242" s="135">
        <v>1</v>
      </c>
      <c r="AH242" s="108">
        <v>10</v>
      </c>
      <c r="AI242" s="130">
        <v>0</v>
      </c>
      <c r="AJ242" s="108">
        <v>10</v>
      </c>
      <c r="AK242" s="140">
        <v>0.7142857142857143</v>
      </c>
      <c r="AL242" s="108">
        <v>3</v>
      </c>
      <c r="AM242" s="108" t="s">
        <v>548</v>
      </c>
      <c r="AN242" s="108" t="s">
        <v>548</v>
      </c>
      <c r="AO242" s="130">
        <v>0</v>
      </c>
      <c r="AP242" s="130">
        <v>0</v>
      </c>
      <c r="AQ242" s="108">
        <v>3</v>
      </c>
      <c r="AR242" s="134">
        <v>0.33333333333333331</v>
      </c>
      <c r="AS242" s="108">
        <v>5</v>
      </c>
      <c r="AT242" s="108">
        <v>4</v>
      </c>
      <c r="AU242" s="108">
        <v>9</v>
      </c>
      <c r="AV242" s="135">
        <v>1</v>
      </c>
      <c r="AW242" s="130">
        <v>0</v>
      </c>
      <c r="AX242" s="108" t="s">
        <v>614</v>
      </c>
      <c r="AY242" s="108" t="s">
        <v>534</v>
      </c>
      <c r="AZ242" s="134">
        <v>0</v>
      </c>
      <c r="BA242" s="108">
        <v>2</v>
      </c>
      <c r="BB242" s="131" t="s">
        <v>603</v>
      </c>
      <c r="BC242" s="108">
        <v>2</v>
      </c>
      <c r="BD242" s="135">
        <v>1</v>
      </c>
      <c r="BE242" s="108">
        <v>10</v>
      </c>
      <c r="BF242" s="108">
        <v>10</v>
      </c>
      <c r="BG242" s="135">
        <v>1</v>
      </c>
      <c r="BH242" s="108">
        <v>4</v>
      </c>
      <c r="BI242" s="108">
        <v>7</v>
      </c>
      <c r="BJ242" s="108">
        <v>11</v>
      </c>
      <c r="BK242" s="135">
        <v>1</v>
      </c>
      <c r="BL242" s="108">
        <v>73</v>
      </c>
      <c r="BM242" s="135">
        <v>0.85882352941176465</v>
      </c>
    </row>
    <row r="243" spans="2:65" x14ac:dyDescent="0.35">
      <c r="B243" s="107" t="s">
        <v>1</v>
      </c>
      <c r="C243" s="107" t="s">
        <v>72</v>
      </c>
      <c r="D243" s="107" t="s">
        <v>231</v>
      </c>
      <c r="E243" s="107" t="s">
        <v>232</v>
      </c>
      <c r="F243" s="107" t="s">
        <v>1060</v>
      </c>
      <c r="G243" s="107" t="s">
        <v>75</v>
      </c>
      <c r="H243" s="107" t="s">
        <v>1550</v>
      </c>
      <c r="I243" s="133" t="s">
        <v>603</v>
      </c>
      <c r="J243" s="107" t="s">
        <v>1342</v>
      </c>
      <c r="K243" s="133" t="s">
        <v>603</v>
      </c>
      <c r="L243" s="107" t="s">
        <v>639</v>
      </c>
      <c r="M243" s="107" t="s">
        <v>534</v>
      </c>
      <c r="N243" s="132" t="s">
        <v>534</v>
      </c>
      <c r="O243" s="107">
        <v>2</v>
      </c>
      <c r="P243" s="107">
        <v>2</v>
      </c>
      <c r="Q243" s="107">
        <v>1</v>
      </c>
      <c r="R243" s="107">
        <v>1</v>
      </c>
      <c r="S243" s="107">
        <v>2</v>
      </c>
      <c r="T243" s="107">
        <v>2</v>
      </c>
      <c r="U243" s="107">
        <v>2</v>
      </c>
      <c r="V243" s="107">
        <v>2</v>
      </c>
      <c r="W243" s="138">
        <v>0</v>
      </c>
      <c r="X243" s="107" t="s">
        <v>1549</v>
      </c>
      <c r="Y243" s="107" t="s">
        <v>548</v>
      </c>
      <c r="Z243" s="107" t="s">
        <v>548</v>
      </c>
      <c r="AA243" s="107" t="s">
        <v>548</v>
      </c>
      <c r="AB243" s="107" t="s">
        <v>548</v>
      </c>
      <c r="AC243" s="107">
        <v>14</v>
      </c>
      <c r="AD243" s="139">
        <v>0.77777777777777779</v>
      </c>
      <c r="AE243" s="107">
        <v>10</v>
      </c>
      <c r="AF243" s="107">
        <v>10</v>
      </c>
      <c r="AG243" s="139">
        <v>1</v>
      </c>
      <c r="AH243" s="107">
        <v>10</v>
      </c>
      <c r="AI243" s="107" t="s">
        <v>548</v>
      </c>
      <c r="AJ243" s="107">
        <v>10</v>
      </c>
      <c r="AK243" s="139">
        <v>1</v>
      </c>
      <c r="AL243" s="107">
        <v>3</v>
      </c>
      <c r="AM243" s="107">
        <v>3</v>
      </c>
      <c r="AN243" s="107" t="s">
        <v>614</v>
      </c>
      <c r="AO243" s="138">
        <v>0</v>
      </c>
      <c r="AP243" s="107">
        <v>2</v>
      </c>
      <c r="AQ243" s="107">
        <v>8</v>
      </c>
      <c r="AR243" s="137">
        <v>0.66666666666666663</v>
      </c>
      <c r="AS243" s="107">
        <v>5</v>
      </c>
      <c r="AT243" s="107">
        <v>4</v>
      </c>
      <c r="AU243" s="107">
        <v>9</v>
      </c>
      <c r="AV243" s="139">
        <v>1</v>
      </c>
      <c r="AW243" s="138">
        <v>0</v>
      </c>
      <c r="AX243" s="107" t="s">
        <v>614</v>
      </c>
      <c r="AY243" s="107" t="s">
        <v>534</v>
      </c>
      <c r="AZ243" s="136">
        <v>0</v>
      </c>
      <c r="BA243" s="138">
        <v>0</v>
      </c>
      <c r="BB243" s="133" t="s">
        <v>603</v>
      </c>
      <c r="BC243" s="107" t="s">
        <v>534</v>
      </c>
      <c r="BD243" s="136">
        <v>0</v>
      </c>
      <c r="BE243" s="107">
        <v>10</v>
      </c>
      <c r="BF243" s="107">
        <v>10</v>
      </c>
      <c r="BG243" s="139">
        <v>1</v>
      </c>
      <c r="BH243" s="107">
        <v>4</v>
      </c>
      <c r="BI243" s="107">
        <v>7</v>
      </c>
      <c r="BJ243" s="107">
        <v>11</v>
      </c>
      <c r="BK243" s="139">
        <v>1</v>
      </c>
      <c r="BL243" s="108">
        <v>72</v>
      </c>
      <c r="BM243" s="139">
        <v>0.8571428571428571</v>
      </c>
    </row>
    <row r="244" spans="2:65" x14ac:dyDescent="0.35">
      <c r="B244" s="108" t="s">
        <v>1</v>
      </c>
      <c r="C244" s="108" t="s">
        <v>78</v>
      </c>
      <c r="D244" s="108" t="s">
        <v>78</v>
      </c>
      <c r="E244" s="108" t="s">
        <v>251</v>
      </c>
      <c r="F244" s="108" t="s">
        <v>1112</v>
      </c>
      <c r="G244" s="108" t="s">
        <v>521</v>
      </c>
      <c r="H244" s="108" t="s">
        <v>1548</v>
      </c>
      <c r="I244" s="131" t="s">
        <v>603</v>
      </c>
      <c r="J244" s="108" t="s">
        <v>1373</v>
      </c>
      <c r="K244" s="131" t="s">
        <v>603</v>
      </c>
      <c r="L244" s="108" t="s">
        <v>627</v>
      </c>
      <c r="M244" s="108" t="s">
        <v>534</v>
      </c>
      <c r="N244" s="129" t="s">
        <v>534</v>
      </c>
      <c r="O244" s="108">
        <v>2</v>
      </c>
      <c r="P244" s="108">
        <v>2</v>
      </c>
      <c r="Q244" s="108">
        <v>1</v>
      </c>
      <c r="R244" s="108">
        <v>1</v>
      </c>
      <c r="S244" s="108">
        <v>2</v>
      </c>
      <c r="T244" s="108" t="s">
        <v>548</v>
      </c>
      <c r="U244" s="108">
        <v>2</v>
      </c>
      <c r="V244" s="108">
        <v>2</v>
      </c>
      <c r="W244" s="108">
        <v>4</v>
      </c>
      <c r="X244" s="108" t="s">
        <v>1547</v>
      </c>
      <c r="Y244" s="108" t="s">
        <v>548</v>
      </c>
      <c r="Z244" s="108" t="s">
        <v>548</v>
      </c>
      <c r="AA244" s="108" t="s">
        <v>548</v>
      </c>
      <c r="AB244" s="108" t="s">
        <v>548</v>
      </c>
      <c r="AC244" s="108">
        <v>16</v>
      </c>
      <c r="AD244" s="135">
        <v>1</v>
      </c>
      <c r="AE244" s="108">
        <v>10</v>
      </c>
      <c r="AF244" s="108">
        <v>10</v>
      </c>
      <c r="AG244" s="135">
        <v>1</v>
      </c>
      <c r="AH244" s="108">
        <v>10</v>
      </c>
      <c r="AI244" s="108" t="s">
        <v>548</v>
      </c>
      <c r="AJ244" s="108">
        <v>10</v>
      </c>
      <c r="AK244" s="135">
        <v>1</v>
      </c>
      <c r="AL244" s="130">
        <v>0</v>
      </c>
      <c r="AM244" s="108" t="s">
        <v>548</v>
      </c>
      <c r="AN244" s="108" t="s">
        <v>548</v>
      </c>
      <c r="AO244" s="108" t="s">
        <v>548</v>
      </c>
      <c r="AP244" s="130">
        <v>0</v>
      </c>
      <c r="AQ244" s="108" t="s">
        <v>534</v>
      </c>
      <c r="AR244" s="134">
        <v>0</v>
      </c>
      <c r="AS244" s="108">
        <v>5</v>
      </c>
      <c r="AT244" s="130">
        <v>0</v>
      </c>
      <c r="AU244" s="108">
        <v>5</v>
      </c>
      <c r="AV244" s="134">
        <v>0.55555555555555558</v>
      </c>
      <c r="AW244" s="130">
        <v>0</v>
      </c>
      <c r="AX244" s="108" t="s">
        <v>614</v>
      </c>
      <c r="AY244" s="108" t="s">
        <v>534</v>
      </c>
      <c r="AZ244" s="134">
        <v>0</v>
      </c>
      <c r="BA244" s="108">
        <v>2</v>
      </c>
      <c r="BB244" s="131" t="s">
        <v>603</v>
      </c>
      <c r="BC244" s="108">
        <v>2</v>
      </c>
      <c r="BD244" s="135">
        <v>1</v>
      </c>
      <c r="BE244" s="108">
        <v>10</v>
      </c>
      <c r="BF244" s="108">
        <v>10</v>
      </c>
      <c r="BG244" s="135">
        <v>1</v>
      </c>
      <c r="BH244" s="108">
        <v>4</v>
      </c>
      <c r="BI244" s="108">
        <v>7</v>
      </c>
      <c r="BJ244" s="108">
        <v>11</v>
      </c>
      <c r="BK244" s="135">
        <v>1</v>
      </c>
      <c r="BL244" s="108">
        <v>64</v>
      </c>
      <c r="BM244" s="135">
        <v>0.85333333333333339</v>
      </c>
    </row>
    <row r="245" spans="2:65" x14ac:dyDescent="0.35">
      <c r="B245" s="107" t="s">
        <v>1</v>
      </c>
      <c r="C245" s="107" t="s">
        <v>24</v>
      </c>
      <c r="D245" s="107" t="s">
        <v>120</v>
      </c>
      <c r="E245" s="107" t="s">
        <v>333</v>
      </c>
      <c r="F245" s="107" t="s">
        <v>1094</v>
      </c>
      <c r="G245" s="107" t="s">
        <v>42</v>
      </c>
      <c r="H245" s="107" t="s">
        <v>1546</v>
      </c>
      <c r="I245" s="133" t="s">
        <v>603</v>
      </c>
      <c r="J245" s="107" t="s">
        <v>1373</v>
      </c>
      <c r="K245" s="133" t="s">
        <v>603</v>
      </c>
      <c r="L245" s="107" t="s">
        <v>627</v>
      </c>
      <c r="M245" s="107" t="s">
        <v>534</v>
      </c>
      <c r="N245" s="132" t="s">
        <v>534</v>
      </c>
      <c r="O245" s="107">
        <v>2</v>
      </c>
      <c r="P245" s="107">
        <v>2</v>
      </c>
      <c r="Q245" s="107">
        <v>1</v>
      </c>
      <c r="R245" s="107">
        <v>1</v>
      </c>
      <c r="S245" s="107">
        <v>2</v>
      </c>
      <c r="T245" s="107">
        <v>2</v>
      </c>
      <c r="U245" s="107">
        <v>2</v>
      </c>
      <c r="V245" s="107">
        <v>2</v>
      </c>
      <c r="W245" s="107">
        <v>4</v>
      </c>
      <c r="X245" s="107" t="s">
        <v>1545</v>
      </c>
      <c r="Y245" s="107" t="s">
        <v>548</v>
      </c>
      <c r="Z245" s="107" t="s">
        <v>548</v>
      </c>
      <c r="AA245" s="107" t="s">
        <v>548</v>
      </c>
      <c r="AB245" s="107" t="s">
        <v>548</v>
      </c>
      <c r="AC245" s="107">
        <v>18</v>
      </c>
      <c r="AD245" s="139">
        <v>1</v>
      </c>
      <c r="AE245" s="107">
        <v>10</v>
      </c>
      <c r="AF245" s="107">
        <v>10</v>
      </c>
      <c r="AG245" s="139">
        <v>1</v>
      </c>
      <c r="AH245" s="107">
        <v>10</v>
      </c>
      <c r="AI245" s="138">
        <v>0</v>
      </c>
      <c r="AJ245" s="107">
        <v>10</v>
      </c>
      <c r="AK245" s="137">
        <v>0.7142857142857143</v>
      </c>
      <c r="AL245" s="107">
        <v>3</v>
      </c>
      <c r="AM245" s="138">
        <v>0</v>
      </c>
      <c r="AN245" s="107" t="s">
        <v>614</v>
      </c>
      <c r="AO245" s="107">
        <v>4</v>
      </c>
      <c r="AP245" s="138">
        <v>0</v>
      </c>
      <c r="AQ245" s="107">
        <v>7</v>
      </c>
      <c r="AR245" s="136">
        <v>0.58333333333333337</v>
      </c>
      <c r="AS245" s="107">
        <v>5</v>
      </c>
      <c r="AT245" s="138">
        <v>0</v>
      </c>
      <c r="AU245" s="107">
        <v>5</v>
      </c>
      <c r="AV245" s="136">
        <v>0.55555555555555558</v>
      </c>
      <c r="AW245" s="107">
        <v>2</v>
      </c>
      <c r="AX245" s="107" t="s">
        <v>614</v>
      </c>
      <c r="AY245" s="107">
        <v>2</v>
      </c>
      <c r="AZ245" s="139">
        <v>1</v>
      </c>
      <c r="BA245" s="107">
        <v>2</v>
      </c>
      <c r="BB245" s="133" t="s">
        <v>603</v>
      </c>
      <c r="BC245" s="107">
        <v>2</v>
      </c>
      <c r="BD245" s="139">
        <v>1</v>
      </c>
      <c r="BE245" s="107">
        <v>10</v>
      </c>
      <c r="BF245" s="107">
        <v>10</v>
      </c>
      <c r="BG245" s="139">
        <v>1</v>
      </c>
      <c r="BH245" s="107">
        <v>4</v>
      </c>
      <c r="BI245" s="107">
        <v>7</v>
      </c>
      <c r="BJ245" s="107">
        <v>11</v>
      </c>
      <c r="BK245" s="139">
        <v>1</v>
      </c>
      <c r="BL245" s="108">
        <v>75</v>
      </c>
      <c r="BM245" s="139">
        <v>0.85227272727272729</v>
      </c>
    </row>
    <row r="246" spans="2:65" x14ac:dyDescent="0.35">
      <c r="B246" s="108" t="s">
        <v>1</v>
      </c>
      <c r="C246" s="108" t="s">
        <v>78</v>
      </c>
      <c r="D246" s="108" t="s">
        <v>78</v>
      </c>
      <c r="E246" s="108" t="s">
        <v>233</v>
      </c>
      <c r="F246" s="108" t="s">
        <v>1040</v>
      </c>
      <c r="G246" s="108" t="s">
        <v>109</v>
      </c>
      <c r="H246" s="108" t="s">
        <v>1544</v>
      </c>
      <c r="I246" s="131" t="s">
        <v>603</v>
      </c>
      <c r="J246" s="108" t="s">
        <v>1373</v>
      </c>
      <c r="K246" s="131" t="s">
        <v>603</v>
      </c>
      <c r="L246" s="108" t="s">
        <v>627</v>
      </c>
      <c r="M246" s="108" t="s">
        <v>534</v>
      </c>
      <c r="N246" s="129" t="s">
        <v>534</v>
      </c>
      <c r="O246" s="108">
        <v>2</v>
      </c>
      <c r="P246" s="108">
        <v>2</v>
      </c>
      <c r="Q246" s="108">
        <v>1</v>
      </c>
      <c r="R246" s="108">
        <v>1</v>
      </c>
      <c r="S246" s="108">
        <v>2</v>
      </c>
      <c r="T246" s="108">
        <v>2</v>
      </c>
      <c r="U246" s="108">
        <v>2</v>
      </c>
      <c r="V246" s="108">
        <v>2</v>
      </c>
      <c r="W246" s="108">
        <v>4</v>
      </c>
      <c r="X246" s="108" t="s">
        <v>1543</v>
      </c>
      <c r="Y246" s="108" t="s">
        <v>548</v>
      </c>
      <c r="Z246" s="108" t="s">
        <v>548</v>
      </c>
      <c r="AA246" s="108" t="s">
        <v>548</v>
      </c>
      <c r="AB246" s="108" t="s">
        <v>548</v>
      </c>
      <c r="AC246" s="108">
        <v>18</v>
      </c>
      <c r="AD246" s="135">
        <v>1</v>
      </c>
      <c r="AE246" s="108">
        <v>10</v>
      </c>
      <c r="AF246" s="108">
        <v>10</v>
      </c>
      <c r="AG246" s="135">
        <v>1</v>
      </c>
      <c r="AH246" s="108">
        <v>10</v>
      </c>
      <c r="AI246" s="130">
        <v>0</v>
      </c>
      <c r="AJ246" s="108">
        <v>10</v>
      </c>
      <c r="AK246" s="140">
        <v>0.7142857142857143</v>
      </c>
      <c r="AL246" s="108">
        <v>3</v>
      </c>
      <c r="AM246" s="130">
        <v>0</v>
      </c>
      <c r="AN246" s="108" t="s">
        <v>548</v>
      </c>
      <c r="AO246" s="108">
        <v>4</v>
      </c>
      <c r="AP246" s="130">
        <v>0</v>
      </c>
      <c r="AQ246" s="108">
        <v>7</v>
      </c>
      <c r="AR246" s="134">
        <v>0.58333333333333337</v>
      </c>
      <c r="AS246" s="108">
        <v>5</v>
      </c>
      <c r="AT246" s="130">
        <v>0</v>
      </c>
      <c r="AU246" s="108">
        <v>5</v>
      </c>
      <c r="AV246" s="134">
        <v>0.55555555555555558</v>
      </c>
      <c r="AW246" s="108">
        <v>2</v>
      </c>
      <c r="AX246" s="108" t="s">
        <v>614</v>
      </c>
      <c r="AY246" s="108">
        <v>2</v>
      </c>
      <c r="AZ246" s="135">
        <v>1</v>
      </c>
      <c r="BA246" s="108">
        <v>2</v>
      </c>
      <c r="BB246" s="131" t="s">
        <v>603</v>
      </c>
      <c r="BC246" s="108">
        <v>2</v>
      </c>
      <c r="BD246" s="135">
        <v>1</v>
      </c>
      <c r="BE246" s="108">
        <v>10</v>
      </c>
      <c r="BF246" s="108">
        <v>10</v>
      </c>
      <c r="BG246" s="135">
        <v>1</v>
      </c>
      <c r="BH246" s="108">
        <v>4</v>
      </c>
      <c r="BI246" s="108">
        <v>7</v>
      </c>
      <c r="BJ246" s="108">
        <v>11</v>
      </c>
      <c r="BK246" s="135">
        <v>1</v>
      </c>
      <c r="BL246" s="108">
        <v>75</v>
      </c>
      <c r="BM246" s="135">
        <v>0.85227272727272729</v>
      </c>
    </row>
    <row r="247" spans="2:65" x14ac:dyDescent="0.35">
      <c r="B247" s="107" t="s">
        <v>1</v>
      </c>
      <c r="C247" s="107" t="s">
        <v>8</v>
      </c>
      <c r="D247" s="107" t="s">
        <v>244</v>
      </c>
      <c r="E247" s="107" t="s">
        <v>245</v>
      </c>
      <c r="F247" s="107" t="s">
        <v>981</v>
      </c>
      <c r="G247" s="107" t="s">
        <v>11</v>
      </c>
      <c r="H247" s="107" t="s">
        <v>1542</v>
      </c>
      <c r="I247" s="133" t="s">
        <v>603</v>
      </c>
      <c r="J247" s="107" t="s">
        <v>730</v>
      </c>
      <c r="K247" s="133" t="s">
        <v>603</v>
      </c>
      <c r="L247" s="107" t="s">
        <v>674</v>
      </c>
      <c r="M247" s="107" t="s">
        <v>534</v>
      </c>
      <c r="N247" s="132" t="s">
        <v>534</v>
      </c>
      <c r="O247" s="107">
        <v>2</v>
      </c>
      <c r="P247" s="107">
        <v>2</v>
      </c>
      <c r="Q247" s="107">
        <v>1</v>
      </c>
      <c r="R247" s="107">
        <v>1</v>
      </c>
      <c r="S247" s="107">
        <v>2</v>
      </c>
      <c r="T247" s="107">
        <v>2</v>
      </c>
      <c r="U247" s="107">
        <v>2</v>
      </c>
      <c r="V247" s="107">
        <v>2</v>
      </c>
      <c r="W247" s="107">
        <v>4</v>
      </c>
      <c r="X247" s="107" t="s">
        <v>723</v>
      </c>
      <c r="Y247" s="107" t="s">
        <v>548</v>
      </c>
      <c r="Z247" s="107" t="s">
        <v>548</v>
      </c>
      <c r="AA247" s="107" t="s">
        <v>548</v>
      </c>
      <c r="AB247" s="107" t="s">
        <v>548</v>
      </c>
      <c r="AC247" s="107">
        <v>18</v>
      </c>
      <c r="AD247" s="139">
        <v>1</v>
      </c>
      <c r="AE247" s="107" t="s">
        <v>548</v>
      </c>
      <c r="AF247" s="107" t="s">
        <v>534</v>
      </c>
      <c r="AG247" s="132" t="s">
        <v>534</v>
      </c>
      <c r="AH247" s="107">
        <v>10</v>
      </c>
      <c r="AI247" s="107" t="s">
        <v>548</v>
      </c>
      <c r="AJ247" s="107">
        <v>10</v>
      </c>
      <c r="AK247" s="139">
        <v>1</v>
      </c>
      <c r="AL247" s="107">
        <v>3</v>
      </c>
      <c r="AM247" s="138">
        <v>0</v>
      </c>
      <c r="AN247" s="107" t="s">
        <v>614</v>
      </c>
      <c r="AO247" s="107">
        <v>4</v>
      </c>
      <c r="AP247" s="138">
        <v>0</v>
      </c>
      <c r="AQ247" s="107">
        <v>7</v>
      </c>
      <c r="AR247" s="136">
        <v>0.58333333333333337</v>
      </c>
      <c r="AS247" s="107">
        <v>5</v>
      </c>
      <c r="AT247" s="138">
        <v>0</v>
      </c>
      <c r="AU247" s="107">
        <v>5</v>
      </c>
      <c r="AV247" s="136">
        <v>0.55555555555555558</v>
      </c>
      <c r="AW247" s="138">
        <v>0</v>
      </c>
      <c r="AX247" s="107" t="s">
        <v>614</v>
      </c>
      <c r="AY247" s="107" t="s">
        <v>534</v>
      </c>
      <c r="AZ247" s="136">
        <v>0</v>
      </c>
      <c r="BA247" s="107">
        <v>2</v>
      </c>
      <c r="BB247" s="133" t="s">
        <v>603</v>
      </c>
      <c r="BC247" s="107">
        <v>2</v>
      </c>
      <c r="BD247" s="139">
        <v>1</v>
      </c>
      <c r="BE247" s="107">
        <v>10</v>
      </c>
      <c r="BF247" s="107">
        <v>10</v>
      </c>
      <c r="BG247" s="139">
        <v>1</v>
      </c>
      <c r="BH247" s="107">
        <v>4</v>
      </c>
      <c r="BI247" s="107">
        <v>7</v>
      </c>
      <c r="BJ247" s="107">
        <v>11</v>
      </c>
      <c r="BK247" s="139">
        <v>1</v>
      </c>
      <c r="BL247" s="108">
        <v>63</v>
      </c>
      <c r="BM247" s="139">
        <v>0.85135135135135132</v>
      </c>
    </row>
    <row r="248" spans="2:65" x14ac:dyDescent="0.35">
      <c r="B248" s="108" t="s">
        <v>1</v>
      </c>
      <c r="C248" s="108" t="s">
        <v>24</v>
      </c>
      <c r="D248" s="108" t="s">
        <v>64</v>
      </c>
      <c r="E248" s="108" t="s">
        <v>352</v>
      </c>
      <c r="F248" s="108" t="s">
        <v>1172</v>
      </c>
      <c r="G248" s="108" t="s">
        <v>42</v>
      </c>
      <c r="H248" s="108" t="s">
        <v>1541</v>
      </c>
      <c r="I248" s="131" t="s">
        <v>603</v>
      </c>
      <c r="J248" s="108" t="s">
        <v>1373</v>
      </c>
      <c r="K248" s="131" t="s">
        <v>603</v>
      </c>
      <c r="L248" s="108" t="s">
        <v>627</v>
      </c>
      <c r="M248" s="108" t="s">
        <v>534</v>
      </c>
      <c r="N248" s="129" t="s">
        <v>534</v>
      </c>
      <c r="O248" s="108">
        <v>2</v>
      </c>
      <c r="P248" s="108">
        <v>2</v>
      </c>
      <c r="Q248" s="108">
        <v>1</v>
      </c>
      <c r="R248" s="108">
        <v>1</v>
      </c>
      <c r="S248" s="108">
        <v>2</v>
      </c>
      <c r="T248" s="108">
        <v>2</v>
      </c>
      <c r="U248" s="108">
        <v>2</v>
      </c>
      <c r="V248" s="108">
        <v>2</v>
      </c>
      <c r="W248" s="108">
        <v>4</v>
      </c>
      <c r="X248" s="108" t="s">
        <v>1540</v>
      </c>
      <c r="Y248" s="108" t="s">
        <v>548</v>
      </c>
      <c r="Z248" s="108" t="s">
        <v>548</v>
      </c>
      <c r="AA248" s="108" t="s">
        <v>548</v>
      </c>
      <c r="AB248" s="108" t="s">
        <v>548</v>
      </c>
      <c r="AC248" s="108">
        <v>18</v>
      </c>
      <c r="AD248" s="135">
        <v>1</v>
      </c>
      <c r="AE248" s="108">
        <v>10</v>
      </c>
      <c r="AF248" s="108">
        <v>10</v>
      </c>
      <c r="AG248" s="135">
        <v>1</v>
      </c>
      <c r="AH248" s="108">
        <v>10</v>
      </c>
      <c r="AI248" s="108" t="s">
        <v>548</v>
      </c>
      <c r="AJ248" s="108">
        <v>10</v>
      </c>
      <c r="AK248" s="135">
        <v>1</v>
      </c>
      <c r="AL248" s="130">
        <v>0</v>
      </c>
      <c r="AM248" s="130">
        <v>0</v>
      </c>
      <c r="AN248" s="108" t="s">
        <v>614</v>
      </c>
      <c r="AO248" s="108" t="s">
        <v>548</v>
      </c>
      <c r="AP248" s="130">
        <v>0</v>
      </c>
      <c r="AQ248" s="108" t="s">
        <v>534</v>
      </c>
      <c r="AR248" s="134">
        <v>0</v>
      </c>
      <c r="AS248" s="108">
        <v>5</v>
      </c>
      <c r="AT248" s="130">
        <v>0</v>
      </c>
      <c r="AU248" s="108">
        <v>5</v>
      </c>
      <c r="AV248" s="134">
        <v>0.55555555555555558</v>
      </c>
      <c r="AW248" s="108">
        <v>2</v>
      </c>
      <c r="AX248" s="108" t="s">
        <v>614</v>
      </c>
      <c r="AY248" s="108">
        <v>2</v>
      </c>
      <c r="AZ248" s="135">
        <v>1</v>
      </c>
      <c r="BA248" s="108">
        <v>2</v>
      </c>
      <c r="BB248" s="131" t="s">
        <v>603</v>
      </c>
      <c r="BC248" s="108">
        <v>2</v>
      </c>
      <c r="BD248" s="135">
        <v>1</v>
      </c>
      <c r="BE248" s="108">
        <v>10</v>
      </c>
      <c r="BF248" s="108">
        <v>10</v>
      </c>
      <c r="BG248" s="135">
        <v>1</v>
      </c>
      <c r="BH248" s="108">
        <v>4</v>
      </c>
      <c r="BI248" s="108">
        <v>7</v>
      </c>
      <c r="BJ248" s="108">
        <v>11</v>
      </c>
      <c r="BK248" s="135">
        <v>1</v>
      </c>
      <c r="BL248" s="108">
        <v>68</v>
      </c>
      <c r="BM248" s="135">
        <v>0.85</v>
      </c>
    </row>
    <row r="249" spans="2:65" x14ac:dyDescent="0.35">
      <c r="B249" s="107" t="s">
        <v>1</v>
      </c>
      <c r="C249" s="107" t="s">
        <v>8</v>
      </c>
      <c r="D249" s="107" t="s">
        <v>215</v>
      </c>
      <c r="E249" s="107" t="s">
        <v>344</v>
      </c>
      <c r="F249" s="107" t="s">
        <v>1032</v>
      </c>
      <c r="G249" s="107" t="s">
        <v>11</v>
      </c>
      <c r="H249" s="107" t="s">
        <v>1539</v>
      </c>
      <c r="I249" s="133" t="s">
        <v>603</v>
      </c>
      <c r="J249" s="107" t="s">
        <v>1312</v>
      </c>
      <c r="K249" s="133" t="s">
        <v>603</v>
      </c>
      <c r="L249" s="107" t="s">
        <v>641</v>
      </c>
      <c r="M249" s="107" t="s">
        <v>534</v>
      </c>
      <c r="N249" s="132" t="s">
        <v>534</v>
      </c>
      <c r="O249" s="107">
        <v>2</v>
      </c>
      <c r="P249" s="107">
        <v>2</v>
      </c>
      <c r="Q249" s="107">
        <v>1</v>
      </c>
      <c r="R249" s="107">
        <v>1</v>
      </c>
      <c r="S249" s="107">
        <v>2</v>
      </c>
      <c r="T249" s="107">
        <v>2</v>
      </c>
      <c r="U249" s="107">
        <v>2</v>
      </c>
      <c r="V249" s="107">
        <v>2</v>
      </c>
      <c r="W249" s="107">
        <v>4</v>
      </c>
      <c r="X249" s="107" t="s">
        <v>1538</v>
      </c>
      <c r="Y249" s="107" t="s">
        <v>548</v>
      </c>
      <c r="Z249" s="107" t="s">
        <v>548</v>
      </c>
      <c r="AA249" s="107" t="s">
        <v>548</v>
      </c>
      <c r="AB249" s="107" t="s">
        <v>548</v>
      </c>
      <c r="AC249" s="107">
        <v>18</v>
      </c>
      <c r="AD249" s="139">
        <v>1</v>
      </c>
      <c r="AE249" s="107">
        <v>10</v>
      </c>
      <c r="AF249" s="107">
        <v>10</v>
      </c>
      <c r="AG249" s="139">
        <v>1</v>
      </c>
      <c r="AH249" s="107">
        <v>10</v>
      </c>
      <c r="AI249" s="138">
        <v>0</v>
      </c>
      <c r="AJ249" s="107">
        <v>10</v>
      </c>
      <c r="AK249" s="137">
        <v>0.7142857142857143</v>
      </c>
      <c r="AL249" s="107">
        <v>3</v>
      </c>
      <c r="AM249" s="138">
        <v>0</v>
      </c>
      <c r="AN249" s="107" t="s">
        <v>614</v>
      </c>
      <c r="AO249" s="107">
        <v>4</v>
      </c>
      <c r="AP249" s="107" t="s">
        <v>548</v>
      </c>
      <c r="AQ249" s="107">
        <v>7</v>
      </c>
      <c r="AR249" s="137">
        <v>0.7</v>
      </c>
      <c r="AS249" s="107">
        <v>5</v>
      </c>
      <c r="AT249" s="138">
        <v>0</v>
      </c>
      <c r="AU249" s="107">
        <v>5</v>
      </c>
      <c r="AV249" s="136">
        <v>0.55555555555555558</v>
      </c>
      <c r="AW249" s="138">
        <v>0</v>
      </c>
      <c r="AX249" s="107" t="s">
        <v>548</v>
      </c>
      <c r="AY249" s="107" t="s">
        <v>534</v>
      </c>
      <c r="AZ249" s="136">
        <v>0</v>
      </c>
      <c r="BA249" s="107">
        <v>2</v>
      </c>
      <c r="BB249" s="133" t="s">
        <v>603</v>
      </c>
      <c r="BC249" s="107">
        <v>2</v>
      </c>
      <c r="BD249" s="139">
        <v>1</v>
      </c>
      <c r="BE249" s="107">
        <v>10</v>
      </c>
      <c r="BF249" s="107">
        <v>10</v>
      </c>
      <c r="BG249" s="139">
        <v>1</v>
      </c>
      <c r="BH249" s="107">
        <v>4</v>
      </c>
      <c r="BI249" s="107">
        <v>7</v>
      </c>
      <c r="BJ249" s="107">
        <v>11</v>
      </c>
      <c r="BK249" s="139">
        <v>1</v>
      </c>
      <c r="BL249" s="108">
        <v>73</v>
      </c>
      <c r="BM249" s="139">
        <v>0.84883720930232553</v>
      </c>
    </row>
    <row r="250" spans="2:65" x14ac:dyDescent="0.35">
      <c r="B250" s="108" t="s">
        <v>1</v>
      </c>
      <c r="C250" s="108" t="s">
        <v>21</v>
      </c>
      <c r="D250" s="108" t="s">
        <v>183</v>
      </c>
      <c r="E250" s="108" t="s">
        <v>184</v>
      </c>
      <c r="F250" s="108" t="s">
        <v>1036</v>
      </c>
      <c r="G250" s="108" t="s">
        <v>521</v>
      </c>
      <c r="H250" s="108" t="s">
        <v>1537</v>
      </c>
      <c r="I250" s="131" t="s">
        <v>603</v>
      </c>
      <c r="J250" s="108" t="s">
        <v>1373</v>
      </c>
      <c r="K250" s="131" t="s">
        <v>603</v>
      </c>
      <c r="L250" s="108" t="s">
        <v>630</v>
      </c>
      <c r="M250" s="108" t="s">
        <v>534</v>
      </c>
      <c r="N250" s="129" t="s">
        <v>534</v>
      </c>
      <c r="O250" s="108">
        <v>2</v>
      </c>
      <c r="P250" s="108">
        <v>2</v>
      </c>
      <c r="Q250" s="108">
        <v>1</v>
      </c>
      <c r="R250" s="108">
        <v>1</v>
      </c>
      <c r="S250" s="108">
        <v>2</v>
      </c>
      <c r="T250" s="108" t="s">
        <v>548</v>
      </c>
      <c r="U250" s="108">
        <v>2</v>
      </c>
      <c r="V250" s="108">
        <v>2</v>
      </c>
      <c r="W250" s="108">
        <v>4</v>
      </c>
      <c r="X250" s="108" t="s">
        <v>1536</v>
      </c>
      <c r="Y250" s="108" t="s">
        <v>548</v>
      </c>
      <c r="Z250" s="108" t="s">
        <v>548</v>
      </c>
      <c r="AA250" s="108" t="s">
        <v>548</v>
      </c>
      <c r="AB250" s="108" t="s">
        <v>548</v>
      </c>
      <c r="AC250" s="108">
        <v>16</v>
      </c>
      <c r="AD250" s="135">
        <v>1</v>
      </c>
      <c r="AE250" s="108">
        <v>10</v>
      </c>
      <c r="AF250" s="108">
        <v>10</v>
      </c>
      <c r="AG250" s="135">
        <v>1</v>
      </c>
      <c r="AH250" s="108">
        <v>10</v>
      </c>
      <c r="AI250" s="130">
        <v>0</v>
      </c>
      <c r="AJ250" s="108">
        <v>10</v>
      </c>
      <c r="AK250" s="140">
        <v>0.7142857142857143</v>
      </c>
      <c r="AL250" s="108">
        <v>3</v>
      </c>
      <c r="AM250" s="130">
        <v>0</v>
      </c>
      <c r="AN250" s="108" t="s">
        <v>614</v>
      </c>
      <c r="AO250" s="108">
        <v>4</v>
      </c>
      <c r="AP250" s="130">
        <v>0</v>
      </c>
      <c r="AQ250" s="108">
        <v>7</v>
      </c>
      <c r="AR250" s="134">
        <v>0.58333333333333337</v>
      </c>
      <c r="AS250" s="108">
        <v>5</v>
      </c>
      <c r="AT250" s="108">
        <v>4</v>
      </c>
      <c r="AU250" s="108">
        <v>9</v>
      </c>
      <c r="AV250" s="135">
        <v>1</v>
      </c>
      <c r="AW250" s="130">
        <v>0</v>
      </c>
      <c r="AX250" s="108" t="s">
        <v>614</v>
      </c>
      <c r="AY250" s="108" t="s">
        <v>534</v>
      </c>
      <c r="AZ250" s="134">
        <v>0</v>
      </c>
      <c r="BA250" s="130">
        <v>0</v>
      </c>
      <c r="BB250" s="131" t="s">
        <v>603</v>
      </c>
      <c r="BC250" s="108" t="s">
        <v>534</v>
      </c>
      <c r="BD250" s="134">
        <v>0</v>
      </c>
      <c r="BE250" s="108">
        <v>10</v>
      </c>
      <c r="BF250" s="108">
        <v>10</v>
      </c>
      <c r="BG250" s="135">
        <v>1</v>
      </c>
      <c r="BH250" s="108">
        <v>4</v>
      </c>
      <c r="BI250" s="108">
        <v>7</v>
      </c>
      <c r="BJ250" s="108">
        <v>11</v>
      </c>
      <c r="BK250" s="135">
        <v>1</v>
      </c>
      <c r="BL250" s="108">
        <v>73</v>
      </c>
      <c r="BM250" s="135">
        <v>0.84883720930232553</v>
      </c>
    </row>
    <row r="251" spans="2:65" x14ac:dyDescent="0.35">
      <c r="B251" s="107" t="s">
        <v>1</v>
      </c>
      <c r="C251" s="107" t="s">
        <v>21</v>
      </c>
      <c r="D251" s="107" t="s">
        <v>410</v>
      </c>
      <c r="E251" s="107" t="s">
        <v>411</v>
      </c>
      <c r="F251" s="107" t="s">
        <v>1169</v>
      </c>
      <c r="G251" s="107" t="s">
        <v>80</v>
      </c>
      <c r="H251" s="107" t="s">
        <v>1535</v>
      </c>
      <c r="I251" s="133" t="s">
        <v>603</v>
      </c>
      <c r="J251" s="107" t="s">
        <v>1373</v>
      </c>
      <c r="K251" s="133" t="s">
        <v>603</v>
      </c>
      <c r="L251" s="107" t="s">
        <v>667</v>
      </c>
      <c r="M251" s="107" t="s">
        <v>534</v>
      </c>
      <c r="N251" s="132" t="s">
        <v>534</v>
      </c>
      <c r="O251" s="107">
        <v>2</v>
      </c>
      <c r="P251" s="107">
        <v>2</v>
      </c>
      <c r="Q251" s="107" t="s">
        <v>548</v>
      </c>
      <c r="R251" s="107" t="s">
        <v>548</v>
      </c>
      <c r="S251" s="107">
        <v>2</v>
      </c>
      <c r="T251" s="107" t="s">
        <v>548</v>
      </c>
      <c r="U251" s="107">
        <v>2</v>
      </c>
      <c r="V251" s="107">
        <v>2</v>
      </c>
      <c r="W251" s="138">
        <v>0</v>
      </c>
      <c r="X251" s="107" t="s">
        <v>1534</v>
      </c>
      <c r="Y251" s="107" t="s">
        <v>548</v>
      </c>
      <c r="Z251" s="107" t="s">
        <v>548</v>
      </c>
      <c r="AA251" s="107" t="s">
        <v>548</v>
      </c>
      <c r="AB251" s="107" t="s">
        <v>548</v>
      </c>
      <c r="AC251" s="107">
        <v>10</v>
      </c>
      <c r="AD251" s="137">
        <v>0.7142857142857143</v>
      </c>
      <c r="AE251" s="107">
        <v>10</v>
      </c>
      <c r="AF251" s="107">
        <v>10</v>
      </c>
      <c r="AG251" s="139">
        <v>1</v>
      </c>
      <c r="AH251" s="107">
        <v>10</v>
      </c>
      <c r="AI251" s="107">
        <v>4</v>
      </c>
      <c r="AJ251" s="107">
        <v>14</v>
      </c>
      <c r="AK251" s="139">
        <v>1</v>
      </c>
      <c r="AL251" s="107">
        <v>3</v>
      </c>
      <c r="AM251" s="107" t="s">
        <v>548</v>
      </c>
      <c r="AN251" s="107" t="s">
        <v>548</v>
      </c>
      <c r="AO251" s="138">
        <v>0</v>
      </c>
      <c r="AP251" s="107" t="s">
        <v>548</v>
      </c>
      <c r="AQ251" s="107">
        <v>3</v>
      </c>
      <c r="AR251" s="136">
        <v>0.42857142857142855</v>
      </c>
      <c r="AS251" s="107">
        <v>5</v>
      </c>
      <c r="AT251" s="138">
        <v>0</v>
      </c>
      <c r="AU251" s="107">
        <v>5</v>
      </c>
      <c r="AV251" s="136">
        <v>0.55555555555555558</v>
      </c>
      <c r="AW251" s="107">
        <v>2</v>
      </c>
      <c r="AX251" s="107" t="s">
        <v>614</v>
      </c>
      <c r="AY251" s="107">
        <v>2</v>
      </c>
      <c r="AZ251" s="139">
        <v>1</v>
      </c>
      <c r="BA251" s="107">
        <v>2</v>
      </c>
      <c r="BB251" s="133" t="s">
        <v>603</v>
      </c>
      <c r="BC251" s="107">
        <v>2</v>
      </c>
      <c r="BD251" s="139">
        <v>1</v>
      </c>
      <c r="BE251" s="107">
        <v>10</v>
      </c>
      <c r="BF251" s="107">
        <v>10</v>
      </c>
      <c r="BG251" s="139">
        <v>1</v>
      </c>
      <c r="BH251" s="107">
        <v>4</v>
      </c>
      <c r="BI251" s="107">
        <v>7</v>
      </c>
      <c r="BJ251" s="107">
        <v>11</v>
      </c>
      <c r="BK251" s="139">
        <v>1</v>
      </c>
      <c r="BL251" s="108">
        <v>67</v>
      </c>
      <c r="BM251" s="139">
        <v>0.84810126582278478</v>
      </c>
    </row>
    <row r="252" spans="2:65" x14ac:dyDescent="0.35">
      <c r="B252" s="108" t="s">
        <v>1</v>
      </c>
      <c r="C252" s="108" t="s">
        <v>21</v>
      </c>
      <c r="D252" s="108" t="s">
        <v>401</v>
      </c>
      <c r="E252" s="108" t="s">
        <v>402</v>
      </c>
      <c r="F252" s="108" t="s">
        <v>1134</v>
      </c>
      <c r="G252" s="108" t="s">
        <v>5</v>
      </c>
      <c r="H252" s="108" t="s">
        <v>1533</v>
      </c>
      <c r="I252" s="131" t="s">
        <v>603</v>
      </c>
      <c r="J252" s="108" t="s">
        <v>1342</v>
      </c>
      <c r="K252" s="131" t="s">
        <v>603</v>
      </c>
      <c r="L252" s="108" t="s">
        <v>624</v>
      </c>
      <c r="M252" s="108" t="s">
        <v>534</v>
      </c>
      <c r="N252" s="129" t="s">
        <v>534</v>
      </c>
      <c r="O252" s="108">
        <v>2</v>
      </c>
      <c r="P252" s="108">
        <v>2</v>
      </c>
      <c r="Q252" s="108">
        <v>1</v>
      </c>
      <c r="R252" s="108">
        <v>1</v>
      </c>
      <c r="S252" s="108">
        <v>2</v>
      </c>
      <c r="T252" s="108" t="s">
        <v>548</v>
      </c>
      <c r="U252" s="108">
        <v>2</v>
      </c>
      <c r="V252" s="108">
        <v>2</v>
      </c>
      <c r="W252" s="130">
        <v>0</v>
      </c>
      <c r="X252" s="108" t="s">
        <v>1532</v>
      </c>
      <c r="Y252" s="108" t="s">
        <v>548</v>
      </c>
      <c r="Z252" s="108" t="s">
        <v>548</v>
      </c>
      <c r="AA252" s="108" t="s">
        <v>548</v>
      </c>
      <c r="AB252" s="108" t="s">
        <v>548</v>
      </c>
      <c r="AC252" s="108">
        <v>12</v>
      </c>
      <c r="AD252" s="135">
        <v>0.75</v>
      </c>
      <c r="AE252" s="108">
        <v>10</v>
      </c>
      <c r="AF252" s="108">
        <v>10</v>
      </c>
      <c r="AG252" s="135">
        <v>1</v>
      </c>
      <c r="AH252" s="108">
        <v>10</v>
      </c>
      <c r="AI252" s="108" t="s">
        <v>548</v>
      </c>
      <c r="AJ252" s="108">
        <v>10</v>
      </c>
      <c r="AK252" s="135">
        <v>1</v>
      </c>
      <c r="AL252" s="108">
        <v>3</v>
      </c>
      <c r="AM252" s="108" t="s">
        <v>548</v>
      </c>
      <c r="AN252" s="108" t="s">
        <v>548</v>
      </c>
      <c r="AO252" s="108">
        <v>4</v>
      </c>
      <c r="AP252" s="130">
        <v>0</v>
      </c>
      <c r="AQ252" s="108">
        <v>7</v>
      </c>
      <c r="AR252" s="135">
        <v>0.77777777777777779</v>
      </c>
      <c r="AS252" s="108">
        <v>5</v>
      </c>
      <c r="AT252" s="130">
        <v>0</v>
      </c>
      <c r="AU252" s="108">
        <v>5</v>
      </c>
      <c r="AV252" s="134">
        <v>0.55555555555555558</v>
      </c>
      <c r="AW252" s="130">
        <v>0</v>
      </c>
      <c r="AX252" s="108" t="s">
        <v>614</v>
      </c>
      <c r="AY252" s="108" t="s">
        <v>534</v>
      </c>
      <c r="AZ252" s="134">
        <v>0</v>
      </c>
      <c r="BA252" s="108">
        <v>2</v>
      </c>
      <c r="BB252" s="131" t="s">
        <v>603</v>
      </c>
      <c r="BC252" s="108">
        <v>2</v>
      </c>
      <c r="BD252" s="135">
        <v>1</v>
      </c>
      <c r="BE252" s="108">
        <v>10</v>
      </c>
      <c r="BF252" s="108">
        <v>10</v>
      </c>
      <c r="BG252" s="135">
        <v>1</v>
      </c>
      <c r="BH252" s="108">
        <v>4</v>
      </c>
      <c r="BI252" s="108">
        <v>7</v>
      </c>
      <c r="BJ252" s="108">
        <v>11</v>
      </c>
      <c r="BK252" s="135">
        <v>1</v>
      </c>
      <c r="BL252" s="108">
        <v>67</v>
      </c>
      <c r="BM252" s="135">
        <v>0.84810126582278478</v>
      </c>
    </row>
    <row r="253" spans="2:65" x14ac:dyDescent="0.35">
      <c r="B253" s="107" t="s">
        <v>1</v>
      </c>
      <c r="C253" s="107" t="s">
        <v>8</v>
      </c>
      <c r="D253" s="107" t="s">
        <v>9</v>
      </c>
      <c r="E253" s="107" t="s">
        <v>163</v>
      </c>
      <c r="F253" s="107" t="s">
        <v>969</v>
      </c>
      <c r="G253" s="107" t="s">
        <v>11</v>
      </c>
      <c r="H253" s="107" t="s">
        <v>1531</v>
      </c>
      <c r="I253" s="133" t="s">
        <v>603</v>
      </c>
      <c r="J253" s="107" t="s">
        <v>730</v>
      </c>
      <c r="K253" s="133" t="s">
        <v>603</v>
      </c>
      <c r="L253" s="107" t="s">
        <v>625</v>
      </c>
      <c r="M253" s="107" t="s">
        <v>534</v>
      </c>
      <c r="N253" s="132" t="s">
        <v>534</v>
      </c>
      <c r="O253" s="107">
        <v>2</v>
      </c>
      <c r="P253" s="107">
        <v>2</v>
      </c>
      <c r="Q253" s="107">
        <v>1</v>
      </c>
      <c r="R253" s="107">
        <v>1</v>
      </c>
      <c r="S253" s="107">
        <v>2</v>
      </c>
      <c r="T253" s="107">
        <v>2</v>
      </c>
      <c r="U253" s="107">
        <v>2</v>
      </c>
      <c r="V253" s="107">
        <v>2</v>
      </c>
      <c r="W253" s="107">
        <v>4</v>
      </c>
      <c r="X253" s="107" t="s">
        <v>1530</v>
      </c>
      <c r="Y253" s="107" t="s">
        <v>548</v>
      </c>
      <c r="Z253" s="107" t="s">
        <v>548</v>
      </c>
      <c r="AA253" s="107" t="s">
        <v>548</v>
      </c>
      <c r="AB253" s="107" t="s">
        <v>548</v>
      </c>
      <c r="AC253" s="107">
        <v>18</v>
      </c>
      <c r="AD253" s="139">
        <v>1</v>
      </c>
      <c r="AE253" s="107" t="s">
        <v>548</v>
      </c>
      <c r="AF253" s="107" t="s">
        <v>534</v>
      </c>
      <c r="AG253" s="132" t="s">
        <v>534</v>
      </c>
      <c r="AH253" s="107">
        <v>10</v>
      </c>
      <c r="AI253" s="138">
        <v>0</v>
      </c>
      <c r="AJ253" s="107">
        <v>10</v>
      </c>
      <c r="AK253" s="137">
        <v>0.7142857142857143</v>
      </c>
      <c r="AL253" s="107">
        <v>3</v>
      </c>
      <c r="AM253" s="107">
        <v>3</v>
      </c>
      <c r="AN253" s="107" t="s">
        <v>614</v>
      </c>
      <c r="AO253" s="138">
        <v>0</v>
      </c>
      <c r="AP253" s="138">
        <v>0</v>
      </c>
      <c r="AQ253" s="107">
        <v>6</v>
      </c>
      <c r="AR253" s="136">
        <v>0.5</v>
      </c>
      <c r="AS253" s="107">
        <v>5</v>
      </c>
      <c r="AT253" s="107">
        <v>4</v>
      </c>
      <c r="AU253" s="107">
        <v>9</v>
      </c>
      <c r="AV253" s="139">
        <v>1</v>
      </c>
      <c r="AW253" s="138">
        <v>0</v>
      </c>
      <c r="AX253" s="107" t="s">
        <v>614</v>
      </c>
      <c r="AY253" s="107" t="s">
        <v>534</v>
      </c>
      <c r="AZ253" s="136">
        <v>0</v>
      </c>
      <c r="BA253" s="107">
        <v>2</v>
      </c>
      <c r="BB253" s="133" t="s">
        <v>603</v>
      </c>
      <c r="BC253" s="107">
        <v>2</v>
      </c>
      <c r="BD253" s="139">
        <v>1</v>
      </c>
      <c r="BE253" s="107">
        <v>10</v>
      </c>
      <c r="BF253" s="107">
        <v>10</v>
      </c>
      <c r="BG253" s="139">
        <v>1</v>
      </c>
      <c r="BH253" s="107">
        <v>4</v>
      </c>
      <c r="BI253" s="107">
        <v>7</v>
      </c>
      <c r="BJ253" s="107">
        <v>11</v>
      </c>
      <c r="BK253" s="139">
        <v>1</v>
      </c>
      <c r="BL253" s="108">
        <v>66</v>
      </c>
      <c r="BM253" s="139">
        <v>0.84615384615384615</v>
      </c>
    </row>
    <row r="254" spans="2:65" x14ac:dyDescent="0.35">
      <c r="B254" s="108" t="s">
        <v>1</v>
      </c>
      <c r="C254" s="108" t="s">
        <v>24</v>
      </c>
      <c r="D254" s="108" t="s">
        <v>64</v>
      </c>
      <c r="E254" s="108" t="s">
        <v>67</v>
      </c>
      <c r="F254" s="108" t="s">
        <v>1010</v>
      </c>
      <c r="G254" s="108" t="s">
        <v>42</v>
      </c>
      <c r="H254" s="108" t="s">
        <v>1529</v>
      </c>
      <c r="I254" s="131" t="s">
        <v>603</v>
      </c>
      <c r="J254" s="108" t="s">
        <v>1373</v>
      </c>
      <c r="K254" s="131" t="s">
        <v>603</v>
      </c>
      <c r="L254" s="108" t="s">
        <v>627</v>
      </c>
      <c r="M254" s="108" t="s">
        <v>534</v>
      </c>
      <c r="N254" s="129" t="s">
        <v>534</v>
      </c>
      <c r="O254" s="108">
        <v>2</v>
      </c>
      <c r="P254" s="108">
        <v>2</v>
      </c>
      <c r="Q254" s="108">
        <v>1</v>
      </c>
      <c r="R254" s="108">
        <v>1</v>
      </c>
      <c r="S254" s="108">
        <v>2</v>
      </c>
      <c r="T254" s="108">
        <v>2</v>
      </c>
      <c r="U254" s="108">
        <v>2</v>
      </c>
      <c r="V254" s="108">
        <v>2</v>
      </c>
      <c r="W254" s="108">
        <v>4</v>
      </c>
      <c r="X254" s="108" t="s">
        <v>1528</v>
      </c>
      <c r="Y254" s="108" t="s">
        <v>548</v>
      </c>
      <c r="Z254" s="108" t="s">
        <v>548</v>
      </c>
      <c r="AA254" s="108" t="s">
        <v>548</v>
      </c>
      <c r="AB254" s="108" t="s">
        <v>548</v>
      </c>
      <c r="AC254" s="108">
        <v>18</v>
      </c>
      <c r="AD254" s="135">
        <v>1</v>
      </c>
      <c r="AE254" s="108" t="s">
        <v>548</v>
      </c>
      <c r="AF254" s="108" t="s">
        <v>534</v>
      </c>
      <c r="AG254" s="129" t="s">
        <v>534</v>
      </c>
      <c r="AH254" s="108">
        <v>10</v>
      </c>
      <c r="AI254" s="130">
        <v>0</v>
      </c>
      <c r="AJ254" s="108">
        <v>10</v>
      </c>
      <c r="AK254" s="140">
        <v>0.7142857142857143</v>
      </c>
      <c r="AL254" s="108">
        <v>3</v>
      </c>
      <c r="AM254" s="108">
        <v>3</v>
      </c>
      <c r="AN254" s="108" t="s">
        <v>614</v>
      </c>
      <c r="AO254" s="130">
        <v>0</v>
      </c>
      <c r="AP254" s="108">
        <v>2</v>
      </c>
      <c r="AQ254" s="108">
        <v>8</v>
      </c>
      <c r="AR254" s="140">
        <v>0.66666666666666663</v>
      </c>
      <c r="AS254" s="108">
        <v>5</v>
      </c>
      <c r="AT254" s="108">
        <v>4</v>
      </c>
      <c r="AU254" s="108">
        <v>9</v>
      </c>
      <c r="AV254" s="135">
        <v>1</v>
      </c>
      <c r="AW254" s="130">
        <v>0</v>
      </c>
      <c r="AX254" s="108" t="s">
        <v>614</v>
      </c>
      <c r="AY254" s="108" t="s">
        <v>534</v>
      </c>
      <c r="AZ254" s="134">
        <v>0</v>
      </c>
      <c r="BA254" s="130">
        <v>0</v>
      </c>
      <c r="BB254" s="131" t="s">
        <v>603</v>
      </c>
      <c r="BC254" s="108" t="s">
        <v>534</v>
      </c>
      <c r="BD254" s="134">
        <v>0</v>
      </c>
      <c r="BE254" s="108">
        <v>10</v>
      </c>
      <c r="BF254" s="108">
        <v>10</v>
      </c>
      <c r="BG254" s="135">
        <v>1</v>
      </c>
      <c r="BH254" s="108">
        <v>4</v>
      </c>
      <c r="BI254" s="108">
        <v>7</v>
      </c>
      <c r="BJ254" s="108">
        <v>11</v>
      </c>
      <c r="BK254" s="135">
        <v>1</v>
      </c>
      <c r="BL254" s="108">
        <v>66</v>
      </c>
      <c r="BM254" s="135">
        <v>0.84615384615384615</v>
      </c>
    </row>
    <row r="255" spans="2:65" x14ac:dyDescent="0.35">
      <c r="B255" s="107" t="s">
        <v>1</v>
      </c>
      <c r="C255" s="107" t="s">
        <v>24</v>
      </c>
      <c r="D255" s="107" t="s">
        <v>64</v>
      </c>
      <c r="E255" s="107" t="s">
        <v>201</v>
      </c>
      <c r="F255" s="107" t="s">
        <v>1233</v>
      </c>
      <c r="G255" s="107" t="s">
        <v>66</v>
      </c>
      <c r="H255" s="107" t="s">
        <v>1527</v>
      </c>
      <c r="I255" s="133" t="s">
        <v>603</v>
      </c>
      <c r="J255" s="107" t="s">
        <v>1342</v>
      </c>
      <c r="K255" s="133" t="s">
        <v>603</v>
      </c>
      <c r="L255" s="107" t="s">
        <v>674</v>
      </c>
      <c r="M255" s="107" t="s">
        <v>534</v>
      </c>
      <c r="N255" s="132" t="s">
        <v>534</v>
      </c>
      <c r="O255" s="107">
        <v>2</v>
      </c>
      <c r="P255" s="107">
        <v>2</v>
      </c>
      <c r="Q255" s="107">
        <v>1</v>
      </c>
      <c r="R255" s="107">
        <v>1</v>
      </c>
      <c r="S255" s="107">
        <v>2</v>
      </c>
      <c r="T255" s="107">
        <v>2</v>
      </c>
      <c r="U255" s="107">
        <v>2</v>
      </c>
      <c r="V255" s="107">
        <v>2</v>
      </c>
      <c r="W255" s="107">
        <v>4</v>
      </c>
      <c r="X255" s="107" t="s">
        <v>1526</v>
      </c>
      <c r="Y255" s="107" t="s">
        <v>548</v>
      </c>
      <c r="Z255" s="107" t="s">
        <v>548</v>
      </c>
      <c r="AA255" s="107" t="s">
        <v>548</v>
      </c>
      <c r="AB255" s="107" t="s">
        <v>548</v>
      </c>
      <c r="AC255" s="107">
        <v>18</v>
      </c>
      <c r="AD255" s="139">
        <v>1</v>
      </c>
      <c r="AE255" s="107">
        <v>10</v>
      </c>
      <c r="AF255" s="107">
        <v>10</v>
      </c>
      <c r="AG255" s="139">
        <v>1</v>
      </c>
      <c r="AH255" s="107">
        <v>10</v>
      </c>
      <c r="AI255" s="107" t="s">
        <v>548</v>
      </c>
      <c r="AJ255" s="107">
        <v>10</v>
      </c>
      <c r="AK255" s="139">
        <v>1</v>
      </c>
      <c r="AL255" s="107">
        <v>3</v>
      </c>
      <c r="AM255" s="138">
        <v>0</v>
      </c>
      <c r="AN255" s="107" t="s">
        <v>614</v>
      </c>
      <c r="AO255" s="107">
        <v>4</v>
      </c>
      <c r="AP255" s="138">
        <v>0</v>
      </c>
      <c r="AQ255" s="107">
        <v>7</v>
      </c>
      <c r="AR255" s="136">
        <v>0.58333333333333337</v>
      </c>
      <c r="AS255" s="107">
        <v>5</v>
      </c>
      <c r="AT255" s="138">
        <v>0</v>
      </c>
      <c r="AU255" s="107">
        <v>5</v>
      </c>
      <c r="AV255" s="136">
        <v>0.55555555555555558</v>
      </c>
      <c r="AW255" s="138">
        <v>0</v>
      </c>
      <c r="AX255" s="107" t="s">
        <v>614</v>
      </c>
      <c r="AY255" s="107" t="s">
        <v>534</v>
      </c>
      <c r="AZ255" s="136">
        <v>0</v>
      </c>
      <c r="BA255" s="138">
        <v>0</v>
      </c>
      <c r="BB255" s="133" t="s">
        <v>603</v>
      </c>
      <c r="BC255" s="107" t="s">
        <v>534</v>
      </c>
      <c r="BD255" s="136">
        <v>0</v>
      </c>
      <c r="BE255" s="107">
        <v>10</v>
      </c>
      <c r="BF255" s="107">
        <v>10</v>
      </c>
      <c r="BG255" s="139">
        <v>1</v>
      </c>
      <c r="BH255" s="107">
        <v>4</v>
      </c>
      <c r="BI255" s="107">
        <v>7</v>
      </c>
      <c r="BJ255" s="107">
        <v>11</v>
      </c>
      <c r="BK255" s="139">
        <v>1</v>
      </c>
      <c r="BL255" s="108">
        <v>71</v>
      </c>
      <c r="BM255" s="139">
        <v>0.84523809523809523</v>
      </c>
    </row>
    <row r="256" spans="2:65" x14ac:dyDescent="0.35">
      <c r="B256" s="108" t="s">
        <v>1</v>
      </c>
      <c r="C256" s="108" t="s">
        <v>78</v>
      </c>
      <c r="D256" s="108" t="s">
        <v>78</v>
      </c>
      <c r="E256" s="108" t="s">
        <v>439</v>
      </c>
      <c r="F256" s="108" t="s">
        <v>1158</v>
      </c>
      <c r="G256" s="108" t="s">
        <v>521</v>
      </c>
      <c r="H256" s="108" t="s">
        <v>1525</v>
      </c>
      <c r="I256" s="131" t="s">
        <v>603</v>
      </c>
      <c r="J256" s="108" t="s">
        <v>730</v>
      </c>
      <c r="K256" s="131" t="s">
        <v>603</v>
      </c>
      <c r="L256" s="108" t="s">
        <v>624</v>
      </c>
      <c r="M256" s="108" t="s">
        <v>534</v>
      </c>
      <c r="N256" s="129" t="s">
        <v>534</v>
      </c>
      <c r="O256" s="108">
        <v>2</v>
      </c>
      <c r="P256" s="108">
        <v>2</v>
      </c>
      <c r="Q256" s="108">
        <v>1</v>
      </c>
      <c r="R256" s="108">
        <v>1</v>
      </c>
      <c r="S256" s="108">
        <v>2</v>
      </c>
      <c r="T256" s="108" t="s">
        <v>548</v>
      </c>
      <c r="U256" s="108">
        <v>2</v>
      </c>
      <c r="V256" s="108">
        <v>2</v>
      </c>
      <c r="W256" s="130">
        <v>0</v>
      </c>
      <c r="X256" s="108" t="s">
        <v>1524</v>
      </c>
      <c r="Y256" s="108" t="s">
        <v>548</v>
      </c>
      <c r="Z256" s="108" t="s">
        <v>548</v>
      </c>
      <c r="AA256" s="108" t="s">
        <v>548</v>
      </c>
      <c r="AB256" s="108" t="s">
        <v>548</v>
      </c>
      <c r="AC256" s="108">
        <v>12</v>
      </c>
      <c r="AD256" s="135">
        <v>0.75</v>
      </c>
      <c r="AE256" s="108">
        <v>10</v>
      </c>
      <c r="AF256" s="108">
        <v>10</v>
      </c>
      <c r="AG256" s="135">
        <v>1</v>
      </c>
      <c r="AH256" s="108">
        <v>10</v>
      </c>
      <c r="AI256" s="108" t="s">
        <v>548</v>
      </c>
      <c r="AJ256" s="108">
        <v>10</v>
      </c>
      <c r="AK256" s="135">
        <v>1</v>
      </c>
      <c r="AL256" s="108">
        <v>3</v>
      </c>
      <c r="AM256" s="130">
        <v>0</v>
      </c>
      <c r="AN256" s="108" t="s">
        <v>614</v>
      </c>
      <c r="AO256" s="108">
        <v>4</v>
      </c>
      <c r="AP256" s="130">
        <v>0</v>
      </c>
      <c r="AQ256" s="108">
        <v>7</v>
      </c>
      <c r="AR256" s="134">
        <v>0.58333333333333337</v>
      </c>
      <c r="AS256" s="108">
        <v>5</v>
      </c>
      <c r="AT256" s="130">
        <v>0</v>
      </c>
      <c r="AU256" s="108">
        <v>5</v>
      </c>
      <c r="AV256" s="134">
        <v>0.55555555555555558</v>
      </c>
      <c r="AW256" s="108">
        <v>2</v>
      </c>
      <c r="AX256" s="108" t="s">
        <v>614</v>
      </c>
      <c r="AY256" s="108">
        <v>2</v>
      </c>
      <c r="AZ256" s="135">
        <v>1</v>
      </c>
      <c r="BA256" s="108">
        <v>2</v>
      </c>
      <c r="BB256" s="131" t="s">
        <v>603</v>
      </c>
      <c r="BC256" s="108">
        <v>2</v>
      </c>
      <c r="BD256" s="135">
        <v>1</v>
      </c>
      <c r="BE256" s="108">
        <v>10</v>
      </c>
      <c r="BF256" s="108">
        <v>10</v>
      </c>
      <c r="BG256" s="135">
        <v>1</v>
      </c>
      <c r="BH256" s="108">
        <v>4</v>
      </c>
      <c r="BI256" s="108">
        <v>7</v>
      </c>
      <c r="BJ256" s="108">
        <v>11</v>
      </c>
      <c r="BK256" s="135">
        <v>1</v>
      </c>
      <c r="BL256" s="108">
        <v>69</v>
      </c>
      <c r="BM256" s="135">
        <v>0.84146341463414631</v>
      </c>
    </row>
    <row r="257" spans="2:65" x14ac:dyDescent="0.35">
      <c r="B257" s="107" t="s">
        <v>1</v>
      </c>
      <c r="C257" s="107" t="s">
        <v>46</v>
      </c>
      <c r="D257" s="107" t="s">
        <v>555</v>
      </c>
      <c r="E257" s="107" t="s">
        <v>556</v>
      </c>
      <c r="F257" s="107" t="s">
        <v>1247</v>
      </c>
      <c r="G257" s="107" t="s">
        <v>49</v>
      </c>
      <c r="H257" s="107" t="s">
        <v>1523</v>
      </c>
      <c r="I257" s="133" t="s">
        <v>603</v>
      </c>
      <c r="J257" s="107" t="s">
        <v>1387</v>
      </c>
      <c r="K257" s="133" t="s">
        <v>603</v>
      </c>
      <c r="L257" s="107" t="s">
        <v>604</v>
      </c>
      <c r="M257" s="107" t="s">
        <v>534</v>
      </c>
      <c r="N257" s="132" t="s">
        <v>534</v>
      </c>
      <c r="O257" s="107">
        <v>2</v>
      </c>
      <c r="P257" s="107">
        <v>2</v>
      </c>
      <c r="Q257" s="107">
        <v>1</v>
      </c>
      <c r="R257" s="107">
        <v>1</v>
      </c>
      <c r="S257" s="107">
        <v>2</v>
      </c>
      <c r="T257" s="107">
        <v>2</v>
      </c>
      <c r="U257" s="107">
        <v>2</v>
      </c>
      <c r="V257" s="107">
        <v>2</v>
      </c>
      <c r="W257" s="138">
        <v>0</v>
      </c>
      <c r="X257" s="107" t="s">
        <v>734</v>
      </c>
      <c r="Y257" s="107" t="s">
        <v>548</v>
      </c>
      <c r="Z257" s="107" t="s">
        <v>548</v>
      </c>
      <c r="AA257" s="107" t="s">
        <v>548</v>
      </c>
      <c r="AB257" s="107" t="s">
        <v>548</v>
      </c>
      <c r="AC257" s="107">
        <v>14</v>
      </c>
      <c r="AD257" s="139">
        <v>0.77777777777777779</v>
      </c>
      <c r="AE257" s="107">
        <v>10</v>
      </c>
      <c r="AF257" s="107">
        <v>10</v>
      </c>
      <c r="AG257" s="139">
        <v>1</v>
      </c>
      <c r="AH257" s="107">
        <v>10</v>
      </c>
      <c r="AI257" s="107" t="s">
        <v>548</v>
      </c>
      <c r="AJ257" s="107">
        <v>10</v>
      </c>
      <c r="AK257" s="139">
        <v>1</v>
      </c>
      <c r="AL257" s="107">
        <v>3</v>
      </c>
      <c r="AM257" s="107" t="s">
        <v>548</v>
      </c>
      <c r="AN257" s="107" t="s">
        <v>548</v>
      </c>
      <c r="AO257" s="107" t="s">
        <v>548</v>
      </c>
      <c r="AP257" s="107" t="s">
        <v>548</v>
      </c>
      <c r="AQ257" s="107">
        <v>3</v>
      </c>
      <c r="AR257" s="139">
        <v>1</v>
      </c>
      <c r="AS257" s="107">
        <v>5</v>
      </c>
      <c r="AT257" s="138">
        <v>0</v>
      </c>
      <c r="AU257" s="107">
        <v>5</v>
      </c>
      <c r="AV257" s="136">
        <v>0.55555555555555558</v>
      </c>
      <c r="AW257" s="138">
        <v>0</v>
      </c>
      <c r="AX257" s="107" t="s">
        <v>548</v>
      </c>
      <c r="AY257" s="107" t="s">
        <v>534</v>
      </c>
      <c r="AZ257" s="136">
        <v>0</v>
      </c>
      <c r="BA257" s="138">
        <v>0</v>
      </c>
      <c r="BB257" s="133" t="s">
        <v>603</v>
      </c>
      <c r="BC257" s="107" t="s">
        <v>534</v>
      </c>
      <c r="BD257" s="136">
        <v>0</v>
      </c>
      <c r="BE257" s="107">
        <v>10</v>
      </c>
      <c r="BF257" s="107">
        <v>10</v>
      </c>
      <c r="BG257" s="139">
        <v>1</v>
      </c>
      <c r="BH257" s="107">
        <v>4</v>
      </c>
      <c r="BI257" s="107">
        <v>7</v>
      </c>
      <c r="BJ257" s="107">
        <v>11</v>
      </c>
      <c r="BK257" s="139">
        <v>1</v>
      </c>
      <c r="BL257" s="108">
        <v>63</v>
      </c>
      <c r="BM257" s="139">
        <v>0.84</v>
      </c>
    </row>
    <row r="258" spans="2:65" x14ac:dyDescent="0.35">
      <c r="B258" s="108" t="s">
        <v>1</v>
      </c>
      <c r="C258" s="108" t="s">
        <v>8</v>
      </c>
      <c r="D258" s="108" t="s">
        <v>9</v>
      </c>
      <c r="E258" s="108" t="s">
        <v>372</v>
      </c>
      <c r="F258" s="108" t="s">
        <v>1236</v>
      </c>
      <c r="G258" s="108" t="s">
        <v>811</v>
      </c>
      <c r="H258" s="108" t="s">
        <v>1522</v>
      </c>
      <c r="I258" s="131" t="s">
        <v>603</v>
      </c>
      <c r="J258" s="108" t="s">
        <v>1342</v>
      </c>
      <c r="K258" s="131" t="s">
        <v>603</v>
      </c>
      <c r="L258" s="108" t="s">
        <v>619</v>
      </c>
      <c r="M258" s="108" t="s">
        <v>534</v>
      </c>
      <c r="N258" s="129" t="s">
        <v>534</v>
      </c>
      <c r="O258" s="108">
        <v>2</v>
      </c>
      <c r="P258" s="108">
        <v>2</v>
      </c>
      <c r="Q258" s="108">
        <v>1</v>
      </c>
      <c r="R258" s="108">
        <v>1</v>
      </c>
      <c r="S258" s="108">
        <v>2</v>
      </c>
      <c r="T258" s="108">
        <v>2</v>
      </c>
      <c r="U258" s="108">
        <v>2</v>
      </c>
      <c r="V258" s="108">
        <v>2</v>
      </c>
      <c r="W258" s="108">
        <v>4</v>
      </c>
      <c r="X258" s="108" t="s">
        <v>1521</v>
      </c>
      <c r="Y258" s="108" t="s">
        <v>548</v>
      </c>
      <c r="Z258" s="108" t="s">
        <v>548</v>
      </c>
      <c r="AA258" s="108" t="s">
        <v>548</v>
      </c>
      <c r="AB258" s="108" t="s">
        <v>548</v>
      </c>
      <c r="AC258" s="108">
        <v>18</v>
      </c>
      <c r="AD258" s="135">
        <v>1</v>
      </c>
      <c r="AE258" s="108">
        <v>10</v>
      </c>
      <c r="AF258" s="108">
        <v>10</v>
      </c>
      <c r="AG258" s="135">
        <v>1</v>
      </c>
      <c r="AH258" s="108">
        <v>10</v>
      </c>
      <c r="AI258" s="108" t="s">
        <v>548</v>
      </c>
      <c r="AJ258" s="108">
        <v>10</v>
      </c>
      <c r="AK258" s="135">
        <v>1</v>
      </c>
      <c r="AL258" s="108">
        <v>3</v>
      </c>
      <c r="AM258" s="130">
        <v>0</v>
      </c>
      <c r="AN258" s="108" t="s">
        <v>614</v>
      </c>
      <c r="AO258" s="108" t="s">
        <v>548</v>
      </c>
      <c r="AP258" s="130">
        <v>0</v>
      </c>
      <c r="AQ258" s="108">
        <v>3</v>
      </c>
      <c r="AR258" s="134">
        <v>0.375</v>
      </c>
      <c r="AS258" s="108">
        <v>5</v>
      </c>
      <c r="AT258" s="130">
        <v>0</v>
      </c>
      <c r="AU258" s="108">
        <v>5</v>
      </c>
      <c r="AV258" s="134">
        <v>0.55555555555555558</v>
      </c>
      <c r="AW258" s="130">
        <v>0</v>
      </c>
      <c r="AX258" s="108" t="s">
        <v>614</v>
      </c>
      <c r="AY258" s="108" t="s">
        <v>534</v>
      </c>
      <c r="AZ258" s="134">
        <v>0</v>
      </c>
      <c r="BA258" s="130">
        <v>0</v>
      </c>
      <c r="BB258" s="131" t="s">
        <v>603</v>
      </c>
      <c r="BC258" s="108" t="s">
        <v>534</v>
      </c>
      <c r="BD258" s="134">
        <v>0</v>
      </c>
      <c r="BE258" s="108">
        <v>10</v>
      </c>
      <c r="BF258" s="108">
        <v>10</v>
      </c>
      <c r="BG258" s="135">
        <v>1</v>
      </c>
      <c r="BH258" s="108">
        <v>4</v>
      </c>
      <c r="BI258" s="108">
        <v>7</v>
      </c>
      <c r="BJ258" s="108">
        <v>11</v>
      </c>
      <c r="BK258" s="135">
        <v>1</v>
      </c>
      <c r="BL258" s="108">
        <v>67</v>
      </c>
      <c r="BM258" s="135">
        <v>0.83750000000000002</v>
      </c>
    </row>
    <row r="259" spans="2:65" x14ac:dyDescent="0.35">
      <c r="B259" s="107" t="s">
        <v>1</v>
      </c>
      <c r="C259" s="107" t="s">
        <v>72</v>
      </c>
      <c r="D259" s="107" t="s">
        <v>148</v>
      </c>
      <c r="E259" s="107" t="s">
        <v>420</v>
      </c>
      <c r="F259" s="107" t="s">
        <v>1017</v>
      </c>
      <c r="G259" s="107" t="s">
        <v>75</v>
      </c>
      <c r="H259" s="107" t="s">
        <v>1520</v>
      </c>
      <c r="I259" s="133" t="s">
        <v>603</v>
      </c>
      <c r="J259" s="107" t="s">
        <v>1373</v>
      </c>
      <c r="K259" s="133" t="s">
        <v>603</v>
      </c>
      <c r="L259" s="107" t="s">
        <v>639</v>
      </c>
      <c r="M259" s="107" t="s">
        <v>534</v>
      </c>
      <c r="N259" s="132" t="s">
        <v>534</v>
      </c>
      <c r="O259" s="107">
        <v>2</v>
      </c>
      <c r="P259" s="107">
        <v>2</v>
      </c>
      <c r="Q259" s="107">
        <v>1</v>
      </c>
      <c r="R259" s="107">
        <v>1</v>
      </c>
      <c r="S259" s="107">
        <v>2</v>
      </c>
      <c r="T259" s="107">
        <v>2</v>
      </c>
      <c r="U259" s="107">
        <v>2</v>
      </c>
      <c r="V259" s="107">
        <v>2</v>
      </c>
      <c r="W259" s="107">
        <v>4</v>
      </c>
      <c r="X259" s="107" t="s">
        <v>1519</v>
      </c>
      <c r="Y259" s="107" t="s">
        <v>548</v>
      </c>
      <c r="Z259" s="107" t="s">
        <v>548</v>
      </c>
      <c r="AA259" s="107" t="s">
        <v>548</v>
      </c>
      <c r="AB259" s="107" t="s">
        <v>548</v>
      </c>
      <c r="AC259" s="107">
        <v>18</v>
      </c>
      <c r="AD259" s="139">
        <v>1</v>
      </c>
      <c r="AE259" s="107" t="s">
        <v>548</v>
      </c>
      <c r="AF259" s="107" t="s">
        <v>534</v>
      </c>
      <c r="AG259" s="132" t="s">
        <v>534</v>
      </c>
      <c r="AH259" s="107">
        <v>10</v>
      </c>
      <c r="AI259" s="138">
        <v>0</v>
      </c>
      <c r="AJ259" s="107">
        <v>10</v>
      </c>
      <c r="AK259" s="137">
        <v>0.7142857142857143</v>
      </c>
      <c r="AL259" s="107">
        <v>3</v>
      </c>
      <c r="AM259" s="138">
        <v>0</v>
      </c>
      <c r="AN259" s="107" t="s">
        <v>614</v>
      </c>
      <c r="AO259" s="107">
        <v>4</v>
      </c>
      <c r="AP259" s="138">
        <v>0</v>
      </c>
      <c r="AQ259" s="107">
        <v>7</v>
      </c>
      <c r="AR259" s="136">
        <v>0.58333333333333337</v>
      </c>
      <c r="AS259" s="107">
        <v>5</v>
      </c>
      <c r="AT259" s="107">
        <v>4</v>
      </c>
      <c r="AU259" s="107">
        <v>9</v>
      </c>
      <c r="AV259" s="139">
        <v>1</v>
      </c>
      <c r="AW259" s="138">
        <v>0</v>
      </c>
      <c r="AX259" s="107" t="s">
        <v>614</v>
      </c>
      <c r="AY259" s="107" t="s">
        <v>534</v>
      </c>
      <c r="AZ259" s="136">
        <v>0</v>
      </c>
      <c r="BA259" s="138">
        <v>0</v>
      </c>
      <c r="BB259" s="133" t="s">
        <v>603</v>
      </c>
      <c r="BC259" s="107" t="s">
        <v>534</v>
      </c>
      <c r="BD259" s="136">
        <v>0</v>
      </c>
      <c r="BE259" s="107">
        <v>10</v>
      </c>
      <c r="BF259" s="107">
        <v>10</v>
      </c>
      <c r="BG259" s="139">
        <v>1</v>
      </c>
      <c r="BH259" s="107">
        <v>4</v>
      </c>
      <c r="BI259" s="107">
        <v>7</v>
      </c>
      <c r="BJ259" s="107">
        <v>11</v>
      </c>
      <c r="BK259" s="139">
        <v>1</v>
      </c>
      <c r="BL259" s="108">
        <v>65</v>
      </c>
      <c r="BM259" s="139">
        <v>0.83333333333333337</v>
      </c>
    </row>
    <row r="260" spans="2:65" x14ac:dyDescent="0.35">
      <c r="B260" s="108" t="s">
        <v>1</v>
      </c>
      <c r="C260" s="108" t="s">
        <v>8</v>
      </c>
      <c r="D260" s="108" t="s">
        <v>414</v>
      </c>
      <c r="E260" s="108" t="s">
        <v>415</v>
      </c>
      <c r="F260" s="108" t="s">
        <v>1145</v>
      </c>
      <c r="G260" s="108" t="s">
        <v>1330</v>
      </c>
      <c r="H260" s="108" t="s">
        <v>1518</v>
      </c>
      <c r="I260" s="131" t="s">
        <v>603</v>
      </c>
      <c r="J260" s="108" t="s">
        <v>1312</v>
      </c>
      <c r="K260" s="131" t="s">
        <v>603</v>
      </c>
      <c r="L260" s="108" t="s">
        <v>619</v>
      </c>
      <c r="M260" s="108" t="s">
        <v>534</v>
      </c>
      <c r="N260" s="129" t="s">
        <v>534</v>
      </c>
      <c r="O260" s="108">
        <v>2</v>
      </c>
      <c r="P260" s="108">
        <v>2</v>
      </c>
      <c r="Q260" s="108">
        <v>1</v>
      </c>
      <c r="R260" s="108">
        <v>1</v>
      </c>
      <c r="S260" s="108">
        <v>2</v>
      </c>
      <c r="T260" s="108">
        <v>2</v>
      </c>
      <c r="U260" s="108">
        <v>2</v>
      </c>
      <c r="V260" s="108">
        <v>2</v>
      </c>
      <c r="W260" s="108">
        <v>4</v>
      </c>
      <c r="X260" s="108" t="s">
        <v>1517</v>
      </c>
      <c r="Y260" s="108" t="s">
        <v>548</v>
      </c>
      <c r="Z260" s="108" t="s">
        <v>548</v>
      </c>
      <c r="AA260" s="108" t="s">
        <v>548</v>
      </c>
      <c r="AB260" s="108" t="s">
        <v>548</v>
      </c>
      <c r="AC260" s="108">
        <v>18</v>
      </c>
      <c r="AD260" s="135">
        <v>1</v>
      </c>
      <c r="AE260" s="108" t="s">
        <v>548</v>
      </c>
      <c r="AF260" s="108" t="s">
        <v>534</v>
      </c>
      <c r="AG260" s="129" t="s">
        <v>534</v>
      </c>
      <c r="AH260" s="108">
        <v>10</v>
      </c>
      <c r="AI260" s="130">
        <v>0</v>
      </c>
      <c r="AJ260" s="108">
        <v>10</v>
      </c>
      <c r="AK260" s="140">
        <v>0.7142857142857143</v>
      </c>
      <c r="AL260" s="108">
        <v>3</v>
      </c>
      <c r="AM260" s="130">
        <v>0</v>
      </c>
      <c r="AN260" s="108" t="s">
        <v>614</v>
      </c>
      <c r="AO260" s="108">
        <v>4</v>
      </c>
      <c r="AP260" s="130">
        <v>0</v>
      </c>
      <c r="AQ260" s="108">
        <v>7</v>
      </c>
      <c r="AR260" s="134">
        <v>0.58333333333333337</v>
      </c>
      <c r="AS260" s="108">
        <v>5</v>
      </c>
      <c r="AT260" s="108">
        <v>4</v>
      </c>
      <c r="AU260" s="108">
        <v>9</v>
      </c>
      <c r="AV260" s="135">
        <v>1</v>
      </c>
      <c r="AW260" s="130">
        <v>0</v>
      </c>
      <c r="AX260" s="108" t="s">
        <v>614</v>
      </c>
      <c r="AY260" s="108" t="s">
        <v>534</v>
      </c>
      <c r="AZ260" s="134">
        <v>0</v>
      </c>
      <c r="BA260" s="130">
        <v>0</v>
      </c>
      <c r="BB260" s="131" t="s">
        <v>603</v>
      </c>
      <c r="BC260" s="108" t="s">
        <v>534</v>
      </c>
      <c r="BD260" s="134">
        <v>0</v>
      </c>
      <c r="BE260" s="108">
        <v>10</v>
      </c>
      <c r="BF260" s="108">
        <v>10</v>
      </c>
      <c r="BG260" s="135">
        <v>1</v>
      </c>
      <c r="BH260" s="108">
        <v>4</v>
      </c>
      <c r="BI260" s="108">
        <v>7</v>
      </c>
      <c r="BJ260" s="108">
        <v>11</v>
      </c>
      <c r="BK260" s="135">
        <v>1</v>
      </c>
      <c r="BL260" s="108">
        <v>65</v>
      </c>
      <c r="BM260" s="135">
        <v>0.83333333333333337</v>
      </c>
    </row>
    <row r="261" spans="2:65" x14ac:dyDescent="0.35">
      <c r="B261" s="107" t="s">
        <v>1</v>
      </c>
      <c r="C261" s="107" t="s">
        <v>78</v>
      </c>
      <c r="D261" s="107" t="s">
        <v>78</v>
      </c>
      <c r="E261" s="107" t="s">
        <v>108</v>
      </c>
      <c r="F261" s="107" t="s">
        <v>906</v>
      </c>
      <c r="G261" s="107" t="s">
        <v>109</v>
      </c>
      <c r="H261" s="107" t="s">
        <v>1516</v>
      </c>
      <c r="I261" s="133" t="s">
        <v>603</v>
      </c>
      <c r="J261" s="107" t="s">
        <v>1277</v>
      </c>
      <c r="K261" s="133" t="s">
        <v>603</v>
      </c>
      <c r="L261" s="107" t="s">
        <v>1378</v>
      </c>
      <c r="M261" s="107" t="s">
        <v>534</v>
      </c>
      <c r="N261" s="132" t="s">
        <v>534</v>
      </c>
      <c r="O261" s="107">
        <v>2</v>
      </c>
      <c r="P261" s="107">
        <v>2</v>
      </c>
      <c r="Q261" s="107" t="s">
        <v>548</v>
      </c>
      <c r="R261" s="107" t="s">
        <v>548</v>
      </c>
      <c r="S261" s="107">
        <v>2</v>
      </c>
      <c r="T261" s="107">
        <v>2</v>
      </c>
      <c r="U261" s="107">
        <v>2</v>
      </c>
      <c r="V261" s="107">
        <v>2</v>
      </c>
      <c r="W261" s="107">
        <v>4</v>
      </c>
      <c r="X261" s="107" t="s">
        <v>1515</v>
      </c>
      <c r="Y261" s="107" t="s">
        <v>548</v>
      </c>
      <c r="Z261" s="107" t="s">
        <v>548</v>
      </c>
      <c r="AA261" s="107" t="s">
        <v>548</v>
      </c>
      <c r="AB261" s="107" t="s">
        <v>548</v>
      </c>
      <c r="AC261" s="107">
        <v>16</v>
      </c>
      <c r="AD261" s="139">
        <v>1</v>
      </c>
      <c r="AE261" s="107" t="s">
        <v>548</v>
      </c>
      <c r="AF261" s="107" t="s">
        <v>534</v>
      </c>
      <c r="AG261" s="132" t="s">
        <v>534</v>
      </c>
      <c r="AH261" s="107">
        <v>10</v>
      </c>
      <c r="AI261" s="138">
        <v>0</v>
      </c>
      <c r="AJ261" s="107">
        <v>10</v>
      </c>
      <c r="AK261" s="137">
        <v>0.7142857142857143</v>
      </c>
      <c r="AL261" s="107">
        <v>3</v>
      </c>
      <c r="AM261" s="107">
        <v>3</v>
      </c>
      <c r="AN261" s="107" t="s">
        <v>548</v>
      </c>
      <c r="AO261" s="107" t="s">
        <v>548</v>
      </c>
      <c r="AP261" s="138">
        <v>0</v>
      </c>
      <c r="AQ261" s="107">
        <v>6</v>
      </c>
      <c r="AR261" s="139">
        <v>0.75</v>
      </c>
      <c r="AS261" s="107">
        <v>5</v>
      </c>
      <c r="AT261" s="138">
        <v>0</v>
      </c>
      <c r="AU261" s="107">
        <v>5</v>
      </c>
      <c r="AV261" s="136">
        <v>0.55555555555555558</v>
      </c>
      <c r="AW261" s="138">
        <v>0</v>
      </c>
      <c r="AX261" s="107" t="s">
        <v>614</v>
      </c>
      <c r="AY261" s="107" t="s">
        <v>534</v>
      </c>
      <c r="AZ261" s="136">
        <v>0</v>
      </c>
      <c r="BA261" s="107">
        <v>2</v>
      </c>
      <c r="BB261" s="133" t="s">
        <v>603</v>
      </c>
      <c r="BC261" s="107">
        <v>2</v>
      </c>
      <c r="BD261" s="139">
        <v>1</v>
      </c>
      <c r="BE261" s="107">
        <v>10</v>
      </c>
      <c r="BF261" s="107">
        <v>10</v>
      </c>
      <c r="BG261" s="139">
        <v>1</v>
      </c>
      <c r="BH261" s="107">
        <v>4</v>
      </c>
      <c r="BI261" s="107">
        <v>7</v>
      </c>
      <c r="BJ261" s="107">
        <v>11</v>
      </c>
      <c r="BK261" s="139">
        <v>1</v>
      </c>
      <c r="BL261" s="108">
        <v>60</v>
      </c>
      <c r="BM261" s="139">
        <v>0.83333333333333337</v>
      </c>
    </row>
    <row r="262" spans="2:65" x14ac:dyDescent="0.35">
      <c r="B262" s="108" t="s">
        <v>1</v>
      </c>
      <c r="C262" s="108" t="s">
        <v>85</v>
      </c>
      <c r="D262" s="108" t="s">
        <v>91</v>
      </c>
      <c r="E262" s="108" t="s">
        <v>384</v>
      </c>
      <c r="F262" s="108" t="s">
        <v>943</v>
      </c>
      <c r="G262" s="108" t="s">
        <v>88</v>
      </c>
      <c r="H262" s="108" t="s">
        <v>1514</v>
      </c>
      <c r="I262" s="131" t="s">
        <v>603</v>
      </c>
      <c r="J262" s="108" t="s">
        <v>1312</v>
      </c>
      <c r="K262" s="131" t="s">
        <v>603</v>
      </c>
      <c r="L262" s="108" t="s">
        <v>622</v>
      </c>
      <c r="M262" s="108" t="s">
        <v>534</v>
      </c>
      <c r="N262" s="129" t="s">
        <v>534</v>
      </c>
      <c r="O262" s="108">
        <v>2</v>
      </c>
      <c r="P262" s="108">
        <v>2</v>
      </c>
      <c r="Q262" s="108">
        <v>1</v>
      </c>
      <c r="R262" s="108">
        <v>1</v>
      </c>
      <c r="S262" s="108">
        <v>2</v>
      </c>
      <c r="T262" s="108">
        <v>2</v>
      </c>
      <c r="U262" s="108">
        <v>2</v>
      </c>
      <c r="V262" s="108">
        <v>2</v>
      </c>
      <c r="W262" s="108">
        <v>4</v>
      </c>
      <c r="X262" s="108" t="s">
        <v>1513</v>
      </c>
      <c r="Y262" s="108" t="s">
        <v>548</v>
      </c>
      <c r="Z262" s="108" t="s">
        <v>548</v>
      </c>
      <c r="AA262" s="108" t="s">
        <v>548</v>
      </c>
      <c r="AB262" s="108" t="s">
        <v>548</v>
      </c>
      <c r="AC262" s="108">
        <v>18</v>
      </c>
      <c r="AD262" s="135">
        <v>1</v>
      </c>
      <c r="AE262" s="130">
        <v>0</v>
      </c>
      <c r="AF262" s="108" t="s">
        <v>534</v>
      </c>
      <c r="AG262" s="134">
        <v>0</v>
      </c>
      <c r="AH262" s="108">
        <v>10</v>
      </c>
      <c r="AI262" s="108">
        <v>4</v>
      </c>
      <c r="AJ262" s="108">
        <v>14</v>
      </c>
      <c r="AK262" s="135">
        <v>1</v>
      </c>
      <c r="AL262" s="108">
        <v>3</v>
      </c>
      <c r="AM262" s="108" t="s">
        <v>548</v>
      </c>
      <c r="AN262" s="108" t="s">
        <v>548</v>
      </c>
      <c r="AO262" s="108">
        <v>4</v>
      </c>
      <c r="AP262" s="108" t="s">
        <v>548</v>
      </c>
      <c r="AQ262" s="108">
        <v>7</v>
      </c>
      <c r="AR262" s="135">
        <v>1</v>
      </c>
      <c r="AS262" s="108">
        <v>5</v>
      </c>
      <c r="AT262" s="130">
        <v>0</v>
      </c>
      <c r="AU262" s="108">
        <v>5</v>
      </c>
      <c r="AV262" s="134">
        <v>0.55555555555555558</v>
      </c>
      <c r="AW262" s="108">
        <v>2</v>
      </c>
      <c r="AX262" s="108" t="s">
        <v>548</v>
      </c>
      <c r="AY262" s="108">
        <v>2</v>
      </c>
      <c r="AZ262" s="135">
        <v>1</v>
      </c>
      <c r="BA262" s="108">
        <v>2</v>
      </c>
      <c r="BB262" s="131" t="s">
        <v>603</v>
      </c>
      <c r="BC262" s="108">
        <v>2</v>
      </c>
      <c r="BD262" s="135">
        <v>1</v>
      </c>
      <c r="BE262" s="108">
        <v>10</v>
      </c>
      <c r="BF262" s="108">
        <v>10</v>
      </c>
      <c r="BG262" s="135">
        <v>1</v>
      </c>
      <c r="BH262" s="108">
        <v>4</v>
      </c>
      <c r="BI262" s="108">
        <v>7</v>
      </c>
      <c r="BJ262" s="108">
        <v>11</v>
      </c>
      <c r="BK262" s="135">
        <v>1</v>
      </c>
      <c r="BL262" s="108">
        <v>69</v>
      </c>
      <c r="BM262" s="135">
        <v>0.83132530120481929</v>
      </c>
    </row>
    <row r="263" spans="2:65" x14ac:dyDescent="0.35">
      <c r="B263" s="107" t="s">
        <v>1</v>
      </c>
      <c r="C263" s="107" t="s">
        <v>223</v>
      </c>
      <c r="D263" s="107" t="s">
        <v>442</v>
      </c>
      <c r="E263" s="107" t="s">
        <v>443</v>
      </c>
      <c r="F263" s="107" t="s">
        <v>1160</v>
      </c>
      <c r="G263" s="107" t="s">
        <v>210</v>
      </c>
      <c r="H263" s="107" t="s">
        <v>1512</v>
      </c>
      <c r="I263" s="133" t="s">
        <v>603</v>
      </c>
      <c r="J263" s="107" t="s">
        <v>1277</v>
      </c>
      <c r="K263" s="133" t="s">
        <v>603</v>
      </c>
      <c r="L263" s="107" t="s">
        <v>639</v>
      </c>
      <c r="M263" s="107" t="s">
        <v>534</v>
      </c>
      <c r="N263" s="132" t="s">
        <v>534</v>
      </c>
      <c r="O263" s="107">
        <v>2</v>
      </c>
      <c r="P263" s="107">
        <v>2</v>
      </c>
      <c r="Q263" s="107">
        <v>1</v>
      </c>
      <c r="R263" s="107">
        <v>1</v>
      </c>
      <c r="S263" s="107">
        <v>2</v>
      </c>
      <c r="T263" s="107">
        <v>2</v>
      </c>
      <c r="U263" s="107">
        <v>2</v>
      </c>
      <c r="V263" s="107">
        <v>2</v>
      </c>
      <c r="W263" s="138">
        <v>0</v>
      </c>
      <c r="X263" s="107" t="s">
        <v>756</v>
      </c>
      <c r="Y263" s="107" t="s">
        <v>548</v>
      </c>
      <c r="Z263" s="107" t="s">
        <v>548</v>
      </c>
      <c r="AA263" s="107" t="s">
        <v>548</v>
      </c>
      <c r="AB263" s="107" t="s">
        <v>548</v>
      </c>
      <c r="AC263" s="107">
        <v>14</v>
      </c>
      <c r="AD263" s="139">
        <v>0.77777777777777779</v>
      </c>
      <c r="AE263" s="107">
        <v>10</v>
      </c>
      <c r="AF263" s="107">
        <v>10</v>
      </c>
      <c r="AG263" s="139">
        <v>1</v>
      </c>
      <c r="AH263" s="107">
        <v>10</v>
      </c>
      <c r="AI263" s="107">
        <v>4</v>
      </c>
      <c r="AJ263" s="107">
        <v>14</v>
      </c>
      <c r="AK263" s="139">
        <v>1</v>
      </c>
      <c r="AL263" s="107">
        <v>3</v>
      </c>
      <c r="AM263" s="107" t="s">
        <v>548</v>
      </c>
      <c r="AN263" s="107" t="s">
        <v>548</v>
      </c>
      <c r="AO263" s="138">
        <v>0</v>
      </c>
      <c r="AP263" s="107" t="s">
        <v>548</v>
      </c>
      <c r="AQ263" s="107">
        <v>3</v>
      </c>
      <c r="AR263" s="136">
        <v>0.42857142857142855</v>
      </c>
      <c r="AS263" s="107">
        <v>5</v>
      </c>
      <c r="AT263" s="138">
        <v>0</v>
      </c>
      <c r="AU263" s="107">
        <v>5</v>
      </c>
      <c r="AV263" s="136">
        <v>0.55555555555555558</v>
      </c>
      <c r="AW263" s="107">
        <v>2</v>
      </c>
      <c r="AX263" s="107" t="s">
        <v>614</v>
      </c>
      <c r="AY263" s="107">
        <v>2</v>
      </c>
      <c r="AZ263" s="139">
        <v>1</v>
      </c>
      <c r="BA263" s="138">
        <v>0</v>
      </c>
      <c r="BB263" s="133" t="s">
        <v>603</v>
      </c>
      <c r="BC263" s="107" t="s">
        <v>534</v>
      </c>
      <c r="BD263" s="136">
        <v>0</v>
      </c>
      <c r="BE263" s="107">
        <v>10</v>
      </c>
      <c r="BF263" s="107">
        <v>10</v>
      </c>
      <c r="BG263" s="139">
        <v>1</v>
      </c>
      <c r="BH263" s="107">
        <v>4</v>
      </c>
      <c r="BI263" s="107">
        <v>7</v>
      </c>
      <c r="BJ263" s="107">
        <v>11</v>
      </c>
      <c r="BK263" s="139">
        <v>1</v>
      </c>
      <c r="BL263" s="108">
        <v>69</v>
      </c>
      <c r="BM263" s="139">
        <v>0.83132530120481929</v>
      </c>
    </row>
    <row r="264" spans="2:65" x14ac:dyDescent="0.35">
      <c r="B264" s="108" t="s">
        <v>1</v>
      </c>
      <c r="C264" s="108" t="s">
        <v>21</v>
      </c>
      <c r="D264" s="108" t="s">
        <v>301</v>
      </c>
      <c r="E264" s="108" t="s">
        <v>302</v>
      </c>
      <c r="F264" s="108" t="s">
        <v>1061</v>
      </c>
      <c r="G264" s="108" t="s">
        <v>5</v>
      </c>
      <c r="H264" s="108" t="s">
        <v>1511</v>
      </c>
      <c r="I264" s="131" t="s">
        <v>603</v>
      </c>
      <c r="J264" s="108" t="s">
        <v>1277</v>
      </c>
      <c r="K264" s="131" t="s">
        <v>603</v>
      </c>
      <c r="L264" s="108" t="s">
        <v>630</v>
      </c>
      <c r="M264" s="108" t="s">
        <v>534</v>
      </c>
      <c r="N264" s="129" t="s">
        <v>534</v>
      </c>
      <c r="O264" s="108">
        <v>2</v>
      </c>
      <c r="P264" s="108">
        <v>2</v>
      </c>
      <c r="Q264" s="108" t="s">
        <v>548</v>
      </c>
      <c r="R264" s="108" t="s">
        <v>548</v>
      </c>
      <c r="S264" s="108">
        <v>2</v>
      </c>
      <c r="T264" s="108" t="s">
        <v>548</v>
      </c>
      <c r="U264" s="108">
        <v>2</v>
      </c>
      <c r="V264" s="108">
        <v>2</v>
      </c>
      <c r="W264" s="130">
        <v>0</v>
      </c>
      <c r="X264" s="108" t="s">
        <v>1319</v>
      </c>
      <c r="Y264" s="108" t="s">
        <v>548</v>
      </c>
      <c r="Z264" s="108" t="s">
        <v>548</v>
      </c>
      <c r="AA264" s="108" t="s">
        <v>548</v>
      </c>
      <c r="AB264" s="108" t="s">
        <v>548</v>
      </c>
      <c r="AC264" s="108">
        <v>10</v>
      </c>
      <c r="AD264" s="140">
        <v>0.7142857142857143</v>
      </c>
      <c r="AE264" s="108" t="s">
        <v>548</v>
      </c>
      <c r="AF264" s="108" t="s">
        <v>534</v>
      </c>
      <c r="AG264" s="129" t="s">
        <v>534</v>
      </c>
      <c r="AH264" s="108">
        <v>10</v>
      </c>
      <c r="AI264" s="130">
        <v>0</v>
      </c>
      <c r="AJ264" s="108">
        <v>10</v>
      </c>
      <c r="AK264" s="140">
        <v>0.7142857142857143</v>
      </c>
      <c r="AL264" s="108">
        <v>3</v>
      </c>
      <c r="AM264" s="108" t="s">
        <v>548</v>
      </c>
      <c r="AN264" s="108" t="s">
        <v>614</v>
      </c>
      <c r="AO264" s="108">
        <v>4</v>
      </c>
      <c r="AP264" s="130">
        <v>0</v>
      </c>
      <c r="AQ264" s="108">
        <v>7</v>
      </c>
      <c r="AR264" s="135">
        <v>0.77777777777777779</v>
      </c>
      <c r="AS264" s="108">
        <v>5</v>
      </c>
      <c r="AT264" s="108">
        <v>4</v>
      </c>
      <c r="AU264" s="108">
        <v>9</v>
      </c>
      <c r="AV264" s="135">
        <v>1</v>
      </c>
      <c r="AW264" s="130">
        <v>0</v>
      </c>
      <c r="AX264" s="108" t="s">
        <v>614</v>
      </c>
      <c r="AY264" s="108" t="s">
        <v>534</v>
      </c>
      <c r="AZ264" s="134">
        <v>0</v>
      </c>
      <c r="BA264" s="108">
        <v>2</v>
      </c>
      <c r="BB264" s="131" t="s">
        <v>603</v>
      </c>
      <c r="BC264" s="108">
        <v>2</v>
      </c>
      <c r="BD264" s="135">
        <v>1</v>
      </c>
      <c r="BE264" s="108">
        <v>10</v>
      </c>
      <c r="BF264" s="108">
        <v>10</v>
      </c>
      <c r="BG264" s="135">
        <v>1</v>
      </c>
      <c r="BH264" s="108">
        <v>4</v>
      </c>
      <c r="BI264" s="108">
        <v>7</v>
      </c>
      <c r="BJ264" s="108">
        <v>11</v>
      </c>
      <c r="BK264" s="135">
        <v>1</v>
      </c>
      <c r="BL264" s="108">
        <v>59</v>
      </c>
      <c r="BM264" s="135">
        <v>0.83098591549295775</v>
      </c>
    </row>
    <row r="265" spans="2:65" x14ac:dyDescent="0.35">
      <c r="B265" s="107" t="s">
        <v>1</v>
      </c>
      <c r="C265" s="107" t="s">
        <v>24</v>
      </c>
      <c r="D265" s="107" t="s">
        <v>485</v>
      </c>
      <c r="E265" s="107" t="s">
        <v>486</v>
      </c>
      <c r="F265" s="107" t="s">
        <v>1097</v>
      </c>
      <c r="G265" s="107" t="s">
        <v>59</v>
      </c>
      <c r="H265" s="107" t="s">
        <v>1510</v>
      </c>
      <c r="I265" s="133" t="s">
        <v>603</v>
      </c>
      <c r="J265" s="107" t="s">
        <v>1387</v>
      </c>
      <c r="K265" s="133" t="s">
        <v>603</v>
      </c>
      <c r="L265" s="107" t="s">
        <v>627</v>
      </c>
      <c r="M265" s="107" t="s">
        <v>534</v>
      </c>
      <c r="N265" s="132" t="s">
        <v>534</v>
      </c>
      <c r="O265" s="107">
        <v>2</v>
      </c>
      <c r="P265" s="107">
        <v>2</v>
      </c>
      <c r="Q265" s="107">
        <v>1</v>
      </c>
      <c r="R265" s="107">
        <v>1</v>
      </c>
      <c r="S265" s="107">
        <v>2</v>
      </c>
      <c r="T265" s="107">
        <v>2</v>
      </c>
      <c r="U265" s="107">
        <v>2</v>
      </c>
      <c r="V265" s="107">
        <v>2</v>
      </c>
      <c r="W265" s="107">
        <v>4</v>
      </c>
      <c r="X265" s="107" t="s">
        <v>1509</v>
      </c>
      <c r="Y265" s="107" t="s">
        <v>548</v>
      </c>
      <c r="Z265" s="107" t="s">
        <v>548</v>
      </c>
      <c r="AA265" s="107" t="s">
        <v>548</v>
      </c>
      <c r="AB265" s="107" t="s">
        <v>548</v>
      </c>
      <c r="AC265" s="107">
        <v>18</v>
      </c>
      <c r="AD265" s="139">
        <v>1</v>
      </c>
      <c r="AE265" s="107">
        <v>10</v>
      </c>
      <c r="AF265" s="107">
        <v>10</v>
      </c>
      <c r="AG265" s="139">
        <v>1</v>
      </c>
      <c r="AH265" s="107">
        <v>10</v>
      </c>
      <c r="AI265" s="138">
        <v>0</v>
      </c>
      <c r="AJ265" s="107">
        <v>10</v>
      </c>
      <c r="AK265" s="137">
        <v>0.7142857142857143</v>
      </c>
      <c r="AL265" s="107">
        <v>3</v>
      </c>
      <c r="AM265" s="138">
        <v>0</v>
      </c>
      <c r="AN265" s="107" t="s">
        <v>614</v>
      </c>
      <c r="AO265" s="107">
        <v>4</v>
      </c>
      <c r="AP265" s="138">
        <v>0</v>
      </c>
      <c r="AQ265" s="107">
        <v>7</v>
      </c>
      <c r="AR265" s="136">
        <v>0.58333333333333337</v>
      </c>
      <c r="AS265" s="107">
        <v>5</v>
      </c>
      <c r="AT265" s="138">
        <v>0</v>
      </c>
      <c r="AU265" s="107">
        <v>5</v>
      </c>
      <c r="AV265" s="136">
        <v>0.55555555555555558</v>
      </c>
      <c r="AW265" s="138">
        <v>0</v>
      </c>
      <c r="AX265" s="107" t="s">
        <v>614</v>
      </c>
      <c r="AY265" s="107" t="s">
        <v>534</v>
      </c>
      <c r="AZ265" s="136">
        <v>0</v>
      </c>
      <c r="BA265" s="107">
        <v>2</v>
      </c>
      <c r="BB265" s="133" t="s">
        <v>603</v>
      </c>
      <c r="BC265" s="107">
        <v>2</v>
      </c>
      <c r="BD265" s="139">
        <v>1</v>
      </c>
      <c r="BE265" s="107">
        <v>10</v>
      </c>
      <c r="BF265" s="107">
        <v>10</v>
      </c>
      <c r="BG265" s="139">
        <v>1</v>
      </c>
      <c r="BH265" s="107">
        <v>4</v>
      </c>
      <c r="BI265" s="107">
        <v>7</v>
      </c>
      <c r="BJ265" s="107">
        <v>11</v>
      </c>
      <c r="BK265" s="139">
        <v>1</v>
      </c>
      <c r="BL265" s="108">
        <v>73</v>
      </c>
      <c r="BM265" s="139">
        <v>0.82954545454545459</v>
      </c>
    </row>
    <row r="266" spans="2:65" x14ac:dyDescent="0.35">
      <c r="B266" s="108" t="s">
        <v>1</v>
      </c>
      <c r="C266" s="108" t="s">
        <v>24</v>
      </c>
      <c r="D266" s="108" t="s">
        <v>64</v>
      </c>
      <c r="E266" s="108" t="s">
        <v>418</v>
      </c>
      <c r="F266" s="108" t="s">
        <v>1043</v>
      </c>
      <c r="G266" s="108" t="s">
        <v>66</v>
      </c>
      <c r="H266" s="108" t="s">
        <v>1508</v>
      </c>
      <c r="I266" s="131" t="s">
        <v>603</v>
      </c>
      <c r="J266" s="108" t="s">
        <v>1373</v>
      </c>
      <c r="K266" s="131" t="s">
        <v>603</v>
      </c>
      <c r="L266" s="108" t="s">
        <v>627</v>
      </c>
      <c r="M266" s="108" t="s">
        <v>534</v>
      </c>
      <c r="N266" s="129" t="s">
        <v>534</v>
      </c>
      <c r="O266" s="108">
        <v>2</v>
      </c>
      <c r="P266" s="108">
        <v>2</v>
      </c>
      <c r="Q266" s="108">
        <v>1</v>
      </c>
      <c r="R266" s="108">
        <v>1</v>
      </c>
      <c r="S266" s="108">
        <v>2</v>
      </c>
      <c r="T266" s="108">
        <v>2</v>
      </c>
      <c r="U266" s="108">
        <v>2</v>
      </c>
      <c r="V266" s="108">
        <v>2</v>
      </c>
      <c r="W266" s="108">
        <v>4</v>
      </c>
      <c r="X266" s="108" t="s">
        <v>1507</v>
      </c>
      <c r="Y266" s="108" t="s">
        <v>548</v>
      </c>
      <c r="Z266" s="108" t="s">
        <v>548</v>
      </c>
      <c r="AA266" s="108" t="s">
        <v>548</v>
      </c>
      <c r="AB266" s="108" t="s">
        <v>548</v>
      </c>
      <c r="AC266" s="108">
        <v>18</v>
      </c>
      <c r="AD266" s="135">
        <v>1</v>
      </c>
      <c r="AE266" s="108">
        <v>10</v>
      </c>
      <c r="AF266" s="108">
        <v>10</v>
      </c>
      <c r="AG266" s="135">
        <v>1</v>
      </c>
      <c r="AH266" s="108">
        <v>10</v>
      </c>
      <c r="AI266" s="130">
        <v>0</v>
      </c>
      <c r="AJ266" s="108">
        <v>10</v>
      </c>
      <c r="AK266" s="140">
        <v>0.7142857142857143</v>
      </c>
      <c r="AL266" s="108">
        <v>3</v>
      </c>
      <c r="AM266" s="130">
        <v>0</v>
      </c>
      <c r="AN266" s="108" t="s">
        <v>614</v>
      </c>
      <c r="AO266" s="108">
        <v>4</v>
      </c>
      <c r="AP266" s="130">
        <v>0</v>
      </c>
      <c r="AQ266" s="108">
        <v>7</v>
      </c>
      <c r="AR266" s="134">
        <v>0.58333333333333337</v>
      </c>
      <c r="AS266" s="108">
        <v>5</v>
      </c>
      <c r="AT266" s="130">
        <v>0</v>
      </c>
      <c r="AU266" s="108">
        <v>5</v>
      </c>
      <c r="AV266" s="134">
        <v>0.55555555555555558</v>
      </c>
      <c r="AW266" s="130">
        <v>0</v>
      </c>
      <c r="AX266" s="108" t="s">
        <v>614</v>
      </c>
      <c r="AY266" s="108" t="s">
        <v>534</v>
      </c>
      <c r="AZ266" s="134">
        <v>0</v>
      </c>
      <c r="BA266" s="108">
        <v>2</v>
      </c>
      <c r="BB266" s="131" t="s">
        <v>603</v>
      </c>
      <c r="BC266" s="108">
        <v>2</v>
      </c>
      <c r="BD266" s="135">
        <v>1</v>
      </c>
      <c r="BE266" s="108">
        <v>10</v>
      </c>
      <c r="BF266" s="108">
        <v>10</v>
      </c>
      <c r="BG266" s="135">
        <v>1</v>
      </c>
      <c r="BH266" s="108">
        <v>4</v>
      </c>
      <c r="BI266" s="108">
        <v>7</v>
      </c>
      <c r="BJ266" s="108">
        <v>11</v>
      </c>
      <c r="BK266" s="135">
        <v>1</v>
      </c>
      <c r="BL266" s="108">
        <v>73</v>
      </c>
      <c r="BM266" s="135">
        <v>0.82954545454545459</v>
      </c>
    </row>
    <row r="267" spans="2:65" x14ac:dyDescent="0.35">
      <c r="B267" s="107" t="s">
        <v>1</v>
      </c>
      <c r="C267" s="107" t="s">
        <v>24</v>
      </c>
      <c r="D267" s="107" t="s">
        <v>64</v>
      </c>
      <c r="E267" s="107" t="s">
        <v>457</v>
      </c>
      <c r="F267" s="107" t="s">
        <v>1207</v>
      </c>
      <c r="G267" s="107" t="s">
        <v>66</v>
      </c>
      <c r="H267" s="107" t="s">
        <v>1506</v>
      </c>
      <c r="I267" s="133" t="s">
        <v>603</v>
      </c>
      <c r="J267" s="107" t="s">
        <v>1373</v>
      </c>
      <c r="K267" s="133" t="s">
        <v>603</v>
      </c>
      <c r="L267" s="107" t="s">
        <v>627</v>
      </c>
      <c r="M267" s="107" t="s">
        <v>534</v>
      </c>
      <c r="N267" s="132" t="s">
        <v>534</v>
      </c>
      <c r="O267" s="107">
        <v>2</v>
      </c>
      <c r="P267" s="107">
        <v>2</v>
      </c>
      <c r="Q267" s="107">
        <v>1</v>
      </c>
      <c r="R267" s="107">
        <v>1</v>
      </c>
      <c r="S267" s="107">
        <v>2</v>
      </c>
      <c r="T267" s="107">
        <v>2</v>
      </c>
      <c r="U267" s="107">
        <v>2</v>
      </c>
      <c r="V267" s="107">
        <v>2</v>
      </c>
      <c r="W267" s="107">
        <v>4</v>
      </c>
      <c r="X267" s="107" t="s">
        <v>1505</v>
      </c>
      <c r="Y267" s="107" t="s">
        <v>548</v>
      </c>
      <c r="Z267" s="107" t="s">
        <v>548</v>
      </c>
      <c r="AA267" s="107" t="s">
        <v>548</v>
      </c>
      <c r="AB267" s="107" t="s">
        <v>548</v>
      </c>
      <c r="AC267" s="107">
        <v>18</v>
      </c>
      <c r="AD267" s="139">
        <v>1</v>
      </c>
      <c r="AE267" s="107">
        <v>10</v>
      </c>
      <c r="AF267" s="107">
        <v>10</v>
      </c>
      <c r="AG267" s="139">
        <v>1</v>
      </c>
      <c r="AH267" s="107">
        <v>10</v>
      </c>
      <c r="AI267" s="138">
        <v>0</v>
      </c>
      <c r="AJ267" s="107">
        <v>10</v>
      </c>
      <c r="AK267" s="137">
        <v>0.7142857142857143</v>
      </c>
      <c r="AL267" s="107">
        <v>3</v>
      </c>
      <c r="AM267" s="138">
        <v>0</v>
      </c>
      <c r="AN267" s="107" t="s">
        <v>614</v>
      </c>
      <c r="AO267" s="107">
        <v>4</v>
      </c>
      <c r="AP267" s="138">
        <v>0</v>
      </c>
      <c r="AQ267" s="107">
        <v>7</v>
      </c>
      <c r="AR267" s="136">
        <v>0.58333333333333337</v>
      </c>
      <c r="AS267" s="107">
        <v>5</v>
      </c>
      <c r="AT267" s="138">
        <v>0</v>
      </c>
      <c r="AU267" s="107">
        <v>5</v>
      </c>
      <c r="AV267" s="136">
        <v>0.55555555555555558</v>
      </c>
      <c r="AW267" s="138">
        <v>0</v>
      </c>
      <c r="AX267" s="107" t="s">
        <v>614</v>
      </c>
      <c r="AY267" s="107" t="s">
        <v>534</v>
      </c>
      <c r="AZ267" s="136">
        <v>0</v>
      </c>
      <c r="BA267" s="107" t="s">
        <v>548</v>
      </c>
      <c r="BB267" s="133" t="s">
        <v>603</v>
      </c>
      <c r="BC267" s="107" t="s">
        <v>534</v>
      </c>
      <c r="BD267" s="132" t="s">
        <v>534</v>
      </c>
      <c r="BE267" s="107">
        <v>10</v>
      </c>
      <c r="BF267" s="107">
        <v>10</v>
      </c>
      <c r="BG267" s="139">
        <v>1</v>
      </c>
      <c r="BH267" s="107">
        <v>4</v>
      </c>
      <c r="BI267" s="107">
        <v>7</v>
      </c>
      <c r="BJ267" s="107">
        <v>11</v>
      </c>
      <c r="BK267" s="139">
        <v>1</v>
      </c>
      <c r="BL267" s="108">
        <v>71</v>
      </c>
      <c r="BM267" s="139">
        <v>0.82558139534883723</v>
      </c>
    </row>
    <row r="268" spans="2:65" x14ac:dyDescent="0.35">
      <c r="B268" s="108" t="s">
        <v>1</v>
      </c>
      <c r="C268" s="108" t="s">
        <v>78</v>
      </c>
      <c r="D268" s="108" t="s">
        <v>78</v>
      </c>
      <c r="E268" s="108" t="s">
        <v>520</v>
      </c>
      <c r="F268" s="108" t="s">
        <v>1239</v>
      </c>
      <c r="G268" s="108" t="s">
        <v>521</v>
      </c>
      <c r="H268" s="108" t="s">
        <v>1504</v>
      </c>
      <c r="I268" s="131" t="s">
        <v>603</v>
      </c>
      <c r="J268" s="108" t="s">
        <v>1373</v>
      </c>
      <c r="K268" s="131" t="s">
        <v>603</v>
      </c>
      <c r="L268" s="108" t="s">
        <v>627</v>
      </c>
      <c r="M268" s="108" t="s">
        <v>534</v>
      </c>
      <c r="N268" s="129" t="s">
        <v>534</v>
      </c>
      <c r="O268" s="108">
        <v>2</v>
      </c>
      <c r="P268" s="108">
        <v>2</v>
      </c>
      <c r="Q268" s="108">
        <v>1</v>
      </c>
      <c r="R268" s="108">
        <v>1</v>
      </c>
      <c r="S268" s="108">
        <v>2</v>
      </c>
      <c r="T268" s="108">
        <v>2</v>
      </c>
      <c r="U268" s="108">
        <v>2</v>
      </c>
      <c r="V268" s="108">
        <v>2</v>
      </c>
      <c r="W268" s="130">
        <v>0</v>
      </c>
      <c r="X268" s="108" t="s">
        <v>687</v>
      </c>
      <c r="Y268" s="108" t="s">
        <v>548</v>
      </c>
      <c r="Z268" s="108" t="s">
        <v>548</v>
      </c>
      <c r="AA268" s="108" t="s">
        <v>548</v>
      </c>
      <c r="AB268" s="108" t="s">
        <v>548</v>
      </c>
      <c r="AC268" s="108">
        <v>14</v>
      </c>
      <c r="AD268" s="135">
        <v>0.77777777777777779</v>
      </c>
      <c r="AE268" s="108">
        <v>10</v>
      </c>
      <c r="AF268" s="108">
        <v>10</v>
      </c>
      <c r="AG268" s="135">
        <v>1</v>
      </c>
      <c r="AH268" s="108">
        <v>10</v>
      </c>
      <c r="AI268" s="108" t="s">
        <v>548</v>
      </c>
      <c r="AJ268" s="108">
        <v>10</v>
      </c>
      <c r="AK268" s="135">
        <v>1</v>
      </c>
      <c r="AL268" s="108">
        <v>3</v>
      </c>
      <c r="AM268" s="108">
        <v>3</v>
      </c>
      <c r="AN268" s="108" t="s">
        <v>548</v>
      </c>
      <c r="AO268" s="108" t="s">
        <v>548</v>
      </c>
      <c r="AP268" s="130">
        <v>0</v>
      </c>
      <c r="AQ268" s="108">
        <v>6</v>
      </c>
      <c r="AR268" s="135">
        <v>0.75</v>
      </c>
      <c r="AS268" s="108">
        <v>5</v>
      </c>
      <c r="AT268" s="130">
        <v>0</v>
      </c>
      <c r="AU268" s="108">
        <v>5</v>
      </c>
      <c r="AV268" s="134">
        <v>0.55555555555555558</v>
      </c>
      <c r="AW268" s="130">
        <v>0</v>
      </c>
      <c r="AX268" s="108" t="s">
        <v>614</v>
      </c>
      <c r="AY268" s="108" t="s">
        <v>534</v>
      </c>
      <c r="AZ268" s="134">
        <v>0</v>
      </c>
      <c r="BA268" s="130">
        <v>0</v>
      </c>
      <c r="BB268" s="131" t="s">
        <v>603</v>
      </c>
      <c r="BC268" s="108" t="s">
        <v>534</v>
      </c>
      <c r="BD268" s="134">
        <v>0</v>
      </c>
      <c r="BE268" s="108">
        <v>10</v>
      </c>
      <c r="BF268" s="108">
        <v>10</v>
      </c>
      <c r="BG268" s="135">
        <v>1</v>
      </c>
      <c r="BH268" s="108">
        <v>4</v>
      </c>
      <c r="BI268" s="108">
        <v>7</v>
      </c>
      <c r="BJ268" s="108">
        <v>11</v>
      </c>
      <c r="BK268" s="135">
        <v>1</v>
      </c>
      <c r="BL268" s="108">
        <v>66</v>
      </c>
      <c r="BM268" s="135">
        <v>0.82499999999999996</v>
      </c>
    </row>
    <row r="269" spans="2:65" x14ac:dyDescent="0.35">
      <c r="B269" s="107" t="s">
        <v>1</v>
      </c>
      <c r="C269" s="107" t="s">
        <v>24</v>
      </c>
      <c r="D269" s="107" t="s">
        <v>177</v>
      </c>
      <c r="E269" s="107" t="s">
        <v>246</v>
      </c>
      <c r="F269" s="107" t="s">
        <v>1131</v>
      </c>
      <c r="G269" s="107" t="s">
        <v>493</v>
      </c>
      <c r="H269" s="107" t="s">
        <v>1503</v>
      </c>
      <c r="I269" s="133" t="s">
        <v>603</v>
      </c>
      <c r="J269" s="107" t="s">
        <v>748</v>
      </c>
      <c r="K269" s="133" t="s">
        <v>603</v>
      </c>
      <c r="L269" s="107" t="s">
        <v>627</v>
      </c>
      <c r="M269" s="107" t="s">
        <v>534</v>
      </c>
      <c r="N269" s="132" t="s">
        <v>534</v>
      </c>
      <c r="O269" s="107">
        <v>2</v>
      </c>
      <c r="P269" s="107">
        <v>2</v>
      </c>
      <c r="Q269" s="107">
        <v>1</v>
      </c>
      <c r="R269" s="107">
        <v>1</v>
      </c>
      <c r="S269" s="107">
        <v>2</v>
      </c>
      <c r="T269" s="107">
        <v>2</v>
      </c>
      <c r="U269" s="107">
        <v>2</v>
      </c>
      <c r="V269" s="107">
        <v>2</v>
      </c>
      <c r="W269" s="107">
        <v>4</v>
      </c>
      <c r="X269" s="107" t="s">
        <v>1502</v>
      </c>
      <c r="Y269" s="107" t="s">
        <v>548</v>
      </c>
      <c r="Z269" s="107" t="s">
        <v>548</v>
      </c>
      <c r="AA269" s="107" t="s">
        <v>548</v>
      </c>
      <c r="AB269" s="107" t="s">
        <v>548</v>
      </c>
      <c r="AC269" s="107">
        <v>18</v>
      </c>
      <c r="AD269" s="139">
        <v>1</v>
      </c>
      <c r="AE269" s="107">
        <v>10</v>
      </c>
      <c r="AF269" s="107">
        <v>10</v>
      </c>
      <c r="AG269" s="139">
        <v>1</v>
      </c>
      <c r="AH269" s="107">
        <v>10</v>
      </c>
      <c r="AI269" s="138">
        <v>0</v>
      </c>
      <c r="AJ269" s="107">
        <v>10</v>
      </c>
      <c r="AK269" s="137">
        <v>0.7142857142857143</v>
      </c>
      <c r="AL269" s="138">
        <v>0</v>
      </c>
      <c r="AM269" s="107" t="s">
        <v>548</v>
      </c>
      <c r="AN269" s="107" t="s">
        <v>548</v>
      </c>
      <c r="AO269" s="138">
        <v>0</v>
      </c>
      <c r="AP269" s="138">
        <v>0</v>
      </c>
      <c r="AQ269" s="107" t="s">
        <v>534</v>
      </c>
      <c r="AR269" s="136">
        <v>0</v>
      </c>
      <c r="AS269" s="107">
        <v>5</v>
      </c>
      <c r="AT269" s="107">
        <v>4</v>
      </c>
      <c r="AU269" s="107">
        <v>9</v>
      </c>
      <c r="AV269" s="139">
        <v>1</v>
      </c>
      <c r="AW269" s="138">
        <v>0</v>
      </c>
      <c r="AX269" s="107" t="s">
        <v>614</v>
      </c>
      <c r="AY269" s="107" t="s">
        <v>534</v>
      </c>
      <c r="AZ269" s="136">
        <v>0</v>
      </c>
      <c r="BA269" s="107">
        <v>2</v>
      </c>
      <c r="BB269" s="133" t="s">
        <v>603</v>
      </c>
      <c r="BC269" s="107">
        <v>2</v>
      </c>
      <c r="BD269" s="139">
        <v>1</v>
      </c>
      <c r="BE269" s="107">
        <v>10</v>
      </c>
      <c r="BF269" s="107">
        <v>10</v>
      </c>
      <c r="BG269" s="139">
        <v>1</v>
      </c>
      <c r="BH269" s="107">
        <v>4</v>
      </c>
      <c r="BI269" s="107">
        <v>7</v>
      </c>
      <c r="BJ269" s="107">
        <v>11</v>
      </c>
      <c r="BK269" s="139">
        <v>1</v>
      </c>
      <c r="BL269" s="108">
        <v>70</v>
      </c>
      <c r="BM269" s="139">
        <v>0.82352941176470584</v>
      </c>
    </row>
    <row r="270" spans="2:65" x14ac:dyDescent="0.35">
      <c r="B270" s="108" t="s">
        <v>1</v>
      </c>
      <c r="C270" s="108" t="s">
        <v>24</v>
      </c>
      <c r="D270" s="108" t="s">
        <v>276</v>
      </c>
      <c r="E270" s="108" t="s">
        <v>277</v>
      </c>
      <c r="F270" s="108" t="s">
        <v>1179</v>
      </c>
      <c r="G270" s="108" t="s">
        <v>59</v>
      </c>
      <c r="H270" s="108" t="s">
        <v>1501</v>
      </c>
      <c r="I270" s="131" t="s">
        <v>603</v>
      </c>
      <c r="J270" s="108" t="s">
        <v>1323</v>
      </c>
      <c r="K270" s="131" t="s">
        <v>603</v>
      </c>
      <c r="L270" s="108" t="s">
        <v>625</v>
      </c>
      <c r="M270" s="108" t="s">
        <v>534</v>
      </c>
      <c r="N270" s="129" t="s">
        <v>534</v>
      </c>
      <c r="O270" s="108">
        <v>2</v>
      </c>
      <c r="P270" s="108">
        <v>2</v>
      </c>
      <c r="Q270" s="108">
        <v>1</v>
      </c>
      <c r="R270" s="108">
        <v>1</v>
      </c>
      <c r="S270" s="108">
        <v>2</v>
      </c>
      <c r="T270" s="108">
        <v>2</v>
      </c>
      <c r="U270" s="108">
        <v>2</v>
      </c>
      <c r="V270" s="108">
        <v>2</v>
      </c>
      <c r="W270" s="108">
        <v>4</v>
      </c>
      <c r="X270" s="108" t="s">
        <v>1500</v>
      </c>
      <c r="Y270" s="108" t="s">
        <v>548</v>
      </c>
      <c r="Z270" s="108" t="s">
        <v>548</v>
      </c>
      <c r="AA270" s="108" t="s">
        <v>548</v>
      </c>
      <c r="AB270" s="108" t="s">
        <v>548</v>
      </c>
      <c r="AC270" s="108">
        <v>18</v>
      </c>
      <c r="AD270" s="135">
        <v>1</v>
      </c>
      <c r="AE270" s="108">
        <v>10</v>
      </c>
      <c r="AF270" s="108">
        <v>10</v>
      </c>
      <c r="AG270" s="135">
        <v>1</v>
      </c>
      <c r="AH270" s="108">
        <v>10</v>
      </c>
      <c r="AI270" s="130">
        <v>0</v>
      </c>
      <c r="AJ270" s="108">
        <v>10</v>
      </c>
      <c r="AK270" s="140">
        <v>0.7142857142857143</v>
      </c>
      <c r="AL270" s="130">
        <v>0</v>
      </c>
      <c r="AM270" s="108" t="s">
        <v>548</v>
      </c>
      <c r="AN270" s="108" t="s">
        <v>548</v>
      </c>
      <c r="AO270" s="108">
        <v>4</v>
      </c>
      <c r="AP270" s="130">
        <v>0</v>
      </c>
      <c r="AQ270" s="108">
        <v>4</v>
      </c>
      <c r="AR270" s="134">
        <v>0.44444444444444442</v>
      </c>
      <c r="AS270" s="108">
        <v>5</v>
      </c>
      <c r="AT270" s="130">
        <v>0</v>
      </c>
      <c r="AU270" s="108">
        <v>5</v>
      </c>
      <c r="AV270" s="134">
        <v>0.55555555555555558</v>
      </c>
      <c r="AW270" s="130">
        <v>0</v>
      </c>
      <c r="AX270" s="108" t="s">
        <v>614</v>
      </c>
      <c r="AY270" s="108" t="s">
        <v>534</v>
      </c>
      <c r="AZ270" s="134">
        <v>0</v>
      </c>
      <c r="BA270" s="108">
        <v>2</v>
      </c>
      <c r="BB270" s="131" t="s">
        <v>603</v>
      </c>
      <c r="BC270" s="108">
        <v>2</v>
      </c>
      <c r="BD270" s="135">
        <v>1</v>
      </c>
      <c r="BE270" s="108">
        <v>10</v>
      </c>
      <c r="BF270" s="108">
        <v>10</v>
      </c>
      <c r="BG270" s="135">
        <v>1</v>
      </c>
      <c r="BH270" s="108">
        <v>4</v>
      </c>
      <c r="BI270" s="108">
        <v>7</v>
      </c>
      <c r="BJ270" s="108">
        <v>11</v>
      </c>
      <c r="BK270" s="135">
        <v>1</v>
      </c>
      <c r="BL270" s="108">
        <v>70</v>
      </c>
      <c r="BM270" s="135">
        <v>0.82352941176470584</v>
      </c>
    </row>
    <row r="271" spans="2:65" x14ac:dyDescent="0.35">
      <c r="B271" s="107" t="s">
        <v>1</v>
      </c>
      <c r="C271" s="107" t="s">
        <v>2</v>
      </c>
      <c r="D271" s="107" t="s">
        <v>168</v>
      </c>
      <c r="E271" s="107" t="s">
        <v>290</v>
      </c>
      <c r="F271" s="107" t="s">
        <v>1151</v>
      </c>
      <c r="G271" s="107" t="s">
        <v>5</v>
      </c>
      <c r="H271" s="107" t="s">
        <v>1499</v>
      </c>
      <c r="I271" s="133" t="s">
        <v>603</v>
      </c>
      <c r="J271" s="107" t="s">
        <v>1312</v>
      </c>
      <c r="K271" s="133" t="s">
        <v>603</v>
      </c>
      <c r="L271" s="107" t="s">
        <v>604</v>
      </c>
      <c r="M271" s="107" t="s">
        <v>534</v>
      </c>
      <c r="N271" s="132" t="s">
        <v>534</v>
      </c>
      <c r="O271" s="107">
        <v>2</v>
      </c>
      <c r="P271" s="107">
        <v>2</v>
      </c>
      <c r="Q271" s="107">
        <v>1</v>
      </c>
      <c r="R271" s="107">
        <v>1</v>
      </c>
      <c r="S271" s="107">
        <v>2</v>
      </c>
      <c r="T271" s="107">
        <v>2</v>
      </c>
      <c r="U271" s="107">
        <v>2</v>
      </c>
      <c r="V271" s="107">
        <v>2</v>
      </c>
      <c r="W271" s="138">
        <v>0</v>
      </c>
      <c r="X271" s="107" t="s">
        <v>1498</v>
      </c>
      <c r="Y271" s="107" t="s">
        <v>548</v>
      </c>
      <c r="Z271" s="107" t="s">
        <v>548</v>
      </c>
      <c r="AA271" s="107" t="s">
        <v>548</v>
      </c>
      <c r="AB271" s="107" t="s">
        <v>548</v>
      </c>
      <c r="AC271" s="107">
        <v>14</v>
      </c>
      <c r="AD271" s="139">
        <v>0.77777777777777779</v>
      </c>
      <c r="AE271" s="107">
        <v>10</v>
      </c>
      <c r="AF271" s="107">
        <v>10</v>
      </c>
      <c r="AG271" s="139">
        <v>1</v>
      </c>
      <c r="AH271" s="107">
        <v>10</v>
      </c>
      <c r="AI271" s="107">
        <v>4</v>
      </c>
      <c r="AJ271" s="107">
        <v>14</v>
      </c>
      <c r="AK271" s="139">
        <v>1</v>
      </c>
      <c r="AL271" s="138">
        <v>0</v>
      </c>
      <c r="AM271" s="107" t="s">
        <v>548</v>
      </c>
      <c r="AN271" s="107" t="s">
        <v>548</v>
      </c>
      <c r="AO271" s="138">
        <v>0</v>
      </c>
      <c r="AP271" s="107" t="s">
        <v>548</v>
      </c>
      <c r="AQ271" s="107" t="s">
        <v>534</v>
      </c>
      <c r="AR271" s="136">
        <v>0</v>
      </c>
      <c r="AS271" s="107">
        <v>5</v>
      </c>
      <c r="AT271" s="107">
        <v>4</v>
      </c>
      <c r="AU271" s="107">
        <v>9</v>
      </c>
      <c r="AV271" s="139">
        <v>1</v>
      </c>
      <c r="AW271" s="138">
        <v>0</v>
      </c>
      <c r="AX271" s="107" t="s">
        <v>548</v>
      </c>
      <c r="AY271" s="107" t="s">
        <v>534</v>
      </c>
      <c r="AZ271" s="136">
        <v>0</v>
      </c>
      <c r="BA271" s="138">
        <v>0</v>
      </c>
      <c r="BB271" s="133" t="s">
        <v>603</v>
      </c>
      <c r="BC271" s="107" t="s">
        <v>534</v>
      </c>
      <c r="BD271" s="136">
        <v>0</v>
      </c>
      <c r="BE271" s="107">
        <v>10</v>
      </c>
      <c r="BF271" s="107">
        <v>10</v>
      </c>
      <c r="BG271" s="139">
        <v>1</v>
      </c>
      <c r="BH271" s="107">
        <v>4</v>
      </c>
      <c r="BI271" s="107">
        <v>7</v>
      </c>
      <c r="BJ271" s="107">
        <v>11</v>
      </c>
      <c r="BK271" s="139">
        <v>1</v>
      </c>
      <c r="BL271" s="108">
        <v>68</v>
      </c>
      <c r="BM271" s="139">
        <v>0.81927710843373491</v>
      </c>
    </row>
    <row r="272" spans="2:65" x14ac:dyDescent="0.35">
      <c r="B272" s="108" t="s">
        <v>1</v>
      </c>
      <c r="C272" s="108" t="s">
        <v>39</v>
      </c>
      <c r="D272" s="108" t="s">
        <v>359</v>
      </c>
      <c r="E272" s="108" t="s">
        <v>472</v>
      </c>
      <c r="F272" s="108" t="s">
        <v>1108</v>
      </c>
      <c r="G272" s="108" t="s">
        <v>42</v>
      </c>
      <c r="H272" s="108" t="s">
        <v>1497</v>
      </c>
      <c r="I272" s="131" t="s">
        <v>603</v>
      </c>
      <c r="J272" s="108" t="s">
        <v>1342</v>
      </c>
      <c r="K272" s="131" t="s">
        <v>603</v>
      </c>
      <c r="L272" s="108" t="s">
        <v>627</v>
      </c>
      <c r="M272" s="108" t="s">
        <v>534</v>
      </c>
      <c r="N272" s="129" t="s">
        <v>534</v>
      </c>
      <c r="O272" s="108">
        <v>2</v>
      </c>
      <c r="P272" s="108">
        <v>2</v>
      </c>
      <c r="Q272" s="108">
        <v>1</v>
      </c>
      <c r="R272" s="108">
        <v>1</v>
      </c>
      <c r="S272" s="108">
        <v>2</v>
      </c>
      <c r="T272" s="108">
        <v>2</v>
      </c>
      <c r="U272" s="108">
        <v>2</v>
      </c>
      <c r="V272" s="108">
        <v>2</v>
      </c>
      <c r="W272" s="108">
        <v>4</v>
      </c>
      <c r="X272" s="108" t="s">
        <v>1496</v>
      </c>
      <c r="Y272" s="108" t="s">
        <v>548</v>
      </c>
      <c r="Z272" s="108" t="s">
        <v>548</v>
      </c>
      <c r="AA272" s="108" t="s">
        <v>548</v>
      </c>
      <c r="AB272" s="108" t="s">
        <v>548</v>
      </c>
      <c r="AC272" s="108">
        <v>18</v>
      </c>
      <c r="AD272" s="135">
        <v>1</v>
      </c>
      <c r="AE272" s="108">
        <v>10</v>
      </c>
      <c r="AF272" s="108">
        <v>10</v>
      </c>
      <c r="AG272" s="135">
        <v>1</v>
      </c>
      <c r="AH272" s="108">
        <v>10</v>
      </c>
      <c r="AI272" s="108">
        <v>4</v>
      </c>
      <c r="AJ272" s="108">
        <v>14</v>
      </c>
      <c r="AK272" s="135">
        <v>1</v>
      </c>
      <c r="AL272" s="130">
        <v>0</v>
      </c>
      <c r="AM272" s="108" t="s">
        <v>548</v>
      </c>
      <c r="AN272" s="108" t="s">
        <v>548</v>
      </c>
      <c r="AO272" s="130">
        <v>0</v>
      </c>
      <c r="AP272" s="108" t="s">
        <v>548</v>
      </c>
      <c r="AQ272" s="108" t="s">
        <v>534</v>
      </c>
      <c r="AR272" s="134">
        <v>0</v>
      </c>
      <c r="AS272" s="108">
        <v>5</v>
      </c>
      <c r="AT272" s="130">
        <v>0</v>
      </c>
      <c r="AU272" s="108">
        <v>5</v>
      </c>
      <c r="AV272" s="134">
        <v>0.55555555555555558</v>
      </c>
      <c r="AW272" s="130">
        <v>0</v>
      </c>
      <c r="AX272" s="108" t="s">
        <v>614</v>
      </c>
      <c r="AY272" s="108" t="s">
        <v>534</v>
      </c>
      <c r="AZ272" s="134">
        <v>0</v>
      </c>
      <c r="BA272" s="130">
        <v>0</v>
      </c>
      <c r="BB272" s="131" t="s">
        <v>603</v>
      </c>
      <c r="BC272" s="108" t="s">
        <v>534</v>
      </c>
      <c r="BD272" s="134">
        <v>0</v>
      </c>
      <c r="BE272" s="108">
        <v>10</v>
      </c>
      <c r="BF272" s="108">
        <v>10</v>
      </c>
      <c r="BG272" s="135">
        <v>1</v>
      </c>
      <c r="BH272" s="108">
        <v>4</v>
      </c>
      <c r="BI272" s="108">
        <v>7</v>
      </c>
      <c r="BJ272" s="108">
        <v>11</v>
      </c>
      <c r="BK272" s="135">
        <v>1</v>
      </c>
      <c r="BL272" s="108">
        <v>68</v>
      </c>
      <c r="BM272" s="135">
        <v>0.81927710843373491</v>
      </c>
    </row>
    <row r="273" spans="2:65" x14ac:dyDescent="0.35">
      <c r="B273" s="107" t="s">
        <v>1</v>
      </c>
      <c r="C273" s="107" t="s">
        <v>8</v>
      </c>
      <c r="D273" s="107" t="s">
        <v>408</v>
      </c>
      <c r="E273" s="107" t="s">
        <v>409</v>
      </c>
      <c r="F273" s="107" t="s">
        <v>1059</v>
      </c>
      <c r="G273" s="107" t="s">
        <v>11</v>
      </c>
      <c r="H273" s="107" t="s">
        <v>1495</v>
      </c>
      <c r="I273" s="133" t="s">
        <v>603</v>
      </c>
      <c r="J273" s="107" t="s">
        <v>1342</v>
      </c>
      <c r="K273" s="133" t="s">
        <v>603</v>
      </c>
      <c r="L273" s="107" t="s">
        <v>641</v>
      </c>
      <c r="M273" s="107" t="s">
        <v>534</v>
      </c>
      <c r="N273" s="132" t="s">
        <v>534</v>
      </c>
      <c r="O273" s="107">
        <v>2</v>
      </c>
      <c r="P273" s="107">
        <v>2</v>
      </c>
      <c r="Q273" s="107" t="s">
        <v>548</v>
      </c>
      <c r="R273" s="107" t="s">
        <v>548</v>
      </c>
      <c r="S273" s="107">
        <v>2</v>
      </c>
      <c r="T273" s="107">
        <v>2</v>
      </c>
      <c r="U273" s="107">
        <v>2</v>
      </c>
      <c r="V273" s="107">
        <v>2</v>
      </c>
      <c r="W273" s="107">
        <v>4</v>
      </c>
      <c r="X273" s="107" t="s">
        <v>638</v>
      </c>
      <c r="Y273" s="107" t="s">
        <v>548</v>
      </c>
      <c r="Z273" s="107" t="s">
        <v>548</v>
      </c>
      <c r="AA273" s="107" t="s">
        <v>548</v>
      </c>
      <c r="AB273" s="107" t="s">
        <v>548</v>
      </c>
      <c r="AC273" s="107">
        <v>16</v>
      </c>
      <c r="AD273" s="139">
        <v>1</v>
      </c>
      <c r="AE273" s="138">
        <v>0</v>
      </c>
      <c r="AF273" s="107" t="s">
        <v>534</v>
      </c>
      <c r="AG273" s="136">
        <v>0</v>
      </c>
      <c r="AH273" s="107">
        <v>10</v>
      </c>
      <c r="AI273" s="107" t="s">
        <v>548</v>
      </c>
      <c r="AJ273" s="107">
        <v>10</v>
      </c>
      <c r="AK273" s="139">
        <v>1</v>
      </c>
      <c r="AL273" s="107">
        <v>3</v>
      </c>
      <c r="AM273" s="138">
        <v>0</v>
      </c>
      <c r="AN273" s="107" t="s">
        <v>614</v>
      </c>
      <c r="AO273" s="107">
        <v>4</v>
      </c>
      <c r="AP273" s="107">
        <v>2</v>
      </c>
      <c r="AQ273" s="107">
        <v>9</v>
      </c>
      <c r="AR273" s="139">
        <v>0.75</v>
      </c>
      <c r="AS273" s="107">
        <v>5</v>
      </c>
      <c r="AT273" s="107">
        <v>4</v>
      </c>
      <c r="AU273" s="107">
        <v>9</v>
      </c>
      <c r="AV273" s="139">
        <v>1</v>
      </c>
      <c r="AW273" s="107">
        <v>2</v>
      </c>
      <c r="AX273" s="107" t="s">
        <v>548</v>
      </c>
      <c r="AY273" s="107">
        <v>2</v>
      </c>
      <c r="AZ273" s="139">
        <v>1</v>
      </c>
      <c r="BA273" s="138">
        <v>0</v>
      </c>
      <c r="BB273" s="133" t="s">
        <v>603</v>
      </c>
      <c r="BC273" s="107" t="s">
        <v>534</v>
      </c>
      <c r="BD273" s="136">
        <v>0</v>
      </c>
      <c r="BE273" s="107">
        <v>10</v>
      </c>
      <c r="BF273" s="107">
        <v>10</v>
      </c>
      <c r="BG273" s="139">
        <v>1</v>
      </c>
      <c r="BH273" s="107">
        <v>4</v>
      </c>
      <c r="BI273" s="107">
        <v>7</v>
      </c>
      <c r="BJ273" s="107">
        <v>11</v>
      </c>
      <c r="BK273" s="139">
        <v>1</v>
      </c>
      <c r="BL273" s="108">
        <v>67</v>
      </c>
      <c r="BM273" s="139">
        <v>0.81707317073170727</v>
      </c>
    </row>
    <row r="274" spans="2:65" x14ac:dyDescent="0.35">
      <c r="B274" s="108" t="s">
        <v>1</v>
      </c>
      <c r="C274" s="108" t="s">
        <v>78</v>
      </c>
      <c r="D274" s="108" t="s">
        <v>78</v>
      </c>
      <c r="E274" s="108" t="s">
        <v>527</v>
      </c>
      <c r="F274" s="108" t="s">
        <v>1165</v>
      </c>
      <c r="G274" s="108" t="s">
        <v>521</v>
      </c>
      <c r="H274" s="108" t="s">
        <v>1494</v>
      </c>
      <c r="I274" s="131" t="s">
        <v>603</v>
      </c>
      <c r="J274" s="108" t="s">
        <v>1342</v>
      </c>
      <c r="K274" s="131" t="s">
        <v>603</v>
      </c>
      <c r="L274" s="108" t="s">
        <v>1493</v>
      </c>
      <c r="M274" s="108" t="s">
        <v>534</v>
      </c>
      <c r="N274" s="129" t="s">
        <v>534</v>
      </c>
      <c r="O274" s="108">
        <v>2</v>
      </c>
      <c r="P274" s="108">
        <v>2</v>
      </c>
      <c r="Q274" s="108">
        <v>1</v>
      </c>
      <c r="R274" s="108">
        <v>1</v>
      </c>
      <c r="S274" s="108">
        <v>2</v>
      </c>
      <c r="T274" s="108">
        <v>2</v>
      </c>
      <c r="U274" s="108">
        <v>2</v>
      </c>
      <c r="V274" s="108">
        <v>2</v>
      </c>
      <c r="W274" s="130">
        <v>0</v>
      </c>
      <c r="X274" s="108" t="s">
        <v>1492</v>
      </c>
      <c r="Y274" s="108" t="s">
        <v>548</v>
      </c>
      <c r="Z274" s="108" t="s">
        <v>548</v>
      </c>
      <c r="AA274" s="108" t="s">
        <v>548</v>
      </c>
      <c r="AB274" s="108" t="s">
        <v>548</v>
      </c>
      <c r="AC274" s="108">
        <v>14</v>
      </c>
      <c r="AD274" s="135">
        <v>0.77777777777777779</v>
      </c>
      <c r="AE274" s="108" t="s">
        <v>548</v>
      </c>
      <c r="AF274" s="108" t="s">
        <v>534</v>
      </c>
      <c r="AG274" s="129" t="s">
        <v>534</v>
      </c>
      <c r="AH274" s="108">
        <v>10</v>
      </c>
      <c r="AI274" s="108" t="s">
        <v>548</v>
      </c>
      <c r="AJ274" s="108">
        <v>10</v>
      </c>
      <c r="AK274" s="135">
        <v>1</v>
      </c>
      <c r="AL274" s="108">
        <v>3</v>
      </c>
      <c r="AM274" s="108" t="s">
        <v>548</v>
      </c>
      <c r="AN274" s="108" t="s">
        <v>548</v>
      </c>
      <c r="AO274" s="108" t="s">
        <v>548</v>
      </c>
      <c r="AP274" s="108" t="s">
        <v>548</v>
      </c>
      <c r="AQ274" s="108">
        <v>3</v>
      </c>
      <c r="AR274" s="135">
        <v>1</v>
      </c>
      <c r="AS274" s="108">
        <v>5</v>
      </c>
      <c r="AT274" s="130">
        <v>0</v>
      </c>
      <c r="AU274" s="108">
        <v>5</v>
      </c>
      <c r="AV274" s="134">
        <v>0.55555555555555558</v>
      </c>
      <c r="AW274" s="130">
        <v>0</v>
      </c>
      <c r="AX274" s="108" t="s">
        <v>548</v>
      </c>
      <c r="AY274" s="108" t="s">
        <v>534</v>
      </c>
      <c r="AZ274" s="134">
        <v>0</v>
      </c>
      <c r="BA274" s="130">
        <v>0</v>
      </c>
      <c r="BB274" s="131" t="s">
        <v>603</v>
      </c>
      <c r="BC274" s="108" t="s">
        <v>534</v>
      </c>
      <c r="BD274" s="134">
        <v>0</v>
      </c>
      <c r="BE274" s="108">
        <v>10</v>
      </c>
      <c r="BF274" s="108">
        <v>10</v>
      </c>
      <c r="BG274" s="135">
        <v>1</v>
      </c>
      <c r="BH274" s="108">
        <v>4</v>
      </c>
      <c r="BI274" s="108">
        <v>7</v>
      </c>
      <c r="BJ274" s="108">
        <v>11</v>
      </c>
      <c r="BK274" s="135">
        <v>1</v>
      </c>
      <c r="BL274" s="108">
        <v>53</v>
      </c>
      <c r="BM274" s="135">
        <v>0.81538461538461537</v>
      </c>
    </row>
    <row r="275" spans="2:65" x14ac:dyDescent="0.35">
      <c r="B275" s="107" t="s">
        <v>1</v>
      </c>
      <c r="C275" s="107" t="s">
        <v>105</v>
      </c>
      <c r="D275" s="107" t="s">
        <v>106</v>
      </c>
      <c r="E275" s="107" t="s">
        <v>516</v>
      </c>
      <c r="F275" s="107" t="s">
        <v>1138</v>
      </c>
      <c r="G275" s="107" t="s">
        <v>202</v>
      </c>
      <c r="H275" s="107" t="s">
        <v>1491</v>
      </c>
      <c r="I275" s="133" t="s">
        <v>603</v>
      </c>
      <c r="J275" s="107" t="s">
        <v>1277</v>
      </c>
      <c r="K275" s="133" t="s">
        <v>603</v>
      </c>
      <c r="L275" s="107" t="s">
        <v>625</v>
      </c>
      <c r="M275" s="107" t="s">
        <v>534</v>
      </c>
      <c r="N275" s="132" t="s">
        <v>534</v>
      </c>
      <c r="O275" s="107">
        <v>2</v>
      </c>
      <c r="P275" s="107">
        <v>2</v>
      </c>
      <c r="Q275" s="107">
        <v>1</v>
      </c>
      <c r="R275" s="107">
        <v>1</v>
      </c>
      <c r="S275" s="107">
        <v>2</v>
      </c>
      <c r="T275" s="107">
        <v>2</v>
      </c>
      <c r="U275" s="107">
        <v>2</v>
      </c>
      <c r="V275" s="107">
        <v>2</v>
      </c>
      <c r="W275" s="138">
        <v>0</v>
      </c>
      <c r="X275" s="107" t="s">
        <v>1490</v>
      </c>
      <c r="Y275" s="107" t="s">
        <v>548</v>
      </c>
      <c r="Z275" s="107" t="s">
        <v>548</v>
      </c>
      <c r="AA275" s="107" t="s">
        <v>548</v>
      </c>
      <c r="AB275" s="107" t="s">
        <v>548</v>
      </c>
      <c r="AC275" s="107">
        <v>14</v>
      </c>
      <c r="AD275" s="139">
        <v>0.77777777777777779</v>
      </c>
      <c r="AE275" s="107">
        <v>10</v>
      </c>
      <c r="AF275" s="107">
        <v>10</v>
      </c>
      <c r="AG275" s="139">
        <v>1</v>
      </c>
      <c r="AH275" s="107">
        <v>10</v>
      </c>
      <c r="AI275" s="138">
        <v>0</v>
      </c>
      <c r="AJ275" s="107">
        <v>10</v>
      </c>
      <c r="AK275" s="137">
        <v>0.7142857142857143</v>
      </c>
      <c r="AL275" s="107">
        <v>3</v>
      </c>
      <c r="AM275" s="107" t="s">
        <v>548</v>
      </c>
      <c r="AN275" s="107" t="s">
        <v>548</v>
      </c>
      <c r="AO275" s="107">
        <v>4</v>
      </c>
      <c r="AP275" s="138">
        <v>0</v>
      </c>
      <c r="AQ275" s="107">
        <v>7</v>
      </c>
      <c r="AR275" s="139">
        <v>0.77777777777777779</v>
      </c>
      <c r="AS275" s="107">
        <v>5</v>
      </c>
      <c r="AT275" s="138">
        <v>0</v>
      </c>
      <c r="AU275" s="107">
        <v>5</v>
      </c>
      <c r="AV275" s="136">
        <v>0.55555555555555558</v>
      </c>
      <c r="AW275" s="138">
        <v>0</v>
      </c>
      <c r="AX275" s="107" t="s">
        <v>614</v>
      </c>
      <c r="AY275" s="107" t="s">
        <v>534</v>
      </c>
      <c r="AZ275" s="136">
        <v>0</v>
      </c>
      <c r="BA275" s="107">
        <v>2</v>
      </c>
      <c r="BB275" s="133" t="s">
        <v>603</v>
      </c>
      <c r="BC275" s="107">
        <v>2</v>
      </c>
      <c r="BD275" s="139">
        <v>1</v>
      </c>
      <c r="BE275" s="107">
        <v>10</v>
      </c>
      <c r="BF275" s="107">
        <v>10</v>
      </c>
      <c r="BG275" s="139">
        <v>1</v>
      </c>
      <c r="BH275" s="107">
        <v>4</v>
      </c>
      <c r="BI275" s="107">
        <v>7</v>
      </c>
      <c r="BJ275" s="107">
        <v>11</v>
      </c>
      <c r="BK275" s="139">
        <v>1</v>
      </c>
      <c r="BL275" s="108">
        <v>69</v>
      </c>
      <c r="BM275" s="139">
        <v>0.81176470588235294</v>
      </c>
    </row>
    <row r="276" spans="2:65" x14ac:dyDescent="0.35">
      <c r="B276" s="108" t="s">
        <v>1</v>
      </c>
      <c r="C276" s="108" t="s">
        <v>8</v>
      </c>
      <c r="D276" s="108" t="s">
        <v>9</v>
      </c>
      <c r="E276" s="108" t="s">
        <v>393</v>
      </c>
      <c r="F276" s="108" t="s">
        <v>1167</v>
      </c>
      <c r="G276" s="108" t="s">
        <v>11</v>
      </c>
      <c r="H276" s="108" t="s">
        <v>1489</v>
      </c>
      <c r="I276" s="131" t="s">
        <v>603</v>
      </c>
      <c r="J276" s="108" t="s">
        <v>1342</v>
      </c>
      <c r="K276" s="131" t="s">
        <v>603</v>
      </c>
      <c r="L276" s="108" t="s">
        <v>619</v>
      </c>
      <c r="M276" s="108" t="s">
        <v>534</v>
      </c>
      <c r="N276" s="129" t="s">
        <v>534</v>
      </c>
      <c r="O276" s="108">
        <v>2</v>
      </c>
      <c r="P276" s="108">
        <v>2</v>
      </c>
      <c r="Q276" s="108">
        <v>1</v>
      </c>
      <c r="R276" s="108">
        <v>1</v>
      </c>
      <c r="S276" s="108">
        <v>2</v>
      </c>
      <c r="T276" s="108">
        <v>2</v>
      </c>
      <c r="U276" s="108">
        <v>2</v>
      </c>
      <c r="V276" s="108">
        <v>2</v>
      </c>
      <c r="W276" s="108">
        <v>4</v>
      </c>
      <c r="X276" s="108" t="s">
        <v>1488</v>
      </c>
      <c r="Y276" s="108" t="s">
        <v>548</v>
      </c>
      <c r="Z276" s="108" t="s">
        <v>548</v>
      </c>
      <c r="AA276" s="108" t="s">
        <v>548</v>
      </c>
      <c r="AB276" s="108" t="s">
        <v>548</v>
      </c>
      <c r="AC276" s="108">
        <v>18</v>
      </c>
      <c r="AD276" s="135">
        <v>1</v>
      </c>
      <c r="AE276" s="108">
        <v>10</v>
      </c>
      <c r="AF276" s="108">
        <v>10</v>
      </c>
      <c r="AG276" s="135">
        <v>1</v>
      </c>
      <c r="AH276" s="108">
        <v>10</v>
      </c>
      <c r="AI276" s="108" t="s">
        <v>548</v>
      </c>
      <c r="AJ276" s="108">
        <v>10</v>
      </c>
      <c r="AK276" s="135">
        <v>1</v>
      </c>
      <c r="AL276" s="108">
        <v>3</v>
      </c>
      <c r="AM276" s="108">
        <v>3</v>
      </c>
      <c r="AN276" s="108" t="s">
        <v>614</v>
      </c>
      <c r="AO276" s="130">
        <v>0</v>
      </c>
      <c r="AP276" s="130">
        <v>0</v>
      </c>
      <c r="AQ276" s="108">
        <v>6</v>
      </c>
      <c r="AR276" s="134">
        <v>0.5</v>
      </c>
      <c r="AS276" s="108">
        <v>5</v>
      </c>
      <c r="AT276" s="108">
        <v>4</v>
      </c>
      <c r="AU276" s="108">
        <v>9</v>
      </c>
      <c r="AV276" s="135">
        <v>1</v>
      </c>
      <c r="AW276" s="108">
        <v>2</v>
      </c>
      <c r="AX276" s="108" t="s">
        <v>614</v>
      </c>
      <c r="AY276" s="108">
        <v>2</v>
      </c>
      <c r="AZ276" s="135">
        <v>1</v>
      </c>
      <c r="BA276" s="108">
        <v>2</v>
      </c>
      <c r="BB276" s="131" t="s">
        <v>603</v>
      </c>
      <c r="BC276" s="108">
        <v>2</v>
      </c>
      <c r="BD276" s="135">
        <v>1</v>
      </c>
      <c r="BE276" s="130">
        <v>0</v>
      </c>
      <c r="BF276" s="108" t="s">
        <v>534</v>
      </c>
      <c r="BG276" s="134">
        <v>0</v>
      </c>
      <c r="BH276" s="108">
        <v>4</v>
      </c>
      <c r="BI276" s="108">
        <v>7</v>
      </c>
      <c r="BJ276" s="108">
        <v>11</v>
      </c>
      <c r="BK276" s="135">
        <v>1</v>
      </c>
      <c r="BL276" s="108">
        <v>68</v>
      </c>
      <c r="BM276" s="135">
        <v>0.80952380952380953</v>
      </c>
    </row>
    <row r="277" spans="2:65" x14ac:dyDescent="0.35">
      <c r="B277" s="107" t="s">
        <v>1</v>
      </c>
      <c r="C277" s="107" t="s">
        <v>24</v>
      </c>
      <c r="D277" s="107" t="s">
        <v>64</v>
      </c>
      <c r="E277" s="107" t="s">
        <v>381</v>
      </c>
      <c r="F277" s="107" t="s">
        <v>1214</v>
      </c>
      <c r="G277" s="107" t="s">
        <v>66</v>
      </c>
      <c r="H277" s="107" t="s">
        <v>1487</v>
      </c>
      <c r="I277" s="133" t="s">
        <v>603</v>
      </c>
      <c r="J277" s="107" t="s">
        <v>1373</v>
      </c>
      <c r="K277" s="133" t="s">
        <v>603</v>
      </c>
      <c r="L277" s="107" t="s">
        <v>627</v>
      </c>
      <c r="M277" s="107" t="s">
        <v>534</v>
      </c>
      <c r="N277" s="132" t="s">
        <v>534</v>
      </c>
      <c r="O277" s="107">
        <v>2</v>
      </c>
      <c r="P277" s="107">
        <v>2</v>
      </c>
      <c r="Q277" s="107">
        <v>1</v>
      </c>
      <c r="R277" s="107">
        <v>1</v>
      </c>
      <c r="S277" s="107">
        <v>2</v>
      </c>
      <c r="T277" s="107">
        <v>2</v>
      </c>
      <c r="U277" s="107">
        <v>2</v>
      </c>
      <c r="V277" s="107">
        <v>2</v>
      </c>
      <c r="W277" s="107">
        <v>4</v>
      </c>
      <c r="X277" s="107" t="s">
        <v>1486</v>
      </c>
      <c r="Y277" s="107" t="s">
        <v>548</v>
      </c>
      <c r="Z277" s="107" t="s">
        <v>548</v>
      </c>
      <c r="AA277" s="107" t="s">
        <v>548</v>
      </c>
      <c r="AB277" s="107" t="s">
        <v>548</v>
      </c>
      <c r="AC277" s="107">
        <v>18</v>
      </c>
      <c r="AD277" s="139">
        <v>1</v>
      </c>
      <c r="AE277" s="107">
        <v>10</v>
      </c>
      <c r="AF277" s="107">
        <v>10</v>
      </c>
      <c r="AG277" s="139">
        <v>1</v>
      </c>
      <c r="AH277" s="107">
        <v>10</v>
      </c>
      <c r="AI277" s="138">
        <v>0</v>
      </c>
      <c r="AJ277" s="107">
        <v>10</v>
      </c>
      <c r="AK277" s="137">
        <v>0.7142857142857143</v>
      </c>
      <c r="AL277" s="107">
        <v>3</v>
      </c>
      <c r="AM277" s="107" t="s">
        <v>548</v>
      </c>
      <c r="AN277" s="107" t="s">
        <v>548</v>
      </c>
      <c r="AO277" s="138">
        <v>0</v>
      </c>
      <c r="AP277" s="107" t="s">
        <v>548</v>
      </c>
      <c r="AQ277" s="107">
        <v>3</v>
      </c>
      <c r="AR277" s="136">
        <v>0.42857142857142855</v>
      </c>
      <c r="AS277" s="107">
        <v>5</v>
      </c>
      <c r="AT277" s="138">
        <v>0</v>
      </c>
      <c r="AU277" s="107">
        <v>5</v>
      </c>
      <c r="AV277" s="136">
        <v>0.55555555555555558</v>
      </c>
      <c r="AW277" s="138">
        <v>0</v>
      </c>
      <c r="AX277" s="107" t="s">
        <v>614</v>
      </c>
      <c r="AY277" s="107" t="s">
        <v>534</v>
      </c>
      <c r="AZ277" s="136">
        <v>0</v>
      </c>
      <c r="BA277" s="138">
        <v>0</v>
      </c>
      <c r="BB277" s="133" t="s">
        <v>603</v>
      </c>
      <c r="BC277" s="107" t="s">
        <v>534</v>
      </c>
      <c r="BD277" s="136">
        <v>0</v>
      </c>
      <c r="BE277" s="107">
        <v>10</v>
      </c>
      <c r="BF277" s="107">
        <v>10</v>
      </c>
      <c r="BG277" s="139">
        <v>1</v>
      </c>
      <c r="BH277" s="107">
        <v>4</v>
      </c>
      <c r="BI277" s="107">
        <v>7</v>
      </c>
      <c r="BJ277" s="107">
        <v>11</v>
      </c>
      <c r="BK277" s="139">
        <v>1</v>
      </c>
      <c r="BL277" s="108">
        <v>67</v>
      </c>
      <c r="BM277" s="139">
        <v>0.80722891566265065</v>
      </c>
    </row>
    <row r="278" spans="2:65" x14ac:dyDescent="0.35">
      <c r="B278" s="108" t="s">
        <v>1</v>
      </c>
      <c r="C278" s="108" t="s">
        <v>24</v>
      </c>
      <c r="D278" s="108" t="s">
        <v>177</v>
      </c>
      <c r="E278" s="108" t="s">
        <v>178</v>
      </c>
      <c r="F278" s="108" t="s">
        <v>1180</v>
      </c>
      <c r="G278" s="108" t="s">
        <v>15</v>
      </c>
      <c r="H278" s="108" t="s">
        <v>1485</v>
      </c>
      <c r="I278" s="131" t="s">
        <v>603</v>
      </c>
      <c r="J278" s="108" t="s">
        <v>748</v>
      </c>
      <c r="K278" s="131" t="s">
        <v>603</v>
      </c>
      <c r="L278" s="108" t="s">
        <v>627</v>
      </c>
      <c r="M278" s="108" t="s">
        <v>534</v>
      </c>
      <c r="N278" s="129" t="s">
        <v>534</v>
      </c>
      <c r="O278" s="108">
        <v>2</v>
      </c>
      <c r="P278" s="108">
        <v>2</v>
      </c>
      <c r="Q278" s="108">
        <v>1</v>
      </c>
      <c r="R278" s="108">
        <v>1</v>
      </c>
      <c r="S278" s="108">
        <v>2</v>
      </c>
      <c r="T278" s="130">
        <v>0</v>
      </c>
      <c r="U278" s="108">
        <v>2</v>
      </c>
      <c r="V278" s="108">
        <v>2</v>
      </c>
      <c r="W278" s="108">
        <v>4</v>
      </c>
      <c r="X278" s="108" t="s">
        <v>1484</v>
      </c>
      <c r="Y278" s="108" t="s">
        <v>548</v>
      </c>
      <c r="Z278" s="108" t="s">
        <v>548</v>
      </c>
      <c r="AA278" s="108" t="s">
        <v>548</v>
      </c>
      <c r="AB278" s="108" t="s">
        <v>548</v>
      </c>
      <c r="AC278" s="108">
        <v>16</v>
      </c>
      <c r="AD278" s="135">
        <v>0.88888888888888884</v>
      </c>
      <c r="AE278" s="108">
        <v>10</v>
      </c>
      <c r="AF278" s="108">
        <v>10</v>
      </c>
      <c r="AG278" s="135">
        <v>1</v>
      </c>
      <c r="AH278" s="108">
        <v>10</v>
      </c>
      <c r="AI278" s="130">
        <v>0</v>
      </c>
      <c r="AJ278" s="108">
        <v>10</v>
      </c>
      <c r="AK278" s="140">
        <v>0.7142857142857143</v>
      </c>
      <c r="AL278" s="108">
        <v>3</v>
      </c>
      <c r="AM278" s="130">
        <v>0</v>
      </c>
      <c r="AN278" s="108" t="s">
        <v>614</v>
      </c>
      <c r="AO278" s="130">
        <v>0</v>
      </c>
      <c r="AP278" s="130">
        <v>0</v>
      </c>
      <c r="AQ278" s="108">
        <v>3</v>
      </c>
      <c r="AR278" s="134">
        <v>0.25</v>
      </c>
      <c r="AS278" s="108">
        <v>5</v>
      </c>
      <c r="AT278" s="108">
        <v>4</v>
      </c>
      <c r="AU278" s="108">
        <v>9</v>
      </c>
      <c r="AV278" s="135">
        <v>1</v>
      </c>
      <c r="AW278" s="130">
        <v>0</v>
      </c>
      <c r="AX278" s="108" t="s">
        <v>614</v>
      </c>
      <c r="AY278" s="108" t="s">
        <v>534</v>
      </c>
      <c r="AZ278" s="134">
        <v>0</v>
      </c>
      <c r="BA278" s="108">
        <v>2</v>
      </c>
      <c r="BB278" s="131" t="s">
        <v>603</v>
      </c>
      <c r="BC278" s="108">
        <v>2</v>
      </c>
      <c r="BD278" s="135">
        <v>1</v>
      </c>
      <c r="BE278" s="108">
        <v>10</v>
      </c>
      <c r="BF278" s="108">
        <v>10</v>
      </c>
      <c r="BG278" s="135">
        <v>1</v>
      </c>
      <c r="BH278" s="108">
        <v>4</v>
      </c>
      <c r="BI278" s="108">
        <v>7</v>
      </c>
      <c r="BJ278" s="108">
        <v>11</v>
      </c>
      <c r="BK278" s="135">
        <v>1</v>
      </c>
      <c r="BL278" s="108">
        <v>71</v>
      </c>
      <c r="BM278" s="135">
        <v>0.80681818181818177</v>
      </c>
    </row>
    <row r="279" spans="2:65" x14ac:dyDescent="0.35">
      <c r="B279" s="107" t="s">
        <v>1</v>
      </c>
      <c r="C279" s="107" t="s">
        <v>21</v>
      </c>
      <c r="D279" s="107" t="s">
        <v>183</v>
      </c>
      <c r="E279" s="107" t="s">
        <v>363</v>
      </c>
      <c r="F279" s="107" t="s">
        <v>1120</v>
      </c>
      <c r="G279" s="107" t="s">
        <v>521</v>
      </c>
      <c r="H279" s="107" t="s">
        <v>1483</v>
      </c>
      <c r="I279" s="133" t="s">
        <v>603</v>
      </c>
      <c r="J279" s="107" t="s">
        <v>1300</v>
      </c>
      <c r="K279" s="133" t="s">
        <v>603</v>
      </c>
      <c r="L279" s="107" t="s">
        <v>625</v>
      </c>
      <c r="M279" s="107" t="s">
        <v>534</v>
      </c>
      <c r="N279" s="132" t="s">
        <v>534</v>
      </c>
      <c r="O279" s="107">
        <v>2</v>
      </c>
      <c r="P279" s="107">
        <v>2</v>
      </c>
      <c r="Q279" s="107">
        <v>1</v>
      </c>
      <c r="R279" s="107">
        <v>1</v>
      </c>
      <c r="S279" s="107">
        <v>2</v>
      </c>
      <c r="T279" s="107">
        <v>2</v>
      </c>
      <c r="U279" s="107">
        <v>2</v>
      </c>
      <c r="V279" s="107">
        <v>2</v>
      </c>
      <c r="W279" s="107">
        <v>4</v>
      </c>
      <c r="X279" s="107" t="s">
        <v>1482</v>
      </c>
      <c r="Y279" s="107" t="s">
        <v>548</v>
      </c>
      <c r="Z279" s="107" t="s">
        <v>548</v>
      </c>
      <c r="AA279" s="107" t="s">
        <v>548</v>
      </c>
      <c r="AB279" s="107" t="s">
        <v>548</v>
      </c>
      <c r="AC279" s="107">
        <v>18</v>
      </c>
      <c r="AD279" s="139">
        <v>1</v>
      </c>
      <c r="AE279" s="107">
        <v>10</v>
      </c>
      <c r="AF279" s="107">
        <v>10</v>
      </c>
      <c r="AG279" s="139">
        <v>1</v>
      </c>
      <c r="AH279" s="107">
        <v>10</v>
      </c>
      <c r="AI279" s="138">
        <v>0</v>
      </c>
      <c r="AJ279" s="107">
        <v>10</v>
      </c>
      <c r="AK279" s="137">
        <v>0.7142857142857143</v>
      </c>
      <c r="AL279" s="107">
        <v>3</v>
      </c>
      <c r="AM279" s="138">
        <v>0</v>
      </c>
      <c r="AN279" s="107" t="s">
        <v>614</v>
      </c>
      <c r="AO279" s="138">
        <v>0</v>
      </c>
      <c r="AP279" s="138">
        <v>0</v>
      </c>
      <c r="AQ279" s="107">
        <v>3</v>
      </c>
      <c r="AR279" s="136">
        <v>0.25</v>
      </c>
      <c r="AS279" s="107">
        <v>5</v>
      </c>
      <c r="AT279" s="107">
        <v>4</v>
      </c>
      <c r="AU279" s="107">
        <v>9</v>
      </c>
      <c r="AV279" s="139">
        <v>1</v>
      </c>
      <c r="AW279" s="138">
        <v>0</v>
      </c>
      <c r="AX279" s="107" t="s">
        <v>614</v>
      </c>
      <c r="AY279" s="107" t="s">
        <v>534</v>
      </c>
      <c r="AZ279" s="136">
        <v>0</v>
      </c>
      <c r="BA279" s="138">
        <v>0</v>
      </c>
      <c r="BB279" s="133" t="s">
        <v>603</v>
      </c>
      <c r="BC279" s="107" t="s">
        <v>534</v>
      </c>
      <c r="BD279" s="136">
        <v>0</v>
      </c>
      <c r="BE279" s="107">
        <v>10</v>
      </c>
      <c r="BF279" s="107">
        <v>10</v>
      </c>
      <c r="BG279" s="139">
        <v>1</v>
      </c>
      <c r="BH279" s="107">
        <v>4</v>
      </c>
      <c r="BI279" s="107">
        <v>7</v>
      </c>
      <c r="BJ279" s="107">
        <v>11</v>
      </c>
      <c r="BK279" s="139">
        <v>1</v>
      </c>
      <c r="BL279" s="108">
        <v>71</v>
      </c>
      <c r="BM279" s="139">
        <v>0.80681818181818177</v>
      </c>
    </row>
    <row r="280" spans="2:65" x14ac:dyDescent="0.35">
      <c r="B280" s="108" t="s">
        <v>1</v>
      </c>
      <c r="C280" s="108" t="s">
        <v>78</v>
      </c>
      <c r="D280" s="108" t="s">
        <v>78</v>
      </c>
      <c r="E280" s="108" t="s">
        <v>483</v>
      </c>
      <c r="F280" s="108" t="s">
        <v>1176</v>
      </c>
      <c r="G280" s="108" t="s">
        <v>267</v>
      </c>
      <c r="H280" s="108" t="s">
        <v>1481</v>
      </c>
      <c r="I280" s="131" t="s">
        <v>603</v>
      </c>
      <c r="J280" s="108" t="s">
        <v>1300</v>
      </c>
      <c r="K280" s="131" t="s">
        <v>603</v>
      </c>
      <c r="L280" s="108" t="s">
        <v>1345</v>
      </c>
      <c r="M280" s="108" t="s">
        <v>534</v>
      </c>
      <c r="N280" s="129" t="s">
        <v>534</v>
      </c>
      <c r="O280" s="108">
        <v>2</v>
      </c>
      <c r="P280" s="108">
        <v>2</v>
      </c>
      <c r="Q280" s="108">
        <v>1</v>
      </c>
      <c r="R280" s="108">
        <v>1</v>
      </c>
      <c r="S280" s="108">
        <v>2</v>
      </c>
      <c r="T280" s="108">
        <v>2</v>
      </c>
      <c r="U280" s="108">
        <v>2</v>
      </c>
      <c r="V280" s="108">
        <v>2</v>
      </c>
      <c r="W280" s="108">
        <v>4</v>
      </c>
      <c r="X280" s="108" t="s">
        <v>1480</v>
      </c>
      <c r="Y280" s="108" t="s">
        <v>548</v>
      </c>
      <c r="Z280" s="108" t="s">
        <v>548</v>
      </c>
      <c r="AA280" s="108" t="s">
        <v>548</v>
      </c>
      <c r="AB280" s="108" t="s">
        <v>548</v>
      </c>
      <c r="AC280" s="108">
        <v>18</v>
      </c>
      <c r="AD280" s="135">
        <v>1</v>
      </c>
      <c r="AE280" s="108" t="s">
        <v>548</v>
      </c>
      <c r="AF280" s="108" t="s">
        <v>534</v>
      </c>
      <c r="AG280" s="129" t="s">
        <v>534</v>
      </c>
      <c r="AH280" s="108">
        <v>10</v>
      </c>
      <c r="AI280" s="130">
        <v>0</v>
      </c>
      <c r="AJ280" s="108">
        <v>10</v>
      </c>
      <c r="AK280" s="140">
        <v>0.7142857142857143</v>
      </c>
      <c r="AL280" s="108">
        <v>3</v>
      </c>
      <c r="AM280" s="108" t="s">
        <v>548</v>
      </c>
      <c r="AN280" s="108" t="s">
        <v>548</v>
      </c>
      <c r="AO280" s="108" t="s">
        <v>548</v>
      </c>
      <c r="AP280" s="130">
        <v>0</v>
      </c>
      <c r="AQ280" s="108">
        <v>3</v>
      </c>
      <c r="AR280" s="134">
        <v>0.6</v>
      </c>
      <c r="AS280" s="108">
        <v>5</v>
      </c>
      <c r="AT280" s="130">
        <v>0</v>
      </c>
      <c r="AU280" s="108">
        <v>5</v>
      </c>
      <c r="AV280" s="134">
        <v>0.55555555555555558</v>
      </c>
      <c r="AW280" s="130">
        <v>0</v>
      </c>
      <c r="AX280" s="108" t="s">
        <v>548</v>
      </c>
      <c r="AY280" s="108" t="s">
        <v>534</v>
      </c>
      <c r="AZ280" s="134">
        <v>0</v>
      </c>
      <c r="BA280" s="130">
        <v>0</v>
      </c>
      <c r="BB280" s="131" t="s">
        <v>603</v>
      </c>
      <c r="BC280" s="108" t="s">
        <v>534</v>
      </c>
      <c r="BD280" s="134">
        <v>0</v>
      </c>
      <c r="BE280" s="108">
        <v>10</v>
      </c>
      <c r="BF280" s="108">
        <v>10</v>
      </c>
      <c r="BG280" s="135">
        <v>1</v>
      </c>
      <c r="BH280" s="108">
        <v>4</v>
      </c>
      <c r="BI280" s="108">
        <v>7</v>
      </c>
      <c r="BJ280" s="108">
        <v>11</v>
      </c>
      <c r="BK280" s="135">
        <v>1</v>
      </c>
      <c r="BL280" s="108">
        <v>57</v>
      </c>
      <c r="BM280" s="135">
        <v>0.80281690140845074</v>
      </c>
    </row>
    <row r="281" spans="2:65" x14ac:dyDescent="0.35">
      <c r="B281" s="107" t="s">
        <v>1</v>
      </c>
      <c r="C281" s="107" t="s">
        <v>78</v>
      </c>
      <c r="D281" s="107" t="s">
        <v>78</v>
      </c>
      <c r="E281" s="107" t="s">
        <v>374</v>
      </c>
      <c r="F281" s="107" t="s">
        <v>1025</v>
      </c>
      <c r="G281" s="107" t="s">
        <v>267</v>
      </c>
      <c r="H281" s="107" t="s">
        <v>1479</v>
      </c>
      <c r="I281" s="133" t="s">
        <v>603</v>
      </c>
      <c r="J281" s="107" t="s">
        <v>1312</v>
      </c>
      <c r="K281" s="133" t="s">
        <v>603</v>
      </c>
      <c r="L281" s="107" t="s">
        <v>1478</v>
      </c>
      <c r="M281" s="107" t="s">
        <v>534</v>
      </c>
      <c r="N281" s="132" t="s">
        <v>534</v>
      </c>
      <c r="O281" s="107">
        <v>2</v>
      </c>
      <c r="P281" s="107">
        <v>2</v>
      </c>
      <c r="Q281" s="107">
        <v>1</v>
      </c>
      <c r="R281" s="107">
        <v>1</v>
      </c>
      <c r="S281" s="107">
        <v>2</v>
      </c>
      <c r="T281" s="107">
        <v>2</v>
      </c>
      <c r="U281" s="107">
        <v>2</v>
      </c>
      <c r="V281" s="107">
        <v>2</v>
      </c>
      <c r="W281" s="107">
        <v>4</v>
      </c>
      <c r="X281" s="107" t="s">
        <v>680</v>
      </c>
      <c r="Y281" s="107" t="s">
        <v>548</v>
      </c>
      <c r="Z281" s="107" t="s">
        <v>548</v>
      </c>
      <c r="AA281" s="107" t="s">
        <v>548</v>
      </c>
      <c r="AB281" s="107" t="s">
        <v>548</v>
      </c>
      <c r="AC281" s="107">
        <v>18</v>
      </c>
      <c r="AD281" s="139">
        <v>1</v>
      </c>
      <c r="AE281" s="107">
        <v>10</v>
      </c>
      <c r="AF281" s="107">
        <v>10</v>
      </c>
      <c r="AG281" s="139">
        <v>1</v>
      </c>
      <c r="AH281" s="107">
        <v>10</v>
      </c>
      <c r="AI281" s="138">
        <v>0</v>
      </c>
      <c r="AJ281" s="107">
        <v>10</v>
      </c>
      <c r="AK281" s="137">
        <v>0.7142857142857143</v>
      </c>
      <c r="AL281" s="107">
        <v>3</v>
      </c>
      <c r="AM281" s="107" t="s">
        <v>548</v>
      </c>
      <c r="AN281" s="107" t="s">
        <v>548</v>
      </c>
      <c r="AO281" s="107">
        <v>4</v>
      </c>
      <c r="AP281" s="138">
        <v>0</v>
      </c>
      <c r="AQ281" s="107">
        <v>7</v>
      </c>
      <c r="AR281" s="139">
        <v>0.77777777777777779</v>
      </c>
      <c r="AS281" s="138">
        <v>0</v>
      </c>
      <c r="AT281" s="138">
        <v>0</v>
      </c>
      <c r="AU281" s="107" t="s">
        <v>534</v>
      </c>
      <c r="AV281" s="136">
        <v>0</v>
      </c>
      <c r="AW281" s="107">
        <v>2</v>
      </c>
      <c r="AX281" s="107" t="s">
        <v>548</v>
      </c>
      <c r="AY281" s="107">
        <v>2</v>
      </c>
      <c r="AZ281" s="139">
        <v>1</v>
      </c>
      <c r="BA281" s="138">
        <v>0</v>
      </c>
      <c r="BB281" s="133" t="s">
        <v>603</v>
      </c>
      <c r="BC281" s="107" t="s">
        <v>534</v>
      </c>
      <c r="BD281" s="136">
        <v>0</v>
      </c>
      <c r="BE281" s="107">
        <v>10</v>
      </c>
      <c r="BF281" s="107">
        <v>10</v>
      </c>
      <c r="BG281" s="139">
        <v>1</v>
      </c>
      <c r="BH281" s="107">
        <v>4</v>
      </c>
      <c r="BI281" s="107">
        <v>7</v>
      </c>
      <c r="BJ281" s="107">
        <v>11</v>
      </c>
      <c r="BK281" s="139">
        <v>1</v>
      </c>
      <c r="BL281" s="108">
        <v>68</v>
      </c>
      <c r="BM281" s="139">
        <v>0.8</v>
      </c>
    </row>
    <row r="282" spans="2:65" x14ac:dyDescent="0.35">
      <c r="B282" s="108" t="s">
        <v>1</v>
      </c>
      <c r="C282" s="108" t="s">
        <v>8</v>
      </c>
      <c r="D282" s="108" t="s">
        <v>9</v>
      </c>
      <c r="E282" s="108" t="s">
        <v>358</v>
      </c>
      <c r="F282" s="108" t="s">
        <v>1085</v>
      </c>
      <c r="G282" s="108" t="s">
        <v>11</v>
      </c>
      <c r="H282" s="108" t="s">
        <v>1477</v>
      </c>
      <c r="I282" s="131" t="s">
        <v>603</v>
      </c>
      <c r="J282" s="108" t="s">
        <v>1373</v>
      </c>
      <c r="K282" s="131" t="s">
        <v>603</v>
      </c>
      <c r="L282" s="108" t="s">
        <v>663</v>
      </c>
      <c r="M282" s="108" t="s">
        <v>534</v>
      </c>
      <c r="N282" s="129" t="s">
        <v>534</v>
      </c>
      <c r="O282" s="108">
        <v>2</v>
      </c>
      <c r="P282" s="108">
        <v>2</v>
      </c>
      <c r="Q282" s="108">
        <v>1</v>
      </c>
      <c r="R282" s="108">
        <v>1</v>
      </c>
      <c r="S282" s="108">
        <v>2</v>
      </c>
      <c r="T282" s="108">
        <v>2</v>
      </c>
      <c r="U282" s="108">
        <v>2</v>
      </c>
      <c r="V282" s="108">
        <v>2</v>
      </c>
      <c r="W282" s="130">
        <v>0</v>
      </c>
      <c r="X282" s="108" t="s">
        <v>1476</v>
      </c>
      <c r="Y282" s="108" t="s">
        <v>548</v>
      </c>
      <c r="Z282" s="108" t="s">
        <v>548</v>
      </c>
      <c r="AA282" s="108" t="s">
        <v>548</v>
      </c>
      <c r="AB282" s="108" t="s">
        <v>548</v>
      </c>
      <c r="AC282" s="108">
        <v>14</v>
      </c>
      <c r="AD282" s="135">
        <v>0.77777777777777779</v>
      </c>
      <c r="AE282" s="108">
        <v>10</v>
      </c>
      <c r="AF282" s="108">
        <v>10</v>
      </c>
      <c r="AG282" s="135">
        <v>1</v>
      </c>
      <c r="AH282" s="108">
        <v>10</v>
      </c>
      <c r="AI282" s="130">
        <v>0</v>
      </c>
      <c r="AJ282" s="108">
        <v>10</v>
      </c>
      <c r="AK282" s="140">
        <v>0.7142857142857143</v>
      </c>
      <c r="AL282" s="108">
        <v>3</v>
      </c>
      <c r="AM282" s="108">
        <v>3</v>
      </c>
      <c r="AN282" s="108" t="s">
        <v>614</v>
      </c>
      <c r="AO282" s="130">
        <v>0</v>
      </c>
      <c r="AP282" s="130">
        <v>0</v>
      </c>
      <c r="AQ282" s="108">
        <v>6</v>
      </c>
      <c r="AR282" s="134">
        <v>0.5</v>
      </c>
      <c r="AS282" s="108">
        <v>5</v>
      </c>
      <c r="AT282" s="108">
        <v>4</v>
      </c>
      <c r="AU282" s="108">
        <v>9</v>
      </c>
      <c r="AV282" s="135">
        <v>1</v>
      </c>
      <c r="AW282" s="130">
        <v>0</v>
      </c>
      <c r="AX282" s="108" t="s">
        <v>614</v>
      </c>
      <c r="AY282" s="108" t="s">
        <v>534</v>
      </c>
      <c r="AZ282" s="134">
        <v>0</v>
      </c>
      <c r="BA282" s="130">
        <v>0</v>
      </c>
      <c r="BB282" s="131" t="s">
        <v>603</v>
      </c>
      <c r="BC282" s="108" t="s">
        <v>534</v>
      </c>
      <c r="BD282" s="134">
        <v>0</v>
      </c>
      <c r="BE282" s="108">
        <v>10</v>
      </c>
      <c r="BF282" s="108">
        <v>10</v>
      </c>
      <c r="BG282" s="135">
        <v>1</v>
      </c>
      <c r="BH282" s="108">
        <v>4</v>
      </c>
      <c r="BI282" s="108">
        <v>7</v>
      </c>
      <c r="BJ282" s="108">
        <v>11</v>
      </c>
      <c r="BK282" s="135">
        <v>1</v>
      </c>
      <c r="BL282" s="108">
        <v>70</v>
      </c>
      <c r="BM282" s="135">
        <v>0.79545454545454541</v>
      </c>
    </row>
    <row r="283" spans="2:65" x14ac:dyDescent="0.35">
      <c r="B283" s="107" t="s">
        <v>1</v>
      </c>
      <c r="C283" s="107" t="s">
        <v>24</v>
      </c>
      <c r="D283" s="107" t="s">
        <v>120</v>
      </c>
      <c r="E283" s="107" t="s">
        <v>293</v>
      </c>
      <c r="F283" s="107" t="s">
        <v>1117</v>
      </c>
      <c r="G283" s="107" t="s">
        <v>66</v>
      </c>
      <c r="H283" s="107" t="s">
        <v>1475</v>
      </c>
      <c r="I283" s="133" t="s">
        <v>603</v>
      </c>
      <c r="J283" s="107" t="s">
        <v>1373</v>
      </c>
      <c r="K283" s="133" t="s">
        <v>603</v>
      </c>
      <c r="L283" s="107" t="s">
        <v>627</v>
      </c>
      <c r="M283" s="107" t="s">
        <v>534</v>
      </c>
      <c r="N283" s="132" t="s">
        <v>534</v>
      </c>
      <c r="O283" s="107">
        <v>2</v>
      </c>
      <c r="P283" s="107">
        <v>2</v>
      </c>
      <c r="Q283" s="107">
        <v>1</v>
      </c>
      <c r="R283" s="107">
        <v>1</v>
      </c>
      <c r="S283" s="107">
        <v>2</v>
      </c>
      <c r="T283" s="107">
        <v>2</v>
      </c>
      <c r="U283" s="107">
        <v>2</v>
      </c>
      <c r="V283" s="107">
        <v>2</v>
      </c>
      <c r="W283" s="138">
        <v>0</v>
      </c>
      <c r="X283" s="107" t="s">
        <v>739</v>
      </c>
      <c r="Y283" s="107" t="s">
        <v>548</v>
      </c>
      <c r="Z283" s="107" t="s">
        <v>548</v>
      </c>
      <c r="AA283" s="107" t="s">
        <v>548</v>
      </c>
      <c r="AB283" s="107" t="s">
        <v>548</v>
      </c>
      <c r="AC283" s="107">
        <v>14</v>
      </c>
      <c r="AD283" s="139">
        <v>0.77777777777777779</v>
      </c>
      <c r="AE283" s="107">
        <v>10</v>
      </c>
      <c r="AF283" s="107">
        <v>10</v>
      </c>
      <c r="AG283" s="139">
        <v>1</v>
      </c>
      <c r="AH283" s="107">
        <v>10</v>
      </c>
      <c r="AI283" s="138">
        <v>0</v>
      </c>
      <c r="AJ283" s="107">
        <v>10</v>
      </c>
      <c r="AK283" s="137">
        <v>0.7142857142857143</v>
      </c>
      <c r="AL283" s="138">
        <v>0</v>
      </c>
      <c r="AM283" s="138">
        <v>0</v>
      </c>
      <c r="AN283" s="107" t="s">
        <v>614</v>
      </c>
      <c r="AO283" s="107">
        <v>4</v>
      </c>
      <c r="AP283" s="138">
        <v>0</v>
      </c>
      <c r="AQ283" s="107">
        <v>4</v>
      </c>
      <c r="AR283" s="136">
        <v>0.33333333333333331</v>
      </c>
      <c r="AS283" s="107">
        <v>5</v>
      </c>
      <c r="AT283" s="107">
        <v>4</v>
      </c>
      <c r="AU283" s="107">
        <v>9</v>
      </c>
      <c r="AV283" s="139">
        <v>1</v>
      </c>
      <c r="AW283" s="107">
        <v>2</v>
      </c>
      <c r="AX283" s="107" t="s">
        <v>614</v>
      </c>
      <c r="AY283" s="107">
        <v>2</v>
      </c>
      <c r="AZ283" s="139">
        <v>1</v>
      </c>
      <c r="BA283" s="138">
        <v>0</v>
      </c>
      <c r="BB283" s="133" t="s">
        <v>603</v>
      </c>
      <c r="BC283" s="107" t="s">
        <v>534</v>
      </c>
      <c r="BD283" s="136">
        <v>0</v>
      </c>
      <c r="BE283" s="107">
        <v>10</v>
      </c>
      <c r="BF283" s="107">
        <v>10</v>
      </c>
      <c r="BG283" s="139">
        <v>1</v>
      </c>
      <c r="BH283" s="107">
        <v>4</v>
      </c>
      <c r="BI283" s="107">
        <v>7</v>
      </c>
      <c r="BJ283" s="107">
        <v>11</v>
      </c>
      <c r="BK283" s="139">
        <v>1</v>
      </c>
      <c r="BL283" s="108">
        <v>70</v>
      </c>
      <c r="BM283" s="139">
        <v>0.79545454545454541</v>
      </c>
    </row>
    <row r="284" spans="2:65" x14ac:dyDescent="0.35">
      <c r="B284" s="108" t="s">
        <v>1</v>
      </c>
      <c r="C284" s="108" t="s">
        <v>34</v>
      </c>
      <c r="D284" s="108" t="s">
        <v>83</v>
      </c>
      <c r="E284" s="108" t="s">
        <v>199</v>
      </c>
      <c r="F284" s="108" t="s">
        <v>974</v>
      </c>
      <c r="G284" s="108" t="s">
        <v>202</v>
      </c>
      <c r="H284" s="108" t="s">
        <v>1474</v>
      </c>
      <c r="I284" s="131" t="s">
        <v>603</v>
      </c>
      <c r="J284" s="108" t="s">
        <v>1342</v>
      </c>
      <c r="K284" s="131" t="s">
        <v>603</v>
      </c>
      <c r="L284" s="108" t="s">
        <v>604</v>
      </c>
      <c r="M284" s="108" t="s">
        <v>534</v>
      </c>
      <c r="N284" s="129" t="s">
        <v>534</v>
      </c>
      <c r="O284" s="108">
        <v>2</v>
      </c>
      <c r="P284" s="108">
        <v>2</v>
      </c>
      <c r="Q284" s="108">
        <v>1</v>
      </c>
      <c r="R284" s="108">
        <v>1</v>
      </c>
      <c r="S284" s="108">
        <v>2</v>
      </c>
      <c r="T284" s="108">
        <v>2</v>
      </c>
      <c r="U284" s="108">
        <v>2</v>
      </c>
      <c r="V284" s="108">
        <v>2</v>
      </c>
      <c r="W284" s="108">
        <v>4</v>
      </c>
      <c r="X284" s="108" t="s">
        <v>1473</v>
      </c>
      <c r="Y284" s="108" t="s">
        <v>548</v>
      </c>
      <c r="Z284" s="108" t="s">
        <v>548</v>
      </c>
      <c r="AA284" s="108" t="s">
        <v>548</v>
      </c>
      <c r="AB284" s="108" t="s">
        <v>548</v>
      </c>
      <c r="AC284" s="108">
        <v>18</v>
      </c>
      <c r="AD284" s="135">
        <v>1</v>
      </c>
      <c r="AE284" s="108">
        <v>10</v>
      </c>
      <c r="AF284" s="108">
        <v>10</v>
      </c>
      <c r="AG284" s="135">
        <v>1</v>
      </c>
      <c r="AH284" s="108">
        <v>10</v>
      </c>
      <c r="AI284" s="108">
        <v>4</v>
      </c>
      <c r="AJ284" s="108">
        <v>14</v>
      </c>
      <c r="AK284" s="135">
        <v>1</v>
      </c>
      <c r="AL284" s="130">
        <v>0</v>
      </c>
      <c r="AM284" s="108" t="s">
        <v>548</v>
      </c>
      <c r="AN284" s="108" t="s">
        <v>548</v>
      </c>
      <c r="AO284" s="108">
        <v>4</v>
      </c>
      <c r="AP284" s="108" t="s">
        <v>548</v>
      </c>
      <c r="AQ284" s="108">
        <v>4</v>
      </c>
      <c r="AR284" s="134">
        <v>0.5714285714285714</v>
      </c>
      <c r="AS284" s="108">
        <v>5</v>
      </c>
      <c r="AT284" s="130">
        <v>0</v>
      </c>
      <c r="AU284" s="108">
        <v>5</v>
      </c>
      <c r="AV284" s="134">
        <v>0.55555555555555558</v>
      </c>
      <c r="AW284" s="108">
        <v>2</v>
      </c>
      <c r="AX284" s="108" t="s">
        <v>548</v>
      </c>
      <c r="AY284" s="108">
        <v>2</v>
      </c>
      <c r="AZ284" s="135">
        <v>1</v>
      </c>
      <c r="BA284" s="108">
        <v>2</v>
      </c>
      <c r="BB284" s="131" t="s">
        <v>603</v>
      </c>
      <c r="BC284" s="108">
        <v>2</v>
      </c>
      <c r="BD284" s="135">
        <v>1</v>
      </c>
      <c r="BE284" s="130">
        <v>0</v>
      </c>
      <c r="BF284" s="108" t="s">
        <v>534</v>
      </c>
      <c r="BG284" s="134">
        <v>0</v>
      </c>
      <c r="BH284" s="108">
        <v>4</v>
      </c>
      <c r="BI284" s="108">
        <v>7</v>
      </c>
      <c r="BJ284" s="108">
        <v>11</v>
      </c>
      <c r="BK284" s="135">
        <v>1</v>
      </c>
      <c r="BL284" s="108">
        <v>66</v>
      </c>
      <c r="BM284" s="135">
        <v>0.79518072289156627</v>
      </c>
    </row>
    <row r="285" spans="2:65" x14ac:dyDescent="0.35">
      <c r="B285" s="107" t="s">
        <v>1</v>
      </c>
      <c r="C285" s="107" t="s">
        <v>78</v>
      </c>
      <c r="D285" s="107" t="s">
        <v>78</v>
      </c>
      <c r="E285" s="107" t="s">
        <v>407</v>
      </c>
      <c r="F285" s="107" t="s">
        <v>1220</v>
      </c>
      <c r="G285" s="107" t="s">
        <v>267</v>
      </c>
      <c r="H285" s="107" t="s">
        <v>1472</v>
      </c>
      <c r="I285" s="133" t="s">
        <v>603</v>
      </c>
      <c r="J285" s="107" t="s">
        <v>1342</v>
      </c>
      <c r="K285" s="133" t="s">
        <v>603</v>
      </c>
      <c r="L285" s="107" t="s">
        <v>620</v>
      </c>
      <c r="M285" s="107" t="s">
        <v>534</v>
      </c>
      <c r="N285" s="132" t="s">
        <v>534</v>
      </c>
      <c r="O285" s="107">
        <v>2</v>
      </c>
      <c r="P285" s="107">
        <v>2</v>
      </c>
      <c r="Q285" s="107" t="s">
        <v>548</v>
      </c>
      <c r="R285" s="107" t="s">
        <v>548</v>
      </c>
      <c r="S285" s="107">
        <v>2</v>
      </c>
      <c r="T285" s="107" t="s">
        <v>548</v>
      </c>
      <c r="U285" s="107">
        <v>2</v>
      </c>
      <c r="V285" s="107">
        <v>2</v>
      </c>
      <c r="W285" s="138">
        <v>0</v>
      </c>
      <c r="X285" s="107" t="s">
        <v>1471</v>
      </c>
      <c r="Y285" s="107" t="s">
        <v>548</v>
      </c>
      <c r="Z285" s="107" t="s">
        <v>548</v>
      </c>
      <c r="AA285" s="107" t="s">
        <v>548</v>
      </c>
      <c r="AB285" s="107" t="s">
        <v>548</v>
      </c>
      <c r="AC285" s="107">
        <v>10</v>
      </c>
      <c r="AD285" s="137">
        <v>0.7142857142857143</v>
      </c>
      <c r="AE285" s="107">
        <v>10</v>
      </c>
      <c r="AF285" s="107">
        <v>10</v>
      </c>
      <c r="AG285" s="139">
        <v>1</v>
      </c>
      <c r="AH285" s="107">
        <v>10</v>
      </c>
      <c r="AI285" s="107">
        <v>4</v>
      </c>
      <c r="AJ285" s="107">
        <v>14</v>
      </c>
      <c r="AK285" s="139">
        <v>1</v>
      </c>
      <c r="AL285" s="107">
        <v>3</v>
      </c>
      <c r="AM285" s="138">
        <v>0</v>
      </c>
      <c r="AN285" s="107" t="s">
        <v>548</v>
      </c>
      <c r="AO285" s="138">
        <v>0</v>
      </c>
      <c r="AP285" s="107" t="s">
        <v>548</v>
      </c>
      <c r="AQ285" s="107">
        <v>3</v>
      </c>
      <c r="AR285" s="136">
        <v>0.3</v>
      </c>
      <c r="AS285" s="107">
        <v>5</v>
      </c>
      <c r="AT285" s="138">
        <v>0</v>
      </c>
      <c r="AU285" s="107">
        <v>5</v>
      </c>
      <c r="AV285" s="136">
        <v>0.55555555555555558</v>
      </c>
      <c r="AW285" s="107">
        <v>2</v>
      </c>
      <c r="AX285" s="107" t="s">
        <v>614</v>
      </c>
      <c r="AY285" s="107">
        <v>2</v>
      </c>
      <c r="AZ285" s="139">
        <v>1</v>
      </c>
      <c r="BA285" s="138">
        <v>0</v>
      </c>
      <c r="BB285" s="133" t="s">
        <v>603</v>
      </c>
      <c r="BC285" s="107" t="s">
        <v>534</v>
      </c>
      <c r="BD285" s="136">
        <v>0</v>
      </c>
      <c r="BE285" s="107">
        <v>10</v>
      </c>
      <c r="BF285" s="107">
        <v>10</v>
      </c>
      <c r="BG285" s="139">
        <v>1</v>
      </c>
      <c r="BH285" s="107">
        <v>4</v>
      </c>
      <c r="BI285" s="107">
        <v>7</v>
      </c>
      <c r="BJ285" s="107">
        <v>11</v>
      </c>
      <c r="BK285" s="139">
        <v>1</v>
      </c>
      <c r="BL285" s="108">
        <v>65</v>
      </c>
      <c r="BM285" s="139">
        <v>0.79268292682926833</v>
      </c>
    </row>
    <row r="286" spans="2:65" x14ac:dyDescent="0.35">
      <c r="B286" s="108" t="s">
        <v>1</v>
      </c>
      <c r="C286" s="108" t="s">
        <v>117</v>
      </c>
      <c r="D286" s="108" t="s">
        <v>118</v>
      </c>
      <c r="E286" s="108" t="s">
        <v>285</v>
      </c>
      <c r="F286" s="108" t="s">
        <v>1041</v>
      </c>
      <c r="G286" s="108" t="s">
        <v>45</v>
      </c>
      <c r="H286" s="108" t="s">
        <v>1470</v>
      </c>
      <c r="I286" s="131" t="s">
        <v>603</v>
      </c>
      <c r="J286" s="108" t="s">
        <v>1277</v>
      </c>
      <c r="K286" s="131" t="s">
        <v>603</v>
      </c>
      <c r="L286" s="108" t="s">
        <v>624</v>
      </c>
      <c r="M286" s="108" t="s">
        <v>534</v>
      </c>
      <c r="N286" s="129" t="s">
        <v>534</v>
      </c>
      <c r="O286" s="108">
        <v>2</v>
      </c>
      <c r="P286" s="108">
        <v>2</v>
      </c>
      <c r="Q286" s="108">
        <v>1</v>
      </c>
      <c r="R286" s="108">
        <v>1</v>
      </c>
      <c r="S286" s="108">
        <v>2</v>
      </c>
      <c r="T286" s="108">
        <v>2</v>
      </c>
      <c r="U286" s="108">
        <v>2</v>
      </c>
      <c r="V286" s="108">
        <v>2</v>
      </c>
      <c r="W286" s="108">
        <v>4</v>
      </c>
      <c r="X286" s="108" t="s">
        <v>1469</v>
      </c>
      <c r="Y286" s="108" t="s">
        <v>548</v>
      </c>
      <c r="Z286" s="108" t="s">
        <v>548</v>
      </c>
      <c r="AA286" s="108" t="s">
        <v>548</v>
      </c>
      <c r="AB286" s="108" t="s">
        <v>548</v>
      </c>
      <c r="AC286" s="108">
        <v>18</v>
      </c>
      <c r="AD286" s="135">
        <v>1</v>
      </c>
      <c r="AE286" s="108">
        <v>10</v>
      </c>
      <c r="AF286" s="108">
        <v>10</v>
      </c>
      <c r="AG286" s="135">
        <v>1</v>
      </c>
      <c r="AH286" s="108">
        <v>10</v>
      </c>
      <c r="AI286" s="130">
        <v>0</v>
      </c>
      <c r="AJ286" s="108">
        <v>10</v>
      </c>
      <c r="AK286" s="140">
        <v>0.7142857142857143</v>
      </c>
      <c r="AL286" s="108">
        <v>3</v>
      </c>
      <c r="AM286" s="108" t="s">
        <v>548</v>
      </c>
      <c r="AN286" s="108" t="s">
        <v>548</v>
      </c>
      <c r="AO286" s="130">
        <v>0</v>
      </c>
      <c r="AP286" s="130">
        <v>0</v>
      </c>
      <c r="AQ286" s="108">
        <v>3</v>
      </c>
      <c r="AR286" s="134">
        <v>0.33333333333333331</v>
      </c>
      <c r="AS286" s="108">
        <v>5</v>
      </c>
      <c r="AT286" s="130">
        <v>0</v>
      </c>
      <c r="AU286" s="108">
        <v>5</v>
      </c>
      <c r="AV286" s="134">
        <v>0.55555555555555558</v>
      </c>
      <c r="AW286" s="130">
        <v>0</v>
      </c>
      <c r="AX286" s="108" t="s">
        <v>614</v>
      </c>
      <c r="AY286" s="108" t="s">
        <v>534</v>
      </c>
      <c r="AZ286" s="134">
        <v>0</v>
      </c>
      <c r="BA286" s="130">
        <v>0</v>
      </c>
      <c r="BB286" s="131" t="s">
        <v>603</v>
      </c>
      <c r="BC286" s="108" t="s">
        <v>534</v>
      </c>
      <c r="BD286" s="134">
        <v>0</v>
      </c>
      <c r="BE286" s="108">
        <v>10</v>
      </c>
      <c r="BF286" s="108">
        <v>10</v>
      </c>
      <c r="BG286" s="135">
        <v>1</v>
      </c>
      <c r="BH286" s="108">
        <v>4</v>
      </c>
      <c r="BI286" s="108">
        <v>7</v>
      </c>
      <c r="BJ286" s="108">
        <v>11</v>
      </c>
      <c r="BK286" s="135">
        <v>1</v>
      </c>
      <c r="BL286" s="108">
        <v>67</v>
      </c>
      <c r="BM286" s="135">
        <v>0.78823529411764703</v>
      </c>
    </row>
    <row r="287" spans="2:65" x14ac:dyDescent="0.35">
      <c r="B287" s="107" t="s">
        <v>1</v>
      </c>
      <c r="C287" s="107" t="s">
        <v>78</v>
      </c>
      <c r="D287" s="107" t="s">
        <v>78</v>
      </c>
      <c r="E287" s="107" t="s">
        <v>461</v>
      </c>
      <c r="F287" s="107" t="s">
        <v>1154</v>
      </c>
      <c r="G287" s="107" t="s">
        <v>80</v>
      </c>
      <c r="H287" s="107" t="s">
        <v>1468</v>
      </c>
      <c r="I287" s="133" t="s">
        <v>603</v>
      </c>
      <c r="J287" s="107" t="s">
        <v>1373</v>
      </c>
      <c r="K287" s="133" t="s">
        <v>603</v>
      </c>
      <c r="L287" s="107" t="s">
        <v>639</v>
      </c>
      <c r="M287" s="107" t="s">
        <v>534</v>
      </c>
      <c r="N287" s="132" t="s">
        <v>534</v>
      </c>
      <c r="O287" s="107">
        <v>2</v>
      </c>
      <c r="P287" s="107">
        <v>2</v>
      </c>
      <c r="Q287" s="107">
        <v>1</v>
      </c>
      <c r="R287" s="107">
        <v>1</v>
      </c>
      <c r="S287" s="107">
        <v>2</v>
      </c>
      <c r="T287" s="107">
        <v>2</v>
      </c>
      <c r="U287" s="107">
        <v>2</v>
      </c>
      <c r="V287" s="107">
        <v>2</v>
      </c>
      <c r="W287" s="107">
        <v>4</v>
      </c>
      <c r="X287" s="107" t="s">
        <v>1467</v>
      </c>
      <c r="Y287" s="107" t="s">
        <v>548</v>
      </c>
      <c r="Z287" s="107" t="s">
        <v>548</v>
      </c>
      <c r="AA287" s="107" t="s">
        <v>548</v>
      </c>
      <c r="AB287" s="107" t="s">
        <v>548</v>
      </c>
      <c r="AC287" s="107">
        <v>18</v>
      </c>
      <c r="AD287" s="139">
        <v>1</v>
      </c>
      <c r="AE287" s="107">
        <v>10</v>
      </c>
      <c r="AF287" s="107">
        <v>10</v>
      </c>
      <c r="AG287" s="139">
        <v>1</v>
      </c>
      <c r="AH287" s="107">
        <v>10</v>
      </c>
      <c r="AI287" s="138">
        <v>0</v>
      </c>
      <c r="AJ287" s="107">
        <v>10</v>
      </c>
      <c r="AK287" s="137">
        <v>0.7142857142857143</v>
      </c>
      <c r="AL287" s="107">
        <v>3</v>
      </c>
      <c r="AM287" s="138">
        <v>0</v>
      </c>
      <c r="AN287" s="107" t="s">
        <v>614</v>
      </c>
      <c r="AO287" s="138">
        <v>0</v>
      </c>
      <c r="AP287" s="138">
        <v>0</v>
      </c>
      <c r="AQ287" s="107">
        <v>3</v>
      </c>
      <c r="AR287" s="136">
        <v>0.25</v>
      </c>
      <c r="AS287" s="107">
        <v>5</v>
      </c>
      <c r="AT287" s="138">
        <v>0</v>
      </c>
      <c r="AU287" s="107">
        <v>5</v>
      </c>
      <c r="AV287" s="136">
        <v>0.55555555555555558</v>
      </c>
      <c r="AW287" s="138">
        <v>0</v>
      </c>
      <c r="AX287" s="107" t="s">
        <v>614</v>
      </c>
      <c r="AY287" s="107" t="s">
        <v>534</v>
      </c>
      <c r="AZ287" s="136">
        <v>0</v>
      </c>
      <c r="BA287" s="107">
        <v>2</v>
      </c>
      <c r="BB287" s="133" t="s">
        <v>603</v>
      </c>
      <c r="BC287" s="107">
        <v>2</v>
      </c>
      <c r="BD287" s="139">
        <v>1</v>
      </c>
      <c r="BE287" s="107">
        <v>10</v>
      </c>
      <c r="BF287" s="107">
        <v>10</v>
      </c>
      <c r="BG287" s="139">
        <v>1</v>
      </c>
      <c r="BH287" s="107">
        <v>4</v>
      </c>
      <c r="BI287" s="107">
        <v>7</v>
      </c>
      <c r="BJ287" s="107">
        <v>11</v>
      </c>
      <c r="BK287" s="139">
        <v>1</v>
      </c>
      <c r="BL287" s="108">
        <v>69</v>
      </c>
      <c r="BM287" s="139">
        <v>0.78409090909090906</v>
      </c>
    </row>
    <row r="288" spans="2:65" x14ac:dyDescent="0.35">
      <c r="B288" s="108" t="s">
        <v>1</v>
      </c>
      <c r="C288" s="108" t="s">
        <v>78</v>
      </c>
      <c r="D288" s="108" t="s">
        <v>78</v>
      </c>
      <c r="E288" s="108" t="s">
        <v>162</v>
      </c>
      <c r="F288" s="108" t="s">
        <v>1011</v>
      </c>
      <c r="G288" s="108" t="s">
        <v>521</v>
      </c>
      <c r="H288" s="108" t="s">
        <v>1466</v>
      </c>
      <c r="I288" s="131" t="s">
        <v>603</v>
      </c>
      <c r="J288" s="108" t="s">
        <v>1277</v>
      </c>
      <c r="K288" s="131" t="s">
        <v>603</v>
      </c>
      <c r="L288" s="108" t="s">
        <v>627</v>
      </c>
      <c r="M288" s="108" t="s">
        <v>534</v>
      </c>
      <c r="N288" s="129" t="s">
        <v>534</v>
      </c>
      <c r="O288" s="108">
        <v>2</v>
      </c>
      <c r="P288" s="108">
        <v>2</v>
      </c>
      <c r="Q288" s="108">
        <v>1</v>
      </c>
      <c r="R288" s="108">
        <v>1</v>
      </c>
      <c r="S288" s="108">
        <v>2</v>
      </c>
      <c r="T288" s="108">
        <v>2</v>
      </c>
      <c r="U288" s="108">
        <v>2</v>
      </c>
      <c r="V288" s="108">
        <v>2</v>
      </c>
      <c r="W288" s="108">
        <v>4</v>
      </c>
      <c r="X288" s="108" t="s">
        <v>1465</v>
      </c>
      <c r="Y288" s="108" t="s">
        <v>548</v>
      </c>
      <c r="Z288" s="108" t="s">
        <v>548</v>
      </c>
      <c r="AA288" s="108" t="s">
        <v>548</v>
      </c>
      <c r="AB288" s="108" t="s">
        <v>548</v>
      </c>
      <c r="AC288" s="108">
        <v>18</v>
      </c>
      <c r="AD288" s="135">
        <v>1</v>
      </c>
      <c r="AE288" s="108">
        <v>10</v>
      </c>
      <c r="AF288" s="108">
        <v>10</v>
      </c>
      <c r="AG288" s="135">
        <v>1</v>
      </c>
      <c r="AH288" s="108">
        <v>10</v>
      </c>
      <c r="AI288" s="130">
        <v>0</v>
      </c>
      <c r="AJ288" s="108">
        <v>10</v>
      </c>
      <c r="AK288" s="140">
        <v>0.7142857142857143</v>
      </c>
      <c r="AL288" s="108">
        <v>3</v>
      </c>
      <c r="AM288" s="130">
        <v>0</v>
      </c>
      <c r="AN288" s="108" t="s">
        <v>548</v>
      </c>
      <c r="AO288" s="130">
        <v>0</v>
      </c>
      <c r="AP288" s="130">
        <v>0</v>
      </c>
      <c r="AQ288" s="108">
        <v>3</v>
      </c>
      <c r="AR288" s="134">
        <v>0.25</v>
      </c>
      <c r="AS288" s="108">
        <v>5</v>
      </c>
      <c r="AT288" s="130">
        <v>0</v>
      </c>
      <c r="AU288" s="108">
        <v>5</v>
      </c>
      <c r="AV288" s="134">
        <v>0.55555555555555558</v>
      </c>
      <c r="AW288" s="130">
        <v>0</v>
      </c>
      <c r="AX288" s="108" t="s">
        <v>614</v>
      </c>
      <c r="AY288" s="108" t="s">
        <v>534</v>
      </c>
      <c r="AZ288" s="134">
        <v>0</v>
      </c>
      <c r="BA288" s="108">
        <v>2</v>
      </c>
      <c r="BB288" s="131" t="s">
        <v>603</v>
      </c>
      <c r="BC288" s="108">
        <v>2</v>
      </c>
      <c r="BD288" s="135">
        <v>1</v>
      </c>
      <c r="BE288" s="108">
        <v>10</v>
      </c>
      <c r="BF288" s="108">
        <v>10</v>
      </c>
      <c r="BG288" s="135">
        <v>1</v>
      </c>
      <c r="BH288" s="108">
        <v>4</v>
      </c>
      <c r="BI288" s="108">
        <v>7</v>
      </c>
      <c r="BJ288" s="108">
        <v>11</v>
      </c>
      <c r="BK288" s="135">
        <v>1</v>
      </c>
      <c r="BL288" s="108">
        <v>69</v>
      </c>
      <c r="BM288" s="135">
        <v>0.78409090909090906</v>
      </c>
    </row>
    <row r="289" spans="2:65" x14ac:dyDescent="0.35">
      <c r="B289" s="107" t="s">
        <v>1</v>
      </c>
      <c r="C289" s="107" t="s">
        <v>8</v>
      </c>
      <c r="D289" s="107" t="s">
        <v>9</v>
      </c>
      <c r="E289" s="107" t="s">
        <v>212</v>
      </c>
      <c r="F289" s="107" t="s">
        <v>1083</v>
      </c>
      <c r="G289" s="107" t="s">
        <v>11</v>
      </c>
      <c r="H289" s="107" t="s">
        <v>1464</v>
      </c>
      <c r="I289" s="133" t="s">
        <v>603</v>
      </c>
      <c r="J289" s="107" t="s">
        <v>730</v>
      </c>
      <c r="K289" s="133" t="s">
        <v>603</v>
      </c>
      <c r="L289" s="107" t="s">
        <v>627</v>
      </c>
      <c r="M289" s="107" t="s">
        <v>534</v>
      </c>
      <c r="N289" s="132" t="s">
        <v>534</v>
      </c>
      <c r="O289" s="107">
        <v>2</v>
      </c>
      <c r="P289" s="107">
        <v>2</v>
      </c>
      <c r="Q289" s="107">
        <v>1</v>
      </c>
      <c r="R289" s="107">
        <v>1</v>
      </c>
      <c r="S289" s="107">
        <v>2</v>
      </c>
      <c r="T289" s="107">
        <v>2</v>
      </c>
      <c r="U289" s="107">
        <v>2</v>
      </c>
      <c r="V289" s="107">
        <v>2</v>
      </c>
      <c r="W289" s="138">
        <v>0</v>
      </c>
      <c r="X289" s="107" t="s">
        <v>649</v>
      </c>
      <c r="Y289" s="107" t="s">
        <v>548</v>
      </c>
      <c r="Z289" s="107" t="s">
        <v>548</v>
      </c>
      <c r="AA289" s="107" t="s">
        <v>548</v>
      </c>
      <c r="AB289" s="107" t="s">
        <v>548</v>
      </c>
      <c r="AC289" s="107">
        <v>14</v>
      </c>
      <c r="AD289" s="139">
        <v>0.77777777777777779</v>
      </c>
      <c r="AE289" s="107">
        <v>10</v>
      </c>
      <c r="AF289" s="107">
        <v>10</v>
      </c>
      <c r="AG289" s="139">
        <v>1</v>
      </c>
      <c r="AH289" s="107">
        <v>10</v>
      </c>
      <c r="AI289" s="138">
        <v>0</v>
      </c>
      <c r="AJ289" s="107">
        <v>10</v>
      </c>
      <c r="AK289" s="137">
        <v>0.7142857142857143</v>
      </c>
      <c r="AL289" s="107">
        <v>3</v>
      </c>
      <c r="AM289" s="107" t="s">
        <v>548</v>
      </c>
      <c r="AN289" s="107" t="s">
        <v>548</v>
      </c>
      <c r="AO289" s="107">
        <v>4</v>
      </c>
      <c r="AP289" s="138">
        <v>0</v>
      </c>
      <c r="AQ289" s="107">
        <v>7</v>
      </c>
      <c r="AR289" s="139">
        <v>0.77777777777777779</v>
      </c>
      <c r="AS289" s="138">
        <v>0</v>
      </c>
      <c r="AT289" s="138">
        <v>0</v>
      </c>
      <c r="AU289" s="107" t="s">
        <v>534</v>
      </c>
      <c r="AV289" s="136">
        <v>0</v>
      </c>
      <c r="AW289" s="107">
        <v>2</v>
      </c>
      <c r="AX289" s="107" t="s">
        <v>614</v>
      </c>
      <c r="AY289" s="107">
        <v>2</v>
      </c>
      <c r="AZ289" s="139">
        <v>1</v>
      </c>
      <c r="BA289" s="107">
        <v>2</v>
      </c>
      <c r="BB289" s="133" t="s">
        <v>603</v>
      </c>
      <c r="BC289" s="107">
        <v>2</v>
      </c>
      <c r="BD289" s="139">
        <v>1</v>
      </c>
      <c r="BE289" s="107">
        <v>10</v>
      </c>
      <c r="BF289" s="107">
        <v>10</v>
      </c>
      <c r="BG289" s="139">
        <v>1</v>
      </c>
      <c r="BH289" s="107">
        <v>4</v>
      </c>
      <c r="BI289" s="107">
        <v>7</v>
      </c>
      <c r="BJ289" s="107">
        <v>11</v>
      </c>
      <c r="BK289" s="139">
        <v>1</v>
      </c>
      <c r="BL289" s="108">
        <v>66</v>
      </c>
      <c r="BM289" s="139">
        <v>0.77647058823529413</v>
      </c>
    </row>
    <row r="290" spans="2:65" x14ac:dyDescent="0.35">
      <c r="B290" s="108" t="s">
        <v>1</v>
      </c>
      <c r="C290" s="108" t="s">
        <v>39</v>
      </c>
      <c r="D290" s="108" t="s">
        <v>498</v>
      </c>
      <c r="E290" s="108" t="s">
        <v>499</v>
      </c>
      <c r="F290" s="108" t="s">
        <v>1213</v>
      </c>
      <c r="G290" s="108" t="s">
        <v>66</v>
      </c>
      <c r="H290" s="108" t="s">
        <v>1463</v>
      </c>
      <c r="I290" s="131" t="s">
        <v>603</v>
      </c>
      <c r="J290" s="108" t="s">
        <v>1297</v>
      </c>
      <c r="K290" s="131" t="s">
        <v>603</v>
      </c>
      <c r="L290" s="108" t="s">
        <v>637</v>
      </c>
      <c r="M290" s="108" t="s">
        <v>534</v>
      </c>
      <c r="N290" s="129" t="s">
        <v>534</v>
      </c>
      <c r="O290" s="108">
        <v>2</v>
      </c>
      <c r="P290" s="108">
        <v>2</v>
      </c>
      <c r="Q290" s="130">
        <v>0</v>
      </c>
      <c r="R290" s="108">
        <v>1</v>
      </c>
      <c r="S290" s="108">
        <v>2</v>
      </c>
      <c r="T290" s="108">
        <v>2</v>
      </c>
      <c r="U290" s="108">
        <v>2</v>
      </c>
      <c r="V290" s="108">
        <v>2</v>
      </c>
      <c r="W290" s="130">
        <v>0</v>
      </c>
      <c r="X290" s="108" t="s">
        <v>742</v>
      </c>
      <c r="Y290" s="108" t="s">
        <v>548</v>
      </c>
      <c r="Z290" s="108" t="s">
        <v>548</v>
      </c>
      <c r="AA290" s="108" t="s">
        <v>548</v>
      </c>
      <c r="AB290" s="108" t="s">
        <v>548</v>
      </c>
      <c r="AC290" s="108">
        <v>13</v>
      </c>
      <c r="AD290" s="140">
        <v>0.72222222222222221</v>
      </c>
      <c r="AE290" s="108" t="s">
        <v>548</v>
      </c>
      <c r="AF290" s="108" t="s">
        <v>534</v>
      </c>
      <c r="AG290" s="129" t="s">
        <v>534</v>
      </c>
      <c r="AH290" s="108">
        <v>10</v>
      </c>
      <c r="AI290" s="108">
        <v>4</v>
      </c>
      <c r="AJ290" s="108">
        <v>14</v>
      </c>
      <c r="AK290" s="135">
        <v>1</v>
      </c>
      <c r="AL290" s="108">
        <v>3</v>
      </c>
      <c r="AM290" s="108" t="s">
        <v>548</v>
      </c>
      <c r="AN290" s="108" t="s">
        <v>548</v>
      </c>
      <c r="AO290" s="130">
        <v>0</v>
      </c>
      <c r="AP290" s="108" t="s">
        <v>548</v>
      </c>
      <c r="AQ290" s="108">
        <v>3</v>
      </c>
      <c r="AR290" s="134">
        <v>0.42857142857142855</v>
      </c>
      <c r="AS290" s="108">
        <v>5</v>
      </c>
      <c r="AT290" s="130">
        <v>0</v>
      </c>
      <c r="AU290" s="108">
        <v>5</v>
      </c>
      <c r="AV290" s="134">
        <v>0.55555555555555558</v>
      </c>
      <c r="AW290" s="130">
        <v>0</v>
      </c>
      <c r="AX290" s="108" t="s">
        <v>548</v>
      </c>
      <c r="AY290" s="108" t="s">
        <v>534</v>
      </c>
      <c r="AZ290" s="134">
        <v>0</v>
      </c>
      <c r="BA290" s="130">
        <v>0</v>
      </c>
      <c r="BB290" s="131" t="s">
        <v>603</v>
      </c>
      <c r="BC290" s="108" t="s">
        <v>534</v>
      </c>
      <c r="BD290" s="134">
        <v>0</v>
      </c>
      <c r="BE290" s="108">
        <v>10</v>
      </c>
      <c r="BF290" s="108">
        <v>10</v>
      </c>
      <c r="BG290" s="135">
        <v>1</v>
      </c>
      <c r="BH290" s="108">
        <v>4</v>
      </c>
      <c r="BI290" s="108">
        <v>7</v>
      </c>
      <c r="BJ290" s="108">
        <v>11</v>
      </c>
      <c r="BK290" s="135">
        <v>1</v>
      </c>
      <c r="BL290" s="108">
        <v>56</v>
      </c>
      <c r="BM290" s="135">
        <v>0.76712328767123283</v>
      </c>
    </row>
    <row r="291" spans="2:65" x14ac:dyDescent="0.35">
      <c r="B291" s="107" t="s">
        <v>1</v>
      </c>
      <c r="C291" s="107" t="s">
        <v>24</v>
      </c>
      <c r="D291" s="107" t="s">
        <v>503</v>
      </c>
      <c r="E291" s="107" t="s">
        <v>504</v>
      </c>
      <c r="F291" s="107" t="s">
        <v>1143</v>
      </c>
      <c r="G291" s="107" t="s">
        <v>493</v>
      </c>
      <c r="H291" s="107" t="s">
        <v>1462</v>
      </c>
      <c r="I291" s="133" t="s">
        <v>603</v>
      </c>
      <c r="J291" s="107" t="s">
        <v>1461</v>
      </c>
      <c r="K291" s="133" t="s">
        <v>603</v>
      </c>
      <c r="L291" s="107" t="s">
        <v>1460</v>
      </c>
      <c r="M291" s="107" t="s">
        <v>534</v>
      </c>
      <c r="N291" s="132" t="s">
        <v>534</v>
      </c>
      <c r="O291" s="107">
        <v>2</v>
      </c>
      <c r="P291" s="107">
        <v>2</v>
      </c>
      <c r="Q291" s="107">
        <v>1</v>
      </c>
      <c r="R291" s="107">
        <v>1</v>
      </c>
      <c r="S291" s="107">
        <v>2</v>
      </c>
      <c r="T291" s="107">
        <v>2</v>
      </c>
      <c r="U291" s="107">
        <v>2</v>
      </c>
      <c r="V291" s="107">
        <v>2</v>
      </c>
      <c r="W291" s="107">
        <v>4</v>
      </c>
      <c r="X291" s="107" t="s">
        <v>1459</v>
      </c>
      <c r="Y291" s="107" t="s">
        <v>548</v>
      </c>
      <c r="Z291" s="107" t="s">
        <v>548</v>
      </c>
      <c r="AA291" s="107" t="s">
        <v>548</v>
      </c>
      <c r="AB291" s="107" t="s">
        <v>548</v>
      </c>
      <c r="AC291" s="107">
        <v>18</v>
      </c>
      <c r="AD291" s="139">
        <v>1</v>
      </c>
      <c r="AE291" s="107">
        <v>10</v>
      </c>
      <c r="AF291" s="107">
        <v>10</v>
      </c>
      <c r="AG291" s="139">
        <v>1</v>
      </c>
      <c r="AH291" s="107">
        <v>10</v>
      </c>
      <c r="AI291" s="107" t="s">
        <v>548</v>
      </c>
      <c r="AJ291" s="107">
        <v>10</v>
      </c>
      <c r="AK291" s="139">
        <v>1</v>
      </c>
      <c r="AL291" s="138">
        <v>0</v>
      </c>
      <c r="AM291" s="107" t="s">
        <v>548</v>
      </c>
      <c r="AN291" s="107" t="s">
        <v>548</v>
      </c>
      <c r="AO291" s="107" t="s">
        <v>548</v>
      </c>
      <c r="AP291" s="138">
        <v>0</v>
      </c>
      <c r="AQ291" s="107" t="s">
        <v>534</v>
      </c>
      <c r="AR291" s="136">
        <v>0</v>
      </c>
      <c r="AS291" s="138">
        <v>0</v>
      </c>
      <c r="AT291" s="138">
        <v>0</v>
      </c>
      <c r="AU291" s="107" t="s">
        <v>534</v>
      </c>
      <c r="AV291" s="136">
        <v>0</v>
      </c>
      <c r="AW291" s="138">
        <v>0</v>
      </c>
      <c r="AX291" s="107" t="s">
        <v>614</v>
      </c>
      <c r="AY291" s="107" t="s">
        <v>534</v>
      </c>
      <c r="AZ291" s="136">
        <v>0</v>
      </c>
      <c r="BA291" s="138">
        <v>0</v>
      </c>
      <c r="BB291" s="133" t="s">
        <v>603</v>
      </c>
      <c r="BC291" s="107" t="s">
        <v>534</v>
      </c>
      <c r="BD291" s="136">
        <v>0</v>
      </c>
      <c r="BE291" s="107">
        <v>10</v>
      </c>
      <c r="BF291" s="107">
        <v>10</v>
      </c>
      <c r="BG291" s="139">
        <v>1</v>
      </c>
      <c r="BH291" s="107">
        <v>4</v>
      </c>
      <c r="BI291" s="107">
        <v>7</v>
      </c>
      <c r="BJ291" s="107">
        <v>11</v>
      </c>
      <c r="BK291" s="139">
        <v>1</v>
      </c>
      <c r="BL291" s="108">
        <v>59</v>
      </c>
      <c r="BM291" s="139">
        <v>0.76623376623376627</v>
      </c>
    </row>
    <row r="292" spans="2:65" x14ac:dyDescent="0.35">
      <c r="B292" s="108" t="s">
        <v>1</v>
      </c>
      <c r="C292" s="108" t="s">
        <v>21</v>
      </c>
      <c r="D292" s="108" t="s">
        <v>315</v>
      </c>
      <c r="E292" s="108" t="s">
        <v>538</v>
      </c>
      <c r="F292" s="108" t="s">
        <v>1246</v>
      </c>
      <c r="G292" s="108" t="s">
        <v>521</v>
      </c>
      <c r="H292" s="108" t="s">
        <v>1458</v>
      </c>
      <c r="I292" s="131" t="s">
        <v>603</v>
      </c>
      <c r="J292" s="108" t="s">
        <v>1457</v>
      </c>
      <c r="K292" s="131" t="s">
        <v>603</v>
      </c>
      <c r="L292" s="108" t="s">
        <v>737</v>
      </c>
      <c r="M292" s="108" t="s">
        <v>534</v>
      </c>
      <c r="N292" s="129" t="s">
        <v>534</v>
      </c>
      <c r="O292" s="108">
        <v>2</v>
      </c>
      <c r="P292" s="108">
        <v>2</v>
      </c>
      <c r="Q292" s="108">
        <v>1</v>
      </c>
      <c r="R292" s="108">
        <v>1</v>
      </c>
      <c r="S292" s="108">
        <v>2</v>
      </c>
      <c r="T292" s="108" t="s">
        <v>548</v>
      </c>
      <c r="U292" s="108">
        <v>2</v>
      </c>
      <c r="V292" s="108">
        <v>2</v>
      </c>
      <c r="W292" s="130">
        <v>0</v>
      </c>
      <c r="X292" s="108" t="s">
        <v>1456</v>
      </c>
      <c r="Y292" s="108" t="s">
        <v>548</v>
      </c>
      <c r="Z292" s="108" t="s">
        <v>548</v>
      </c>
      <c r="AA292" s="108" t="s">
        <v>548</v>
      </c>
      <c r="AB292" s="108" t="s">
        <v>548</v>
      </c>
      <c r="AC292" s="108">
        <v>12</v>
      </c>
      <c r="AD292" s="135">
        <v>0.75</v>
      </c>
      <c r="AE292" s="108">
        <v>10</v>
      </c>
      <c r="AF292" s="108">
        <v>10</v>
      </c>
      <c r="AG292" s="135">
        <v>1</v>
      </c>
      <c r="AH292" s="108">
        <v>10</v>
      </c>
      <c r="AI292" s="108">
        <v>4</v>
      </c>
      <c r="AJ292" s="108">
        <v>14</v>
      </c>
      <c r="AK292" s="135">
        <v>1</v>
      </c>
      <c r="AL292" s="108">
        <v>3</v>
      </c>
      <c r="AM292" s="130">
        <v>0</v>
      </c>
      <c r="AN292" s="108" t="s">
        <v>614</v>
      </c>
      <c r="AO292" s="108">
        <v>4</v>
      </c>
      <c r="AP292" s="108" t="s">
        <v>548</v>
      </c>
      <c r="AQ292" s="108">
        <v>7</v>
      </c>
      <c r="AR292" s="140">
        <v>0.7</v>
      </c>
      <c r="AS292" s="130">
        <v>0</v>
      </c>
      <c r="AT292" s="130">
        <v>0</v>
      </c>
      <c r="AU292" s="108" t="s">
        <v>534</v>
      </c>
      <c r="AV292" s="134">
        <v>0</v>
      </c>
      <c r="AW292" s="130">
        <v>0</v>
      </c>
      <c r="AX292" s="108" t="s">
        <v>548</v>
      </c>
      <c r="AY292" s="108" t="s">
        <v>534</v>
      </c>
      <c r="AZ292" s="134">
        <v>0</v>
      </c>
      <c r="BA292" s="130">
        <v>0</v>
      </c>
      <c r="BB292" s="131" t="s">
        <v>603</v>
      </c>
      <c r="BC292" s="108" t="s">
        <v>534</v>
      </c>
      <c r="BD292" s="134">
        <v>0</v>
      </c>
      <c r="BE292" s="108">
        <v>10</v>
      </c>
      <c r="BF292" s="108">
        <v>10</v>
      </c>
      <c r="BG292" s="135">
        <v>1</v>
      </c>
      <c r="BH292" s="108">
        <v>4</v>
      </c>
      <c r="BI292" s="108">
        <v>7</v>
      </c>
      <c r="BJ292" s="108">
        <v>11</v>
      </c>
      <c r="BK292" s="135">
        <v>1</v>
      </c>
      <c r="BL292" s="108">
        <v>64</v>
      </c>
      <c r="BM292" s="135">
        <v>0.76190476190476186</v>
      </c>
    </row>
    <row r="293" spans="2:65" x14ac:dyDescent="0.35">
      <c r="B293" s="107" t="s">
        <v>1</v>
      </c>
      <c r="C293" s="107" t="s">
        <v>8</v>
      </c>
      <c r="D293" s="107" t="s">
        <v>9</v>
      </c>
      <c r="E293" s="107" t="s">
        <v>336</v>
      </c>
      <c r="F293" s="107" t="s">
        <v>1076</v>
      </c>
      <c r="G293" s="107" t="s">
        <v>811</v>
      </c>
      <c r="H293" s="107" t="s">
        <v>1455</v>
      </c>
      <c r="I293" s="133" t="s">
        <v>603</v>
      </c>
      <c r="J293" s="107" t="s">
        <v>1336</v>
      </c>
      <c r="K293" s="133" t="s">
        <v>603</v>
      </c>
      <c r="L293" s="107" t="s">
        <v>619</v>
      </c>
      <c r="M293" s="107" t="s">
        <v>534</v>
      </c>
      <c r="N293" s="132" t="s">
        <v>534</v>
      </c>
      <c r="O293" s="107">
        <v>2</v>
      </c>
      <c r="P293" s="107">
        <v>2</v>
      </c>
      <c r="Q293" s="107">
        <v>1</v>
      </c>
      <c r="R293" s="107">
        <v>1</v>
      </c>
      <c r="S293" s="107">
        <v>2</v>
      </c>
      <c r="T293" s="107">
        <v>2</v>
      </c>
      <c r="U293" s="107">
        <v>2</v>
      </c>
      <c r="V293" s="107">
        <v>2</v>
      </c>
      <c r="W293" s="107">
        <v>4</v>
      </c>
      <c r="X293" s="107" t="s">
        <v>1454</v>
      </c>
      <c r="Y293" s="107" t="s">
        <v>548</v>
      </c>
      <c r="Z293" s="107" t="s">
        <v>548</v>
      </c>
      <c r="AA293" s="107" t="s">
        <v>548</v>
      </c>
      <c r="AB293" s="107" t="s">
        <v>548</v>
      </c>
      <c r="AC293" s="107">
        <v>18</v>
      </c>
      <c r="AD293" s="139">
        <v>1</v>
      </c>
      <c r="AE293" s="107">
        <v>10</v>
      </c>
      <c r="AF293" s="107">
        <v>10</v>
      </c>
      <c r="AG293" s="139">
        <v>1</v>
      </c>
      <c r="AH293" s="107">
        <v>10</v>
      </c>
      <c r="AI293" s="138">
        <v>0</v>
      </c>
      <c r="AJ293" s="107">
        <v>10</v>
      </c>
      <c r="AK293" s="137">
        <v>0.7142857142857143</v>
      </c>
      <c r="AL293" s="107">
        <v>3</v>
      </c>
      <c r="AM293" s="138">
        <v>0</v>
      </c>
      <c r="AN293" s="107" t="s">
        <v>614</v>
      </c>
      <c r="AO293" s="107">
        <v>4</v>
      </c>
      <c r="AP293" s="138">
        <v>0</v>
      </c>
      <c r="AQ293" s="107">
        <v>7</v>
      </c>
      <c r="AR293" s="136">
        <v>0.58333333333333337</v>
      </c>
      <c r="AS293" s="107">
        <v>5</v>
      </c>
      <c r="AT293" s="107">
        <v>4</v>
      </c>
      <c r="AU293" s="107">
        <v>9</v>
      </c>
      <c r="AV293" s="139">
        <v>1</v>
      </c>
      <c r="AW293" s="107">
        <v>2</v>
      </c>
      <c r="AX293" s="107" t="s">
        <v>614</v>
      </c>
      <c r="AY293" s="107">
        <v>2</v>
      </c>
      <c r="AZ293" s="139">
        <v>1</v>
      </c>
      <c r="BA293" s="138">
        <v>0</v>
      </c>
      <c r="BB293" s="133" t="s">
        <v>603</v>
      </c>
      <c r="BC293" s="107" t="s">
        <v>534</v>
      </c>
      <c r="BD293" s="136">
        <v>0</v>
      </c>
      <c r="BE293" s="138">
        <v>0</v>
      </c>
      <c r="BF293" s="107" t="s">
        <v>534</v>
      </c>
      <c r="BG293" s="136">
        <v>0</v>
      </c>
      <c r="BH293" s="107">
        <v>4</v>
      </c>
      <c r="BI293" s="107">
        <v>7</v>
      </c>
      <c r="BJ293" s="107">
        <v>11</v>
      </c>
      <c r="BK293" s="139">
        <v>1</v>
      </c>
      <c r="BL293" s="108">
        <v>67</v>
      </c>
      <c r="BM293" s="139">
        <v>0.76136363636363635</v>
      </c>
    </row>
    <row r="294" spans="2:65" x14ac:dyDescent="0.35">
      <c r="B294" s="108" t="s">
        <v>1</v>
      </c>
      <c r="C294" s="108" t="s">
        <v>78</v>
      </c>
      <c r="D294" s="108" t="s">
        <v>78</v>
      </c>
      <c r="E294" s="108" t="s">
        <v>412</v>
      </c>
      <c r="F294" s="108" t="s">
        <v>1102</v>
      </c>
      <c r="G294" s="108" t="s">
        <v>80</v>
      </c>
      <c r="H294" s="108" t="s">
        <v>1453</v>
      </c>
      <c r="I294" s="131" t="s">
        <v>603</v>
      </c>
      <c r="J294" s="108" t="s">
        <v>1277</v>
      </c>
      <c r="K294" s="131" t="s">
        <v>603</v>
      </c>
      <c r="L294" s="108" t="s">
        <v>624</v>
      </c>
      <c r="M294" s="108" t="s">
        <v>534</v>
      </c>
      <c r="N294" s="129" t="s">
        <v>534</v>
      </c>
      <c r="O294" s="108">
        <v>2</v>
      </c>
      <c r="P294" s="108">
        <v>2</v>
      </c>
      <c r="Q294" s="108" t="s">
        <v>548</v>
      </c>
      <c r="R294" s="108" t="s">
        <v>548</v>
      </c>
      <c r="S294" s="108">
        <v>2</v>
      </c>
      <c r="T294" s="108">
        <v>2</v>
      </c>
      <c r="U294" s="108">
        <v>2</v>
      </c>
      <c r="V294" s="108">
        <v>2</v>
      </c>
      <c r="W294" s="108">
        <v>4</v>
      </c>
      <c r="X294" s="108" t="s">
        <v>1452</v>
      </c>
      <c r="Y294" s="108" t="s">
        <v>548</v>
      </c>
      <c r="Z294" s="108" t="s">
        <v>548</v>
      </c>
      <c r="AA294" s="108" t="s">
        <v>548</v>
      </c>
      <c r="AB294" s="108" t="s">
        <v>548</v>
      </c>
      <c r="AC294" s="108">
        <v>16</v>
      </c>
      <c r="AD294" s="135">
        <v>1</v>
      </c>
      <c r="AE294" s="108">
        <v>10</v>
      </c>
      <c r="AF294" s="108">
        <v>10</v>
      </c>
      <c r="AG294" s="135">
        <v>1</v>
      </c>
      <c r="AH294" s="108">
        <v>10</v>
      </c>
      <c r="AI294" s="130">
        <v>0</v>
      </c>
      <c r="AJ294" s="108">
        <v>10</v>
      </c>
      <c r="AK294" s="140">
        <v>0.7142857142857143</v>
      </c>
      <c r="AL294" s="108">
        <v>3</v>
      </c>
      <c r="AM294" s="130">
        <v>0</v>
      </c>
      <c r="AN294" s="108" t="s">
        <v>548</v>
      </c>
      <c r="AO294" s="130">
        <v>0</v>
      </c>
      <c r="AP294" s="130">
        <v>0</v>
      </c>
      <c r="AQ294" s="108">
        <v>3</v>
      </c>
      <c r="AR294" s="134">
        <v>0.25</v>
      </c>
      <c r="AS294" s="108">
        <v>5</v>
      </c>
      <c r="AT294" s="130">
        <v>0</v>
      </c>
      <c r="AU294" s="108">
        <v>5</v>
      </c>
      <c r="AV294" s="134">
        <v>0.55555555555555558</v>
      </c>
      <c r="AW294" s="130">
        <v>0</v>
      </c>
      <c r="AX294" s="108" t="s">
        <v>614</v>
      </c>
      <c r="AY294" s="108" t="s">
        <v>534</v>
      </c>
      <c r="AZ294" s="134">
        <v>0</v>
      </c>
      <c r="BA294" s="130">
        <v>0</v>
      </c>
      <c r="BB294" s="131" t="s">
        <v>603</v>
      </c>
      <c r="BC294" s="108" t="s">
        <v>534</v>
      </c>
      <c r="BD294" s="134">
        <v>0</v>
      </c>
      <c r="BE294" s="108">
        <v>10</v>
      </c>
      <c r="BF294" s="108">
        <v>10</v>
      </c>
      <c r="BG294" s="135">
        <v>1</v>
      </c>
      <c r="BH294" s="108">
        <v>4</v>
      </c>
      <c r="BI294" s="108">
        <v>7</v>
      </c>
      <c r="BJ294" s="108">
        <v>11</v>
      </c>
      <c r="BK294" s="135">
        <v>1</v>
      </c>
      <c r="BL294" s="108">
        <v>65</v>
      </c>
      <c r="BM294" s="135">
        <v>0.7558139534883721</v>
      </c>
    </row>
    <row r="295" spans="2:65" x14ac:dyDescent="0.35">
      <c r="B295" s="107" t="s">
        <v>1</v>
      </c>
      <c r="C295" s="107" t="s">
        <v>117</v>
      </c>
      <c r="D295" s="107" t="s">
        <v>118</v>
      </c>
      <c r="E295" s="107" t="s">
        <v>187</v>
      </c>
      <c r="F295" s="107" t="s">
        <v>976</v>
      </c>
      <c r="G295" s="107" t="s">
        <v>45</v>
      </c>
      <c r="H295" s="107" t="s">
        <v>1451</v>
      </c>
      <c r="I295" s="133" t="s">
        <v>603</v>
      </c>
      <c r="J295" s="107" t="s">
        <v>1312</v>
      </c>
      <c r="K295" s="133" t="s">
        <v>603</v>
      </c>
      <c r="L295" s="107" t="s">
        <v>624</v>
      </c>
      <c r="M295" s="107" t="s">
        <v>534</v>
      </c>
      <c r="N295" s="132" t="s">
        <v>534</v>
      </c>
      <c r="O295" s="107">
        <v>2</v>
      </c>
      <c r="P295" s="107">
        <v>2</v>
      </c>
      <c r="Q295" s="107">
        <v>1</v>
      </c>
      <c r="R295" s="107">
        <v>1</v>
      </c>
      <c r="S295" s="107">
        <v>2</v>
      </c>
      <c r="T295" s="107">
        <v>2</v>
      </c>
      <c r="U295" s="107">
        <v>2</v>
      </c>
      <c r="V295" s="107">
        <v>2</v>
      </c>
      <c r="W295" s="107">
        <v>4</v>
      </c>
      <c r="X295" s="107" t="s">
        <v>1450</v>
      </c>
      <c r="Y295" s="107" t="s">
        <v>548</v>
      </c>
      <c r="Z295" s="107" t="s">
        <v>548</v>
      </c>
      <c r="AA295" s="107" t="s">
        <v>548</v>
      </c>
      <c r="AB295" s="107" t="s">
        <v>548</v>
      </c>
      <c r="AC295" s="107">
        <v>18</v>
      </c>
      <c r="AD295" s="139">
        <v>1</v>
      </c>
      <c r="AE295" s="107">
        <v>10</v>
      </c>
      <c r="AF295" s="107">
        <v>10</v>
      </c>
      <c r="AG295" s="139">
        <v>1</v>
      </c>
      <c r="AH295" s="107">
        <v>10</v>
      </c>
      <c r="AI295" s="138">
        <v>0</v>
      </c>
      <c r="AJ295" s="107">
        <v>10</v>
      </c>
      <c r="AK295" s="137">
        <v>0.7142857142857143</v>
      </c>
      <c r="AL295" s="138">
        <v>0</v>
      </c>
      <c r="AM295" s="107" t="s">
        <v>548</v>
      </c>
      <c r="AN295" s="107" t="s">
        <v>548</v>
      </c>
      <c r="AO295" s="138">
        <v>0</v>
      </c>
      <c r="AP295" s="138">
        <v>0</v>
      </c>
      <c r="AQ295" s="107" t="s">
        <v>534</v>
      </c>
      <c r="AR295" s="136">
        <v>0</v>
      </c>
      <c r="AS295" s="107">
        <v>5</v>
      </c>
      <c r="AT295" s="138">
        <v>0</v>
      </c>
      <c r="AU295" s="107">
        <v>5</v>
      </c>
      <c r="AV295" s="136">
        <v>0.55555555555555558</v>
      </c>
      <c r="AW295" s="138">
        <v>0</v>
      </c>
      <c r="AX295" s="107" t="s">
        <v>614</v>
      </c>
      <c r="AY295" s="107" t="s">
        <v>534</v>
      </c>
      <c r="AZ295" s="136">
        <v>0</v>
      </c>
      <c r="BA295" s="138">
        <v>0</v>
      </c>
      <c r="BB295" s="133" t="s">
        <v>603</v>
      </c>
      <c r="BC295" s="107" t="s">
        <v>534</v>
      </c>
      <c r="BD295" s="136">
        <v>0</v>
      </c>
      <c r="BE295" s="107">
        <v>10</v>
      </c>
      <c r="BF295" s="107">
        <v>10</v>
      </c>
      <c r="BG295" s="139">
        <v>1</v>
      </c>
      <c r="BH295" s="107">
        <v>4</v>
      </c>
      <c r="BI295" s="107">
        <v>7</v>
      </c>
      <c r="BJ295" s="107">
        <v>11</v>
      </c>
      <c r="BK295" s="139">
        <v>1</v>
      </c>
      <c r="BL295" s="108">
        <v>64</v>
      </c>
      <c r="BM295" s="139">
        <v>0.75294117647058822</v>
      </c>
    </row>
    <row r="296" spans="2:65" x14ac:dyDescent="0.35">
      <c r="B296" s="108" t="s">
        <v>1</v>
      </c>
      <c r="C296" s="108" t="s">
        <v>8</v>
      </c>
      <c r="D296" s="108" t="s">
        <v>9</v>
      </c>
      <c r="E296" s="108" t="s">
        <v>525</v>
      </c>
      <c r="F296" s="108" t="s">
        <v>1190</v>
      </c>
      <c r="G296" s="108" t="s">
        <v>811</v>
      </c>
      <c r="H296" s="108" t="s">
        <v>1449</v>
      </c>
      <c r="I296" s="131" t="s">
        <v>603</v>
      </c>
      <c r="J296" s="108" t="s">
        <v>1342</v>
      </c>
      <c r="K296" s="131" t="s">
        <v>603</v>
      </c>
      <c r="L296" s="108" t="s">
        <v>619</v>
      </c>
      <c r="M296" s="108" t="s">
        <v>534</v>
      </c>
      <c r="N296" s="129" t="s">
        <v>534</v>
      </c>
      <c r="O296" s="108">
        <v>2</v>
      </c>
      <c r="P296" s="108">
        <v>2</v>
      </c>
      <c r="Q296" s="108">
        <v>1</v>
      </c>
      <c r="R296" s="108">
        <v>1</v>
      </c>
      <c r="S296" s="108">
        <v>2</v>
      </c>
      <c r="T296" s="108">
        <v>2</v>
      </c>
      <c r="U296" s="108">
        <v>2</v>
      </c>
      <c r="V296" s="108">
        <v>2</v>
      </c>
      <c r="W296" s="130">
        <v>0</v>
      </c>
      <c r="X296" s="108" t="s">
        <v>741</v>
      </c>
      <c r="Y296" s="108" t="s">
        <v>548</v>
      </c>
      <c r="Z296" s="108" t="s">
        <v>548</v>
      </c>
      <c r="AA296" s="108" t="s">
        <v>548</v>
      </c>
      <c r="AB296" s="108" t="s">
        <v>548</v>
      </c>
      <c r="AC296" s="108">
        <v>14</v>
      </c>
      <c r="AD296" s="135">
        <v>0.77777777777777779</v>
      </c>
      <c r="AE296" s="108">
        <v>10</v>
      </c>
      <c r="AF296" s="108">
        <v>10</v>
      </c>
      <c r="AG296" s="135">
        <v>1</v>
      </c>
      <c r="AH296" s="108">
        <v>10</v>
      </c>
      <c r="AI296" s="108" t="s">
        <v>548</v>
      </c>
      <c r="AJ296" s="108">
        <v>10</v>
      </c>
      <c r="AK296" s="135">
        <v>1</v>
      </c>
      <c r="AL296" s="108">
        <v>3</v>
      </c>
      <c r="AM296" s="130">
        <v>0</v>
      </c>
      <c r="AN296" s="108" t="s">
        <v>614</v>
      </c>
      <c r="AO296" s="130">
        <v>0</v>
      </c>
      <c r="AP296" s="130">
        <v>0</v>
      </c>
      <c r="AQ296" s="108">
        <v>3</v>
      </c>
      <c r="AR296" s="134">
        <v>0.25</v>
      </c>
      <c r="AS296" s="108">
        <v>5</v>
      </c>
      <c r="AT296" s="130">
        <v>0</v>
      </c>
      <c r="AU296" s="108">
        <v>5</v>
      </c>
      <c r="AV296" s="134">
        <v>0.55555555555555558</v>
      </c>
      <c r="AW296" s="130">
        <v>0</v>
      </c>
      <c r="AX296" s="108" t="s">
        <v>614</v>
      </c>
      <c r="AY296" s="108" t="s">
        <v>534</v>
      </c>
      <c r="AZ296" s="134">
        <v>0</v>
      </c>
      <c r="BA296" s="130">
        <v>0</v>
      </c>
      <c r="BB296" s="131" t="s">
        <v>603</v>
      </c>
      <c r="BC296" s="108" t="s">
        <v>534</v>
      </c>
      <c r="BD296" s="134">
        <v>0</v>
      </c>
      <c r="BE296" s="108">
        <v>10</v>
      </c>
      <c r="BF296" s="108">
        <v>10</v>
      </c>
      <c r="BG296" s="135">
        <v>1</v>
      </c>
      <c r="BH296" s="108">
        <v>4</v>
      </c>
      <c r="BI296" s="108">
        <v>7</v>
      </c>
      <c r="BJ296" s="108">
        <v>11</v>
      </c>
      <c r="BK296" s="135">
        <v>1</v>
      </c>
      <c r="BL296" s="108">
        <v>63</v>
      </c>
      <c r="BM296" s="135">
        <v>0.75</v>
      </c>
    </row>
    <row r="297" spans="2:65" x14ac:dyDescent="0.35">
      <c r="B297" s="107" t="s">
        <v>1</v>
      </c>
      <c r="C297" s="107" t="s">
        <v>21</v>
      </c>
      <c r="D297" s="107" t="s">
        <v>268</v>
      </c>
      <c r="E297" s="107" t="s">
        <v>269</v>
      </c>
      <c r="F297" s="107" t="s">
        <v>1004</v>
      </c>
      <c r="G297" s="107" t="s">
        <v>267</v>
      </c>
      <c r="H297" s="107" t="s">
        <v>1448</v>
      </c>
      <c r="I297" s="133" t="s">
        <v>603</v>
      </c>
      <c r="J297" s="107" t="s">
        <v>1312</v>
      </c>
      <c r="K297" s="133" t="s">
        <v>603</v>
      </c>
      <c r="L297" s="107" t="s">
        <v>627</v>
      </c>
      <c r="M297" s="107" t="s">
        <v>534</v>
      </c>
      <c r="N297" s="132" t="s">
        <v>534</v>
      </c>
      <c r="O297" s="107">
        <v>2</v>
      </c>
      <c r="P297" s="107">
        <v>2</v>
      </c>
      <c r="Q297" s="107" t="s">
        <v>548</v>
      </c>
      <c r="R297" s="107" t="s">
        <v>548</v>
      </c>
      <c r="S297" s="107">
        <v>2</v>
      </c>
      <c r="T297" s="107">
        <v>2</v>
      </c>
      <c r="U297" s="107">
        <v>2</v>
      </c>
      <c r="V297" s="107">
        <v>2</v>
      </c>
      <c r="W297" s="107">
        <v>4</v>
      </c>
      <c r="X297" s="107" t="s">
        <v>1447</v>
      </c>
      <c r="Y297" s="107" t="s">
        <v>548</v>
      </c>
      <c r="Z297" s="107" t="s">
        <v>548</v>
      </c>
      <c r="AA297" s="107" t="s">
        <v>548</v>
      </c>
      <c r="AB297" s="107" t="s">
        <v>548</v>
      </c>
      <c r="AC297" s="107">
        <v>16</v>
      </c>
      <c r="AD297" s="139">
        <v>1</v>
      </c>
      <c r="AE297" s="107">
        <v>10</v>
      </c>
      <c r="AF297" s="107">
        <v>10</v>
      </c>
      <c r="AG297" s="139">
        <v>1</v>
      </c>
      <c r="AH297" s="107">
        <v>10</v>
      </c>
      <c r="AI297" s="138">
        <v>0</v>
      </c>
      <c r="AJ297" s="107">
        <v>10</v>
      </c>
      <c r="AK297" s="137">
        <v>0.7142857142857143</v>
      </c>
      <c r="AL297" s="138">
        <v>0</v>
      </c>
      <c r="AM297" s="107" t="s">
        <v>548</v>
      </c>
      <c r="AN297" s="107" t="s">
        <v>548</v>
      </c>
      <c r="AO297" s="138">
        <v>0</v>
      </c>
      <c r="AP297" s="138">
        <v>0</v>
      </c>
      <c r="AQ297" s="107" t="s">
        <v>534</v>
      </c>
      <c r="AR297" s="136">
        <v>0</v>
      </c>
      <c r="AS297" s="107">
        <v>5</v>
      </c>
      <c r="AT297" s="138">
        <v>0</v>
      </c>
      <c r="AU297" s="107">
        <v>5</v>
      </c>
      <c r="AV297" s="136">
        <v>0.55555555555555558</v>
      </c>
      <c r="AW297" s="138">
        <v>0</v>
      </c>
      <c r="AX297" s="107" t="s">
        <v>614</v>
      </c>
      <c r="AY297" s="107" t="s">
        <v>534</v>
      </c>
      <c r="AZ297" s="136">
        <v>0</v>
      </c>
      <c r="BA297" s="138">
        <v>0</v>
      </c>
      <c r="BB297" s="133" t="s">
        <v>603</v>
      </c>
      <c r="BC297" s="107" t="s">
        <v>534</v>
      </c>
      <c r="BD297" s="136">
        <v>0</v>
      </c>
      <c r="BE297" s="107">
        <v>10</v>
      </c>
      <c r="BF297" s="107">
        <v>10</v>
      </c>
      <c r="BG297" s="139">
        <v>1</v>
      </c>
      <c r="BH297" s="107">
        <v>4</v>
      </c>
      <c r="BI297" s="107">
        <v>7</v>
      </c>
      <c r="BJ297" s="107">
        <v>11</v>
      </c>
      <c r="BK297" s="139">
        <v>1</v>
      </c>
      <c r="BL297" s="108">
        <v>62</v>
      </c>
      <c r="BM297" s="137">
        <v>0.74698795180722888</v>
      </c>
    </row>
    <row r="298" spans="2:65" x14ac:dyDescent="0.35">
      <c r="B298" s="108" t="s">
        <v>1</v>
      </c>
      <c r="C298" s="108" t="s">
        <v>24</v>
      </c>
      <c r="D298" s="108" t="s">
        <v>166</v>
      </c>
      <c r="E298" s="108" t="s">
        <v>349</v>
      </c>
      <c r="F298" s="108" t="s">
        <v>1208</v>
      </c>
      <c r="G298" s="108" t="s">
        <v>59</v>
      </c>
      <c r="H298" s="108" t="s">
        <v>1446</v>
      </c>
      <c r="I298" s="131" t="s">
        <v>603</v>
      </c>
      <c r="J298" s="108" t="s">
        <v>1277</v>
      </c>
      <c r="K298" s="131" t="s">
        <v>603</v>
      </c>
      <c r="L298" s="108" t="s">
        <v>637</v>
      </c>
      <c r="M298" s="108" t="s">
        <v>534</v>
      </c>
      <c r="N298" s="129" t="s">
        <v>534</v>
      </c>
      <c r="O298" s="108">
        <v>2</v>
      </c>
      <c r="P298" s="108">
        <v>2</v>
      </c>
      <c r="Q298" s="108">
        <v>1</v>
      </c>
      <c r="R298" s="108">
        <v>1</v>
      </c>
      <c r="S298" s="108">
        <v>2</v>
      </c>
      <c r="T298" s="108">
        <v>2</v>
      </c>
      <c r="U298" s="108">
        <v>2</v>
      </c>
      <c r="V298" s="108">
        <v>2</v>
      </c>
      <c r="W298" s="108">
        <v>4</v>
      </c>
      <c r="X298" s="108" t="s">
        <v>1445</v>
      </c>
      <c r="Y298" s="108" t="s">
        <v>548</v>
      </c>
      <c r="Z298" s="108" t="s">
        <v>548</v>
      </c>
      <c r="AA298" s="108" t="s">
        <v>548</v>
      </c>
      <c r="AB298" s="108" t="s">
        <v>548</v>
      </c>
      <c r="AC298" s="108">
        <v>18</v>
      </c>
      <c r="AD298" s="135">
        <v>1</v>
      </c>
      <c r="AE298" s="108">
        <v>10</v>
      </c>
      <c r="AF298" s="108">
        <v>10</v>
      </c>
      <c r="AG298" s="135">
        <v>1</v>
      </c>
      <c r="AH298" s="130">
        <v>0</v>
      </c>
      <c r="AI298" s="130">
        <v>0</v>
      </c>
      <c r="AJ298" s="108" t="s">
        <v>534</v>
      </c>
      <c r="AK298" s="134">
        <v>0</v>
      </c>
      <c r="AL298" s="108">
        <v>3</v>
      </c>
      <c r="AM298" s="108" t="s">
        <v>548</v>
      </c>
      <c r="AN298" s="108" t="s">
        <v>548</v>
      </c>
      <c r="AO298" s="108">
        <v>4</v>
      </c>
      <c r="AP298" s="130">
        <v>0</v>
      </c>
      <c r="AQ298" s="108">
        <v>7</v>
      </c>
      <c r="AR298" s="135">
        <v>0.77777777777777779</v>
      </c>
      <c r="AS298" s="108">
        <v>5</v>
      </c>
      <c r="AT298" s="130">
        <v>0</v>
      </c>
      <c r="AU298" s="108">
        <v>5</v>
      </c>
      <c r="AV298" s="134">
        <v>0.55555555555555558</v>
      </c>
      <c r="AW298" s="130">
        <v>0</v>
      </c>
      <c r="AX298" s="108" t="s">
        <v>548</v>
      </c>
      <c r="AY298" s="108" t="s">
        <v>534</v>
      </c>
      <c r="AZ298" s="134">
        <v>0</v>
      </c>
      <c r="BA298" s="108">
        <v>2</v>
      </c>
      <c r="BB298" s="131" t="s">
        <v>603</v>
      </c>
      <c r="BC298" s="108">
        <v>2</v>
      </c>
      <c r="BD298" s="135">
        <v>1</v>
      </c>
      <c r="BE298" s="108">
        <v>10</v>
      </c>
      <c r="BF298" s="108">
        <v>10</v>
      </c>
      <c r="BG298" s="135">
        <v>1</v>
      </c>
      <c r="BH298" s="108">
        <v>4</v>
      </c>
      <c r="BI298" s="108">
        <v>7</v>
      </c>
      <c r="BJ298" s="108">
        <v>11</v>
      </c>
      <c r="BK298" s="135">
        <v>1</v>
      </c>
      <c r="BL298" s="108">
        <v>63</v>
      </c>
      <c r="BM298" s="140">
        <v>0.74117647058823533</v>
      </c>
    </row>
    <row r="299" spans="2:65" x14ac:dyDescent="0.35">
      <c r="B299" s="107" t="s">
        <v>1</v>
      </c>
      <c r="C299" s="107" t="s">
        <v>72</v>
      </c>
      <c r="D299" s="107" t="s">
        <v>291</v>
      </c>
      <c r="E299" s="107" t="s">
        <v>392</v>
      </c>
      <c r="F299" s="107" t="s">
        <v>1219</v>
      </c>
      <c r="G299" s="107" t="s">
        <v>75</v>
      </c>
      <c r="H299" s="107" t="s">
        <v>1444</v>
      </c>
      <c r="I299" s="133" t="s">
        <v>603</v>
      </c>
      <c r="J299" s="107" t="s">
        <v>1373</v>
      </c>
      <c r="K299" s="133" t="s">
        <v>603</v>
      </c>
      <c r="L299" s="107" t="s">
        <v>639</v>
      </c>
      <c r="M299" s="107" t="s">
        <v>534</v>
      </c>
      <c r="N299" s="132" t="s">
        <v>534</v>
      </c>
      <c r="O299" s="107">
        <v>2</v>
      </c>
      <c r="P299" s="107">
        <v>2</v>
      </c>
      <c r="Q299" s="138">
        <v>0</v>
      </c>
      <c r="R299" s="107">
        <v>1</v>
      </c>
      <c r="S299" s="107">
        <v>2</v>
      </c>
      <c r="T299" s="107">
        <v>2</v>
      </c>
      <c r="U299" s="107">
        <v>2</v>
      </c>
      <c r="V299" s="107">
        <v>2</v>
      </c>
      <c r="W299" s="138">
        <v>0</v>
      </c>
      <c r="X299" s="107" t="s">
        <v>1443</v>
      </c>
      <c r="Y299" s="107" t="s">
        <v>548</v>
      </c>
      <c r="Z299" s="107" t="s">
        <v>548</v>
      </c>
      <c r="AA299" s="107" t="s">
        <v>548</v>
      </c>
      <c r="AB299" s="107" t="s">
        <v>548</v>
      </c>
      <c r="AC299" s="107">
        <v>13</v>
      </c>
      <c r="AD299" s="137">
        <v>0.72222222222222221</v>
      </c>
      <c r="AE299" s="107">
        <v>10</v>
      </c>
      <c r="AF299" s="107">
        <v>10</v>
      </c>
      <c r="AG299" s="139">
        <v>1</v>
      </c>
      <c r="AH299" s="107">
        <v>10</v>
      </c>
      <c r="AI299" s="138">
        <v>0</v>
      </c>
      <c r="AJ299" s="107">
        <v>10</v>
      </c>
      <c r="AK299" s="137">
        <v>0.7142857142857143</v>
      </c>
      <c r="AL299" s="138">
        <v>0</v>
      </c>
      <c r="AM299" s="107" t="s">
        <v>548</v>
      </c>
      <c r="AN299" s="107" t="s">
        <v>548</v>
      </c>
      <c r="AO299" s="107">
        <v>4</v>
      </c>
      <c r="AP299" s="138">
        <v>0</v>
      </c>
      <c r="AQ299" s="107">
        <v>4</v>
      </c>
      <c r="AR299" s="136">
        <v>0.44444444444444442</v>
      </c>
      <c r="AS299" s="107">
        <v>5</v>
      </c>
      <c r="AT299" s="138">
        <v>0</v>
      </c>
      <c r="AU299" s="107">
        <v>5</v>
      </c>
      <c r="AV299" s="136">
        <v>0.55555555555555558</v>
      </c>
      <c r="AW299" s="138">
        <v>0</v>
      </c>
      <c r="AX299" s="107" t="s">
        <v>614</v>
      </c>
      <c r="AY299" s="107" t="s">
        <v>534</v>
      </c>
      <c r="AZ299" s="136">
        <v>0</v>
      </c>
      <c r="BA299" s="138">
        <v>0</v>
      </c>
      <c r="BB299" s="133" t="s">
        <v>603</v>
      </c>
      <c r="BC299" s="107" t="s">
        <v>534</v>
      </c>
      <c r="BD299" s="136">
        <v>0</v>
      </c>
      <c r="BE299" s="107">
        <v>10</v>
      </c>
      <c r="BF299" s="107">
        <v>10</v>
      </c>
      <c r="BG299" s="139">
        <v>1</v>
      </c>
      <c r="BH299" s="107">
        <v>4</v>
      </c>
      <c r="BI299" s="107">
        <v>7</v>
      </c>
      <c r="BJ299" s="107">
        <v>11</v>
      </c>
      <c r="BK299" s="139">
        <v>1</v>
      </c>
      <c r="BL299" s="108">
        <v>63</v>
      </c>
      <c r="BM299" s="137">
        <v>0.74117647058823533</v>
      </c>
    </row>
    <row r="300" spans="2:65" x14ac:dyDescent="0.35">
      <c r="B300" s="108" t="s">
        <v>1</v>
      </c>
      <c r="C300" s="108" t="s">
        <v>8</v>
      </c>
      <c r="D300" s="108" t="s">
        <v>9</v>
      </c>
      <c r="E300" s="108" t="s">
        <v>440</v>
      </c>
      <c r="F300" s="108" t="s">
        <v>1150</v>
      </c>
      <c r="G300" s="108" t="s">
        <v>11</v>
      </c>
      <c r="H300" s="108" t="s">
        <v>1442</v>
      </c>
      <c r="I300" s="131" t="s">
        <v>603</v>
      </c>
      <c r="J300" s="108" t="s">
        <v>1312</v>
      </c>
      <c r="K300" s="131" t="s">
        <v>603</v>
      </c>
      <c r="L300" s="108" t="s">
        <v>627</v>
      </c>
      <c r="M300" s="108" t="s">
        <v>534</v>
      </c>
      <c r="N300" s="129" t="s">
        <v>534</v>
      </c>
      <c r="O300" s="108">
        <v>2</v>
      </c>
      <c r="P300" s="108">
        <v>2</v>
      </c>
      <c r="Q300" s="108">
        <v>1</v>
      </c>
      <c r="R300" s="108">
        <v>1</v>
      </c>
      <c r="S300" s="108">
        <v>2</v>
      </c>
      <c r="T300" s="108">
        <v>2</v>
      </c>
      <c r="U300" s="108">
        <v>2</v>
      </c>
      <c r="V300" s="108">
        <v>2</v>
      </c>
      <c r="W300" s="108">
        <v>4</v>
      </c>
      <c r="X300" s="108" t="s">
        <v>1441</v>
      </c>
      <c r="Y300" s="108" t="s">
        <v>548</v>
      </c>
      <c r="Z300" s="108" t="s">
        <v>548</v>
      </c>
      <c r="AA300" s="108" t="s">
        <v>548</v>
      </c>
      <c r="AB300" s="108" t="s">
        <v>548</v>
      </c>
      <c r="AC300" s="108">
        <v>18</v>
      </c>
      <c r="AD300" s="135">
        <v>1</v>
      </c>
      <c r="AE300" s="108">
        <v>10</v>
      </c>
      <c r="AF300" s="108">
        <v>10</v>
      </c>
      <c r="AG300" s="135">
        <v>1</v>
      </c>
      <c r="AH300" s="108">
        <v>10</v>
      </c>
      <c r="AI300" s="130">
        <v>0</v>
      </c>
      <c r="AJ300" s="108">
        <v>10</v>
      </c>
      <c r="AK300" s="140">
        <v>0.7142857142857143</v>
      </c>
      <c r="AL300" s="108">
        <v>3</v>
      </c>
      <c r="AM300" s="130">
        <v>0</v>
      </c>
      <c r="AN300" s="108" t="s">
        <v>614</v>
      </c>
      <c r="AO300" s="108">
        <v>4</v>
      </c>
      <c r="AP300" s="130">
        <v>0</v>
      </c>
      <c r="AQ300" s="108">
        <v>7</v>
      </c>
      <c r="AR300" s="134">
        <v>0.58333333333333337</v>
      </c>
      <c r="AS300" s="108">
        <v>5</v>
      </c>
      <c r="AT300" s="108">
        <v>4</v>
      </c>
      <c r="AU300" s="108">
        <v>9</v>
      </c>
      <c r="AV300" s="135">
        <v>1</v>
      </c>
      <c r="AW300" s="130">
        <v>0</v>
      </c>
      <c r="AX300" s="108" t="s">
        <v>614</v>
      </c>
      <c r="AY300" s="108" t="s">
        <v>534</v>
      </c>
      <c r="AZ300" s="134">
        <v>0</v>
      </c>
      <c r="BA300" s="130">
        <v>0</v>
      </c>
      <c r="BB300" s="131" t="s">
        <v>603</v>
      </c>
      <c r="BC300" s="108" t="s">
        <v>534</v>
      </c>
      <c r="BD300" s="134">
        <v>0</v>
      </c>
      <c r="BE300" s="130">
        <v>0</v>
      </c>
      <c r="BF300" s="108" t="s">
        <v>534</v>
      </c>
      <c r="BG300" s="134">
        <v>0</v>
      </c>
      <c r="BH300" s="108">
        <v>4</v>
      </c>
      <c r="BI300" s="108">
        <v>7</v>
      </c>
      <c r="BJ300" s="108">
        <v>11</v>
      </c>
      <c r="BK300" s="135">
        <v>1</v>
      </c>
      <c r="BL300" s="108">
        <v>65</v>
      </c>
      <c r="BM300" s="140">
        <v>0.73863636363636365</v>
      </c>
    </row>
    <row r="301" spans="2:65" x14ac:dyDescent="0.35">
      <c r="B301" s="107" t="s">
        <v>1</v>
      </c>
      <c r="C301" s="107" t="s">
        <v>21</v>
      </c>
      <c r="D301" s="107" t="s">
        <v>315</v>
      </c>
      <c r="E301" s="107" t="s">
        <v>368</v>
      </c>
      <c r="F301" s="107" t="s">
        <v>1155</v>
      </c>
      <c r="G301" s="107" t="s">
        <v>521</v>
      </c>
      <c r="H301" s="107" t="s">
        <v>1440</v>
      </c>
      <c r="I301" s="133" t="s">
        <v>603</v>
      </c>
      <c r="J301" s="107" t="s">
        <v>1373</v>
      </c>
      <c r="K301" s="133" t="s">
        <v>603</v>
      </c>
      <c r="L301" s="107" t="s">
        <v>618</v>
      </c>
      <c r="M301" s="107" t="s">
        <v>534</v>
      </c>
      <c r="N301" s="132" t="s">
        <v>534</v>
      </c>
      <c r="O301" s="107">
        <v>2</v>
      </c>
      <c r="P301" s="107">
        <v>2</v>
      </c>
      <c r="Q301" s="107">
        <v>1</v>
      </c>
      <c r="R301" s="107">
        <v>1</v>
      </c>
      <c r="S301" s="107">
        <v>2</v>
      </c>
      <c r="T301" s="107" t="s">
        <v>548</v>
      </c>
      <c r="U301" s="107">
        <v>2</v>
      </c>
      <c r="V301" s="107">
        <v>2</v>
      </c>
      <c r="W301" s="138">
        <v>0</v>
      </c>
      <c r="X301" s="107" t="s">
        <v>1439</v>
      </c>
      <c r="Y301" s="107" t="s">
        <v>548</v>
      </c>
      <c r="Z301" s="107" t="s">
        <v>548</v>
      </c>
      <c r="AA301" s="107" t="s">
        <v>548</v>
      </c>
      <c r="AB301" s="107" t="s">
        <v>548</v>
      </c>
      <c r="AC301" s="107">
        <v>12</v>
      </c>
      <c r="AD301" s="139">
        <v>0.75</v>
      </c>
      <c r="AE301" s="107">
        <v>10</v>
      </c>
      <c r="AF301" s="107">
        <v>10</v>
      </c>
      <c r="AG301" s="139">
        <v>1</v>
      </c>
      <c r="AH301" s="107">
        <v>10</v>
      </c>
      <c r="AI301" s="107">
        <v>4</v>
      </c>
      <c r="AJ301" s="107">
        <v>14</v>
      </c>
      <c r="AK301" s="139">
        <v>1</v>
      </c>
      <c r="AL301" s="138">
        <v>0</v>
      </c>
      <c r="AM301" s="138">
        <v>0</v>
      </c>
      <c r="AN301" s="107" t="s">
        <v>614</v>
      </c>
      <c r="AO301" s="138">
        <v>0</v>
      </c>
      <c r="AP301" s="107" t="s">
        <v>548</v>
      </c>
      <c r="AQ301" s="107" t="s">
        <v>534</v>
      </c>
      <c r="AR301" s="136">
        <v>0</v>
      </c>
      <c r="AS301" s="107">
        <v>5</v>
      </c>
      <c r="AT301" s="138">
        <v>0</v>
      </c>
      <c r="AU301" s="107">
        <v>5</v>
      </c>
      <c r="AV301" s="136">
        <v>0.55555555555555558</v>
      </c>
      <c r="AW301" s="138">
        <v>0</v>
      </c>
      <c r="AX301" s="107" t="s">
        <v>548</v>
      </c>
      <c r="AY301" s="107" t="s">
        <v>534</v>
      </c>
      <c r="AZ301" s="136">
        <v>0</v>
      </c>
      <c r="BA301" s="138">
        <v>0</v>
      </c>
      <c r="BB301" s="133" t="s">
        <v>603</v>
      </c>
      <c r="BC301" s="107" t="s">
        <v>534</v>
      </c>
      <c r="BD301" s="136">
        <v>0</v>
      </c>
      <c r="BE301" s="107">
        <v>10</v>
      </c>
      <c r="BF301" s="107">
        <v>10</v>
      </c>
      <c r="BG301" s="139">
        <v>1</v>
      </c>
      <c r="BH301" s="107">
        <v>4</v>
      </c>
      <c r="BI301" s="107">
        <v>7</v>
      </c>
      <c r="BJ301" s="107">
        <v>11</v>
      </c>
      <c r="BK301" s="139">
        <v>1</v>
      </c>
      <c r="BL301" s="108">
        <v>62</v>
      </c>
      <c r="BM301" s="137">
        <v>0.73809523809523814</v>
      </c>
    </row>
    <row r="302" spans="2:65" x14ac:dyDescent="0.35">
      <c r="B302" s="108" t="s">
        <v>1</v>
      </c>
      <c r="C302" s="108" t="s">
        <v>8</v>
      </c>
      <c r="D302" s="108" t="s">
        <v>364</v>
      </c>
      <c r="E302" s="108" t="s">
        <v>526</v>
      </c>
      <c r="F302" s="108" t="s">
        <v>1183</v>
      </c>
      <c r="G302" s="108" t="s">
        <v>1330</v>
      </c>
      <c r="H302" s="108" t="s">
        <v>1438</v>
      </c>
      <c r="I302" s="131" t="s">
        <v>603</v>
      </c>
      <c r="J302" s="108" t="s">
        <v>1300</v>
      </c>
      <c r="K302" s="131" t="s">
        <v>603</v>
      </c>
      <c r="L302" s="108" t="s">
        <v>630</v>
      </c>
      <c r="M302" s="108" t="s">
        <v>534</v>
      </c>
      <c r="N302" s="129" t="s">
        <v>534</v>
      </c>
      <c r="O302" s="108">
        <v>2</v>
      </c>
      <c r="P302" s="108">
        <v>2</v>
      </c>
      <c r="Q302" s="108" t="s">
        <v>548</v>
      </c>
      <c r="R302" s="108" t="s">
        <v>548</v>
      </c>
      <c r="S302" s="108">
        <v>2</v>
      </c>
      <c r="T302" s="108">
        <v>2</v>
      </c>
      <c r="U302" s="108">
        <v>2</v>
      </c>
      <c r="V302" s="108">
        <v>2</v>
      </c>
      <c r="W302" s="108">
        <v>4</v>
      </c>
      <c r="X302" s="108" t="s">
        <v>1437</v>
      </c>
      <c r="Y302" s="108" t="s">
        <v>548</v>
      </c>
      <c r="Z302" s="108" t="s">
        <v>548</v>
      </c>
      <c r="AA302" s="108" t="s">
        <v>548</v>
      </c>
      <c r="AB302" s="108" t="s">
        <v>548</v>
      </c>
      <c r="AC302" s="108">
        <v>16</v>
      </c>
      <c r="AD302" s="135">
        <v>1</v>
      </c>
      <c r="AE302" s="108">
        <v>10</v>
      </c>
      <c r="AF302" s="108">
        <v>10</v>
      </c>
      <c r="AG302" s="135">
        <v>1</v>
      </c>
      <c r="AH302" s="108">
        <v>10</v>
      </c>
      <c r="AI302" s="130">
        <v>0</v>
      </c>
      <c r="AJ302" s="108">
        <v>10</v>
      </c>
      <c r="AK302" s="140">
        <v>0.7142857142857143</v>
      </c>
      <c r="AL302" s="130">
        <v>0</v>
      </c>
      <c r="AM302" s="130">
        <v>0</v>
      </c>
      <c r="AN302" s="108" t="s">
        <v>614</v>
      </c>
      <c r="AO302" s="108">
        <v>4</v>
      </c>
      <c r="AP302" s="130">
        <v>0</v>
      </c>
      <c r="AQ302" s="108">
        <v>4</v>
      </c>
      <c r="AR302" s="134">
        <v>0.33333333333333331</v>
      </c>
      <c r="AS302" s="130">
        <v>0</v>
      </c>
      <c r="AT302" s="130">
        <v>0</v>
      </c>
      <c r="AU302" s="108" t="s">
        <v>534</v>
      </c>
      <c r="AV302" s="134">
        <v>0</v>
      </c>
      <c r="AW302" s="130">
        <v>0</v>
      </c>
      <c r="AX302" s="108" t="s">
        <v>613</v>
      </c>
      <c r="AY302" s="108" t="s">
        <v>534</v>
      </c>
      <c r="AZ302" s="134">
        <v>0</v>
      </c>
      <c r="BA302" s="108">
        <v>2</v>
      </c>
      <c r="BB302" s="131" t="s">
        <v>603</v>
      </c>
      <c r="BC302" s="108">
        <v>2</v>
      </c>
      <c r="BD302" s="135">
        <v>1</v>
      </c>
      <c r="BE302" s="108">
        <v>10</v>
      </c>
      <c r="BF302" s="108">
        <v>10</v>
      </c>
      <c r="BG302" s="135">
        <v>1</v>
      </c>
      <c r="BH302" s="108">
        <v>4</v>
      </c>
      <c r="BI302" s="108">
        <v>7</v>
      </c>
      <c r="BJ302" s="108">
        <v>11</v>
      </c>
      <c r="BK302" s="135">
        <v>1</v>
      </c>
      <c r="BL302" s="108">
        <v>63</v>
      </c>
      <c r="BM302" s="140">
        <v>0.73255813953488369</v>
      </c>
    </row>
    <row r="303" spans="2:65" x14ac:dyDescent="0.35">
      <c r="B303" s="107" t="s">
        <v>1</v>
      </c>
      <c r="C303" s="107" t="s">
        <v>8</v>
      </c>
      <c r="D303" s="107" t="s">
        <v>414</v>
      </c>
      <c r="E303" s="107" t="s">
        <v>482</v>
      </c>
      <c r="F303" s="107" t="s">
        <v>1238</v>
      </c>
      <c r="G303" s="107" t="s">
        <v>1330</v>
      </c>
      <c r="H303" s="107" t="s">
        <v>1436</v>
      </c>
      <c r="I303" s="133" t="s">
        <v>603</v>
      </c>
      <c r="J303" s="107" t="s">
        <v>1280</v>
      </c>
      <c r="K303" s="133" t="s">
        <v>603</v>
      </c>
      <c r="L303" s="107" t="s">
        <v>747</v>
      </c>
      <c r="M303" s="107" t="s">
        <v>534</v>
      </c>
      <c r="N303" s="132" t="s">
        <v>534</v>
      </c>
      <c r="O303" s="107">
        <v>2</v>
      </c>
      <c r="P303" s="107">
        <v>2</v>
      </c>
      <c r="Q303" s="107" t="s">
        <v>548</v>
      </c>
      <c r="R303" s="107" t="s">
        <v>548</v>
      </c>
      <c r="S303" s="107">
        <v>2</v>
      </c>
      <c r="T303" s="107">
        <v>2</v>
      </c>
      <c r="U303" s="107">
        <v>2</v>
      </c>
      <c r="V303" s="107">
        <v>2</v>
      </c>
      <c r="W303" s="107">
        <v>4</v>
      </c>
      <c r="X303" s="107" t="s">
        <v>1435</v>
      </c>
      <c r="Y303" s="107" t="s">
        <v>548</v>
      </c>
      <c r="Z303" s="107" t="s">
        <v>548</v>
      </c>
      <c r="AA303" s="107" t="s">
        <v>548</v>
      </c>
      <c r="AB303" s="107" t="s">
        <v>548</v>
      </c>
      <c r="AC303" s="107">
        <v>16</v>
      </c>
      <c r="AD303" s="139">
        <v>1</v>
      </c>
      <c r="AE303" s="138">
        <v>0</v>
      </c>
      <c r="AF303" s="107" t="s">
        <v>534</v>
      </c>
      <c r="AG303" s="136">
        <v>0</v>
      </c>
      <c r="AH303" s="107">
        <v>10</v>
      </c>
      <c r="AI303" s="138">
        <v>0</v>
      </c>
      <c r="AJ303" s="107">
        <v>10</v>
      </c>
      <c r="AK303" s="137">
        <v>0.7142857142857143</v>
      </c>
      <c r="AL303" s="107">
        <v>3</v>
      </c>
      <c r="AM303" s="138">
        <v>0</v>
      </c>
      <c r="AN303" s="107" t="s">
        <v>548</v>
      </c>
      <c r="AO303" s="107">
        <v>4</v>
      </c>
      <c r="AP303" s="138">
        <v>0</v>
      </c>
      <c r="AQ303" s="107">
        <v>7</v>
      </c>
      <c r="AR303" s="136">
        <v>0.58333333333333337</v>
      </c>
      <c r="AS303" s="107">
        <v>5</v>
      </c>
      <c r="AT303" s="107">
        <v>4</v>
      </c>
      <c r="AU303" s="107">
        <v>9</v>
      </c>
      <c r="AV303" s="139">
        <v>1</v>
      </c>
      <c r="AW303" s="138">
        <v>0</v>
      </c>
      <c r="AX303" s="107" t="s">
        <v>613</v>
      </c>
      <c r="AY303" s="107" t="s">
        <v>534</v>
      </c>
      <c r="AZ303" s="136">
        <v>0</v>
      </c>
      <c r="BA303" s="138">
        <v>0</v>
      </c>
      <c r="BB303" s="133" t="s">
        <v>603</v>
      </c>
      <c r="BC303" s="107" t="s">
        <v>534</v>
      </c>
      <c r="BD303" s="136">
        <v>0</v>
      </c>
      <c r="BE303" s="107">
        <v>10</v>
      </c>
      <c r="BF303" s="107">
        <v>10</v>
      </c>
      <c r="BG303" s="139">
        <v>1</v>
      </c>
      <c r="BH303" s="107">
        <v>4</v>
      </c>
      <c r="BI303" s="107">
        <v>7</v>
      </c>
      <c r="BJ303" s="107">
        <v>11</v>
      </c>
      <c r="BK303" s="139">
        <v>1</v>
      </c>
      <c r="BL303" s="108">
        <v>63</v>
      </c>
      <c r="BM303" s="137">
        <v>0.73255813953488369</v>
      </c>
    </row>
    <row r="304" spans="2:65" x14ac:dyDescent="0.35">
      <c r="B304" s="108" t="s">
        <v>1</v>
      </c>
      <c r="C304" s="108" t="s">
        <v>8</v>
      </c>
      <c r="D304" s="108" t="s">
        <v>9</v>
      </c>
      <c r="E304" s="108" t="s">
        <v>497</v>
      </c>
      <c r="F304" s="108" t="s">
        <v>1192</v>
      </c>
      <c r="G304" s="108" t="s">
        <v>11</v>
      </c>
      <c r="H304" s="108" t="s">
        <v>1434</v>
      </c>
      <c r="I304" s="131" t="s">
        <v>603</v>
      </c>
      <c r="J304" s="108" t="s">
        <v>1333</v>
      </c>
      <c r="K304" s="131" t="s">
        <v>603</v>
      </c>
      <c r="L304" s="108" t="s">
        <v>1433</v>
      </c>
      <c r="M304" s="108" t="s">
        <v>534</v>
      </c>
      <c r="N304" s="129" t="s">
        <v>534</v>
      </c>
      <c r="O304" s="108">
        <v>2</v>
      </c>
      <c r="P304" s="108">
        <v>2</v>
      </c>
      <c r="Q304" s="108">
        <v>1</v>
      </c>
      <c r="R304" s="108">
        <v>1</v>
      </c>
      <c r="S304" s="108">
        <v>2</v>
      </c>
      <c r="T304" s="108">
        <v>2</v>
      </c>
      <c r="U304" s="108">
        <v>2</v>
      </c>
      <c r="V304" s="108">
        <v>2</v>
      </c>
      <c r="W304" s="130">
        <v>0</v>
      </c>
      <c r="X304" s="108" t="s">
        <v>693</v>
      </c>
      <c r="Y304" s="108" t="s">
        <v>548</v>
      </c>
      <c r="Z304" s="108" t="s">
        <v>548</v>
      </c>
      <c r="AA304" s="108" t="s">
        <v>548</v>
      </c>
      <c r="AB304" s="108" t="s">
        <v>548</v>
      </c>
      <c r="AC304" s="108">
        <v>14</v>
      </c>
      <c r="AD304" s="135">
        <v>0.77777777777777779</v>
      </c>
      <c r="AE304" s="108">
        <v>10</v>
      </c>
      <c r="AF304" s="108">
        <v>10</v>
      </c>
      <c r="AG304" s="135">
        <v>1</v>
      </c>
      <c r="AH304" s="108">
        <v>10</v>
      </c>
      <c r="AI304" s="130">
        <v>0</v>
      </c>
      <c r="AJ304" s="108">
        <v>10</v>
      </c>
      <c r="AK304" s="140">
        <v>0.7142857142857143</v>
      </c>
      <c r="AL304" s="130">
        <v>0</v>
      </c>
      <c r="AM304" s="130">
        <v>0</v>
      </c>
      <c r="AN304" s="108" t="s">
        <v>614</v>
      </c>
      <c r="AO304" s="108">
        <v>4</v>
      </c>
      <c r="AP304" s="130">
        <v>0</v>
      </c>
      <c r="AQ304" s="108">
        <v>4</v>
      </c>
      <c r="AR304" s="134">
        <v>0.33333333333333331</v>
      </c>
      <c r="AS304" s="108">
        <v>5</v>
      </c>
      <c r="AT304" s="130">
        <v>0</v>
      </c>
      <c r="AU304" s="108">
        <v>5</v>
      </c>
      <c r="AV304" s="134">
        <v>0.55555555555555558</v>
      </c>
      <c r="AW304" s="130">
        <v>0</v>
      </c>
      <c r="AX304" s="108" t="s">
        <v>614</v>
      </c>
      <c r="AY304" s="108" t="s">
        <v>534</v>
      </c>
      <c r="AZ304" s="134">
        <v>0</v>
      </c>
      <c r="BA304" s="130">
        <v>0</v>
      </c>
      <c r="BB304" s="131" t="s">
        <v>603</v>
      </c>
      <c r="BC304" s="108" t="s">
        <v>534</v>
      </c>
      <c r="BD304" s="134">
        <v>0</v>
      </c>
      <c r="BE304" s="108">
        <v>10</v>
      </c>
      <c r="BF304" s="108">
        <v>10</v>
      </c>
      <c r="BG304" s="135">
        <v>1</v>
      </c>
      <c r="BH304" s="108">
        <v>4</v>
      </c>
      <c r="BI304" s="108">
        <v>7</v>
      </c>
      <c r="BJ304" s="108">
        <v>11</v>
      </c>
      <c r="BK304" s="135">
        <v>1</v>
      </c>
      <c r="BL304" s="108">
        <v>64</v>
      </c>
      <c r="BM304" s="140">
        <v>0.72727272727272729</v>
      </c>
    </row>
    <row r="305" spans="2:65" x14ac:dyDescent="0.35">
      <c r="B305" s="107" t="s">
        <v>1</v>
      </c>
      <c r="C305" s="107" t="s">
        <v>46</v>
      </c>
      <c r="D305" s="107" t="s">
        <v>50</v>
      </c>
      <c r="E305" s="107" t="s">
        <v>297</v>
      </c>
      <c r="F305" s="107" t="s">
        <v>1210</v>
      </c>
      <c r="G305" s="107" t="s">
        <v>49</v>
      </c>
      <c r="H305" s="107" t="s">
        <v>1432</v>
      </c>
      <c r="I305" s="133" t="s">
        <v>603</v>
      </c>
      <c r="J305" s="107" t="s">
        <v>748</v>
      </c>
      <c r="K305" s="133" t="s">
        <v>603</v>
      </c>
      <c r="L305" s="107" t="s">
        <v>604</v>
      </c>
      <c r="M305" s="107" t="s">
        <v>534</v>
      </c>
      <c r="N305" s="132" t="s">
        <v>534</v>
      </c>
      <c r="O305" s="107">
        <v>2</v>
      </c>
      <c r="P305" s="107">
        <v>2</v>
      </c>
      <c r="Q305" s="107">
        <v>1</v>
      </c>
      <c r="R305" s="107">
        <v>1</v>
      </c>
      <c r="S305" s="107">
        <v>2</v>
      </c>
      <c r="T305" s="107">
        <v>2</v>
      </c>
      <c r="U305" s="107">
        <v>2</v>
      </c>
      <c r="V305" s="107">
        <v>2</v>
      </c>
      <c r="W305" s="107">
        <v>4</v>
      </c>
      <c r="X305" s="107" t="s">
        <v>1431</v>
      </c>
      <c r="Y305" s="107" t="s">
        <v>548</v>
      </c>
      <c r="Z305" s="107" t="s">
        <v>548</v>
      </c>
      <c r="AA305" s="107" t="s">
        <v>548</v>
      </c>
      <c r="AB305" s="107" t="s">
        <v>548</v>
      </c>
      <c r="AC305" s="107">
        <v>18</v>
      </c>
      <c r="AD305" s="139">
        <v>1</v>
      </c>
      <c r="AE305" s="107" t="s">
        <v>548</v>
      </c>
      <c r="AF305" s="107" t="s">
        <v>534</v>
      </c>
      <c r="AG305" s="132" t="s">
        <v>534</v>
      </c>
      <c r="AH305" s="138">
        <v>0</v>
      </c>
      <c r="AI305" s="107">
        <v>4</v>
      </c>
      <c r="AJ305" s="107">
        <v>4</v>
      </c>
      <c r="AK305" s="136">
        <v>0.2857142857142857</v>
      </c>
      <c r="AL305" s="107">
        <v>3</v>
      </c>
      <c r="AM305" s="138">
        <v>0</v>
      </c>
      <c r="AN305" s="107" t="s">
        <v>614</v>
      </c>
      <c r="AO305" s="138">
        <v>0</v>
      </c>
      <c r="AP305" s="107" t="s">
        <v>548</v>
      </c>
      <c r="AQ305" s="107">
        <v>3</v>
      </c>
      <c r="AR305" s="136">
        <v>0.3</v>
      </c>
      <c r="AS305" s="107">
        <v>5</v>
      </c>
      <c r="AT305" s="138">
        <v>0</v>
      </c>
      <c r="AU305" s="107">
        <v>5</v>
      </c>
      <c r="AV305" s="136">
        <v>0.55555555555555558</v>
      </c>
      <c r="AW305" s="107">
        <v>2</v>
      </c>
      <c r="AX305" s="107" t="s">
        <v>548</v>
      </c>
      <c r="AY305" s="107">
        <v>2</v>
      </c>
      <c r="AZ305" s="139">
        <v>1</v>
      </c>
      <c r="BA305" s="107">
        <v>2</v>
      </c>
      <c r="BB305" s="133" t="s">
        <v>603</v>
      </c>
      <c r="BC305" s="107">
        <v>2</v>
      </c>
      <c r="BD305" s="139">
        <v>1</v>
      </c>
      <c r="BE305" s="107">
        <v>10</v>
      </c>
      <c r="BF305" s="107">
        <v>10</v>
      </c>
      <c r="BG305" s="139">
        <v>1</v>
      </c>
      <c r="BH305" s="107">
        <v>4</v>
      </c>
      <c r="BI305" s="107">
        <v>7</v>
      </c>
      <c r="BJ305" s="107">
        <v>11</v>
      </c>
      <c r="BK305" s="139">
        <v>1</v>
      </c>
      <c r="BL305" s="108">
        <v>55</v>
      </c>
      <c r="BM305" s="137">
        <v>0.72368421052631582</v>
      </c>
    </row>
    <row r="306" spans="2:65" x14ac:dyDescent="0.35">
      <c r="B306" s="108" t="s">
        <v>1</v>
      </c>
      <c r="C306" s="108" t="s">
        <v>24</v>
      </c>
      <c r="D306" s="108" t="s">
        <v>350</v>
      </c>
      <c r="E306" s="108" t="s">
        <v>529</v>
      </c>
      <c r="F306" s="108" t="s">
        <v>1171</v>
      </c>
      <c r="G306" s="108" t="s">
        <v>66</v>
      </c>
      <c r="H306" s="108" t="s">
        <v>1430</v>
      </c>
      <c r="I306" s="131" t="s">
        <v>603</v>
      </c>
      <c r="J306" s="108" t="s">
        <v>1297</v>
      </c>
      <c r="K306" s="131" t="s">
        <v>603</v>
      </c>
      <c r="L306" s="108" t="s">
        <v>618</v>
      </c>
      <c r="M306" s="108" t="s">
        <v>534</v>
      </c>
      <c r="N306" s="129" t="s">
        <v>534</v>
      </c>
      <c r="O306" s="108">
        <v>2</v>
      </c>
      <c r="P306" s="108">
        <v>2</v>
      </c>
      <c r="Q306" s="130">
        <v>0</v>
      </c>
      <c r="R306" s="108">
        <v>1</v>
      </c>
      <c r="S306" s="108">
        <v>2</v>
      </c>
      <c r="T306" s="108">
        <v>2</v>
      </c>
      <c r="U306" s="108">
        <v>2</v>
      </c>
      <c r="V306" s="108">
        <v>2</v>
      </c>
      <c r="W306" s="108">
        <v>4</v>
      </c>
      <c r="X306" s="108" t="s">
        <v>1429</v>
      </c>
      <c r="Y306" s="108" t="s">
        <v>548</v>
      </c>
      <c r="Z306" s="108" t="s">
        <v>548</v>
      </c>
      <c r="AA306" s="108" t="s">
        <v>548</v>
      </c>
      <c r="AB306" s="108" t="s">
        <v>548</v>
      </c>
      <c r="AC306" s="108">
        <v>17</v>
      </c>
      <c r="AD306" s="135">
        <v>0.94444444444444442</v>
      </c>
      <c r="AE306" s="108">
        <v>10</v>
      </c>
      <c r="AF306" s="108">
        <v>10</v>
      </c>
      <c r="AG306" s="135">
        <v>1</v>
      </c>
      <c r="AH306" s="108">
        <v>10</v>
      </c>
      <c r="AI306" s="108">
        <v>4</v>
      </c>
      <c r="AJ306" s="108">
        <v>14</v>
      </c>
      <c r="AK306" s="135">
        <v>1</v>
      </c>
      <c r="AL306" s="108">
        <v>3</v>
      </c>
      <c r="AM306" s="130">
        <v>0</v>
      </c>
      <c r="AN306" s="108" t="s">
        <v>614</v>
      </c>
      <c r="AO306" s="130">
        <v>0</v>
      </c>
      <c r="AP306" s="108" t="s">
        <v>548</v>
      </c>
      <c r="AQ306" s="108">
        <v>3</v>
      </c>
      <c r="AR306" s="134">
        <v>0.3</v>
      </c>
      <c r="AS306" s="108">
        <v>5</v>
      </c>
      <c r="AT306" s="130">
        <v>0</v>
      </c>
      <c r="AU306" s="108">
        <v>5</v>
      </c>
      <c r="AV306" s="134">
        <v>0.55555555555555558</v>
      </c>
      <c r="AW306" s="108">
        <v>2</v>
      </c>
      <c r="AX306" s="108" t="s">
        <v>548</v>
      </c>
      <c r="AY306" s="108">
        <v>2</v>
      </c>
      <c r="AZ306" s="135">
        <v>1</v>
      </c>
      <c r="BA306" s="130">
        <v>0</v>
      </c>
      <c r="BB306" s="131" t="s">
        <v>603</v>
      </c>
      <c r="BC306" s="108" t="s">
        <v>534</v>
      </c>
      <c r="BD306" s="134">
        <v>0</v>
      </c>
      <c r="BE306" s="130">
        <v>0</v>
      </c>
      <c r="BF306" s="108" t="s">
        <v>534</v>
      </c>
      <c r="BG306" s="134">
        <v>0</v>
      </c>
      <c r="BH306" s="108">
        <v>4</v>
      </c>
      <c r="BI306" s="108">
        <v>7</v>
      </c>
      <c r="BJ306" s="108">
        <v>11</v>
      </c>
      <c r="BK306" s="135">
        <v>1</v>
      </c>
      <c r="BL306" s="108">
        <v>62</v>
      </c>
      <c r="BM306" s="140">
        <v>0.72093023255813948</v>
      </c>
    </row>
    <row r="307" spans="2:65" x14ac:dyDescent="0.35">
      <c r="B307" s="107" t="s">
        <v>1</v>
      </c>
      <c r="C307" s="107" t="s">
        <v>421</v>
      </c>
      <c r="D307" s="107" t="s">
        <v>436</v>
      </c>
      <c r="E307" s="107" t="s">
        <v>437</v>
      </c>
      <c r="F307" s="107" t="s">
        <v>1144</v>
      </c>
      <c r="G307" s="107" t="s">
        <v>30</v>
      </c>
      <c r="H307" s="107" t="s">
        <v>1428</v>
      </c>
      <c r="I307" s="133" t="s">
        <v>603</v>
      </c>
      <c r="J307" s="107" t="s">
        <v>748</v>
      </c>
      <c r="K307" s="133" t="s">
        <v>603</v>
      </c>
      <c r="L307" s="107" t="s">
        <v>604</v>
      </c>
      <c r="M307" s="107" t="s">
        <v>534</v>
      </c>
      <c r="N307" s="132" t="s">
        <v>534</v>
      </c>
      <c r="O307" s="107">
        <v>2</v>
      </c>
      <c r="P307" s="107">
        <v>2</v>
      </c>
      <c r="Q307" s="107">
        <v>1</v>
      </c>
      <c r="R307" s="107">
        <v>1</v>
      </c>
      <c r="S307" s="107">
        <v>2</v>
      </c>
      <c r="T307" s="107">
        <v>2</v>
      </c>
      <c r="U307" s="107">
        <v>2</v>
      </c>
      <c r="V307" s="107">
        <v>2</v>
      </c>
      <c r="W307" s="107">
        <v>4</v>
      </c>
      <c r="X307" s="107" t="s">
        <v>1427</v>
      </c>
      <c r="Y307" s="107" t="s">
        <v>548</v>
      </c>
      <c r="Z307" s="107" t="s">
        <v>548</v>
      </c>
      <c r="AA307" s="107" t="s">
        <v>548</v>
      </c>
      <c r="AB307" s="107" t="s">
        <v>548</v>
      </c>
      <c r="AC307" s="107">
        <v>18</v>
      </c>
      <c r="AD307" s="139">
        <v>1</v>
      </c>
      <c r="AE307" s="138">
        <v>0</v>
      </c>
      <c r="AF307" s="107" t="s">
        <v>534</v>
      </c>
      <c r="AG307" s="136">
        <v>0</v>
      </c>
      <c r="AH307" s="107">
        <v>10</v>
      </c>
      <c r="AI307" s="107" t="s">
        <v>548</v>
      </c>
      <c r="AJ307" s="107">
        <v>10</v>
      </c>
      <c r="AK307" s="139">
        <v>1</v>
      </c>
      <c r="AL307" s="107">
        <v>3</v>
      </c>
      <c r="AM307" s="107" t="s">
        <v>548</v>
      </c>
      <c r="AN307" s="107" t="s">
        <v>548</v>
      </c>
      <c r="AO307" s="138">
        <v>0</v>
      </c>
      <c r="AP307" s="107">
        <v>2</v>
      </c>
      <c r="AQ307" s="107">
        <v>5</v>
      </c>
      <c r="AR307" s="136">
        <v>0.55555555555555558</v>
      </c>
      <c r="AS307" s="138">
        <v>0</v>
      </c>
      <c r="AT307" s="138">
        <v>0</v>
      </c>
      <c r="AU307" s="107" t="s">
        <v>534</v>
      </c>
      <c r="AV307" s="136">
        <v>0</v>
      </c>
      <c r="AW307" s="107">
        <v>2</v>
      </c>
      <c r="AX307" s="107" t="s">
        <v>548</v>
      </c>
      <c r="AY307" s="107">
        <v>2</v>
      </c>
      <c r="AZ307" s="139">
        <v>1</v>
      </c>
      <c r="BA307" s="107">
        <v>2</v>
      </c>
      <c r="BB307" s="133" t="s">
        <v>603</v>
      </c>
      <c r="BC307" s="107">
        <v>2</v>
      </c>
      <c r="BD307" s="139">
        <v>1</v>
      </c>
      <c r="BE307" s="107">
        <v>10</v>
      </c>
      <c r="BF307" s="107">
        <v>10</v>
      </c>
      <c r="BG307" s="139">
        <v>1</v>
      </c>
      <c r="BH307" s="107">
        <v>4</v>
      </c>
      <c r="BI307" s="107">
        <v>7</v>
      </c>
      <c r="BJ307" s="107">
        <v>11</v>
      </c>
      <c r="BK307" s="139">
        <v>1</v>
      </c>
      <c r="BL307" s="108">
        <v>58</v>
      </c>
      <c r="BM307" s="137">
        <v>0.71604938271604934</v>
      </c>
    </row>
    <row r="308" spans="2:65" x14ac:dyDescent="0.35">
      <c r="B308" s="108" t="s">
        <v>1</v>
      </c>
      <c r="C308" s="108" t="s">
        <v>24</v>
      </c>
      <c r="D308" s="108" t="s">
        <v>64</v>
      </c>
      <c r="E308" s="108" t="s">
        <v>474</v>
      </c>
      <c r="F308" s="108" t="s">
        <v>1212</v>
      </c>
      <c r="G308" s="108" t="s">
        <v>66</v>
      </c>
      <c r="H308" s="108" t="s">
        <v>1426</v>
      </c>
      <c r="I308" s="131" t="s">
        <v>603</v>
      </c>
      <c r="J308" s="108" t="s">
        <v>1373</v>
      </c>
      <c r="K308" s="131" t="s">
        <v>603</v>
      </c>
      <c r="L308" s="108" t="s">
        <v>627</v>
      </c>
      <c r="M308" s="108" t="s">
        <v>534</v>
      </c>
      <c r="N308" s="129" t="s">
        <v>534</v>
      </c>
      <c r="O308" s="108">
        <v>2</v>
      </c>
      <c r="P308" s="108">
        <v>2</v>
      </c>
      <c r="Q308" s="130">
        <v>0</v>
      </c>
      <c r="R308" s="108">
        <v>1</v>
      </c>
      <c r="S308" s="108">
        <v>2</v>
      </c>
      <c r="T308" s="108">
        <v>2</v>
      </c>
      <c r="U308" s="108">
        <v>2</v>
      </c>
      <c r="V308" s="108">
        <v>2</v>
      </c>
      <c r="W308" s="130">
        <v>0</v>
      </c>
      <c r="X308" s="108" t="s">
        <v>739</v>
      </c>
      <c r="Y308" s="108" t="s">
        <v>548</v>
      </c>
      <c r="Z308" s="108" t="s">
        <v>548</v>
      </c>
      <c r="AA308" s="108" t="s">
        <v>548</v>
      </c>
      <c r="AB308" s="108" t="s">
        <v>548</v>
      </c>
      <c r="AC308" s="108">
        <v>13</v>
      </c>
      <c r="AD308" s="140">
        <v>0.72222222222222221</v>
      </c>
      <c r="AE308" s="108">
        <v>10</v>
      </c>
      <c r="AF308" s="108">
        <v>10</v>
      </c>
      <c r="AG308" s="135">
        <v>1</v>
      </c>
      <c r="AH308" s="108">
        <v>10</v>
      </c>
      <c r="AI308" s="130">
        <v>0</v>
      </c>
      <c r="AJ308" s="108">
        <v>10</v>
      </c>
      <c r="AK308" s="140">
        <v>0.7142857142857143</v>
      </c>
      <c r="AL308" s="130">
        <v>0</v>
      </c>
      <c r="AM308" s="130">
        <v>0</v>
      </c>
      <c r="AN308" s="108" t="s">
        <v>614</v>
      </c>
      <c r="AO308" s="108">
        <v>4</v>
      </c>
      <c r="AP308" s="130">
        <v>0</v>
      </c>
      <c r="AQ308" s="108">
        <v>4</v>
      </c>
      <c r="AR308" s="134">
        <v>0.33333333333333331</v>
      </c>
      <c r="AS308" s="108">
        <v>5</v>
      </c>
      <c r="AT308" s="130">
        <v>0</v>
      </c>
      <c r="AU308" s="108">
        <v>5</v>
      </c>
      <c r="AV308" s="134">
        <v>0.55555555555555558</v>
      </c>
      <c r="AW308" s="130">
        <v>0</v>
      </c>
      <c r="AX308" s="108" t="s">
        <v>614</v>
      </c>
      <c r="AY308" s="108" t="s">
        <v>534</v>
      </c>
      <c r="AZ308" s="134">
        <v>0</v>
      </c>
      <c r="BA308" s="130">
        <v>0</v>
      </c>
      <c r="BB308" s="131" t="s">
        <v>603</v>
      </c>
      <c r="BC308" s="108" t="s">
        <v>534</v>
      </c>
      <c r="BD308" s="134">
        <v>0</v>
      </c>
      <c r="BE308" s="108">
        <v>10</v>
      </c>
      <c r="BF308" s="108">
        <v>10</v>
      </c>
      <c r="BG308" s="135">
        <v>1</v>
      </c>
      <c r="BH308" s="108">
        <v>4</v>
      </c>
      <c r="BI308" s="108">
        <v>7</v>
      </c>
      <c r="BJ308" s="108">
        <v>11</v>
      </c>
      <c r="BK308" s="135">
        <v>1</v>
      </c>
      <c r="BL308" s="108">
        <v>63</v>
      </c>
      <c r="BM308" s="140">
        <v>0.71590909090909094</v>
      </c>
    </row>
    <row r="309" spans="2:65" x14ac:dyDescent="0.35">
      <c r="B309" s="107" t="s">
        <v>1</v>
      </c>
      <c r="C309" s="107" t="s">
        <v>421</v>
      </c>
      <c r="D309" s="107" t="s">
        <v>513</v>
      </c>
      <c r="E309" s="107" t="s">
        <v>514</v>
      </c>
      <c r="F309" s="107" t="s">
        <v>1224</v>
      </c>
      <c r="G309" s="107" t="s">
        <v>30</v>
      </c>
      <c r="H309" s="107" t="s">
        <v>1425</v>
      </c>
      <c r="I309" s="133" t="s">
        <v>603</v>
      </c>
      <c r="J309" s="107" t="s">
        <v>1317</v>
      </c>
      <c r="K309" s="133" t="s">
        <v>603</v>
      </c>
      <c r="L309" s="107" t="s">
        <v>619</v>
      </c>
      <c r="M309" s="107" t="s">
        <v>534</v>
      </c>
      <c r="N309" s="132" t="s">
        <v>534</v>
      </c>
      <c r="O309" s="107">
        <v>2</v>
      </c>
      <c r="P309" s="107" t="s">
        <v>548</v>
      </c>
      <c r="Q309" s="107">
        <v>1</v>
      </c>
      <c r="R309" s="107">
        <v>1</v>
      </c>
      <c r="S309" s="107">
        <v>2</v>
      </c>
      <c r="T309" s="107">
        <v>2</v>
      </c>
      <c r="U309" s="107">
        <v>2</v>
      </c>
      <c r="V309" s="107">
        <v>2</v>
      </c>
      <c r="W309" s="138">
        <v>0</v>
      </c>
      <c r="X309" s="107" t="s">
        <v>694</v>
      </c>
      <c r="Y309" s="107" t="s">
        <v>548</v>
      </c>
      <c r="Z309" s="107" t="s">
        <v>548</v>
      </c>
      <c r="AA309" s="107" t="s">
        <v>548</v>
      </c>
      <c r="AB309" s="107" t="s">
        <v>548</v>
      </c>
      <c r="AC309" s="107">
        <v>12</v>
      </c>
      <c r="AD309" s="139">
        <v>0.75</v>
      </c>
      <c r="AE309" s="107" t="s">
        <v>548</v>
      </c>
      <c r="AF309" s="107" t="s">
        <v>534</v>
      </c>
      <c r="AG309" s="132" t="s">
        <v>534</v>
      </c>
      <c r="AH309" s="107">
        <v>10</v>
      </c>
      <c r="AI309" s="138">
        <v>0</v>
      </c>
      <c r="AJ309" s="107">
        <v>10</v>
      </c>
      <c r="AK309" s="137">
        <v>0.7142857142857143</v>
      </c>
      <c r="AL309" s="107">
        <v>3</v>
      </c>
      <c r="AM309" s="107" t="s">
        <v>548</v>
      </c>
      <c r="AN309" s="107" t="s">
        <v>548</v>
      </c>
      <c r="AO309" s="107">
        <v>4</v>
      </c>
      <c r="AP309" s="138">
        <v>0</v>
      </c>
      <c r="AQ309" s="107">
        <v>7</v>
      </c>
      <c r="AR309" s="139">
        <v>0.77777777777777779</v>
      </c>
      <c r="AS309" s="138">
        <v>0</v>
      </c>
      <c r="AT309" s="138">
        <v>0</v>
      </c>
      <c r="AU309" s="107" t="s">
        <v>534</v>
      </c>
      <c r="AV309" s="136">
        <v>0</v>
      </c>
      <c r="AW309" s="138">
        <v>0</v>
      </c>
      <c r="AX309" s="107" t="s">
        <v>614</v>
      </c>
      <c r="AY309" s="107" t="s">
        <v>534</v>
      </c>
      <c r="AZ309" s="136">
        <v>0</v>
      </c>
      <c r="BA309" s="107">
        <v>2</v>
      </c>
      <c r="BB309" s="133" t="s">
        <v>603</v>
      </c>
      <c r="BC309" s="107">
        <v>2</v>
      </c>
      <c r="BD309" s="139">
        <v>1</v>
      </c>
      <c r="BE309" s="107">
        <v>10</v>
      </c>
      <c r="BF309" s="107">
        <v>10</v>
      </c>
      <c r="BG309" s="139">
        <v>1</v>
      </c>
      <c r="BH309" s="107">
        <v>4</v>
      </c>
      <c r="BI309" s="107">
        <v>7</v>
      </c>
      <c r="BJ309" s="107">
        <v>11</v>
      </c>
      <c r="BK309" s="139">
        <v>1</v>
      </c>
      <c r="BL309" s="108">
        <v>52</v>
      </c>
      <c r="BM309" s="137">
        <v>0.71232876712328763</v>
      </c>
    </row>
    <row r="310" spans="2:65" x14ac:dyDescent="0.35">
      <c r="B310" s="108" t="s">
        <v>1</v>
      </c>
      <c r="C310" s="108" t="s">
        <v>78</v>
      </c>
      <c r="D310" s="108" t="s">
        <v>78</v>
      </c>
      <c r="E310" s="108" t="s">
        <v>449</v>
      </c>
      <c r="F310" s="108" t="s">
        <v>1114</v>
      </c>
      <c r="G310" s="108" t="s">
        <v>267</v>
      </c>
      <c r="H310" s="108" t="s">
        <v>1424</v>
      </c>
      <c r="I310" s="131" t="s">
        <v>603</v>
      </c>
      <c r="J310" s="108" t="s">
        <v>1277</v>
      </c>
      <c r="K310" s="131" t="s">
        <v>603</v>
      </c>
      <c r="L310" s="108" t="s">
        <v>624</v>
      </c>
      <c r="M310" s="108" t="s">
        <v>534</v>
      </c>
      <c r="N310" s="129" t="s">
        <v>534</v>
      </c>
      <c r="O310" s="108">
        <v>2</v>
      </c>
      <c r="P310" s="108">
        <v>2</v>
      </c>
      <c r="Q310" s="108">
        <v>1</v>
      </c>
      <c r="R310" s="108">
        <v>1</v>
      </c>
      <c r="S310" s="108">
        <v>2</v>
      </c>
      <c r="T310" s="108" t="s">
        <v>548</v>
      </c>
      <c r="U310" s="108">
        <v>2</v>
      </c>
      <c r="V310" s="108">
        <v>2</v>
      </c>
      <c r="W310" s="130">
        <v>0</v>
      </c>
      <c r="X310" s="108" t="s">
        <v>1423</v>
      </c>
      <c r="Y310" s="108" t="s">
        <v>548</v>
      </c>
      <c r="Z310" s="108" t="s">
        <v>548</v>
      </c>
      <c r="AA310" s="108" t="s">
        <v>548</v>
      </c>
      <c r="AB310" s="108" t="s">
        <v>548</v>
      </c>
      <c r="AC310" s="108">
        <v>12</v>
      </c>
      <c r="AD310" s="135">
        <v>0.75</v>
      </c>
      <c r="AE310" s="108">
        <v>10</v>
      </c>
      <c r="AF310" s="108">
        <v>10</v>
      </c>
      <c r="AG310" s="135">
        <v>1</v>
      </c>
      <c r="AH310" s="108">
        <v>10</v>
      </c>
      <c r="AI310" s="130">
        <v>0</v>
      </c>
      <c r="AJ310" s="108">
        <v>10</v>
      </c>
      <c r="AK310" s="140">
        <v>0.7142857142857143</v>
      </c>
      <c r="AL310" s="108">
        <v>3</v>
      </c>
      <c r="AM310" s="130">
        <v>0</v>
      </c>
      <c r="AN310" s="108" t="s">
        <v>614</v>
      </c>
      <c r="AO310" s="130">
        <v>0</v>
      </c>
      <c r="AP310" s="130">
        <v>0</v>
      </c>
      <c r="AQ310" s="108">
        <v>3</v>
      </c>
      <c r="AR310" s="134">
        <v>0.25</v>
      </c>
      <c r="AS310" s="108">
        <v>5</v>
      </c>
      <c r="AT310" s="130">
        <v>0</v>
      </c>
      <c r="AU310" s="108">
        <v>5</v>
      </c>
      <c r="AV310" s="134">
        <v>0.55555555555555558</v>
      </c>
      <c r="AW310" s="130">
        <v>0</v>
      </c>
      <c r="AX310" s="108" t="s">
        <v>614</v>
      </c>
      <c r="AY310" s="108" t="s">
        <v>534</v>
      </c>
      <c r="AZ310" s="134">
        <v>0</v>
      </c>
      <c r="BA310" s="130">
        <v>0</v>
      </c>
      <c r="BB310" s="131" t="s">
        <v>603</v>
      </c>
      <c r="BC310" s="108" t="s">
        <v>534</v>
      </c>
      <c r="BD310" s="134">
        <v>0</v>
      </c>
      <c r="BE310" s="108">
        <v>10</v>
      </c>
      <c r="BF310" s="108">
        <v>10</v>
      </c>
      <c r="BG310" s="135">
        <v>1</v>
      </c>
      <c r="BH310" s="108">
        <v>4</v>
      </c>
      <c r="BI310" s="108">
        <v>7</v>
      </c>
      <c r="BJ310" s="108">
        <v>11</v>
      </c>
      <c r="BK310" s="135">
        <v>1</v>
      </c>
      <c r="BL310" s="108">
        <v>61</v>
      </c>
      <c r="BM310" s="140">
        <v>0.70930232558139539</v>
      </c>
    </row>
    <row r="311" spans="2:65" x14ac:dyDescent="0.35">
      <c r="B311" s="107" t="s">
        <v>1</v>
      </c>
      <c r="C311" s="107" t="s">
        <v>78</v>
      </c>
      <c r="D311" s="107" t="s">
        <v>78</v>
      </c>
      <c r="E311" s="107" t="s">
        <v>489</v>
      </c>
      <c r="F311" s="107" t="s">
        <v>1153</v>
      </c>
      <c r="G311" s="107" t="s">
        <v>521</v>
      </c>
      <c r="H311" s="107" t="s">
        <v>1422</v>
      </c>
      <c r="I311" s="133" t="s">
        <v>603</v>
      </c>
      <c r="J311" s="107" t="s">
        <v>1277</v>
      </c>
      <c r="K311" s="133" t="s">
        <v>603</v>
      </c>
      <c r="L311" s="107" t="s">
        <v>624</v>
      </c>
      <c r="M311" s="107" t="s">
        <v>534</v>
      </c>
      <c r="N311" s="132" t="s">
        <v>534</v>
      </c>
      <c r="O311" s="107">
        <v>2</v>
      </c>
      <c r="P311" s="107">
        <v>2</v>
      </c>
      <c r="Q311" s="107">
        <v>1</v>
      </c>
      <c r="R311" s="107">
        <v>1</v>
      </c>
      <c r="S311" s="107">
        <v>2</v>
      </c>
      <c r="T311" s="107" t="s">
        <v>548</v>
      </c>
      <c r="U311" s="107">
        <v>2</v>
      </c>
      <c r="V311" s="107">
        <v>2</v>
      </c>
      <c r="W311" s="107">
        <v>4</v>
      </c>
      <c r="X311" s="107" t="s">
        <v>1421</v>
      </c>
      <c r="Y311" s="107" t="s">
        <v>548</v>
      </c>
      <c r="Z311" s="107" t="s">
        <v>548</v>
      </c>
      <c r="AA311" s="107" t="s">
        <v>548</v>
      </c>
      <c r="AB311" s="107" t="s">
        <v>548</v>
      </c>
      <c r="AC311" s="107">
        <v>16</v>
      </c>
      <c r="AD311" s="139">
        <v>1</v>
      </c>
      <c r="AE311" s="107">
        <v>10</v>
      </c>
      <c r="AF311" s="107">
        <v>10</v>
      </c>
      <c r="AG311" s="139">
        <v>1</v>
      </c>
      <c r="AH311" s="138">
        <v>0</v>
      </c>
      <c r="AI311" s="138">
        <v>0</v>
      </c>
      <c r="AJ311" s="107" t="s">
        <v>534</v>
      </c>
      <c r="AK311" s="136">
        <v>0</v>
      </c>
      <c r="AL311" s="107">
        <v>3</v>
      </c>
      <c r="AM311" s="138">
        <v>0</v>
      </c>
      <c r="AN311" s="107" t="s">
        <v>548</v>
      </c>
      <c r="AO311" s="107">
        <v>4</v>
      </c>
      <c r="AP311" s="138">
        <v>0</v>
      </c>
      <c r="AQ311" s="107">
        <v>7</v>
      </c>
      <c r="AR311" s="136">
        <v>0.58333333333333337</v>
      </c>
      <c r="AS311" s="107">
        <v>5</v>
      </c>
      <c r="AT311" s="138">
        <v>0</v>
      </c>
      <c r="AU311" s="107">
        <v>5</v>
      </c>
      <c r="AV311" s="136">
        <v>0.55555555555555558</v>
      </c>
      <c r="AW311" s="138">
        <v>0</v>
      </c>
      <c r="AX311" s="107" t="s">
        <v>614</v>
      </c>
      <c r="AY311" s="107" t="s">
        <v>534</v>
      </c>
      <c r="AZ311" s="136">
        <v>0</v>
      </c>
      <c r="BA311" s="107">
        <v>2</v>
      </c>
      <c r="BB311" s="133" t="s">
        <v>603</v>
      </c>
      <c r="BC311" s="107">
        <v>2</v>
      </c>
      <c r="BD311" s="139">
        <v>1</v>
      </c>
      <c r="BE311" s="107">
        <v>10</v>
      </c>
      <c r="BF311" s="107">
        <v>10</v>
      </c>
      <c r="BG311" s="139">
        <v>1</v>
      </c>
      <c r="BH311" s="107">
        <v>4</v>
      </c>
      <c r="BI311" s="107">
        <v>7</v>
      </c>
      <c r="BJ311" s="107">
        <v>11</v>
      </c>
      <c r="BK311" s="139">
        <v>1</v>
      </c>
      <c r="BL311" s="108">
        <v>61</v>
      </c>
      <c r="BM311" s="137">
        <v>0.70930232558139539</v>
      </c>
    </row>
    <row r="312" spans="2:65" x14ac:dyDescent="0.35">
      <c r="B312" s="108" t="s">
        <v>1</v>
      </c>
      <c r="C312" s="108" t="s">
        <v>2</v>
      </c>
      <c r="D312" s="108" t="s">
        <v>478</v>
      </c>
      <c r="E312" s="108" t="s">
        <v>479</v>
      </c>
      <c r="F312" s="108" t="s">
        <v>1188</v>
      </c>
      <c r="G312" s="108" t="s">
        <v>5</v>
      </c>
      <c r="H312" s="108" t="s">
        <v>1420</v>
      </c>
      <c r="I312" s="131" t="s">
        <v>603</v>
      </c>
      <c r="J312" s="108" t="s">
        <v>730</v>
      </c>
      <c r="K312" s="131" t="s">
        <v>603</v>
      </c>
      <c r="L312" s="108" t="s">
        <v>604</v>
      </c>
      <c r="M312" s="108" t="s">
        <v>534</v>
      </c>
      <c r="N312" s="129" t="s">
        <v>534</v>
      </c>
      <c r="O312" s="108">
        <v>2</v>
      </c>
      <c r="P312" s="108">
        <v>2</v>
      </c>
      <c r="Q312" s="108">
        <v>1</v>
      </c>
      <c r="R312" s="108">
        <v>1</v>
      </c>
      <c r="S312" s="108">
        <v>2</v>
      </c>
      <c r="T312" s="130">
        <v>0</v>
      </c>
      <c r="U312" s="130">
        <v>0</v>
      </c>
      <c r="V312" s="108">
        <v>2</v>
      </c>
      <c r="W312" s="130">
        <v>0</v>
      </c>
      <c r="X312" s="108" t="s">
        <v>1419</v>
      </c>
      <c r="Y312" s="108" t="s">
        <v>548</v>
      </c>
      <c r="Z312" s="108" t="s">
        <v>548</v>
      </c>
      <c r="AA312" s="108" t="s">
        <v>548</v>
      </c>
      <c r="AB312" s="108" t="s">
        <v>548</v>
      </c>
      <c r="AC312" s="108">
        <v>10</v>
      </c>
      <c r="AD312" s="134">
        <v>0.55555555555555558</v>
      </c>
      <c r="AE312" s="108">
        <v>10</v>
      </c>
      <c r="AF312" s="108">
        <v>10</v>
      </c>
      <c r="AG312" s="135">
        <v>1</v>
      </c>
      <c r="AH312" s="108">
        <v>10</v>
      </c>
      <c r="AI312" s="108" t="s">
        <v>548</v>
      </c>
      <c r="AJ312" s="108">
        <v>10</v>
      </c>
      <c r="AK312" s="135">
        <v>1</v>
      </c>
      <c r="AL312" s="130">
        <v>0</v>
      </c>
      <c r="AM312" s="108" t="s">
        <v>548</v>
      </c>
      <c r="AN312" s="108" t="s">
        <v>548</v>
      </c>
      <c r="AO312" s="130">
        <v>0</v>
      </c>
      <c r="AP312" s="108" t="s">
        <v>548</v>
      </c>
      <c r="AQ312" s="108" t="s">
        <v>534</v>
      </c>
      <c r="AR312" s="134">
        <v>0</v>
      </c>
      <c r="AS312" s="108">
        <v>5</v>
      </c>
      <c r="AT312" s="130">
        <v>0</v>
      </c>
      <c r="AU312" s="108">
        <v>5</v>
      </c>
      <c r="AV312" s="134">
        <v>0.55555555555555558</v>
      </c>
      <c r="AW312" s="130">
        <v>0</v>
      </c>
      <c r="AX312" s="108" t="s">
        <v>548</v>
      </c>
      <c r="AY312" s="108" t="s">
        <v>534</v>
      </c>
      <c r="AZ312" s="134">
        <v>0</v>
      </c>
      <c r="BA312" s="130">
        <v>0</v>
      </c>
      <c r="BB312" s="131" t="s">
        <v>603</v>
      </c>
      <c r="BC312" s="108" t="s">
        <v>534</v>
      </c>
      <c r="BD312" s="134">
        <v>0</v>
      </c>
      <c r="BE312" s="108">
        <v>10</v>
      </c>
      <c r="BF312" s="108">
        <v>10</v>
      </c>
      <c r="BG312" s="135">
        <v>1</v>
      </c>
      <c r="BH312" s="108">
        <v>4</v>
      </c>
      <c r="BI312" s="108">
        <v>7</v>
      </c>
      <c r="BJ312" s="108">
        <v>11</v>
      </c>
      <c r="BK312" s="135">
        <v>1</v>
      </c>
      <c r="BL312" s="108">
        <v>56</v>
      </c>
      <c r="BM312" s="140">
        <v>0.70886075949367089</v>
      </c>
    </row>
    <row r="313" spans="2:65" x14ac:dyDescent="0.35">
      <c r="B313" s="107" t="s">
        <v>1</v>
      </c>
      <c r="C313" s="107" t="s">
        <v>78</v>
      </c>
      <c r="D313" s="107" t="s">
        <v>78</v>
      </c>
      <c r="E313" s="107" t="s">
        <v>435</v>
      </c>
      <c r="F313" s="107" t="s">
        <v>1137</v>
      </c>
      <c r="G313" s="107" t="s">
        <v>80</v>
      </c>
      <c r="H313" s="107" t="s">
        <v>1418</v>
      </c>
      <c r="I313" s="133" t="s">
        <v>603</v>
      </c>
      <c r="J313" s="107" t="s">
        <v>1373</v>
      </c>
      <c r="K313" s="133" t="s">
        <v>603</v>
      </c>
      <c r="L313" s="107" t="s">
        <v>627</v>
      </c>
      <c r="M313" s="107" t="s">
        <v>534</v>
      </c>
      <c r="N313" s="132" t="s">
        <v>534</v>
      </c>
      <c r="O313" s="107">
        <v>2</v>
      </c>
      <c r="P313" s="107">
        <v>2</v>
      </c>
      <c r="Q313" s="107">
        <v>1</v>
      </c>
      <c r="R313" s="107">
        <v>1</v>
      </c>
      <c r="S313" s="107">
        <v>2</v>
      </c>
      <c r="T313" s="107">
        <v>2</v>
      </c>
      <c r="U313" s="107">
        <v>2</v>
      </c>
      <c r="V313" s="107">
        <v>2</v>
      </c>
      <c r="W313" s="138">
        <v>0</v>
      </c>
      <c r="X313" s="107" t="s">
        <v>1417</v>
      </c>
      <c r="Y313" s="107" t="s">
        <v>548</v>
      </c>
      <c r="Z313" s="107" t="s">
        <v>548</v>
      </c>
      <c r="AA313" s="107" t="s">
        <v>548</v>
      </c>
      <c r="AB313" s="107" t="s">
        <v>548</v>
      </c>
      <c r="AC313" s="107">
        <v>14</v>
      </c>
      <c r="AD313" s="139">
        <v>0.77777777777777779</v>
      </c>
      <c r="AE313" s="107">
        <v>10</v>
      </c>
      <c r="AF313" s="107">
        <v>10</v>
      </c>
      <c r="AG313" s="139">
        <v>1</v>
      </c>
      <c r="AH313" s="107">
        <v>10</v>
      </c>
      <c r="AI313" s="138">
        <v>0</v>
      </c>
      <c r="AJ313" s="107">
        <v>10</v>
      </c>
      <c r="AK313" s="137">
        <v>0.7142857142857143</v>
      </c>
      <c r="AL313" s="138">
        <v>0</v>
      </c>
      <c r="AM313" s="138">
        <v>0</v>
      </c>
      <c r="AN313" s="107" t="s">
        <v>548</v>
      </c>
      <c r="AO313" s="138">
        <v>0</v>
      </c>
      <c r="AP313" s="138">
        <v>0</v>
      </c>
      <c r="AQ313" s="107" t="s">
        <v>534</v>
      </c>
      <c r="AR313" s="136">
        <v>0</v>
      </c>
      <c r="AS313" s="107">
        <v>5</v>
      </c>
      <c r="AT313" s="138">
        <v>0</v>
      </c>
      <c r="AU313" s="107">
        <v>5</v>
      </c>
      <c r="AV313" s="136">
        <v>0.55555555555555558</v>
      </c>
      <c r="AW313" s="138">
        <v>0</v>
      </c>
      <c r="AX313" s="107" t="s">
        <v>614</v>
      </c>
      <c r="AY313" s="107" t="s">
        <v>534</v>
      </c>
      <c r="AZ313" s="136">
        <v>0</v>
      </c>
      <c r="BA313" s="107">
        <v>2</v>
      </c>
      <c r="BB313" s="133" t="s">
        <v>603</v>
      </c>
      <c r="BC313" s="107">
        <v>2</v>
      </c>
      <c r="BD313" s="139">
        <v>1</v>
      </c>
      <c r="BE313" s="107">
        <v>10</v>
      </c>
      <c r="BF313" s="107">
        <v>10</v>
      </c>
      <c r="BG313" s="139">
        <v>1</v>
      </c>
      <c r="BH313" s="107">
        <v>4</v>
      </c>
      <c r="BI313" s="107">
        <v>7</v>
      </c>
      <c r="BJ313" s="107">
        <v>11</v>
      </c>
      <c r="BK313" s="139">
        <v>1</v>
      </c>
      <c r="BL313" s="108">
        <v>62</v>
      </c>
      <c r="BM313" s="137">
        <v>0.70454545454545459</v>
      </c>
    </row>
    <row r="314" spans="2:65" x14ac:dyDescent="0.35">
      <c r="B314" s="108" t="s">
        <v>1</v>
      </c>
      <c r="C314" s="108" t="s">
        <v>24</v>
      </c>
      <c r="D314" s="108" t="s">
        <v>76</v>
      </c>
      <c r="E314" s="108" t="s">
        <v>403</v>
      </c>
      <c r="F314" s="108" t="s">
        <v>1119</v>
      </c>
      <c r="G314" s="108" t="s">
        <v>59</v>
      </c>
      <c r="H314" s="108" t="s">
        <v>1416</v>
      </c>
      <c r="I314" s="131" t="s">
        <v>603</v>
      </c>
      <c r="J314" s="108" t="s">
        <v>1415</v>
      </c>
      <c r="K314" s="131" t="s">
        <v>603</v>
      </c>
      <c r="L314" s="108" t="s">
        <v>637</v>
      </c>
      <c r="M314" s="108" t="s">
        <v>534</v>
      </c>
      <c r="N314" s="129" t="s">
        <v>534</v>
      </c>
      <c r="O314" s="108">
        <v>2</v>
      </c>
      <c r="P314" s="108">
        <v>2</v>
      </c>
      <c r="Q314" s="108">
        <v>1</v>
      </c>
      <c r="R314" s="108">
        <v>1</v>
      </c>
      <c r="S314" s="108">
        <v>2</v>
      </c>
      <c r="T314" s="130">
        <v>0</v>
      </c>
      <c r="U314" s="130">
        <v>0</v>
      </c>
      <c r="V314" s="108">
        <v>2</v>
      </c>
      <c r="W314" s="108">
        <v>4</v>
      </c>
      <c r="X314" s="108" t="s">
        <v>1414</v>
      </c>
      <c r="Y314" s="108" t="s">
        <v>548</v>
      </c>
      <c r="Z314" s="108" t="s">
        <v>548</v>
      </c>
      <c r="AA314" s="108" t="s">
        <v>548</v>
      </c>
      <c r="AB314" s="108" t="s">
        <v>548</v>
      </c>
      <c r="AC314" s="108">
        <v>14</v>
      </c>
      <c r="AD314" s="135">
        <v>0.77777777777777779</v>
      </c>
      <c r="AE314" s="108">
        <v>10</v>
      </c>
      <c r="AF314" s="108">
        <v>10</v>
      </c>
      <c r="AG314" s="135">
        <v>1</v>
      </c>
      <c r="AH314" s="130">
        <v>0</v>
      </c>
      <c r="AI314" s="130">
        <v>0</v>
      </c>
      <c r="AJ314" s="108" t="s">
        <v>534</v>
      </c>
      <c r="AK314" s="134">
        <v>0</v>
      </c>
      <c r="AL314" s="108">
        <v>3</v>
      </c>
      <c r="AM314" s="108" t="s">
        <v>548</v>
      </c>
      <c r="AN314" s="108" t="s">
        <v>548</v>
      </c>
      <c r="AO314" s="108" t="s">
        <v>548</v>
      </c>
      <c r="AP314" s="130">
        <v>0</v>
      </c>
      <c r="AQ314" s="108">
        <v>3</v>
      </c>
      <c r="AR314" s="134">
        <v>0.6</v>
      </c>
      <c r="AS314" s="108">
        <v>5</v>
      </c>
      <c r="AT314" s="130">
        <v>0</v>
      </c>
      <c r="AU314" s="108">
        <v>5</v>
      </c>
      <c r="AV314" s="134">
        <v>0.55555555555555558</v>
      </c>
      <c r="AW314" s="108">
        <v>2</v>
      </c>
      <c r="AX314" s="108" t="s">
        <v>548</v>
      </c>
      <c r="AY314" s="108">
        <v>2</v>
      </c>
      <c r="AZ314" s="135">
        <v>1</v>
      </c>
      <c r="BA314" s="108">
        <v>2</v>
      </c>
      <c r="BB314" s="131" t="s">
        <v>603</v>
      </c>
      <c r="BC314" s="108">
        <v>2</v>
      </c>
      <c r="BD314" s="135">
        <v>1</v>
      </c>
      <c r="BE314" s="108">
        <v>10</v>
      </c>
      <c r="BF314" s="108">
        <v>10</v>
      </c>
      <c r="BG314" s="135">
        <v>1</v>
      </c>
      <c r="BH314" s="108">
        <v>4</v>
      </c>
      <c r="BI314" s="108">
        <v>7</v>
      </c>
      <c r="BJ314" s="108">
        <v>11</v>
      </c>
      <c r="BK314" s="135">
        <v>1</v>
      </c>
      <c r="BL314" s="108">
        <v>57</v>
      </c>
      <c r="BM314" s="140">
        <v>0.70370370370370372</v>
      </c>
    </row>
    <row r="315" spans="2:65" x14ac:dyDescent="0.35">
      <c r="B315" s="107" t="s">
        <v>1</v>
      </c>
      <c r="C315" s="107" t="s">
        <v>8</v>
      </c>
      <c r="D315" s="107" t="s">
        <v>9</v>
      </c>
      <c r="E315" s="107" t="s">
        <v>253</v>
      </c>
      <c r="F315" s="107" t="s">
        <v>1092</v>
      </c>
      <c r="G315" s="107" t="s">
        <v>811</v>
      </c>
      <c r="H315" s="107" t="s">
        <v>1413</v>
      </c>
      <c r="I315" s="133" t="s">
        <v>603</v>
      </c>
      <c r="J315" s="107" t="s">
        <v>1312</v>
      </c>
      <c r="K315" s="133" t="s">
        <v>603</v>
      </c>
      <c r="L315" s="107" t="s">
        <v>674</v>
      </c>
      <c r="M315" s="107" t="s">
        <v>534</v>
      </c>
      <c r="N315" s="132" t="s">
        <v>534</v>
      </c>
      <c r="O315" s="107">
        <v>2</v>
      </c>
      <c r="P315" s="107">
        <v>2</v>
      </c>
      <c r="Q315" s="107">
        <v>1</v>
      </c>
      <c r="R315" s="107">
        <v>1</v>
      </c>
      <c r="S315" s="107">
        <v>2</v>
      </c>
      <c r="T315" s="107">
        <v>2</v>
      </c>
      <c r="U315" s="107">
        <v>2</v>
      </c>
      <c r="V315" s="107">
        <v>2</v>
      </c>
      <c r="W315" s="107">
        <v>4</v>
      </c>
      <c r="X315" s="107" t="s">
        <v>1412</v>
      </c>
      <c r="Y315" s="107" t="s">
        <v>548</v>
      </c>
      <c r="Z315" s="107" t="s">
        <v>548</v>
      </c>
      <c r="AA315" s="107" t="s">
        <v>548</v>
      </c>
      <c r="AB315" s="107" t="s">
        <v>548</v>
      </c>
      <c r="AC315" s="107">
        <v>18</v>
      </c>
      <c r="AD315" s="139">
        <v>1</v>
      </c>
      <c r="AE315" s="107">
        <v>10</v>
      </c>
      <c r="AF315" s="107">
        <v>10</v>
      </c>
      <c r="AG315" s="139">
        <v>1</v>
      </c>
      <c r="AH315" s="107">
        <v>10</v>
      </c>
      <c r="AI315" s="138">
        <v>0</v>
      </c>
      <c r="AJ315" s="107">
        <v>10</v>
      </c>
      <c r="AK315" s="137">
        <v>0.7142857142857143</v>
      </c>
      <c r="AL315" s="107">
        <v>3</v>
      </c>
      <c r="AM315" s="138">
        <v>0</v>
      </c>
      <c r="AN315" s="107" t="s">
        <v>614</v>
      </c>
      <c r="AO315" s="138">
        <v>0</v>
      </c>
      <c r="AP315" s="107">
        <v>2</v>
      </c>
      <c r="AQ315" s="107">
        <v>5</v>
      </c>
      <c r="AR315" s="136">
        <v>0.41666666666666669</v>
      </c>
      <c r="AS315" s="138">
        <v>0</v>
      </c>
      <c r="AT315" s="107">
        <v>4</v>
      </c>
      <c r="AU315" s="107">
        <v>4</v>
      </c>
      <c r="AV315" s="136">
        <v>0.44444444444444442</v>
      </c>
      <c r="AW315" s="107">
        <v>2</v>
      </c>
      <c r="AX315" s="107" t="s">
        <v>614</v>
      </c>
      <c r="AY315" s="107">
        <v>2</v>
      </c>
      <c r="AZ315" s="139">
        <v>1</v>
      </c>
      <c r="BA315" s="107" t="s">
        <v>548</v>
      </c>
      <c r="BB315" s="133" t="s">
        <v>603</v>
      </c>
      <c r="BC315" s="107" t="s">
        <v>534</v>
      </c>
      <c r="BD315" s="132" t="s">
        <v>534</v>
      </c>
      <c r="BE315" s="138">
        <v>0</v>
      </c>
      <c r="BF315" s="107" t="s">
        <v>534</v>
      </c>
      <c r="BG315" s="136">
        <v>0</v>
      </c>
      <c r="BH315" s="107">
        <v>4</v>
      </c>
      <c r="BI315" s="107">
        <v>7</v>
      </c>
      <c r="BJ315" s="107">
        <v>11</v>
      </c>
      <c r="BK315" s="139">
        <v>1</v>
      </c>
      <c r="BL315" s="108">
        <v>60</v>
      </c>
      <c r="BM315" s="137">
        <v>0.69767441860465118</v>
      </c>
    </row>
    <row r="316" spans="2:65" x14ac:dyDescent="0.35">
      <c r="B316" s="108" t="s">
        <v>1</v>
      </c>
      <c r="C316" s="108" t="s">
        <v>8</v>
      </c>
      <c r="D316" s="108" t="s">
        <v>215</v>
      </c>
      <c r="E316" s="108" t="s">
        <v>476</v>
      </c>
      <c r="F316" s="108" t="s">
        <v>1116</v>
      </c>
      <c r="G316" s="108" t="s">
        <v>11</v>
      </c>
      <c r="H316" s="108" t="s">
        <v>1411</v>
      </c>
      <c r="I316" s="131" t="s">
        <v>603</v>
      </c>
      <c r="J316" s="108" t="s">
        <v>1312</v>
      </c>
      <c r="K316" s="131" t="s">
        <v>603</v>
      </c>
      <c r="L316" s="108" t="s">
        <v>683</v>
      </c>
      <c r="M316" s="108" t="s">
        <v>534</v>
      </c>
      <c r="N316" s="129" t="s">
        <v>534</v>
      </c>
      <c r="O316" s="108">
        <v>2</v>
      </c>
      <c r="P316" s="108">
        <v>2</v>
      </c>
      <c r="Q316" s="108">
        <v>1</v>
      </c>
      <c r="R316" s="108">
        <v>1</v>
      </c>
      <c r="S316" s="108">
        <v>2</v>
      </c>
      <c r="T316" s="108">
        <v>2</v>
      </c>
      <c r="U316" s="108">
        <v>2</v>
      </c>
      <c r="V316" s="108">
        <v>2</v>
      </c>
      <c r="W316" s="108">
        <v>4</v>
      </c>
      <c r="X316" s="108" t="s">
        <v>1410</v>
      </c>
      <c r="Y316" s="108" t="s">
        <v>548</v>
      </c>
      <c r="Z316" s="108" t="s">
        <v>548</v>
      </c>
      <c r="AA316" s="108" t="s">
        <v>548</v>
      </c>
      <c r="AB316" s="108" t="s">
        <v>548</v>
      </c>
      <c r="AC316" s="108">
        <v>18</v>
      </c>
      <c r="AD316" s="135">
        <v>1</v>
      </c>
      <c r="AE316" s="130">
        <v>0</v>
      </c>
      <c r="AF316" s="108" t="s">
        <v>534</v>
      </c>
      <c r="AG316" s="134">
        <v>0</v>
      </c>
      <c r="AH316" s="108">
        <v>10</v>
      </c>
      <c r="AI316" s="108">
        <v>4</v>
      </c>
      <c r="AJ316" s="108">
        <v>14</v>
      </c>
      <c r="AK316" s="135">
        <v>1</v>
      </c>
      <c r="AL316" s="108">
        <v>3</v>
      </c>
      <c r="AM316" s="130">
        <v>0</v>
      </c>
      <c r="AN316" s="108" t="s">
        <v>614</v>
      </c>
      <c r="AO316" s="108">
        <v>4</v>
      </c>
      <c r="AP316" s="108" t="s">
        <v>548</v>
      </c>
      <c r="AQ316" s="108">
        <v>7</v>
      </c>
      <c r="AR316" s="140">
        <v>0.7</v>
      </c>
      <c r="AS316" s="130">
        <v>0</v>
      </c>
      <c r="AT316" s="130">
        <v>0</v>
      </c>
      <c r="AU316" s="108" t="s">
        <v>534</v>
      </c>
      <c r="AV316" s="134">
        <v>0</v>
      </c>
      <c r="AW316" s="130">
        <v>0</v>
      </c>
      <c r="AX316" s="108" t="s">
        <v>548</v>
      </c>
      <c r="AY316" s="108" t="s">
        <v>534</v>
      </c>
      <c r="AZ316" s="134">
        <v>0</v>
      </c>
      <c r="BA316" s="130">
        <v>0</v>
      </c>
      <c r="BB316" s="131" t="s">
        <v>603</v>
      </c>
      <c r="BC316" s="108" t="s">
        <v>534</v>
      </c>
      <c r="BD316" s="134">
        <v>0</v>
      </c>
      <c r="BE316" s="108">
        <v>10</v>
      </c>
      <c r="BF316" s="108">
        <v>10</v>
      </c>
      <c r="BG316" s="135">
        <v>1</v>
      </c>
      <c r="BH316" s="108">
        <v>4</v>
      </c>
      <c r="BI316" s="108">
        <v>7</v>
      </c>
      <c r="BJ316" s="108">
        <v>11</v>
      </c>
      <c r="BK316" s="135">
        <v>1</v>
      </c>
      <c r="BL316" s="108">
        <v>60</v>
      </c>
      <c r="BM316" s="140">
        <v>0.69767441860465118</v>
      </c>
    </row>
    <row r="317" spans="2:65" x14ac:dyDescent="0.35">
      <c r="B317" s="107" t="s">
        <v>1</v>
      </c>
      <c r="C317" s="107" t="s">
        <v>78</v>
      </c>
      <c r="D317" s="107" t="s">
        <v>78</v>
      </c>
      <c r="E317" s="107" t="s">
        <v>481</v>
      </c>
      <c r="F317" s="107" t="s">
        <v>1156</v>
      </c>
      <c r="G317" s="107" t="s">
        <v>80</v>
      </c>
      <c r="H317" s="107" t="s">
        <v>1409</v>
      </c>
      <c r="I317" s="133" t="s">
        <v>603</v>
      </c>
      <c r="J317" s="107" t="s">
        <v>1373</v>
      </c>
      <c r="K317" s="133" t="s">
        <v>603</v>
      </c>
      <c r="L317" s="107" t="s">
        <v>627</v>
      </c>
      <c r="M317" s="107" t="s">
        <v>534</v>
      </c>
      <c r="N317" s="132" t="s">
        <v>534</v>
      </c>
      <c r="O317" s="107">
        <v>2</v>
      </c>
      <c r="P317" s="107">
        <v>2</v>
      </c>
      <c r="Q317" s="107" t="s">
        <v>548</v>
      </c>
      <c r="R317" s="107" t="s">
        <v>548</v>
      </c>
      <c r="S317" s="107">
        <v>2</v>
      </c>
      <c r="T317" s="107">
        <v>2</v>
      </c>
      <c r="U317" s="107">
        <v>2</v>
      </c>
      <c r="V317" s="107">
        <v>2</v>
      </c>
      <c r="W317" s="138">
        <v>0</v>
      </c>
      <c r="X317" s="107" t="s">
        <v>1408</v>
      </c>
      <c r="Y317" s="107" t="s">
        <v>548</v>
      </c>
      <c r="Z317" s="107" t="s">
        <v>548</v>
      </c>
      <c r="AA317" s="107" t="s">
        <v>548</v>
      </c>
      <c r="AB317" s="107" t="s">
        <v>548</v>
      </c>
      <c r="AC317" s="107">
        <v>12</v>
      </c>
      <c r="AD317" s="139">
        <v>0.75</v>
      </c>
      <c r="AE317" s="107">
        <v>10</v>
      </c>
      <c r="AF317" s="107">
        <v>10</v>
      </c>
      <c r="AG317" s="139">
        <v>1</v>
      </c>
      <c r="AH317" s="107">
        <v>10</v>
      </c>
      <c r="AI317" s="138">
        <v>0</v>
      </c>
      <c r="AJ317" s="107">
        <v>10</v>
      </c>
      <c r="AK317" s="137">
        <v>0.7142857142857143</v>
      </c>
      <c r="AL317" s="138">
        <v>0</v>
      </c>
      <c r="AM317" s="138">
        <v>0</v>
      </c>
      <c r="AN317" s="107" t="s">
        <v>614</v>
      </c>
      <c r="AO317" s="138">
        <v>0</v>
      </c>
      <c r="AP317" s="138">
        <v>0</v>
      </c>
      <c r="AQ317" s="107" t="s">
        <v>534</v>
      </c>
      <c r="AR317" s="136">
        <v>0</v>
      </c>
      <c r="AS317" s="107">
        <v>5</v>
      </c>
      <c r="AT317" s="138">
        <v>0</v>
      </c>
      <c r="AU317" s="107">
        <v>5</v>
      </c>
      <c r="AV317" s="136">
        <v>0.55555555555555558</v>
      </c>
      <c r="AW317" s="138">
        <v>0</v>
      </c>
      <c r="AX317" s="107" t="s">
        <v>614</v>
      </c>
      <c r="AY317" s="107" t="s">
        <v>534</v>
      </c>
      <c r="AZ317" s="136">
        <v>0</v>
      </c>
      <c r="BA317" s="107">
        <v>2</v>
      </c>
      <c r="BB317" s="133" t="s">
        <v>603</v>
      </c>
      <c r="BC317" s="107">
        <v>2</v>
      </c>
      <c r="BD317" s="139">
        <v>1</v>
      </c>
      <c r="BE317" s="107">
        <v>10</v>
      </c>
      <c r="BF317" s="107">
        <v>10</v>
      </c>
      <c r="BG317" s="139">
        <v>1</v>
      </c>
      <c r="BH317" s="107">
        <v>4</v>
      </c>
      <c r="BI317" s="107">
        <v>7</v>
      </c>
      <c r="BJ317" s="107">
        <v>11</v>
      </c>
      <c r="BK317" s="139">
        <v>1</v>
      </c>
      <c r="BL317" s="108">
        <v>60</v>
      </c>
      <c r="BM317" s="137">
        <v>0.69767441860465118</v>
      </c>
    </row>
    <row r="318" spans="2:65" x14ac:dyDescent="0.35">
      <c r="B318" s="108" t="s">
        <v>1</v>
      </c>
      <c r="C318" s="108" t="s">
        <v>223</v>
      </c>
      <c r="D318" s="108" t="s">
        <v>239</v>
      </c>
      <c r="E318" s="108" t="s">
        <v>398</v>
      </c>
      <c r="F318" s="108" t="s">
        <v>1098</v>
      </c>
      <c r="G318" s="108" t="s">
        <v>210</v>
      </c>
      <c r="H318" s="108" t="s">
        <v>1407</v>
      </c>
      <c r="I318" s="131" t="s">
        <v>603</v>
      </c>
      <c r="J318" s="108" t="s">
        <v>1406</v>
      </c>
      <c r="K318" s="131" t="s">
        <v>603</v>
      </c>
      <c r="L318" s="108" t="s">
        <v>1405</v>
      </c>
      <c r="M318" s="108" t="s">
        <v>534</v>
      </c>
      <c r="N318" s="129" t="s">
        <v>534</v>
      </c>
      <c r="O318" s="108">
        <v>2</v>
      </c>
      <c r="P318" s="108">
        <v>2</v>
      </c>
      <c r="Q318" s="108">
        <v>1</v>
      </c>
      <c r="R318" s="108">
        <v>1</v>
      </c>
      <c r="S318" s="108">
        <v>2</v>
      </c>
      <c r="T318" s="108">
        <v>2</v>
      </c>
      <c r="U318" s="108">
        <v>2</v>
      </c>
      <c r="V318" s="108">
        <v>2</v>
      </c>
      <c r="W318" s="108">
        <v>4</v>
      </c>
      <c r="X318" s="108" t="s">
        <v>1404</v>
      </c>
      <c r="Y318" s="108" t="s">
        <v>548</v>
      </c>
      <c r="Z318" s="108" t="s">
        <v>548</v>
      </c>
      <c r="AA318" s="108" t="s">
        <v>548</v>
      </c>
      <c r="AB318" s="108" t="s">
        <v>548</v>
      </c>
      <c r="AC318" s="108">
        <v>18</v>
      </c>
      <c r="AD318" s="135">
        <v>1</v>
      </c>
      <c r="AE318" s="108" t="s">
        <v>548</v>
      </c>
      <c r="AF318" s="108" t="s">
        <v>534</v>
      </c>
      <c r="AG318" s="129" t="s">
        <v>534</v>
      </c>
      <c r="AH318" s="130">
        <v>0</v>
      </c>
      <c r="AI318" s="108">
        <v>4</v>
      </c>
      <c r="AJ318" s="108">
        <v>4</v>
      </c>
      <c r="AK318" s="134">
        <v>0.2857142857142857</v>
      </c>
      <c r="AL318" s="108">
        <v>3</v>
      </c>
      <c r="AM318" s="130">
        <v>0</v>
      </c>
      <c r="AN318" s="108" t="s">
        <v>614</v>
      </c>
      <c r="AO318" s="108" t="s">
        <v>548</v>
      </c>
      <c r="AP318" s="108" t="s">
        <v>548</v>
      </c>
      <c r="AQ318" s="108">
        <v>3</v>
      </c>
      <c r="AR318" s="134">
        <v>0.5</v>
      </c>
      <c r="AS318" s="130">
        <v>0</v>
      </c>
      <c r="AT318" s="130">
        <v>0</v>
      </c>
      <c r="AU318" s="108" t="s">
        <v>534</v>
      </c>
      <c r="AV318" s="134">
        <v>0</v>
      </c>
      <c r="AW318" s="108">
        <v>2</v>
      </c>
      <c r="AX318" s="108" t="s">
        <v>548</v>
      </c>
      <c r="AY318" s="108">
        <v>2</v>
      </c>
      <c r="AZ318" s="135">
        <v>1</v>
      </c>
      <c r="BA318" s="108">
        <v>2</v>
      </c>
      <c r="BB318" s="131" t="s">
        <v>603</v>
      </c>
      <c r="BC318" s="108">
        <v>2</v>
      </c>
      <c r="BD318" s="135">
        <v>1</v>
      </c>
      <c r="BE318" s="108">
        <v>10</v>
      </c>
      <c r="BF318" s="108">
        <v>10</v>
      </c>
      <c r="BG318" s="135">
        <v>1</v>
      </c>
      <c r="BH318" s="108">
        <v>4</v>
      </c>
      <c r="BI318" s="108">
        <v>7</v>
      </c>
      <c r="BJ318" s="108">
        <v>11</v>
      </c>
      <c r="BK318" s="135">
        <v>1</v>
      </c>
      <c r="BL318" s="108">
        <v>50</v>
      </c>
      <c r="BM318" s="140">
        <v>0.69444444444444442</v>
      </c>
    </row>
    <row r="319" spans="2:65" x14ac:dyDescent="0.35">
      <c r="B319" s="107" t="s">
        <v>1</v>
      </c>
      <c r="C319" s="107" t="s">
        <v>78</v>
      </c>
      <c r="D319" s="107" t="s">
        <v>78</v>
      </c>
      <c r="E319" s="107" t="s">
        <v>1403</v>
      </c>
      <c r="F319" s="107" t="s">
        <v>1249</v>
      </c>
      <c r="G319" s="107" t="s">
        <v>267</v>
      </c>
      <c r="H319" s="107" t="s">
        <v>1402</v>
      </c>
      <c r="I319" s="133" t="s">
        <v>603</v>
      </c>
      <c r="J319" s="107" t="s">
        <v>1303</v>
      </c>
      <c r="K319" s="133" t="s">
        <v>603</v>
      </c>
      <c r="L319" s="107" t="s">
        <v>627</v>
      </c>
      <c r="M319" s="107" t="s">
        <v>534</v>
      </c>
      <c r="N319" s="132" t="s">
        <v>534</v>
      </c>
      <c r="O319" s="107">
        <v>2</v>
      </c>
      <c r="P319" s="107">
        <v>2</v>
      </c>
      <c r="Q319" s="138">
        <v>0</v>
      </c>
      <c r="R319" s="107">
        <v>1</v>
      </c>
      <c r="S319" s="107">
        <v>2</v>
      </c>
      <c r="T319" s="107">
        <v>2</v>
      </c>
      <c r="U319" s="107">
        <v>2</v>
      </c>
      <c r="V319" s="107">
        <v>2</v>
      </c>
      <c r="W319" s="138">
        <v>0</v>
      </c>
      <c r="X319" s="107" t="s">
        <v>1401</v>
      </c>
      <c r="Y319" s="107" t="s">
        <v>548</v>
      </c>
      <c r="Z319" s="107" t="s">
        <v>548</v>
      </c>
      <c r="AA319" s="107" t="s">
        <v>548</v>
      </c>
      <c r="AB319" s="107" t="s">
        <v>548</v>
      </c>
      <c r="AC319" s="107">
        <v>13</v>
      </c>
      <c r="AD319" s="137">
        <v>0.72222222222222221</v>
      </c>
      <c r="AE319" s="107">
        <v>10</v>
      </c>
      <c r="AF319" s="107">
        <v>10</v>
      </c>
      <c r="AG319" s="139">
        <v>1</v>
      </c>
      <c r="AH319" s="107">
        <v>10</v>
      </c>
      <c r="AI319" s="138">
        <v>0</v>
      </c>
      <c r="AJ319" s="107">
        <v>10</v>
      </c>
      <c r="AK319" s="137">
        <v>0.7142857142857143</v>
      </c>
      <c r="AL319" s="138">
        <v>0</v>
      </c>
      <c r="AM319" s="107" t="s">
        <v>548</v>
      </c>
      <c r="AN319" s="107" t="s">
        <v>548</v>
      </c>
      <c r="AO319" s="138">
        <v>0</v>
      </c>
      <c r="AP319" s="138">
        <v>0</v>
      </c>
      <c r="AQ319" s="107" t="s">
        <v>534</v>
      </c>
      <c r="AR319" s="136">
        <v>0</v>
      </c>
      <c r="AS319" s="107">
        <v>5</v>
      </c>
      <c r="AT319" s="138">
        <v>0</v>
      </c>
      <c r="AU319" s="107">
        <v>5</v>
      </c>
      <c r="AV319" s="136">
        <v>0.55555555555555558</v>
      </c>
      <c r="AW319" s="138">
        <v>0</v>
      </c>
      <c r="AX319" s="107" t="s">
        <v>614</v>
      </c>
      <c r="AY319" s="107" t="s">
        <v>534</v>
      </c>
      <c r="AZ319" s="136">
        <v>0</v>
      </c>
      <c r="BA319" s="138">
        <v>0</v>
      </c>
      <c r="BB319" s="133" t="s">
        <v>603</v>
      </c>
      <c r="BC319" s="107" t="s">
        <v>534</v>
      </c>
      <c r="BD319" s="136">
        <v>0</v>
      </c>
      <c r="BE319" s="107">
        <v>10</v>
      </c>
      <c r="BF319" s="107">
        <v>10</v>
      </c>
      <c r="BG319" s="139">
        <v>1</v>
      </c>
      <c r="BH319" s="107">
        <v>4</v>
      </c>
      <c r="BI319" s="107">
        <v>7</v>
      </c>
      <c r="BJ319" s="107">
        <v>11</v>
      </c>
      <c r="BK319" s="139">
        <v>1</v>
      </c>
      <c r="BL319" s="108">
        <v>59</v>
      </c>
      <c r="BM319" s="137">
        <v>0.69411764705882351</v>
      </c>
    </row>
    <row r="320" spans="2:65" x14ac:dyDescent="0.35">
      <c r="B320" s="108" t="s">
        <v>1</v>
      </c>
      <c r="C320" s="108" t="s">
        <v>12</v>
      </c>
      <c r="D320" s="108" t="s">
        <v>13</v>
      </c>
      <c r="E320" s="108" t="s">
        <v>326</v>
      </c>
      <c r="F320" s="108" t="s">
        <v>1095</v>
      </c>
      <c r="G320" s="108" t="s">
        <v>15</v>
      </c>
      <c r="H320" s="108" t="s">
        <v>1400</v>
      </c>
      <c r="I320" s="131" t="s">
        <v>603</v>
      </c>
      <c r="J320" s="108" t="s">
        <v>1312</v>
      </c>
      <c r="K320" s="131" t="s">
        <v>603</v>
      </c>
      <c r="L320" s="108" t="s">
        <v>637</v>
      </c>
      <c r="M320" s="108" t="s">
        <v>534</v>
      </c>
      <c r="N320" s="129" t="s">
        <v>534</v>
      </c>
      <c r="O320" s="108">
        <v>2</v>
      </c>
      <c r="P320" s="108">
        <v>2</v>
      </c>
      <c r="Q320" s="130">
        <v>0</v>
      </c>
      <c r="R320" s="108">
        <v>1</v>
      </c>
      <c r="S320" s="108">
        <v>2</v>
      </c>
      <c r="T320" s="108">
        <v>2</v>
      </c>
      <c r="U320" s="108">
        <v>2</v>
      </c>
      <c r="V320" s="108">
        <v>2</v>
      </c>
      <c r="W320" s="108">
        <v>4</v>
      </c>
      <c r="X320" s="108" t="s">
        <v>1399</v>
      </c>
      <c r="Y320" s="108" t="s">
        <v>548</v>
      </c>
      <c r="Z320" s="108" t="s">
        <v>548</v>
      </c>
      <c r="AA320" s="108" t="s">
        <v>548</v>
      </c>
      <c r="AB320" s="108" t="s">
        <v>548</v>
      </c>
      <c r="AC320" s="108">
        <v>17</v>
      </c>
      <c r="AD320" s="135">
        <v>0.94444444444444442</v>
      </c>
      <c r="AE320" s="130">
        <v>0</v>
      </c>
      <c r="AF320" s="108" t="s">
        <v>534</v>
      </c>
      <c r="AG320" s="134">
        <v>0</v>
      </c>
      <c r="AH320" s="108">
        <v>10</v>
      </c>
      <c r="AI320" s="130">
        <v>0</v>
      </c>
      <c r="AJ320" s="108">
        <v>10</v>
      </c>
      <c r="AK320" s="140">
        <v>0.7142857142857143</v>
      </c>
      <c r="AL320" s="108">
        <v>3</v>
      </c>
      <c r="AM320" s="108" t="s">
        <v>548</v>
      </c>
      <c r="AN320" s="108" t="s">
        <v>548</v>
      </c>
      <c r="AO320" s="108">
        <v>4</v>
      </c>
      <c r="AP320" s="108">
        <v>2</v>
      </c>
      <c r="AQ320" s="108">
        <v>9</v>
      </c>
      <c r="AR320" s="135">
        <v>1</v>
      </c>
      <c r="AS320" s="130">
        <v>0</v>
      </c>
      <c r="AT320" s="130">
        <v>0</v>
      </c>
      <c r="AU320" s="108" t="s">
        <v>534</v>
      </c>
      <c r="AV320" s="134">
        <v>0</v>
      </c>
      <c r="AW320" s="130">
        <v>0</v>
      </c>
      <c r="AX320" s="108" t="s">
        <v>548</v>
      </c>
      <c r="AY320" s="108" t="s">
        <v>534</v>
      </c>
      <c r="AZ320" s="134">
        <v>0</v>
      </c>
      <c r="BA320" s="108">
        <v>2</v>
      </c>
      <c r="BB320" s="131" t="s">
        <v>603</v>
      </c>
      <c r="BC320" s="108">
        <v>2</v>
      </c>
      <c r="BD320" s="135">
        <v>1</v>
      </c>
      <c r="BE320" s="108">
        <v>10</v>
      </c>
      <c r="BF320" s="108">
        <v>10</v>
      </c>
      <c r="BG320" s="135">
        <v>1</v>
      </c>
      <c r="BH320" s="108">
        <v>4</v>
      </c>
      <c r="BI320" s="108">
        <v>7</v>
      </c>
      <c r="BJ320" s="108">
        <v>11</v>
      </c>
      <c r="BK320" s="135">
        <v>1</v>
      </c>
      <c r="BL320" s="108">
        <v>59</v>
      </c>
      <c r="BM320" s="140">
        <v>0.69411764705882351</v>
      </c>
    </row>
    <row r="321" spans="2:65" x14ac:dyDescent="0.35">
      <c r="B321" s="107" t="s">
        <v>1</v>
      </c>
      <c r="C321" s="107" t="s">
        <v>8</v>
      </c>
      <c r="D321" s="107" t="s">
        <v>337</v>
      </c>
      <c r="E321" s="107" t="s">
        <v>338</v>
      </c>
      <c r="F321" s="107" t="s">
        <v>1152</v>
      </c>
      <c r="G321" s="107" t="s">
        <v>11</v>
      </c>
      <c r="H321" s="107" t="s">
        <v>1398</v>
      </c>
      <c r="I321" s="133" t="s">
        <v>603</v>
      </c>
      <c r="J321" s="107" t="s">
        <v>1373</v>
      </c>
      <c r="K321" s="133" t="s">
        <v>603</v>
      </c>
      <c r="L321" s="107" t="s">
        <v>619</v>
      </c>
      <c r="M321" s="107" t="s">
        <v>534</v>
      </c>
      <c r="N321" s="132" t="s">
        <v>534</v>
      </c>
      <c r="O321" s="107">
        <v>2</v>
      </c>
      <c r="P321" s="107">
        <v>2</v>
      </c>
      <c r="Q321" s="107">
        <v>1</v>
      </c>
      <c r="R321" s="107">
        <v>1</v>
      </c>
      <c r="S321" s="107">
        <v>2</v>
      </c>
      <c r="T321" s="107">
        <v>2</v>
      </c>
      <c r="U321" s="107">
        <v>2</v>
      </c>
      <c r="V321" s="107">
        <v>2</v>
      </c>
      <c r="W321" s="138">
        <v>0</v>
      </c>
      <c r="X321" s="107" t="s">
        <v>1397</v>
      </c>
      <c r="Y321" s="107" t="s">
        <v>548</v>
      </c>
      <c r="Z321" s="107" t="s">
        <v>548</v>
      </c>
      <c r="AA321" s="107" t="s">
        <v>548</v>
      </c>
      <c r="AB321" s="107" t="s">
        <v>548</v>
      </c>
      <c r="AC321" s="107">
        <v>14</v>
      </c>
      <c r="AD321" s="139">
        <v>0.77777777777777779</v>
      </c>
      <c r="AE321" s="107" t="s">
        <v>548</v>
      </c>
      <c r="AF321" s="107" t="s">
        <v>534</v>
      </c>
      <c r="AG321" s="132" t="s">
        <v>534</v>
      </c>
      <c r="AH321" s="107">
        <v>10</v>
      </c>
      <c r="AI321" s="138">
        <v>0</v>
      </c>
      <c r="AJ321" s="107">
        <v>10</v>
      </c>
      <c r="AK321" s="137">
        <v>0.7142857142857143</v>
      </c>
      <c r="AL321" s="138">
        <v>0</v>
      </c>
      <c r="AM321" s="138">
        <v>0</v>
      </c>
      <c r="AN321" s="107" t="s">
        <v>614</v>
      </c>
      <c r="AO321" s="107">
        <v>4</v>
      </c>
      <c r="AP321" s="138">
        <v>0</v>
      </c>
      <c r="AQ321" s="107">
        <v>4</v>
      </c>
      <c r="AR321" s="136">
        <v>0.33333333333333331</v>
      </c>
      <c r="AS321" s="107">
        <v>5</v>
      </c>
      <c r="AT321" s="138">
        <v>0</v>
      </c>
      <c r="AU321" s="107">
        <v>5</v>
      </c>
      <c r="AV321" s="136">
        <v>0.55555555555555558</v>
      </c>
      <c r="AW321" s="138">
        <v>0</v>
      </c>
      <c r="AX321" s="107" t="s">
        <v>614</v>
      </c>
      <c r="AY321" s="107" t="s">
        <v>534</v>
      </c>
      <c r="AZ321" s="136">
        <v>0</v>
      </c>
      <c r="BA321" s="138">
        <v>0</v>
      </c>
      <c r="BB321" s="133" t="s">
        <v>603</v>
      </c>
      <c r="BC321" s="107" t="s">
        <v>534</v>
      </c>
      <c r="BD321" s="136">
        <v>0</v>
      </c>
      <c r="BE321" s="107">
        <v>10</v>
      </c>
      <c r="BF321" s="107">
        <v>10</v>
      </c>
      <c r="BG321" s="139">
        <v>1</v>
      </c>
      <c r="BH321" s="107">
        <v>4</v>
      </c>
      <c r="BI321" s="107">
        <v>7</v>
      </c>
      <c r="BJ321" s="107">
        <v>11</v>
      </c>
      <c r="BK321" s="139">
        <v>1</v>
      </c>
      <c r="BL321" s="108">
        <v>54</v>
      </c>
      <c r="BM321" s="137">
        <v>0.69230769230769229</v>
      </c>
    </row>
    <row r="322" spans="2:65" x14ac:dyDescent="0.35">
      <c r="B322" s="108" t="s">
        <v>1</v>
      </c>
      <c r="C322" s="108" t="s">
        <v>72</v>
      </c>
      <c r="D322" s="108" t="s">
        <v>231</v>
      </c>
      <c r="E322" s="108" t="s">
        <v>1396</v>
      </c>
      <c r="F322" s="108" t="s">
        <v>1250</v>
      </c>
      <c r="G322" s="108" t="s">
        <v>75</v>
      </c>
      <c r="H322" s="108" t="s">
        <v>1395</v>
      </c>
      <c r="I322" s="131" t="s">
        <v>603</v>
      </c>
      <c r="J322" s="108" t="s">
        <v>1373</v>
      </c>
      <c r="K322" s="131" t="s">
        <v>603</v>
      </c>
      <c r="L322" s="108" t="s">
        <v>639</v>
      </c>
      <c r="M322" s="108" t="s">
        <v>534</v>
      </c>
      <c r="N322" s="129" t="s">
        <v>534</v>
      </c>
      <c r="O322" s="108">
        <v>2</v>
      </c>
      <c r="P322" s="108">
        <v>2</v>
      </c>
      <c r="Q322" s="108">
        <v>1</v>
      </c>
      <c r="R322" s="108">
        <v>1</v>
      </c>
      <c r="S322" s="108">
        <v>2</v>
      </c>
      <c r="T322" s="108">
        <v>2</v>
      </c>
      <c r="U322" s="108">
        <v>2</v>
      </c>
      <c r="V322" s="108">
        <v>2</v>
      </c>
      <c r="W322" s="130">
        <v>0</v>
      </c>
      <c r="X322" s="108" t="s">
        <v>1394</v>
      </c>
      <c r="Y322" s="108" t="s">
        <v>548</v>
      </c>
      <c r="Z322" s="108" t="s">
        <v>548</v>
      </c>
      <c r="AA322" s="108" t="s">
        <v>548</v>
      </c>
      <c r="AB322" s="108" t="s">
        <v>548</v>
      </c>
      <c r="AC322" s="108">
        <v>14</v>
      </c>
      <c r="AD322" s="135">
        <v>0.77777777777777779</v>
      </c>
      <c r="AE322" s="108">
        <v>10</v>
      </c>
      <c r="AF322" s="108">
        <v>10</v>
      </c>
      <c r="AG322" s="135">
        <v>1</v>
      </c>
      <c r="AH322" s="108">
        <v>10</v>
      </c>
      <c r="AI322" s="130">
        <v>0</v>
      </c>
      <c r="AJ322" s="108">
        <v>10</v>
      </c>
      <c r="AK322" s="140">
        <v>0.7142857142857143</v>
      </c>
      <c r="AL322" s="130">
        <v>0</v>
      </c>
      <c r="AM322" s="130">
        <v>0</v>
      </c>
      <c r="AN322" s="108" t="s">
        <v>614</v>
      </c>
      <c r="AO322" s="130">
        <v>0</v>
      </c>
      <c r="AP322" s="130">
        <v>0</v>
      </c>
      <c r="AQ322" s="108" t="s">
        <v>534</v>
      </c>
      <c r="AR322" s="134">
        <v>0</v>
      </c>
      <c r="AS322" s="108">
        <v>5</v>
      </c>
      <c r="AT322" s="130">
        <v>0</v>
      </c>
      <c r="AU322" s="108">
        <v>5</v>
      </c>
      <c r="AV322" s="134">
        <v>0.55555555555555558</v>
      </c>
      <c r="AW322" s="130">
        <v>0</v>
      </c>
      <c r="AX322" s="108" t="s">
        <v>614</v>
      </c>
      <c r="AY322" s="108" t="s">
        <v>534</v>
      </c>
      <c r="AZ322" s="134">
        <v>0</v>
      </c>
      <c r="BA322" s="130">
        <v>0</v>
      </c>
      <c r="BB322" s="131" t="s">
        <v>603</v>
      </c>
      <c r="BC322" s="108" t="s">
        <v>534</v>
      </c>
      <c r="BD322" s="134">
        <v>0</v>
      </c>
      <c r="BE322" s="108">
        <v>10</v>
      </c>
      <c r="BF322" s="108">
        <v>10</v>
      </c>
      <c r="BG322" s="135">
        <v>1</v>
      </c>
      <c r="BH322" s="108">
        <v>4</v>
      </c>
      <c r="BI322" s="108">
        <v>7</v>
      </c>
      <c r="BJ322" s="108">
        <v>11</v>
      </c>
      <c r="BK322" s="135">
        <v>1</v>
      </c>
      <c r="BL322" s="108">
        <v>60</v>
      </c>
      <c r="BM322" s="140">
        <v>0.68181818181818177</v>
      </c>
    </row>
    <row r="323" spans="2:65" x14ac:dyDescent="0.35">
      <c r="B323" s="107" t="s">
        <v>1</v>
      </c>
      <c r="C323" s="107" t="s">
        <v>21</v>
      </c>
      <c r="D323" s="107" t="s">
        <v>444</v>
      </c>
      <c r="E323" s="107" t="s">
        <v>445</v>
      </c>
      <c r="F323" s="107" t="s">
        <v>1135</v>
      </c>
      <c r="G323" s="107" t="s">
        <v>80</v>
      </c>
      <c r="H323" s="107" t="s">
        <v>1393</v>
      </c>
      <c r="I323" s="133" t="s">
        <v>603</v>
      </c>
      <c r="J323" s="107" t="s">
        <v>1373</v>
      </c>
      <c r="K323" s="133" t="s">
        <v>603</v>
      </c>
      <c r="L323" s="107" t="s">
        <v>667</v>
      </c>
      <c r="M323" s="107" t="s">
        <v>534</v>
      </c>
      <c r="N323" s="132" t="s">
        <v>534</v>
      </c>
      <c r="O323" s="107">
        <v>2</v>
      </c>
      <c r="P323" s="107">
        <v>2</v>
      </c>
      <c r="Q323" s="107" t="s">
        <v>548</v>
      </c>
      <c r="R323" s="107" t="s">
        <v>548</v>
      </c>
      <c r="S323" s="107">
        <v>2</v>
      </c>
      <c r="T323" s="107">
        <v>2</v>
      </c>
      <c r="U323" s="107">
        <v>2</v>
      </c>
      <c r="V323" s="107">
        <v>2</v>
      </c>
      <c r="W323" s="138">
        <v>0</v>
      </c>
      <c r="X323" s="107" t="s">
        <v>1392</v>
      </c>
      <c r="Y323" s="107" t="s">
        <v>548</v>
      </c>
      <c r="Z323" s="107" t="s">
        <v>548</v>
      </c>
      <c r="AA323" s="107" t="s">
        <v>548</v>
      </c>
      <c r="AB323" s="107" t="s">
        <v>548</v>
      </c>
      <c r="AC323" s="107">
        <v>12</v>
      </c>
      <c r="AD323" s="139">
        <v>0.75</v>
      </c>
      <c r="AE323" s="107" t="s">
        <v>548</v>
      </c>
      <c r="AF323" s="107" t="s">
        <v>534</v>
      </c>
      <c r="AG323" s="132" t="s">
        <v>534</v>
      </c>
      <c r="AH323" s="107">
        <v>10</v>
      </c>
      <c r="AI323" s="138">
        <v>0</v>
      </c>
      <c r="AJ323" s="107">
        <v>10</v>
      </c>
      <c r="AK323" s="137">
        <v>0.7142857142857143</v>
      </c>
      <c r="AL323" s="107">
        <v>3</v>
      </c>
      <c r="AM323" s="138">
        <v>0</v>
      </c>
      <c r="AN323" s="107" t="s">
        <v>614</v>
      </c>
      <c r="AO323" s="138">
        <v>0</v>
      </c>
      <c r="AP323" s="138">
        <v>0</v>
      </c>
      <c r="AQ323" s="107">
        <v>3</v>
      </c>
      <c r="AR323" s="136">
        <v>0.25</v>
      </c>
      <c r="AS323" s="107">
        <v>5</v>
      </c>
      <c r="AT323" s="138">
        <v>0</v>
      </c>
      <c r="AU323" s="107">
        <v>5</v>
      </c>
      <c r="AV323" s="136">
        <v>0.55555555555555558</v>
      </c>
      <c r="AW323" s="138">
        <v>0</v>
      </c>
      <c r="AX323" s="107" t="s">
        <v>614</v>
      </c>
      <c r="AY323" s="107" t="s">
        <v>534</v>
      </c>
      <c r="AZ323" s="136">
        <v>0</v>
      </c>
      <c r="BA323" s="138">
        <v>0</v>
      </c>
      <c r="BB323" s="133" t="s">
        <v>603</v>
      </c>
      <c r="BC323" s="107" t="s">
        <v>534</v>
      </c>
      <c r="BD323" s="136">
        <v>0</v>
      </c>
      <c r="BE323" s="107">
        <v>10</v>
      </c>
      <c r="BF323" s="107">
        <v>10</v>
      </c>
      <c r="BG323" s="139">
        <v>1</v>
      </c>
      <c r="BH323" s="107">
        <v>4</v>
      </c>
      <c r="BI323" s="107">
        <v>7</v>
      </c>
      <c r="BJ323" s="107">
        <v>11</v>
      </c>
      <c r="BK323" s="139">
        <v>1</v>
      </c>
      <c r="BL323" s="108">
        <v>51</v>
      </c>
      <c r="BM323" s="137">
        <v>0.67105263157894735</v>
      </c>
    </row>
    <row r="324" spans="2:65" x14ac:dyDescent="0.35">
      <c r="B324" s="108" t="s">
        <v>1</v>
      </c>
      <c r="C324" s="108" t="s">
        <v>8</v>
      </c>
      <c r="D324" s="108" t="s">
        <v>101</v>
      </c>
      <c r="E324" s="108" t="s">
        <v>221</v>
      </c>
      <c r="F324" s="108" t="s">
        <v>1234</v>
      </c>
      <c r="G324" s="108" t="s">
        <v>811</v>
      </c>
      <c r="H324" s="108" t="s">
        <v>1391</v>
      </c>
      <c r="I324" s="131" t="s">
        <v>603</v>
      </c>
      <c r="J324" s="108" t="s">
        <v>1390</v>
      </c>
      <c r="K324" s="131" t="s">
        <v>603</v>
      </c>
      <c r="L324" s="108" t="s">
        <v>604</v>
      </c>
      <c r="M324" s="108" t="s">
        <v>534</v>
      </c>
      <c r="N324" s="129" t="s">
        <v>534</v>
      </c>
      <c r="O324" s="108">
        <v>2</v>
      </c>
      <c r="P324" s="108">
        <v>2</v>
      </c>
      <c r="Q324" s="130">
        <v>0</v>
      </c>
      <c r="R324" s="108">
        <v>1</v>
      </c>
      <c r="S324" s="108">
        <v>2</v>
      </c>
      <c r="T324" s="108" t="s">
        <v>548</v>
      </c>
      <c r="U324" s="108">
        <v>2</v>
      </c>
      <c r="V324" s="108">
        <v>2</v>
      </c>
      <c r="W324" s="130">
        <v>0</v>
      </c>
      <c r="X324" s="108" t="s">
        <v>1389</v>
      </c>
      <c r="Y324" s="108" t="s">
        <v>548</v>
      </c>
      <c r="Z324" s="108" t="s">
        <v>548</v>
      </c>
      <c r="AA324" s="108" t="s">
        <v>548</v>
      </c>
      <c r="AB324" s="108" t="s">
        <v>548</v>
      </c>
      <c r="AC324" s="108">
        <v>11</v>
      </c>
      <c r="AD324" s="140">
        <v>0.6875</v>
      </c>
      <c r="AE324" s="130">
        <v>0</v>
      </c>
      <c r="AF324" s="108" t="s">
        <v>534</v>
      </c>
      <c r="AG324" s="134">
        <v>0</v>
      </c>
      <c r="AH324" s="108">
        <v>10</v>
      </c>
      <c r="AI324" s="108" t="s">
        <v>548</v>
      </c>
      <c r="AJ324" s="108">
        <v>10</v>
      </c>
      <c r="AK324" s="135">
        <v>1</v>
      </c>
      <c r="AL324" s="108">
        <v>3</v>
      </c>
      <c r="AM324" s="108" t="s">
        <v>548</v>
      </c>
      <c r="AN324" s="108" t="s">
        <v>548</v>
      </c>
      <c r="AO324" s="108" t="s">
        <v>548</v>
      </c>
      <c r="AP324" s="130">
        <v>0</v>
      </c>
      <c r="AQ324" s="108">
        <v>3</v>
      </c>
      <c r="AR324" s="134">
        <v>0.6</v>
      </c>
      <c r="AS324" s="108">
        <v>5</v>
      </c>
      <c r="AT324" s="130">
        <v>0</v>
      </c>
      <c r="AU324" s="108">
        <v>5</v>
      </c>
      <c r="AV324" s="134">
        <v>0.55555555555555558</v>
      </c>
      <c r="AW324" s="130">
        <v>0</v>
      </c>
      <c r="AX324" s="108" t="s">
        <v>548</v>
      </c>
      <c r="AY324" s="108" t="s">
        <v>534</v>
      </c>
      <c r="AZ324" s="134">
        <v>0</v>
      </c>
      <c r="BA324" s="130">
        <v>0</v>
      </c>
      <c r="BB324" s="131" t="s">
        <v>603</v>
      </c>
      <c r="BC324" s="108" t="s">
        <v>534</v>
      </c>
      <c r="BD324" s="134">
        <v>0</v>
      </c>
      <c r="BE324" s="108">
        <v>10</v>
      </c>
      <c r="BF324" s="108">
        <v>10</v>
      </c>
      <c r="BG324" s="135">
        <v>1</v>
      </c>
      <c r="BH324" s="108">
        <v>4</v>
      </c>
      <c r="BI324" s="108">
        <v>7</v>
      </c>
      <c r="BJ324" s="108">
        <v>11</v>
      </c>
      <c r="BK324" s="135">
        <v>1</v>
      </c>
      <c r="BL324" s="108">
        <v>50</v>
      </c>
      <c r="BM324" s="140">
        <v>0.66666666666666663</v>
      </c>
    </row>
    <row r="325" spans="2:65" x14ac:dyDescent="0.35">
      <c r="B325" s="107" t="s">
        <v>1</v>
      </c>
      <c r="C325" s="107" t="s">
        <v>21</v>
      </c>
      <c r="D325" s="107" t="s">
        <v>377</v>
      </c>
      <c r="E325" s="107" t="s">
        <v>378</v>
      </c>
      <c r="F325" s="107" t="s">
        <v>1161</v>
      </c>
      <c r="G325" s="107" t="s">
        <v>267</v>
      </c>
      <c r="H325" s="107" t="s">
        <v>1388</v>
      </c>
      <c r="I325" s="133" t="s">
        <v>603</v>
      </c>
      <c r="J325" s="107" t="s">
        <v>1387</v>
      </c>
      <c r="K325" s="133" t="s">
        <v>603</v>
      </c>
      <c r="L325" s="107" t="s">
        <v>622</v>
      </c>
      <c r="M325" s="107" t="s">
        <v>534</v>
      </c>
      <c r="N325" s="132" t="s">
        <v>534</v>
      </c>
      <c r="O325" s="107">
        <v>2</v>
      </c>
      <c r="P325" s="107">
        <v>2</v>
      </c>
      <c r="Q325" s="107" t="s">
        <v>548</v>
      </c>
      <c r="R325" s="107" t="s">
        <v>548</v>
      </c>
      <c r="S325" s="107">
        <v>2</v>
      </c>
      <c r="T325" s="107">
        <v>2</v>
      </c>
      <c r="U325" s="107">
        <v>2</v>
      </c>
      <c r="V325" s="107">
        <v>2</v>
      </c>
      <c r="W325" s="107">
        <v>4</v>
      </c>
      <c r="X325" s="107" t="s">
        <v>1386</v>
      </c>
      <c r="Y325" s="107" t="s">
        <v>548</v>
      </c>
      <c r="Z325" s="107" t="s">
        <v>548</v>
      </c>
      <c r="AA325" s="107" t="s">
        <v>548</v>
      </c>
      <c r="AB325" s="107" t="s">
        <v>548</v>
      </c>
      <c r="AC325" s="107">
        <v>16</v>
      </c>
      <c r="AD325" s="139">
        <v>1</v>
      </c>
      <c r="AE325" s="138">
        <v>0</v>
      </c>
      <c r="AF325" s="107" t="s">
        <v>534</v>
      </c>
      <c r="AG325" s="136">
        <v>0</v>
      </c>
      <c r="AH325" s="107">
        <v>10</v>
      </c>
      <c r="AI325" s="138">
        <v>0</v>
      </c>
      <c r="AJ325" s="107">
        <v>10</v>
      </c>
      <c r="AK325" s="137">
        <v>0.7142857142857143</v>
      </c>
      <c r="AL325" s="138">
        <v>0</v>
      </c>
      <c r="AM325" s="107">
        <v>3</v>
      </c>
      <c r="AN325" s="107" t="s">
        <v>614</v>
      </c>
      <c r="AO325" s="138">
        <v>0</v>
      </c>
      <c r="AP325" s="138">
        <v>0</v>
      </c>
      <c r="AQ325" s="107">
        <v>3</v>
      </c>
      <c r="AR325" s="136">
        <v>0.25</v>
      </c>
      <c r="AS325" s="107">
        <v>5</v>
      </c>
      <c r="AT325" s="138">
        <v>0</v>
      </c>
      <c r="AU325" s="107">
        <v>5</v>
      </c>
      <c r="AV325" s="136">
        <v>0.55555555555555558</v>
      </c>
      <c r="AW325" s="138">
        <v>0</v>
      </c>
      <c r="AX325" s="107" t="s">
        <v>548</v>
      </c>
      <c r="AY325" s="107" t="s">
        <v>534</v>
      </c>
      <c r="AZ325" s="136">
        <v>0</v>
      </c>
      <c r="BA325" s="107">
        <v>2</v>
      </c>
      <c r="BB325" s="133" t="s">
        <v>603</v>
      </c>
      <c r="BC325" s="107">
        <v>2</v>
      </c>
      <c r="BD325" s="139">
        <v>1</v>
      </c>
      <c r="BE325" s="107">
        <v>10</v>
      </c>
      <c r="BF325" s="107">
        <v>10</v>
      </c>
      <c r="BG325" s="139">
        <v>1</v>
      </c>
      <c r="BH325" s="107">
        <v>4</v>
      </c>
      <c r="BI325" s="107">
        <v>7</v>
      </c>
      <c r="BJ325" s="107">
        <v>11</v>
      </c>
      <c r="BK325" s="139">
        <v>1</v>
      </c>
      <c r="BL325" s="108">
        <v>57</v>
      </c>
      <c r="BM325" s="137">
        <v>0.66279069767441856</v>
      </c>
    </row>
    <row r="326" spans="2:65" x14ac:dyDescent="0.35">
      <c r="B326" s="108" t="s">
        <v>1</v>
      </c>
      <c r="C326" s="108" t="s">
        <v>78</v>
      </c>
      <c r="D326" s="108" t="s">
        <v>78</v>
      </c>
      <c r="E326" s="108" t="s">
        <v>480</v>
      </c>
      <c r="F326" s="108" t="s">
        <v>1146</v>
      </c>
      <c r="G326" s="108" t="s">
        <v>80</v>
      </c>
      <c r="H326" s="108" t="s">
        <v>1385</v>
      </c>
      <c r="I326" s="131" t="s">
        <v>603</v>
      </c>
      <c r="J326" s="108" t="s">
        <v>1277</v>
      </c>
      <c r="K326" s="131" t="s">
        <v>603</v>
      </c>
      <c r="L326" s="108" t="s">
        <v>619</v>
      </c>
      <c r="M326" s="108" t="s">
        <v>534</v>
      </c>
      <c r="N326" s="129" t="s">
        <v>534</v>
      </c>
      <c r="O326" s="108">
        <v>2</v>
      </c>
      <c r="P326" s="108">
        <v>2</v>
      </c>
      <c r="Q326" s="108" t="s">
        <v>548</v>
      </c>
      <c r="R326" s="108" t="s">
        <v>548</v>
      </c>
      <c r="S326" s="108">
        <v>2</v>
      </c>
      <c r="T326" s="108">
        <v>2</v>
      </c>
      <c r="U326" s="108">
        <v>2</v>
      </c>
      <c r="V326" s="108">
        <v>2</v>
      </c>
      <c r="W326" s="108">
        <v>4</v>
      </c>
      <c r="X326" s="108" t="s">
        <v>1384</v>
      </c>
      <c r="Y326" s="108" t="s">
        <v>548</v>
      </c>
      <c r="Z326" s="108" t="s">
        <v>548</v>
      </c>
      <c r="AA326" s="108" t="s">
        <v>548</v>
      </c>
      <c r="AB326" s="108" t="s">
        <v>548</v>
      </c>
      <c r="AC326" s="108">
        <v>16</v>
      </c>
      <c r="AD326" s="135">
        <v>1</v>
      </c>
      <c r="AE326" s="108">
        <v>10</v>
      </c>
      <c r="AF326" s="108">
        <v>10</v>
      </c>
      <c r="AG326" s="135">
        <v>1</v>
      </c>
      <c r="AH326" s="108">
        <v>10</v>
      </c>
      <c r="AI326" s="130">
        <v>0</v>
      </c>
      <c r="AJ326" s="108">
        <v>10</v>
      </c>
      <c r="AK326" s="140">
        <v>0.7142857142857143</v>
      </c>
      <c r="AL326" s="108">
        <v>3</v>
      </c>
      <c r="AM326" s="130">
        <v>0</v>
      </c>
      <c r="AN326" s="108" t="s">
        <v>548</v>
      </c>
      <c r="AO326" s="130">
        <v>0</v>
      </c>
      <c r="AP326" s="130">
        <v>0</v>
      </c>
      <c r="AQ326" s="108">
        <v>3</v>
      </c>
      <c r="AR326" s="134">
        <v>0.25</v>
      </c>
      <c r="AS326" s="108">
        <v>5</v>
      </c>
      <c r="AT326" s="130">
        <v>0</v>
      </c>
      <c r="AU326" s="108">
        <v>5</v>
      </c>
      <c r="AV326" s="134">
        <v>0.55555555555555558</v>
      </c>
      <c r="AW326" s="130">
        <v>0</v>
      </c>
      <c r="AX326" s="108" t="s">
        <v>614</v>
      </c>
      <c r="AY326" s="108" t="s">
        <v>534</v>
      </c>
      <c r="AZ326" s="134">
        <v>0</v>
      </c>
      <c r="BA326" s="108">
        <v>2</v>
      </c>
      <c r="BB326" s="131" t="s">
        <v>603</v>
      </c>
      <c r="BC326" s="108">
        <v>2</v>
      </c>
      <c r="BD326" s="135">
        <v>1</v>
      </c>
      <c r="BE326" s="130">
        <v>0</v>
      </c>
      <c r="BF326" s="108" t="s">
        <v>534</v>
      </c>
      <c r="BG326" s="134">
        <v>0</v>
      </c>
      <c r="BH326" s="108">
        <v>4</v>
      </c>
      <c r="BI326" s="108">
        <v>7</v>
      </c>
      <c r="BJ326" s="108">
        <v>11</v>
      </c>
      <c r="BK326" s="135">
        <v>1</v>
      </c>
      <c r="BL326" s="108">
        <v>57</v>
      </c>
      <c r="BM326" s="140">
        <v>0.66279069767441856</v>
      </c>
    </row>
    <row r="327" spans="2:65" x14ac:dyDescent="0.35">
      <c r="B327" s="107" t="s">
        <v>1</v>
      </c>
      <c r="C327" s="107" t="s">
        <v>78</v>
      </c>
      <c r="D327" s="107" t="s">
        <v>78</v>
      </c>
      <c r="E327" s="107" t="s">
        <v>447</v>
      </c>
      <c r="F327" s="107" t="s">
        <v>1148</v>
      </c>
      <c r="G327" s="107" t="s">
        <v>80</v>
      </c>
      <c r="H327" s="107" t="s">
        <v>1383</v>
      </c>
      <c r="I327" s="133" t="s">
        <v>603</v>
      </c>
      <c r="J327" s="107" t="s">
        <v>1277</v>
      </c>
      <c r="K327" s="133" t="s">
        <v>603</v>
      </c>
      <c r="L327" s="107" t="s">
        <v>627</v>
      </c>
      <c r="M327" s="107" t="s">
        <v>534</v>
      </c>
      <c r="N327" s="132" t="s">
        <v>534</v>
      </c>
      <c r="O327" s="107">
        <v>2</v>
      </c>
      <c r="P327" s="107">
        <v>2</v>
      </c>
      <c r="Q327" s="107">
        <v>1</v>
      </c>
      <c r="R327" s="107">
        <v>1</v>
      </c>
      <c r="S327" s="107">
        <v>2</v>
      </c>
      <c r="T327" s="107" t="s">
        <v>548</v>
      </c>
      <c r="U327" s="107">
        <v>2</v>
      </c>
      <c r="V327" s="107">
        <v>2</v>
      </c>
      <c r="W327" s="107">
        <v>4</v>
      </c>
      <c r="X327" s="107" t="s">
        <v>754</v>
      </c>
      <c r="Y327" s="107" t="s">
        <v>548</v>
      </c>
      <c r="Z327" s="107" t="s">
        <v>548</v>
      </c>
      <c r="AA327" s="107" t="s">
        <v>548</v>
      </c>
      <c r="AB327" s="107" t="s">
        <v>548</v>
      </c>
      <c r="AC327" s="107">
        <v>16</v>
      </c>
      <c r="AD327" s="139">
        <v>1</v>
      </c>
      <c r="AE327" s="107">
        <v>10</v>
      </c>
      <c r="AF327" s="107">
        <v>10</v>
      </c>
      <c r="AG327" s="139">
        <v>1</v>
      </c>
      <c r="AH327" s="107">
        <v>10</v>
      </c>
      <c r="AI327" s="138">
        <v>0</v>
      </c>
      <c r="AJ327" s="107">
        <v>10</v>
      </c>
      <c r="AK327" s="137">
        <v>0.7142857142857143</v>
      </c>
      <c r="AL327" s="107">
        <v>3</v>
      </c>
      <c r="AM327" s="107" t="s">
        <v>548</v>
      </c>
      <c r="AN327" s="107" t="s">
        <v>548</v>
      </c>
      <c r="AO327" s="138">
        <v>0</v>
      </c>
      <c r="AP327" s="138">
        <v>0</v>
      </c>
      <c r="AQ327" s="107">
        <v>3</v>
      </c>
      <c r="AR327" s="136">
        <v>0.33333333333333331</v>
      </c>
      <c r="AS327" s="107">
        <v>5</v>
      </c>
      <c r="AT327" s="138">
        <v>0</v>
      </c>
      <c r="AU327" s="107">
        <v>5</v>
      </c>
      <c r="AV327" s="136">
        <v>0.55555555555555558</v>
      </c>
      <c r="AW327" s="138">
        <v>0</v>
      </c>
      <c r="AX327" s="107" t="s">
        <v>614</v>
      </c>
      <c r="AY327" s="107" t="s">
        <v>534</v>
      </c>
      <c r="AZ327" s="136">
        <v>0</v>
      </c>
      <c r="BA327" s="138">
        <v>0</v>
      </c>
      <c r="BB327" s="133" t="s">
        <v>603</v>
      </c>
      <c r="BC327" s="107" t="s">
        <v>534</v>
      </c>
      <c r="BD327" s="136">
        <v>0</v>
      </c>
      <c r="BE327" s="138">
        <v>0</v>
      </c>
      <c r="BF327" s="107" t="s">
        <v>534</v>
      </c>
      <c r="BG327" s="136">
        <v>0</v>
      </c>
      <c r="BH327" s="107">
        <v>4</v>
      </c>
      <c r="BI327" s="107">
        <v>7</v>
      </c>
      <c r="BJ327" s="107">
        <v>11</v>
      </c>
      <c r="BK327" s="139">
        <v>1</v>
      </c>
      <c r="BL327" s="108">
        <v>55</v>
      </c>
      <c r="BM327" s="137">
        <v>0.66265060240963858</v>
      </c>
    </row>
    <row r="328" spans="2:65" x14ac:dyDescent="0.35">
      <c r="B328" s="108" t="s">
        <v>1</v>
      </c>
      <c r="C328" s="108" t="s">
        <v>8</v>
      </c>
      <c r="D328" s="108" t="s">
        <v>9</v>
      </c>
      <c r="E328" s="108" t="s">
        <v>367</v>
      </c>
      <c r="F328" s="108" t="s">
        <v>1225</v>
      </c>
      <c r="G328" s="108" t="s">
        <v>811</v>
      </c>
      <c r="H328" s="108" t="s">
        <v>1382</v>
      </c>
      <c r="I328" s="131" t="s">
        <v>603</v>
      </c>
      <c r="J328" s="108" t="s">
        <v>1381</v>
      </c>
      <c r="K328" s="131" t="s">
        <v>603</v>
      </c>
      <c r="L328" s="108" t="s">
        <v>630</v>
      </c>
      <c r="M328" s="108" t="s">
        <v>534</v>
      </c>
      <c r="N328" s="129" t="s">
        <v>534</v>
      </c>
      <c r="O328" s="108">
        <v>2</v>
      </c>
      <c r="P328" s="108">
        <v>2</v>
      </c>
      <c r="Q328" s="108">
        <v>1</v>
      </c>
      <c r="R328" s="108">
        <v>1</v>
      </c>
      <c r="S328" s="108">
        <v>2</v>
      </c>
      <c r="T328" s="108">
        <v>2</v>
      </c>
      <c r="U328" s="108">
        <v>2</v>
      </c>
      <c r="V328" s="108">
        <v>2</v>
      </c>
      <c r="W328" s="108">
        <v>4</v>
      </c>
      <c r="X328" s="108" t="s">
        <v>1380</v>
      </c>
      <c r="Y328" s="108" t="s">
        <v>548</v>
      </c>
      <c r="Z328" s="108" t="s">
        <v>548</v>
      </c>
      <c r="AA328" s="108" t="s">
        <v>548</v>
      </c>
      <c r="AB328" s="108" t="s">
        <v>548</v>
      </c>
      <c r="AC328" s="108">
        <v>18</v>
      </c>
      <c r="AD328" s="135">
        <v>1</v>
      </c>
      <c r="AE328" s="108">
        <v>10</v>
      </c>
      <c r="AF328" s="108">
        <v>10</v>
      </c>
      <c r="AG328" s="135">
        <v>1</v>
      </c>
      <c r="AH328" s="130">
        <v>0</v>
      </c>
      <c r="AI328" s="130">
        <v>0</v>
      </c>
      <c r="AJ328" s="108" t="s">
        <v>534</v>
      </c>
      <c r="AK328" s="134">
        <v>0</v>
      </c>
      <c r="AL328" s="130">
        <v>0</v>
      </c>
      <c r="AM328" s="130">
        <v>0</v>
      </c>
      <c r="AN328" s="108" t="s">
        <v>614</v>
      </c>
      <c r="AO328" s="130">
        <v>0</v>
      </c>
      <c r="AP328" s="130">
        <v>0</v>
      </c>
      <c r="AQ328" s="108" t="s">
        <v>534</v>
      </c>
      <c r="AR328" s="134">
        <v>0</v>
      </c>
      <c r="AS328" s="108">
        <v>5</v>
      </c>
      <c r="AT328" s="130">
        <v>0</v>
      </c>
      <c r="AU328" s="108">
        <v>5</v>
      </c>
      <c r="AV328" s="134">
        <v>0.55555555555555558</v>
      </c>
      <c r="AW328" s="108">
        <v>2</v>
      </c>
      <c r="AX328" s="108" t="s">
        <v>614</v>
      </c>
      <c r="AY328" s="108">
        <v>2</v>
      </c>
      <c r="AZ328" s="135">
        <v>1</v>
      </c>
      <c r="BA328" s="108">
        <v>2</v>
      </c>
      <c r="BB328" s="131" t="s">
        <v>603</v>
      </c>
      <c r="BC328" s="108">
        <v>2</v>
      </c>
      <c r="BD328" s="135">
        <v>1</v>
      </c>
      <c r="BE328" s="108">
        <v>10</v>
      </c>
      <c r="BF328" s="108">
        <v>10</v>
      </c>
      <c r="BG328" s="135">
        <v>1</v>
      </c>
      <c r="BH328" s="108">
        <v>4</v>
      </c>
      <c r="BI328" s="108">
        <v>7</v>
      </c>
      <c r="BJ328" s="108">
        <v>11</v>
      </c>
      <c r="BK328" s="135">
        <v>1</v>
      </c>
      <c r="BL328" s="108">
        <v>58</v>
      </c>
      <c r="BM328" s="140">
        <v>0.65909090909090906</v>
      </c>
    </row>
    <row r="329" spans="2:65" x14ac:dyDescent="0.35">
      <c r="B329" s="107" t="s">
        <v>1</v>
      </c>
      <c r="C329" s="107" t="s">
        <v>21</v>
      </c>
      <c r="D329" s="107" t="s">
        <v>78</v>
      </c>
      <c r="E329" s="107" t="s">
        <v>330</v>
      </c>
      <c r="F329" s="107" t="s">
        <v>1051</v>
      </c>
      <c r="G329" s="107" t="s">
        <v>109</v>
      </c>
      <c r="H329" s="107" t="s">
        <v>1379</v>
      </c>
      <c r="I329" s="133" t="s">
        <v>603</v>
      </c>
      <c r="J329" s="107" t="s">
        <v>1277</v>
      </c>
      <c r="K329" s="133" t="s">
        <v>603</v>
      </c>
      <c r="L329" s="107" t="s">
        <v>1378</v>
      </c>
      <c r="M329" s="107" t="s">
        <v>534</v>
      </c>
      <c r="N329" s="132" t="s">
        <v>534</v>
      </c>
      <c r="O329" s="107">
        <v>2</v>
      </c>
      <c r="P329" s="107">
        <v>2</v>
      </c>
      <c r="Q329" s="107">
        <v>1</v>
      </c>
      <c r="R329" s="107">
        <v>1</v>
      </c>
      <c r="S329" s="107">
        <v>2</v>
      </c>
      <c r="T329" s="107">
        <v>2</v>
      </c>
      <c r="U329" s="107">
        <v>2</v>
      </c>
      <c r="V329" s="107">
        <v>2</v>
      </c>
      <c r="W329" s="107">
        <v>4</v>
      </c>
      <c r="X329" s="107" t="s">
        <v>1377</v>
      </c>
      <c r="Y329" s="107" t="s">
        <v>548</v>
      </c>
      <c r="Z329" s="107" t="s">
        <v>548</v>
      </c>
      <c r="AA329" s="107" t="s">
        <v>548</v>
      </c>
      <c r="AB329" s="107" t="s">
        <v>548</v>
      </c>
      <c r="AC329" s="107">
        <v>18</v>
      </c>
      <c r="AD329" s="139">
        <v>1</v>
      </c>
      <c r="AE329" s="107">
        <v>10</v>
      </c>
      <c r="AF329" s="107">
        <v>10</v>
      </c>
      <c r="AG329" s="139">
        <v>1</v>
      </c>
      <c r="AH329" s="138">
        <v>0</v>
      </c>
      <c r="AI329" s="138">
        <v>0</v>
      </c>
      <c r="AJ329" s="107" t="s">
        <v>534</v>
      </c>
      <c r="AK329" s="136">
        <v>0</v>
      </c>
      <c r="AL329" s="138">
        <v>0</v>
      </c>
      <c r="AM329" s="107" t="s">
        <v>548</v>
      </c>
      <c r="AN329" s="107" t="s">
        <v>548</v>
      </c>
      <c r="AO329" s="138">
        <v>0</v>
      </c>
      <c r="AP329" s="138">
        <v>0</v>
      </c>
      <c r="AQ329" s="107" t="s">
        <v>534</v>
      </c>
      <c r="AR329" s="136">
        <v>0</v>
      </c>
      <c r="AS329" s="107">
        <v>5</v>
      </c>
      <c r="AT329" s="138">
        <v>0</v>
      </c>
      <c r="AU329" s="107">
        <v>5</v>
      </c>
      <c r="AV329" s="136">
        <v>0.55555555555555558</v>
      </c>
      <c r="AW329" s="138">
        <v>0</v>
      </c>
      <c r="AX329" s="107" t="s">
        <v>614</v>
      </c>
      <c r="AY329" s="107" t="s">
        <v>534</v>
      </c>
      <c r="AZ329" s="136">
        <v>0</v>
      </c>
      <c r="BA329" s="107">
        <v>2</v>
      </c>
      <c r="BB329" s="133" t="s">
        <v>603</v>
      </c>
      <c r="BC329" s="107">
        <v>2</v>
      </c>
      <c r="BD329" s="139">
        <v>1</v>
      </c>
      <c r="BE329" s="107">
        <v>10</v>
      </c>
      <c r="BF329" s="107">
        <v>10</v>
      </c>
      <c r="BG329" s="139">
        <v>1</v>
      </c>
      <c r="BH329" s="107">
        <v>4</v>
      </c>
      <c r="BI329" s="107">
        <v>7</v>
      </c>
      <c r="BJ329" s="107">
        <v>11</v>
      </c>
      <c r="BK329" s="139">
        <v>1</v>
      </c>
      <c r="BL329" s="108">
        <v>56</v>
      </c>
      <c r="BM329" s="137">
        <v>0.6588235294117647</v>
      </c>
    </row>
    <row r="330" spans="2:65" x14ac:dyDescent="0.35">
      <c r="B330" s="108" t="s">
        <v>1</v>
      </c>
      <c r="C330" s="108" t="s">
        <v>78</v>
      </c>
      <c r="D330" s="108" t="s">
        <v>78</v>
      </c>
      <c r="E330" s="108" t="s">
        <v>484</v>
      </c>
      <c r="F330" s="108" t="s">
        <v>1111</v>
      </c>
      <c r="G330" s="108" t="s">
        <v>521</v>
      </c>
      <c r="H330" s="108" t="s">
        <v>1376</v>
      </c>
      <c r="I330" s="131" t="s">
        <v>603</v>
      </c>
      <c r="J330" s="108" t="s">
        <v>1300</v>
      </c>
      <c r="K330" s="131" t="s">
        <v>603</v>
      </c>
      <c r="L330" s="108" t="s">
        <v>627</v>
      </c>
      <c r="M330" s="108" t="s">
        <v>534</v>
      </c>
      <c r="N330" s="129" t="s">
        <v>534</v>
      </c>
      <c r="O330" s="108">
        <v>2</v>
      </c>
      <c r="P330" s="108">
        <v>2</v>
      </c>
      <c r="Q330" s="108" t="s">
        <v>548</v>
      </c>
      <c r="R330" s="108" t="s">
        <v>548</v>
      </c>
      <c r="S330" s="108">
        <v>2</v>
      </c>
      <c r="T330" s="108">
        <v>2</v>
      </c>
      <c r="U330" s="108">
        <v>2</v>
      </c>
      <c r="V330" s="108">
        <v>2</v>
      </c>
      <c r="W330" s="108">
        <v>4</v>
      </c>
      <c r="X330" s="108" t="s">
        <v>1375</v>
      </c>
      <c r="Y330" s="108" t="s">
        <v>548</v>
      </c>
      <c r="Z330" s="108" t="s">
        <v>548</v>
      </c>
      <c r="AA330" s="108" t="s">
        <v>548</v>
      </c>
      <c r="AB330" s="108" t="s">
        <v>548</v>
      </c>
      <c r="AC330" s="108">
        <v>16</v>
      </c>
      <c r="AD330" s="135">
        <v>1</v>
      </c>
      <c r="AE330" s="108">
        <v>10</v>
      </c>
      <c r="AF330" s="108">
        <v>10</v>
      </c>
      <c r="AG330" s="135">
        <v>1</v>
      </c>
      <c r="AH330" s="130">
        <v>0</v>
      </c>
      <c r="AI330" s="130">
        <v>0</v>
      </c>
      <c r="AJ330" s="108" t="s">
        <v>534</v>
      </c>
      <c r="AK330" s="134">
        <v>0</v>
      </c>
      <c r="AL330" s="130">
        <v>0</v>
      </c>
      <c r="AM330" s="130">
        <v>0</v>
      </c>
      <c r="AN330" s="108" t="s">
        <v>614</v>
      </c>
      <c r="AO330" s="108">
        <v>4</v>
      </c>
      <c r="AP330" s="130">
        <v>0</v>
      </c>
      <c r="AQ330" s="108">
        <v>4</v>
      </c>
      <c r="AR330" s="134">
        <v>0.33333333333333331</v>
      </c>
      <c r="AS330" s="108">
        <v>5</v>
      </c>
      <c r="AT330" s="130">
        <v>0</v>
      </c>
      <c r="AU330" s="108">
        <v>5</v>
      </c>
      <c r="AV330" s="134">
        <v>0.55555555555555558</v>
      </c>
      <c r="AW330" s="130">
        <v>0</v>
      </c>
      <c r="AX330" s="108" t="s">
        <v>614</v>
      </c>
      <c r="AY330" s="108" t="s">
        <v>534</v>
      </c>
      <c r="AZ330" s="134">
        <v>0</v>
      </c>
      <c r="BA330" s="130">
        <v>0</v>
      </c>
      <c r="BB330" s="131" t="s">
        <v>603</v>
      </c>
      <c r="BC330" s="108" t="s">
        <v>534</v>
      </c>
      <c r="BD330" s="134">
        <v>0</v>
      </c>
      <c r="BE330" s="108">
        <v>10</v>
      </c>
      <c r="BF330" s="108">
        <v>10</v>
      </c>
      <c r="BG330" s="135">
        <v>1</v>
      </c>
      <c r="BH330" s="108">
        <v>4</v>
      </c>
      <c r="BI330" s="108">
        <v>7</v>
      </c>
      <c r="BJ330" s="108">
        <v>11</v>
      </c>
      <c r="BK330" s="135">
        <v>1</v>
      </c>
      <c r="BL330" s="108">
        <v>56</v>
      </c>
      <c r="BM330" s="140">
        <v>0.65116279069767447</v>
      </c>
    </row>
    <row r="331" spans="2:65" x14ac:dyDescent="0.35">
      <c r="B331" s="107" t="s">
        <v>1</v>
      </c>
      <c r="C331" s="107" t="s">
        <v>78</v>
      </c>
      <c r="D331" s="107" t="s">
        <v>78</v>
      </c>
      <c r="E331" s="107" t="s">
        <v>448</v>
      </c>
      <c r="F331" s="107" t="s">
        <v>1198</v>
      </c>
      <c r="G331" s="107" t="s">
        <v>521</v>
      </c>
      <c r="H331" s="107" t="s">
        <v>1374</v>
      </c>
      <c r="I331" s="133" t="s">
        <v>603</v>
      </c>
      <c r="J331" s="107" t="s">
        <v>1373</v>
      </c>
      <c r="K331" s="133" t="s">
        <v>603</v>
      </c>
      <c r="L331" s="107" t="s">
        <v>1345</v>
      </c>
      <c r="M331" s="107" t="s">
        <v>534</v>
      </c>
      <c r="N331" s="132" t="s">
        <v>534</v>
      </c>
      <c r="O331" s="107">
        <v>2</v>
      </c>
      <c r="P331" s="107">
        <v>2</v>
      </c>
      <c r="Q331" s="107" t="s">
        <v>548</v>
      </c>
      <c r="R331" s="107" t="s">
        <v>548</v>
      </c>
      <c r="S331" s="107">
        <v>2</v>
      </c>
      <c r="T331" s="107">
        <v>2</v>
      </c>
      <c r="U331" s="107">
        <v>2</v>
      </c>
      <c r="V331" s="107">
        <v>2</v>
      </c>
      <c r="W331" s="138">
        <v>0</v>
      </c>
      <c r="X331" s="107" t="s">
        <v>1372</v>
      </c>
      <c r="Y331" s="107" t="s">
        <v>548</v>
      </c>
      <c r="Z331" s="107" t="s">
        <v>548</v>
      </c>
      <c r="AA331" s="107" t="s">
        <v>548</v>
      </c>
      <c r="AB331" s="107" t="s">
        <v>548</v>
      </c>
      <c r="AC331" s="107">
        <v>12</v>
      </c>
      <c r="AD331" s="139">
        <v>0.75</v>
      </c>
      <c r="AE331" s="107">
        <v>10</v>
      </c>
      <c r="AF331" s="107">
        <v>10</v>
      </c>
      <c r="AG331" s="139">
        <v>1</v>
      </c>
      <c r="AH331" s="107">
        <v>10</v>
      </c>
      <c r="AI331" s="107">
        <v>4</v>
      </c>
      <c r="AJ331" s="107">
        <v>14</v>
      </c>
      <c r="AK331" s="139">
        <v>1</v>
      </c>
      <c r="AL331" s="107">
        <v>3</v>
      </c>
      <c r="AM331" s="107" t="s">
        <v>548</v>
      </c>
      <c r="AN331" s="107" t="s">
        <v>548</v>
      </c>
      <c r="AO331" s="107" t="s">
        <v>548</v>
      </c>
      <c r="AP331" s="107" t="s">
        <v>548</v>
      </c>
      <c r="AQ331" s="107">
        <v>3</v>
      </c>
      <c r="AR331" s="139">
        <v>1</v>
      </c>
      <c r="AS331" s="138">
        <v>0</v>
      </c>
      <c r="AT331" s="138">
        <v>0</v>
      </c>
      <c r="AU331" s="107" t="s">
        <v>534</v>
      </c>
      <c r="AV331" s="136">
        <v>0</v>
      </c>
      <c r="AW331" s="138">
        <v>0</v>
      </c>
      <c r="AX331" s="107" t="s">
        <v>548</v>
      </c>
      <c r="AY331" s="107" t="s">
        <v>534</v>
      </c>
      <c r="AZ331" s="136">
        <v>0</v>
      </c>
      <c r="BA331" s="138">
        <v>0</v>
      </c>
      <c r="BB331" s="133" t="s">
        <v>603</v>
      </c>
      <c r="BC331" s="107" t="s">
        <v>534</v>
      </c>
      <c r="BD331" s="136">
        <v>0</v>
      </c>
      <c r="BE331" s="138">
        <v>0</v>
      </c>
      <c r="BF331" s="107" t="s">
        <v>534</v>
      </c>
      <c r="BG331" s="136">
        <v>0</v>
      </c>
      <c r="BH331" s="107">
        <v>4</v>
      </c>
      <c r="BI331" s="107">
        <v>7</v>
      </c>
      <c r="BJ331" s="107">
        <v>11</v>
      </c>
      <c r="BK331" s="139">
        <v>1</v>
      </c>
      <c r="BL331" s="108">
        <v>50</v>
      </c>
      <c r="BM331" s="137">
        <v>0.64935064935064934</v>
      </c>
    </row>
    <row r="332" spans="2:65" x14ac:dyDescent="0.35">
      <c r="B332" s="108" t="s">
        <v>1</v>
      </c>
      <c r="C332" s="108" t="s">
        <v>24</v>
      </c>
      <c r="D332" s="108" t="s">
        <v>64</v>
      </c>
      <c r="E332" s="108" t="s">
        <v>459</v>
      </c>
      <c r="F332" s="108" t="s">
        <v>1159</v>
      </c>
      <c r="G332" s="108" t="s">
        <v>66</v>
      </c>
      <c r="H332" s="108" t="s">
        <v>1371</v>
      </c>
      <c r="I332" s="131" t="s">
        <v>603</v>
      </c>
      <c r="J332" s="108" t="s">
        <v>1300</v>
      </c>
      <c r="K332" s="131" t="s">
        <v>603</v>
      </c>
      <c r="L332" s="108" t="s">
        <v>637</v>
      </c>
      <c r="M332" s="108" t="s">
        <v>534</v>
      </c>
      <c r="N332" s="129" t="s">
        <v>534</v>
      </c>
      <c r="O332" s="108">
        <v>2</v>
      </c>
      <c r="P332" s="108">
        <v>2</v>
      </c>
      <c r="Q332" s="108">
        <v>1</v>
      </c>
      <c r="R332" s="108">
        <v>1</v>
      </c>
      <c r="S332" s="108">
        <v>2</v>
      </c>
      <c r="T332" s="108">
        <v>2</v>
      </c>
      <c r="U332" s="108">
        <v>2</v>
      </c>
      <c r="V332" s="108">
        <v>2</v>
      </c>
      <c r="W332" s="108">
        <v>4</v>
      </c>
      <c r="X332" s="108" t="s">
        <v>1370</v>
      </c>
      <c r="Y332" s="108" t="s">
        <v>548</v>
      </c>
      <c r="Z332" s="108" t="s">
        <v>548</v>
      </c>
      <c r="AA332" s="108" t="s">
        <v>548</v>
      </c>
      <c r="AB332" s="108" t="s">
        <v>548</v>
      </c>
      <c r="AC332" s="108">
        <v>18</v>
      </c>
      <c r="AD332" s="135">
        <v>1</v>
      </c>
      <c r="AE332" s="108" t="s">
        <v>548</v>
      </c>
      <c r="AF332" s="108" t="s">
        <v>534</v>
      </c>
      <c r="AG332" s="129" t="s">
        <v>534</v>
      </c>
      <c r="AH332" s="108">
        <v>10</v>
      </c>
      <c r="AI332" s="108">
        <v>4</v>
      </c>
      <c r="AJ332" s="108">
        <v>14</v>
      </c>
      <c r="AK332" s="135">
        <v>1</v>
      </c>
      <c r="AL332" s="108">
        <v>3</v>
      </c>
      <c r="AM332" s="130">
        <v>0</v>
      </c>
      <c r="AN332" s="108" t="s">
        <v>614</v>
      </c>
      <c r="AO332" s="130">
        <v>0</v>
      </c>
      <c r="AP332" s="108" t="s">
        <v>548</v>
      </c>
      <c r="AQ332" s="108">
        <v>3</v>
      </c>
      <c r="AR332" s="134">
        <v>0.3</v>
      </c>
      <c r="AS332" s="130">
        <v>0</v>
      </c>
      <c r="AT332" s="130">
        <v>0</v>
      </c>
      <c r="AU332" s="108" t="s">
        <v>534</v>
      </c>
      <c r="AV332" s="134">
        <v>0</v>
      </c>
      <c r="AW332" s="130">
        <v>0</v>
      </c>
      <c r="AX332" s="108" t="s">
        <v>548</v>
      </c>
      <c r="AY332" s="108" t="s">
        <v>534</v>
      </c>
      <c r="AZ332" s="134">
        <v>0</v>
      </c>
      <c r="BA332" s="130">
        <v>0</v>
      </c>
      <c r="BB332" s="131" t="s">
        <v>603</v>
      </c>
      <c r="BC332" s="108" t="s">
        <v>534</v>
      </c>
      <c r="BD332" s="134">
        <v>0</v>
      </c>
      <c r="BE332" s="108">
        <v>10</v>
      </c>
      <c r="BF332" s="108">
        <v>10</v>
      </c>
      <c r="BG332" s="135">
        <v>1</v>
      </c>
      <c r="BH332" s="108">
        <v>4</v>
      </c>
      <c r="BI332" s="130">
        <v>0</v>
      </c>
      <c r="BJ332" s="108">
        <v>4</v>
      </c>
      <c r="BK332" s="134">
        <v>0.36363636363636365</v>
      </c>
      <c r="BL332" s="108">
        <v>49</v>
      </c>
      <c r="BM332" s="140">
        <v>0.64473684210526316</v>
      </c>
    </row>
    <row r="333" spans="2:65" x14ac:dyDescent="0.35">
      <c r="B333" s="107" t="s">
        <v>1</v>
      </c>
      <c r="C333" s="107" t="s">
        <v>46</v>
      </c>
      <c r="D333" s="107" t="s">
        <v>50</v>
      </c>
      <c r="E333" s="107" t="s">
        <v>190</v>
      </c>
      <c r="F333" s="107" t="s">
        <v>939</v>
      </c>
      <c r="G333" s="107" t="s">
        <v>49</v>
      </c>
      <c r="H333" s="107" t="s">
        <v>1369</v>
      </c>
      <c r="I333" s="133" t="s">
        <v>603</v>
      </c>
      <c r="J333" s="107" t="s">
        <v>1288</v>
      </c>
      <c r="K333" s="133" t="s">
        <v>603</v>
      </c>
      <c r="L333" s="107" t="s">
        <v>630</v>
      </c>
      <c r="M333" s="107" t="s">
        <v>534</v>
      </c>
      <c r="N333" s="132" t="s">
        <v>534</v>
      </c>
      <c r="O333" s="107">
        <v>2</v>
      </c>
      <c r="P333" s="107">
        <v>2</v>
      </c>
      <c r="Q333" s="107">
        <v>1</v>
      </c>
      <c r="R333" s="107">
        <v>1</v>
      </c>
      <c r="S333" s="107">
        <v>2</v>
      </c>
      <c r="T333" s="138">
        <v>0</v>
      </c>
      <c r="U333" s="138">
        <v>0</v>
      </c>
      <c r="V333" s="138">
        <v>0</v>
      </c>
      <c r="W333" s="138">
        <v>0</v>
      </c>
      <c r="X333" s="107" t="s">
        <v>686</v>
      </c>
      <c r="Y333" s="107" t="s">
        <v>548</v>
      </c>
      <c r="Z333" s="107" t="s">
        <v>548</v>
      </c>
      <c r="AA333" s="107" t="s">
        <v>548</v>
      </c>
      <c r="AB333" s="107" t="s">
        <v>548</v>
      </c>
      <c r="AC333" s="107">
        <v>8</v>
      </c>
      <c r="AD333" s="136">
        <v>0.44444444444444442</v>
      </c>
      <c r="AE333" s="107">
        <v>10</v>
      </c>
      <c r="AF333" s="107">
        <v>10</v>
      </c>
      <c r="AG333" s="139">
        <v>1</v>
      </c>
      <c r="AH333" s="107">
        <v>10</v>
      </c>
      <c r="AI333" s="138">
        <v>0</v>
      </c>
      <c r="AJ333" s="107">
        <v>10</v>
      </c>
      <c r="AK333" s="137">
        <v>0.7142857142857143</v>
      </c>
      <c r="AL333" s="138">
        <v>0</v>
      </c>
      <c r="AM333" s="107" t="s">
        <v>548</v>
      </c>
      <c r="AN333" s="107" t="s">
        <v>548</v>
      </c>
      <c r="AO333" s="138">
        <v>0</v>
      </c>
      <c r="AP333" s="138">
        <v>0</v>
      </c>
      <c r="AQ333" s="107" t="s">
        <v>534</v>
      </c>
      <c r="AR333" s="136">
        <v>0</v>
      </c>
      <c r="AS333" s="107">
        <v>5</v>
      </c>
      <c r="AT333" s="138">
        <v>0</v>
      </c>
      <c r="AU333" s="107">
        <v>5</v>
      </c>
      <c r="AV333" s="136">
        <v>0.55555555555555558</v>
      </c>
      <c r="AW333" s="138">
        <v>0</v>
      </c>
      <c r="AX333" s="107" t="s">
        <v>614</v>
      </c>
      <c r="AY333" s="107" t="s">
        <v>534</v>
      </c>
      <c r="AZ333" s="136">
        <v>0</v>
      </c>
      <c r="BA333" s="138">
        <v>0</v>
      </c>
      <c r="BB333" s="133" t="s">
        <v>603</v>
      </c>
      <c r="BC333" s="107" t="s">
        <v>534</v>
      </c>
      <c r="BD333" s="136">
        <v>0</v>
      </c>
      <c r="BE333" s="107">
        <v>10</v>
      </c>
      <c r="BF333" s="107">
        <v>10</v>
      </c>
      <c r="BG333" s="139">
        <v>1</v>
      </c>
      <c r="BH333" s="107">
        <v>4</v>
      </c>
      <c r="BI333" s="107">
        <v>7</v>
      </c>
      <c r="BJ333" s="107">
        <v>11</v>
      </c>
      <c r="BK333" s="139">
        <v>1</v>
      </c>
      <c r="BL333" s="108">
        <v>54</v>
      </c>
      <c r="BM333" s="137">
        <v>0.63529411764705879</v>
      </c>
    </row>
    <row r="334" spans="2:65" x14ac:dyDescent="0.35">
      <c r="B334" s="108" t="s">
        <v>1</v>
      </c>
      <c r="C334" s="108" t="s">
        <v>34</v>
      </c>
      <c r="D334" s="108" t="s">
        <v>35</v>
      </c>
      <c r="E334" s="108" t="s">
        <v>36</v>
      </c>
      <c r="F334" s="108" t="s">
        <v>1037</v>
      </c>
      <c r="G334" s="108" t="s">
        <v>202</v>
      </c>
      <c r="H334" s="108" t="s">
        <v>1368</v>
      </c>
      <c r="I334" s="131" t="s">
        <v>603</v>
      </c>
      <c r="J334" s="108" t="s">
        <v>1277</v>
      </c>
      <c r="K334" s="131" t="s">
        <v>603</v>
      </c>
      <c r="L334" s="108" t="s">
        <v>617</v>
      </c>
      <c r="M334" s="108" t="s">
        <v>534</v>
      </c>
      <c r="N334" s="129" t="s">
        <v>534</v>
      </c>
      <c r="O334" s="108">
        <v>2</v>
      </c>
      <c r="P334" s="108">
        <v>2</v>
      </c>
      <c r="Q334" s="108">
        <v>1</v>
      </c>
      <c r="R334" s="108">
        <v>1</v>
      </c>
      <c r="S334" s="108">
        <v>2</v>
      </c>
      <c r="T334" s="108">
        <v>2</v>
      </c>
      <c r="U334" s="108">
        <v>2</v>
      </c>
      <c r="V334" s="108">
        <v>2</v>
      </c>
      <c r="W334" s="130">
        <v>0</v>
      </c>
      <c r="X334" s="108" t="s">
        <v>1367</v>
      </c>
      <c r="Y334" s="108" t="s">
        <v>548</v>
      </c>
      <c r="Z334" s="108" t="s">
        <v>548</v>
      </c>
      <c r="AA334" s="108" t="s">
        <v>548</v>
      </c>
      <c r="AB334" s="108" t="s">
        <v>548</v>
      </c>
      <c r="AC334" s="108">
        <v>14</v>
      </c>
      <c r="AD334" s="135">
        <v>0.77777777777777779</v>
      </c>
      <c r="AE334" s="108" t="s">
        <v>548</v>
      </c>
      <c r="AF334" s="108" t="s">
        <v>534</v>
      </c>
      <c r="AG334" s="129" t="s">
        <v>534</v>
      </c>
      <c r="AH334" s="108">
        <v>10</v>
      </c>
      <c r="AI334" s="108">
        <v>4</v>
      </c>
      <c r="AJ334" s="108">
        <v>14</v>
      </c>
      <c r="AK334" s="135">
        <v>1</v>
      </c>
      <c r="AL334" s="130">
        <v>0</v>
      </c>
      <c r="AM334" s="108" t="s">
        <v>548</v>
      </c>
      <c r="AN334" s="108" t="s">
        <v>548</v>
      </c>
      <c r="AO334" s="130">
        <v>0</v>
      </c>
      <c r="AP334" s="108" t="s">
        <v>548</v>
      </c>
      <c r="AQ334" s="108" t="s">
        <v>534</v>
      </c>
      <c r="AR334" s="134">
        <v>0</v>
      </c>
      <c r="AS334" s="108">
        <v>5</v>
      </c>
      <c r="AT334" s="130">
        <v>0</v>
      </c>
      <c r="AU334" s="108">
        <v>5</v>
      </c>
      <c r="AV334" s="134">
        <v>0.55555555555555558</v>
      </c>
      <c r="AW334" s="108">
        <v>2</v>
      </c>
      <c r="AX334" s="108" t="s">
        <v>548</v>
      </c>
      <c r="AY334" s="108">
        <v>2</v>
      </c>
      <c r="AZ334" s="135">
        <v>1</v>
      </c>
      <c r="BA334" s="130">
        <v>0</v>
      </c>
      <c r="BB334" s="131" t="s">
        <v>603</v>
      </c>
      <c r="BC334" s="108" t="s">
        <v>534</v>
      </c>
      <c r="BD334" s="134">
        <v>0</v>
      </c>
      <c r="BE334" s="130">
        <v>0</v>
      </c>
      <c r="BF334" s="108" t="s">
        <v>534</v>
      </c>
      <c r="BG334" s="134">
        <v>0</v>
      </c>
      <c r="BH334" s="108">
        <v>4</v>
      </c>
      <c r="BI334" s="108">
        <v>7</v>
      </c>
      <c r="BJ334" s="108">
        <v>11</v>
      </c>
      <c r="BK334" s="135">
        <v>1</v>
      </c>
      <c r="BL334" s="108">
        <v>46</v>
      </c>
      <c r="BM334" s="140">
        <v>0.63013698630136983</v>
      </c>
    </row>
    <row r="335" spans="2:65" x14ac:dyDescent="0.35">
      <c r="B335" s="107" t="s">
        <v>1</v>
      </c>
      <c r="C335" s="107" t="s">
        <v>8</v>
      </c>
      <c r="D335" s="107" t="s">
        <v>9</v>
      </c>
      <c r="E335" s="107" t="s">
        <v>506</v>
      </c>
      <c r="F335" s="107" t="s">
        <v>1191</v>
      </c>
      <c r="G335" s="107" t="s">
        <v>11</v>
      </c>
      <c r="H335" s="107" t="s">
        <v>1366</v>
      </c>
      <c r="I335" s="133" t="s">
        <v>603</v>
      </c>
      <c r="J335" s="107" t="s">
        <v>748</v>
      </c>
      <c r="K335" s="133" t="s">
        <v>603</v>
      </c>
      <c r="L335" s="107" t="s">
        <v>616</v>
      </c>
      <c r="M335" s="107" t="s">
        <v>534</v>
      </c>
      <c r="N335" s="132" t="s">
        <v>534</v>
      </c>
      <c r="O335" s="107">
        <v>2</v>
      </c>
      <c r="P335" s="107">
        <v>2</v>
      </c>
      <c r="Q335" s="107">
        <v>1</v>
      </c>
      <c r="R335" s="107">
        <v>1</v>
      </c>
      <c r="S335" s="107">
        <v>2</v>
      </c>
      <c r="T335" s="107">
        <v>2</v>
      </c>
      <c r="U335" s="107">
        <v>2</v>
      </c>
      <c r="V335" s="107">
        <v>2</v>
      </c>
      <c r="W335" s="107">
        <v>4</v>
      </c>
      <c r="X335" s="107" t="s">
        <v>1365</v>
      </c>
      <c r="Y335" s="107" t="s">
        <v>548</v>
      </c>
      <c r="Z335" s="107" t="s">
        <v>548</v>
      </c>
      <c r="AA335" s="107" t="s">
        <v>548</v>
      </c>
      <c r="AB335" s="107" t="s">
        <v>548</v>
      </c>
      <c r="AC335" s="107">
        <v>18</v>
      </c>
      <c r="AD335" s="139">
        <v>1</v>
      </c>
      <c r="AE335" s="107">
        <v>10</v>
      </c>
      <c r="AF335" s="107">
        <v>10</v>
      </c>
      <c r="AG335" s="139">
        <v>1</v>
      </c>
      <c r="AH335" s="107">
        <v>10</v>
      </c>
      <c r="AI335" s="138">
        <v>0</v>
      </c>
      <c r="AJ335" s="107">
        <v>10</v>
      </c>
      <c r="AK335" s="137">
        <v>0.7142857142857143</v>
      </c>
      <c r="AL335" s="107">
        <v>3</v>
      </c>
      <c r="AM335" s="138">
        <v>0</v>
      </c>
      <c r="AN335" s="107" t="s">
        <v>614</v>
      </c>
      <c r="AO335" s="138">
        <v>0</v>
      </c>
      <c r="AP335" s="138">
        <v>0</v>
      </c>
      <c r="AQ335" s="107">
        <v>3</v>
      </c>
      <c r="AR335" s="136">
        <v>0.25</v>
      </c>
      <c r="AS335" s="138">
        <v>0</v>
      </c>
      <c r="AT335" s="138">
        <v>0</v>
      </c>
      <c r="AU335" s="107" t="s">
        <v>534</v>
      </c>
      <c r="AV335" s="136">
        <v>0</v>
      </c>
      <c r="AW335" s="138">
        <v>0</v>
      </c>
      <c r="AX335" s="107" t="s">
        <v>614</v>
      </c>
      <c r="AY335" s="107" t="s">
        <v>534</v>
      </c>
      <c r="AZ335" s="136">
        <v>0</v>
      </c>
      <c r="BA335" s="138">
        <v>0</v>
      </c>
      <c r="BB335" s="133" t="s">
        <v>603</v>
      </c>
      <c r="BC335" s="107" t="s">
        <v>534</v>
      </c>
      <c r="BD335" s="136">
        <v>0</v>
      </c>
      <c r="BE335" s="107">
        <v>10</v>
      </c>
      <c r="BF335" s="107">
        <v>10</v>
      </c>
      <c r="BG335" s="139">
        <v>1</v>
      </c>
      <c r="BH335" s="107">
        <v>4</v>
      </c>
      <c r="BI335" s="138">
        <v>0</v>
      </c>
      <c r="BJ335" s="107">
        <v>4</v>
      </c>
      <c r="BK335" s="136">
        <v>0.36363636363636365</v>
      </c>
      <c r="BL335" s="108">
        <v>55</v>
      </c>
      <c r="BM335" s="137">
        <v>0.625</v>
      </c>
    </row>
    <row r="336" spans="2:65" x14ac:dyDescent="0.35">
      <c r="B336" s="108" t="s">
        <v>1</v>
      </c>
      <c r="C336" s="108" t="s">
        <v>24</v>
      </c>
      <c r="D336" s="108" t="s">
        <v>491</v>
      </c>
      <c r="E336" s="108" t="s">
        <v>492</v>
      </c>
      <c r="F336" s="108" t="s">
        <v>1240</v>
      </c>
      <c r="G336" s="108" t="s">
        <v>493</v>
      </c>
      <c r="H336" s="108" t="s">
        <v>1364</v>
      </c>
      <c r="I336" s="131" t="s">
        <v>603</v>
      </c>
      <c r="J336" s="108" t="s">
        <v>1358</v>
      </c>
      <c r="K336" s="131" t="s">
        <v>603</v>
      </c>
      <c r="L336" s="108" t="s">
        <v>751</v>
      </c>
      <c r="M336" s="108" t="s">
        <v>534</v>
      </c>
      <c r="N336" s="129" t="s">
        <v>534</v>
      </c>
      <c r="O336" s="108">
        <v>2</v>
      </c>
      <c r="P336" s="108">
        <v>2</v>
      </c>
      <c r="Q336" s="108">
        <v>1</v>
      </c>
      <c r="R336" s="108">
        <v>1</v>
      </c>
      <c r="S336" s="108">
        <v>2</v>
      </c>
      <c r="T336" s="108">
        <v>2</v>
      </c>
      <c r="U336" s="108">
        <v>2</v>
      </c>
      <c r="V336" s="108">
        <v>2</v>
      </c>
      <c r="W336" s="130">
        <v>0</v>
      </c>
      <c r="X336" s="108" t="s">
        <v>1363</v>
      </c>
      <c r="Y336" s="108" t="s">
        <v>548</v>
      </c>
      <c r="Z336" s="108" t="s">
        <v>548</v>
      </c>
      <c r="AA336" s="108" t="s">
        <v>548</v>
      </c>
      <c r="AB336" s="108" t="s">
        <v>548</v>
      </c>
      <c r="AC336" s="108">
        <v>14</v>
      </c>
      <c r="AD336" s="135">
        <v>0.77777777777777779</v>
      </c>
      <c r="AE336" s="108">
        <v>10</v>
      </c>
      <c r="AF336" s="108">
        <v>10</v>
      </c>
      <c r="AG336" s="135">
        <v>1</v>
      </c>
      <c r="AH336" s="108">
        <v>10</v>
      </c>
      <c r="AI336" s="130">
        <v>0</v>
      </c>
      <c r="AJ336" s="108">
        <v>10</v>
      </c>
      <c r="AK336" s="140">
        <v>0.7142857142857143</v>
      </c>
      <c r="AL336" s="130">
        <v>0</v>
      </c>
      <c r="AM336" s="130">
        <v>0</v>
      </c>
      <c r="AN336" s="108" t="s">
        <v>548</v>
      </c>
      <c r="AO336" s="108" t="s">
        <v>548</v>
      </c>
      <c r="AP336" s="130">
        <v>0</v>
      </c>
      <c r="AQ336" s="108" t="s">
        <v>534</v>
      </c>
      <c r="AR336" s="134">
        <v>0</v>
      </c>
      <c r="AS336" s="108">
        <v>5</v>
      </c>
      <c r="AT336" s="130">
        <v>0</v>
      </c>
      <c r="AU336" s="108">
        <v>5</v>
      </c>
      <c r="AV336" s="134">
        <v>0.55555555555555558</v>
      </c>
      <c r="AW336" s="130">
        <v>0</v>
      </c>
      <c r="AX336" s="108" t="s">
        <v>614</v>
      </c>
      <c r="AY336" s="108" t="s">
        <v>534</v>
      </c>
      <c r="AZ336" s="134">
        <v>0</v>
      </c>
      <c r="BA336" s="108">
        <v>2</v>
      </c>
      <c r="BB336" s="131" t="s">
        <v>603</v>
      </c>
      <c r="BC336" s="108">
        <v>2</v>
      </c>
      <c r="BD336" s="135">
        <v>1</v>
      </c>
      <c r="BE336" s="130">
        <v>0</v>
      </c>
      <c r="BF336" s="108" t="s">
        <v>534</v>
      </c>
      <c r="BG336" s="134">
        <v>0</v>
      </c>
      <c r="BH336" s="108">
        <v>4</v>
      </c>
      <c r="BI336" s="108">
        <v>7</v>
      </c>
      <c r="BJ336" s="108">
        <v>11</v>
      </c>
      <c r="BK336" s="135">
        <v>1</v>
      </c>
      <c r="BL336" s="108">
        <v>52</v>
      </c>
      <c r="BM336" s="140">
        <v>0.61904761904761907</v>
      </c>
    </row>
    <row r="337" spans="2:65" x14ac:dyDescent="0.35">
      <c r="B337" s="107" t="s">
        <v>1</v>
      </c>
      <c r="C337" s="107" t="s">
        <v>78</v>
      </c>
      <c r="D337" s="107" t="s">
        <v>78</v>
      </c>
      <c r="E337" s="107" t="s">
        <v>289</v>
      </c>
      <c r="F337" s="107" t="s">
        <v>978</v>
      </c>
      <c r="G337" s="107" t="s">
        <v>521</v>
      </c>
      <c r="H337" s="107" t="s">
        <v>1362</v>
      </c>
      <c r="I337" s="133" t="s">
        <v>603</v>
      </c>
      <c r="J337" s="107" t="s">
        <v>1361</v>
      </c>
      <c r="K337" s="133" t="s">
        <v>603</v>
      </c>
      <c r="L337" s="107" t="s">
        <v>692</v>
      </c>
      <c r="M337" s="107" t="s">
        <v>534</v>
      </c>
      <c r="N337" s="132" t="s">
        <v>534</v>
      </c>
      <c r="O337" s="107">
        <v>2</v>
      </c>
      <c r="P337" s="107">
        <v>2</v>
      </c>
      <c r="Q337" s="107">
        <v>1</v>
      </c>
      <c r="R337" s="107">
        <v>1</v>
      </c>
      <c r="S337" s="107">
        <v>2</v>
      </c>
      <c r="T337" s="107" t="s">
        <v>548</v>
      </c>
      <c r="U337" s="107">
        <v>2</v>
      </c>
      <c r="V337" s="107">
        <v>2</v>
      </c>
      <c r="W337" s="107">
        <v>4</v>
      </c>
      <c r="X337" s="107" t="s">
        <v>1360</v>
      </c>
      <c r="Y337" s="107" t="s">
        <v>548</v>
      </c>
      <c r="Z337" s="107" t="s">
        <v>548</v>
      </c>
      <c r="AA337" s="107" t="s">
        <v>548</v>
      </c>
      <c r="AB337" s="107" t="s">
        <v>548</v>
      </c>
      <c r="AC337" s="107">
        <v>16</v>
      </c>
      <c r="AD337" s="139">
        <v>1</v>
      </c>
      <c r="AE337" s="107">
        <v>10</v>
      </c>
      <c r="AF337" s="107">
        <v>10</v>
      </c>
      <c r="AG337" s="139">
        <v>1</v>
      </c>
      <c r="AH337" s="107">
        <v>10</v>
      </c>
      <c r="AI337" s="138">
        <v>0</v>
      </c>
      <c r="AJ337" s="107">
        <v>10</v>
      </c>
      <c r="AK337" s="137">
        <v>0.7142857142857143</v>
      </c>
      <c r="AL337" s="138">
        <v>0</v>
      </c>
      <c r="AM337" s="107" t="s">
        <v>548</v>
      </c>
      <c r="AN337" s="107" t="s">
        <v>548</v>
      </c>
      <c r="AO337" s="107">
        <v>4</v>
      </c>
      <c r="AP337" s="138">
        <v>0</v>
      </c>
      <c r="AQ337" s="107">
        <v>4</v>
      </c>
      <c r="AR337" s="136">
        <v>0.44444444444444442</v>
      </c>
      <c r="AS337" s="138">
        <v>0</v>
      </c>
      <c r="AT337" s="138">
        <v>0</v>
      </c>
      <c r="AU337" s="107" t="s">
        <v>534</v>
      </c>
      <c r="AV337" s="136">
        <v>0</v>
      </c>
      <c r="AW337" s="138">
        <v>0</v>
      </c>
      <c r="AX337" s="107" t="s">
        <v>614</v>
      </c>
      <c r="AY337" s="107" t="s">
        <v>534</v>
      </c>
      <c r="AZ337" s="136">
        <v>0</v>
      </c>
      <c r="BA337" s="138">
        <v>0</v>
      </c>
      <c r="BB337" s="133" t="s">
        <v>603</v>
      </c>
      <c r="BC337" s="107" t="s">
        <v>534</v>
      </c>
      <c r="BD337" s="136">
        <v>0</v>
      </c>
      <c r="BE337" s="138">
        <v>0</v>
      </c>
      <c r="BF337" s="107" t="s">
        <v>534</v>
      </c>
      <c r="BG337" s="136">
        <v>0</v>
      </c>
      <c r="BH337" s="107">
        <v>4</v>
      </c>
      <c r="BI337" s="107">
        <v>7</v>
      </c>
      <c r="BJ337" s="107">
        <v>11</v>
      </c>
      <c r="BK337" s="139">
        <v>1</v>
      </c>
      <c r="BL337" s="108">
        <v>51</v>
      </c>
      <c r="BM337" s="137">
        <v>0.61445783132530118</v>
      </c>
    </row>
    <row r="338" spans="2:65" x14ac:dyDescent="0.35">
      <c r="B338" s="108" t="s">
        <v>1</v>
      </c>
      <c r="C338" s="108" t="s">
        <v>21</v>
      </c>
      <c r="D338" s="108" t="s">
        <v>315</v>
      </c>
      <c r="E338" s="108" t="s">
        <v>316</v>
      </c>
      <c r="F338" s="108" t="s">
        <v>1142</v>
      </c>
      <c r="G338" s="108" t="s">
        <v>80</v>
      </c>
      <c r="H338" s="108" t="s">
        <v>1359</v>
      </c>
      <c r="I338" s="131" t="s">
        <v>603</v>
      </c>
      <c r="J338" s="108" t="s">
        <v>1358</v>
      </c>
      <c r="K338" s="131" t="s">
        <v>603</v>
      </c>
      <c r="L338" s="108" t="s">
        <v>656</v>
      </c>
      <c r="M338" s="108" t="s">
        <v>534</v>
      </c>
      <c r="N338" s="129" t="s">
        <v>534</v>
      </c>
      <c r="O338" s="108">
        <v>2</v>
      </c>
      <c r="P338" s="108">
        <v>2</v>
      </c>
      <c r="Q338" s="108" t="s">
        <v>548</v>
      </c>
      <c r="R338" s="108" t="s">
        <v>548</v>
      </c>
      <c r="S338" s="108">
        <v>2</v>
      </c>
      <c r="T338" s="108">
        <v>2</v>
      </c>
      <c r="U338" s="108">
        <v>2</v>
      </c>
      <c r="V338" s="108">
        <v>2</v>
      </c>
      <c r="W338" s="108">
        <v>4</v>
      </c>
      <c r="X338" s="108" t="s">
        <v>1357</v>
      </c>
      <c r="Y338" s="108" t="s">
        <v>548</v>
      </c>
      <c r="Z338" s="108" t="s">
        <v>548</v>
      </c>
      <c r="AA338" s="108" t="s">
        <v>548</v>
      </c>
      <c r="AB338" s="108" t="s">
        <v>548</v>
      </c>
      <c r="AC338" s="108">
        <v>16</v>
      </c>
      <c r="AD338" s="135">
        <v>1</v>
      </c>
      <c r="AE338" s="130">
        <v>0</v>
      </c>
      <c r="AF338" s="108" t="s">
        <v>534</v>
      </c>
      <c r="AG338" s="134">
        <v>0</v>
      </c>
      <c r="AH338" s="130">
        <v>0</v>
      </c>
      <c r="AI338" s="130">
        <v>0</v>
      </c>
      <c r="AJ338" s="108" t="s">
        <v>534</v>
      </c>
      <c r="AK338" s="134">
        <v>0</v>
      </c>
      <c r="AL338" s="108">
        <v>3</v>
      </c>
      <c r="AM338" s="108" t="s">
        <v>548</v>
      </c>
      <c r="AN338" s="108" t="s">
        <v>548</v>
      </c>
      <c r="AO338" s="130">
        <v>0</v>
      </c>
      <c r="AP338" s="130">
        <v>0</v>
      </c>
      <c r="AQ338" s="108">
        <v>3</v>
      </c>
      <c r="AR338" s="134">
        <v>0.33333333333333331</v>
      </c>
      <c r="AS338" s="108">
        <v>5</v>
      </c>
      <c r="AT338" s="108">
        <v>4</v>
      </c>
      <c r="AU338" s="108">
        <v>9</v>
      </c>
      <c r="AV338" s="135">
        <v>1</v>
      </c>
      <c r="AW338" s="130">
        <v>0</v>
      </c>
      <c r="AX338" s="108" t="s">
        <v>548</v>
      </c>
      <c r="AY338" s="108" t="s">
        <v>534</v>
      </c>
      <c r="AZ338" s="134">
        <v>0</v>
      </c>
      <c r="BA338" s="108">
        <v>2</v>
      </c>
      <c r="BB338" s="131" t="s">
        <v>603</v>
      </c>
      <c r="BC338" s="108">
        <v>2</v>
      </c>
      <c r="BD338" s="135">
        <v>1</v>
      </c>
      <c r="BE338" s="108">
        <v>10</v>
      </c>
      <c r="BF338" s="108">
        <v>10</v>
      </c>
      <c r="BG338" s="135">
        <v>1</v>
      </c>
      <c r="BH338" s="108">
        <v>4</v>
      </c>
      <c r="BI338" s="108">
        <v>7</v>
      </c>
      <c r="BJ338" s="108">
        <v>11</v>
      </c>
      <c r="BK338" s="135">
        <v>1</v>
      </c>
      <c r="BL338" s="108">
        <v>51</v>
      </c>
      <c r="BM338" s="140">
        <v>0.61445783132530118</v>
      </c>
    </row>
    <row r="339" spans="2:65" x14ac:dyDescent="0.35">
      <c r="B339" s="107" t="s">
        <v>1</v>
      </c>
      <c r="C339" s="107" t="s">
        <v>24</v>
      </c>
      <c r="D339" s="107" t="s">
        <v>57</v>
      </c>
      <c r="E339" s="107" t="s">
        <v>235</v>
      </c>
      <c r="F339" s="107" t="s">
        <v>1049</v>
      </c>
      <c r="G339" s="107" t="s">
        <v>42</v>
      </c>
      <c r="H339" s="107" t="s">
        <v>1356</v>
      </c>
      <c r="I339" s="133" t="s">
        <v>603</v>
      </c>
      <c r="J339" s="107" t="s">
        <v>1277</v>
      </c>
      <c r="K339" s="133" t="s">
        <v>603</v>
      </c>
      <c r="L339" s="107" t="s">
        <v>618</v>
      </c>
      <c r="M339" s="107" t="s">
        <v>534</v>
      </c>
      <c r="N339" s="132" t="s">
        <v>534</v>
      </c>
      <c r="O339" s="107">
        <v>2</v>
      </c>
      <c r="P339" s="107">
        <v>2</v>
      </c>
      <c r="Q339" s="107">
        <v>1</v>
      </c>
      <c r="R339" s="107">
        <v>1</v>
      </c>
      <c r="S339" s="107">
        <v>2</v>
      </c>
      <c r="T339" s="107">
        <v>2</v>
      </c>
      <c r="U339" s="107">
        <v>2</v>
      </c>
      <c r="V339" s="107">
        <v>2</v>
      </c>
      <c r="W339" s="107">
        <v>4</v>
      </c>
      <c r="X339" s="107" t="s">
        <v>623</v>
      </c>
      <c r="Y339" s="107" t="s">
        <v>548</v>
      </c>
      <c r="Z339" s="107" t="s">
        <v>548</v>
      </c>
      <c r="AA339" s="107" t="s">
        <v>548</v>
      </c>
      <c r="AB339" s="107" t="s">
        <v>548</v>
      </c>
      <c r="AC339" s="107">
        <v>18</v>
      </c>
      <c r="AD339" s="139">
        <v>1</v>
      </c>
      <c r="AE339" s="107">
        <v>10</v>
      </c>
      <c r="AF339" s="107">
        <v>10</v>
      </c>
      <c r="AG339" s="139">
        <v>1</v>
      </c>
      <c r="AH339" s="107">
        <v>10</v>
      </c>
      <c r="AI339" s="138">
        <v>0</v>
      </c>
      <c r="AJ339" s="107">
        <v>10</v>
      </c>
      <c r="AK339" s="137">
        <v>0.7142857142857143</v>
      </c>
      <c r="AL339" s="138">
        <v>0</v>
      </c>
      <c r="AM339" s="138">
        <v>0</v>
      </c>
      <c r="AN339" s="107" t="s">
        <v>614</v>
      </c>
      <c r="AO339" s="138">
        <v>0</v>
      </c>
      <c r="AP339" s="138">
        <v>0</v>
      </c>
      <c r="AQ339" s="107" t="s">
        <v>534</v>
      </c>
      <c r="AR339" s="136">
        <v>0</v>
      </c>
      <c r="AS339" s="107">
        <v>5</v>
      </c>
      <c r="AT339" s="138">
        <v>0</v>
      </c>
      <c r="AU339" s="107">
        <v>5</v>
      </c>
      <c r="AV339" s="136">
        <v>0.55555555555555558</v>
      </c>
      <c r="AW339" s="138">
        <v>0</v>
      </c>
      <c r="AX339" s="107" t="s">
        <v>548</v>
      </c>
      <c r="AY339" s="107" t="s">
        <v>534</v>
      </c>
      <c r="AZ339" s="136">
        <v>0</v>
      </c>
      <c r="BA339" s="138">
        <v>0</v>
      </c>
      <c r="BB339" s="133" t="s">
        <v>603</v>
      </c>
      <c r="BC339" s="107" t="s">
        <v>534</v>
      </c>
      <c r="BD339" s="136">
        <v>0</v>
      </c>
      <c r="BE339" s="138">
        <v>0</v>
      </c>
      <c r="BF339" s="107" t="s">
        <v>534</v>
      </c>
      <c r="BG339" s="136">
        <v>0</v>
      </c>
      <c r="BH339" s="107">
        <v>4</v>
      </c>
      <c r="BI339" s="107">
        <v>7</v>
      </c>
      <c r="BJ339" s="107">
        <v>11</v>
      </c>
      <c r="BK339" s="139">
        <v>1</v>
      </c>
      <c r="BL339" s="108">
        <v>54</v>
      </c>
      <c r="BM339" s="137">
        <v>0.61363636363636365</v>
      </c>
    </row>
    <row r="340" spans="2:65" x14ac:dyDescent="0.35">
      <c r="B340" s="108" t="s">
        <v>1</v>
      </c>
      <c r="C340" s="108" t="s">
        <v>85</v>
      </c>
      <c r="D340" s="108" t="s">
        <v>530</v>
      </c>
      <c r="E340" s="108" t="s">
        <v>531</v>
      </c>
      <c r="F340" s="108" t="s">
        <v>1218</v>
      </c>
      <c r="G340" s="108" t="s">
        <v>88</v>
      </c>
      <c r="H340" s="108" t="s">
        <v>1355</v>
      </c>
      <c r="I340" s="131" t="s">
        <v>603</v>
      </c>
      <c r="J340" s="108" t="s">
        <v>1277</v>
      </c>
      <c r="K340" s="131" t="s">
        <v>603</v>
      </c>
      <c r="L340" s="108" t="s">
        <v>604</v>
      </c>
      <c r="M340" s="108" t="s">
        <v>534</v>
      </c>
      <c r="N340" s="129" t="s">
        <v>534</v>
      </c>
      <c r="O340" s="108">
        <v>2</v>
      </c>
      <c r="P340" s="108">
        <v>2</v>
      </c>
      <c r="Q340" s="130">
        <v>0</v>
      </c>
      <c r="R340" s="130">
        <v>0</v>
      </c>
      <c r="S340" s="108">
        <v>2</v>
      </c>
      <c r="T340" s="108">
        <v>2</v>
      </c>
      <c r="U340" s="108">
        <v>2</v>
      </c>
      <c r="V340" s="108">
        <v>2</v>
      </c>
      <c r="W340" s="130">
        <v>0</v>
      </c>
      <c r="X340" s="108" t="s">
        <v>758</v>
      </c>
      <c r="Y340" s="108" t="s">
        <v>548</v>
      </c>
      <c r="Z340" s="108" t="s">
        <v>548</v>
      </c>
      <c r="AA340" s="108" t="s">
        <v>548</v>
      </c>
      <c r="AB340" s="108" t="s">
        <v>548</v>
      </c>
      <c r="AC340" s="108">
        <v>12</v>
      </c>
      <c r="AD340" s="140">
        <v>0.66666666666666663</v>
      </c>
      <c r="AE340" s="108">
        <v>10</v>
      </c>
      <c r="AF340" s="108">
        <v>10</v>
      </c>
      <c r="AG340" s="135">
        <v>1</v>
      </c>
      <c r="AH340" s="130">
        <v>0</v>
      </c>
      <c r="AI340" s="130">
        <v>0</v>
      </c>
      <c r="AJ340" s="108" t="s">
        <v>534</v>
      </c>
      <c r="AK340" s="134">
        <v>0</v>
      </c>
      <c r="AL340" s="130">
        <v>0</v>
      </c>
      <c r="AM340" s="130">
        <v>0</v>
      </c>
      <c r="AN340" s="108" t="s">
        <v>614</v>
      </c>
      <c r="AO340" s="108">
        <v>4</v>
      </c>
      <c r="AP340" s="130">
        <v>0</v>
      </c>
      <c r="AQ340" s="108">
        <v>4</v>
      </c>
      <c r="AR340" s="134">
        <v>0.33333333333333331</v>
      </c>
      <c r="AS340" s="108">
        <v>5</v>
      </c>
      <c r="AT340" s="130">
        <v>0</v>
      </c>
      <c r="AU340" s="108">
        <v>5</v>
      </c>
      <c r="AV340" s="134">
        <v>0.55555555555555558</v>
      </c>
      <c r="AW340" s="130">
        <v>0</v>
      </c>
      <c r="AX340" s="108" t="s">
        <v>548</v>
      </c>
      <c r="AY340" s="108" t="s">
        <v>534</v>
      </c>
      <c r="AZ340" s="134">
        <v>0</v>
      </c>
      <c r="BA340" s="108">
        <v>2</v>
      </c>
      <c r="BB340" s="131" t="s">
        <v>603</v>
      </c>
      <c r="BC340" s="108">
        <v>2</v>
      </c>
      <c r="BD340" s="135">
        <v>1</v>
      </c>
      <c r="BE340" s="108">
        <v>10</v>
      </c>
      <c r="BF340" s="108">
        <v>10</v>
      </c>
      <c r="BG340" s="135">
        <v>1</v>
      </c>
      <c r="BH340" s="108">
        <v>4</v>
      </c>
      <c r="BI340" s="108">
        <v>7</v>
      </c>
      <c r="BJ340" s="108">
        <v>11</v>
      </c>
      <c r="BK340" s="135">
        <v>1</v>
      </c>
      <c r="BL340" s="108">
        <v>54</v>
      </c>
      <c r="BM340" s="140">
        <v>0.61363636363636365</v>
      </c>
    </row>
    <row r="341" spans="2:65" x14ac:dyDescent="0.35">
      <c r="B341" s="107" t="s">
        <v>1</v>
      </c>
      <c r="C341" s="107" t="s">
        <v>72</v>
      </c>
      <c r="D341" s="107" t="s">
        <v>361</v>
      </c>
      <c r="E341" s="107" t="s">
        <v>362</v>
      </c>
      <c r="F341" s="107" t="s">
        <v>1243</v>
      </c>
      <c r="G341" s="107" t="s">
        <v>75</v>
      </c>
      <c r="H341" s="107" t="s">
        <v>1354</v>
      </c>
      <c r="I341" s="133" t="s">
        <v>603</v>
      </c>
      <c r="J341" s="107" t="s">
        <v>1342</v>
      </c>
      <c r="K341" s="133" t="s">
        <v>603</v>
      </c>
      <c r="L341" s="107" t="s">
        <v>1353</v>
      </c>
      <c r="M341" s="107" t="s">
        <v>534</v>
      </c>
      <c r="N341" s="132" t="s">
        <v>534</v>
      </c>
      <c r="O341" s="107">
        <v>2</v>
      </c>
      <c r="P341" s="107">
        <v>2</v>
      </c>
      <c r="Q341" s="107">
        <v>1</v>
      </c>
      <c r="R341" s="107">
        <v>1</v>
      </c>
      <c r="S341" s="107">
        <v>2</v>
      </c>
      <c r="T341" s="107">
        <v>2</v>
      </c>
      <c r="U341" s="107">
        <v>2</v>
      </c>
      <c r="V341" s="107">
        <v>2</v>
      </c>
      <c r="W341" s="138">
        <v>0</v>
      </c>
      <c r="X341" s="107" t="s">
        <v>1352</v>
      </c>
      <c r="Y341" s="107" t="s">
        <v>548</v>
      </c>
      <c r="Z341" s="107" t="s">
        <v>548</v>
      </c>
      <c r="AA341" s="107" t="s">
        <v>548</v>
      </c>
      <c r="AB341" s="107" t="s">
        <v>548</v>
      </c>
      <c r="AC341" s="107">
        <v>14</v>
      </c>
      <c r="AD341" s="139">
        <v>0.77777777777777779</v>
      </c>
      <c r="AE341" s="107">
        <v>10</v>
      </c>
      <c r="AF341" s="107">
        <v>10</v>
      </c>
      <c r="AG341" s="139">
        <v>1</v>
      </c>
      <c r="AH341" s="107">
        <v>10</v>
      </c>
      <c r="AI341" s="107">
        <v>4</v>
      </c>
      <c r="AJ341" s="107">
        <v>14</v>
      </c>
      <c r="AK341" s="139">
        <v>1</v>
      </c>
      <c r="AL341" s="138">
        <v>0</v>
      </c>
      <c r="AM341" s="107">
        <v>3</v>
      </c>
      <c r="AN341" s="107" t="s">
        <v>548</v>
      </c>
      <c r="AO341" s="138">
        <v>0</v>
      </c>
      <c r="AP341" s="107" t="s">
        <v>548</v>
      </c>
      <c r="AQ341" s="107">
        <v>3</v>
      </c>
      <c r="AR341" s="136">
        <v>0.3</v>
      </c>
      <c r="AS341" s="138">
        <v>0</v>
      </c>
      <c r="AT341" s="138">
        <v>0</v>
      </c>
      <c r="AU341" s="107" t="s">
        <v>534</v>
      </c>
      <c r="AV341" s="136">
        <v>0</v>
      </c>
      <c r="AW341" s="138">
        <v>0</v>
      </c>
      <c r="AX341" s="107" t="s">
        <v>548</v>
      </c>
      <c r="AY341" s="107" t="s">
        <v>534</v>
      </c>
      <c r="AZ341" s="136">
        <v>0</v>
      </c>
      <c r="BA341" s="138">
        <v>0</v>
      </c>
      <c r="BB341" s="133" t="s">
        <v>603</v>
      </c>
      <c r="BC341" s="107" t="s">
        <v>534</v>
      </c>
      <c r="BD341" s="136">
        <v>0</v>
      </c>
      <c r="BE341" s="138">
        <v>0</v>
      </c>
      <c r="BF341" s="107" t="s">
        <v>534</v>
      </c>
      <c r="BG341" s="136">
        <v>0</v>
      </c>
      <c r="BH341" s="107">
        <v>4</v>
      </c>
      <c r="BI341" s="107">
        <v>7</v>
      </c>
      <c r="BJ341" s="107">
        <v>11</v>
      </c>
      <c r="BK341" s="139">
        <v>1</v>
      </c>
      <c r="BL341" s="108">
        <v>52</v>
      </c>
      <c r="BM341" s="137">
        <v>0.60465116279069764</v>
      </c>
    </row>
    <row r="342" spans="2:65" x14ac:dyDescent="0.35">
      <c r="B342" s="108" t="s">
        <v>1</v>
      </c>
      <c r="C342" s="108" t="s">
        <v>27</v>
      </c>
      <c r="D342" s="108" t="s">
        <v>28</v>
      </c>
      <c r="E342" s="108" t="s">
        <v>419</v>
      </c>
      <c r="F342" s="108" t="s">
        <v>1163</v>
      </c>
      <c r="G342" s="108" t="s">
        <v>30</v>
      </c>
      <c r="H342" s="108" t="s">
        <v>1351</v>
      </c>
      <c r="I342" s="131" t="s">
        <v>603</v>
      </c>
      <c r="J342" s="108" t="s">
        <v>1350</v>
      </c>
      <c r="K342" s="131" t="s">
        <v>603</v>
      </c>
      <c r="L342" s="108" t="s">
        <v>627</v>
      </c>
      <c r="M342" s="108" t="s">
        <v>534</v>
      </c>
      <c r="N342" s="129" t="s">
        <v>534</v>
      </c>
      <c r="O342" s="108">
        <v>2</v>
      </c>
      <c r="P342" s="108">
        <v>2</v>
      </c>
      <c r="Q342" s="108">
        <v>1</v>
      </c>
      <c r="R342" s="108">
        <v>1</v>
      </c>
      <c r="S342" s="108">
        <v>2</v>
      </c>
      <c r="T342" s="108">
        <v>2</v>
      </c>
      <c r="U342" s="108">
        <v>2</v>
      </c>
      <c r="V342" s="108">
        <v>2</v>
      </c>
      <c r="W342" s="108">
        <v>4</v>
      </c>
      <c r="X342" s="108" t="s">
        <v>1349</v>
      </c>
      <c r="Y342" s="108" t="s">
        <v>548</v>
      </c>
      <c r="Z342" s="108" t="s">
        <v>548</v>
      </c>
      <c r="AA342" s="108" t="s">
        <v>548</v>
      </c>
      <c r="AB342" s="108" t="s">
        <v>548</v>
      </c>
      <c r="AC342" s="108">
        <v>18</v>
      </c>
      <c r="AD342" s="135">
        <v>1</v>
      </c>
      <c r="AE342" s="108">
        <v>10</v>
      </c>
      <c r="AF342" s="108">
        <v>10</v>
      </c>
      <c r="AG342" s="135">
        <v>1</v>
      </c>
      <c r="AH342" s="130">
        <v>0</v>
      </c>
      <c r="AI342" s="130">
        <v>0</v>
      </c>
      <c r="AJ342" s="108" t="s">
        <v>534</v>
      </c>
      <c r="AK342" s="134">
        <v>0</v>
      </c>
      <c r="AL342" s="130">
        <v>0</v>
      </c>
      <c r="AM342" s="130">
        <v>0</v>
      </c>
      <c r="AN342" s="108" t="s">
        <v>614</v>
      </c>
      <c r="AO342" s="108">
        <v>4</v>
      </c>
      <c r="AP342" s="130">
        <v>0</v>
      </c>
      <c r="AQ342" s="108">
        <v>4</v>
      </c>
      <c r="AR342" s="134">
        <v>0.33333333333333331</v>
      </c>
      <c r="AS342" s="130">
        <v>0</v>
      </c>
      <c r="AT342" s="130">
        <v>0</v>
      </c>
      <c r="AU342" s="108" t="s">
        <v>534</v>
      </c>
      <c r="AV342" s="134">
        <v>0</v>
      </c>
      <c r="AW342" s="130">
        <v>0</v>
      </c>
      <c r="AX342" s="108" t="s">
        <v>614</v>
      </c>
      <c r="AY342" s="108" t="s">
        <v>534</v>
      </c>
      <c r="AZ342" s="134">
        <v>0</v>
      </c>
      <c r="BA342" s="130">
        <v>0</v>
      </c>
      <c r="BB342" s="131" t="s">
        <v>603</v>
      </c>
      <c r="BC342" s="108" t="s">
        <v>534</v>
      </c>
      <c r="BD342" s="134">
        <v>0</v>
      </c>
      <c r="BE342" s="108">
        <v>10</v>
      </c>
      <c r="BF342" s="108">
        <v>10</v>
      </c>
      <c r="BG342" s="135">
        <v>1</v>
      </c>
      <c r="BH342" s="108">
        <v>4</v>
      </c>
      <c r="BI342" s="108">
        <v>7</v>
      </c>
      <c r="BJ342" s="108">
        <v>11</v>
      </c>
      <c r="BK342" s="135">
        <v>1</v>
      </c>
      <c r="BL342" s="108">
        <v>53</v>
      </c>
      <c r="BM342" s="140">
        <v>0.60227272727272729</v>
      </c>
    </row>
    <row r="343" spans="2:65" x14ac:dyDescent="0.35">
      <c r="B343" s="107" t="s">
        <v>1</v>
      </c>
      <c r="C343" s="107" t="s">
        <v>85</v>
      </c>
      <c r="D343" s="107" t="s">
        <v>91</v>
      </c>
      <c r="E343" s="107" t="s">
        <v>389</v>
      </c>
      <c r="F343" s="107" t="s">
        <v>1118</v>
      </c>
      <c r="G343" s="107" t="s">
        <v>88</v>
      </c>
      <c r="H343" s="107" t="s">
        <v>1348</v>
      </c>
      <c r="I343" s="133" t="s">
        <v>603</v>
      </c>
      <c r="J343" s="107" t="s">
        <v>1312</v>
      </c>
      <c r="K343" s="133" t="s">
        <v>603</v>
      </c>
      <c r="L343" s="107" t="s">
        <v>622</v>
      </c>
      <c r="M343" s="107" t="s">
        <v>534</v>
      </c>
      <c r="N343" s="132" t="s">
        <v>534</v>
      </c>
      <c r="O343" s="107">
        <v>2</v>
      </c>
      <c r="P343" s="107">
        <v>2</v>
      </c>
      <c r="Q343" s="107">
        <v>1</v>
      </c>
      <c r="R343" s="107">
        <v>1</v>
      </c>
      <c r="S343" s="107">
        <v>2</v>
      </c>
      <c r="T343" s="107">
        <v>2</v>
      </c>
      <c r="U343" s="107">
        <v>2</v>
      </c>
      <c r="V343" s="107">
        <v>2</v>
      </c>
      <c r="W343" s="107">
        <v>4</v>
      </c>
      <c r="X343" s="107" t="s">
        <v>1347</v>
      </c>
      <c r="Y343" s="107" t="s">
        <v>548</v>
      </c>
      <c r="Z343" s="107" t="s">
        <v>548</v>
      </c>
      <c r="AA343" s="107" t="s">
        <v>548</v>
      </c>
      <c r="AB343" s="107" t="s">
        <v>548</v>
      </c>
      <c r="AC343" s="107">
        <v>18</v>
      </c>
      <c r="AD343" s="139">
        <v>1</v>
      </c>
      <c r="AE343" s="107">
        <v>10</v>
      </c>
      <c r="AF343" s="107">
        <v>10</v>
      </c>
      <c r="AG343" s="139">
        <v>1</v>
      </c>
      <c r="AH343" s="107">
        <v>10</v>
      </c>
      <c r="AI343" s="138">
        <v>0</v>
      </c>
      <c r="AJ343" s="107">
        <v>10</v>
      </c>
      <c r="AK343" s="137">
        <v>0.7142857142857143</v>
      </c>
      <c r="AL343" s="138">
        <v>0</v>
      </c>
      <c r="AM343" s="138">
        <v>0</v>
      </c>
      <c r="AN343" s="107" t="s">
        <v>614</v>
      </c>
      <c r="AO343" s="107">
        <v>4</v>
      </c>
      <c r="AP343" s="138">
        <v>0</v>
      </c>
      <c r="AQ343" s="107">
        <v>4</v>
      </c>
      <c r="AR343" s="136">
        <v>0.33333333333333331</v>
      </c>
      <c r="AS343" s="138">
        <v>0</v>
      </c>
      <c r="AT343" s="138">
        <v>0</v>
      </c>
      <c r="AU343" s="107" t="s">
        <v>534</v>
      </c>
      <c r="AV343" s="136">
        <v>0</v>
      </c>
      <c r="AW343" s="138">
        <v>0</v>
      </c>
      <c r="AX343" s="107" t="s">
        <v>548</v>
      </c>
      <c r="AY343" s="107" t="s">
        <v>534</v>
      </c>
      <c r="AZ343" s="136">
        <v>0</v>
      </c>
      <c r="BA343" s="138">
        <v>0</v>
      </c>
      <c r="BB343" s="133" t="s">
        <v>603</v>
      </c>
      <c r="BC343" s="107" t="s">
        <v>534</v>
      </c>
      <c r="BD343" s="136">
        <v>0</v>
      </c>
      <c r="BE343" s="138">
        <v>0</v>
      </c>
      <c r="BF343" s="107" t="s">
        <v>534</v>
      </c>
      <c r="BG343" s="136">
        <v>0</v>
      </c>
      <c r="BH343" s="107">
        <v>4</v>
      </c>
      <c r="BI343" s="107">
        <v>7</v>
      </c>
      <c r="BJ343" s="107">
        <v>11</v>
      </c>
      <c r="BK343" s="139">
        <v>1</v>
      </c>
      <c r="BL343" s="108">
        <v>53</v>
      </c>
      <c r="BM343" s="137">
        <v>0.60227272727272729</v>
      </c>
    </row>
    <row r="344" spans="2:65" x14ac:dyDescent="0.35">
      <c r="B344" s="108" t="s">
        <v>1</v>
      </c>
      <c r="C344" s="108" t="s">
        <v>21</v>
      </c>
      <c r="D344" s="108" t="s">
        <v>192</v>
      </c>
      <c r="E344" s="108" t="s">
        <v>317</v>
      </c>
      <c r="F344" s="108" t="s">
        <v>1050</v>
      </c>
      <c r="G344" s="108" t="s">
        <v>109</v>
      </c>
      <c r="H344" s="108" t="s">
        <v>1346</v>
      </c>
      <c r="I344" s="131" t="s">
        <v>603</v>
      </c>
      <c r="J344" s="108" t="s">
        <v>1277</v>
      </c>
      <c r="K344" s="131" t="s">
        <v>603</v>
      </c>
      <c r="L344" s="108" t="s">
        <v>1345</v>
      </c>
      <c r="M344" s="108" t="s">
        <v>534</v>
      </c>
      <c r="N344" s="129" t="s">
        <v>534</v>
      </c>
      <c r="O344" s="108">
        <v>2</v>
      </c>
      <c r="P344" s="108">
        <v>2</v>
      </c>
      <c r="Q344" s="108" t="s">
        <v>548</v>
      </c>
      <c r="R344" s="108" t="s">
        <v>548</v>
      </c>
      <c r="S344" s="108">
        <v>2</v>
      </c>
      <c r="T344" s="108" t="s">
        <v>548</v>
      </c>
      <c r="U344" s="108">
        <v>2</v>
      </c>
      <c r="V344" s="108">
        <v>2</v>
      </c>
      <c r="W344" s="108" t="s">
        <v>548</v>
      </c>
      <c r="X344" s="108" t="s">
        <v>1344</v>
      </c>
      <c r="Y344" s="108" t="s">
        <v>548</v>
      </c>
      <c r="Z344" s="108" t="s">
        <v>548</v>
      </c>
      <c r="AA344" s="108" t="s">
        <v>548</v>
      </c>
      <c r="AB344" s="108" t="s">
        <v>548</v>
      </c>
      <c r="AC344" s="108">
        <v>10</v>
      </c>
      <c r="AD344" s="135">
        <v>1</v>
      </c>
      <c r="AE344" s="108" t="s">
        <v>548</v>
      </c>
      <c r="AF344" s="108" t="s">
        <v>534</v>
      </c>
      <c r="AG344" s="129" t="s">
        <v>534</v>
      </c>
      <c r="AH344" s="130">
        <v>0</v>
      </c>
      <c r="AI344" s="130">
        <v>0</v>
      </c>
      <c r="AJ344" s="108" t="s">
        <v>534</v>
      </c>
      <c r="AK344" s="134">
        <v>0</v>
      </c>
      <c r="AL344" s="130">
        <v>0</v>
      </c>
      <c r="AM344" s="130">
        <v>0</v>
      </c>
      <c r="AN344" s="108" t="s">
        <v>614</v>
      </c>
      <c r="AO344" s="108">
        <v>4</v>
      </c>
      <c r="AP344" s="130">
        <v>0</v>
      </c>
      <c r="AQ344" s="108">
        <v>4</v>
      </c>
      <c r="AR344" s="134">
        <v>0.33333333333333331</v>
      </c>
      <c r="AS344" s="108">
        <v>5</v>
      </c>
      <c r="AT344" s="130">
        <v>0</v>
      </c>
      <c r="AU344" s="108">
        <v>5</v>
      </c>
      <c r="AV344" s="134">
        <v>0.55555555555555558</v>
      </c>
      <c r="AW344" s="130">
        <v>0</v>
      </c>
      <c r="AX344" s="108" t="s">
        <v>548</v>
      </c>
      <c r="AY344" s="108" t="s">
        <v>534</v>
      </c>
      <c r="AZ344" s="134">
        <v>0</v>
      </c>
      <c r="BA344" s="108">
        <v>2</v>
      </c>
      <c r="BB344" s="131" t="s">
        <v>603</v>
      </c>
      <c r="BC344" s="108">
        <v>2</v>
      </c>
      <c r="BD344" s="135">
        <v>1</v>
      </c>
      <c r="BE344" s="108">
        <v>10</v>
      </c>
      <c r="BF344" s="108">
        <v>10</v>
      </c>
      <c r="BG344" s="135">
        <v>1</v>
      </c>
      <c r="BH344" s="108">
        <v>4</v>
      </c>
      <c r="BI344" s="108">
        <v>7</v>
      </c>
      <c r="BJ344" s="108">
        <v>11</v>
      </c>
      <c r="BK344" s="135">
        <v>1</v>
      </c>
      <c r="BL344" s="108">
        <v>42</v>
      </c>
      <c r="BM344" s="134">
        <v>0.6</v>
      </c>
    </row>
    <row r="345" spans="2:65" x14ac:dyDescent="0.35">
      <c r="B345" s="107" t="s">
        <v>1</v>
      </c>
      <c r="C345" s="107" t="s">
        <v>24</v>
      </c>
      <c r="D345" s="107" t="s">
        <v>399</v>
      </c>
      <c r="E345" s="107" t="s">
        <v>528</v>
      </c>
      <c r="F345" s="107" t="s">
        <v>1195</v>
      </c>
      <c r="G345" s="107" t="s">
        <v>42</v>
      </c>
      <c r="H345" s="107" t="s">
        <v>1343</v>
      </c>
      <c r="I345" s="133" t="s">
        <v>603</v>
      </c>
      <c r="J345" s="107" t="s">
        <v>1342</v>
      </c>
      <c r="K345" s="133" t="s">
        <v>603</v>
      </c>
      <c r="L345" s="107" t="s">
        <v>674</v>
      </c>
      <c r="M345" s="107" t="s">
        <v>534</v>
      </c>
      <c r="N345" s="132" t="s">
        <v>534</v>
      </c>
      <c r="O345" s="107">
        <v>2</v>
      </c>
      <c r="P345" s="107">
        <v>2</v>
      </c>
      <c r="Q345" s="107">
        <v>1</v>
      </c>
      <c r="R345" s="107">
        <v>1</v>
      </c>
      <c r="S345" s="107">
        <v>2</v>
      </c>
      <c r="T345" s="138">
        <v>0</v>
      </c>
      <c r="U345" s="138">
        <v>0</v>
      </c>
      <c r="V345" s="107">
        <v>2</v>
      </c>
      <c r="W345" s="107">
        <v>4</v>
      </c>
      <c r="X345" s="107" t="s">
        <v>1341</v>
      </c>
      <c r="Y345" s="107" t="s">
        <v>548</v>
      </c>
      <c r="Z345" s="107" t="s">
        <v>548</v>
      </c>
      <c r="AA345" s="107" t="s">
        <v>548</v>
      </c>
      <c r="AB345" s="107" t="s">
        <v>548</v>
      </c>
      <c r="AC345" s="107">
        <v>14</v>
      </c>
      <c r="AD345" s="139">
        <v>0.77777777777777779</v>
      </c>
      <c r="AE345" s="107">
        <v>10</v>
      </c>
      <c r="AF345" s="107">
        <v>10</v>
      </c>
      <c r="AG345" s="139">
        <v>1</v>
      </c>
      <c r="AH345" s="138">
        <v>0</v>
      </c>
      <c r="AI345" s="107" t="s">
        <v>548</v>
      </c>
      <c r="AJ345" s="107" t="s">
        <v>534</v>
      </c>
      <c r="AK345" s="136">
        <v>0</v>
      </c>
      <c r="AL345" s="138">
        <v>0</v>
      </c>
      <c r="AM345" s="138">
        <v>0</v>
      </c>
      <c r="AN345" s="107" t="s">
        <v>614</v>
      </c>
      <c r="AO345" s="138">
        <v>0</v>
      </c>
      <c r="AP345" s="138">
        <v>0</v>
      </c>
      <c r="AQ345" s="107" t="s">
        <v>534</v>
      </c>
      <c r="AR345" s="136">
        <v>0</v>
      </c>
      <c r="AS345" s="107">
        <v>5</v>
      </c>
      <c r="AT345" s="138">
        <v>0</v>
      </c>
      <c r="AU345" s="107">
        <v>5</v>
      </c>
      <c r="AV345" s="136">
        <v>0.55555555555555558</v>
      </c>
      <c r="AW345" s="138">
        <v>0</v>
      </c>
      <c r="AX345" s="107" t="s">
        <v>614</v>
      </c>
      <c r="AY345" s="107" t="s">
        <v>534</v>
      </c>
      <c r="AZ345" s="136">
        <v>0</v>
      </c>
      <c r="BA345" s="138">
        <v>0</v>
      </c>
      <c r="BB345" s="133" t="s">
        <v>603</v>
      </c>
      <c r="BC345" s="107" t="s">
        <v>534</v>
      </c>
      <c r="BD345" s="136">
        <v>0</v>
      </c>
      <c r="BE345" s="107">
        <v>10</v>
      </c>
      <c r="BF345" s="107">
        <v>10</v>
      </c>
      <c r="BG345" s="139">
        <v>1</v>
      </c>
      <c r="BH345" s="107">
        <v>4</v>
      </c>
      <c r="BI345" s="107">
        <v>7</v>
      </c>
      <c r="BJ345" s="107">
        <v>11</v>
      </c>
      <c r="BK345" s="139">
        <v>1</v>
      </c>
      <c r="BL345" s="108">
        <v>50</v>
      </c>
      <c r="BM345" s="136">
        <v>0.59523809523809523</v>
      </c>
    </row>
    <row r="346" spans="2:65" x14ac:dyDescent="0.35">
      <c r="B346" s="108" t="s">
        <v>1</v>
      </c>
      <c r="C346" s="108" t="s">
        <v>21</v>
      </c>
      <c r="D346" s="108" t="s">
        <v>315</v>
      </c>
      <c r="E346" s="108" t="s">
        <v>376</v>
      </c>
      <c r="F346" s="108" t="s">
        <v>1126</v>
      </c>
      <c r="G346" s="108" t="s">
        <v>80</v>
      </c>
      <c r="H346" s="108" t="s">
        <v>1340</v>
      </c>
      <c r="I346" s="131" t="s">
        <v>603</v>
      </c>
      <c r="J346" s="108" t="s">
        <v>1339</v>
      </c>
      <c r="K346" s="131" t="s">
        <v>603</v>
      </c>
      <c r="L346" s="108" t="s">
        <v>737</v>
      </c>
      <c r="M346" s="108" t="s">
        <v>534</v>
      </c>
      <c r="N346" s="129" t="s">
        <v>534</v>
      </c>
      <c r="O346" s="108">
        <v>2</v>
      </c>
      <c r="P346" s="108">
        <v>2</v>
      </c>
      <c r="Q346" s="108">
        <v>1</v>
      </c>
      <c r="R346" s="108">
        <v>1</v>
      </c>
      <c r="S346" s="108">
        <v>2</v>
      </c>
      <c r="T346" s="108">
        <v>2</v>
      </c>
      <c r="U346" s="108">
        <v>2</v>
      </c>
      <c r="V346" s="108">
        <v>2</v>
      </c>
      <c r="W346" s="108">
        <v>4</v>
      </c>
      <c r="X346" s="108" t="s">
        <v>1338</v>
      </c>
      <c r="Y346" s="108" t="s">
        <v>548</v>
      </c>
      <c r="Z346" s="108" t="s">
        <v>548</v>
      </c>
      <c r="AA346" s="108" t="s">
        <v>548</v>
      </c>
      <c r="AB346" s="108" t="s">
        <v>548</v>
      </c>
      <c r="AC346" s="108">
        <v>18</v>
      </c>
      <c r="AD346" s="135">
        <v>1</v>
      </c>
      <c r="AE346" s="108">
        <v>10</v>
      </c>
      <c r="AF346" s="108">
        <v>10</v>
      </c>
      <c r="AG346" s="135">
        <v>1</v>
      </c>
      <c r="AH346" s="108">
        <v>10</v>
      </c>
      <c r="AI346" s="108">
        <v>4</v>
      </c>
      <c r="AJ346" s="108">
        <v>14</v>
      </c>
      <c r="AK346" s="135">
        <v>1</v>
      </c>
      <c r="AL346" s="108">
        <v>3</v>
      </c>
      <c r="AM346" s="130">
        <v>0</v>
      </c>
      <c r="AN346" s="108" t="s">
        <v>614</v>
      </c>
      <c r="AO346" s="130">
        <v>0</v>
      </c>
      <c r="AP346" s="108" t="s">
        <v>548</v>
      </c>
      <c r="AQ346" s="108">
        <v>3</v>
      </c>
      <c r="AR346" s="134">
        <v>0.3</v>
      </c>
      <c r="AS346" s="130">
        <v>0</v>
      </c>
      <c r="AT346" s="130">
        <v>0</v>
      </c>
      <c r="AU346" s="108" t="s">
        <v>534</v>
      </c>
      <c r="AV346" s="134">
        <v>0</v>
      </c>
      <c r="AW346" s="108">
        <v>2</v>
      </c>
      <c r="AX346" s="108" t="s">
        <v>548</v>
      </c>
      <c r="AY346" s="108">
        <v>2</v>
      </c>
      <c r="AZ346" s="135">
        <v>1</v>
      </c>
      <c r="BA346" s="130">
        <v>0</v>
      </c>
      <c r="BB346" s="131" t="s">
        <v>603</v>
      </c>
      <c r="BC346" s="108" t="s">
        <v>534</v>
      </c>
      <c r="BD346" s="134">
        <v>0</v>
      </c>
      <c r="BE346" s="130">
        <v>0</v>
      </c>
      <c r="BF346" s="108" t="s">
        <v>534</v>
      </c>
      <c r="BG346" s="134">
        <v>0</v>
      </c>
      <c r="BH346" s="108">
        <v>4</v>
      </c>
      <c r="BI346" s="130">
        <v>0</v>
      </c>
      <c r="BJ346" s="108">
        <v>4</v>
      </c>
      <c r="BK346" s="134">
        <v>0.36363636363636365</v>
      </c>
      <c r="BL346" s="108">
        <v>51</v>
      </c>
      <c r="BM346" s="134">
        <v>0.59302325581395354</v>
      </c>
    </row>
    <row r="347" spans="2:65" x14ac:dyDescent="0.35">
      <c r="B347" s="107" t="s">
        <v>1</v>
      </c>
      <c r="C347" s="107" t="s">
        <v>100</v>
      </c>
      <c r="D347" s="107" t="s">
        <v>150</v>
      </c>
      <c r="E347" s="107" t="s">
        <v>515</v>
      </c>
      <c r="F347" s="107" t="s">
        <v>1174</v>
      </c>
      <c r="G347" s="107" t="s">
        <v>15</v>
      </c>
      <c r="H347" s="107" t="s">
        <v>1337</v>
      </c>
      <c r="I347" s="133" t="s">
        <v>603</v>
      </c>
      <c r="J347" s="107" t="s">
        <v>1336</v>
      </c>
      <c r="K347" s="133" t="s">
        <v>603</v>
      </c>
      <c r="L347" s="107" t="s">
        <v>618</v>
      </c>
      <c r="M347" s="107" t="s">
        <v>534</v>
      </c>
      <c r="N347" s="132" t="s">
        <v>534</v>
      </c>
      <c r="O347" s="107">
        <v>2</v>
      </c>
      <c r="P347" s="107">
        <v>2</v>
      </c>
      <c r="Q347" s="107">
        <v>1</v>
      </c>
      <c r="R347" s="107">
        <v>1</v>
      </c>
      <c r="S347" s="107">
        <v>2</v>
      </c>
      <c r="T347" s="107">
        <v>2</v>
      </c>
      <c r="U347" s="107">
        <v>2</v>
      </c>
      <c r="V347" s="107">
        <v>2</v>
      </c>
      <c r="W347" s="107">
        <v>4</v>
      </c>
      <c r="X347" s="107" t="s">
        <v>1335</v>
      </c>
      <c r="Y347" s="107" t="s">
        <v>548</v>
      </c>
      <c r="Z347" s="107" t="s">
        <v>548</v>
      </c>
      <c r="AA347" s="107" t="s">
        <v>548</v>
      </c>
      <c r="AB347" s="107" t="s">
        <v>548</v>
      </c>
      <c r="AC347" s="107">
        <v>18</v>
      </c>
      <c r="AD347" s="139">
        <v>1</v>
      </c>
      <c r="AE347" s="107">
        <v>10</v>
      </c>
      <c r="AF347" s="107">
        <v>10</v>
      </c>
      <c r="AG347" s="139">
        <v>1</v>
      </c>
      <c r="AH347" s="138">
        <v>0</v>
      </c>
      <c r="AI347" s="138">
        <v>0</v>
      </c>
      <c r="AJ347" s="107" t="s">
        <v>534</v>
      </c>
      <c r="AK347" s="136">
        <v>0</v>
      </c>
      <c r="AL347" s="107">
        <v>3</v>
      </c>
      <c r="AM347" s="138">
        <v>0</v>
      </c>
      <c r="AN347" s="107" t="s">
        <v>614</v>
      </c>
      <c r="AO347" s="138">
        <v>0</v>
      </c>
      <c r="AP347" s="138">
        <v>0</v>
      </c>
      <c r="AQ347" s="107">
        <v>3</v>
      </c>
      <c r="AR347" s="136">
        <v>0.25</v>
      </c>
      <c r="AS347" s="107">
        <v>5</v>
      </c>
      <c r="AT347" s="138">
        <v>0</v>
      </c>
      <c r="AU347" s="107">
        <v>5</v>
      </c>
      <c r="AV347" s="136">
        <v>0.55555555555555558</v>
      </c>
      <c r="AW347" s="138">
        <v>0</v>
      </c>
      <c r="AX347" s="107" t="s">
        <v>548</v>
      </c>
      <c r="AY347" s="107" t="s">
        <v>534</v>
      </c>
      <c r="AZ347" s="136">
        <v>0</v>
      </c>
      <c r="BA347" s="107">
        <v>2</v>
      </c>
      <c r="BB347" s="133" t="s">
        <v>603</v>
      </c>
      <c r="BC347" s="107">
        <v>2</v>
      </c>
      <c r="BD347" s="139">
        <v>1</v>
      </c>
      <c r="BE347" s="107">
        <v>10</v>
      </c>
      <c r="BF347" s="107">
        <v>10</v>
      </c>
      <c r="BG347" s="139">
        <v>1</v>
      </c>
      <c r="BH347" s="107">
        <v>4</v>
      </c>
      <c r="BI347" s="138">
        <v>0</v>
      </c>
      <c r="BJ347" s="107">
        <v>4</v>
      </c>
      <c r="BK347" s="136">
        <v>0.36363636363636365</v>
      </c>
      <c r="BL347" s="108">
        <v>52</v>
      </c>
      <c r="BM347" s="136">
        <v>0.59090909090909094</v>
      </c>
    </row>
    <row r="348" spans="2:65" x14ac:dyDescent="0.35">
      <c r="B348" s="108" t="s">
        <v>1</v>
      </c>
      <c r="C348" s="108" t="s">
        <v>8</v>
      </c>
      <c r="D348" s="108" t="s">
        <v>9</v>
      </c>
      <c r="E348" s="108" t="s">
        <v>366</v>
      </c>
      <c r="F348" s="108" t="s">
        <v>1164</v>
      </c>
      <c r="G348" s="108" t="s">
        <v>811</v>
      </c>
      <c r="H348" s="108" t="s">
        <v>1334</v>
      </c>
      <c r="I348" s="131" t="s">
        <v>603</v>
      </c>
      <c r="J348" s="108" t="s">
        <v>1333</v>
      </c>
      <c r="K348" s="131" t="s">
        <v>603</v>
      </c>
      <c r="L348" s="108" t="s">
        <v>625</v>
      </c>
      <c r="M348" s="108" t="s">
        <v>534</v>
      </c>
      <c r="N348" s="129" t="s">
        <v>534</v>
      </c>
      <c r="O348" s="108">
        <v>2</v>
      </c>
      <c r="P348" s="108">
        <v>2</v>
      </c>
      <c r="Q348" s="108">
        <v>1</v>
      </c>
      <c r="R348" s="108">
        <v>1</v>
      </c>
      <c r="S348" s="108">
        <v>2</v>
      </c>
      <c r="T348" s="108">
        <v>2</v>
      </c>
      <c r="U348" s="108">
        <v>2</v>
      </c>
      <c r="V348" s="108">
        <v>2</v>
      </c>
      <c r="W348" s="130">
        <v>0</v>
      </c>
      <c r="X348" s="108" t="s">
        <v>1332</v>
      </c>
      <c r="Y348" s="108" t="s">
        <v>548</v>
      </c>
      <c r="Z348" s="108" t="s">
        <v>548</v>
      </c>
      <c r="AA348" s="108" t="s">
        <v>548</v>
      </c>
      <c r="AB348" s="108" t="s">
        <v>548</v>
      </c>
      <c r="AC348" s="108">
        <v>14</v>
      </c>
      <c r="AD348" s="135">
        <v>0.77777777777777779</v>
      </c>
      <c r="AE348" s="108" t="s">
        <v>548</v>
      </c>
      <c r="AF348" s="108" t="s">
        <v>534</v>
      </c>
      <c r="AG348" s="129" t="s">
        <v>534</v>
      </c>
      <c r="AH348" s="130">
        <v>0</v>
      </c>
      <c r="AI348" s="130">
        <v>0</v>
      </c>
      <c r="AJ348" s="108" t="s">
        <v>534</v>
      </c>
      <c r="AK348" s="134">
        <v>0</v>
      </c>
      <c r="AL348" s="108">
        <v>3</v>
      </c>
      <c r="AM348" s="108">
        <v>3</v>
      </c>
      <c r="AN348" s="108" t="s">
        <v>548</v>
      </c>
      <c r="AO348" s="130">
        <v>0</v>
      </c>
      <c r="AP348" s="130">
        <v>0</v>
      </c>
      <c r="AQ348" s="108">
        <v>6</v>
      </c>
      <c r="AR348" s="134">
        <v>0.5</v>
      </c>
      <c r="AS348" s="108">
        <v>5</v>
      </c>
      <c r="AT348" s="130">
        <v>0</v>
      </c>
      <c r="AU348" s="108">
        <v>5</v>
      </c>
      <c r="AV348" s="134">
        <v>0.55555555555555558</v>
      </c>
      <c r="AW348" s="130">
        <v>0</v>
      </c>
      <c r="AX348" s="108" t="s">
        <v>614</v>
      </c>
      <c r="AY348" s="108" t="s">
        <v>534</v>
      </c>
      <c r="AZ348" s="134">
        <v>0</v>
      </c>
      <c r="BA348" s="130">
        <v>0</v>
      </c>
      <c r="BB348" s="131" t="s">
        <v>603</v>
      </c>
      <c r="BC348" s="108" t="s">
        <v>534</v>
      </c>
      <c r="BD348" s="134">
        <v>0</v>
      </c>
      <c r="BE348" s="108">
        <v>10</v>
      </c>
      <c r="BF348" s="108">
        <v>10</v>
      </c>
      <c r="BG348" s="135">
        <v>1</v>
      </c>
      <c r="BH348" s="108">
        <v>4</v>
      </c>
      <c r="BI348" s="108">
        <v>7</v>
      </c>
      <c r="BJ348" s="108">
        <v>11</v>
      </c>
      <c r="BK348" s="135">
        <v>1</v>
      </c>
      <c r="BL348" s="108">
        <v>46</v>
      </c>
      <c r="BM348" s="134">
        <v>0.58974358974358976</v>
      </c>
    </row>
    <row r="349" spans="2:65" x14ac:dyDescent="0.35">
      <c r="B349" s="107" t="s">
        <v>1</v>
      </c>
      <c r="C349" s="107" t="s">
        <v>78</v>
      </c>
      <c r="D349" s="107" t="s">
        <v>78</v>
      </c>
      <c r="E349" s="107" t="s">
        <v>511</v>
      </c>
      <c r="F349" s="107" t="s">
        <v>1194</v>
      </c>
      <c r="G349" s="107" t="s">
        <v>267</v>
      </c>
      <c r="H349" s="107" t="s">
        <v>1331</v>
      </c>
      <c r="I349" s="133" t="s">
        <v>603</v>
      </c>
      <c r="J349" s="107" t="s">
        <v>1312</v>
      </c>
      <c r="K349" s="133" t="s">
        <v>603</v>
      </c>
      <c r="L349" s="107" t="s">
        <v>627</v>
      </c>
      <c r="M349" s="107" t="s">
        <v>534</v>
      </c>
      <c r="N349" s="132" t="s">
        <v>534</v>
      </c>
      <c r="O349" s="107">
        <v>2</v>
      </c>
      <c r="P349" s="107">
        <v>2</v>
      </c>
      <c r="Q349" s="107">
        <v>1</v>
      </c>
      <c r="R349" s="107">
        <v>1</v>
      </c>
      <c r="S349" s="107">
        <v>2</v>
      </c>
      <c r="T349" s="107">
        <v>2</v>
      </c>
      <c r="U349" s="107">
        <v>2</v>
      </c>
      <c r="V349" s="107">
        <v>2</v>
      </c>
      <c r="W349" s="138">
        <v>0</v>
      </c>
      <c r="X349" s="107" t="s">
        <v>755</v>
      </c>
      <c r="Y349" s="107" t="s">
        <v>548</v>
      </c>
      <c r="Z349" s="107" t="s">
        <v>548</v>
      </c>
      <c r="AA349" s="107" t="s">
        <v>548</v>
      </c>
      <c r="AB349" s="107" t="s">
        <v>548</v>
      </c>
      <c r="AC349" s="107">
        <v>14</v>
      </c>
      <c r="AD349" s="139">
        <v>0.77777777777777779</v>
      </c>
      <c r="AE349" s="107">
        <v>10</v>
      </c>
      <c r="AF349" s="107">
        <v>10</v>
      </c>
      <c r="AG349" s="139">
        <v>1</v>
      </c>
      <c r="AH349" s="107">
        <v>10</v>
      </c>
      <c r="AI349" s="138">
        <v>0</v>
      </c>
      <c r="AJ349" s="107">
        <v>10</v>
      </c>
      <c r="AK349" s="137">
        <v>0.7142857142857143</v>
      </c>
      <c r="AL349" s="138">
        <v>0</v>
      </c>
      <c r="AM349" s="107" t="s">
        <v>548</v>
      </c>
      <c r="AN349" s="107" t="s">
        <v>548</v>
      </c>
      <c r="AO349" s="138">
        <v>0</v>
      </c>
      <c r="AP349" s="138">
        <v>0</v>
      </c>
      <c r="AQ349" s="107" t="s">
        <v>534</v>
      </c>
      <c r="AR349" s="136">
        <v>0</v>
      </c>
      <c r="AS349" s="107">
        <v>5</v>
      </c>
      <c r="AT349" s="138">
        <v>0</v>
      </c>
      <c r="AU349" s="107">
        <v>5</v>
      </c>
      <c r="AV349" s="136">
        <v>0.55555555555555558</v>
      </c>
      <c r="AW349" s="138">
        <v>0</v>
      </c>
      <c r="AX349" s="107" t="s">
        <v>614</v>
      </c>
      <c r="AY349" s="107" t="s">
        <v>534</v>
      </c>
      <c r="AZ349" s="136">
        <v>0</v>
      </c>
      <c r="BA349" s="138">
        <v>0</v>
      </c>
      <c r="BB349" s="133" t="s">
        <v>603</v>
      </c>
      <c r="BC349" s="107" t="s">
        <v>534</v>
      </c>
      <c r="BD349" s="136">
        <v>0</v>
      </c>
      <c r="BE349" s="138">
        <v>0</v>
      </c>
      <c r="BF349" s="107" t="s">
        <v>534</v>
      </c>
      <c r="BG349" s="136">
        <v>0</v>
      </c>
      <c r="BH349" s="107">
        <v>4</v>
      </c>
      <c r="BI349" s="107">
        <v>7</v>
      </c>
      <c r="BJ349" s="107">
        <v>11</v>
      </c>
      <c r="BK349" s="139">
        <v>1</v>
      </c>
      <c r="BL349" s="108">
        <v>50</v>
      </c>
      <c r="BM349" s="136">
        <v>0.58823529411764708</v>
      </c>
    </row>
    <row r="350" spans="2:65" x14ac:dyDescent="0.35">
      <c r="B350" s="108" t="s">
        <v>1</v>
      </c>
      <c r="C350" s="108" t="s">
        <v>8</v>
      </c>
      <c r="D350" s="108" t="s">
        <v>215</v>
      </c>
      <c r="E350" s="108" t="s">
        <v>473</v>
      </c>
      <c r="F350" s="108" t="s">
        <v>1107</v>
      </c>
      <c r="G350" s="108" t="s">
        <v>1330</v>
      </c>
      <c r="H350" s="108" t="s">
        <v>1329</v>
      </c>
      <c r="I350" s="131" t="s">
        <v>603</v>
      </c>
      <c r="J350" s="108" t="s">
        <v>1312</v>
      </c>
      <c r="K350" s="131" t="s">
        <v>603</v>
      </c>
      <c r="L350" s="108" t="s">
        <v>656</v>
      </c>
      <c r="M350" s="108" t="s">
        <v>534</v>
      </c>
      <c r="N350" s="129" t="s">
        <v>534</v>
      </c>
      <c r="O350" s="108">
        <v>2</v>
      </c>
      <c r="P350" s="108">
        <v>2</v>
      </c>
      <c r="Q350" s="108">
        <v>1</v>
      </c>
      <c r="R350" s="108">
        <v>1</v>
      </c>
      <c r="S350" s="108">
        <v>2</v>
      </c>
      <c r="T350" s="108">
        <v>2</v>
      </c>
      <c r="U350" s="108">
        <v>2</v>
      </c>
      <c r="V350" s="108">
        <v>2</v>
      </c>
      <c r="W350" s="130">
        <v>0</v>
      </c>
      <c r="X350" s="108" t="s">
        <v>1328</v>
      </c>
      <c r="Y350" s="108" t="s">
        <v>548</v>
      </c>
      <c r="Z350" s="108" t="s">
        <v>548</v>
      </c>
      <c r="AA350" s="108" t="s">
        <v>548</v>
      </c>
      <c r="AB350" s="108" t="s">
        <v>548</v>
      </c>
      <c r="AC350" s="108">
        <v>14</v>
      </c>
      <c r="AD350" s="135">
        <v>0.77777777777777779</v>
      </c>
      <c r="AE350" s="108" t="s">
        <v>548</v>
      </c>
      <c r="AF350" s="108" t="s">
        <v>534</v>
      </c>
      <c r="AG350" s="129" t="s">
        <v>534</v>
      </c>
      <c r="AH350" s="108">
        <v>10</v>
      </c>
      <c r="AI350" s="130">
        <v>0</v>
      </c>
      <c r="AJ350" s="108">
        <v>10</v>
      </c>
      <c r="AK350" s="140">
        <v>0.7142857142857143</v>
      </c>
      <c r="AL350" s="108">
        <v>3</v>
      </c>
      <c r="AM350" s="130">
        <v>0</v>
      </c>
      <c r="AN350" s="108" t="s">
        <v>614</v>
      </c>
      <c r="AO350" s="130">
        <v>0</v>
      </c>
      <c r="AP350" s="130">
        <v>0</v>
      </c>
      <c r="AQ350" s="108">
        <v>3</v>
      </c>
      <c r="AR350" s="134">
        <v>0.25</v>
      </c>
      <c r="AS350" s="108">
        <v>5</v>
      </c>
      <c r="AT350" s="130">
        <v>0</v>
      </c>
      <c r="AU350" s="108">
        <v>5</v>
      </c>
      <c r="AV350" s="134">
        <v>0.55555555555555558</v>
      </c>
      <c r="AW350" s="130">
        <v>0</v>
      </c>
      <c r="AX350" s="108" t="s">
        <v>548</v>
      </c>
      <c r="AY350" s="108" t="s">
        <v>534</v>
      </c>
      <c r="AZ350" s="134">
        <v>0</v>
      </c>
      <c r="BA350" s="108">
        <v>2</v>
      </c>
      <c r="BB350" s="131" t="s">
        <v>603</v>
      </c>
      <c r="BC350" s="108">
        <v>2</v>
      </c>
      <c r="BD350" s="135">
        <v>1</v>
      </c>
      <c r="BE350" s="130">
        <v>0</v>
      </c>
      <c r="BF350" s="108" t="s">
        <v>534</v>
      </c>
      <c r="BG350" s="134">
        <v>0</v>
      </c>
      <c r="BH350" s="108">
        <v>4</v>
      </c>
      <c r="BI350" s="108">
        <v>7</v>
      </c>
      <c r="BJ350" s="108">
        <v>11</v>
      </c>
      <c r="BK350" s="135">
        <v>1</v>
      </c>
      <c r="BL350" s="108">
        <v>45</v>
      </c>
      <c r="BM350" s="134">
        <v>0.57692307692307687</v>
      </c>
    </row>
    <row r="351" spans="2:65" x14ac:dyDescent="0.35">
      <c r="B351" s="107" t="s">
        <v>1</v>
      </c>
      <c r="C351" s="107" t="s">
        <v>21</v>
      </c>
      <c r="D351" s="107" t="s">
        <v>465</v>
      </c>
      <c r="E351" s="107" t="s">
        <v>466</v>
      </c>
      <c r="F351" s="107" t="s">
        <v>1140</v>
      </c>
      <c r="G351" s="107" t="s">
        <v>521</v>
      </c>
      <c r="H351" s="107" t="s">
        <v>1327</v>
      </c>
      <c r="I351" s="133" t="s">
        <v>603</v>
      </c>
      <c r="J351" s="107" t="s">
        <v>1326</v>
      </c>
      <c r="K351" s="133" t="s">
        <v>603</v>
      </c>
      <c r="L351" s="107" t="s">
        <v>624</v>
      </c>
      <c r="M351" s="107" t="s">
        <v>534</v>
      </c>
      <c r="N351" s="132" t="s">
        <v>534</v>
      </c>
      <c r="O351" s="107">
        <v>2</v>
      </c>
      <c r="P351" s="107">
        <v>2</v>
      </c>
      <c r="Q351" s="107">
        <v>1</v>
      </c>
      <c r="R351" s="107">
        <v>1</v>
      </c>
      <c r="S351" s="107">
        <v>2</v>
      </c>
      <c r="T351" s="107">
        <v>2</v>
      </c>
      <c r="U351" s="107">
        <v>2</v>
      </c>
      <c r="V351" s="107">
        <v>2</v>
      </c>
      <c r="W351" s="138">
        <v>0</v>
      </c>
      <c r="X351" s="107" t="s">
        <v>1325</v>
      </c>
      <c r="Y351" s="107" t="s">
        <v>548</v>
      </c>
      <c r="Z351" s="107" t="s">
        <v>548</v>
      </c>
      <c r="AA351" s="107" t="s">
        <v>548</v>
      </c>
      <c r="AB351" s="107" t="s">
        <v>548</v>
      </c>
      <c r="AC351" s="107">
        <v>14</v>
      </c>
      <c r="AD351" s="139">
        <v>0.77777777777777779</v>
      </c>
      <c r="AE351" s="138">
        <v>0</v>
      </c>
      <c r="AF351" s="107" t="s">
        <v>534</v>
      </c>
      <c r="AG351" s="136">
        <v>0</v>
      </c>
      <c r="AH351" s="107">
        <v>10</v>
      </c>
      <c r="AI351" s="138">
        <v>0</v>
      </c>
      <c r="AJ351" s="107">
        <v>10</v>
      </c>
      <c r="AK351" s="137">
        <v>0.7142857142857143</v>
      </c>
      <c r="AL351" s="138">
        <v>0</v>
      </c>
      <c r="AM351" s="138">
        <v>0</v>
      </c>
      <c r="AN351" s="107" t="s">
        <v>614</v>
      </c>
      <c r="AO351" s="138">
        <v>0</v>
      </c>
      <c r="AP351" s="138">
        <v>0</v>
      </c>
      <c r="AQ351" s="107" t="s">
        <v>534</v>
      </c>
      <c r="AR351" s="136">
        <v>0</v>
      </c>
      <c r="AS351" s="107">
        <v>5</v>
      </c>
      <c r="AT351" s="138">
        <v>0</v>
      </c>
      <c r="AU351" s="107">
        <v>5</v>
      </c>
      <c r="AV351" s="136">
        <v>0.55555555555555558</v>
      </c>
      <c r="AW351" s="138">
        <v>0</v>
      </c>
      <c r="AX351" s="107" t="s">
        <v>614</v>
      </c>
      <c r="AY351" s="107" t="s">
        <v>534</v>
      </c>
      <c r="AZ351" s="136">
        <v>0</v>
      </c>
      <c r="BA351" s="138">
        <v>0</v>
      </c>
      <c r="BB351" s="133" t="s">
        <v>603</v>
      </c>
      <c r="BC351" s="107" t="s">
        <v>534</v>
      </c>
      <c r="BD351" s="136">
        <v>0</v>
      </c>
      <c r="BE351" s="107">
        <v>10</v>
      </c>
      <c r="BF351" s="107">
        <v>10</v>
      </c>
      <c r="BG351" s="139">
        <v>1</v>
      </c>
      <c r="BH351" s="107">
        <v>4</v>
      </c>
      <c r="BI351" s="107">
        <v>7</v>
      </c>
      <c r="BJ351" s="107">
        <v>11</v>
      </c>
      <c r="BK351" s="139">
        <v>1</v>
      </c>
      <c r="BL351" s="108">
        <v>50</v>
      </c>
      <c r="BM351" s="136">
        <v>0.56818181818181823</v>
      </c>
    </row>
    <row r="352" spans="2:65" x14ac:dyDescent="0.35">
      <c r="B352" s="108" t="s">
        <v>1</v>
      </c>
      <c r="C352" s="108" t="s">
        <v>117</v>
      </c>
      <c r="D352" s="108" t="s">
        <v>282</v>
      </c>
      <c r="E352" s="108" t="s">
        <v>283</v>
      </c>
      <c r="F352" s="108" t="s">
        <v>1072</v>
      </c>
      <c r="G352" s="108" t="s">
        <v>45</v>
      </c>
      <c r="H352" s="108" t="s">
        <v>1324</v>
      </c>
      <c r="I352" s="131" t="s">
        <v>603</v>
      </c>
      <c r="J352" s="108" t="s">
        <v>1323</v>
      </c>
      <c r="K352" s="131" t="s">
        <v>603</v>
      </c>
      <c r="L352" s="108" t="s">
        <v>1322</v>
      </c>
      <c r="M352" s="108" t="s">
        <v>534</v>
      </c>
      <c r="N352" s="129" t="s">
        <v>534</v>
      </c>
      <c r="O352" s="108">
        <v>2</v>
      </c>
      <c r="P352" s="108">
        <v>2</v>
      </c>
      <c r="Q352" s="108">
        <v>1</v>
      </c>
      <c r="R352" s="108">
        <v>1</v>
      </c>
      <c r="S352" s="108">
        <v>2</v>
      </c>
      <c r="T352" s="108">
        <v>2</v>
      </c>
      <c r="U352" s="108">
        <v>2</v>
      </c>
      <c r="V352" s="108">
        <v>2</v>
      </c>
      <c r="W352" s="108">
        <v>4</v>
      </c>
      <c r="X352" s="108" t="s">
        <v>1321</v>
      </c>
      <c r="Y352" s="108" t="s">
        <v>548</v>
      </c>
      <c r="Z352" s="108" t="s">
        <v>548</v>
      </c>
      <c r="AA352" s="108" t="s">
        <v>548</v>
      </c>
      <c r="AB352" s="108" t="s">
        <v>548</v>
      </c>
      <c r="AC352" s="108">
        <v>18</v>
      </c>
      <c r="AD352" s="135">
        <v>1</v>
      </c>
      <c r="AE352" s="108">
        <v>10</v>
      </c>
      <c r="AF352" s="108">
        <v>10</v>
      </c>
      <c r="AG352" s="135">
        <v>1</v>
      </c>
      <c r="AH352" s="108">
        <v>10</v>
      </c>
      <c r="AI352" s="130">
        <v>0</v>
      </c>
      <c r="AJ352" s="108">
        <v>10</v>
      </c>
      <c r="AK352" s="140">
        <v>0.7142857142857143</v>
      </c>
      <c r="AL352" s="130">
        <v>0</v>
      </c>
      <c r="AM352" s="130">
        <v>0</v>
      </c>
      <c r="AN352" s="108" t="s">
        <v>614</v>
      </c>
      <c r="AO352" s="130">
        <v>0</v>
      </c>
      <c r="AP352" s="130">
        <v>0</v>
      </c>
      <c r="AQ352" s="108" t="s">
        <v>534</v>
      </c>
      <c r="AR352" s="134">
        <v>0</v>
      </c>
      <c r="AS352" s="130">
        <v>0</v>
      </c>
      <c r="AT352" s="130">
        <v>0</v>
      </c>
      <c r="AU352" s="108" t="s">
        <v>534</v>
      </c>
      <c r="AV352" s="134">
        <v>0</v>
      </c>
      <c r="AW352" s="130">
        <v>0</v>
      </c>
      <c r="AX352" s="108" t="s">
        <v>548</v>
      </c>
      <c r="AY352" s="108" t="s">
        <v>534</v>
      </c>
      <c r="AZ352" s="134">
        <v>0</v>
      </c>
      <c r="BA352" s="130">
        <v>0</v>
      </c>
      <c r="BB352" s="131" t="s">
        <v>603</v>
      </c>
      <c r="BC352" s="108" t="s">
        <v>534</v>
      </c>
      <c r="BD352" s="134">
        <v>0</v>
      </c>
      <c r="BE352" s="130">
        <v>0</v>
      </c>
      <c r="BF352" s="108" t="s">
        <v>534</v>
      </c>
      <c r="BG352" s="134">
        <v>0</v>
      </c>
      <c r="BH352" s="108">
        <v>4</v>
      </c>
      <c r="BI352" s="108">
        <v>7</v>
      </c>
      <c r="BJ352" s="108">
        <v>11</v>
      </c>
      <c r="BK352" s="135">
        <v>1</v>
      </c>
      <c r="BL352" s="108">
        <v>49</v>
      </c>
      <c r="BM352" s="134">
        <v>0.55681818181818177</v>
      </c>
    </row>
    <row r="353" spans="2:65" x14ac:dyDescent="0.35">
      <c r="B353" s="107" t="s">
        <v>1</v>
      </c>
      <c r="C353" s="107" t="s">
        <v>21</v>
      </c>
      <c r="D353" s="107" t="s">
        <v>249</v>
      </c>
      <c r="E353" s="107" t="s">
        <v>310</v>
      </c>
      <c r="F353" s="107" t="s">
        <v>1130</v>
      </c>
      <c r="G353" s="107" t="s">
        <v>5</v>
      </c>
      <c r="H353" s="107" t="s">
        <v>1320</v>
      </c>
      <c r="I353" s="133" t="s">
        <v>603</v>
      </c>
      <c r="J353" s="107" t="s">
        <v>1312</v>
      </c>
      <c r="K353" s="133" t="s">
        <v>603</v>
      </c>
      <c r="L353" s="107" t="s">
        <v>630</v>
      </c>
      <c r="M353" s="107" t="s">
        <v>534</v>
      </c>
      <c r="N353" s="132" t="s">
        <v>534</v>
      </c>
      <c r="O353" s="107">
        <v>2</v>
      </c>
      <c r="P353" s="107">
        <v>2</v>
      </c>
      <c r="Q353" s="107">
        <v>1</v>
      </c>
      <c r="R353" s="107">
        <v>1</v>
      </c>
      <c r="S353" s="107">
        <v>2</v>
      </c>
      <c r="T353" s="107">
        <v>2</v>
      </c>
      <c r="U353" s="107">
        <v>2</v>
      </c>
      <c r="V353" s="107">
        <v>2</v>
      </c>
      <c r="W353" s="107">
        <v>4</v>
      </c>
      <c r="X353" s="107" t="s">
        <v>1319</v>
      </c>
      <c r="Y353" s="107" t="s">
        <v>548</v>
      </c>
      <c r="Z353" s="107" t="s">
        <v>548</v>
      </c>
      <c r="AA353" s="107" t="s">
        <v>548</v>
      </c>
      <c r="AB353" s="107" t="s">
        <v>548</v>
      </c>
      <c r="AC353" s="107">
        <v>18</v>
      </c>
      <c r="AD353" s="139">
        <v>1</v>
      </c>
      <c r="AE353" s="107">
        <v>10</v>
      </c>
      <c r="AF353" s="107">
        <v>10</v>
      </c>
      <c r="AG353" s="139">
        <v>1</v>
      </c>
      <c r="AH353" s="107">
        <v>10</v>
      </c>
      <c r="AI353" s="138">
        <v>0</v>
      </c>
      <c r="AJ353" s="107">
        <v>10</v>
      </c>
      <c r="AK353" s="137">
        <v>0.7142857142857143</v>
      </c>
      <c r="AL353" s="107">
        <v>3</v>
      </c>
      <c r="AM353" s="107" t="s">
        <v>548</v>
      </c>
      <c r="AN353" s="107" t="s">
        <v>548</v>
      </c>
      <c r="AO353" s="138">
        <v>0</v>
      </c>
      <c r="AP353" s="138">
        <v>0</v>
      </c>
      <c r="AQ353" s="107">
        <v>3</v>
      </c>
      <c r="AR353" s="136">
        <v>0.33333333333333331</v>
      </c>
      <c r="AS353" s="138">
        <v>0</v>
      </c>
      <c r="AT353" s="138">
        <v>0</v>
      </c>
      <c r="AU353" s="107" t="s">
        <v>534</v>
      </c>
      <c r="AV353" s="136">
        <v>0</v>
      </c>
      <c r="AW353" s="138">
        <v>0</v>
      </c>
      <c r="AX353" s="107" t="s">
        <v>614</v>
      </c>
      <c r="AY353" s="107" t="s">
        <v>534</v>
      </c>
      <c r="AZ353" s="136">
        <v>0</v>
      </c>
      <c r="BA353" s="107">
        <v>2</v>
      </c>
      <c r="BB353" s="133" t="s">
        <v>603</v>
      </c>
      <c r="BC353" s="107">
        <v>2</v>
      </c>
      <c r="BD353" s="139">
        <v>1</v>
      </c>
      <c r="BE353" s="138">
        <v>0</v>
      </c>
      <c r="BF353" s="107" t="s">
        <v>534</v>
      </c>
      <c r="BG353" s="136">
        <v>0</v>
      </c>
      <c r="BH353" s="107">
        <v>4</v>
      </c>
      <c r="BI353" s="138">
        <v>0</v>
      </c>
      <c r="BJ353" s="107">
        <v>4</v>
      </c>
      <c r="BK353" s="136">
        <v>0.36363636363636365</v>
      </c>
      <c r="BL353" s="108">
        <v>47</v>
      </c>
      <c r="BM353" s="136">
        <v>0.55294117647058827</v>
      </c>
    </row>
    <row r="354" spans="2:65" x14ac:dyDescent="0.35">
      <c r="B354" s="108" t="s">
        <v>1</v>
      </c>
      <c r="C354" s="108" t="s">
        <v>421</v>
      </c>
      <c r="D354" s="108" t="s">
        <v>422</v>
      </c>
      <c r="E354" s="108" t="s">
        <v>423</v>
      </c>
      <c r="F354" s="108" t="s">
        <v>1162</v>
      </c>
      <c r="G354" s="108" t="s">
        <v>30</v>
      </c>
      <c r="H354" s="108" t="s">
        <v>1318</v>
      </c>
      <c r="I354" s="131" t="s">
        <v>603</v>
      </c>
      <c r="J354" s="108" t="s">
        <v>1317</v>
      </c>
      <c r="K354" s="131" t="s">
        <v>603</v>
      </c>
      <c r="L354" s="108" t="s">
        <v>750</v>
      </c>
      <c r="M354" s="108" t="s">
        <v>534</v>
      </c>
      <c r="N354" s="129" t="s">
        <v>534</v>
      </c>
      <c r="O354" s="108">
        <v>2</v>
      </c>
      <c r="P354" s="108">
        <v>2</v>
      </c>
      <c r="Q354" s="108">
        <v>1</v>
      </c>
      <c r="R354" s="108">
        <v>1</v>
      </c>
      <c r="S354" s="108">
        <v>2</v>
      </c>
      <c r="T354" s="130">
        <v>0</v>
      </c>
      <c r="U354" s="130">
        <v>0</v>
      </c>
      <c r="V354" s="108">
        <v>2</v>
      </c>
      <c r="W354" s="130">
        <v>0</v>
      </c>
      <c r="X354" s="108" t="s">
        <v>1316</v>
      </c>
      <c r="Y354" s="108" t="s">
        <v>548</v>
      </c>
      <c r="Z354" s="108" t="s">
        <v>548</v>
      </c>
      <c r="AA354" s="108" t="s">
        <v>548</v>
      </c>
      <c r="AB354" s="108" t="s">
        <v>548</v>
      </c>
      <c r="AC354" s="108">
        <v>10</v>
      </c>
      <c r="AD354" s="134">
        <v>0.55555555555555558</v>
      </c>
      <c r="AE354" s="108">
        <v>10</v>
      </c>
      <c r="AF354" s="108">
        <v>10</v>
      </c>
      <c r="AG354" s="135">
        <v>1</v>
      </c>
      <c r="AH354" s="108">
        <v>10</v>
      </c>
      <c r="AI354" s="130">
        <v>0</v>
      </c>
      <c r="AJ354" s="108">
        <v>10</v>
      </c>
      <c r="AK354" s="140">
        <v>0.7142857142857143</v>
      </c>
      <c r="AL354" s="130">
        <v>0</v>
      </c>
      <c r="AM354" s="108" t="s">
        <v>548</v>
      </c>
      <c r="AN354" s="108" t="s">
        <v>548</v>
      </c>
      <c r="AO354" s="108" t="s">
        <v>548</v>
      </c>
      <c r="AP354" s="130">
        <v>0</v>
      </c>
      <c r="AQ354" s="108" t="s">
        <v>534</v>
      </c>
      <c r="AR354" s="134">
        <v>0</v>
      </c>
      <c r="AS354" s="130">
        <v>0</v>
      </c>
      <c r="AT354" s="130">
        <v>0</v>
      </c>
      <c r="AU354" s="108" t="s">
        <v>534</v>
      </c>
      <c r="AV354" s="134">
        <v>0</v>
      </c>
      <c r="AW354" s="130">
        <v>0</v>
      </c>
      <c r="AX354" s="108" t="s">
        <v>614</v>
      </c>
      <c r="AY354" s="108" t="s">
        <v>534</v>
      </c>
      <c r="AZ354" s="134">
        <v>0</v>
      </c>
      <c r="BA354" s="130">
        <v>0</v>
      </c>
      <c r="BB354" s="131" t="s">
        <v>603</v>
      </c>
      <c r="BC354" s="108" t="s">
        <v>534</v>
      </c>
      <c r="BD354" s="134">
        <v>0</v>
      </c>
      <c r="BE354" s="130">
        <v>0</v>
      </c>
      <c r="BF354" s="108" t="s">
        <v>534</v>
      </c>
      <c r="BG354" s="134">
        <v>0</v>
      </c>
      <c r="BH354" s="108">
        <v>4</v>
      </c>
      <c r="BI354" s="108">
        <v>7</v>
      </c>
      <c r="BJ354" s="108">
        <v>11</v>
      </c>
      <c r="BK354" s="135">
        <v>1</v>
      </c>
      <c r="BL354" s="108">
        <v>41</v>
      </c>
      <c r="BM354" s="134">
        <v>0.50617283950617287</v>
      </c>
    </row>
    <row r="355" spans="2:65" x14ac:dyDescent="0.35">
      <c r="B355" s="107" t="s">
        <v>1</v>
      </c>
      <c r="C355" s="107" t="s">
        <v>17</v>
      </c>
      <c r="D355" s="107" t="s">
        <v>450</v>
      </c>
      <c r="E355" s="107" t="s">
        <v>451</v>
      </c>
      <c r="F355" s="107" t="s">
        <v>1223</v>
      </c>
      <c r="G355" s="107" t="s">
        <v>20</v>
      </c>
      <c r="H355" s="107" t="s">
        <v>1315</v>
      </c>
      <c r="I355" s="133" t="s">
        <v>603</v>
      </c>
      <c r="J355" s="107" t="s">
        <v>1277</v>
      </c>
      <c r="K355" s="133" t="s">
        <v>603</v>
      </c>
      <c r="L355" s="107" t="s">
        <v>619</v>
      </c>
      <c r="M355" s="107" t="s">
        <v>534</v>
      </c>
      <c r="N355" s="132" t="s">
        <v>534</v>
      </c>
      <c r="O355" s="107">
        <v>2</v>
      </c>
      <c r="P355" s="107">
        <v>2</v>
      </c>
      <c r="Q355" s="107">
        <v>1</v>
      </c>
      <c r="R355" s="107">
        <v>1</v>
      </c>
      <c r="S355" s="107">
        <v>2</v>
      </c>
      <c r="T355" s="107">
        <v>2</v>
      </c>
      <c r="U355" s="107">
        <v>2</v>
      </c>
      <c r="V355" s="107">
        <v>2</v>
      </c>
      <c r="W355" s="138">
        <v>0</v>
      </c>
      <c r="X355" s="107" t="s">
        <v>1314</v>
      </c>
      <c r="Y355" s="107" t="s">
        <v>548</v>
      </c>
      <c r="Z355" s="107" t="s">
        <v>548</v>
      </c>
      <c r="AA355" s="107" t="s">
        <v>548</v>
      </c>
      <c r="AB355" s="107" t="s">
        <v>548</v>
      </c>
      <c r="AC355" s="107">
        <v>14</v>
      </c>
      <c r="AD355" s="139">
        <v>0.77777777777777779</v>
      </c>
      <c r="AE355" s="107">
        <v>10</v>
      </c>
      <c r="AF355" s="107">
        <v>10</v>
      </c>
      <c r="AG355" s="139">
        <v>1</v>
      </c>
      <c r="AH355" s="107">
        <v>10</v>
      </c>
      <c r="AI355" s="138">
        <v>0</v>
      </c>
      <c r="AJ355" s="107">
        <v>10</v>
      </c>
      <c r="AK355" s="137">
        <v>0.7142857142857143</v>
      </c>
      <c r="AL355" s="138">
        <v>0</v>
      </c>
      <c r="AM355" s="107" t="s">
        <v>548</v>
      </c>
      <c r="AN355" s="107" t="s">
        <v>548</v>
      </c>
      <c r="AO355" s="138">
        <v>0</v>
      </c>
      <c r="AP355" s="138">
        <v>0</v>
      </c>
      <c r="AQ355" s="107" t="s">
        <v>534</v>
      </c>
      <c r="AR355" s="136">
        <v>0</v>
      </c>
      <c r="AS355" s="107">
        <v>5</v>
      </c>
      <c r="AT355" s="138">
        <v>0</v>
      </c>
      <c r="AU355" s="107">
        <v>5</v>
      </c>
      <c r="AV355" s="136">
        <v>0.55555555555555558</v>
      </c>
      <c r="AW355" s="138">
        <v>0</v>
      </c>
      <c r="AX355" s="107" t="s">
        <v>614</v>
      </c>
      <c r="AY355" s="107" t="s">
        <v>534</v>
      </c>
      <c r="AZ355" s="136">
        <v>0</v>
      </c>
      <c r="BA355" s="138">
        <v>0</v>
      </c>
      <c r="BB355" s="133" t="s">
        <v>603</v>
      </c>
      <c r="BC355" s="107" t="s">
        <v>534</v>
      </c>
      <c r="BD355" s="136">
        <v>0</v>
      </c>
      <c r="BE355" s="138">
        <v>0</v>
      </c>
      <c r="BF355" s="107" t="s">
        <v>534</v>
      </c>
      <c r="BG355" s="136">
        <v>0</v>
      </c>
      <c r="BH355" s="107">
        <v>4</v>
      </c>
      <c r="BI355" s="138">
        <v>0</v>
      </c>
      <c r="BJ355" s="107">
        <v>4</v>
      </c>
      <c r="BK355" s="136">
        <v>0.36363636363636365</v>
      </c>
      <c r="BL355" s="108">
        <v>43</v>
      </c>
      <c r="BM355" s="136">
        <v>0.50588235294117645</v>
      </c>
    </row>
    <row r="356" spans="2:65" x14ac:dyDescent="0.35">
      <c r="B356" s="108" t="s">
        <v>1</v>
      </c>
      <c r="C356" s="108" t="s">
        <v>12</v>
      </c>
      <c r="D356" s="108" t="s">
        <v>13</v>
      </c>
      <c r="E356" s="108" t="s">
        <v>467</v>
      </c>
      <c r="F356" s="108" t="s">
        <v>1182</v>
      </c>
      <c r="G356" s="108" t="s">
        <v>15</v>
      </c>
      <c r="H356" s="108" t="s">
        <v>1313</v>
      </c>
      <c r="I356" s="131" t="s">
        <v>603</v>
      </c>
      <c r="J356" s="108" t="s">
        <v>1312</v>
      </c>
      <c r="K356" s="131" t="s">
        <v>603</v>
      </c>
      <c r="L356" s="108" t="s">
        <v>604</v>
      </c>
      <c r="M356" s="108" t="s">
        <v>534</v>
      </c>
      <c r="N356" s="129" t="s">
        <v>534</v>
      </c>
      <c r="O356" s="108">
        <v>2</v>
      </c>
      <c r="P356" s="108">
        <v>2</v>
      </c>
      <c r="Q356" s="130">
        <v>0</v>
      </c>
      <c r="R356" s="108">
        <v>1</v>
      </c>
      <c r="S356" s="108">
        <v>2</v>
      </c>
      <c r="T356" s="108">
        <v>2</v>
      </c>
      <c r="U356" s="108">
        <v>2</v>
      </c>
      <c r="V356" s="108">
        <v>2</v>
      </c>
      <c r="W356" s="130">
        <v>0</v>
      </c>
      <c r="X356" s="108" t="s">
        <v>1311</v>
      </c>
      <c r="Y356" s="108" t="s">
        <v>548</v>
      </c>
      <c r="Z356" s="108" t="s">
        <v>548</v>
      </c>
      <c r="AA356" s="108" t="s">
        <v>548</v>
      </c>
      <c r="AB356" s="108" t="s">
        <v>548</v>
      </c>
      <c r="AC356" s="108">
        <v>13</v>
      </c>
      <c r="AD356" s="140">
        <v>0.72222222222222221</v>
      </c>
      <c r="AE356" s="130">
        <v>0</v>
      </c>
      <c r="AF356" s="108" t="s">
        <v>534</v>
      </c>
      <c r="AG356" s="134">
        <v>0</v>
      </c>
      <c r="AH356" s="108">
        <v>10</v>
      </c>
      <c r="AI356" s="130">
        <v>0</v>
      </c>
      <c r="AJ356" s="108">
        <v>10</v>
      </c>
      <c r="AK356" s="140">
        <v>0.7142857142857143</v>
      </c>
      <c r="AL356" s="108">
        <v>3</v>
      </c>
      <c r="AM356" s="108" t="s">
        <v>548</v>
      </c>
      <c r="AN356" s="108" t="s">
        <v>548</v>
      </c>
      <c r="AO356" s="130">
        <v>0</v>
      </c>
      <c r="AP356" s="130">
        <v>0</v>
      </c>
      <c r="AQ356" s="108">
        <v>3</v>
      </c>
      <c r="AR356" s="134">
        <v>0.33333333333333331</v>
      </c>
      <c r="AS356" s="108">
        <v>5</v>
      </c>
      <c r="AT356" s="130">
        <v>0</v>
      </c>
      <c r="AU356" s="108">
        <v>5</v>
      </c>
      <c r="AV356" s="134">
        <v>0.55555555555555558</v>
      </c>
      <c r="AW356" s="130">
        <v>0</v>
      </c>
      <c r="AX356" s="108" t="s">
        <v>548</v>
      </c>
      <c r="AY356" s="108" t="s">
        <v>534</v>
      </c>
      <c r="AZ356" s="134">
        <v>0</v>
      </c>
      <c r="BA356" s="130">
        <v>0</v>
      </c>
      <c r="BB356" s="131" t="s">
        <v>603</v>
      </c>
      <c r="BC356" s="108" t="s">
        <v>534</v>
      </c>
      <c r="BD356" s="134">
        <v>0</v>
      </c>
      <c r="BE356" s="130">
        <v>0</v>
      </c>
      <c r="BF356" s="108" t="s">
        <v>534</v>
      </c>
      <c r="BG356" s="134">
        <v>0</v>
      </c>
      <c r="BH356" s="108">
        <v>4</v>
      </c>
      <c r="BI356" s="108">
        <v>7</v>
      </c>
      <c r="BJ356" s="108">
        <v>11</v>
      </c>
      <c r="BK356" s="135">
        <v>1</v>
      </c>
      <c r="BL356" s="108">
        <v>42</v>
      </c>
      <c r="BM356" s="134">
        <v>0.49411764705882355</v>
      </c>
    </row>
    <row r="357" spans="2:65" x14ac:dyDescent="0.35">
      <c r="B357" s="107" t="s">
        <v>1</v>
      </c>
      <c r="C357" s="107" t="s">
        <v>17</v>
      </c>
      <c r="D357" s="107" t="s">
        <v>18</v>
      </c>
      <c r="E357" s="107" t="s">
        <v>252</v>
      </c>
      <c r="F357" s="107" t="s">
        <v>1056</v>
      </c>
      <c r="G357" s="107" t="s">
        <v>20</v>
      </c>
      <c r="H357" s="107" t="s">
        <v>1310</v>
      </c>
      <c r="I357" s="133" t="s">
        <v>603</v>
      </c>
      <c r="J357" s="107" t="s">
        <v>1277</v>
      </c>
      <c r="K357" s="133" t="s">
        <v>603</v>
      </c>
      <c r="L357" s="107" t="s">
        <v>619</v>
      </c>
      <c r="M357" s="107" t="s">
        <v>534</v>
      </c>
      <c r="N357" s="132" t="s">
        <v>534</v>
      </c>
      <c r="O357" s="107">
        <v>2</v>
      </c>
      <c r="P357" s="107">
        <v>2</v>
      </c>
      <c r="Q357" s="107">
        <v>1</v>
      </c>
      <c r="R357" s="107">
        <v>1</v>
      </c>
      <c r="S357" s="107">
        <v>2</v>
      </c>
      <c r="T357" s="107">
        <v>2</v>
      </c>
      <c r="U357" s="107">
        <v>2</v>
      </c>
      <c r="V357" s="107">
        <v>2</v>
      </c>
      <c r="W357" s="107">
        <v>4</v>
      </c>
      <c r="X357" s="107" t="s">
        <v>671</v>
      </c>
      <c r="Y357" s="107" t="s">
        <v>548</v>
      </c>
      <c r="Z357" s="107" t="s">
        <v>548</v>
      </c>
      <c r="AA357" s="107" t="s">
        <v>548</v>
      </c>
      <c r="AB357" s="107" t="s">
        <v>548</v>
      </c>
      <c r="AC357" s="107">
        <v>18</v>
      </c>
      <c r="AD357" s="139">
        <v>1</v>
      </c>
      <c r="AE357" s="107">
        <v>10</v>
      </c>
      <c r="AF357" s="107">
        <v>10</v>
      </c>
      <c r="AG357" s="139">
        <v>1</v>
      </c>
      <c r="AH357" s="138">
        <v>0</v>
      </c>
      <c r="AI357" s="138">
        <v>0</v>
      </c>
      <c r="AJ357" s="107" t="s">
        <v>534</v>
      </c>
      <c r="AK357" s="136">
        <v>0</v>
      </c>
      <c r="AL357" s="138">
        <v>0</v>
      </c>
      <c r="AM357" s="138">
        <v>0</v>
      </c>
      <c r="AN357" s="107" t="s">
        <v>614</v>
      </c>
      <c r="AO357" s="107">
        <v>4</v>
      </c>
      <c r="AP357" s="138">
        <v>0</v>
      </c>
      <c r="AQ357" s="107">
        <v>4</v>
      </c>
      <c r="AR357" s="136">
        <v>0.33333333333333331</v>
      </c>
      <c r="AS357" s="138">
        <v>0</v>
      </c>
      <c r="AT357" s="138">
        <v>0</v>
      </c>
      <c r="AU357" s="107" t="s">
        <v>534</v>
      </c>
      <c r="AV357" s="136">
        <v>0</v>
      </c>
      <c r="AW357" s="138">
        <v>0</v>
      </c>
      <c r="AX357" s="107" t="s">
        <v>614</v>
      </c>
      <c r="AY357" s="107" t="s">
        <v>534</v>
      </c>
      <c r="AZ357" s="136">
        <v>0</v>
      </c>
      <c r="BA357" s="138">
        <v>0</v>
      </c>
      <c r="BB357" s="133" t="s">
        <v>603</v>
      </c>
      <c r="BC357" s="107" t="s">
        <v>534</v>
      </c>
      <c r="BD357" s="136">
        <v>0</v>
      </c>
      <c r="BE357" s="138">
        <v>0</v>
      </c>
      <c r="BF357" s="107" t="s">
        <v>534</v>
      </c>
      <c r="BG357" s="136">
        <v>0</v>
      </c>
      <c r="BH357" s="107">
        <v>4</v>
      </c>
      <c r="BI357" s="107">
        <v>7</v>
      </c>
      <c r="BJ357" s="107">
        <v>11</v>
      </c>
      <c r="BK357" s="139">
        <v>1</v>
      </c>
      <c r="BL357" s="108">
        <v>43</v>
      </c>
      <c r="BM357" s="136">
        <v>0.48863636363636365</v>
      </c>
    </row>
    <row r="358" spans="2:65" x14ac:dyDescent="0.35">
      <c r="B358" s="108" t="s">
        <v>1</v>
      </c>
      <c r="C358" s="108" t="s">
        <v>8</v>
      </c>
      <c r="D358" s="108" t="s">
        <v>414</v>
      </c>
      <c r="E358" s="108" t="s">
        <v>512</v>
      </c>
      <c r="F358" s="108" t="s">
        <v>1157</v>
      </c>
      <c r="G358" s="108" t="s">
        <v>811</v>
      </c>
      <c r="H358" s="108" t="s">
        <v>1309</v>
      </c>
      <c r="I358" s="131" t="s">
        <v>603</v>
      </c>
      <c r="J358" s="108" t="s">
        <v>1300</v>
      </c>
      <c r="K358" s="131" t="s">
        <v>603</v>
      </c>
      <c r="L358" s="108" t="s">
        <v>616</v>
      </c>
      <c r="M358" s="108" t="s">
        <v>534</v>
      </c>
      <c r="N358" s="129" t="s">
        <v>534</v>
      </c>
      <c r="O358" s="108">
        <v>2</v>
      </c>
      <c r="P358" s="108">
        <v>2</v>
      </c>
      <c r="Q358" s="108">
        <v>1</v>
      </c>
      <c r="R358" s="108">
        <v>1</v>
      </c>
      <c r="S358" s="108">
        <v>2</v>
      </c>
      <c r="T358" s="108">
        <v>2</v>
      </c>
      <c r="U358" s="108">
        <v>2</v>
      </c>
      <c r="V358" s="108">
        <v>2</v>
      </c>
      <c r="W358" s="130">
        <v>0</v>
      </c>
      <c r="X358" s="108" t="s">
        <v>758</v>
      </c>
      <c r="Y358" s="108" t="s">
        <v>548</v>
      </c>
      <c r="Z358" s="108" t="s">
        <v>548</v>
      </c>
      <c r="AA358" s="108" t="s">
        <v>548</v>
      </c>
      <c r="AB358" s="108" t="s">
        <v>548</v>
      </c>
      <c r="AC358" s="108">
        <v>14</v>
      </c>
      <c r="AD358" s="135">
        <v>0.77777777777777779</v>
      </c>
      <c r="AE358" s="130">
        <v>0</v>
      </c>
      <c r="AF358" s="108" t="s">
        <v>534</v>
      </c>
      <c r="AG358" s="134">
        <v>0</v>
      </c>
      <c r="AH358" s="108">
        <v>10</v>
      </c>
      <c r="AI358" s="130">
        <v>0</v>
      </c>
      <c r="AJ358" s="108">
        <v>10</v>
      </c>
      <c r="AK358" s="140">
        <v>0.7142857142857143</v>
      </c>
      <c r="AL358" s="130">
        <v>0</v>
      </c>
      <c r="AM358" s="130">
        <v>0</v>
      </c>
      <c r="AN358" s="108" t="s">
        <v>614</v>
      </c>
      <c r="AO358" s="130">
        <v>0</v>
      </c>
      <c r="AP358" s="130">
        <v>0</v>
      </c>
      <c r="AQ358" s="108" t="s">
        <v>534</v>
      </c>
      <c r="AR358" s="134">
        <v>0</v>
      </c>
      <c r="AS358" s="108">
        <v>5</v>
      </c>
      <c r="AT358" s="130">
        <v>0</v>
      </c>
      <c r="AU358" s="108">
        <v>5</v>
      </c>
      <c r="AV358" s="134">
        <v>0.55555555555555558</v>
      </c>
      <c r="AW358" s="130">
        <v>0</v>
      </c>
      <c r="AX358" s="108" t="s">
        <v>614</v>
      </c>
      <c r="AY358" s="108" t="s">
        <v>534</v>
      </c>
      <c r="AZ358" s="134">
        <v>0</v>
      </c>
      <c r="BA358" s="130">
        <v>0</v>
      </c>
      <c r="BB358" s="131" t="s">
        <v>603</v>
      </c>
      <c r="BC358" s="108" t="s">
        <v>534</v>
      </c>
      <c r="BD358" s="134">
        <v>0</v>
      </c>
      <c r="BE358" s="108">
        <v>10</v>
      </c>
      <c r="BF358" s="108">
        <v>10</v>
      </c>
      <c r="BG358" s="135">
        <v>1</v>
      </c>
      <c r="BH358" s="108">
        <v>4</v>
      </c>
      <c r="BI358" s="130">
        <v>0</v>
      </c>
      <c r="BJ358" s="108">
        <v>4</v>
      </c>
      <c r="BK358" s="134">
        <v>0.36363636363636365</v>
      </c>
      <c r="BL358" s="108">
        <v>43</v>
      </c>
      <c r="BM358" s="134">
        <v>0.48863636363636365</v>
      </c>
    </row>
    <row r="359" spans="2:65" x14ac:dyDescent="0.35">
      <c r="B359" s="107" t="s">
        <v>1</v>
      </c>
      <c r="C359" s="107" t="s">
        <v>78</v>
      </c>
      <c r="D359" s="107" t="s">
        <v>78</v>
      </c>
      <c r="E359" s="107" t="s">
        <v>464</v>
      </c>
      <c r="F359" s="107" t="s">
        <v>1132</v>
      </c>
      <c r="G359" s="107" t="s">
        <v>80</v>
      </c>
      <c r="H359" s="107" t="s">
        <v>1308</v>
      </c>
      <c r="I359" s="133" t="s">
        <v>603</v>
      </c>
      <c r="J359" s="107" t="s">
        <v>1277</v>
      </c>
      <c r="K359" s="133" t="s">
        <v>603</v>
      </c>
      <c r="L359" s="107" t="s">
        <v>627</v>
      </c>
      <c r="M359" s="107" t="s">
        <v>534</v>
      </c>
      <c r="N359" s="132" t="s">
        <v>534</v>
      </c>
      <c r="O359" s="107">
        <v>2</v>
      </c>
      <c r="P359" s="107">
        <v>2</v>
      </c>
      <c r="Q359" s="107">
        <v>1</v>
      </c>
      <c r="R359" s="107">
        <v>1</v>
      </c>
      <c r="S359" s="107">
        <v>2</v>
      </c>
      <c r="T359" s="107" t="s">
        <v>548</v>
      </c>
      <c r="U359" s="107">
        <v>2</v>
      </c>
      <c r="V359" s="107">
        <v>2</v>
      </c>
      <c r="W359" s="107">
        <v>4</v>
      </c>
      <c r="X359" s="107" t="s">
        <v>1307</v>
      </c>
      <c r="Y359" s="107" t="s">
        <v>548</v>
      </c>
      <c r="Z359" s="107" t="s">
        <v>548</v>
      </c>
      <c r="AA359" s="107" t="s">
        <v>548</v>
      </c>
      <c r="AB359" s="107" t="s">
        <v>548</v>
      </c>
      <c r="AC359" s="107">
        <v>16</v>
      </c>
      <c r="AD359" s="139">
        <v>1</v>
      </c>
      <c r="AE359" s="107">
        <v>10</v>
      </c>
      <c r="AF359" s="107">
        <v>10</v>
      </c>
      <c r="AG359" s="139">
        <v>1</v>
      </c>
      <c r="AH359" s="138">
        <v>0</v>
      </c>
      <c r="AI359" s="138">
        <v>0</v>
      </c>
      <c r="AJ359" s="107" t="s">
        <v>534</v>
      </c>
      <c r="AK359" s="136">
        <v>0</v>
      </c>
      <c r="AL359" s="138">
        <v>0</v>
      </c>
      <c r="AM359" s="138">
        <v>0</v>
      </c>
      <c r="AN359" s="107" t="s">
        <v>548</v>
      </c>
      <c r="AO359" s="138">
        <v>0</v>
      </c>
      <c r="AP359" s="138">
        <v>0</v>
      </c>
      <c r="AQ359" s="107" t="s">
        <v>534</v>
      </c>
      <c r="AR359" s="136">
        <v>0</v>
      </c>
      <c r="AS359" s="107">
        <v>5</v>
      </c>
      <c r="AT359" s="138">
        <v>0</v>
      </c>
      <c r="AU359" s="107">
        <v>5</v>
      </c>
      <c r="AV359" s="136">
        <v>0.55555555555555558</v>
      </c>
      <c r="AW359" s="138">
        <v>0</v>
      </c>
      <c r="AX359" s="107" t="s">
        <v>614</v>
      </c>
      <c r="AY359" s="107" t="s">
        <v>534</v>
      </c>
      <c r="AZ359" s="136">
        <v>0</v>
      </c>
      <c r="BA359" s="138">
        <v>0</v>
      </c>
      <c r="BB359" s="133" t="s">
        <v>603</v>
      </c>
      <c r="BC359" s="107" t="s">
        <v>534</v>
      </c>
      <c r="BD359" s="136">
        <v>0</v>
      </c>
      <c r="BE359" s="138">
        <v>0</v>
      </c>
      <c r="BF359" s="107" t="s">
        <v>534</v>
      </c>
      <c r="BG359" s="136">
        <v>0</v>
      </c>
      <c r="BH359" s="107">
        <v>4</v>
      </c>
      <c r="BI359" s="107">
        <v>7</v>
      </c>
      <c r="BJ359" s="107">
        <v>11</v>
      </c>
      <c r="BK359" s="139">
        <v>1</v>
      </c>
      <c r="BL359" s="108">
        <v>42</v>
      </c>
      <c r="BM359" s="136">
        <v>0.48837209302325579</v>
      </c>
    </row>
    <row r="360" spans="2:65" x14ac:dyDescent="0.35">
      <c r="B360" s="108" t="s">
        <v>1</v>
      </c>
      <c r="C360" s="108" t="s">
        <v>27</v>
      </c>
      <c r="D360" s="108" t="s">
        <v>28</v>
      </c>
      <c r="E360" s="108" t="s">
        <v>430</v>
      </c>
      <c r="F360" s="108" t="s">
        <v>1100</v>
      </c>
      <c r="G360" s="108" t="s">
        <v>30</v>
      </c>
      <c r="H360" s="108" t="s">
        <v>1306</v>
      </c>
      <c r="I360" s="131" t="s">
        <v>603</v>
      </c>
      <c r="J360" s="108" t="s">
        <v>1305</v>
      </c>
      <c r="K360" s="131" t="s">
        <v>603</v>
      </c>
      <c r="L360" s="108" t="s">
        <v>604</v>
      </c>
      <c r="M360" s="108" t="s">
        <v>534</v>
      </c>
      <c r="N360" s="129" t="s">
        <v>534</v>
      </c>
      <c r="O360" s="108">
        <v>2</v>
      </c>
      <c r="P360" s="108">
        <v>2</v>
      </c>
      <c r="Q360" s="108">
        <v>1</v>
      </c>
      <c r="R360" s="108">
        <v>1</v>
      </c>
      <c r="S360" s="108">
        <v>2</v>
      </c>
      <c r="T360" s="130">
        <v>0</v>
      </c>
      <c r="U360" s="130">
        <v>0</v>
      </c>
      <c r="V360" s="108">
        <v>2</v>
      </c>
      <c r="W360" s="108">
        <v>4</v>
      </c>
      <c r="X360" s="108" t="s">
        <v>647</v>
      </c>
      <c r="Y360" s="108" t="s">
        <v>548</v>
      </c>
      <c r="Z360" s="108" t="s">
        <v>548</v>
      </c>
      <c r="AA360" s="108" t="s">
        <v>548</v>
      </c>
      <c r="AB360" s="108" t="s">
        <v>548</v>
      </c>
      <c r="AC360" s="108">
        <v>14</v>
      </c>
      <c r="AD360" s="135">
        <v>0.77777777777777779</v>
      </c>
      <c r="AE360" s="108">
        <v>10</v>
      </c>
      <c r="AF360" s="108">
        <v>10</v>
      </c>
      <c r="AG360" s="135">
        <v>1</v>
      </c>
      <c r="AH360" s="130">
        <v>0</v>
      </c>
      <c r="AI360" s="108">
        <v>4</v>
      </c>
      <c r="AJ360" s="108">
        <v>4</v>
      </c>
      <c r="AK360" s="134">
        <v>0.2857142857142857</v>
      </c>
      <c r="AL360" s="130">
        <v>0</v>
      </c>
      <c r="AM360" s="108" t="s">
        <v>548</v>
      </c>
      <c r="AN360" s="108" t="s">
        <v>548</v>
      </c>
      <c r="AO360" s="130">
        <v>0</v>
      </c>
      <c r="AP360" s="108" t="s">
        <v>548</v>
      </c>
      <c r="AQ360" s="108" t="s">
        <v>534</v>
      </c>
      <c r="AR360" s="134">
        <v>0</v>
      </c>
      <c r="AS360" s="130">
        <v>0</v>
      </c>
      <c r="AT360" s="130">
        <v>0</v>
      </c>
      <c r="AU360" s="108" t="s">
        <v>534</v>
      </c>
      <c r="AV360" s="134">
        <v>0</v>
      </c>
      <c r="AW360" s="130">
        <v>0</v>
      </c>
      <c r="AX360" s="108" t="s">
        <v>548</v>
      </c>
      <c r="AY360" s="108" t="s">
        <v>534</v>
      </c>
      <c r="AZ360" s="134">
        <v>0</v>
      </c>
      <c r="BA360" s="130">
        <v>0</v>
      </c>
      <c r="BB360" s="131" t="s">
        <v>603</v>
      </c>
      <c r="BC360" s="108" t="s">
        <v>534</v>
      </c>
      <c r="BD360" s="134">
        <v>0</v>
      </c>
      <c r="BE360" s="130">
        <v>0</v>
      </c>
      <c r="BF360" s="108" t="s">
        <v>534</v>
      </c>
      <c r="BG360" s="134">
        <v>0</v>
      </c>
      <c r="BH360" s="108">
        <v>4</v>
      </c>
      <c r="BI360" s="108">
        <v>7</v>
      </c>
      <c r="BJ360" s="108">
        <v>11</v>
      </c>
      <c r="BK360" s="135">
        <v>1</v>
      </c>
      <c r="BL360" s="108">
        <v>39</v>
      </c>
      <c r="BM360" s="134">
        <v>0.46987951807228917</v>
      </c>
    </row>
    <row r="361" spans="2:65" x14ac:dyDescent="0.35">
      <c r="B361" s="107" t="s">
        <v>1</v>
      </c>
      <c r="C361" s="107" t="s">
        <v>117</v>
      </c>
      <c r="D361" s="107" t="s">
        <v>118</v>
      </c>
      <c r="E361" s="107" t="s">
        <v>552</v>
      </c>
      <c r="F361" s="107" t="s">
        <v>1251</v>
      </c>
      <c r="G361" s="107" t="s">
        <v>45</v>
      </c>
      <c r="H361" s="107" t="s">
        <v>1304</v>
      </c>
      <c r="I361" s="133" t="s">
        <v>603</v>
      </c>
      <c r="J361" s="107" t="s">
        <v>1303</v>
      </c>
      <c r="K361" s="133" t="s">
        <v>603</v>
      </c>
      <c r="L361" s="107" t="s">
        <v>750</v>
      </c>
      <c r="M361" s="107" t="s">
        <v>534</v>
      </c>
      <c r="N361" s="132" t="s">
        <v>534</v>
      </c>
      <c r="O361" s="107">
        <v>2</v>
      </c>
      <c r="P361" s="107">
        <v>2</v>
      </c>
      <c r="Q361" s="107">
        <v>1</v>
      </c>
      <c r="R361" s="107">
        <v>1</v>
      </c>
      <c r="S361" s="107">
        <v>2</v>
      </c>
      <c r="T361" s="107">
        <v>2</v>
      </c>
      <c r="U361" s="107">
        <v>2</v>
      </c>
      <c r="V361" s="107">
        <v>2</v>
      </c>
      <c r="W361" s="107">
        <v>4</v>
      </c>
      <c r="X361" s="107" t="s">
        <v>1302</v>
      </c>
      <c r="Y361" s="107" t="s">
        <v>548</v>
      </c>
      <c r="Z361" s="107" t="s">
        <v>548</v>
      </c>
      <c r="AA361" s="107" t="s">
        <v>548</v>
      </c>
      <c r="AB361" s="107" t="s">
        <v>548</v>
      </c>
      <c r="AC361" s="107">
        <v>18</v>
      </c>
      <c r="AD361" s="139">
        <v>1</v>
      </c>
      <c r="AE361" s="138">
        <v>0</v>
      </c>
      <c r="AF361" s="107" t="s">
        <v>534</v>
      </c>
      <c r="AG361" s="136">
        <v>0</v>
      </c>
      <c r="AH361" s="107">
        <v>10</v>
      </c>
      <c r="AI361" s="138">
        <v>0</v>
      </c>
      <c r="AJ361" s="107">
        <v>10</v>
      </c>
      <c r="AK361" s="137">
        <v>0.7142857142857143</v>
      </c>
      <c r="AL361" s="138">
        <v>0</v>
      </c>
      <c r="AM361" s="138">
        <v>0</v>
      </c>
      <c r="AN361" s="107" t="s">
        <v>614</v>
      </c>
      <c r="AO361" s="107">
        <v>4</v>
      </c>
      <c r="AP361" s="138">
        <v>0</v>
      </c>
      <c r="AQ361" s="107">
        <v>4</v>
      </c>
      <c r="AR361" s="136">
        <v>0.33333333333333331</v>
      </c>
      <c r="AS361" s="107">
        <v>5</v>
      </c>
      <c r="AT361" s="138">
        <v>0</v>
      </c>
      <c r="AU361" s="107">
        <v>5</v>
      </c>
      <c r="AV361" s="136">
        <v>0.55555555555555558</v>
      </c>
      <c r="AW361" s="138">
        <v>0</v>
      </c>
      <c r="AX361" s="107" t="s">
        <v>614</v>
      </c>
      <c r="AY361" s="107" t="s">
        <v>534</v>
      </c>
      <c r="AZ361" s="136">
        <v>0</v>
      </c>
      <c r="BA361" s="138">
        <v>0</v>
      </c>
      <c r="BB361" s="133" t="s">
        <v>603</v>
      </c>
      <c r="BC361" s="107" t="s">
        <v>534</v>
      </c>
      <c r="BD361" s="136">
        <v>0</v>
      </c>
      <c r="BE361" s="138">
        <v>0</v>
      </c>
      <c r="BF361" s="107" t="s">
        <v>534</v>
      </c>
      <c r="BG361" s="136">
        <v>0</v>
      </c>
      <c r="BH361" s="107">
        <v>4</v>
      </c>
      <c r="BI361" s="138">
        <v>0</v>
      </c>
      <c r="BJ361" s="107">
        <v>4</v>
      </c>
      <c r="BK361" s="136">
        <v>0.36363636363636365</v>
      </c>
      <c r="BL361" s="108">
        <v>41</v>
      </c>
      <c r="BM361" s="136">
        <v>0.46590909090909088</v>
      </c>
    </row>
    <row r="362" spans="2:65" x14ac:dyDescent="0.35">
      <c r="B362" s="108" t="s">
        <v>1</v>
      </c>
      <c r="C362" s="108" t="s">
        <v>8</v>
      </c>
      <c r="D362" s="108" t="s">
        <v>518</v>
      </c>
      <c r="E362" s="108" t="s">
        <v>519</v>
      </c>
      <c r="F362" s="108" t="s">
        <v>1170</v>
      </c>
      <c r="G362" s="108" t="s">
        <v>11</v>
      </c>
      <c r="H362" s="108" t="s">
        <v>1301</v>
      </c>
      <c r="I362" s="131" t="s">
        <v>603</v>
      </c>
      <c r="J362" s="108" t="s">
        <v>1300</v>
      </c>
      <c r="K362" s="131" t="s">
        <v>603</v>
      </c>
      <c r="L362" s="108" t="s">
        <v>616</v>
      </c>
      <c r="M362" s="108" t="s">
        <v>534</v>
      </c>
      <c r="N362" s="129" t="s">
        <v>534</v>
      </c>
      <c r="O362" s="108">
        <v>2</v>
      </c>
      <c r="P362" s="108">
        <v>2</v>
      </c>
      <c r="Q362" s="108">
        <v>1</v>
      </c>
      <c r="R362" s="108">
        <v>1</v>
      </c>
      <c r="S362" s="108">
        <v>2</v>
      </c>
      <c r="T362" s="108">
        <v>2</v>
      </c>
      <c r="U362" s="108">
        <v>2</v>
      </c>
      <c r="V362" s="108">
        <v>2</v>
      </c>
      <c r="W362" s="108">
        <v>4</v>
      </c>
      <c r="X362" s="108" t="s">
        <v>1299</v>
      </c>
      <c r="Y362" s="108" t="s">
        <v>548</v>
      </c>
      <c r="Z362" s="108" t="s">
        <v>548</v>
      </c>
      <c r="AA362" s="108" t="s">
        <v>548</v>
      </c>
      <c r="AB362" s="108" t="s">
        <v>548</v>
      </c>
      <c r="AC362" s="108">
        <v>18</v>
      </c>
      <c r="AD362" s="135">
        <v>1</v>
      </c>
      <c r="AE362" s="130">
        <v>0</v>
      </c>
      <c r="AF362" s="108" t="s">
        <v>534</v>
      </c>
      <c r="AG362" s="134">
        <v>0</v>
      </c>
      <c r="AH362" s="130">
        <v>0</v>
      </c>
      <c r="AI362" s="130">
        <v>0</v>
      </c>
      <c r="AJ362" s="108" t="s">
        <v>534</v>
      </c>
      <c r="AK362" s="134">
        <v>0</v>
      </c>
      <c r="AL362" s="108">
        <v>3</v>
      </c>
      <c r="AM362" s="130">
        <v>0</v>
      </c>
      <c r="AN362" s="108" t="s">
        <v>614</v>
      </c>
      <c r="AO362" s="130">
        <v>0</v>
      </c>
      <c r="AP362" s="130">
        <v>0</v>
      </c>
      <c r="AQ362" s="108">
        <v>3</v>
      </c>
      <c r="AR362" s="134">
        <v>0.25</v>
      </c>
      <c r="AS362" s="108">
        <v>5</v>
      </c>
      <c r="AT362" s="130">
        <v>0</v>
      </c>
      <c r="AU362" s="108">
        <v>5</v>
      </c>
      <c r="AV362" s="134">
        <v>0.55555555555555558</v>
      </c>
      <c r="AW362" s="130">
        <v>0</v>
      </c>
      <c r="AX362" s="108" t="s">
        <v>614</v>
      </c>
      <c r="AY362" s="108" t="s">
        <v>534</v>
      </c>
      <c r="AZ362" s="134">
        <v>0</v>
      </c>
      <c r="BA362" s="130">
        <v>0</v>
      </c>
      <c r="BB362" s="131" t="s">
        <v>603</v>
      </c>
      <c r="BC362" s="108" t="s">
        <v>534</v>
      </c>
      <c r="BD362" s="134">
        <v>0</v>
      </c>
      <c r="BE362" s="108">
        <v>10</v>
      </c>
      <c r="BF362" s="108">
        <v>10</v>
      </c>
      <c r="BG362" s="135">
        <v>1</v>
      </c>
      <c r="BH362" s="108">
        <v>4</v>
      </c>
      <c r="BI362" s="130">
        <v>0</v>
      </c>
      <c r="BJ362" s="108">
        <v>4</v>
      </c>
      <c r="BK362" s="134">
        <v>0.36363636363636365</v>
      </c>
      <c r="BL362" s="108">
        <v>40</v>
      </c>
      <c r="BM362" s="134">
        <v>0.45454545454545453</v>
      </c>
    </row>
    <row r="363" spans="2:65" x14ac:dyDescent="0.35">
      <c r="B363" s="107" t="s">
        <v>1</v>
      </c>
      <c r="C363" s="107" t="s">
        <v>421</v>
      </c>
      <c r="D363" s="107" t="s">
        <v>424</v>
      </c>
      <c r="E363" s="107" t="s">
        <v>425</v>
      </c>
      <c r="F363" s="107" t="s">
        <v>1184</v>
      </c>
      <c r="G363" s="107" t="s">
        <v>30</v>
      </c>
      <c r="H363" s="107" t="s">
        <v>1298</v>
      </c>
      <c r="I363" s="133" t="s">
        <v>603</v>
      </c>
      <c r="J363" s="107" t="s">
        <v>1297</v>
      </c>
      <c r="K363" s="133" t="s">
        <v>603</v>
      </c>
      <c r="L363" s="107" t="s">
        <v>750</v>
      </c>
      <c r="M363" s="107" t="s">
        <v>534</v>
      </c>
      <c r="N363" s="132" t="s">
        <v>534</v>
      </c>
      <c r="O363" s="107">
        <v>2</v>
      </c>
      <c r="P363" s="107">
        <v>2</v>
      </c>
      <c r="Q363" s="107">
        <v>1</v>
      </c>
      <c r="R363" s="107">
        <v>1</v>
      </c>
      <c r="S363" s="107">
        <v>2</v>
      </c>
      <c r="T363" s="107">
        <v>2</v>
      </c>
      <c r="U363" s="107">
        <v>2</v>
      </c>
      <c r="V363" s="107">
        <v>2</v>
      </c>
      <c r="W363" s="107">
        <v>4</v>
      </c>
      <c r="X363" s="107" t="s">
        <v>1296</v>
      </c>
      <c r="Y363" s="107" t="s">
        <v>548</v>
      </c>
      <c r="Z363" s="107" t="s">
        <v>548</v>
      </c>
      <c r="AA363" s="107" t="s">
        <v>548</v>
      </c>
      <c r="AB363" s="107" t="s">
        <v>548</v>
      </c>
      <c r="AC363" s="107">
        <v>18</v>
      </c>
      <c r="AD363" s="139">
        <v>1</v>
      </c>
      <c r="AE363" s="107" t="s">
        <v>548</v>
      </c>
      <c r="AF363" s="107" t="s">
        <v>534</v>
      </c>
      <c r="AG363" s="132" t="s">
        <v>534</v>
      </c>
      <c r="AH363" s="138">
        <v>0</v>
      </c>
      <c r="AI363" s="138">
        <v>0</v>
      </c>
      <c r="AJ363" s="107" t="s">
        <v>534</v>
      </c>
      <c r="AK363" s="136">
        <v>0</v>
      </c>
      <c r="AL363" s="138">
        <v>0</v>
      </c>
      <c r="AM363" s="107" t="s">
        <v>548</v>
      </c>
      <c r="AN363" s="107" t="s">
        <v>548</v>
      </c>
      <c r="AO363" s="138">
        <v>0</v>
      </c>
      <c r="AP363" s="138">
        <v>0</v>
      </c>
      <c r="AQ363" s="107" t="s">
        <v>534</v>
      </c>
      <c r="AR363" s="136">
        <v>0</v>
      </c>
      <c r="AS363" s="107">
        <v>5</v>
      </c>
      <c r="AT363" s="138">
        <v>0</v>
      </c>
      <c r="AU363" s="107">
        <v>5</v>
      </c>
      <c r="AV363" s="136">
        <v>0.55555555555555558</v>
      </c>
      <c r="AW363" s="138">
        <v>0</v>
      </c>
      <c r="AX363" s="107" t="s">
        <v>614</v>
      </c>
      <c r="AY363" s="107" t="s">
        <v>534</v>
      </c>
      <c r="AZ363" s="136">
        <v>0</v>
      </c>
      <c r="BA363" s="138">
        <v>0</v>
      </c>
      <c r="BB363" s="133" t="s">
        <v>603</v>
      </c>
      <c r="BC363" s="107" t="s">
        <v>534</v>
      </c>
      <c r="BD363" s="136">
        <v>0</v>
      </c>
      <c r="BE363" s="138">
        <v>0</v>
      </c>
      <c r="BF363" s="107" t="s">
        <v>534</v>
      </c>
      <c r="BG363" s="136">
        <v>0</v>
      </c>
      <c r="BH363" s="107">
        <v>4</v>
      </c>
      <c r="BI363" s="107">
        <v>7</v>
      </c>
      <c r="BJ363" s="107">
        <v>11</v>
      </c>
      <c r="BK363" s="139">
        <v>1</v>
      </c>
      <c r="BL363" s="108">
        <v>34</v>
      </c>
      <c r="BM363" s="136">
        <v>0.45333333333333331</v>
      </c>
    </row>
    <row r="364" spans="2:65" x14ac:dyDescent="0.35">
      <c r="B364" s="108" t="s">
        <v>1</v>
      </c>
      <c r="C364" s="108" t="s">
        <v>78</v>
      </c>
      <c r="D364" s="108" t="s">
        <v>78</v>
      </c>
      <c r="E364" s="108" t="s">
        <v>524</v>
      </c>
      <c r="F364" s="108" t="s">
        <v>1189</v>
      </c>
      <c r="G364" s="108" t="s">
        <v>80</v>
      </c>
      <c r="H364" s="108" t="s">
        <v>1295</v>
      </c>
      <c r="I364" s="131" t="s">
        <v>603</v>
      </c>
      <c r="J364" s="108" t="s">
        <v>1277</v>
      </c>
      <c r="K364" s="131" t="s">
        <v>603</v>
      </c>
      <c r="L364" s="108" t="s">
        <v>627</v>
      </c>
      <c r="M364" s="108" t="s">
        <v>534</v>
      </c>
      <c r="N364" s="129" t="s">
        <v>534</v>
      </c>
      <c r="O364" s="108">
        <v>2</v>
      </c>
      <c r="P364" s="108">
        <v>2</v>
      </c>
      <c r="Q364" s="130">
        <v>0</v>
      </c>
      <c r="R364" s="108">
        <v>1</v>
      </c>
      <c r="S364" s="108">
        <v>2</v>
      </c>
      <c r="T364" s="108">
        <v>2</v>
      </c>
      <c r="U364" s="108">
        <v>2</v>
      </c>
      <c r="V364" s="108">
        <v>2</v>
      </c>
      <c r="W364" s="130">
        <v>0</v>
      </c>
      <c r="X364" s="108" t="s">
        <v>1294</v>
      </c>
      <c r="Y364" s="108" t="s">
        <v>548</v>
      </c>
      <c r="Z364" s="108" t="s">
        <v>548</v>
      </c>
      <c r="AA364" s="108" t="s">
        <v>548</v>
      </c>
      <c r="AB364" s="108" t="s">
        <v>548</v>
      </c>
      <c r="AC364" s="108">
        <v>13</v>
      </c>
      <c r="AD364" s="140">
        <v>0.72222222222222221</v>
      </c>
      <c r="AE364" s="108">
        <v>10</v>
      </c>
      <c r="AF364" s="108">
        <v>10</v>
      </c>
      <c r="AG364" s="135">
        <v>1</v>
      </c>
      <c r="AH364" s="130">
        <v>0</v>
      </c>
      <c r="AI364" s="130">
        <v>0</v>
      </c>
      <c r="AJ364" s="108" t="s">
        <v>534</v>
      </c>
      <c r="AK364" s="134">
        <v>0</v>
      </c>
      <c r="AL364" s="130">
        <v>0</v>
      </c>
      <c r="AM364" s="130">
        <v>0</v>
      </c>
      <c r="AN364" s="108" t="s">
        <v>614</v>
      </c>
      <c r="AO364" s="130">
        <v>0</v>
      </c>
      <c r="AP364" s="130">
        <v>0</v>
      </c>
      <c r="AQ364" s="108" t="s">
        <v>534</v>
      </c>
      <c r="AR364" s="134">
        <v>0</v>
      </c>
      <c r="AS364" s="108">
        <v>5</v>
      </c>
      <c r="AT364" s="130">
        <v>0</v>
      </c>
      <c r="AU364" s="108">
        <v>5</v>
      </c>
      <c r="AV364" s="134">
        <v>0.55555555555555558</v>
      </c>
      <c r="AW364" s="130">
        <v>0</v>
      </c>
      <c r="AX364" s="108" t="s">
        <v>614</v>
      </c>
      <c r="AY364" s="108" t="s">
        <v>534</v>
      </c>
      <c r="AZ364" s="134">
        <v>0</v>
      </c>
      <c r="BA364" s="130">
        <v>0</v>
      </c>
      <c r="BB364" s="131" t="s">
        <v>603</v>
      </c>
      <c r="BC364" s="108" t="s">
        <v>534</v>
      </c>
      <c r="BD364" s="134">
        <v>0</v>
      </c>
      <c r="BE364" s="130">
        <v>0</v>
      </c>
      <c r="BF364" s="108" t="s">
        <v>534</v>
      </c>
      <c r="BG364" s="134">
        <v>0</v>
      </c>
      <c r="BH364" s="108">
        <v>4</v>
      </c>
      <c r="BI364" s="108">
        <v>7</v>
      </c>
      <c r="BJ364" s="108">
        <v>11</v>
      </c>
      <c r="BK364" s="135">
        <v>1</v>
      </c>
      <c r="BL364" s="108">
        <v>39</v>
      </c>
      <c r="BM364" s="134">
        <v>0.44318181818181818</v>
      </c>
    </row>
    <row r="365" spans="2:65" x14ac:dyDescent="0.35">
      <c r="B365" s="107" t="s">
        <v>1</v>
      </c>
      <c r="C365" s="107" t="s">
        <v>78</v>
      </c>
      <c r="D365" s="107" t="s">
        <v>78</v>
      </c>
      <c r="E365" s="107" t="s">
        <v>517</v>
      </c>
      <c r="F365" s="107" t="s">
        <v>1217</v>
      </c>
      <c r="G365" s="107" t="s">
        <v>521</v>
      </c>
      <c r="H365" s="107" t="s">
        <v>1293</v>
      </c>
      <c r="I365" s="133" t="s">
        <v>603</v>
      </c>
      <c r="J365" s="107" t="s">
        <v>1277</v>
      </c>
      <c r="K365" s="133" t="s">
        <v>603</v>
      </c>
      <c r="L365" s="107" t="s">
        <v>624</v>
      </c>
      <c r="M365" s="107" t="s">
        <v>534</v>
      </c>
      <c r="N365" s="132" t="s">
        <v>534</v>
      </c>
      <c r="O365" s="107">
        <v>2</v>
      </c>
      <c r="P365" s="107">
        <v>2</v>
      </c>
      <c r="Q365" s="107">
        <v>1</v>
      </c>
      <c r="R365" s="107">
        <v>1</v>
      </c>
      <c r="S365" s="107">
        <v>2</v>
      </c>
      <c r="T365" s="107" t="s">
        <v>548</v>
      </c>
      <c r="U365" s="107">
        <v>2</v>
      </c>
      <c r="V365" s="107">
        <v>2</v>
      </c>
      <c r="W365" s="138">
        <v>0</v>
      </c>
      <c r="X365" s="107" t="s">
        <v>1292</v>
      </c>
      <c r="Y365" s="107" t="s">
        <v>548</v>
      </c>
      <c r="Z365" s="107" t="s">
        <v>548</v>
      </c>
      <c r="AA365" s="107" t="s">
        <v>548</v>
      </c>
      <c r="AB365" s="107" t="s">
        <v>548</v>
      </c>
      <c r="AC365" s="107">
        <v>12</v>
      </c>
      <c r="AD365" s="139">
        <v>0.75</v>
      </c>
      <c r="AE365" s="107">
        <v>10</v>
      </c>
      <c r="AF365" s="107">
        <v>10</v>
      </c>
      <c r="AG365" s="139">
        <v>1</v>
      </c>
      <c r="AH365" s="138">
        <v>0</v>
      </c>
      <c r="AI365" s="138">
        <v>0</v>
      </c>
      <c r="AJ365" s="107" t="s">
        <v>534</v>
      </c>
      <c r="AK365" s="136">
        <v>0</v>
      </c>
      <c r="AL365" s="107">
        <v>3</v>
      </c>
      <c r="AM365" s="107">
        <v>3</v>
      </c>
      <c r="AN365" s="107" t="s">
        <v>548</v>
      </c>
      <c r="AO365" s="138">
        <v>0</v>
      </c>
      <c r="AP365" s="138">
        <v>0</v>
      </c>
      <c r="AQ365" s="107">
        <v>6</v>
      </c>
      <c r="AR365" s="136">
        <v>0.5</v>
      </c>
      <c r="AS365" s="107">
        <v>5</v>
      </c>
      <c r="AT365" s="138">
        <v>0</v>
      </c>
      <c r="AU365" s="107">
        <v>5</v>
      </c>
      <c r="AV365" s="136">
        <v>0.55555555555555558</v>
      </c>
      <c r="AW365" s="138">
        <v>0</v>
      </c>
      <c r="AX365" s="107" t="s">
        <v>614</v>
      </c>
      <c r="AY365" s="107" t="s">
        <v>534</v>
      </c>
      <c r="AZ365" s="136">
        <v>0</v>
      </c>
      <c r="BA365" s="138">
        <v>0</v>
      </c>
      <c r="BB365" s="133" t="s">
        <v>603</v>
      </c>
      <c r="BC365" s="107" t="s">
        <v>534</v>
      </c>
      <c r="BD365" s="136">
        <v>0</v>
      </c>
      <c r="BE365" s="138">
        <v>0</v>
      </c>
      <c r="BF365" s="107" t="s">
        <v>534</v>
      </c>
      <c r="BG365" s="136">
        <v>0</v>
      </c>
      <c r="BH365" s="107">
        <v>4</v>
      </c>
      <c r="BI365" s="138">
        <v>0</v>
      </c>
      <c r="BJ365" s="107">
        <v>4</v>
      </c>
      <c r="BK365" s="136">
        <v>0.36363636363636365</v>
      </c>
      <c r="BL365" s="108">
        <v>37</v>
      </c>
      <c r="BM365" s="136">
        <v>0.43023255813953487</v>
      </c>
    </row>
    <row r="366" spans="2:65" x14ac:dyDescent="0.35">
      <c r="B366" s="108" t="s">
        <v>1</v>
      </c>
      <c r="C366" s="108" t="s">
        <v>24</v>
      </c>
      <c r="D366" s="108" t="s">
        <v>177</v>
      </c>
      <c r="E366" s="108" t="s">
        <v>182</v>
      </c>
      <c r="F366" s="108" t="s">
        <v>1081</v>
      </c>
      <c r="G366" s="108" t="s">
        <v>493</v>
      </c>
      <c r="H366" s="108" t="s">
        <v>1291</v>
      </c>
      <c r="I366" s="131" t="s">
        <v>603</v>
      </c>
      <c r="J366" s="108" t="s">
        <v>1290</v>
      </c>
      <c r="K366" s="131" t="s">
        <v>603</v>
      </c>
      <c r="L366" s="108" t="s">
        <v>637</v>
      </c>
      <c r="M366" s="108" t="s">
        <v>534</v>
      </c>
      <c r="N366" s="129" t="s">
        <v>534</v>
      </c>
      <c r="O366" s="108">
        <v>2</v>
      </c>
      <c r="P366" s="108">
        <v>2</v>
      </c>
      <c r="Q366" s="108">
        <v>1</v>
      </c>
      <c r="R366" s="108">
        <v>1</v>
      </c>
      <c r="S366" s="130">
        <v>0</v>
      </c>
      <c r="T366" s="108">
        <v>2</v>
      </c>
      <c r="U366" s="108">
        <v>2</v>
      </c>
      <c r="V366" s="108">
        <v>2</v>
      </c>
      <c r="W366" s="130">
        <v>0</v>
      </c>
      <c r="X366" s="108" t="s">
        <v>743</v>
      </c>
      <c r="Y366" s="108" t="s">
        <v>548</v>
      </c>
      <c r="Z366" s="108" t="s">
        <v>548</v>
      </c>
      <c r="AA366" s="108" t="s">
        <v>548</v>
      </c>
      <c r="AB366" s="108" t="s">
        <v>548</v>
      </c>
      <c r="AC366" s="108">
        <v>12</v>
      </c>
      <c r="AD366" s="140">
        <v>0.66666666666666663</v>
      </c>
      <c r="AE366" s="108" t="s">
        <v>548</v>
      </c>
      <c r="AF366" s="108" t="s">
        <v>534</v>
      </c>
      <c r="AG366" s="129" t="s">
        <v>534</v>
      </c>
      <c r="AH366" s="130">
        <v>0</v>
      </c>
      <c r="AI366" s="130">
        <v>0</v>
      </c>
      <c r="AJ366" s="108" t="s">
        <v>534</v>
      </c>
      <c r="AK366" s="134">
        <v>0</v>
      </c>
      <c r="AL366" s="130">
        <v>0</v>
      </c>
      <c r="AM366" s="130">
        <v>0</v>
      </c>
      <c r="AN366" s="108" t="s">
        <v>614</v>
      </c>
      <c r="AO366" s="130">
        <v>0</v>
      </c>
      <c r="AP366" s="130">
        <v>0</v>
      </c>
      <c r="AQ366" s="108" t="s">
        <v>534</v>
      </c>
      <c r="AR366" s="134">
        <v>0</v>
      </c>
      <c r="AS366" s="130">
        <v>0</v>
      </c>
      <c r="AT366" s="130">
        <v>0</v>
      </c>
      <c r="AU366" s="108" t="s">
        <v>534</v>
      </c>
      <c r="AV366" s="134">
        <v>0</v>
      </c>
      <c r="AW366" s="130">
        <v>0</v>
      </c>
      <c r="AX366" s="108" t="s">
        <v>548</v>
      </c>
      <c r="AY366" s="108" t="s">
        <v>534</v>
      </c>
      <c r="AZ366" s="134">
        <v>0</v>
      </c>
      <c r="BA366" s="130">
        <v>0</v>
      </c>
      <c r="BB366" s="131" t="s">
        <v>603</v>
      </c>
      <c r="BC366" s="108" t="s">
        <v>534</v>
      </c>
      <c r="BD366" s="134">
        <v>0</v>
      </c>
      <c r="BE366" s="108">
        <v>10</v>
      </c>
      <c r="BF366" s="108">
        <v>10</v>
      </c>
      <c r="BG366" s="135">
        <v>1</v>
      </c>
      <c r="BH366" s="108">
        <v>4</v>
      </c>
      <c r="BI366" s="108">
        <v>7</v>
      </c>
      <c r="BJ366" s="108">
        <v>11</v>
      </c>
      <c r="BK366" s="135">
        <v>1</v>
      </c>
      <c r="BL366" s="108">
        <v>33</v>
      </c>
      <c r="BM366" s="134">
        <v>0.42307692307692307</v>
      </c>
    </row>
    <row r="367" spans="2:65" x14ac:dyDescent="0.35">
      <c r="B367" s="107" t="s">
        <v>1</v>
      </c>
      <c r="C367" s="107" t="s">
        <v>8</v>
      </c>
      <c r="D367" s="107" t="s">
        <v>500</v>
      </c>
      <c r="E367" s="107" t="s">
        <v>501</v>
      </c>
      <c r="F367" s="107" t="s">
        <v>1196</v>
      </c>
      <c r="G367" s="107" t="s">
        <v>811</v>
      </c>
      <c r="H367" s="107" t="s">
        <v>1289</v>
      </c>
      <c r="I367" s="133" t="s">
        <v>603</v>
      </c>
      <c r="J367" s="107" t="s">
        <v>1288</v>
      </c>
      <c r="K367" s="133" t="s">
        <v>603</v>
      </c>
      <c r="L367" s="107" t="s">
        <v>619</v>
      </c>
      <c r="M367" s="107" t="s">
        <v>534</v>
      </c>
      <c r="N367" s="132" t="s">
        <v>534</v>
      </c>
      <c r="O367" s="107">
        <v>2</v>
      </c>
      <c r="P367" s="107">
        <v>2</v>
      </c>
      <c r="Q367" s="107">
        <v>1</v>
      </c>
      <c r="R367" s="107">
        <v>1</v>
      </c>
      <c r="S367" s="107">
        <v>2</v>
      </c>
      <c r="T367" s="107">
        <v>2</v>
      </c>
      <c r="U367" s="107">
        <v>2</v>
      </c>
      <c r="V367" s="107">
        <v>2</v>
      </c>
      <c r="W367" s="107">
        <v>4</v>
      </c>
      <c r="X367" s="107" t="s">
        <v>1287</v>
      </c>
      <c r="Y367" s="107" t="s">
        <v>548</v>
      </c>
      <c r="Z367" s="107" t="s">
        <v>548</v>
      </c>
      <c r="AA367" s="107" t="s">
        <v>548</v>
      </c>
      <c r="AB367" s="107" t="s">
        <v>548</v>
      </c>
      <c r="AC367" s="107">
        <v>18</v>
      </c>
      <c r="AD367" s="139">
        <v>1</v>
      </c>
      <c r="AE367" s="107">
        <v>10</v>
      </c>
      <c r="AF367" s="107">
        <v>10</v>
      </c>
      <c r="AG367" s="139">
        <v>1</v>
      </c>
      <c r="AH367" s="138">
        <v>0</v>
      </c>
      <c r="AI367" s="138">
        <v>0</v>
      </c>
      <c r="AJ367" s="107" t="s">
        <v>534</v>
      </c>
      <c r="AK367" s="136">
        <v>0</v>
      </c>
      <c r="AL367" s="107">
        <v>3</v>
      </c>
      <c r="AM367" s="138">
        <v>0</v>
      </c>
      <c r="AN367" s="107" t="s">
        <v>614</v>
      </c>
      <c r="AO367" s="138">
        <v>0</v>
      </c>
      <c r="AP367" s="138">
        <v>0</v>
      </c>
      <c r="AQ367" s="107">
        <v>3</v>
      </c>
      <c r="AR367" s="136">
        <v>0.25</v>
      </c>
      <c r="AS367" s="138">
        <v>0</v>
      </c>
      <c r="AT367" s="138">
        <v>0</v>
      </c>
      <c r="AU367" s="107" t="s">
        <v>534</v>
      </c>
      <c r="AV367" s="136">
        <v>0</v>
      </c>
      <c r="AW367" s="138">
        <v>0</v>
      </c>
      <c r="AX367" s="107" t="s">
        <v>548</v>
      </c>
      <c r="AY367" s="107" t="s">
        <v>534</v>
      </c>
      <c r="AZ367" s="136">
        <v>0</v>
      </c>
      <c r="BA367" s="138">
        <v>0</v>
      </c>
      <c r="BB367" s="133" t="s">
        <v>603</v>
      </c>
      <c r="BC367" s="107" t="s">
        <v>534</v>
      </c>
      <c r="BD367" s="136">
        <v>0</v>
      </c>
      <c r="BE367" s="138">
        <v>0</v>
      </c>
      <c r="BF367" s="107" t="s">
        <v>534</v>
      </c>
      <c r="BG367" s="136">
        <v>0</v>
      </c>
      <c r="BH367" s="107">
        <v>4</v>
      </c>
      <c r="BI367" s="138">
        <v>0</v>
      </c>
      <c r="BJ367" s="107">
        <v>4</v>
      </c>
      <c r="BK367" s="136">
        <v>0.36363636363636365</v>
      </c>
      <c r="BL367" s="108">
        <v>35</v>
      </c>
      <c r="BM367" s="136">
        <v>0.39772727272727271</v>
      </c>
    </row>
    <row r="368" spans="2:65" x14ac:dyDescent="0.35">
      <c r="B368" s="108" t="s">
        <v>1</v>
      </c>
      <c r="C368" s="108" t="s">
        <v>85</v>
      </c>
      <c r="D368" s="108" t="s">
        <v>530</v>
      </c>
      <c r="E368" s="108" t="s">
        <v>532</v>
      </c>
      <c r="F368" s="108" t="s">
        <v>1197</v>
      </c>
      <c r="G368" s="108" t="s">
        <v>88</v>
      </c>
      <c r="H368" s="108" t="s">
        <v>1286</v>
      </c>
      <c r="I368" s="131" t="s">
        <v>603</v>
      </c>
      <c r="J368" s="108" t="s">
        <v>1277</v>
      </c>
      <c r="K368" s="131" t="s">
        <v>603</v>
      </c>
      <c r="L368" s="108" t="s">
        <v>617</v>
      </c>
      <c r="M368" s="108" t="s">
        <v>534</v>
      </c>
      <c r="N368" s="129" t="s">
        <v>534</v>
      </c>
      <c r="O368" s="108">
        <v>2</v>
      </c>
      <c r="P368" s="108">
        <v>2</v>
      </c>
      <c r="Q368" s="108">
        <v>1</v>
      </c>
      <c r="R368" s="108">
        <v>1</v>
      </c>
      <c r="S368" s="130">
        <v>0</v>
      </c>
      <c r="T368" s="108">
        <v>2</v>
      </c>
      <c r="U368" s="130">
        <v>0</v>
      </c>
      <c r="V368" s="108">
        <v>2</v>
      </c>
      <c r="W368" s="130">
        <v>0</v>
      </c>
      <c r="X368" s="108" t="s">
        <v>758</v>
      </c>
      <c r="Y368" s="108" t="s">
        <v>548</v>
      </c>
      <c r="Z368" s="108" t="s">
        <v>548</v>
      </c>
      <c r="AA368" s="108" t="s">
        <v>548</v>
      </c>
      <c r="AB368" s="108" t="s">
        <v>548</v>
      </c>
      <c r="AC368" s="108">
        <v>10</v>
      </c>
      <c r="AD368" s="134">
        <v>0.55555555555555558</v>
      </c>
      <c r="AE368" s="108">
        <v>10</v>
      </c>
      <c r="AF368" s="108">
        <v>10</v>
      </c>
      <c r="AG368" s="135">
        <v>1</v>
      </c>
      <c r="AH368" s="130">
        <v>0</v>
      </c>
      <c r="AI368" s="130">
        <v>0</v>
      </c>
      <c r="AJ368" s="108" t="s">
        <v>534</v>
      </c>
      <c r="AK368" s="134">
        <v>0</v>
      </c>
      <c r="AL368" s="130">
        <v>0</v>
      </c>
      <c r="AM368" s="108" t="s">
        <v>548</v>
      </c>
      <c r="AN368" s="108" t="s">
        <v>548</v>
      </c>
      <c r="AO368" s="130">
        <v>0</v>
      </c>
      <c r="AP368" s="108" t="s">
        <v>548</v>
      </c>
      <c r="AQ368" s="108" t="s">
        <v>534</v>
      </c>
      <c r="AR368" s="134">
        <v>0</v>
      </c>
      <c r="AS368" s="130">
        <v>0</v>
      </c>
      <c r="AT368" s="130">
        <v>0</v>
      </c>
      <c r="AU368" s="108" t="s">
        <v>534</v>
      </c>
      <c r="AV368" s="134">
        <v>0</v>
      </c>
      <c r="AW368" s="108">
        <v>2</v>
      </c>
      <c r="AX368" s="108" t="s">
        <v>548</v>
      </c>
      <c r="AY368" s="108">
        <v>2</v>
      </c>
      <c r="AZ368" s="135">
        <v>1</v>
      </c>
      <c r="BA368" s="130">
        <v>0</v>
      </c>
      <c r="BB368" s="131" t="s">
        <v>603</v>
      </c>
      <c r="BC368" s="108" t="s">
        <v>534</v>
      </c>
      <c r="BD368" s="134">
        <v>0</v>
      </c>
      <c r="BE368" s="130">
        <v>0</v>
      </c>
      <c r="BF368" s="108" t="s">
        <v>534</v>
      </c>
      <c r="BG368" s="134">
        <v>0</v>
      </c>
      <c r="BH368" s="108">
        <v>4</v>
      </c>
      <c r="BI368" s="108">
        <v>7</v>
      </c>
      <c r="BJ368" s="108">
        <v>11</v>
      </c>
      <c r="BK368" s="135">
        <v>1</v>
      </c>
      <c r="BL368" s="108">
        <v>33</v>
      </c>
      <c r="BM368" s="134">
        <v>0.39759036144578314</v>
      </c>
    </row>
    <row r="369" spans="2:67" x14ac:dyDescent="0.35">
      <c r="B369" s="107" t="s">
        <v>1</v>
      </c>
      <c r="C369" s="107" t="s">
        <v>78</v>
      </c>
      <c r="D369" s="107" t="s">
        <v>78</v>
      </c>
      <c r="E369" s="107" t="s">
        <v>510</v>
      </c>
      <c r="F369" s="107" t="s">
        <v>1199</v>
      </c>
      <c r="G369" s="107" t="s">
        <v>109</v>
      </c>
      <c r="H369" s="107" t="s">
        <v>1285</v>
      </c>
      <c r="I369" s="133" t="s">
        <v>603</v>
      </c>
      <c r="J369" s="107" t="s">
        <v>1277</v>
      </c>
      <c r="K369" s="133" t="s">
        <v>603</v>
      </c>
      <c r="L369" s="107" t="s">
        <v>604</v>
      </c>
      <c r="M369" s="107" t="s">
        <v>534</v>
      </c>
      <c r="N369" s="132" t="s">
        <v>534</v>
      </c>
      <c r="O369" s="107">
        <v>2</v>
      </c>
      <c r="P369" s="107">
        <v>2</v>
      </c>
      <c r="Q369" s="138">
        <v>0</v>
      </c>
      <c r="R369" s="107">
        <v>1</v>
      </c>
      <c r="S369" s="107">
        <v>2</v>
      </c>
      <c r="T369" s="107" t="s">
        <v>548</v>
      </c>
      <c r="U369" s="138">
        <v>0</v>
      </c>
      <c r="V369" s="107">
        <v>2</v>
      </c>
      <c r="W369" s="138">
        <v>0</v>
      </c>
      <c r="X369" s="107" t="s">
        <v>685</v>
      </c>
      <c r="Y369" s="107" t="s">
        <v>548</v>
      </c>
      <c r="Z369" s="107" t="s">
        <v>548</v>
      </c>
      <c r="AA369" s="107" t="s">
        <v>548</v>
      </c>
      <c r="AB369" s="107" t="s">
        <v>548</v>
      </c>
      <c r="AC369" s="107">
        <v>9</v>
      </c>
      <c r="AD369" s="136">
        <v>0.5625</v>
      </c>
      <c r="AE369" s="138">
        <v>0</v>
      </c>
      <c r="AF369" s="107" t="s">
        <v>534</v>
      </c>
      <c r="AG369" s="136">
        <v>0</v>
      </c>
      <c r="AH369" s="138">
        <v>0</v>
      </c>
      <c r="AI369" s="107" t="s">
        <v>548</v>
      </c>
      <c r="AJ369" s="107" t="s">
        <v>534</v>
      </c>
      <c r="AK369" s="136">
        <v>0</v>
      </c>
      <c r="AL369" s="138">
        <v>0</v>
      </c>
      <c r="AM369" s="138">
        <v>0</v>
      </c>
      <c r="AN369" s="107" t="s">
        <v>614</v>
      </c>
      <c r="AO369" s="138">
        <v>0</v>
      </c>
      <c r="AP369" s="138">
        <v>0</v>
      </c>
      <c r="AQ369" s="107" t="s">
        <v>534</v>
      </c>
      <c r="AR369" s="136">
        <v>0</v>
      </c>
      <c r="AS369" s="107">
        <v>5</v>
      </c>
      <c r="AT369" s="138">
        <v>0</v>
      </c>
      <c r="AU369" s="107">
        <v>5</v>
      </c>
      <c r="AV369" s="136">
        <v>0.55555555555555558</v>
      </c>
      <c r="AW369" s="138">
        <v>0</v>
      </c>
      <c r="AX369" s="107" t="s">
        <v>548</v>
      </c>
      <c r="AY369" s="107" t="s">
        <v>534</v>
      </c>
      <c r="AZ369" s="136">
        <v>0</v>
      </c>
      <c r="BA369" s="138">
        <v>0</v>
      </c>
      <c r="BB369" s="133" t="s">
        <v>603</v>
      </c>
      <c r="BC369" s="107" t="s">
        <v>534</v>
      </c>
      <c r="BD369" s="136">
        <v>0</v>
      </c>
      <c r="BE369" s="107">
        <v>10</v>
      </c>
      <c r="BF369" s="107">
        <v>10</v>
      </c>
      <c r="BG369" s="139">
        <v>1</v>
      </c>
      <c r="BH369" s="138">
        <v>0</v>
      </c>
      <c r="BI369" s="107">
        <v>7</v>
      </c>
      <c r="BJ369" s="107">
        <v>7</v>
      </c>
      <c r="BK369" s="137">
        <v>0.63636363636363635</v>
      </c>
      <c r="BL369" s="108">
        <v>31</v>
      </c>
      <c r="BM369" s="136">
        <v>0.37804878048780488</v>
      </c>
    </row>
    <row r="370" spans="2:67" x14ac:dyDescent="0.35">
      <c r="B370" s="108" t="s">
        <v>1</v>
      </c>
      <c r="C370" s="108" t="s">
        <v>143</v>
      </c>
      <c r="D370" s="108" t="s">
        <v>144</v>
      </c>
      <c r="E370" s="108" t="s">
        <v>323</v>
      </c>
      <c r="F370" s="108" t="s">
        <v>1069</v>
      </c>
      <c r="G370" s="108" t="s">
        <v>20</v>
      </c>
      <c r="H370" s="108" t="s">
        <v>1284</v>
      </c>
      <c r="I370" s="131" t="s">
        <v>603</v>
      </c>
      <c r="J370" s="108" t="s">
        <v>1277</v>
      </c>
      <c r="K370" s="131" t="s">
        <v>603</v>
      </c>
      <c r="L370" s="108" t="s">
        <v>604</v>
      </c>
      <c r="M370" s="108" t="s">
        <v>534</v>
      </c>
      <c r="N370" s="129" t="s">
        <v>534</v>
      </c>
      <c r="O370" s="108">
        <v>2</v>
      </c>
      <c r="P370" s="108">
        <v>2</v>
      </c>
      <c r="Q370" s="108">
        <v>1</v>
      </c>
      <c r="R370" s="108">
        <v>1</v>
      </c>
      <c r="S370" s="108">
        <v>2</v>
      </c>
      <c r="T370" s="108">
        <v>2</v>
      </c>
      <c r="U370" s="108">
        <v>2</v>
      </c>
      <c r="V370" s="108">
        <v>2</v>
      </c>
      <c r="W370" s="108">
        <v>4</v>
      </c>
      <c r="X370" s="108" t="s">
        <v>1283</v>
      </c>
      <c r="Y370" s="108" t="s">
        <v>548</v>
      </c>
      <c r="Z370" s="108" t="s">
        <v>548</v>
      </c>
      <c r="AA370" s="108" t="s">
        <v>548</v>
      </c>
      <c r="AB370" s="108" t="s">
        <v>548</v>
      </c>
      <c r="AC370" s="108">
        <v>18</v>
      </c>
      <c r="AD370" s="135">
        <v>1</v>
      </c>
      <c r="AE370" s="130">
        <v>0</v>
      </c>
      <c r="AF370" s="108" t="s">
        <v>534</v>
      </c>
      <c r="AG370" s="134">
        <v>0</v>
      </c>
      <c r="AH370" s="130">
        <v>0</v>
      </c>
      <c r="AI370" s="130">
        <v>0</v>
      </c>
      <c r="AJ370" s="108" t="s">
        <v>534</v>
      </c>
      <c r="AK370" s="134">
        <v>0</v>
      </c>
      <c r="AL370" s="130">
        <v>0</v>
      </c>
      <c r="AM370" s="108" t="s">
        <v>548</v>
      </c>
      <c r="AN370" s="108" t="s">
        <v>548</v>
      </c>
      <c r="AO370" s="130">
        <v>0</v>
      </c>
      <c r="AP370" s="130">
        <v>0</v>
      </c>
      <c r="AQ370" s="108" t="s">
        <v>534</v>
      </c>
      <c r="AR370" s="134">
        <v>0</v>
      </c>
      <c r="AS370" s="130">
        <v>0</v>
      </c>
      <c r="AT370" s="130">
        <v>0</v>
      </c>
      <c r="AU370" s="108" t="s">
        <v>534</v>
      </c>
      <c r="AV370" s="134">
        <v>0</v>
      </c>
      <c r="AW370" s="130">
        <v>0</v>
      </c>
      <c r="AX370" s="108" t="s">
        <v>548</v>
      </c>
      <c r="AY370" s="108" t="s">
        <v>534</v>
      </c>
      <c r="AZ370" s="134">
        <v>0</v>
      </c>
      <c r="BA370" s="130">
        <v>0</v>
      </c>
      <c r="BB370" s="131" t="s">
        <v>603</v>
      </c>
      <c r="BC370" s="108" t="s">
        <v>534</v>
      </c>
      <c r="BD370" s="134">
        <v>0</v>
      </c>
      <c r="BE370" s="130">
        <v>0</v>
      </c>
      <c r="BF370" s="108" t="s">
        <v>534</v>
      </c>
      <c r="BG370" s="134">
        <v>0</v>
      </c>
      <c r="BH370" s="108">
        <v>4</v>
      </c>
      <c r="BI370" s="130">
        <v>0</v>
      </c>
      <c r="BJ370" s="108">
        <v>4</v>
      </c>
      <c r="BK370" s="134">
        <v>0.36363636363636365</v>
      </c>
      <c r="BL370" s="108">
        <v>22</v>
      </c>
      <c r="BM370" s="134">
        <v>0.25882352941176473</v>
      </c>
    </row>
    <row r="371" spans="2:67" x14ac:dyDescent="0.35">
      <c r="B371" s="107" t="s">
        <v>1</v>
      </c>
      <c r="C371" s="107" t="s">
        <v>117</v>
      </c>
      <c r="D371" s="107" t="s">
        <v>553</v>
      </c>
      <c r="E371" s="107" t="s">
        <v>554</v>
      </c>
      <c r="F371" s="107" t="s">
        <v>1282</v>
      </c>
      <c r="G371" s="107" t="s">
        <v>45</v>
      </c>
      <c r="H371" s="107" t="s">
        <v>1281</v>
      </c>
      <c r="I371" s="133" t="s">
        <v>603</v>
      </c>
      <c r="J371" s="107" t="s">
        <v>1280</v>
      </c>
      <c r="K371" s="133" t="s">
        <v>603</v>
      </c>
      <c r="L371" s="107" t="s">
        <v>1279</v>
      </c>
      <c r="M371" s="107" t="s">
        <v>534</v>
      </c>
      <c r="N371" s="132" t="s">
        <v>534</v>
      </c>
      <c r="O371" s="107" t="s">
        <v>548</v>
      </c>
      <c r="P371" s="107" t="s">
        <v>548</v>
      </c>
      <c r="Q371" s="107" t="s">
        <v>548</v>
      </c>
      <c r="R371" s="107" t="s">
        <v>548</v>
      </c>
      <c r="S371" s="107" t="s">
        <v>548</v>
      </c>
      <c r="T371" s="107" t="s">
        <v>548</v>
      </c>
      <c r="U371" s="107" t="s">
        <v>548</v>
      </c>
      <c r="V371" s="107" t="s">
        <v>548</v>
      </c>
      <c r="W371" s="107" t="s">
        <v>548</v>
      </c>
      <c r="X371" s="107" t="s">
        <v>548</v>
      </c>
      <c r="Y371" s="107" t="s">
        <v>548</v>
      </c>
      <c r="Z371" s="107" t="s">
        <v>548</v>
      </c>
      <c r="AA371" s="107" t="s">
        <v>548</v>
      </c>
      <c r="AB371" s="107" t="s">
        <v>548</v>
      </c>
      <c r="AC371" s="107" t="s">
        <v>534</v>
      </c>
      <c r="AD371" s="132" t="s">
        <v>534</v>
      </c>
      <c r="AE371" s="107" t="s">
        <v>548</v>
      </c>
      <c r="AF371" s="107" t="s">
        <v>534</v>
      </c>
      <c r="AG371" s="132" t="s">
        <v>534</v>
      </c>
      <c r="AH371" s="107" t="s">
        <v>548</v>
      </c>
      <c r="AI371" s="107" t="s">
        <v>548</v>
      </c>
      <c r="AJ371" s="107" t="s">
        <v>534</v>
      </c>
      <c r="AK371" s="132" t="s">
        <v>534</v>
      </c>
      <c r="AL371" s="107" t="s">
        <v>548</v>
      </c>
      <c r="AM371" s="107" t="s">
        <v>548</v>
      </c>
      <c r="AN371" s="107" t="s">
        <v>548</v>
      </c>
      <c r="AO371" s="107" t="s">
        <v>548</v>
      </c>
      <c r="AP371" s="107" t="s">
        <v>548</v>
      </c>
      <c r="AQ371" s="107" t="s">
        <v>534</v>
      </c>
      <c r="AR371" s="132" t="s">
        <v>534</v>
      </c>
      <c r="AS371" s="107" t="s">
        <v>548</v>
      </c>
      <c r="AT371" s="107" t="s">
        <v>548</v>
      </c>
      <c r="AU371" s="107" t="s">
        <v>534</v>
      </c>
      <c r="AV371" s="132" t="s">
        <v>534</v>
      </c>
      <c r="AW371" s="107" t="s">
        <v>548</v>
      </c>
      <c r="AX371" s="107" t="s">
        <v>548</v>
      </c>
      <c r="AY371" s="107" t="s">
        <v>534</v>
      </c>
      <c r="AZ371" s="132" t="s">
        <v>534</v>
      </c>
      <c r="BA371" s="107" t="s">
        <v>548</v>
      </c>
      <c r="BB371" s="107" t="s">
        <v>548</v>
      </c>
      <c r="BC371" s="107" t="s">
        <v>534</v>
      </c>
      <c r="BD371" s="132" t="s">
        <v>534</v>
      </c>
      <c r="BE371" s="107" t="s">
        <v>548</v>
      </c>
      <c r="BF371" s="107" t="s">
        <v>534</v>
      </c>
      <c r="BG371" s="132" t="s">
        <v>534</v>
      </c>
      <c r="BH371" s="107" t="s">
        <v>548</v>
      </c>
      <c r="BI371" s="107" t="s">
        <v>548</v>
      </c>
      <c r="BJ371" s="107" t="s">
        <v>534</v>
      </c>
      <c r="BK371" s="132" t="s">
        <v>534</v>
      </c>
      <c r="BL371" s="130">
        <v>0</v>
      </c>
      <c r="BM371" s="132" t="s">
        <v>534</v>
      </c>
    </row>
    <row r="372" spans="2:67" ht="16" thickBot="1" x14ac:dyDescent="0.4">
      <c r="B372" s="108" t="s">
        <v>1</v>
      </c>
      <c r="C372" s="108" t="s">
        <v>24</v>
      </c>
      <c r="D372" s="108" t="s">
        <v>399</v>
      </c>
      <c r="E372" s="108" t="s">
        <v>549</v>
      </c>
      <c r="F372" s="108" t="s">
        <v>550</v>
      </c>
      <c r="G372" s="108" t="s">
        <v>59</v>
      </c>
      <c r="H372" s="108" t="s">
        <v>1278</v>
      </c>
      <c r="I372" s="131" t="s">
        <v>603</v>
      </c>
      <c r="J372" s="108" t="s">
        <v>1277</v>
      </c>
      <c r="K372" s="131" t="s">
        <v>603</v>
      </c>
      <c r="L372" s="108" t="s">
        <v>637</v>
      </c>
      <c r="M372" s="108" t="s">
        <v>534</v>
      </c>
      <c r="N372" s="129" t="s">
        <v>534</v>
      </c>
      <c r="O372" s="108" t="s">
        <v>548</v>
      </c>
      <c r="P372" s="108" t="s">
        <v>548</v>
      </c>
      <c r="Q372" s="108" t="s">
        <v>548</v>
      </c>
      <c r="R372" s="108" t="s">
        <v>548</v>
      </c>
      <c r="S372" s="108" t="s">
        <v>548</v>
      </c>
      <c r="T372" s="108" t="s">
        <v>548</v>
      </c>
      <c r="U372" s="108" t="s">
        <v>548</v>
      </c>
      <c r="V372" s="108" t="s">
        <v>548</v>
      </c>
      <c r="W372" s="108" t="s">
        <v>548</v>
      </c>
      <c r="X372" s="108" t="s">
        <v>548</v>
      </c>
      <c r="Y372" s="108" t="s">
        <v>548</v>
      </c>
      <c r="Z372" s="108" t="s">
        <v>548</v>
      </c>
      <c r="AA372" s="108" t="s">
        <v>548</v>
      </c>
      <c r="AB372" s="108" t="s">
        <v>548</v>
      </c>
      <c r="AC372" s="108" t="s">
        <v>534</v>
      </c>
      <c r="AD372" s="129" t="s">
        <v>534</v>
      </c>
      <c r="AE372" s="108" t="s">
        <v>548</v>
      </c>
      <c r="AF372" s="108" t="s">
        <v>534</v>
      </c>
      <c r="AG372" s="129" t="s">
        <v>534</v>
      </c>
      <c r="AH372" s="108" t="s">
        <v>548</v>
      </c>
      <c r="AI372" s="108" t="s">
        <v>548</v>
      </c>
      <c r="AJ372" s="108" t="s">
        <v>534</v>
      </c>
      <c r="AK372" s="129" t="s">
        <v>534</v>
      </c>
      <c r="AL372" s="108" t="s">
        <v>548</v>
      </c>
      <c r="AM372" s="108" t="s">
        <v>548</v>
      </c>
      <c r="AN372" s="108" t="s">
        <v>548</v>
      </c>
      <c r="AO372" s="108" t="s">
        <v>548</v>
      </c>
      <c r="AP372" s="108" t="s">
        <v>548</v>
      </c>
      <c r="AQ372" s="108" t="s">
        <v>534</v>
      </c>
      <c r="AR372" s="129" t="s">
        <v>534</v>
      </c>
      <c r="AS372" s="108" t="s">
        <v>548</v>
      </c>
      <c r="AT372" s="108" t="s">
        <v>548</v>
      </c>
      <c r="AU372" s="108" t="s">
        <v>534</v>
      </c>
      <c r="AV372" s="129" t="s">
        <v>534</v>
      </c>
      <c r="AW372" s="108" t="s">
        <v>548</v>
      </c>
      <c r="AX372" s="108" t="s">
        <v>548</v>
      </c>
      <c r="AY372" s="108" t="s">
        <v>534</v>
      </c>
      <c r="AZ372" s="129" t="s">
        <v>534</v>
      </c>
      <c r="BA372" s="108" t="s">
        <v>548</v>
      </c>
      <c r="BB372" s="108" t="s">
        <v>548</v>
      </c>
      <c r="BC372" s="108" t="s">
        <v>534</v>
      </c>
      <c r="BD372" s="129" t="s">
        <v>534</v>
      </c>
      <c r="BE372" s="108" t="s">
        <v>548</v>
      </c>
      <c r="BF372" s="108" t="s">
        <v>534</v>
      </c>
      <c r="BG372" s="129" t="s">
        <v>534</v>
      </c>
      <c r="BH372" s="108" t="s">
        <v>548</v>
      </c>
      <c r="BI372" s="108" t="s">
        <v>548</v>
      </c>
      <c r="BJ372" s="108" t="s">
        <v>534</v>
      </c>
      <c r="BK372" s="129" t="s">
        <v>534</v>
      </c>
      <c r="BL372" s="130">
        <v>0</v>
      </c>
      <c r="BM372" s="129" t="s">
        <v>534</v>
      </c>
    </row>
    <row r="373" spans="2:67" x14ac:dyDescent="0.35">
      <c r="H373" s="128" t="s">
        <v>7</v>
      </c>
      <c r="I373" s="123" t="s">
        <v>547</v>
      </c>
      <c r="J373" s="123" t="s">
        <v>547</v>
      </c>
      <c r="K373" s="123" t="s">
        <v>547</v>
      </c>
      <c r="L373" s="123" t="s">
        <v>547</v>
      </c>
      <c r="M373" s="123" t="s">
        <v>547</v>
      </c>
      <c r="N373" s="123" t="s">
        <v>547</v>
      </c>
      <c r="O373" s="124">
        <v>1</v>
      </c>
      <c r="P373" s="124">
        <v>1</v>
      </c>
      <c r="Q373" s="124">
        <v>0.92592592592592593</v>
      </c>
      <c r="R373" s="124">
        <v>0.99386503067484666</v>
      </c>
      <c r="S373" s="124">
        <v>0.99453551912568305</v>
      </c>
      <c r="T373" s="124">
        <v>0.97507788161993769</v>
      </c>
      <c r="U373" s="124">
        <v>0.97540983606557374</v>
      </c>
      <c r="V373" s="124">
        <v>0.99726775956284153</v>
      </c>
      <c r="W373" s="124">
        <v>0.81542699724517909</v>
      </c>
      <c r="X373" s="123" t="s">
        <v>547</v>
      </c>
      <c r="Y373" s="123" t="s">
        <v>547</v>
      </c>
      <c r="Z373" s="123" t="s">
        <v>547</v>
      </c>
      <c r="AA373" s="123" t="s">
        <v>547</v>
      </c>
      <c r="AB373" s="123" t="s">
        <v>547</v>
      </c>
      <c r="AC373" s="123" t="s">
        <v>547</v>
      </c>
      <c r="AD373" s="122">
        <v>0.94782880349890664</v>
      </c>
      <c r="AE373" s="124">
        <v>0.94444444444444442</v>
      </c>
      <c r="AF373" s="123" t="s">
        <v>547</v>
      </c>
      <c r="AG373" s="122">
        <v>0.94444444444444442</v>
      </c>
      <c r="AH373" s="124">
        <v>0.92349726775956287</v>
      </c>
      <c r="AI373" s="126">
        <v>0.63782051282051277</v>
      </c>
      <c r="AJ373" s="123" t="s">
        <v>547</v>
      </c>
      <c r="AK373" s="122">
        <v>0.85085574572127143</v>
      </c>
      <c r="AL373" s="124">
        <v>0.83606557377049184</v>
      </c>
      <c r="AM373" s="127">
        <v>0.55940594059405946</v>
      </c>
      <c r="AN373" s="123" t="s">
        <v>547</v>
      </c>
      <c r="AO373" s="126">
        <v>0.74769230769230766</v>
      </c>
      <c r="AP373" s="127">
        <v>0.19078947368421054</v>
      </c>
      <c r="AQ373" s="123" t="s">
        <v>547</v>
      </c>
      <c r="AR373" s="125">
        <v>0.69135429262394199</v>
      </c>
      <c r="AS373" s="124">
        <v>0.90710382513661203</v>
      </c>
      <c r="AT373" s="126">
        <v>0.64754098360655743</v>
      </c>
      <c r="AU373" s="123" t="s">
        <v>547</v>
      </c>
      <c r="AV373" s="122">
        <v>0.79174256223436557</v>
      </c>
      <c r="AW373" s="126">
        <v>0.65205479452054793</v>
      </c>
      <c r="AX373" s="123" t="s">
        <v>547</v>
      </c>
      <c r="AY373" s="123" t="s">
        <v>547</v>
      </c>
      <c r="AZ373" s="125">
        <v>0.65205479452054793</v>
      </c>
      <c r="BA373" s="126">
        <v>0.74033149171270718</v>
      </c>
      <c r="BB373" s="123" t="s">
        <v>547</v>
      </c>
      <c r="BC373" s="123" t="s">
        <v>547</v>
      </c>
      <c r="BD373" s="125">
        <v>0.74033149171270718</v>
      </c>
      <c r="BE373" s="124">
        <v>0.90710382513661203</v>
      </c>
      <c r="BF373" s="123" t="s">
        <v>547</v>
      </c>
      <c r="BG373" s="122">
        <v>0.90710382513661203</v>
      </c>
      <c r="BH373" s="124">
        <v>0.99726775956284153</v>
      </c>
      <c r="BI373" s="124">
        <v>0.96721311475409832</v>
      </c>
      <c r="BJ373" s="123" t="s">
        <v>547</v>
      </c>
      <c r="BK373" s="122">
        <v>0.97814207650273222</v>
      </c>
      <c r="BL373" s="166" t="s">
        <v>547</v>
      </c>
      <c r="BM373" s="121">
        <v>0.87379506140235041</v>
      </c>
    </row>
    <row r="374" spans="2:67" ht="26" x14ac:dyDescent="0.35">
      <c r="H374" s="118" t="s">
        <v>700</v>
      </c>
      <c r="I374" s="119" t="s">
        <v>547</v>
      </c>
      <c r="J374" s="119" t="s">
        <v>547</v>
      </c>
      <c r="K374" s="119" t="s">
        <v>547</v>
      </c>
      <c r="L374" s="119" t="s">
        <v>547</v>
      </c>
      <c r="M374" s="119" t="s">
        <v>534</v>
      </c>
      <c r="N374" s="119" t="s">
        <v>547</v>
      </c>
      <c r="O374" s="119" t="s">
        <v>702</v>
      </c>
      <c r="P374" s="119" t="s">
        <v>702</v>
      </c>
      <c r="Q374" s="119" t="s">
        <v>759</v>
      </c>
      <c r="R374" s="119" t="s">
        <v>1276</v>
      </c>
      <c r="S374" s="119" t="s">
        <v>704</v>
      </c>
      <c r="T374" s="119" t="s">
        <v>760</v>
      </c>
      <c r="U374" s="119" t="s">
        <v>760</v>
      </c>
      <c r="V374" s="119" t="s">
        <v>704</v>
      </c>
      <c r="W374" s="119" t="s">
        <v>1275</v>
      </c>
      <c r="X374" s="119" t="s">
        <v>547</v>
      </c>
      <c r="Y374" s="119" t="s">
        <v>547</v>
      </c>
      <c r="Z374" s="119" t="s">
        <v>547</v>
      </c>
      <c r="AA374" s="119" t="s">
        <v>547</v>
      </c>
      <c r="AB374" s="119" t="s">
        <v>547</v>
      </c>
      <c r="AC374" s="119" t="s">
        <v>1274</v>
      </c>
      <c r="AD374" s="119" t="s">
        <v>547</v>
      </c>
      <c r="AE374" s="119" t="s">
        <v>1273</v>
      </c>
      <c r="AF374" s="119" t="s">
        <v>1273</v>
      </c>
      <c r="AG374" s="119" t="s">
        <v>547</v>
      </c>
      <c r="AH374" s="119" t="s">
        <v>1272</v>
      </c>
      <c r="AI374" s="119" t="s">
        <v>1271</v>
      </c>
      <c r="AJ374" s="119" t="s">
        <v>1270</v>
      </c>
      <c r="AK374" s="119" t="s">
        <v>547</v>
      </c>
      <c r="AL374" s="119" t="s">
        <v>1269</v>
      </c>
      <c r="AM374" s="119" t="s">
        <v>1268</v>
      </c>
      <c r="AN374" s="119" t="s">
        <v>547</v>
      </c>
      <c r="AO374" s="119" t="s">
        <v>1267</v>
      </c>
      <c r="AP374" s="119" t="s">
        <v>1266</v>
      </c>
      <c r="AQ374" s="119" t="s">
        <v>1265</v>
      </c>
      <c r="AR374" s="119" t="s">
        <v>547</v>
      </c>
      <c r="AS374" s="119" t="s">
        <v>1264</v>
      </c>
      <c r="AT374" s="119" t="s">
        <v>1263</v>
      </c>
      <c r="AU374" s="119" t="s">
        <v>1262</v>
      </c>
      <c r="AV374" s="119" t="s">
        <v>547</v>
      </c>
      <c r="AW374" s="119" t="s">
        <v>1261</v>
      </c>
      <c r="AX374" s="119" t="s">
        <v>547</v>
      </c>
      <c r="AY374" s="119" t="s">
        <v>1261</v>
      </c>
      <c r="AZ374" s="119" t="s">
        <v>547</v>
      </c>
      <c r="BA374" s="119" t="s">
        <v>1260</v>
      </c>
      <c r="BB374" s="119" t="s">
        <v>547</v>
      </c>
      <c r="BC374" s="119" t="s">
        <v>1260</v>
      </c>
      <c r="BD374" s="119" t="s">
        <v>547</v>
      </c>
      <c r="BE374" s="119" t="s">
        <v>1259</v>
      </c>
      <c r="BF374" s="119" t="s">
        <v>1259</v>
      </c>
      <c r="BG374" s="119" t="s">
        <v>547</v>
      </c>
      <c r="BH374" s="119" t="s">
        <v>1258</v>
      </c>
      <c r="BI374" s="119" t="s">
        <v>1257</v>
      </c>
      <c r="BJ374" s="119" t="s">
        <v>1256</v>
      </c>
      <c r="BK374" s="119" t="s">
        <v>547</v>
      </c>
      <c r="BL374" s="119" t="s">
        <v>1255</v>
      </c>
      <c r="BM374" s="120" t="s">
        <v>547</v>
      </c>
    </row>
    <row r="375" spans="2:67" x14ac:dyDescent="0.35">
      <c r="H375" s="118" t="s">
        <v>701</v>
      </c>
      <c r="I375" s="119" t="s">
        <v>547</v>
      </c>
      <c r="J375" s="119" t="s">
        <v>547</v>
      </c>
      <c r="K375" s="119" t="s">
        <v>547</v>
      </c>
      <c r="L375" s="119" t="s">
        <v>547</v>
      </c>
      <c r="M375" s="119" t="s">
        <v>547</v>
      </c>
      <c r="N375" s="119" t="s">
        <v>547</v>
      </c>
      <c r="O375" s="119" t="s">
        <v>547</v>
      </c>
      <c r="P375" s="119" t="s">
        <v>547</v>
      </c>
      <c r="Q375" s="119" t="s">
        <v>547</v>
      </c>
      <c r="R375" s="119" t="s">
        <v>547</v>
      </c>
      <c r="S375" s="119" t="s">
        <v>547</v>
      </c>
      <c r="T375" s="119" t="s">
        <v>547</v>
      </c>
      <c r="U375" s="119" t="s">
        <v>547</v>
      </c>
      <c r="V375" s="119" t="s">
        <v>547</v>
      </c>
      <c r="W375" s="119" t="s">
        <v>547</v>
      </c>
      <c r="X375" s="119" t="s">
        <v>547</v>
      </c>
      <c r="Y375" s="119" t="s">
        <v>547</v>
      </c>
      <c r="Z375" s="119" t="s">
        <v>547</v>
      </c>
      <c r="AA375" s="119" t="s">
        <v>547</v>
      </c>
      <c r="AB375" s="119" t="s">
        <v>547</v>
      </c>
      <c r="AC375" s="119" t="s">
        <v>547</v>
      </c>
      <c r="AD375" s="119" t="s">
        <v>547</v>
      </c>
      <c r="AE375" s="119" t="s">
        <v>547</v>
      </c>
      <c r="AF375" s="119" t="s">
        <v>547</v>
      </c>
      <c r="AG375" s="119" t="s">
        <v>547</v>
      </c>
      <c r="AH375" s="119" t="s">
        <v>547</v>
      </c>
      <c r="AI375" s="119" t="s">
        <v>547</v>
      </c>
      <c r="AJ375" s="119" t="s">
        <v>547</v>
      </c>
      <c r="AK375" s="119" t="s">
        <v>547</v>
      </c>
      <c r="AL375" s="119" t="s">
        <v>547</v>
      </c>
      <c r="AM375" s="119" t="s">
        <v>547</v>
      </c>
      <c r="AN375" s="119" t="s">
        <v>547</v>
      </c>
      <c r="AO375" s="119" t="s">
        <v>547</v>
      </c>
      <c r="AP375" s="119" t="s">
        <v>547</v>
      </c>
      <c r="AQ375" s="119" t="s">
        <v>547</v>
      </c>
      <c r="AR375" s="119" t="s">
        <v>547</v>
      </c>
      <c r="AS375" s="119" t="s">
        <v>547</v>
      </c>
      <c r="AT375" s="119" t="s">
        <v>547</v>
      </c>
      <c r="AU375" s="119" t="s">
        <v>547</v>
      </c>
      <c r="AV375" s="119" t="s">
        <v>547</v>
      </c>
      <c r="AW375" s="119" t="s">
        <v>547</v>
      </c>
      <c r="AX375" s="119" t="s">
        <v>547</v>
      </c>
      <c r="AY375" s="119" t="s">
        <v>547</v>
      </c>
      <c r="AZ375" s="119" t="s">
        <v>547</v>
      </c>
      <c r="BA375" s="119" t="s">
        <v>547</v>
      </c>
      <c r="BB375" s="119">
        <v>6850330</v>
      </c>
      <c r="BC375" s="119" t="s">
        <v>547</v>
      </c>
      <c r="BD375" s="119" t="s">
        <v>547</v>
      </c>
      <c r="BE375" s="119" t="s">
        <v>547</v>
      </c>
      <c r="BF375" s="119" t="s">
        <v>547</v>
      </c>
      <c r="BG375" s="119" t="s">
        <v>547</v>
      </c>
      <c r="BH375" s="119" t="s">
        <v>547</v>
      </c>
      <c r="BI375" s="119" t="s">
        <v>547</v>
      </c>
      <c r="BJ375" s="119" t="s">
        <v>547</v>
      </c>
      <c r="BK375" s="119" t="s">
        <v>547</v>
      </c>
      <c r="BL375" s="119" t="s">
        <v>547</v>
      </c>
      <c r="BM375" s="120" t="s">
        <v>547</v>
      </c>
      <c r="BN375" s="119">
        <v>6850330</v>
      </c>
      <c r="BO375" s="118" t="s">
        <v>708</v>
      </c>
    </row>
  </sheetData>
  <mergeCells count="33">
    <mergeCell ref="I2:N2"/>
    <mergeCell ref="M3:M4"/>
    <mergeCell ref="N3:N4"/>
    <mergeCell ref="O2:AD2"/>
    <mergeCell ref="AC3:AC4"/>
    <mergeCell ref="AD3:AD4"/>
    <mergeCell ref="AE2:AG2"/>
    <mergeCell ref="AF3:AF4"/>
    <mergeCell ref="AG3:AG4"/>
    <mergeCell ref="AH2:AK2"/>
    <mergeCell ref="AJ3:AJ4"/>
    <mergeCell ref="AK3:AK4"/>
    <mergeCell ref="AL2:AR2"/>
    <mergeCell ref="AQ3:AQ4"/>
    <mergeCell ref="AR3:AR4"/>
    <mergeCell ref="AS2:AV2"/>
    <mergeCell ref="AU3:AU4"/>
    <mergeCell ref="AV3:AV4"/>
    <mergeCell ref="AW2:AZ2"/>
    <mergeCell ref="AY3:AY4"/>
    <mergeCell ref="AZ3:AZ4"/>
    <mergeCell ref="BA2:BD2"/>
    <mergeCell ref="BC3:BC4"/>
    <mergeCell ref="BD3:BD4"/>
    <mergeCell ref="BL2:BL4"/>
    <mergeCell ref="BM2:BM4"/>
    <mergeCell ref="BL373"/>
    <mergeCell ref="BE2:BG2"/>
    <mergeCell ref="BF3:BF4"/>
    <mergeCell ref="BG3:BG4"/>
    <mergeCell ref="BH2:BK2"/>
    <mergeCell ref="BJ3:BJ4"/>
    <mergeCell ref="BK3:BK4"/>
  </mergeCells>
  <hyperlinks>
    <hyperlink ref="I5" r:id="rId1" tooltip="http://127.0.0.1/6308d4b8f9425c0018fa551b" xr:uid="{00000000-0004-0000-1600-000000000000}"/>
    <hyperlink ref="K5" r:id="rId2" tooltip="http://127.0.0.1/6308d4b8f9425c0018fa551d" xr:uid="{00000000-0004-0000-1600-000001000000}"/>
    <hyperlink ref="BB5" r:id="rId3" tooltip="http://127.0.0.1/6308d4b8f9425c0018fa553a" xr:uid="{00000000-0004-0000-1600-000002000000}"/>
    <hyperlink ref="I6" r:id="rId4" tooltip="http://127.0.0.1/6308d49cf9425c0018fa0bd3" xr:uid="{00000000-0004-0000-1600-000003000000}"/>
    <hyperlink ref="K6" r:id="rId5" tooltip="http://127.0.0.1/6308d49cf9425c0018fa0bd5" xr:uid="{00000000-0004-0000-1600-000004000000}"/>
    <hyperlink ref="BB6" r:id="rId6" tooltip="http://127.0.0.1/6308d49cf9425c0018fa0bf2" xr:uid="{00000000-0004-0000-1600-000005000000}"/>
    <hyperlink ref="I7" r:id="rId7" tooltip="http://127.0.0.1/63174de77137010018f8942b" xr:uid="{00000000-0004-0000-1600-000006000000}"/>
    <hyperlink ref="K7" r:id="rId8" tooltip="http://127.0.0.1/63174de77137010018f8942d" xr:uid="{00000000-0004-0000-1600-000007000000}"/>
    <hyperlink ref="BB7" r:id="rId9" tooltip="http://127.0.0.1/63174de77137010018f8944a" xr:uid="{00000000-0004-0000-1600-000008000000}"/>
    <hyperlink ref="I8" r:id="rId10" tooltip="http://127.0.0.1/6308d4b7f9425c0018fa52eb" xr:uid="{00000000-0004-0000-1600-000009000000}"/>
    <hyperlink ref="K8" r:id="rId11" tooltip="http://127.0.0.1/6308d4b7f9425c0018fa52ed" xr:uid="{00000000-0004-0000-1600-00000A000000}"/>
    <hyperlink ref="BB8" r:id="rId12" tooltip="http://127.0.0.1/6308d4b7f9425c0018fa530a" xr:uid="{00000000-0004-0000-1600-00000B000000}"/>
    <hyperlink ref="I9" r:id="rId13" tooltip="http://127.0.0.1/6308d4a3f9425c0018fa1d53" xr:uid="{00000000-0004-0000-1600-00000C000000}"/>
    <hyperlink ref="K9" r:id="rId14" tooltip="http://127.0.0.1/6308d4a3f9425c0018fa1d55" xr:uid="{00000000-0004-0000-1600-00000D000000}"/>
    <hyperlink ref="BB9" r:id="rId15" tooltip="http://127.0.0.1/6308d4a3f9425c0018fa1d72" xr:uid="{00000000-0004-0000-1600-00000E000000}"/>
    <hyperlink ref="I10" r:id="rId16" tooltip="http://127.0.0.1/6308d4b2f9425c0018fa42ec" xr:uid="{00000000-0004-0000-1600-00000F000000}"/>
    <hyperlink ref="K10" r:id="rId17" tooltip="http://127.0.0.1/6308d4b2f9425c0018fa42ee" xr:uid="{00000000-0004-0000-1600-000010000000}"/>
    <hyperlink ref="BB10" r:id="rId18" tooltip="http://127.0.0.1/6308d4b2f9425c0018fa430b" xr:uid="{00000000-0004-0000-1600-000011000000}"/>
    <hyperlink ref="I11" r:id="rId19" tooltip="http://127.0.0.1/6308d4a3f9425c0018fa1e48" xr:uid="{00000000-0004-0000-1600-000012000000}"/>
    <hyperlink ref="K11" r:id="rId20" tooltip="http://127.0.0.1/6308d4a3f9425c0018fa1e4a" xr:uid="{00000000-0004-0000-1600-000013000000}"/>
    <hyperlink ref="BB11" r:id="rId21" tooltip="http://127.0.0.1/6308d4a3f9425c0018fa1e67" xr:uid="{00000000-0004-0000-1600-000014000000}"/>
    <hyperlink ref="I12" r:id="rId22" tooltip="http://127.0.0.1/631b34a98b8d3200189e2a7e" xr:uid="{00000000-0004-0000-1600-000015000000}"/>
    <hyperlink ref="K12" r:id="rId23" tooltip="http://127.0.0.1/631b34a98b8d3200189e2a80" xr:uid="{00000000-0004-0000-1600-000016000000}"/>
    <hyperlink ref="BB12" r:id="rId24" tooltip="http://127.0.0.1/631b34a98b8d3200189e2a9d" xr:uid="{00000000-0004-0000-1600-000017000000}"/>
    <hyperlink ref="I13" r:id="rId25" tooltip="http://127.0.0.1/6308d4b2f9425c0018fa45ee" xr:uid="{00000000-0004-0000-1600-000018000000}"/>
    <hyperlink ref="K13" r:id="rId26" tooltip="http://127.0.0.1/6308d4b2f9425c0018fa45f0" xr:uid="{00000000-0004-0000-1600-000019000000}"/>
    <hyperlink ref="BB13" r:id="rId27" tooltip="http://127.0.0.1/6308d4b2f9425c0018fa460d" xr:uid="{00000000-0004-0000-1600-00001A000000}"/>
    <hyperlink ref="I14" r:id="rId28" tooltip="http://127.0.0.1/6308d4a8f9425c0018fa28f2" xr:uid="{00000000-0004-0000-1600-00001B000000}"/>
    <hyperlink ref="K14" r:id="rId29" tooltip="http://127.0.0.1/6308d4a8f9425c0018fa28f4" xr:uid="{00000000-0004-0000-1600-00001C000000}"/>
    <hyperlink ref="BB14" r:id="rId30" tooltip="http://127.0.0.1/6308d4a8f9425c0018fa2911" xr:uid="{00000000-0004-0000-1600-00001D000000}"/>
    <hyperlink ref="I15" r:id="rId31" tooltip="http://127.0.0.1/6308d49df9425c0018fa114b" xr:uid="{00000000-0004-0000-1600-00001E000000}"/>
    <hyperlink ref="K15" r:id="rId32" tooltip="http://127.0.0.1/6308d49df9425c0018fa114d" xr:uid="{00000000-0004-0000-1600-00001F000000}"/>
    <hyperlink ref="BB15" r:id="rId33" tooltip="http://127.0.0.1/6308d49df9425c0018fa116a" xr:uid="{00000000-0004-0000-1600-000020000000}"/>
    <hyperlink ref="I16" r:id="rId34" tooltip="http://127.0.0.1/6308d4a7f9425c0018fa2794" xr:uid="{00000000-0004-0000-1600-000021000000}"/>
    <hyperlink ref="K16" r:id="rId35" tooltip="http://127.0.0.1/6308d4a7f9425c0018fa2796" xr:uid="{00000000-0004-0000-1600-000022000000}"/>
    <hyperlink ref="BB16" r:id="rId36" tooltip="http://127.0.0.1/6308d4a7f9425c0018fa27b3" xr:uid="{00000000-0004-0000-1600-000023000000}"/>
    <hyperlink ref="I17" r:id="rId37" tooltip="http://127.0.0.1/6308d4b1f9425c0018fa42a6" xr:uid="{00000000-0004-0000-1600-000024000000}"/>
    <hyperlink ref="K17" r:id="rId38" tooltip="http://127.0.0.1/6308d4b1f9425c0018fa42a8" xr:uid="{00000000-0004-0000-1600-000025000000}"/>
    <hyperlink ref="BB17" r:id="rId39" tooltip="http://127.0.0.1/6308d4b1f9425c0018fa42c5" xr:uid="{00000000-0004-0000-1600-000026000000}"/>
    <hyperlink ref="I18" r:id="rId40" tooltip="http://127.0.0.1/6308d4b8f9425c0018fa5449" xr:uid="{00000000-0004-0000-1600-000027000000}"/>
    <hyperlink ref="K18" r:id="rId41" tooltip="http://127.0.0.1/6308d4b8f9425c0018fa544b" xr:uid="{00000000-0004-0000-1600-000028000000}"/>
    <hyperlink ref="BB18" r:id="rId42" tooltip="http://127.0.0.1/6308d4b8f9425c0018fa5468" xr:uid="{00000000-0004-0000-1600-000029000000}"/>
    <hyperlink ref="I19" r:id="rId43" tooltip="http://127.0.0.1/6308d4b7f9425c0018fa5052" xr:uid="{00000000-0004-0000-1600-00002A000000}"/>
    <hyperlink ref="K19" r:id="rId44" tooltip="http://127.0.0.1/6308d4b7f9425c0018fa5054" xr:uid="{00000000-0004-0000-1600-00002B000000}"/>
    <hyperlink ref="BB19" r:id="rId45" tooltip="http://127.0.0.1/6308d4b7f9425c0018fa5071" xr:uid="{00000000-0004-0000-1600-00002C000000}"/>
    <hyperlink ref="I20" r:id="rId46" tooltip="http://127.0.0.1/6308d4a8f9425c0018fa2889" xr:uid="{00000000-0004-0000-1600-00002D000000}"/>
    <hyperlink ref="K20" r:id="rId47" tooltip="http://127.0.0.1/6308d4a8f9425c0018fa288b" xr:uid="{00000000-0004-0000-1600-00002E000000}"/>
    <hyperlink ref="BB20" r:id="rId48" tooltip="http://127.0.0.1/6308d4a8f9425c0018fa28a8" xr:uid="{00000000-0004-0000-1600-00002F000000}"/>
    <hyperlink ref="I21" r:id="rId49" tooltip="http://127.0.0.1/6308d4adf9425c0018fa37d9" xr:uid="{00000000-0004-0000-1600-000030000000}"/>
    <hyperlink ref="K21" r:id="rId50" tooltip="http://127.0.0.1/6308d4adf9425c0018fa37db" xr:uid="{00000000-0004-0000-1600-000031000000}"/>
    <hyperlink ref="BB21" r:id="rId51" tooltip="http://127.0.0.1/6308d4adf9425c0018fa37f8" xr:uid="{00000000-0004-0000-1600-000032000000}"/>
    <hyperlink ref="I22" r:id="rId52" tooltip="http://127.0.0.1/6308d4bcf9425c0018fa5ef3" xr:uid="{00000000-0004-0000-1600-000033000000}"/>
    <hyperlink ref="K22" r:id="rId53" tooltip="http://127.0.0.1/6308d4bcf9425c0018fa5ef5" xr:uid="{00000000-0004-0000-1600-000034000000}"/>
    <hyperlink ref="BB22" r:id="rId54" tooltip="http://127.0.0.1/6308d4bcf9425c0018fa5f12" xr:uid="{00000000-0004-0000-1600-000035000000}"/>
    <hyperlink ref="I23" r:id="rId55" tooltip="http://127.0.0.1/6308d4b2f9425c0018fa43be" xr:uid="{00000000-0004-0000-1600-000036000000}"/>
    <hyperlink ref="K23" r:id="rId56" tooltip="http://127.0.0.1/6308d4b2f9425c0018fa43c0" xr:uid="{00000000-0004-0000-1600-000037000000}"/>
    <hyperlink ref="BB23" r:id="rId57" tooltip="http://127.0.0.1/6308d4b2f9425c0018fa43dd" xr:uid="{00000000-0004-0000-1600-000038000000}"/>
    <hyperlink ref="I24" r:id="rId58" tooltip="http://127.0.0.1/6308d4bcf9425c0018fa5fa2" xr:uid="{00000000-0004-0000-1600-000039000000}"/>
    <hyperlink ref="K24" r:id="rId59" tooltip="http://127.0.0.1/6308d4bcf9425c0018fa5fa4" xr:uid="{00000000-0004-0000-1600-00003A000000}"/>
    <hyperlink ref="BB24" r:id="rId60" tooltip="http://127.0.0.1/6308d4bcf9425c0018fa5fc1" xr:uid="{00000000-0004-0000-1600-00003B000000}"/>
    <hyperlink ref="I25" r:id="rId61" tooltip="http://127.0.0.1/6308d4a8f9425c0018fa2938" xr:uid="{00000000-0004-0000-1600-00003C000000}"/>
    <hyperlink ref="K25" r:id="rId62" tooltip="http://127.0.0.1/6308d4a8f9425c0018fa293a" xr:uid="{00000000-0004-0000-1600-00003D000000}"/>
    <hyperlink ref="BB25" r:id="rId63" tooltip="http://127.0.0.1/6308d4a8f9425c0018fa2957" xr:uid="{00000000-0004-0000-1600-00003E000000}"/>
    <hyperlink ref="I26" r:id="rId64" tooltip="http://127.0.0.1/6308d4a2f9425c0018fa19e8" xr:uid="{00000000-0004-0000-1600-00003F000000}"/>
    <hyperlink ref="K26" r:id="rId65" tooltip="http://127.0.0.1/6308d4a2f9425c0018fa19ea" xr:uid="{00000000-0004-0000-1600-000040000000}"/>
    <hyperlink ref="BB26" r:id="rId66" tooltip="http://127.0.0.1/6308d4a2f9425c0018fa1a07" xr:uid="{00000000-0004-0000-1600-000041000000}"/>
    <hyperlink ref="I27" r:id="rId67" tooltip="http://127.0.0.1/6308d49df9425c0018fa1079" xr:uid="{00000000-0004-0000-1600-000042000000}"/>
    <hyperlink ref="K27" r:id="rId68" tooltip="http://127.0.0.1/6308d49df9425c0018fa107b" xr:uid="{00000000-0004-0000-1600-000043000000}"/>
    <hyperlink ref="BB27" r:id="rId69" tooltip="http://127.0.0.1/6308d49df9425c0018fa1098" xr:uid="{00000000-0004-0000-1600-000044000000}"/>
    <hyperlink ref="I28" r:id="rId70" tooltip="http://127.0.0.1/6308d4b7f9425c0018fa5282" xr:uid="{00000000-0004-0000-1600-000045000000}"/>
    <hyperlink ref="K28" r:id="rId71" tooltip="http://127.0.0.1/6308d4b7f9425c0018fa5284" xr:uid="{00000000-0004-0000-1600-000046000000}"/>
    <hyperlink ref="BB28" r:id="rId72" tooltip="http://127.0.0.1/6308d4b7f9425c0018fa52a1" xr:uid="{00000000-0004-0000-1600-000047000000}"/>
    <hyperlink ref="I29" r:id="rId73" tooltip="http://127.0.0.1/6308d49df9425c0018fa109c" xr:uid="{00000000-0004-0000-1600-000048000000}"/>
    <hyperlink ref="K29" r:id="rId74" tooltip="http://127.0.0.1/6308d49df9425c0018fa109e" xr:uid="{00000000-0004-0000-1600-000049000000}"/>
    <hyperlink ref="BB29" r:id="rId75" tooltip="http://127.0.0.1/6308d49df9425c0018fa10bb" xr:uid="{00000000-0004-0000-1600-00004A000000}"/>
    <hyperlink ref="I30" r:id="rId76" tooltip="http://127.0.0.1/6308d49cf9425c0018fa0e8f" xr:uid="{00000000-0004-0000-1600-00004B000000}"/>
    <hyperlink ref="K30" r:id="rId77" tooltip="http://127.0.0.1/6308d49cf9425c0018fa0e91" xr:uid="{00000000-0004-0000-1600-00004C000000}"/>
    <hyperlink ref="BB30" r:id="rId78" tooltip="http://127.0.0.1/6308d49cf9425c0018fa0eae" xr:uid="{00000000-0004-0000-1600-00004D000000}"/>
    <hyperlink ref="I31" r:id="rId79" tooltip="http://127.0.0.1/6308d4acf9425c0018fa346e" xr:uid="{00000000-0004-0000-1600-00004E000000}"/>
    <hyperlink ref="K31" r:id="rId80" tooltip="http://127.0.0.1/6308d4acf9425c0018fa3470" xr:uid="{00000000-0004-0000-1600-00004F000000}"/>
    <hyperlink ref="BB31" r:id="rId81" tooltip="http://127.0.0.1/6308d4acf9425c0018fa348d" xr:uid="{00000000-0004-0000-1600-000050000000}"/>
    <hyperlink ref="I32" r:id="rId82" tooltip="http://127.0.0.1/6308d4a8f9425c0018fa2b68" xr:uid="{00000000-0004-0000-1600-000051000000}"/>
    <hyperlink ref="K32" r:id="rId83" tooltip="http://127.0.0.1/6308d4a8f9425c0018fa2b6a" xr:uid="{00000000-0004-0000-1600-000052000000}"/>
    <hyperlink ref="BB32" r:id="rId84" tooltip="http://127.0.0.1/6308d4a8f9425c0018fa2b87" xr:uid="{00000000-0004-0000-1600-000053000000}"/>
    <hyperlink ref="I33" r:id="rId85" tooltip="http://127.0.0.1/6308d4a3f9425c0018fa1cc7" xr:uid="{00000000-0004-0000-1600-000054000000}"/>
    <hyperlink ref="K33" r:id="rId86" tooltip="http://127.0.0.1/6308d4a3f9425c0018fa1cc9" xr:uid="{00000000-0004-0000-1600-000055000000}"/>
    <hyperlink ref="BB33" r:id="rId87" tooltip="http://127.0.0.1/6308d4a3f9425c0018fa1ce6" xr:uid="{00000000-0004-0000-1600-000056000000}"/>
    <hyperlink ref="I34" r:id="rId88" tooltip="http://127.0.0.1/6308d4b7f9425c0018fa51f6" xr:uid="{00000000-0004-0000-1600-000057000000}"/>
    <hyperlink ref="K34" r:id="rId89" tooltip="http://127.0.0.1/6308d4b7f9425c0018fa51f8" xr:uid="{00000000-0004-0000-1600-000058000000}"/>
    <hyperlink ref="BB34" r:id="rId90" tooltip="http://127.0.0.1/6308d4b7f9425c0018fa5215" xr:uid="{00000000-0004-0000-1600-000059000000}"/>
    <hyperlink ref="I35" r:id="rId91" tooltip="http://127.0.0.1/6308d4b3f9425c0018fa476f" xr:uid="{00000000-0004-0000-1600-00005A000000}"/>
    <hyperlink ref="K35" r:id="rId92" tooltip="http://127.0.0.1/6308d4b3f9425c0018fa4771" xr:uid="{00000000-0004-0000-1600-00005B000000}"/>
    <hyperlink ref="BB35" r:id="rId93" tooltip="http://127.0.0.1/6308d4b3f9425c0018fa478e" xr:uid="{00000000-0004-0000-1600-00005C000000}"/>
    <hyperlink ref="I36" r:id="rId94" tooltip="http://127.0.0.1/6308d4a2f9425c0018fa1939" xr:uid="{00000000-0004-0000-1600-00005D000000}"/>
    <hyperlink ref="K36" r:id="rId95" tooltip="http://127.0.0.1/6308d4a2f9425c0018fa193b" xr:uid="{00000000-0004-0000-1600-00005E000000}"/>
    <hyperlink ref="BB36" r:id="rId96" tooltip="http://127.0.0.1/6308d4a2f9425c0018fa1958" xr:uid="{00000000-0004-0000-1600-00005F000000}"/>
    <hyperlink ref="I37" r:id="rId97" tooltip="http://127.0.0.1/6308d4b7f9425c0018fa5147" xr:uid="{00000000-0004-0000-1600-000060000000}"/>
    <hyperlink ref="K37" r:id="rId98" tooltip="http://127.0.0.1/6308d4b7f9425c0018fa5149" xr:uid="{00000000-0004-0000-1600-000061000000}"/>
    <hyperlink ref="BB37" r:id="rId99" tooltip="http://127.0.0.1/6308d4b7f9425c0018fa5166" xr:uid="{00000000-0004-0000-1600-000062000000}"/>
    <hyperlink ref="I38" r:id="rId100" tooltip="http://127.0.0.1/6308d4a3f9425c0018fa1e25" xr:uid="{00000000-0004-0000-1600-000063000000}"/>
    <hyperlink ref="K38" r:id="rId101" tooltip="http://127.0.0.1/6308d4a3f9425c0018fa1e27" xr:uid="{00000000-0004-0000-1600-000064000000}"/>
    <hyperlink ref="BB38" r:id="rId102" tooltip="http://127.0.0.1/6308d4a3f9425c0018fa1e44" xr:uid="{00000000-0004-0000-1600-000065000000}"/>
    <hyperlink ref="I39" r:id="rId103" tooltip="http://127.0.0.1/6308d4adf9425c0018fa35a9" xr:uid="{00000000-0004-0000-1600-000066000000}"/>
    <hyperlink ref="K39" r:id="rId104" tooltip="http://127.0.0.1/6308d4adf9425c0018fa35ab" xr:uid="{00000000-0004-0000-1600-000067000000}"/>
    <hyperlink ref="BB39" r:id="rId105" tooltip="http://127.0.0.1/6308d4adf9425c0018fa35c8" xr:uid="{00000000-0004-0000-1600-000068000000}"/>
    <hyperlink ref="I40" r:id="rId106" tooltip="http://127.0.0.1/6308d4b7f9425c0018fa5075" xr:uid="{00000000-0004-0000-1600-000069000000}"/>
    <hyperlink ref="K40" r:id="rId107" tooltip="http://127.0.0.1/6308d4b7f9425c0018fa5077" xr:uid="{00000000-0004-0000-1600-00006A000000}"/>
    <hyperlink ref="BB40" r:id="rId108" tooltip="http://127.0.0.1/6308d4b7f9425c0018fa5094" xr:uid="{00000000-0004-0000-1600-00006B000000}"/>
    <hyperlink ref="I41" r:id="rId109" tooltip="http://127.0.0.1/6308d49cf9425c0018fa0d54" xr:uid="{00000000-0004-0000-1600-00006C000000}"/>
    <hyperlink ref="K41" r:id="rId110" tooltip="http://127.0.0.1/6308d49cf9425c0018fa0d56" xr:uid="{00000000-0004-0000-1600-00006D000000}"/>
    <hyperlink ref="BB41" r:id="rId111" tooltip="http://127.0.0.1/6308d49cf9425c0018fa0d73" xr:uid="{00000000-0004-0000-1600-00006E000000}"/>
    <hyperlink ref="I42" r:id="rId112" tooltip="http://127.0.0.1/6308d4b2f9425c0018fa444a" xr:uid="{00000000-0004-0000-1600-00006F000000}"/>
    <hyperlink ref="K42" r:id="rId113" tooltip="http://127.0.0.1/6308d4b2f9425c0018fa444c" xr:uid="{00000000-0004-0000-1600-000070000000}"/>
    <hyperlink ref="BB42" r:id="rId114" tooltip="http://127.0.0.1/6308d4b2f9425c0018fa4469" xr:uid="{00000000-0004-0000-1600-000071000000}"/>
    <hyperlink ref="I43" r:id="rId115" tooltip="http://127.0.0.1/6308d4adf9425c0018fa3658" xr:uid="{00000000-0004-0000-1600-000072000000}"/>
    <hyperlink ref="K43" r:id="rId116" tooltip="http://127.0.0.1/6308d4adf9425c0018fa365a" xr:uid="{00000000-0004-0000-1600-000073000000}"/>
    <hyperlink ref="BB43" r:id="rId117" tooltip="http://127.0.0.1/6308d4adf9425c0018fa3677" xr:uid="{00000000-0004-0000-1600-000074000000}"/>
    <hyperlink ref="I44" r:id="rId118" tooltip="http://127.0.0.1/6308d49cf9425c0018fa0bf6" xr:uid="{00000000-0004-0000-1600-000075000000}"/>
    <hyperlink ref="K44" r:id="rId119" tooltip="http://127.0.0.1/6308d49cf9425c0018fa0bf8" xr:uid="{00000000-0004-0000-1600-000076000000}"/>
    <hyperlink ref="BB44" r:id="rId120" tooltip="http://127.0.0.1/6308d49cf9425c0018fa0c15" xr:uid="{00000000-0004-0000-1600-000077000000}"/>
    <hyperlink ref="I45" r:id="rId121" tooltip="http://127.0.0.1/6308d4a3f9425c0018fa1baf" xr:uid="{00000000-0004-0000-1600-000078000000}"/>
    <hyperlink ref="K45" r:id="rId122" tooltip="http://127.0.0.1/6308d4a3f9425c0018fa1bb1" xr:uid="{00000000-0004-0000-1600-000079000000}"/>
    <hyperlink ref="BB45" r:id="rId123" tooltip="http://127.0.0.1/6308d4a3f9425c0018fa1bce" xr:uid="{00000000-0004-0000-1600-00007A000000}"/>
    <hyperlink ref="I46" r:id="rId124" tooltip="http://127.0.0.1/631b3fa27137010018f91b33" xr:uid="{00000000-0004-0000-1600-00007B000000}"/>
    <hyperlink ref="K46" r:id="rId125" tooltip="http://127.0.0.1/631b3fa27137010018f91b35" xr:uid="{00000000-0004-0000-1600-00007C000000}"/>
    <hyperlink ref="BB46" r:id="rId126" tooltip="http://127.0.0.1/631b3fa27137010018f91b52" xr:uid="{00000000-0004-0000-1600-00007D000000}"/>
    <hyperlink ref="I47" r:id="rId127" tooltip="http://127.0.0.1/6308d4aef9425c0018fa3adb" xr:uid="{00000000-0004-0000-1600-00007E000000}"/>
    <hyperlink ref="K47" r:id="rId128" tooltip="http://127.0.0.1/6308d4aef9425c0018fa3add" xr:uid="{00000000-0004-0000-1600-00007F000000}"/>
    <hyperlink ref="BB47" r:id="rId129" tooltip="http://127.0.0.1/6308d4aef9425c0018fa3afa" xr:uid="{00000000-0004-0000-1600-000080000000}"/>
    <hyperlink ref="I48" r:id="rId130" tooltip="http://127.0.0.1/6308d4a3f9425c0018fa1e6b" xr:uid="{00000000-0004-0000-1600-000081000000}"/>
    <hyperlink ref="K48" r:id="rId131" tooltip="http://127.0.0.1/6308d4a3f9425c0018fa1e6d" xr:uid="{00000000-0004-0000-1600-000082000000}"/>
    <hyperlink ref="BB48" r:id="rId132" tooltip="http://127.0.0.1/6308d4a3f9425c0018fa1e8a" xr:uid="{00000000-0004-0000-1600-000083000000}"/>
    <hyperlink ref="I49" r:id="rId133" tooltip="http://127.0.0.1/6308d4aef9425c0018fa3a95" xr:uid="{00000000-0004-0000-1600-000084000000}"/>
    <hyperlink ref="K49" r:id="rId134" tooltip="http://127.0.0.1/6308d4aef9425c0018fa3a97" xr:uid="{00000000-0004-0000-1600-000085000000}"/>
    <hyperlink ref="BB49" r:id="rId135" tooltip="http://127.0.0.1/6308d4aef9425c0018fa3ab4" xr:uid="{00000000-0004-0000-1600-000086000000}"/>
    <hyperlink ref="I50" r:id="rId136" tooltip="http://127.0.0.1/6308d4a8f9425c0018fa2b8b" xr:uid="{00000000-0004-0000-1600-000087000000}"/>
    <hyperlink ref="K50" r:id="rId137" tooltip="http://127.0.0.1/6308d4a8f9425c0018fa2b8d" xr:uid="{00000000-0004-0000-1600-000088000000}"/>
    <hyperlink ref="BB50" r:id="rId138" tooltip="http://127.0.0.1/6308d4a8f9425c0018fa2baa" xr:uid="{00000000-0004-0000-1600-000089000000}"/>
    <hyperlink ref="I51" r:id="rId139" tooltip="http://127.0.0.1/631203ac7137010018f856f9" xr:uid="{00000000-0004-0000-1600-00008A000000}"/>
    <hyperlink ref="K51" r:id="rId140" tooltip="http://127.0.0.1/631203ac7137010018f856fb" xr:uid="{00000000-0004-0000-1600-00008B000000}"/>
    <hyperlink ref="BB51" r:id="rId141" tooltip="http://127.0.0.1/631203ac7137010018f85718" xr:uid="{00000000-0004-0000-1600-00008C000000}"/>
    <hyperlink ref="I52" r:id="rId142" tooltip="http://127.0.0.1/6308d4adf9425c0018fa3842" xr:uid="{00000000-0004-0000-1600-00008D000000}"/>
    <hyperlink ref="K52" r:id="rId143" tooltip="http://127.0.0.1/6308d4adf9425c0018fa3844" xr:uid="{00000000-0004-0000-1600-00008E000000}"/>
    <hyperlink ref="BB52" r:id="rId144" tooltip="http://127.0.0.1/6308d4adf9425c0018fa3861" xr:uid="{00000000-0004-0000-1600-00008F000000}"/>
    <hyperlink ref="I53" r:id="rId145" tooltip="http://127.0.0.1/6308d49df9425c0018fa10e2" xr:uid="{00000000-0004-0000-1600-000090000000}"/>
    <hyperlink ref="K53" r:id="rId146" tooltip="http://127.0.0.1/6308d49df9425c0018fa10e4" xr:uid="{00000000-0004-0000-1600-000091000000}"/>
    <hyperlink ref="BB53" r:id="rId147" tooltip="http://127.0.0.1/6308d49df9425c0018fa1101" xr:uid="{00000000-0004-0000-1600-000092000000}"/>
    <hyperlink ref="I54" r:id="rId148" tooltip="http://127.0.0.1/6308d4b1f9425c0018fa42c9" xr:uid="{00000000-0004-0000-1600-000093000000}"/>
    <hyperlink ref="K54" r:id="rId149" tooltip="http://127.0.0.1/6308d4b1f9425c0018fa42cb" xr:uid="{00000000-0004-0000-1600-000094000000}"/>
    <hyperlink ref="BB54" r:id="rId150" tooltip="http://127.0.0.1/6308d4b1f9425c0018fa42e8" xr:uid="{00000000-0004-0000-1600-000095000000}"/>
    <hyperlink ref="I55" r:id="rId151" tooltip="http://127.0.0.1/631626107137010018f8776f" xr:uid="{00000000-0004-0000-1600-000096000000}"/>
    <hyperlink ref="K55" r:id="rId152" tooltip="http://127.0.0.1/631626107137010018f87771" xr:uid="{00000000-0004-0000-1600-000097000000}"/>
    <hyperlink ref="BB55" r:id="rId153" tooltip="http://127.0.0.1/631626107137010018f8778e" xr:uid="{00000000-0004-0000-1600-000098000000}"/>
    <hyperlink ref="I56" r:id="rId154" tooltip="http://127.0.0.1/6308d4aef9425c0018fa3afe" xr:uid="{00000000-0004-0000-1600-000099000000}"/>
    <hyperlink ref="K56" r:id="rId155" tooltip="http://127.0.0.1/6308d4aef9425c0018fa3b00" xr:uid="{00000000-0004-0000-1600-00009A000000}"/>
    <hyperlink ref="BB56" r:id="rId156" tooltip="http://127.0.0.1/6308d4aef9425c0018fa3b1d" xr:uid="{00000000-0004-0000-1600-00009B000000}"/>
    <hyperlink ref="I57" r:id="rId157" tooltip="http://127.0.0.1/6308d4a2f9425c0018fa1a51" xr:uid="{00000000-0004-0000-1600-00009C000000}"/>
    <hyperlink ref="K57" r:id="rId158" tooltip="http://127.0.0.1/6308d4a2f9425c0018fa1a53" xr:uid="{00000000-0004-0000-1600-00009D000000}"/>
    <hyperlink ref="BB57" r:id="rId159" tooltip="http://127.0.0.1/6308d4a2f9425c0018fa1a70" xr:uid="{00000000-0004-0000-1600-00009E000000}"/>
    <hyperlink ref="I58" r:id="rId160" tooltip="http://127.0.0.1/6308d4b3f9425c0018fa47fb" xr:uid="{00000000-0004-0000-1600-00009F000000}"/>
    <hyperlink ref="K58" r:id="rId161" tooltip="http://127.0.0.1/6308d4b3f9425c0018fa47fd" xr:uid="{00000000-0004-0000-1600-0000A0000000}"/>
    <hyperlink ref="BB58" r:id="rId162" tooltip="http://127.0.0.1/6308d4b3f9425c0018fa481a" xr:uid="{00000000-0004-0000-1600-0000A1000000}"/>
    <hyperlink ref="I59" r:id="rId163" tooltip="http://127.0.0.1/6308d4bdf9425c0018fa6051" xr:uid="{00000000-0004-0000-1600-0000A2000000}"/>
    <hyperlink ref="K59" r:id="rId164" tooltip="http://127.0.0.1/6308d4bdf9425c0018fa6053" xr:uid="{00000000-0004-0000-1600-0000A3000000}"/>
    <hyperlink ref="BB59" r:id="rId165" tooltip="http://127.0.0.1/6308d4bdf9425c0018fa6070" xr:uid="{00000000-0004-0000-1600-0000A4000000}"/>
    <hyperlink ref="I60" r:id="rId166" tooltip="http://127.0.0.1/6308d4bdf9425c0018fa6123" xr:uid="{00000000-0004-0000-1600-0000A5000000}"/>
    <hyperlink ref="K60" r:id="rId167" tooltip="http://127.0.0.1/6308d4bdf9425c0018fa6125" xr:uid="{00000000-0004-0000-1600-0000A6000000}"/>
    <hyperlink ref="BB60" r:id="rId168" tooltip="http://127.0.0.1/6308d4bdf9425c0018fa6142" xr:uid="{00000000-0004-0000-1600-0000A7000000}"/>
    <hyperlink ref="I61" r:id="rId169" tooltip="http://127.0.0.1/6308d4a7f9425c0018fa2708" xr:uid="{00000000-0004-0000-1600-0000A8000000}"/>
    <hyperlink ref="K61" r:id="rId170" tooltip="http://127.0.0.1/6308d4a7f9425c0018fa270a" xr:uid="{00000000-0004-0000-1600-0000A9000000}"/>
    <hyperlink ref="BB61" r:id="rId171" tooltip="http://127.0.0.1/6308d4a7f9425c0018fa2727" xr:uid="{00000000-0004-0000-1600-0000AA000000}"/>
    <hyperlink ref="I62" r:id="rId172" tooltip="http://127.0.0.1/6308d4adf9425c0018fa38ce" xr:uid="{00000000-0004-0000-1600-0000AB000000}"/>
    <hyperlink ref="K62" r:id="rId173" tooltip="http://127.0.0.1/6308d4adf9425c0018fa38d0" xr:uid="{00000000-0004-0000-1600-0000AC000000}"/>
    <hyperlink ref="BB62" r:id="rId174" tooltip="http://127.0.0.1/6308d4adf9425c0018fa38ed" xr:uid="{00000000-0004-0000-1600-0000AD000000}"/>
    <hyperlink ref="I63" r:id="rId175" tooltip="http://127.0.0.1/6308d4b7f9425c0018fa530e" xr:uid="{00000000-0004-0000-1600-0000AE000000}"/>
    <hyperlink ref="K63" r:id="rId176" tooltip="http://127.0.0.1/6308d4b7f9425c0018fa5310" xr:uid="{00000000-0004-0000-1600-0000AF000000}"/>
    <hyperlink ref="BB63" r:id="rId177" tooltip="http://127.0.0.1/6308d4b7f9425c0018fa532d" xr:uid="{00000000-0004-0000-1600-0000B0000000}"/>
    <hyperlink ref="I64" r:id="rId178" tooltip="http://127.0.0.1/6308d4adf9425c0018fa395a" xr:uid="{00000000-0004-0000-1600-0000B1000000}"/>
    <hyperlink ref="K64" r:id="rId179" tooltip="http://127.0.0.1/6308d4adf9425c0018fa395c" xr:uid="{00000000-0004-0000-1600-0000B2000000}"/>
    <hyperlink ref="BB64" r:id="rId180" tooltip="http://127.0.0.1/6308d4adf9425c0018fa3979" xr:uid="{00000000-0004-0000-1600-0000B3000000}"/>
    <hyperlink ref="I65" r:id="rId181" tooltip="http://127.0.0.1/6308d4b1f9425c0018fa4283" xr:uid="{00000000-0004-0000-1600-0000B4000000}"/>
    <hyperlink ref="K65" r:id="rId182" tooltip="http://127.0.0.1/6308d4b1f9425c0018fa4285" xr:uid="{00000000-0004-0000-1600-0000B5000000}"/>
    <hyperlink ref="BB65" r:id="rId183" tooltip="http://127.0.0.1/6308d4b1f9425c0018fa42a2" xr:uid="{00000000-0004-0000-1600-0000B6000000}"/>
    <hyperlink ref="I66" r:id="rId184" tooltip="http://127.0.0.1/6308d4a9f9425c0018fa2ce9" xr:uid="{00000000-0004-0000-1600-0000B7000000}"/>
    <hyperlink ref="K66" r:id="rId185" tooltip="http://127.0.0.1/6308d4a9f9425c0018fa2ceb" xr:uid="{00000000-0004-0000-1600-0000B8000000}"/>
    <hyperlink ref="BB66" r:id="rId186" tooltip="http://127.0.0.1/6308d4a9f9425c0018fa2d08" xr:uid="{00000000-0004-0000-1600-0000B9000000}"/>
    <hyperlink ref="I67" r:id="rId187" tooltip="http://127.0.0.1/6317a4977137010018f895f7" xr:uid="{00000000-0004-0000-1600-0000BA000000}"/>
    <hyperlink ref="K67" r:id="rId188" tooltip="http://127.0.0.1/6317a4977137010018f895f9" xr:uid="{00000000-0004-0000-1600-0000BB000000}"/>
    <hyperlink ref="BB67" r:id="rId189" tooltip="http://127.0.0.1/6317a4977137010018f89616" xr:uid="{00000000-0004-0000-1600-0000BC000000}"/>
    <hyperlink ref="I68" r:id="rId190" tooltip="http://127.0.0.1/6308d4adf9425c0018fa39c3" xr:uid="{00000000-0004-0000-1600-0000BD000000}"/>
    <hyperlink ref="K68" r:id="rId191" tooltip="http://127.0.0.1/6308d4adf9425c0018fa39c5" xr:uid="{00000000-0004-0000-1600-0000BE000000}"/>
    <hyperlink ref="BB68" r:id="rId192" tooltip="http://127.0.0.1/6308d4adf9425c0018fa39e2" xr:uid="{00000000-0004-0000-1600-0000BF000000}"/>
    <hyperlink ref="I69" r:id="rId193" tooltip="http://127.0.0.1/6308d4a2f9425c0018fa197f" xr:uid="{00000000-0004-0000-1600-0000C0000000}"/>
    <hyperlink ref="K69" r:id="rId194" tooltip="http://127.0.0.1/6308d4a2f9425c0018fa1981" xr:uid="{00000000-0004-0000-1600-0000C1000000}"/>
    <hyperlink ref="BB69" r:id="rId195" tooltip="http://127.0.0.1/6308d4a2f9425c0018fa199e" xr:uid="{00000000-0004-0000-1600-0000C2000000}"/>
    <hyperlink ref="I70" r:id="rId196" tooltip="http://127.0.0.1/6308d49cf9425c0018fa0bb0" xr:uid="{00000000-0004-0000-1600-0000C3000000}"/>
    <hyperlink ref="K70" r:id="rId197" tooltip="http://127.0.0.1/6308d49cf9425c0018fa0bb2" xr:uid="{00000000-0004-0000-1600-0000C4000000}"/>
    <hyperlink ref="BB70" r:id="rId198" tooltip="http://127.0.0.1/6308d49cf9425c0018fa0bcf" xr:uid="{00000000-0004-0000-1600-0000C5000000}"/>
    <hyperlink ref="I71" r:id="rId199" tooltip="http://127.0.0.1/6308d4a8f9425c0018fa2bae" xr:uid="{00000000-0004-0000-1600-0000C6000000}"/>
    <hyperlink ref="K71" r:id="rId200" tooltip="http://127.0.0.1/6308d4a8f9425c0018fa2bb0" xr:uid="{00000000-0004-0000-1600-0000C7000000}"/>
    <hyperlink ref="BB71" r:id="rId201" tooltip="http://127.0.0.1/6308d4a8f9425c0018fa2bcd" xr:uid="{00000000-0004-0000-1600-0000C8000000}"/>
    <hyperlink ref="I72" r:id="rId202" tooltip="http://127.0.0.1/6308d4a8f9425c0018fa2a96" xr:uid="{00000000-0004-0000-1600-0000C9000000}"/>
    <hyperlink ref="K72" r:id="rId203" tooltip="http://127.0.0.1/6308d4a8f9425c0018fa2a98" xr:uid="{00000000-0004-0000-1600-0000CA000000}"/>
    <hyperlink ref="BB72" r:id="rId204" tooltip="http://127.0.0.1/6308d4a8f9425c0018fa2ab5" xr:uid="{00000000-0004-0000-1600-0000CB000000}"/>
    <hyperlink ref="I73" r:id="rId205" tooltip="http://127.0.0.1/6308d4b1f9425c0018fa4260" xr:uid="{00000000-0004-0000-1600-0000CC000000}"/>
    <hyperlink ref="K73" r:id="rId206" tooltip="http://127.0.0.1/6308d4b1f9425c0018fa4262" xr:uid="{00000000-0004-0000-1600-0000CD000000}"/>
    <hyperlink ref="BB73" r:id="rId207" tooltip="http://127.0.0.1/6308d4b1f9425c0018fa427f" xr:uid="{00000000-0004-0000-1600-0000CE000000}"/>
    <hyperlink ref="I74" r:id="rId208" tooltip="http://127.0.0.1/6308d4b1f9425c0018fa421a" xr:uid="{00000000-0004-0000-1600-0000CF000000}"/>
    <hyperlink ref="K74" r:id="rId209" tooltip="http://127.0.0.1/6308d4b1f9425c0018fa421c" xr:uid="{00000000-0004-0000-1600-0000D0000000}"/>
    <hyperlink ref="BB74" r:id="rId210" tooltip="http://127.0.0.1/6308d4b1f9425c0018fa4239" xr:uid="{00000000-0004-0000-1600-0000D1000000}"/>
    <hyperlink ref="I75" r:id="rId211" tooltip="http://127.0.0.1/6308d4c1f9425c0018fa6baa" xr:uid="{00000000-0004-0000-1600-0000D2000000}"/>
    <hyperlink ref="K75" r:id="rId212" tooltip="http://127.0.0.1/6308d4c1f9425c0018fa6bac" xr:uid="{00000000-0004-0000-1600-0000D3000000}"/>
    <hyperlink ref="BB75" r:id="rId213" tooltip="http://127.0.0.1/6308d4c1f9425c0018fa6bc9" xr:uid="{00000000-0004-0000-1600-0000D4000000}"/>
    <hyperlink ref="I76" r:id="rId214" tooltip="http://127.0.0.1/6308d4a8f9425c0018fa29a1" xr:uid="{00000000-0004-0000-1600-0000D5000000}"/>
    <hyperlink ref="K76" r:id="rId215" tooltip="http://127.0.0.1/6308d4a8f9425c0018fa29a3" xr:uid="{00000000-0004-0000-1600-0000D6000000}"/>
    <hyperlink ref="BB76" r:id="rId216" tooltip="http://127.0.0.1/6308d4a8f9425c0018fa29c0" xr:uid="{00000000-0004-0000-1600-0000D7000000}"/>
    <hyperlink ref="I77" r:id="rId217" tooltip="http://127.0.0.1/6308d4b2f9425c0018fa4404" xr:uid="{00000000-0004-0000-1600-0000D8000000}"/>
    <hyperlink ref="K77" r:id="rId218" tooltip="http://127.0.0.1/6308d4b2f9425c0018fa4406" xr:uid="{00000000-0004-0000-1600-0000D9000000}"/>
    <hyperlink ref="BB77" r:id="rId219" tooltip="http://127.0.0.1/6308d4b2f9425c0018fa4423" xr:uid="{00000000-0004-0000-1600-0000DA000000}"/>
    <hyperlink ref="I78" r:id="rId220" tooltip="http://127.0.0.1/6308d4bdf9425c0018fa6146" xr:uid="{00000000-0004-0000-1600-0000DB000000}"/>
    <hyperlink ref="K78" r:id="rId221" tooltip="http://127.0.0.1/6308d4bdf9425c0018fa6148" xr:uid="{00000000-0004-0000-1600-0000DC000000}"/>
    <hyperlink ref="BB78" r:id="rId222" tooltip="http://127.0.0.1/6308d4bdf9425c0018fa6165" xr:uid="{00000000-0004-0000-1600-0000DD000000}"/>
    <hyperlink ref="I79" r:id="rId223" tooltip="http://127.0.0.1/6308d49df9425c0018fa0ef8" xr:uid="{00000000-0004-0000-1600-0000DE000000}"/>
    <hyperlink ref="K79" r:id="rId224" tooltip="http://127.0.0.1/6308d49df9425c0018fa0efa" xr:uid="{00000000-0004-0000-1600-0000DF000000}"/>
    <hyperlink ref="BB79" r:id="rId225" tooltip="http://127.0.0.1/6308d49df9425c0018fa0f17" xr:uid="{00000000-0004-0000-1600-0000E0000000}"/>
    <hyperlink ref="I80" r:id="rId226" tooltip="http://127.0.0.1/6308d4b7f9425c0018fa4fe9" xr:uid="{00000000-0004-0000-1600-0000E1000000}"/>
    <hyperlink ref="K80" r:id="rId227" tooltip="http://127.0.0.1/6308d4b7f9425c0018fa4feb" xr:uid="{00000000-0004-0000-1600-0000E2000000}"/>
    <hyperlink ref="BB80" r:id="rId228" tooltip="http://127.0.0.1/6308d4b7f9425c0018fa5008" xr:uid="{00000000-0004-0000-1600-0000E3000000}"/>
    <hyperlink ref="I81" r:id="rId229" tooltip="http://127.0.0.1/6308d4bcf9425c0018fa5d95" xr:uid="{00000000-0004-0000-1600-0000E4000000}"/>
    <hyperlink ref="K81" r:id="rId230" tooltip="http://127.0.0.1/6308d4bcf9425c0018fa5d97" xr:uid="{00000000-0004-0000-1600-0000E5000000}"/>
    <hyperlink ref="BB81" r:id="rId231" tooltip="http://127.0.0.1/6308d4bcf9425c0018fa5db4" xr:uid="{00000000-0004-0000-1600-0000E6000000}"/>
    <hyperlink ref="I82" r:id="rId232" tooltip="http://127.0.0.1/6308d4b2f9425c0018fa4634" xr:uid="{00000000-0004-0000-1600-0000E7000000}"/>
    <hyperlink ref="K82" r:id="rId233" tooltip="http://127.0.0.1/6308d4b2f9425c0018fa4636" xr:uid="{00000000-0004-0000-1600-0000E8000000}"/>
    <hyperlink ref="BB82" r:id="rId234" tooltip="http://127.0.0.1/6308d4b2f9425c0018fa4653" xr:uid="{00000000-0004-0000-1600-0000E9000000}"/>
    <hyperlink ref="I83" r:id="rId235" tooltip="http://127.0.0.1/6308d4bdf9425c0018fa61f5" xr:uid="{00000000-0004-0000-1600-0000EA000000}"/>
    <hyperlink ref="K83" r:id="rId236" tooltip="http://127.0.0.1/6308d4bdf9425c0018fa61f7" xr:uid="{00000000-0004-0000-1600-0000EB000000}"/>
    <hyperlink ref="BB83" r:id="rId237" tooltip="http://127.0.0.1/6308d4bdf9425c0018fa6214" xr:uid="{00000000-0004-0000-1600-0000EC000000}"/>
    <hyperlink ref="I84" r:id="rId238" tooltip="http://127.0.0.1/6308d49df9425c0018fa1056" xr:uid="{00000000-0004-0000-1600-0000ED000000}"/>
    <hyperlink ref="K84" r:id="rId239" tooltip="http://127.0.0.1/6308d49df9425c0018fa1058" xr:uid="{00000000-0004-0000-1600-0000EE000000}"/>
    <hyperlink ref="BB84" r:id="rId240" tooltip="http://127.0.0.1/6308d49df9425c0018fa1075" xr:uid="{00000000-0004-0000-1600-0000EF000000}"/>
    <hyperlink ref="I85" r:id="rId241" tooltip="http://127.0.0.1/631fa596eafa710011af1813" xr:uid="{00000000-0004-0000-1600-0000F0000000}"/>
    <hyperlink ref="K85" r:id="rId242" tooltip="http://127.0.0.1/631fa596eafa710011af1815" xr:uid="{00000000-0004-0000-1600-0000F1000000}"/>
    <hyperlink ref="BB85" r:id="rId243" tooltip="http://127.0.0.1/631fa596eafa710011af1832" xr:uid="{00000000-0004-0000-1600-0000F2000000}"/>
    <hyperlink ref="I86" r:id="rId244" tooltip="http://127.0.0.1/6308d4a3f9425c0018fa1b46" xr:uid="{00000000-0004-0000-1600-0000F3000000}"/>
    <hyperlink ref="K86" r:id="rId245" tooltip="http://127.0.0.1/6308d4a3f9425c0018fa1b48" xr:uid="{00000000-0004-0000-1600-0000F4000000}"/>
    <hyperlink ref="BB86" r:id="rId246" tooltip="http://127.0.0.1/6308d4a3f9425c0018fa1b65" xr:uid="{00000000-0004-0000-1600-0000F5000000}"/>
    <hyperlink ref="I87" r:id="rId247" tooltip="http://127.0.0.1/6308d4bcf9425c0018fa5f16" xr:uid="{00000000-0004-0000-1600-0000F6000000}"/>
    <hyperlink ref="K87" r:id="rId248" tooltip="http://127.0.0.1/6308d4bcf9425c0018fa5f18" xr:uid="{00000000-0004-0000-1600-0000F7000000}"/>
    <hyperlink ref="BB87" r:id="rId249" tooltip="http://127.0.0.1/6308d4bcf9425c0018fa5f35" xr:uid="{00000000-0004-0000-1600-0000F8000000}"/>
    <hyperlink ref="I88" r:id="rId250" tooltip="http://127.0.0.1/6308d49cf9425c0018fa0e03" xr:uid="{00000000-0004-0000-1600-0000F9000000}"/>
    <hyperlink ref="K88" r:id="rId251" tooltip="http://127.0.0.1/6308d49cf9425c0018fa0e05" xr:uid="{00000000-0004-0000-1600-0000FA000000}"/>
    <hyperlink ref="BB88" r:id="rId252" tooltip="http://127.0.0.1/6308d49cf9425c0018fa0e22" xr:uid="{00000000-0004-0000-1600-0000FB000000}"/>
    <hyperlink ref="I89" r:id="rId253" tooltip="http://127.0.0.1/6308d4a3f9425c0018fa1dbc" xr:uid="{00000000-0004-0000-1600-0000FC000000}"/>
    <hyperlink ref="K89" r:id="rId254" tooltip="http://127.0.0.1/6308d4a3f9425c0018fa1dbe" xr:uid="{00000000-0004-0000-1600-0000FD000000}"/>
    <hyperlink ref="BB89" r:id="rId255" tooltip="http://127.0.0.1/6308d4a3f9425c0018fa1ddb" xr:uid="{00000000-0004-0000-1600-0000FE000000}"/>
    <hyperlink ref="I90" r:id="rId256" tooltip="http://127.0.0.1/6308d4b7f9425c0018fa5101" xr:uid="{00000000-0004-0000-1600-0000FF000000}"/>
    <hyperlink ref="K90" r:id="rId257" tooltip="http://127.0.0.1/6308d4b7f9425c0018fa5103" xr:uid="{00000000-0004-0000-1600-000000010000}"/>
    <hyperlink ref="BB90" r:id="rId258" tooltip="http://127.0.0.1/6308d4b7f9425c0018fa5120" xr:uid="{00000000-0004-0000-1600-000001010000}"/>
    <hyperlink ref="I91" r:id="rId259" tooltip="http://127.0.0.1/6308d4b3f9425c0018fa481e" xr:uid="{00000000-0004-0000-1600-000002010000}"/>
    <hyperlink ref="K91" r:id="rId260" tooltip="http://127.0.0.1/6308d4b3f9425c0018fa4820" xr:uid="{00000000-0004-0000-1600-000003010000}"/>
    <hyperlink ref="BB91" r:id="rId261" tooltip="http://127.0.0.1/6308d4b3f9425c0018fa483d" xr:uid="{00000000-0004-0000-1600-000004010000}"/>
    <hyperlink ref="I92" r:id="rId262" tooltip="http://127.0.0.1/6308d4adf9425c0018fa372a" xr:uid="{00000000-0004-0000-1600-000005010000}"/>
    <hyperlink ref="K92" r:id="rId263" tooltip="http://127.0.0.1/6308d4adf9425c0018fa372c" xr:uid="{00000000-0004-0000-1600-000006010000}"/>
    <hyperlink ref="BB92" r:id="rId264" tooltip="http://127.0.0.1/6308d4adf9425c0018fa3749" xr:uid="{00000000-0004-0000-1600-000007010000}"/>
    <hyperlink ref="I93" r:id="rId265" tooltip="http://127.0.0.1/6308d4c1f9425c0018fa6b1e" xr:uid="{00000000-0004-0000-1600-000008010000}"/>
    <hyperlink ref="K93" r:id="rId266" tooltip="http://127.0.0.1/6308d4c1f9425c0018fa6b20" xr:uid="{00000000-0004-0000-1600-000009010000}"/>
    <hyperlink ref="BB93" r:id="rId267" tooltip="http://127.0.0.1/6308d4c1f9425c0018fa6b3d" xr:uid="{00000000-0004-0000-1600-00000A010000}"/>
    <hyperlink ref="I94" r:id="rId268" tooltip="http://127.0.0.1/6308d4a4f9425c0018fa1fa6" xr:uid="{00000000-0004-0000-1600-00000B010000}"/>
    <hyperlink ref="K94" r:id="rId269" tooltip="http://127.0.0.1/6308d4a4f9425c0018fa1fa8" xr:uid="{00000000-0004-0000-1600-00000C010000}"/>
    <hyperlink ref="BB94" r:id="rId270" tooltip="http://127.0.0.1/6308d4a4f9425c0018fa1fc5" xr:uid="{00000000-0004-0000-1600-00000D010000}"/>
    <hyperlink ref="I95" r:id="rId271" tooltip="http://127.0.0.1/6308d4a8f9425c0018fa2ca3" xr:uid="{00000000-0004-0000-1600-00000E010000}"/>
    <hyperlink ref="K95" r:id="rId272" tooltip="http://127.0.0.1/6308d4a8f9425c0018fa2ca5" xr:uid="{00000000-0004-0000-1600-00000F010000}"/>
    <hyperlink ref="BB95" r:id="rId273" tooltip="http://127.0.0.1/6308d4a8f9425c0018fa2cc2" xr:uid="{00000000-0004-0000-1600-000010010000}"/>
    <hyperlink ref="I96" r:id="rId274" tooltip="http://127.0.0.1/6308d4b2f9425c0018fa467a" xr:uid="{00000000-0004-0000-1600-000011010000}"/>
    <hyperlink ref="K96" r:id="rId275" tooltip="http://127.0.0.1/6308d4b2f9425c0018fa467c" xr:uid="{00000000-0004-0000-1600-000012010000}"/>
    <hyperlink ref="BB96" r:id="rId276" tooltip="http://127.0.0.1/6308d4b2f9425c0018fa4699" xr:uid="{00000000-0004-0000-1600-000013010000}"/>
    <hyperlink ref="I97" r:id="rId277" tooltip="http://127.0.0.1/6308d4acf9425c0018fa3586" xr:uid="{00000000-0004-0000-1600-000014010000}"/>
    <hyperlink ref="K97" r:id="rId278" tooltip="http://127.0.0.1/6308d4acf9425c0018fa3588" xr:uid="{00000000-0004-0000-1600-000015010000}"/>
    <hyperlink ref="BB97" r:id="rId279" tooltip="http://127.0.0.1/6308d4adf9425c0018fa35a5" xr:uid="{00000000-0004-0000-1600-000016010000}"/>
    <hyperlink ref="I98" r:id="rId280" tooltip="http://127.0.0.1/6308d4bdf9425c0018fa6169" xr:uid="{00000000-0004-0000-1600-000017010000}"/>
    <hyperlink ref="K98" r:id="rId281" tooltip="http://127.0.0.1/6308d4bdf9425c0018fa616b" xr:uid="{00000000-0004-0000-1600-000018010000}"/>
    <hyperlink ref="BB98" r:id="rId282" tooltip="http://127.0.0.1/6308d4bdf9425c0018fa6188" xr:uid="{00000000-0004-0000-1600-000019010000}"/>
    <hyperlink ref="I99" r:id="rId283" tooltip="http://127.0.0.1/6308d4b2f9425c0018fa46e3" xr:uid="{00000000-0004-0000-1600-00001A010000}"/>
    <hyperlink ref="K99" r:id="rId284" tooltip="http://127.0.0.1/6308d4b2f9425c0018fa46e5" xr:uid="{00000000-0004-0000-1600-00001B010000}"/>
    <hyperlink ref="BB99" r:id="rId285" tooltip="http://127.0.0.1/6308d4b3f9425c0018fa4702" xr:uid="{00000000-0004-0000-1600-00001C010000}"/>
    <hyperlink ref="I100" r:id="rId286" tooltip="http://127.0.0.1/6308d4a3f9425c0018fa1ca4" xr:uid="{00000000-0004-0000-1600-00001D010000}"/>
    <hyperlink ref="K100" r:id="rId287" tooltip="http://127.0.0.1/6308d4a3f9425c0018fa1ca6" xr:uid="{00000000-0004-0000-1600-00001E010000}"/>
    <hyperlink ref="BB100" r:id="rId288" tooltip="http://127.0.0.1/6308d4a3f9425c0018fa1cc3" xr:uid="{00000000-0004-0000-1600-00001F010000}"/>
    <hyperlink ref="I101" r:id="rId289" tooltip="http://127.0.0.1/6308d4acf9425c0018fa3540" xr:uid="{00000000-0004-0000-1600-000020010000}"/>
    <hyperlink ref="K101" r:id="rId290" tooltip="http://127.0.0.1/6308d4acf9425c0018fa3542" xr:uid="{00000000-0004-0000-1600-000021010000}"/>
    <hyperlink ref="BB101" r:id="rId291" tooltip="http://127.0.0.1/6308d4acf9425c0018fa355f" xr:uid="{00000000-0004-0000-1600-000022010000}"/>
    <hyperlink ref="I102" r:id="rId292" tooltip="http://127.0.0.1/6308d4adf9425c0018fa35cc" xr:uid="{00000000-0004-0000-1600-000023010000}"/>
    <hyperlink ref="K102" r:id="rId293" tooltip="http://127.0.0.1/6308d4adf9425c0018fa35ce" xr:uid="{00000000-0004-0000-1600-000024010000}"/>
    <hyperlink ref="BB102" r:id="rId294" tooltip="http://127.0.0.1/6308d4adf9425c0018fa35eb" xr:uid="{00000000-0004-0000-1600-000025010000}"/>
    <hyperlink ref="I103" r:id="rId295" tooltip="http://127.0.0.1/6308d4b8f9425c0018fa5426" xr:uid="{00000000-0004-0000-1600-000026010000}"/>
    <hyperlink ref="K103" r:id="rId296" tooltip="http://127.0.0.1/6308d4b8f9425c0018fa5428" xr:uid="{00000000-0004-0000-1600-000027010000}"/>
    <hyperlink ref="BB103" r:id="rId297" tooltip="http://127.0.0.1/6308d4b8f9425c0018fa5445" xr:uid="{00000000-0004-0000-1600-000028010000}"/>
    <hyperlink ref="I104" r:id="rId298" tooltip="http://127.0.0.1/6308d4b8f9425c0018fa5584" xr:uid="{00000000-0004-0000-1600-000029010000}"/>
    <hyperlink ref="K104" r:id="rId299" tooltip="http://127.0.0.1/6308d4b8f9425c0018fa5586" xr:uid="{00000000-0004-0000-1600-00002A010000}"/>
    <hyperlink ref="BB104" r:id="rId300" tooltip="http://127.0.0.1/6308d4b8f9425c0018fa55a3" xr:uid="{00000000-0004-0000-1600-00002B010000}"/>
    <hyperlink ref="I105" r:id="rId301" tooltip="http://127.0.0.1/6308d49df9425c0018fa0f1b" xr:uid="{00000000-0004-0000-1600-00002C010000}"/>
    <hyperlink ref="K105" r:id="rId302" tooltip="http://127.0.0.1/6308d49df9425c0018fa0f1d" xr:uid="{00000000-0004-0000-1600-00002D010000}"/>
    <hyperlink ref="BB105" r:id="rId303" tooltip="http://127.0.0.1/6308d49df9425c0018fa0f3a" xr:uid="{00000000-0004-0000-1600-00002E010000}"/>
    <hyperlink ref="I106" r:id="rId304" tooltip="http://127.0.0.1/6308d4a3f9425c0018fa1c81" xr:uid="{00000000-0004-0000-1600-00002F010000}"/>
    <hyperlink ref="K106" r:id="rId305" tooltip="http://127.0.0.1/6308d4a3f9425c0018fa1c83" xr:uid="{00000000-0004-0000-1600-000030010000}"/>
    <hyperlink ref="BB106" r:id="rId306" tooltip="http://127.0.0.1/6308d4a3f9425c0018fa1ca0" xr:uid="{00000000-0004-0000-1600-000031010000}"/>
    <hyperlink ref="I107" r:id="rId307" tooltip="http://127.0.0.1/6308d4b8f9425c0018fa5633" xr:uid="{00000000-0004-0000-1600-000032010000}"/>
    <hyperlink ref="K107" r:id="rId308" tooltip="http://127.0.0.1/6308d4b8f9425c0018fa5635" xr:uid="{00000000-0004-0000-1600-000033010000}"/>
    <hyperlink ref="BB107" r:id="rId309" tooltip="http://127.0.0.1/6308d4b8f9425c0018fa5652" xr:uid="{00000000-0004-0000-1600-000034010000}"/>
    <hyperlink ref="I108" r:id="rId310" tooltip="http://127.0.0.1/6308d4bdf9425c0018fa6100" xr:uid="{00000000-0004-0000-1600-000035010000}"/>
    <hyperlink ref="K108" r:id="rId311" tooltip="http://127.0.0.1/6308d4bdf9425c0018fa6102" xr:uid="{00000000-0004-0000-1600-000036010000}"/>
    <hyperlink ref="BB108" r:id="rId312" tooltip="http://127.0.0.1/6308d4bdf9425c0018fa611f" xr:uid="{00000000-0004-0000-1600-000037010000}"/>
    <hyperlink ref="I109" r:id="rId313" tooltip="http://127.0.0.1/6308d49df9425c0018fa0f61" xr:uid="{00000000-0004-0000-1600-000038010000}"/>
    <hyperlink ref="K109" r:id="rId314" tooltip="http://127.0.0.1/6308d49df9425c0018fa0f63" xr:uid="{00000000-0004-0000-1600-000039010000}"/>
    <hyperlink ref="BB109" r:id="rId315" tooltip="http://127.0.0.1/6308d49df9425c0018fa0f80" xr:uid="{00000000-0004-0000-1600-00003A010000}"/>
    <hyperlink ref="I110" r:id="rId316" tooltip="http://127.0.0.1/6308d4aef9425c0018fa3a72" xr:uid="{00000000-0004-0000-1600-00003B010000}"/>
    <hyperlink ref="K110" r:id="rId317" tooltip="http://127.0.0.1/6308d4aef9425c0018fa3a74" xr:uid="{00000000-0004-0000-1600-00003C010000}"/>
    <hyperlink ref="BB110" r:id="rId318" tooltip="http://127.0.0.1/6308d4aef9425c0018fa3a91" xr:uid="{00000000-0004-0000-1600-00003D010000}"/>
    <hyperlink ref="I111" r:id="rId319" tooltip="http://127.0.0.1/6308d4a3f9425c0018fa1b8c" xr:uid="{00000000-0004-0000-1600-00003E010000}"/>
    <hyperlink ref="K111" r:id="rId320" tooltip="http://127.0.0.1/6308d4a3f9425c0018fa1b8e" xr:uid="{00000000-0004-0000-1600-00003F010000}"/>
    <hyperlink ref="BB111" r:id="rId321" tooltip="http://127.0.0.1/6308d4a3f9425c0018fa1bab" xr:uid="{00000000-0004-0000-1600-000040010000}"/>
    <hyperlink ref="I112" r:id="rId322" tooltip="http://127.0.0.1/6308d4b7f9425c0018fa52a5" xr:uid="{00000000-0004-0000-1600-000041010000}"/>
    <hyperlink ref="K112" r:id="rId323" tooltip="http://127.0.0.1/6308d4b7f9425c0018fa52a7" xr:uid="{00000000-0004-0000-1600-000042010000}"/>
    <hyperlink ref="BB112" r:id="rId324" tooltip="http://127.0.0.1/6308d4b7f9425c0018fa52c4" xr:uid="{00000000-0004-0000-1600-000043010000}"/>
    <hyperlink ref="I113" r:id="rId325" tooltip="http://127.0.0.1/6308d4b8f9425c0018fa5561" xr:uid="{00000000-0004-0000-1600-000044010000}"/>
    <hyperlink ref="K113" r:id="rId326" tooltip="http://127.0.0.1/6308d4b8f9425c0018fa5563" xr:uid="{00000000-0004-0000-1600-000045010000}"/>
    <hyperlink ref="BB113" r:id="rId327" tooltip="http://127.0.0.1/6308d4b8f9425c0018fa5580" xr:uid="{00000000-0004-0000-1600-000046010000}"/>
    <hyperlink ref="I114" r:id="rId328" tooltip="http://127.0.0.1/6308d4a2f9425c0018fa1a0b" xr:uid="{00000000-0004-0000-1600-000047010000}"/>
    <hyperlink ref="K114" r:id="rId329" tooltip="http://127.0.0.1/6308d4a2f9425c0018fa1a0d" xr:uid="{00000000-0004-0000-1600-000048010000}"/>
    <hyperlink ref="BB114" r:id="rId330" tooltip="http://127.0.0.1/6308d4a2f9425c0018fa1a2a" xr:uid="{00000000-0004-0000-1600-000049010000}"/>
    <hyperlink ref="I115" r:id="rId331" tooltip="http://127.0.0.1/6308d4a2f9425c0018fa1a2e" xr:uid="{00000000-0004-0000-1600-00004A010000}"/>
    <hyperlink ref="K115" r:id="rId332" tooltip="http://127.0.0.1/6308d4a2f9425c0018fa1a30" xr:uid="{00000000-0004-0000-1600-00004B010000}"/>
    <hyperlink ref="BB115" r:id="rId333" tooltip="http://127.0.0.1/6308d4a2f9425c0018fa1a4d" xr:uid="{00000000-0004-0000-1600-00004C010000}"/>
    <hyperlink ref="I116" r:id="rId334" tooltip="http://127.0.0.1/6308d49cf9425c0018fa0c82" xr:uid="{00000000-0004-0000-1600-00004D010000}"/>
    <hyperlink ref="K116" r:id="rId335" tooltip="http://127.0.0.1/6308d49cf9425c0018fa0c84" xr:uid="{00000000-0004-0000-1600-00004E010000}"/>
    <hyperlink ref="BB116" r:id="rId336" tooltip="http://127.0.0.1/6308d49cf9425c0018fa0ca1" xr:uid="{00000000-0004-0000-1600-00004F010000}"/>
    <hyperlink ref="I117" r:id="rId337" tooltip="http://127.0.0.1/6308d4b2f9425c0018fa4490" xr:uid="{00000000-0004-0000-1600-000050010000}"/>
    <hyperlink ref="K117" r:id="rId338" tooltip="http://127.0.0.1/6308d4b2f9425c0018fa4492" xr:uid="{00000000-0004-0000-1600-000051010000}"/>
    <hyperlink ref="BB117" r:id="rId339" tooltip="http://127.0.0.1/6308d4b2f9425c0018fa44af" xr:uid="{00000000-0004-0000-1600-000052010000}"/>
    <hyperlink ref="I118" r:id="rId340" tooltip="http://127.0.0.1/6308d4a8f9425c0018fa29c4" xr:uid="{00000000-0004-0000-1600-000053010000}"/>
    <hyperlink ref="K118" r:id="rId341" tooltip="http://127.0.0.1/6308d4a8f9425c0018fa29c6" xr:uid="{00000000-0004-0000-1600-000054010000}"/>
    <hyperlink ref="BB118" r:id="rId342" tooltip="http://127.0.0.1/6308d4a8f9425c0018fa29e3" xr:uid="{00000000-0004-0000-1600-000055010000}"/>
    <hyperlink ref="I119" r:id="rId343" tooltip="http://127.0.0.1/6308d49cf9425c0018fa0d31" xr:uid="{00000000-0004-0000-1600-000056010000}"/>
    <hyperlink ref="K119" r:id="rId344" tooltip="http://127.0.0.1/6308d49cf9425c0018fa0d33" xr:uid="{00000000-0004-0000-1600-000057010000}"/>
    <hyperlink ref="BB119" r:id="rId345" tooltip="http://127.0.0.1/6308d49cf9425c0018fa0d50" xr:uid="{00000000-0004-0000-1600-000058010000}"/>
    <hyperlink ref="I120" r:id="rId346" tooltip="http://127.0.0.1/6308d4adf9425c0018fa36e4" xr:uid="{00000000-0004-0000-1600-000059010000}"/>
    <hyperlink ref="K120" r:id="rId347" tooltip="http://127.0.0.1/6308d4adf9425c0018fa36e6" xr:uid="{00000000-0004-0000-1600-00005A010000}"/>
    <hyperlink ref="BB120" r:id="rId348" tooltip="http://127.0.0.1/6308d4adf9425c0018fa3703" xr:uid="{00000000-0004-0000-1600-00005B010000}"/>
    <hyperlink ref="I121" r:id="rId349" tooltip="http://127.0.0.1/6308d4b8f9425c0018fa55ca" xr:uid="{00000000-0004-0000-1600-00005C010000}"/>
    <hyperlink ref="K121" r:id="rId350" tooltip="http://127.0.0.1/6308d4b8f9425c0018fa55cc" xr:uid="{00000000-0004-0000-1600-00005D010000}"/>
    <hyperlink ref="BB121" r:id="rId351" tooltip="http://127.0.0.1/6308d4b8f9425c0018fa55e9" xr:uid="{00000000-0004-0000-1600-00005E010000}"/>
    <hyperlink ref="I122" r:id="rId352" tooltip="http://127.0.0.1/6308d4a2f9425c0018fa1aba" xr:uid="{00000000-0004-0000-1600-00005F010000}"/>
    <hyperlink ref="K122" r:id="rId353" tooltip="http://127.0.0.1/6308d4a2f9425c0018fa1abc" xr:uid="{00000000-0004-0000-1600-000060010000}"/>
    <hyperlink ref="BB122" r:id="rId354" tooltip="http://127.0.0.1/6308d4a2f9425c0018fa1ad9" xr:uid="{00000000-0004-0000-1600-000061010000}"/>
    <hyperlink ref="I123" r:id="rId355" tooltip="http://127.0.0.1/6308d4b7f9425c0018fa51d3" xr:uid="{00000000-0004-0000-1600-000062010000}"/>
    <hyperlink ref="K123" r:id="rId356" tooltip="http://127.0.0.1/6308d4b7f9425c0018fa51d5" xr:uid="{00000000-0004-0000-1600-000063010000}"/>
    <hyperlink ref="BB123" r:id="rId357" tooltip="http://127.0.0.1/6308d4b7f9425c0018fa51f2" xr:uid="{00000000-0004-0000-1600-000064010000}"/>
    <hyperlink ref="I124" r:id="rId358" tooltip="http://127.0.0.1/6308d4a3f9425c0018fa1ed4" xr:uid="{00000000-0004-0000-1600-000065010000}"/>
    <hyperlink ref="K124" r:id="rId359" tooltip="http://127.0.0.1/6308d4a3f9425c0018fa1ed6" xr:uid="{00000000-0004-0000-1600-000066010000}"/>
    <hyperlink ref="BB124" r:id="rId360" tooltip="http://127.0.0.1/6308d4a3f9425c0018fa1ef3" xr:uid="{00000000-0004-0000-1600-000067010000}"/>
    <hyperlink ref="I125" r:id="rId361" tooltip="http://127.0.0.1/6308d49df9425c0018fa1010" xr:uid="{00000000-0004-0000-1600-000068010000}"/>
    <hyperlink ref="K125" r:id="rId362" tooltip="http://127.0.0.1/6308d49df9425c0018fa1012" xr:uid="{00000000-0004-0000-1600-000069010000}"/>
    <hyperlink ref="BB125" r:id="rId363" tooltip="http://127.0.0.1/6308d49df9425c0018fa102f" xr:uid="{00000000-0004-0000-1600-00006A010000}"/>
    <hyperlink ref="I126" r:id="rId364" tooltip="http://127.0.0.1/6308d4a3f9425c0018fa1c3b" xr:uid="{00000000-0004-0000-1600-00006B010000}"/>
    <hyperlink ref="K126" r:id="rId365" tooltip="http://127.0.0.1/6308d4a3f9425c0018fa1c3d" xr:uid="{00000000-0004-0000-1600-00006C010000}"/>
    <hyperlink ref="BB126" r:id="rId366" tooltip="http://127.0.0.1/6308d4a3f9425c0018fa1c5a" xr:uid="{00000000-0004-0000-1600-00006D010000}"/>
    <hyperlink ref="I127" r:id="rId367" tooltip="http://127.0.0.1/6308d49df9425c0018fa0fa7" xr:uid="{00000000-0004-0000-1600-00006E010000}"/>
    <hyperlink ref="K127" r:id="rId368" tooltip="http://127.0.0.1/6308d49df9425c0018fa0fa9" xr:uid="{00000000-0004-0000-1600-00006F010000}"/>
    <hyperlink ref="BB127" r:id="rId369" tooltip="http://127.0.0.1/6308d49df9425c0018fa0fc6" xr:uid="{00000000-0004-0000-1600-000070010000}"/>
    <hyperlink ref="I128" r:id="rId370" tooltip="http://127.0.0.1/6308d4a8f9425c0018fa28cf" xr:uid="{00000000-0004-0000-1600-000071010000}"/>
    <hyperlink ref="K128" r:id="rId371" tooltip="http://127.0.0.1/6308d4a8f9425c0018fa28d1" xr:uid="{00000000-0004-0000-1600-000072010000}"/>
    <hyperlink ref="BB128" r:id="rId372" tooltip="http://127.0.0.1/6308d4a8f9425c0018fa28ee" xr:uid="{00000000-0004-0000-1600-000073010000}"/>
    <hyperlink ref="I129" r:id="rId373" tooltip="http://127.0.0.1/6308d49df9425c0018fa0f84" xr:uid="{00000000-0004-0000-1600-000074010000}"/>
    <hyperlink ref="K129" r:id="rId374" tooltip="http://127.0.0.1/6308d49df9425c0018fa0f86" xr:uid="{00000000-0004-0000-1600-000075010000}"/>
    <hyperlink ref="BB129" r:id="rId375" tooltip="http://127.0.0.1/6308d49df9425c0018fa0fa3" xr:uid="{00000000-0004-0000-1600-000076010000}"/>
    <hyperlink ref="I130" r:id="rId376" tooltip="http://127.0.0.1/6308d4bdf9425c0018fa63df" xr:uid="{00000000-0004-0000-1600-000077010000}"/>
    <hyperlink ref="K130" r:id="rId377" tooltip="http://127.0.0.1/6308d4bdf9425c0018fa63e1" xr:uid="{00000000-0004-0000-1600-000078010000}"/>
    <hyperlink ref="BB130" r:id="rId378" tooltip="http://127.0.0.1/6308d4bdf9425c0018fa63fe" xr:uid="{00000000-0004-0000-1600-000079010000}"/>
    <hyperlink ref="I131" r:id="rId379" tooltip="http://127.0.0.1/6308d49cf9425c0018fa0ceb" xr:uid="{00000000-0004-0000-1600-00007A010000}"/>
    <hyperlink ref="K131" r:id="rId380" tooltip="http://127.0.0.1/6308d49cf9425c0018fa0ced" xr:uid="{00000000-0004-0000-1600-00007B010000}"/>
    <hyperlink ref="BB131" r:id="rId381" tooltip="http://127.0.0.1/6308d49cf9425c0018fa0d0a" xr:uid="{00000000-0004-0000-1600-00007C010000}"/>
    <hyperlink ref="I132" r:id="rId382" tooltip="http://127.0.0.1/6308d4b8f9425c0018fa54b2" xr:uid="{00000000-0004-0000-1600-00007D010000}"/>
    <hyperlink ref="K132" r:id="rId383" tooltip="http://127.0.0.1/6308d4b8f9425c0018fa54b4" xr:uid="{00000000-0004-0000-1600-00007E010000}"/>
    <hyperlink ref="BB132" r:id="rId384" tooltip="http://127.0.0.1/6308d4b8f9425c0018fa54d1" xr:uid="{00000000-0004-0000-1600-00007F010000}"/>
    <hyperlink ref="I133" r:id="rId385" tooltip="http://127.0.0.1/6308d4b2f9425c0018fa4427" xr:uid="{00000000-0004-0000-1600-000080010000}"/>
    <hyperlink ref="K133" r:id="rId386" tooltip="http://127.0.0.1/6308d4b2f9425c0018fa4429" xr:uid="{00000000-0004-0000-1600-000081010000}"/>
    <hyperlink ref="BB133" r:id="rId387" tooltip="http://127.0.0.1/6308d4b2f9425c0018fa4446" xr:uid="{00000000-0004-0000-1600-000082010000}"/>
    <hyperlink ref="I134" r:id="rId388" tooltip="http://127.0.0.1/6308d4a7f9425c0018fa2771" xr:uid="{00000000-0004-0000-1600-000083010000}"/>
    <hyperlink ref="K134" r:id="rId389" tooltip="http://127.0.0.1/6308d4a7f9425c0018fa2773" xr:uid="{00000000-0004-0000-1600-000084010000}"/>
    <hyperlink ref="BB134" r:id="rId390" tooltip="http://127.0.0.1/6308d4a7f9425c0018fa2790" xr:uid="{00000000-0004-0000-1600-000085010000}"/>
    <hyperlink ref="I135" r:id="rId391" tooltip="http://127.0.0.1/6308d4b8f9425c0018fa5403" xr:uid="{00000000-0004-0000-1600-000086010000}"/>
    <hyperlink ref="K135" r:id="rId392" tooltip="http://127.0.0.1/6308d4b8f9425c0018fa5405" xr:uid="{00000000-0004-0000-1600-000087010000}"/>
    <hyperlink ref="BB135" r:id="rId393" tooltip="http://127.0.0.1/6308d4b8f9425c0018fa5422" xr:uid="{00000000-0004-0000-1600-000088010000}"/>
    <hyperlink ref="I136" r:id="rId394" tooltip="http://127.0.0.1/6308d4aef9425c0018fa3a2c" xr:uid="{00000000-0004-0000-1600-000089010000}"/>
    <hyperlink ref="K136" r:id="rId395" tooltip="http://127.0.0.1/6308d4aef9425c0018fa3a2e" xr:uid="{00000000-0004-0000-1600-00008A010000}"/>
    <hyperlink ref="BB136" r:id="rId396" tooltip="http://127.0.0.1/6308d4aef9425c0018fa3a4b" xr:uid="{00000000-0004-0000-1600-00008B010000}"/>
    <hyperlink ref="I137" r:id="rId397" tooltip="http://127.0.0.1/6308d49df9425c0018fa10bf" xr:uid="{00000000-0004-0000-1600-00008C010000}"/>
    <hyperlink ref="K137" r:id="rId398" tooltip="http://127.0.0.1/6308d49df9425c0018fa10c1" xr:uid="{00000000-0004-0000-1600-00008D010000}"/>
    <hyperlink ref="BB137" r:id="rId399" tooltip="http://127.0.0.1/6308d49df9425c0018fa10de" xr:uid="{00000000-0004-0000-1600-00008E010000}"/>
    <hyperlink ref="I138" r:id="rId400" tooltip="http://127.0.0.1/6308d4b7f9425c0018fa4fc6" xr:uid="{00000000-0004-0000-1600-00008F010000}"/>
    <hyperlink ref="K138" r:id="rId401" tooltip="http://127.0.0.1/6308d4b7f9425c0018fa4fc8" xr:uid="{00000000-0004-0000-1600-000090010000}"/>
    <hyperlink ref="BB138" r:id="rId402" tooltip="http://127.0.0.1/6308d4b7f9425c0018fa4fe5" xr:uid="{00000000-0004-0000-1600-000091010000}"/>
    <hyperlink ref="I139" r:id="rId403" tooltip="http://127.0.0.1/6308d4a9f9425c0018fa2d52" xr:uid="{00000000-0004-0000-1600-000092010000}"/>
    <hyperlink ref="K139" r:id="rId404" tooltip="http://127.0.0.1/6308d4a9f9425c0018fa2d54" xr:uid="{00000000-0004-0000-1600-000093010000}"/>
    <hyperlink ref="BB139" r:id="rId405" tooltip="http://127.0.0.1/6308d4a9f9425c0018fa2d71" xr:uid="{00000000-0004-0000-1600-000094010000}"/>
    <hyperlink ref="I140" r:id="rId406" tooltip="http://127.0.0.1/6308d4bdf9425c0018fa602e" xr:uid="{00000000-0004-0000-1600-000095010000}"/>
    <hyperlink ref="K140" r:id="rId407" tooltip="http://127.0.0.1/6308d4bdf9425c0018fa6030" xr:uid="{00000000-0004-0000-1600-000096010000}"/>
    <hyperlink ref="BB140" r:id="rId408" tooltip="http://127.0.0.1/6308d4bdf9425c0018fa604d" xr:uid="{00000000-0004-0000-1600-000097010000}"/>
    <hyperlink ref="I141" r:id="rId409" tooltip="http://127.0.0.1/6308d4bcf9425c0018fa5db8" xr:uid="{00000000-0004-0000-1600-000098010000}"/>
    <hyperlink ref="K141" r:id="rId410" tooltip="http://127.0.0.1/6308d4bcf9425c0018fa5dba" xr:uid="{00000000-0004-0000-1600-000099010000}"/>
    <hyperlink ref="BB141" r:id="rId411" tooltip="http://127.0.0.1/6308d4bcf9425c0018fa5dd7" xr:uid="{00000000-0004-0000-1600-00009A010000}"/>
    <hyperlink ref="I142" r:id="rId412" tooltip="http://127.0.0.1/6308d49cf9425c0018fa0de0" xr:uid="{00000000-0004-0000-1600-00009B010000}"/>
    <hyperlink ref="K142" r:id="rId413" tooltip="http://127.0.0.1/6308d49cf9425c0018fa0de2" xr:uid="{00000000-0004-0000-1600-00009C010000}"/>
    <hyperlink ref="BB142" r:id="rId414" tooltip="http://127.0.0.1/6308d49cf9425c0018fa0dff" xr:uid="{00000000-0004-0000-1600-00009D010000}"/>
    <hyperlink ref="I143" r:id="rId415" tooltip="http://127.0.0.1/6308d4bdf9425c0018fa62a4" xr:uid="{00000000-0004-0000-1600-00009E010000}"/>
    <hyperlink ref="K143" r:id="rId416" tooltip="http://127.0.0.1/6308d4bdf9425c0018fa62a6" xr:uid="{00000000-0004-0000-1600-00009F010000}"/>
    <hyperlink ref="BB143" r:id="rId417" tooltip="http://127.0.0.1/6308d4bdf9425c0018fa62c3" xr:uid="{00000000-0004-0000-1600-0000A0010000}"/>
    <hyperlink ref="I144" r:id="rId418" tooltip="http://127.0.0.1/6308d49cf9425c0018fa0c5f" xr:uid="{00000000-0004-0000-1600-0000A1010000}"/>
    <hyperlink ref="K144" r:id="rId419" tooltip="http://127.0.0.1/6308d49cf9425c0018fa0c61" xr:uid="{00000000-0004-0000-1600-0000A2010000}"/>
    <hyperlink ref="BB144" r:id="rId420" tooltip="http://127.0.0.1/6308d49cf9425c0018fa0c7e" xr:uid="{00000000-0004-0000-1600-0000A3010000}"/>
    <hyperlink ref="I145" r:id="rId421" tooltip="http://127.0.0.1/6308d4b3f9425c0018fa4841" xr:uid="{00000000-0004-0000-1600-0000A4010000}"/>
    <hyperlink ref="K145" r:id="rId422" tooltip="http://127.0.0.1/6308d4b3f9425c0018fa4843" xr:uid="{00000000-0004-0000-1600-0000A5010000}"/>
    <hyperlink ref="BB145" r:id="rId423" tooltip="http://127.0.0.1/6308d4b3f9425c0018fa4860" xr:uid="{00000000-0004-0000-1600-0000A6010000}"/>
    <hyperlink ref="I146" r:id="rId424" tooltip="http://127.0.0.1/6308d4adf9425c0018fa38ab" xr:uid="{00000000-0004-0000-1600-0000A7010000}"/>
    <hyperlink ref="K146" r:id="rId425" tooltip="http://127.0.0.1/6308d4adf9425c0018fa38ad" xr:uid="{00000000-0004-0000-1600-0000A8010000}"/>
    <hyperlink ref="BB146" r:id="rId426" tooltip="http://127.0.0.1/6308d4adf9425c0018fa38ca" xr:uid="{00000000-0004-0000-1600-0000A9010000}"/>
    <hyperlink ref="I147" r:id="rId427" tooltip="http://127.0.0.1/6308d4a2f9425c0018fa1b23" xr:uid="{00000000-0004-0000-1600-0000AA010000}"/>
    <hyperlink ref="K147" r:id="rId428" tooltip="http://127.0.0.1/6308d4a2f9425c0018fa1b25" xr:uid="{00000000-0004-0000-1600-0000AB010000}"/>
    <hyperlink ref="BB147" r:id="rId429" tooltip="http://127.0.0.1/6308d4a3f9425c0018fa1b42" xr:uid="{00000000-0004-0000-1600-0000AC010000}"/>
    <hyperlink ref="I148" r:id="rId430" tooltip="http://127.0.0.1/6308d4bdf9425c0018fa6425" xr:uid="{00000000-0004-0000-1600-0000AD010000}"/>
    <hyperlink ref="K148" r:id="rId431" tooltip="http://127.0.0.1/6308d4bdf9425c0018fa6427" xr:uid="{00000000-0004-0000-1600-0000AE010000}"/>
    <hyperlink ref="BB148" r:id="rId432" tooltip="http://127.0.0.1/6308d4bdf9425c0018fa6444" xr:uid="{00000000-0004-0000-1600-0000AF010000}"/>
    <hyperlink ref="I149" r:id="rId433" tooltip="http://127.0.0.1/6308d4adf9425c0018fa381f" xr:uid="{00000000-0004-0000-1600-0000B0010000}"/>
    <hyperlink ref="K149" r:id="rId434" tooltip="http://127.0.0.1/6308d4adf9425c0018fa3821" xr:uid="{00000000-0004-0000-1600-0000B1010000}"/>
    <hyperlink ref="BB149" r:id="rId435" tooltip="http://127.0.0.1/6308d4adf9425c0018fa383e" xr:uid="{00000000-0004-0000-1600-0000B2010000}"/>
    <hyperlink ref="I150" r:id="rId436" tooltip="http://127.0.0.1/6308d4adf9425c0018fa39a0" xr:uid="{00000000-0004-0000-1600-0000B3010000}"/>
    <hyperlink ref="K150" r:id="rId437" tooltip="http://127.0.0.1/6308d4adf9425c0018fa39a2" xr:uid="{00000000-0004-0000-1600-0000B4010000}"/>
    <hyperlink ref="BB150" r:id="rId438" tooltip="http://127.0.0.1/6308d4adf9425c0018fa39bf" xr:uid="{00000000-0004-0000-1600-0000B5010000}"/>
    <hyperlink ref="I151" r:id="rId439" tooltip="http://127.0.0.1/6308d4b8f9425c0018fa55a7" xr:uid="{00000000-0004-0000-1600-0000B6010000}"/>
    <hyperlink ref="K151" r:id="rId440" tooltip="http://127.0.0.1/6308d4b8f9425c0018fa55a9" xr:uid="{00000000-0004-0000-1600-0000B7010000}"/>
    <hyperlink ref="BB151" r:id="rId441" tooltip="http://127.0.0.1/6308d4b8f9425c0018fa55c6" xr:uid="{00000000-0004-0000-1600-0000B8010000}"/>
    <hyperlink ref="I152" r:id="rId442" tooltip="http://127.0.0.1/6308d4b2f9425c0018fa469d" xr:uid="{00000000-0004-0000-1600-0000B9010000}"/>
    <hyperlink ref="K152" r:id="rId443" tooltip="http://127.0.0.1/6308d4b2f9425c0018fa469f" xr:uid="{00000000-0004-0000-1600-0000BA010000}"/>
    <hyperlink ref="BB152" r:id="rId444" tooltip="http://127.0.0.1/6308d4b2f9425c0018fa46bc" xr:uid="{00000000-0004-0000-1600-0000BB010000}"/>
    <hyperlink ref="I153" r:id="rId445" tooltip="http://127.0.0.1/6308d4b3f9425c0018fa47b5" xr:uid="{00000000-0004-0000-1600-0000BC010000}"/>
    <hyperlink ref="K153" r:id="rId446" tooltip="http://127.0.0.1/6308d4b3f9425c0018fa47b7" xr:uid="{00000000-0004-0000-1600-0000BD010000}"/>
    <hyperlink ref="BB153" r:id="rId447" tooltip="http://127.0.0.1/6308d4b3f9425c0018fa47d4" xr:uid="{00000000-0004-0000-1600-0000BE010000}"/>
    <hyperlink ref="I154" r:id="rId448" tooltip="http://127.0.0.1/6308d4bdf9425c0018fa6330" xr:uid="{00000000-0004-0000-1600-0000BF010000}"/>
    <hyperlink ref="K154" r:id="rId449" tooltip="http://127.0.0.1/6308d4bdf9425c0018fa6332" xr:uid="{00000000-0004-0000-1600-0000C0010000}"/>
    <hyperlink ref="BB154" r:id="rId450" tooltip="http://127.0.0.1/6308d4bdf9425c0018fa634f" xr:uid="{00000000-0004-0000-1600-0000C1010000}"/>
    <hyperlink ref="I155" r:id="rId451" tooltip="http://127.0.0.1/6308d4b8f9425c0018fa5679" xr:uid="{00000000-0004-0000-1600-0000C2010000}"/>
    <hyperlink ref="K155" r:id="rId452" tooltip="http://127.0.0.1/6308d4b8f9425c0018fa567b" xr:uid="{00000000-0004-0000-1600-0000C3010000}"/>
    <hyperlink ref="BB155" r:id="rId453" tooltip="http://127.0.0.1/6308d4b8f9425c0018fa5698" xr:uid="{00000000-0004-0000-1600-0000C4010000}"/>
    <hyperlink ref="I156" r:id="rId454" tooltip="http://127.0.0.1/6308d4b7f9425c0018fa518d" xr:uid="{00000000-0004-0000-1600-0000C5010000}"/>
    <hyperlink ref="K156" r:id="rId455" tooltip="http://127.0.0.1/6308d4b7f9425c0018fa518f" xr:uid="{00000000-0004-0000-1600-0000C6010000}"/>
    <hyperlink ref="BB156" r:id="rId456" tooltip="http://127.0.0.1/6308d4b7f9425c0018fa51ac" xr:uid="{00000000-0004-0000-1600-0000C7010000}"/>
    <hyperlink ref="I157" r:id="rId457" tooltip="http://127.0.0.1/6308d49cf9425c0018fa0e26" xr:uid="{00000000-0004-0000-1600-0000C8010000}"/>
    <hyperlink ref="K157" r:id="rId458" tooltip="http://127.0.0.1/6308d49cf9425c0018fa0e28" xr:uid="{00000000-0004-0000-1600-0000C9010000}"/>
    <hyperlink ref="BB157" r:id="rId459" tooltip="http://127.0.0.1/6308d49cf9425c0018fa0e45" xr:uid="{00000000-0004-0000-1600-0000CA010000}"/>
    <hyperlink ref="I158" r:id="rId460" tooltip="http://127.0.0.1/6308d4b1f9425c0018fa423d" xr:uid="{00000000-0004-0000-1600-0000CB010000}"/>
    <hyperlink ref="K158" r:id="rId461" tooltip="http://127.0.0.1/6308d4b1f9425c0018fa423f" xr:uid="{00000000-0004-0000-1600-0000CC010000}"/>
    <hyperlink ref="BB158" r:id="rId462" tooltip="http://127.0.0.1/6308d4b1f9425c0018fa425c" xr:uid="{00000000-0004-0000-1600-0000CD010000}"/>
    <hyperlink ref="I159" r:id="rId463" tooltip="http://127.0.0.1/6308d4a2f9425c0018fa1a74" xr:uid="{00000000-0004-0000-1600-0000CE010000}"/>
    <hyperlink ref="K159" r:id="rId464" tooltip="http://127.0.0.1/6308d4a2f9425c0018fa1a76" xr:uid="{00000000-0004-0000-1600-0000CF010000}"/>
    <hyperlink ref="BB159" r:id="rId465" tooltip="http://127.0.0.1/6308d4a2f9425c0018fa1a93" xr:uid="{00000000-0004-0000-1600-0000D0010000}"/>
    <hyperlink ref="I160" r:id="rId466" tooltip="http://127.0.0.1/6308d49df9425c0018fa0ed5" xr:uid="{00000000-0004-0000-1600-0000D1010000}"/>
    <hyperlink ref="K160" r:id="rId467" tooltip="http://127.0.0.1/6308d49df9425c0018fa0ed7" xr:uid="{00000000-0004-0000-1600-0000D2010000}"/>
    <hyperlink ref="BB160" r:id="rId468" tooltip="http://127.0.0.1/6308d49df9425c0018fa0ef4" xr:uid="{00000000-0004-0000-1600-0000D3010000}"/>
    <hyperlink ref="I161" r:id="rId469" tooltip="http://127.0.0.1/6308d4c1f9425c0018fa6b41" xr:uid="{00000000-0004-0000-1600-0000D4010000}"/>
    <hyperlink ref="K161" r:id="rId470" tooltip="http://127.0.0.1/6308d4c1f9425c0018fa6b43" xr:uid="{00000000-0004-0000-1600-0000D5010000}"/>
    <hyperlink ref="BB161" r:id="rId471" tooltip="http://127.0.0.1/6308d4c1f9425c0018fa6b60" xr:uid="{00000000-0004-0000-1600-0000D6010000}"/>
    <hyperlink ref="I162" r:id="rId472" tooltip="http://127.0.0.1/6308d4b8f9425c0018fa5354" xr:uid="{00000000-0004-0000-1600-0000D7010000}"/>
    <hyperlink ref="K162" r:id="rId473" tooltip="http://127.0.0.1/6308d4b8f9425c0018fa5356" xr:uid="{00000000-0004-0000-1600-0000D8010000}"/>
    <hyperlink ref="BB162" r:id="rId474" tooltip="http://127.0.0.1/6308d4b8f9425c0018fa5373" xr:uid="{00000000-0004-0000-1600-0000D9010000}"/>
    <hyperlink ref="I163" r:id="rId475" tooltip="http://127.0.0.1/6308d4b3f9425c0018fa474c" xr:uid="{00000000-0004-0000-1600-0000DA010000}"/>
    <hyperlink ref="K163" r:id="rId476" tooltip="http://127.0.0.1/6308d4b3f9425c0018fa474e" xr:uid="{00000000-0004-0000-1600-0000DB010000}"/>
    <hyperlink ref="BB163" r:id="rId477" tooltip="http://127.0.0.1/6308d4b3f9425c0018fa476b" xr:uid="{00000000-0004-0000-1600-0000DC010000}"/>
    <hyperlink ref="I164" r:id="rId478" tooltip="http://127.0.0.1/6308d4a3f9425c0018fa1e8e" xr:uid="{00000000-0004-0000-1600-0000DD010000}"/>
    <hyperlink ref="K164" r:id="rId479" tooltip="http://127.0.0.1/6308d4a3f9425c0018fa1e90" xr:uid="{00000000-0004-0000-1600-0000DE010000}"/>
    <hyperlink ref="BB164" r:id="rId480" tooltip="http://127.0.0.1/6308d4a3f9425c0018fa1ead" xr:uid="{00000000-0004-0000-1600-0000DF010000}"/>
    <hyperlink ref="I165" r:id="rId481" tooltip="http://127.0.0.1/6308d49cf9425c0018fa0cc8" xr:uid="{00000000-0004-0000-1600-0000E0010000}"/>
    <hyperlink ref="K165" r:id="rId482" tooltip="http://127.0.0.1/6308d49cf9425c0018fa0cca" xr:uid="{00000000-0004-0000-1600-0000E1010000}"/>
    <hyperlink ref="BB165" r:id="rId483" tooltip="http://127.0.0.1/6308d49cf9425c0018fa0ce7" xr:uid="{00000000-0004-0000-1600-0000E2010000}"/>
    <hyperlink ref="I166" r:id="rId484" tooltip="http://127.0.0.1/6308d4c1f9425c0018fa6ce5" xr:uid="{00000000-0004-0000-1600-0000E3010000}"/>
    <hyperlink ref="K166" r:id="rId485" tooltip="http://127.0.0.1/6308d4c1f9425c0018fa6ce7" xr:uid="{00000000-0004-0000-1600-0000E4010000}"/>
    <hyperlink ref="BB166" r:id="rId486" tooltip="http://127.0.0.1/6308d4c1f9425c0018fa6d04" xr:uid="{00000000-0004-0000-1600-0000E5010000}"/>
    <hyperlink ref="I167" r:id="rId487" tooltip="http://127.0.0.1/6308d4a3f9425c0018fa1cea" xr:uid="{00000000-0004-0000-1600-0000E6010000}"/>
    <hyperlink ref="K167" r:id="rId488" tooltip="http://127.0.0.1/6308d4a3f9425c0018fa1cec" xr:uid="{00000000-0004-0000-1600-0000E7010000}"/>
    <hyperlink ref="BB167" r:id="rId489" tooltip="http://127.0.0.1/6308d4a3f9425c0018fa1d09" xr:uid="{00000000-0004-0000-1600-0000E8010000}"/>
    <hyperlink ref="I168" r:id="rId490" tooltip="http://127.0.0.1/6308d4bcf9425c0018fa5e67" xr:uid="{00000000-0004-0000-1600-0000E9010000}"/>
    <hyperlink ref="K168" r:id="rId491" tooltip="http://127.0.0.1/6308d4bcf9425c0018fa5e69" xr:uid="{00000000-0004-0000-1600-0000EA010000}"/>
    <hyperlink ref="BB168" r:id="rId492" tooltip="http://127.0.0.1/6308d4bcf9425c0018fa5e86" xr:uid="{00000000-0004-0000-1600-0000EB010000}"/>
    <hyperlink ref="I169" r:id="rId493" tooltip="http://127.0.0.1/6308d4adf9425c0018fa369e" xr:uid="{00000000-0004-0000-1600-0000EC010000}"/>
    <hyperlink ref="K169" r:id="rId494" tooltip="http://127.0.0.1/6308d4adf9425c0018fa36a0" xr:uid="{00000000-0004-0000-1600-0000ED010000}"/>
    <hyperlink ref="BB169" r:id="rId495" tooltip="http://127.0.0.1/6308d4adf9425c0018fa36bd" xr:uid="{00000000-0004-0000-1600-0000EE010000}"/>
    <hyperlink ref="I170" r:id="rId496" tooltip="http://127.0.0.1/6308d49cf9425c0018fa0dbd" xr:uid="{00000000-0004-0000-1600-0000EF010000}"/>
    <hyperlink ref="K170" r:id="rId497" tooltip="http://127.0.0.1/6308d49cf9425c0018fa0dbf" xr:uid="{00000000-0004-0000-1600-0000F0010000}"/>
    <hyperlink ref="BB170" r:id="rId498" tooltip="http://127.0.0.1/6308d49cf9425c0018fa0ddc" xr:uid="{00000000-0004-0000-1600-0000F1010000}"/>
    <hyperlink ref="I171" r:id="rId499" tooltip="http://127.0.0.1/6308d4adf9425c0018fa37b6" xr:uid="{00000000-0004-0000-1600-0000F2010000}"/>
    <hyperlink ref="K171" r:id="rId500" tooltip="http://127.0.0.1/6308d4adf9425c0018fa37b8" xr:uid="{00000000-0004-0000-1600-0000F3010000}"/>
    <hyperlink ref="BB171" r:id="rId501" tooltip="http://127.0.0.1/6308d4adf9425c0018fa37d5" xr:uid="{00000000-0004-0000-1600-0000F4010000}"/>
    <hyperlink ref="I172" r:id="rId502" tooltip="http://127.0.0.1/6308d4a3f9425c0018fa1b69" xr:uid="{00000000-0004-0000-1600-0000F5010000}"/>
    <hyperlink ref="K172" r:id="rId503" tooltip="http://127.0.0.1/6308d4a3f9425c0018fa1b6b" xr:uid="{00000000-0004-0000-1600-0000F6010000}"/>
    <hyperlink ref="BB172" r:id="rId504" tooltip="http://127.0.0.1/6308d4a3f9425c0018fa1b88" xr:uid="{00000000-0004-0000-1600-0000F7010000}"/>
    <hyperlink ref="I173" r:id="rId505" tooltip="http://127.0.0.1/6308d4a7f9425c0018fa274e" xr:uid="{00000000-0004-0000-1600-0000F8010000}"/>
    <hyperlink ref="K173" r:id="rId506" tooltip="http://127.0.0.1/6308d4a7f9425c0018fa2750" xr:uid="{00000000-0004-0000-1600-0000F9010000}"/>
    <hyperlink ref="BB173" r:id="rId507" tooltip="http://127.0.0.1/6308d4a7f9425c0018fa276d" xr:uid="{00000000-0004-0000-1600-0000FA010000}"/>
    <hyperlink ref="I174" r:id="rId508" tooltip="http://127.0.0.1/6321f18d0ffa6f0019e0d096" xr:uid="{00000000-0004-0000-1600-0000FB010000}"/>
    <hyperlink ref="K174" r:id="rId509" tooltip="http://127.0.0.1/6321f18d0ffa6f0019e0d098" xr:uid="{00000000-0004-0000-1600-0000FC010000}"/>
    <hyperlink ref="BB174" r:id="rId510" tooltip="http://127.0.0.1/6321f18d0ffa6f0019e0d0b5" xr:uid="{00000000-0004-0000-1600-0000FD010000}"/>
    <hyperlink ref="I175" r:id="rId511" tooltip="http://127.0.0.1/6308d4a8f9425c0018fa2c80" xr:uid="{00000000-0004-0000-1600-0000FE010000}"/>
    <hyperlink ref="K175" r:id="rId512" tooltip="http://127.0.0.1/6308d4a8f9425c0018fa2c82" xr:uid="{00000000-0004-0000-1600-0000FF010000}"/>
    <hyperlink ref="BB175" r:id="rId513" tooltip="http://127.0.0.1/6308d4a8f9425c0018fa2c9f" xr:uid="{00000000-0004-0000-1600-000000020000}"/>
    <hyperlink ref="I176" r:id="rId514" tooltip="http://127.0.0.1/6308d4b8f9425c0018fa54f8" xr:uid="{00000000-0004-0000-1600-000001020000}"/>
    <hyperlink ref="K176" r:id="rId515" tooltip="http://127.0.0.1/6308d4b8f9425c0018fa54fa" xr:uid="{00000000-0004-0000-1600-000002020000}"/>
    <hyperlink ref="BB176" r:id="rId516" tooltip="http://127.0.0.1/6308d4b8f9425c0018fa5517" xr:uid="{00000000-0004-0000-1600-000003020000}"/>
    <hyperlink ref="I177" r:id="rId517" tooltip="http://127.0.0.1/6308d4acf9425c0018fa3563" xr:uid="{00000000-0004-0000-1600-000004020000}"/>
    <hyperlink ref="K177" r:id="rId518" tooltip="http://127.0.0.1/6308d4acf9425c0018fa3565" xr:uid="{00000000-0004-0000-1600-000005020000}"/>
    <hyperlink ref="BB177" r:id="rId519" tooltip="http://127.0.0.1/6308d4acf9425c0018fa3582" xr:uid="{00000000-0004-0000-1600-000006020000}"/>
    <hyperlink ref="I178" r:id="rId520" tooltip="http://127.0.0.1/6308d4a9f9425c0018fa2d0c" xr:uid="{00000000-0004-0000-1600-000007020000}"/>
    <hyperlink ref="K178" r:id="rId521" tooltip="http://127.0.0.1/6308d4a9f9425c0018fa2d0e" xr:uid="{00000000-0004-0000-1600-000008020000}"/>
    <hyperlink ref="BB178" r:id="rId522" tooltip="http://127.0.0.1/6308d4a9f9425c0018fa2d2b" xr:uid="{00000000-0004-0000-1600-000009020000}"/>
    <hyperlink ref="I179" r:id="rId523" tooltip="http://127.0.0.1/6308d4adf9425c0018fa3770" xr:uid="{00000000-0004-0000-1600-00000A020000}"/>
    <hyperlink ref="K179" r:id="rId524" tooltip="http://127.0.0.1/6308d4adf9425c0018fa3772" xr:uid="{00000000-0004-0000-1600-00000B020000}"/>
    <hyperlink ref="BB179" r:id="rId525" tooltip="http://127.0.0.1/6308d4adf9425c0018fa378f" xr:uid="{00000000-0004-0000-1600-00000C020000}"/>
    <hyperlink ref="I180" r:id="rId526" tooltip="http://127.0.0.1/6308d4c1f9425c0018fa6c13" xr:uid="{00000000-0004-0000-1600-00000D020000}"/>
    <hyperlink ref="K180" r:id="rId527" tooltip="http://127.0.0.1/6308d4c1f9425c0018fa6c15" xr:uid="{00000000-0004-0000-1600-00000E020000}"/>
    <hyperlink ref="BB180" r:id="rId528" tooltip="http://127.0.0.1/6308d4c1f9425c0018fa6c32" xr:uid="{00000000-0004-0000-1600-00000F020000}"/>
    <hyperlink ref="I181" r:id="rId529" tooltip="http://127.0.0.1/6308d4a3f9425c0018fa1e02" xr:uid="{00000000-0004-0000-1600-000010020000}"/>
    <hyperlink ref="K181" r:id="rId530" tooltip="http://127.0.0.1/6308d4a3f9425c0018fa1e04" xr:uid="{00000000-0004-0000-1600-000011020000}"/>
    <hyperlink ref="BB181" r:id="rId531" tooltip="http://127.0.0.1/6308d4a3f9425c0018fa1e21" xr:uid="{00000000-0004-0000-1600-000012020000}"/>
    <hyperlink ref="I182" r:id="rId532" tooltip="http://127.0.0.1/6308d4b2f9425c0018fa45cb" xr:uid="{00000000-0004-0000-1600-000013020000}"/>
    <hyperlink ref="K182" r:id="rId533" tooltip="http://127.0.0.1/6308d4b2f9425c0018fa45cd" xr:uid="{00000000-0004-0000-1600-000014020000}"/>
    <hyperlink ref="BB182" r:id="rId534" tooltip="http://127.0.0.1/6308d4b2f9425c0018fa45ea" xr:uid="{00000000-0004-0000-1600-000015020000}"/>
    <hyperlink ref="I183" r:id="rId535" tooltip="http://127.0.0.1/6308d49df9425c0018fa1128" xr:uid="{00000000-0004-0000-1600-000016020000}"/>
    <hyperlink ref="K183" r:id="rId536" tooltip="http://127.0.0.1/6308d49df9425c0018fa112a" xr:uid="{00000000-0004-0000-1600-000017020000}"/>
    <hyperlink ref="BB183" r:id="rId537" tooltip="http://127.0.0.1/6308d49df9425c0018fa1147" xr:uid="{00000000-0004-0000-1600-000018020000}"/>
    <hyperlink ref="I184" r:id="rId538" tooltip="http://127.0.0.1/6308d4b2f9425c0018fa44f9" xr:uid="{00000000-0004-0000-1600-000019020000}"/>
    <hyperlink ref="K184" r:id="rId539" tooltip="http://127.0.0.1/6308d4b2f9425c0018fa44fb" xr:uid="{00000000-0004-0000-1600-00001A020000}"/>
    <hyperlink ref="BB184" r:id="rId540" tooltip="http://127.0.0.1/6308d4b2f9425c0018fa4518" xr:uid="{00000000-0004-0000-1600-00001B020000}"/>
    <hyperlink ref="I185" r:id="rId541" tooltip="http://127.0.0.1/6308d4bdf9425c0018fa6281" xr:uid="{00000000-0004-0000-1600-00001C020000}"/>
    <hyperlink ref="K185" r:id="rId542" tooltip="http://127.0.0.1/6308d4bdf9425c0018fa6283" xr:uid="{00000000-0004-0000-1600-00001D020000}"/>
    <hyperlink ref="BB185" r:id="rId543" tooltip="http://127.0.0.1/6308d4bdf9425c0018fa62a0" xr:uid="{00000000-0004-0000-1600-00001E020000}"/>
    <hyperlink ref="I186" r:id="rId544" tooltip="http://127.0.0.1/6308d4bcf9425c0018fa5e8a" xr:uid="{00000000-0004-0000-1600-00001F020000}"/>
    <hyperlink ref="K186" r:id="rId545" tooltip="http://127.0.0.1/6308d4bcf9425c0018fa5e8c" xr:uid="{00000000-0004-0000-1600-000020020000}"/>
    <hyperlink ref="BB186" r:id="rId546" tooltip="http://127.0.0.1/6308d4bcf9425c0018fa5ea9" xr:uid="{00000000-0004-0000-1600-000021020000}"/>
    <hyperlink ref="I187" r:id="rId547" tooltip="http://127.0.0.1/6328717eca797e001c73ecdf" xr:uid="{00000000-0004-0000-1600-000022020000}"/>
    <hyperlink ref="K187" r:id="rId548" tooltip="http://127.0.0.1/6328717eca797e001c73ece1" xr:uid="{00000000-0004-0000-1600-000023020000}"/>
    <hyperlink ref="BB187" r:id="rId549" tooltip="http://127.0.0.1/6328717eca797e001c73ecfe" xr:uid="{00000000-0004-0000-1600-000024020000}"/>
    <hyperlink ref="I188" r:id="rId550" tooltip="http://127.0.0.1/6308d4b2f9425c0018fa44b3" xr:uid="{00000000-0004-0000-1600-000025020000}"/>
    <hyperlink ref="K188" r:id="rId551" tooltip="http://127.0.0.1/6308d4b2f9425c0018fa44b5" xr:uid="{00000000-0004-0000-1600-000026020000}"/>
    <hyperlink ref="BB188" r:id="rId552" tooltip="http://127.0.0.1/6308d4b2f9425c0018fa44d2" xr:uid="{00000000-0004-0000-1600-000027020000}"/>
    <hyperlink ref="I189" r:id="rId553" tooltip="http://127.0.0.1/6308d4a8f9425c0018fa2a73" xr:uid="{00000000-0004-0000-1600-000028020000}"/>
    <hyperlink ref="K189" r:id="rId554" tooltip="http://127.0.0.1/6308d4a8f9425c0018fa2a75" xr:uid="{00000000-0004-0000-1600-000029020000}"/>
    <hyperlink ref="BB189" r:id="rId555" tooltip="http://127.0.0.1/6308d4a8f9425c0018fa2a92" xr:uid="{00000000-0004-0000-1600-00002A020000}"/>
    <hyperlink ref="I190" r:id="rId556" tooltip="http://127.0.0.1/6308d4adf9425c0018fa3937" xr:uid="{00000000-0004-0000-1600-00002B020000}"/>
    <hyperlink ref="K190" r:id="rId557" tooltip="http://127.0.0.1/6308d4adf9425c0018fa3939" xr:uid="{00000000-0004-0000-1600-00002C020000}"/>
    <hyperlink ref="BB190" r:id="rId558" tooltip="http://127.0.0.1/6308d4adf9425c0018fa3956" xr:uid="{00000000-0004-0000-1600-00002D020000}"/>
    <hyperlink ref="I191" r:id="rId559" tooltip="http://127.0.0.1/6308d4c1f9425c0018fa6bcd" xr:uid="{00000000-0004-0000-1600-00002E020000}"/>
    <hyperlink ref="K191" r:id="rId560" tooltip="http://127.0.0.1/6308d4c1f9425c0018fa6bcf" xr:uid="{00000000-0004-0000-1600-00002F020000}"/>
    <hyperlink ref="BB191" r:id="rId561" tooltip="http://127.0.0.1/6308d4c1f9425c0018fa6bec" xr:uid="{00000000-0004-0000-1600-000030020000}"/>
    <hyperlink ref="I192" r:id="rId562" tooltip="http://127.0.0.1/6308d49df9425c0018fa1191" xr:uid="{00000000-0004-0000-1600-000031020000}"/>
    <hyperlink ref="K192" r:id="rId563" tooltip="http://127.0.0.1/6308d49df9425c0018fa1193" xr:uid="{00000000-0004-0000-1600-000032020000}"/>
    <hyperlink ref="BB192" r:id="rId564" tooltip="http://127.0.0.1/6308d49df9425c0018fa11b0" xr:uid="{00000000-0004-0000-1600-000033020000}"/>
    <hyperlink ref="I193" r:id="rId565" tooltip="http://127.0.0.1/6308d4bdf9425c0018fa6353" xr:uid="{00000000-0004-0000-1600-000034020000}"/>
    <hyperlink ref="K193" r:id="rId566" tooltip="http://127.0.0.1/6308d4bdf9425c0018fa6355" xr:uid="{00000000-0004-0000-1600-000035020000}"/>
    <hyperlink ref="BB193" r:id="rId567" tooltip="http://127.0.0.1/6308d4bdf9425c0018fa6372" xr:uid="{00000000-0004-0000-1600-000036020000}"/>
    <hyperlink ref="I194" r:id="rId568" tooltip="http://127.0.0.1/6308d4bdf9425c0018fa63bc" xr:uid="{00000000-0004-0000-1600-000037020000}"/>
    <hyperlink ref="K194" r:id="rId569" tooltip="http://127.0.0.1/6308d4bdf9425c0018fa63be" xr:uid="{00000000-0004-0000-1600-000038020000}"/>
    <hyperlink ref="BB194" r:id="rId570" tooltip="http://127.0.0.1/6308d4bdf9425c0018fa63db" xr:uid="{00000000-0004-0000-1600-000039020000}"/>
    <hyperlink ref="I195" r:id="rId571" tooltip="http://127.0.0.1/6308d4adf9425c0018fa36c1" xr:uid="{00000000-0004-0000-1600-00003A020000}"/>
    <hyperlink ref="K195" r:id="rId572" tooltip="http://127.0.0.1/6308d4adf9425c0018fa36c3" xr:uid="{00000000-0004-0000-1600-00003B020000}"/>
    <hyperlink ref="BB195" r:id="rId573" tooltip="http://127.0.0.1/6308d4adf9425c0018fa36e0" xr:uid="{00000000-0004-0000-1600-00003C020000}"/>
    <hyperlink ref="I196" r:id="rId574" tooltip="http://127.0.0.1/6308d4a7f9425c0018fa27fd" xr:uid="{00000000-0004-0000-1600-00003D020000}"/>
    <hyperlink ref="K196" r:id="rId575" tooltip="http://127.0.0.1/6308d4a7f9425c0018fa27ff" xr:uid="{00000000-0004-0000-1600-00003E020000}"/>
    <hyperlink ref="BB196" r:id="rId576" tooltip="http://127.0.0.1/6308d4a8f9425c0018fa281c" xr:uid="{00000000-0004-0000-1600-00003F020000}"/>
    <hyperlink ref="I197" r:id="rId577" tooltip="http://127.0.0.1/6308d4a3f9425c0018fa1eb1" xr:uid="{00000000-0004-0000-1600-000040020000}"/>
    <hyperlink ref="K197" r:id="rId578" tooltip="http://127.0.0.1/6308d4a3f9425c0018fa1eb3" xr:uid="{00000000-0004-0000-1600-000041020000}"/>
    <hyperlink ref="BB197" r:id="rId579" tooltip="http://127.0.0.1/6308d4a3f9425c0018fa1ed0" xr:uid="{00000000-0004-0000-1600-000042020000}"/>
    <hyperlink ref="I198" r:id="rId580" tooltip="http://127.0.0.1/6308d4adf9425c0018fa3865" xr:uid="{00000000-0004-0000-1600-000043020000}"/>
    <hyperlink ref="K198" r:id="rId581" tooltip="http://127.0.0.1/6308d4adf9425c0018fa3867" xr:uid="{00000000-0004-0000-1600-000044020000}"/>
    <hyperlink ref="BB198" r:id="rId582" tooltip="http://127.0.0.1/6308d4adf9425c0018fa3884" xr:uid="{00000000-0004-0000-1600-000045020000}"/>
    <hyperlink ref="I199" r:id="rId583" tooltip="http://127.0.0.1/6308d4bcf9425c0018fa5e44" xr:uid="{00000000-0004-0000-1600-000046020000}"/>
    <hyperlink ref="K199" r:id="rId584" tooltip="http://127.0.0.1/6308d4bcf9425c0018fa5e46" xr:uid="{00000000-0004-0000-1600-000047020000}"/>
    <hyperlink ref="BB199" r:id="rId585" tooltip="http://127.0.0.1/6308d4bcf9425c0018fa5e63" xr:uid="{00000000-0004-0000-1600-000048020000}"/>
    <hyperlink ref="I200" r:id="rId586" tooltip="http://127.0.0.1/6308d4b7f9425c0018fa516a" xr:uid="{00000000-0004-0000-1600-000049020000}"/>
    <hyperlink ref="K200" r:id="rId587" tooltip="http://127.0.0.1/6308d4b7f9425c0018fa516c" xr:uid="{00000000-0004-0000-1600-00004A020000}"/>
    <hyperlink ref="BB200" r:id="rId588" tooltip="http://127.0.0.1/6308d4b7f9425c0018fa5189" xr:uid="{00000000-0004-0000-1600-00004B020000}"/>
    <hyperlink ref="I201" r:id="rId589" tooltip="http://127.0.0.1/6308d49df9425c0018fa11b4" xr:uid="{00000000-0004-0000-1600-00004C020000}"/>
    <hyperlink ref="K201" r:id="rId590" tooltip="http://127.0.0.1/6308d49df9425c0018fa11b6" xr:uid="{00000000-0004-0000-1600-00004D020000}"/>
    <hyperlink ref="BB201" r:id="rId591" tooltip="http://127.0.0.1/6308d49df9425c0018fa11d3" xr:uid="{00000000-0004-0000-1600-00004E020000}"/>
    <hyperlink ref="I202" r:id="rId592" tooltip="http://127.0.0.1/6308d4a3f9425c0018fa1c5e" xr:uid="{00000000-0004-0000-1600-00004F020000}"/>
    <hyperlink ref="K202" r:id="rId593" tooltip="http://127.0.0.1/6308d4a3f9425c0018fa1c60" xr:uid="{00000000-0004-0000-1600-000050020000}"/>
    <hyperlink ref="BB202" r:id="rId594" tooltip="http://127.0.0.1/6308d4a3f9425c0018fa1c7d" xr:uid="{00000000-0004-0000-1600-000051020000}"/>
    <hyperlink ref="I203" r:id="rId595" tooltip="http://127.0.0.1/6308d4b7f9425c0018fa5219" xr:uid="{00000000-0004-0000-1600-000052020000}"/>
    <hyperlink ref="K203" r:id="rId596" tooltip="http://127.0.0.1/6308d4b7f9425c0018fa521b" xr:uid="{00000000-0004-0000-1600-000053020000}"/>
    <hyperlink ref="BB203" r:id="rId597" tooltip="http://127.0.0.1/6308d4b7f9425c0018fa5238" xr:uid="{00000000-0004-0000-1600-000054020000}"/>
    <hyperlink ref="I204" r:id="rId598" tooltip="http://127.0.0.1/6308d4b2f9425c0018fa45a8" xr:uid="{00000000-0004-0000-1600-000055020000}"/>
    <hyperlink ref="K204" r:id="rId599" tooltip="http://127.0.0.1/6308d4b2f9425c0018fa45aa" xr:uid="{00000000-0004-0000-1600-000056020000}"/>
    <hyperlink ref="BB204" r:id="rId600" tooltip="http://127.0.0.1/6308d4b2f9425c0018fa45c7" xr:uid="{00000000-0004-0000-1600-000057020000}"/>
    <hyperlink ref="I205" r:id="rId601" tooltip="http://127.0.0.1/6308d4acf9425c0018fa34b4" xr:uid="{00000000-0004-0000-1600-000058020000}"/>
    <hyperlink ref="K205" r:id="rId602" tooltip="http://127.0.0.1/6308d4acf9425c0018fa34b6" xr:uid="{00000000-0004-0000-1600-000059020000}"/>
    <hyperlink ref="BB205" r:id="rId603" tooltip="http://127.0.0.1/6308d4acf9425c0018fa34d3" xr:uid="{00000000-0004-0000-1600-00005A020000}"/>
    <hyperlink ref="I206" r:id="rId604" tooltip="http://127.0.0.1/6308d4aef9425c0018fa3ab8" xr:uid="{00000000-0004-0000-1600-00005B020000}"/>
    <hyperlink ref="K206" r:id="rId605" tooltip="http://127.0.0.1/6308d4aef9425c0018fa3aba" xr:uid="{00000000-0004-0000-1600-00005C020000}"/>
    <hyperlink ref="BB206" r:id="rId606" tooltip="http://127.0.0.1/6308d4aef9425c0018fa3ad7" xr:uid="{00000000-0004-0000-1600-00005D020000}"/>
    <hyperlink ref="I207" r:id="rId607" tooltip="http://127.0.0.1/6308d4bcf9425c0018fa5f39" xr:uid="{00000000-0004-0000-1600-00005E020000}"/>
    <hyperlink ref="K207" r:id="rId608" tooltip="http://127.0.0.1/6308d4bcf9425c0018fa5f3b" xr:uid="{00000000-0004-0000-1600-00005F020000}"/>
    <hyperlink ref="BB207" r:id="rId609" tooltip="http://127.0.0.1/6308d4bcf9425c0018fa5f58" xr:uid="{00000000-0004-0000-1600-000060020000}"/>
    <hyperlink ref="I208" r:id="rId610" tooltip="http://127.0.0.1/6308d4a8f9425c0018fa2a0a" xr:uid="{00000000-0004-0000-1600-000061020000}"/>
    <hyperlink ref="K208" r:id="rId611" tooltip="http://127.0.0.1/6308d4a8f9425c0018fa2a0c" xr:uid="{00000000-0004-0000-1600-000062020000}"/>
    <hyperlink ref="BB208" r:id="rId612" tooltip="http://127.0.0.1/6308d4a8f9425c0018fa2a29" xr:uid="{00000000-0004-0000-1600-000063020000}"/>
    <hyperlink ref="I209" r:id="rId613" tooltip="http://127.0.0.1/6308d4b3f9425c0018fa4706" xr:uid="{00000000-0004-0000-1600-000064020000}"/>
    <hyperlink ref="K209" r:id="rId614" tooltip="http://127.0.0.1/6308d4b3f9425c0018fa4708" xr:uid="{00000000-0004-0000-1600-000065020000}"/>
    <hyperlink ref="BB209" r:id="rId615" tooltip="http://127.0.0.1/6308d4b3f9425c0018fa4725" xr:uid="{00000000-0004-0000-1600-000066020000}"/>
    <hyperlink ref="I210" r:id="rId616" tooltip="http://127.0.0.1/6308d4a9f9425c0018fa2d2f" xr:uid="{00000000-0004-0000-1600-000067020000}"/>
    <hyperlink ref="K210" r:id="rId617" tooltip="http://127.0.0.1/6308d4a9f9425c0018fa2d31" xr:uid="{00000000-0004-0000-1600-000068020000}"/>
    <hyperlink ref="BB210" r:id="rId618" tooltip="http://127.0.0.1/6308d4a9f9425c0018fa2d4e" xr:uid="{00000000-0004-0000-1600-000069020000}"/>
    <hyperlink ref="I211" r:id="rId619" tooltip="http://127.0.0.1/6308d4b7f9425c0018fa5124" xr:uid="{00000000-0004-0000-1600-00006A020000}"/>
    <hyperlink ref="K211" r:id="rId620" tooltip="http://127.0.0.1/6308d4b7f9425c0018fa5126" xr:uid="{00000000-0004-0000-1600-00006B020000}"/>
    <hyperlink ref="BB211" r:id="rId621" tooltip="http://127.0.0.1/6308d4b7f9425c0018fa5143" xr:uid="{00000000-0004-0000-1600-00006C020000}"/>
    <hyperlink ref="I212" r:id="rId622" tooltip="http://127.0.0.1/6308d4c1f9425c0018fa6d08" xr:uid="{00000000-0004-0000-1600-00006D020000}"/>
    <hyperlink ref="K212" r:id="rId623" tooltip="http://127.0.0.1/6308d4c1f9425c0018fa6d0a" xr:uid="{00000000-0004-0000-1600-00006E020000}"/>
    <hyperlink ref="BB212" r:id="rId624" tooltip="http://127.0.0.1/6308d4c1f9425c0018fa6d27" xr:uid="{00000000-0004-0000-1600-00006F020000}"/>
    <hyperlink ref="I213" r:id="rId625" tooltip="http://127.0.0.1/6308d4adf9425c0018fa38f1" xr:uid="{00000000-0004-0000-1600-000070020000}"/>
    <hyperlink ref="K213" r:id="rId626" tooltip="http://127.0.0.1/6308d4adf9425c0018fa38f3" xr:uid="{00000000-0004-0000-1600-000071020000}"/>
    <hyperlink ref="BB213" r:id="rId627" tooltip="http://127.0.0.1/6308d4adf9425c0018fa3910" xr:uid="{00000000-0004-0000-1600-000072020000}"/>
    <hyperlink ref="I214" r:id="rId628" tooltip="http://127.0.0.1/6308d49df9425c0018fa11fa" xr:uid="{00000000-0004-0000-1600-000073020000}"/>
    <hyperlink ref="K214" r:id="rId629" tooltip="http://127.0.0.1/6308d49df9425c0018fa11fc" xr:uid="{00000000-0004-0000-1600-000074020000}"/>
    <hyperlink ref="BB214" r:id="rId630" tooltip="http://127.0.0.1/6308d49df9425c0018fa1219" xr:uid="{00000000-0004-0000-1600-000075020000}"/>
    <hyperlink ref="I215" r:id="rId631" tooltip="http://127.0.0.1/6308d4b3f9425c0018fa47d8" xr:uid="{00000000-0004-0000-1600-000076020000}"/>
    <hyperlink ref="K215" r:id="rId632" tooltip="http://127.0.0.1/6308d4b3f9425c0018fa47da" xr:uid="{00000000-0004-0000-1600-000077020000}"/>
    <hyperlink ref="BB215" r:id="rId633" tooltip="http://127.0.0.1/6308d4b3f9425c0018fa47f7" xr:uid="{00000000-0004-0000-1600-000078020000}"/>
    <hyperlink ref="I216" r:id="rId634" tooltip="http://127.0.0.1/6308d4bcf9425c0018fa5d72" xr:uid="{00000000-0004-0000-1600-000079020000}"/>
    <hyperlink ref="K216" r:id="rId635" tooltip="http://127.0.0.1/6308d4bcf9425c0018fa5d74" xr:uid="{00000000-0004-0000-1600-00007A020000}"/>
    <hyperlink ref="BB216" r:id="rId636" tooltip="http://127.0.0.1/6308d4bcf9425c0018fa5d91" xr:uid="{00000000-0004-0000-1600-00007B020000}"/>
    <hyperlink ref="I217" r:id="rId637" tooltip="http://127.0.0.1/6308d4a2f9425c0018fa1b00" xr:uid="{00000000-0004-0000-1600-00007C020000}"/>
    <hyperlink ref="K217" r:id="rId638" tooltip="http://127.0.0.1/6308d4a2f9425c0018fa1b02" xr:uid="{00000000-0004-0000-1600-00007D020000}"/>
    <hyperlink ref="BB217" r:id="rId639" tooltip="http://127.0.0.1/6308d4a2f9425c0018fa1b1f" xr:uid="{00000000-0004-0000-1600-00007E020000}"/>
    <hyperlink ref="I218" r:id="rId640" tooltip="http://127.0.0.1/6308d4b2f9425c0018fa4562" xr:uid="{00000000-0004-0000-1600-00007F020000}"/>
    <hyperlink ref="K218" r:id="rId641" tooltip="http://127.0.0.1/6308d4b2f9425c0018fa4564" xr:uid="{00000000-0004-0000-1600-000080020000}"/>
    <hyperlink ref="BB218" r:id="rId642" tooltip="http://127.0.0.1/6308d4b2f9425c0018fa4581" xr:uid="{00000000-0004-0000-1600-000081020000}"/>
    <hyperlink ref="I219" r:id="rId643" tooltip="http://127.0.0.1/6308d4bcf9425c0018fa5fe8" xr:uid="{00000000-0004-0000-1600-000082020000}"/>
    <hyperlink ref="K219" r:id="rId644" tooltip="http://127.0.0.1/6308d4bcf9425c0018fa5fea" xr:uid="{00000000-0004-0000-1600-000083020000}"/>
    <hyperlink ref="BB219" r:id="rId645" tooltip="http://127.0.0.1/6308d4bcf9425c0018fa6007" xr:uid="{00000000-0004-0000-1600-000084020000}"/>
    <hyperlink ref="I220" r:id="rId646" tooltip="http://127.0.0.1/6308d4b7f9425c0018fa5098" xr:uid="{00000000-0004-0000-1600-000085020000}"/>
    <hyperlink ref="K220" r:id="rId647" tooltip="http://127.0.0.1/6308d4b7f9425c0018fa509a" xr:uid="{00000000-0004-0000-1600-000086020000}"/>
    <hyperlink ref="BB220" r:id="rId648" tooltip="http://127.0.0.1/6308d4b7f9425c0018fa50b7" xr:uid="{00000000-0004-0000-1600-000087020000}"/>
    <hyperlink ref="I221" r:id="rId649" tooltip="http://127.0.0.1/6308d4adf9425c0018fa3707" xr:uid="{00000000-0004-0000-1600-000088020000}"/>
    <hyperlink ref="K221" r:id="rId650" tooltip="http://127.0.0.1/6308d4adf9425c0018fa3709" xr:uid="{00000000-0004-0000-1600-000089020000}"/>
    <hyperlink ref="BB221" r:id="rId651" tooltip="http://127.0.0.1/6308d4adf9425c0018fa3726" xr:uid="{00000000-0004-0000-1600-00008A020000}"/>
    <hyperlink ref="I222" r:id="rId652" tooltip="http://127.0.0.1/6308d4b2f9425c0018fa4355" xr:uid="{00000000-0004-0000-1600-00008B020000}"/>
    <hyperlink ref="K222" r:id="rId653" tooltip="http://127.0.0.1/6308d4b2f9425c0018fa4357" xr:uid="{00000000-0004-0000-1600-00008C020000}"/>
    <hyperlink ref="BB222" r:id="rId654" tooltip="http://127.0.0.1/6308d4b2f9425c0018fa4374" xr:uid="{00000000-0004-0000-1600-00008D020000}"/>
    <hyperlink ref="I223" r:id="rId655" tooltip="http://127.0.0.1/6308d4a8f9425c0018fa2b22" xr:uid="{00000000-0004-0000-1600-00008E020000}"/>
    <hyperlink ref="K223" r:id="rId656" tooltip="http://127.0.0.1/6308d4a8f9425c0018fa2b24" xr:uid="{00000000-0004-0000-1600-00008F020000}"/>
    <hyperlink ref="BB223" r:id="rId657" tooltip="http://127.0.0.1/6308d4a8f9425c0018fa2b41" xr:uid="{00000000-0004-0000-1600-000090020000}"/>
    <hyperlink ref="I224" r:id="rId658" tooltip="http://127.0.0.1/6308d4adf9425c0018fa3a09" xr:uid="{00000000-0004-0000-1600-000091020000}"/>
    <hyperlink ref="K224" r:id="rId659" tooltip="http://127.0.0.1/6308d4adf9425c0018fa3a0b" xr:uid="{00000000-0004-0000-1600-000092020000}"/>
    <hyperlink ref="BB224" r:id="rId660" tooltip="http://127.0.0.1/6308d4aef9425c0018fa3a28" xr:uid="{00000000-0004-0000-1600-000093020000}"/>
    <hyperlink ref="I225" r:id="rId661" tooltip="http://127.0.0.1/6308d4a2f9425c0018fa19a2" xr:uid="{00000000-0004-0000-1600-000094020000}"/>
    <hyperlink ref="K225" r:id="rId662" tooltip="http://127.0.0.1/6308d4a2f9425c0018fa19a4" xr:uid="{00000000-0004-0000-1600-000095020000}"/>
    <hyperlink ref="BB225" r:id="rId663" tooltip="http://127.0.0.1/6308d4a2f9425c0018fa19c1" xr:uid="{00000000-0004-0000-1600-000096020000}"/>
    <hyperlink ref="I226" r:id="rId664" tooltip="http://127.0.0.1/6308d4bdf9425c0018fa625e" xr:uid="{00000000-0004-0000-1600-000097020000}"/>
    <hyperlink ref="K226" r:id="rId665" tooltip="http://127.0.0.1/6308d4bdf9425c0018fa6260" xr:uid="{00000000-0004-0000-1600-000098020000}"/>
    <hyperlink ref="BB226" r:id="rId666" tooltip="http://127.0.0.1/6308d4bdf9425c0018fa627d" xr:uid="{00000000-0004-0000-1600-000099020000}"/>
    <hyperlink ref="I227" r:id="rId667" tooltip="http://127.0.0.1/6308d49df9425c0018fa0fed" xr:uid="{00000000-0004-0000-1600-00009A020000}"/>
    <hyperlink ref="K227" r:id="rId668" tooltip="http://127.0.0.1/6308d49df9425c0018fa0fef" xr:uid="{00000000-0004-0000-1600-00009B020000}"/>
    <hyperlink ref="BB227" r:id="rId669" tooltip="http://127.0.0.1/6308d49df9425c0018fa100c" xr:uid="{00000000-0004-0000-1600-00009C020000}"/>
    <hyperlink ref="I228" r:id="rId670" tooltip="http://127.0.0.1/6308d4a8f9425c0018fa2aff" xr:uid="{00000000-0004-0000-1600-00009D020000}"/>
    <hyperlink ref="K228" r:id="rId671" tooltip="http://127.0.0.1/6308d4a8f9425c0018fa2b01" xr:uid="{00000000-0004-0000-1600-00009E020000}"/>
    <hyperlink ref="BB228" r:id="rId672" tooltip="http://127.0.0.1/6308d4a8f9425c0018fa2b1e" xr:uid="{00000000-0004-0000-1600-00009F020000}"/>
    <hyperlink ref="I229" r:id="rId673" tooltip="http://127.0.0.1/6308d4bdf9425c0018fa6097" xr:uid="{00000000-0004-0000-1600-0000A0020000}"/>
    <hyperlink ref="K229" r:id="rId674" tooltip="http://127.0.0.1/6308d4bdf9425c0018fa6099" xr:uid="{00000000-0004-0000-1600-0000A1020000}"/>
    <hyperlink ref="BB229" r:id="rId675" tooltip="http://127.0.0.1/6308d4bdf9425c0018fa60b6" xr:uid="{00000000-0004-0000-1600-0000A2020000}"/>
    <hyperlink ref="I230" r:id="rId676" tooltip="http://127.0.0.1/6308d49df9425c0018fa11d7" xr:uid="{00000000-0004-0000-1600-0000A3020000}"/>
    <hyperlink ref="K230" r:id="rId677" tooltip="http://127.0.0.1/6308d49df9425c0018fa11d9" xr:uid="{00000000-0004-0000-1600-0000A4020000}"/>
    <hyperlink ref="BB230" r:id="rId678" tooltip="http://127.0.0.1/6308d49df9425c0018fa11f6" xr:uid="{00000000-0004-0000-1600-0000A5020000}"/>
    <hyperlink ref="I231" r:id="rId679" tooltip="http://127.0.0.1/6308d4b3f9425c0018fa4729" xr:uid="{00000000-0004-0000-1600-0000A6020000}"/>
    <hyperlink ref="K231" r:id="rId680" tooltip="http://127.0.0.1/6308d4b3f9425c0018fa472b" xr:uid="{00000000-0004-0000-1600-0000A7020000}"/>
    <hyperlink ref="BB231" r:id="rId681" tooltip="http://127.0.0.1/6308d4b3f9425c0018fa4748" xr:uid="{00000000-0004-0000-1600-0000A8020000}"/>
    <hyperlink ref="I232" r:id="rId682" tooltip="http://127.0.0.1/6308d4a8f9425c0018fa2bf4" xr:uid="{00000000-0004-0000-1600-0000A9020000}"/>
    <hyperlink ref="K232" r:id="rId683" tooltip="http://127.0.0.1/6308d4a8f9425c0018fa2bf6" xr:uid="{00000000-0004-0000-1600-0000AA020000}"/>
    <hyperlink ref="BB232" r:id="rId684" tooltip="http://127.0.0.1/6308d4a8f9425c0018fa2c13" xr:uid="{00000000-0004-0000-1600-0000AB020000}"/>
    <hyperlink ref="I233" r:id="rId685" tooltip="http://127.0.0.1/6308d4a3f9425c0018fa1d30" xr:uid="{00000000-0004-0000-1600-0000AC020000}"/>
    <hyperlink ref="K233" r:id="rId686" tooltip="http://127.0.0.1/6308d4a3f9425c0018fa1d32" xr:uid="{00000000-0004-0000-1600-0000AD020000}"/>
    <hyperlink ref="BB233" r:id="rId687" tooltip="http://127.0.0.1/6308d4a3f9425c0018fa1d4f" xr:uid="{00000000-0004-0000-1600-0000AE020000}"/>
    <hyperlink ref="I234" r:id="rId688" tooltip="http://127.0.0.1/6308d4adf9425c0018fa3888" xr:uid="{00000000-0004-0000-1600-0000AF020000}"/>
    <hyperlink ref="K234" r:id="rId689" tooltip="http://127.0.0.1/6308d4adf9425c0018fa388a" xr:uid="{00000000-0004-0000-1600-0000B0020000}"/>
    <hyperlink ref="BB234" r:id="rId690" tooltip="http://127.0.0.1/6308d4adf9425c0018fa38a7" xr:uid="{00000000-0004-0000-1600-0000B1020000}"/>
    <hyperlink ref="I235" r:id="rId691" tooltip="http://127.0.0.1/6308d4b2f9425c0018fa43e1" xr:uid="{00000000-0004-0000-1600-0000B2020000}"/>
    <hyperlink ref="K235" r:id="rId692" tooltip="http://127.0.0.1/6308d4b2f9425c0018fa43e3" xr:uid="{00000000-0004-0000-1600-0000B3020000}"/>
    <hyperlink ref="BB235" r:id="rId693" tooltip="http://127.0.0.1/6308d4b2f9425c0018fa4400" xr:uid="{00000000-0004-0000-1600-0000B4020000}"/>
    <hyperlink ref="I236" r:id="rId694" tooltip="http://127.0.0.1/6308d49bf9425c0018fa0b6a" xr:uid="{00000000-0004-0000-1600-0000B5020000}"/>
    <hyperlink ref="K236" r:id="rId695" tooltip="http://127.0.0.1/6308d49bf9425c0018fa0b6c" xr:uid="{00000000-0004-0000-1600-0000B6020000}"/>
    <hyperlink ref="BB236" r:id="rId696" tooltip="http://127.0.0.1/6308d49cf9425c0018fa0b89" xr:uid="{00000000-0004-0000-1600-0000B7020000}"/>
    <hyperlink ref="I237" r:id="rId697" tooltip="http://127.0.0.1/6308d4b3f9425c0018fa48aa" xr:uid="{00000000-0004-0000-1600-0000B8020000}"/>
    <hyperlink ref="K237" r:id="rId698" tooltip="http://127.0.0.1/6308d4b3f9425c0018fa48ac" xr:uid="{00000000-0004-0000-1600-0000B9020000}"/>
    <hyperlink ref="BB237" r:id="rId699" tooltip="http://127.0.0.1/6308d4b3f9425c0018fa48c9" xr:uid="{00000000-0004-0000-1600-0000BA020000}"/>
    <hyperlink ref="I238" r:id="rId700" tooltip="http://127.0.0.1/6308d4adf9425c0018fa397d" xr:uid="{00000000-0004-0000-1600-0000BB020000}"/>
    <hyperlink ref="K238" r:id="rId701" tooltip="http://127.0.0.1/6308d4adf9425c0018fa397f" xr:uid="{00000000-0004-0000-1600-0000BC020000}"/>
    <hyperlink ref="BB238" r:id="rId702" tooltip="http://127.0.0.1/6308d4adf9425c0018fa399c" xr:uid="{00000000-0004-0000-1600-0000BD020000}"/>
    <hyperlink ref="I239" r:id="rId703" tooltip="http://127.0.0.1/6308d4b8f9425c0018fa53bd" xr:uid="{00000000-0004-0000-1600-0000BE020000}"/>
    <hyperlink ref="K239" r:id="rId704" tooltip="http://127.0.0.1/6308d4b8f9425c0018fa53bf" xr:uid="{00000000-0004-0000-1600-0000BF020000}"/>
    <hyperlink ref="BB239" r:id="rId705" tooltip="http://127.0.0.1/6308d4b8f9425c0018fa53dc" xr:uid="{00000000-0004-0000-1600-0000C0020000}"/>
    <hyperlink ref="I240" r:id="rId706" tooltip="http://127.0.0.1/6308d49cf9425c0018fa0b8d" xr:uid="{00000000-0004-0000-1600-0000C1020000}"/>
    <hyperlink ref="K240" r:id="rId707" tooltip="http://127.0.0.1/6308d49cf9425c0018fa0b8f" xr:uid="{00000000-0004-0000-1600-0000C2020000}"/>
    <hyperlink ref="BB240" r:id="rId708" tooltip="http://127.0.0.1/6308d49cf9425c0018fa0bac" xr:uid="{00000000-0004-0000-1600-0000C3020000}"/>
    <hyperlink ref="I241" r:id="rId709" tooltip="http://127.0.0.1/6308d4b8f9425c0018fa553e" xr:uid="{00000000-0004-0000-1600-0000C4020000}"/>
    <hyperlink ref="K241" r:id="rId710" tooltip="http://127.0.0.1/6308d4b8f9425c0018fa5540" xr:uid="{00000000-0004-0000-1600-0000C5020000}"/>
    <hyperlink ref="BB241" r:id="rId711" tooltip="http://127.0.0.1/6308d4b8f9425c0018fa555d" xr:uid="{00000000-0004-0000-1600-0000C6020000}"/>
    <hyperlink ref="I242" r:id="rId712" tooltip="http://127.0.0.1/6308d4b8f9425c0018fa5610" xr:uid="{00000000-0004-0000-1600-0000C7020000}"/>
    <hyperlink ref="K242" r:id="rId713" tooltip="http://127.0.0.1/6308d4b8f9425c0018fa5612" xr:uid="{00000000-0004-0000-1600-0000C8020000}"/>
    <hyperlink ref="BB242" r:id="rId714" tooltip="http://127.0.0.1/6308d4b8f9425c0018fa562f" xr:uid="{00000000-0004-0000-1600-0000C9020000}"/>
    <hyperlink ref="I243" r:id="rId715" tooltip="http://127.0.0.1/6308d4b7f9425c0018fa502f" xr:uid="{00000000-0004-0000-1600-0000CA020000}"/>
    <hyperlink ref="K243" r:id="rId716" tooltip="http://127.0.0.1/6308d4b7f9425c0018fa5031" xr:uid="{00000000-0004-0000-1600-0000CB020000}"/>
    <hyperlink ref="BB243" r:id="rId717" tooltip="http://127.0.0.1/6308d4b7f9425c0018fa504e" xr:uid="{00000000-0004-0000-1600-0000CC020000}"/>
    <hyperlink ref="I244" r:id="rId718" tooltip="http://127.0.0.1/6308d4adf9425c0018fa3793" xr:uid="{00000000-0004-0000-1600-0000CD020000}"/>
    <hyperlink ref="K244" r:id="rId719" tooltip="http://127.0.0.1/6308d4adf9425c0018fa3795" xr:uid="{00000000-0004-0000-1600-0000CE020000}"/>
    <hyperlink ref="BB244" r:id="rId720" tooltip="http://127.0.0.1/6308d4adf9425c0018fa37b2" xr:uid="{00000000-0004-0000-1600-0000CF020000}"/>
    <hyperlink ref="I245" r:id="rId721" tooltip="http://127.0.0.1/6308d4a3f9425c0018fa1ef7" xr:uid="{00000000-0004-0000-1600-0000D0020000}"/>
    <hyperlink ref="K245" r:id="rId722" tooltip="http://127.0.0.1/6308d4a3f9425c0018fa1ef9" xr:uid="{00000000-0004-0000-1600-0000D1020000}"/>
    <hyperlink ref="BB245" r:id="rId723" tooltip="http://127.0.0.1/6308d4a3f9425c0018fa1f16" xr:uid="{00000000-0004-0000-1600-0000D2020000}"/>
    <hyperlink ref="I246" r:id="rId724" tooltip="http://127.0.0.1/6308d4a2f9425c0018fa1add" xr:uid="{00000000-0004-0000-1600-0000D3020000}"/>
    <hyperlink ref="K246" r:id="rId725" tooltip="http://127.0.0.1/6308d4a2f9425c0018fa1adf" xr:uid="{00000000-0004-0000-1600-0000D4020000}"/>
    <hyperlink ref="BB246" r:id="rId726" tooltip="http://127.0.0.1/6308d4a2f9425c0018fa1afc" xr:uid="{00000000-0004-0000-1600-0000D5020000}"/>
    <hyperlink ref="I247" r:id="rId727" tooltip="http://127.0.0.1/6308d49cf9425c0018fa0d9a" xr:uid="{00000000-0004-0000-1600-0000D6020000}"/>
    <hyperlink ref="K247" r:id="rId728" tooltip="http://127.0.0.1/6308d49cf9425c0018fa0d9c" xr:uid="{00000000-0004-0000-1600-0000D7020000}"/>
    <hyperlink ref="BB247" r:id="rId729" tooltip="http://127.0.0.1/6308d49cf9425c0018fa0db9" xr:uid="{00000000-0004-0000-1600-0000D8020000}"/>
    <hyperlink ref="I248" r:id="rId730" tooltip="http://127.0.0.1/6308d4b8f9425c0018fa539a" xr:uid="{00000000-0004-0000-1600-0000D9020000}"/>
    <hyperlink ref="K248" r:id="rId731" tooltip="http://127.0.0.1/6308d4b8f9425c0018fa539c" xr:uid="{00000000-0004-0000-1600-0000DA020000}"/>
    <hyperlink ref="BB248" r:id="rId732" tooltip="http://127.0.0.1/6308d4b8f9425c0018fa53b9" xr:uid="{00000000-0004-0000-1600-0000DB020000}"/>
    <hyperlink ref="I249" r:id="rId733" tooltip="http://127.0.0.1/6308d4a3f9425c0018fa1d76" xr:uid="{00000000-0004-0000-1600-0000DC020000}"/>
    <hyperlink ref="K249" r:id="rId734" tooltip="http://127.0.0.1/6308d4a3f9425c0018fa1d78" xr:uid="{00000000-0004-0000-1600-0000DD020000}"/>
    <hyperlink ref="BB249" r:id="rId735" tooltip="http://127.0.0.1/6308d4a3f9425c0018fa1d95" xr:uid="{00000000-0004-0000-1600-0000DE020000}"/>
    <hyperlink ref="I250" r:id="rId736" tooltip="http://127.0.0.1/6308d4b8f9425c0018fa54d5" xr:uid="{00000000-0004-0000-1600-0000DF020000}"/>
    <hyperlink ref="K250" r:id="rId737" tooltip="http://127.0.0.1/6308d4b8f9425c0018fa54d7" xr:uid="{00000000-0004-0000-1600-0000E0020000}"/>
    <hyperlink ref="BB250" r:id="rId738" tooltip="http://127.0.0.1/6308d4b8f9425c0018fa54f4" xr:uid="{00000000-0004-0000-1600-0000E1020000}"/>
    <hyperlink ref="I251" r:id="rId739" tooltip="http://127.0.0.1/6308d4bdf9425c0018fa623b" xr:uid="{00000000-0004-0000-1600-0000E2020000}"/>
    <hyperlink ref="K251" r:id="rId740" tooltip="http://127.0.0.1/6308d4bdf9425c0018fa623d" xr:uid="{00000000-0004-0000-1600-0000E3020000}"/>
    <hyperlink ref="BB251" r:id="rId741" tooltip="http://127.0.0.1/6308d4bdf9425c0018fa625a" xr:uid="{00000000-0004-0000-1600-0000E4020000}"/>
    <hyperlink ref="I252" r:id="rId742" tooltip="http://127.0.0.1/6308d4bdf9425c0018fa6399" xr:uid="{00000000-0004-0000-1600-0000E5020000}"/>
    <hyperlink ref="K252" r:id="rId743" tooltip="http://127.0.0.1/6308d4bdf9425c0018fa639b" xr:uid="{00000000-0004-0000-1600-0000E6020000}"/>
    <hyperlink ref="BB252" r:id="rId744" tooltip="http://127.0.0.1/6308d4bdf9425c0018fa63b8" xr:uid="{00000000-0004-0000-1600-0000E7020000}"/>
    <hyperlink ref="I253" r:id="rId745" tooltip="http://127.0.0.1/6308d4a8f9425c0018fa2a50" xr:uid="{00000000-0004-0000-1600-0000E8020000}"/>
    <hyperlink ref="K253" r:id="rId746" tooltip="http://127.0.0.1/6308d4a8f9425c0018fa2a52" xr:uid="{00000000-0004-0000-1600-0000E9020000}"/>
    <hyperlink ref="BB253" r:id="rId747" tooltip="http://127.0.0.1/6308d4a8f9425c0018fa2a6f" xr:uid="{00000000-0004-0000-1600-0000EA020000}"/>
    <hyperlink ref="I254" r:id="rId748" tooltip="http://127.0.0.1/6317759c7137010018f89557" xr:uid="{00000000-0004-0000-1600-0000EB020000}"/>
    <hyperlink ref="K254" r:id="rId749" tooltip="http://127.0.0.1/6317759c7137010018f89559" xr:uid="{00000000-0004-0000-1600-0000EC020000}"/>
    <hyperlink ref="BB254" r:id="rId750" tooltip="http://127.0.0.1/6317759c7137010018f89576" xr:uid="{00000000-0004-0000-1600-0000ED020000}"/>
    <hyperlink ref="I255" r:id="rId751" tooltip="http://127.0.0.1/6308d4a3f9425c0018fa1c18" xr:uid="{00000000-0004-0000-1600-0000EE020000}"/>
    <hyperlink ref="K255" r:id="rId752" tooltip="http://127.0.0.1/6308d4a3f9425c0018fa1c1a" xr:uid="{00000000-0004-0000-1600-0000EF020000}"/>
    <hyperlink ref="BB255" r:id="rId753" tooltip="http://127.0.0.1/6308d4a3f9425c0018fa1c37" xr:uid="{00000000-0004-0000-1600-0000F0020000}"/>
    <hyperlink ref="I256" r:id="rId754" tooltip="http://127.0.0.1/6308d4a2f9425c0018fa19c5" xr:uid="{00000000-0004-0000-1600-0000F1020000}"/>
    <hyperlink ref="K256" r:id="rId755" tooltip="http://127.0.0.1/6308d4a2f9425c0018fa19c7" xr:uid="{00000000-0004-0000-1600-0000F2020000}"/>
    <hyperlink ref="BB256" r:id="rId756" tooltip="http://127.0.0.1/6308d4a2f9425c0018fa19e4" xr:uid="{00000000-0004-0000-1600-0000F3020000}"/>
    <hyperlink ref="I257" r:id="rId757" tooltip="http://127.0.0.1/631f46e8eafa710011af16dd" xr:uid="{00000000-0004-0000-1600-0000F4020000}"/>
    <hyperlink ref="K257" r:id="rId758" tooltip="http://127.0.0.1/631f46e8eafa710011af16df" xr:uid="{00000000-0004-0000-1600-0000F5020000}"/>
    <hyperlink ref="BB257" r:id="rId759" tooltip="http://127.0.0.1/631f46e8eafa710011af16fc" xr:uid="{00000000-0004-0000-1600-0000F6020000}"/>
    <hyperlink ref="I258" r:id="rId760" tooltip="http://127.0.0.1/6308d4c1f9425c0018fa6b64" xr:uid="{00000000-0004-0000-1600-0000F7020000}"/>
    <hyperlink ref="K258" r:id="rId761" tooltip="http://127.0.0.1/6308d4c1f9425c0018fa6b66" xr:uid="{00000000-0004-0000-1600-0000F8020000}"/>
    <hyperlink ref="BB258" r:id="rId762" tooltip="http://127.0.0.1/6308d4c1f9425c0018fa6b83" xr:uid="{00000000-0004-0000-1600-0000F9020000}"/>
    <hyperlink ref="I259" r:id="rId763" tooltip="http://127.0.0.1/6308d4adf9425c0018fa37fc" xr:uid="{00000000-0004-0000-1600-0000FA020000}"/>
    <hyperlink ref="K259" r:id="rId764" tooltip="http://127.0.0.1/6308d4adf9425c0018fa37fe" xr:uid="{00000000-0004-0000-1600-0000FB020000}"/>
    <hyperlink ref="BB259" r:id="rId765" tooltip="http://127.0.0.1/6308d4adf9425c0018fa381b" xr:uid="{00000000-0004-0000-1600-0000FC020000}"/>
    <hyperlink ref="I260" r:id="rId766" tooltip="http://127.0.0.1/6308d49cf9425c0018fa0eb2" xr:uid="{00000000-0004-0000-1600-0000FD020000}"/>
    <hyperlink ref="K260" r:id="rId767" tooltip="http://127.0.0.1/6308d49cf9425c0018fa0eb4" xr:uid="{00000000-0004-0000-1600-0000FE020000}"/>
    <hyperlink ref="BB260" r:id="rId768" tooltip="http://127.0.0.1/6308d49df9425c0018fa0ed1" xr:uid="{00000000-0004-0000-1600-0000FF020000}"/>
    <hyperlink ref="I261" r:id="rId769" tooltip="http://127.0.0.1/6308d4a8f9425c0018fa2c3a" xr:uid="{00000000-0004-0000-1600-000000030000}"/>
    <hyperlink ref="K261" r:id="rId770" tooltip="http://127.0.0.1/6308d4a8f9425c0018fa2c3c" xr:uid="{00000000-0004-0000-1600-000001030000}"/>
    <hyperlink ref="BB261" r:id="rId771" tooltip="http://127.0.0.1/6308d4a8f9425c0018fa2c59" xr:uid="{00000000-0004-0000-1600-000002030000}"/>
    <hyperlink ref="I262" r:id="rId772" tooltip="http://127.0.0.1/6308d49cf9425c0018fa0ca5" xr:uid="{00000000-0004-0000-1600-000003030000}"/>
    <hyperlink ref="K262" r:id="rId773" tooltip="http://127.0.0.1/6308d49cf9425c0018fa0ca7" xr:uid="{00000000-0004-0000-1600-000004030000}"/>
    <hyperlink ref="BB262" r:id="rId774" tooltip="http://127.0.0.1/6308d49cf9425c0018fa0cc4" xr:uid="{00000000-0004-0000-1600-000005030000}"/>
    <hyperlink ref="I263" r:id="rId775" tooltip="http://127.0.0.1/6308d4acf9425c0018fa3491" xr:uid="{00000000-0004-0000-1600-000006030000}"/>
    <hyperlink ref="K263" r:id="rId776" tooltip="http://127.0.0.1/6308d4acf9425c0018fa3493" xr:uid="{00000000-0004-0000-1600-000007030000}"/>
    <hyperlink ref="BB263" r:id="rId777" tooltip="http://127.0.0.1/6308d4acf9425c0018fa34b0" xr:uid="{00000000-0004-0000-1600-000008030000}"/>
    <hyperlink ref="I264" r:id="rId778" tooltip="http://127.0.0.1/6308d4a4f9425c0018fa1f83" xr:uid="{00000000-0004-0000-1600-000009030000}"/>
    <hyperlink ref="K264" r:id="rId779" tooltip="http://127.0.0.1/6308d4a4f9425c0018fa1f85" xr:uid="{00000000-0004-0000-1600-00000A030000}"/>
    <hyperlink ref="BB264" r:id="rId780" tooltip="http://127.0.0.1/6308d4a4f9425c0018fa1fa2" xr:uid="{00000000-0004-0000-1600-00000B030000}"/>
    <hyperlink ref="I265" r:id="rId781" tooltip="http://127.0.0.1/6308d4b7f9425c0018fa500c" xr:uid="{00000000-0004-0000-1600-00000C030000}"/>
    <hyperlink ref="K265" r:id="rId782" tooltip="http://127.0.0.1/6308d4b7f9425c0018fa500e" xr:uid="{00000000-0004-0000-1600-00000D030000}"/>
    <hyperlink ref="BB265" r:id="rId783" tooltip="http://127.0.0.1/6308d4b7f9425c0018fa502b" xr:uid="{00000000-0004-0000-1600-00000E030000}"/>
    <hyperlink ref="I266" r:id="rId784" tooltip="http://127.0.0.1/6308d49df9425c0018fa1105" xr:uid="{00000000-0004-0000-1600-00000F030000}"/>
    <hyperlink ref="K266" r:id="rId785" tooltip="http://127.0.0.1/6308d49df9425c0018fa1107" xr:uid="{00000000-0004-0000-1600-000010030000}"/>
    <hyperlink ref="BB266" r:id="rId786" tooltip="http://127.0.0.1/6308d49df9425c0018fa1124" xr:uid="{00000000-0004-0000-1600-000011030000}"/>
    <hyperlink ref="I267" r:id="rId787" tooltip="http://127.0.0.1/6308d4a8f9425c0018fa29e7" xr:uid="{00000000-0004-0000-1600-000012030000}"/>
    <hyperlink ref="K267" r:id="rId788" tooltip="http://127.0.0.1/6308d4a8f9425c0018fa29e9" xr:uid="{00000000-0004-0000-1600-000013030000}"/>
    <hyperlink ref="BB267" r:id="rId789" tooltip="http://127.0.0.1/6308d4a8f9425c0018fa2a06" xr:uid="{00000000-0004-0000-1600-000014030000}"/>
    <hyperlink ref="I268" r:id="rId790" tooltip="http://127.0.0.1/6308d4c1f9425c0018fa6c36" xr:uid="{00000000-0004-0000-1600-000015030000}"/>
    <hyperlink ref="K268" r:id="rId791" tooltip="http://127.0.0.1/6308d4c1f9425c0018fa6c38" xr:uid="{00000000-0004-0000-1600-000016030000}"/>
    <hyperlink ref="BB268" r:id="rId792" tooltip="http://127.0.0.1/6308d4c1f9425c0018fa6c55" xr:uid="{00000000-0004-0000-1600-000017030000}"/>
    <hyperlink ref="I269" r:id="rId793" tooltip="http://127.0.0.1/6308d4bdf9425c0018fa62c7" xr:uid="{00000000-0004-0000-1600-000018030000}"/>
    <hyperlink ref="K269" r:id="rId794" tooltip="http://127.0.0.1/6308d4bdf9425c0018fa62c9" xr:uid="{00000000-0004-0000-1600-000019030000}"/>
    <hyperlink ref="BB269" r:id="rId795" tooltip="http://127.0.0.1/6308d4bdf9425c0018fa62e6" xr:uid="{00000000-0004-0000-1600-00001A030000}"/>
    <hyperlink ref="I270" r:id="rId796" tooltip="http://127.0.0.1/6308d4bdf9425c0018fa61d2" xr:uid="{00000000-0004-0000-1600-00001B030000}"/>
    <hyperlink ref="K270" r:id="rId797" tooltip="http://127.0.0.1/6308d4bdf9425c0018fa61d4" xr:uid="{00000000-0004-0000-1600-00001C030000}"/>
    <hyperlink ref="BB270" r:id="rId798" tooltip="http://127.0.0.1/6308d4bdf9425c0018fa61f1" xr:uid="{00000000-0004-0000-1600-00001D030000}"/>
    <hyperlink ref="I271" r:id="rId799" tooltip="http://127.0.0.1/6308d4bdf9425c0018fa60ba" xr:uid="{00000000-0004-0000-1600-00001E030000}"/>
    <hyperlink ref="K271" r:id="rId800" tooltip="http://127.0.0.1/6308d4bdf9425c0018fa60bc" xr:uid="{00000000-0004-0000-1600-00001F030000}"/>
    <hyperlink ref="BB271" r:id="rId801" tooltip="http://127.0.0.1/6308d4bdf9425c0018fa60d9" xr:uid="{00000000-0004-0000-1600-000020030000}"/>
    <hyperlink ref="I272" r:id="rId802" tooltip="http://127.0.0.1/6308d4bdf9425c0018fa6218" xr:uid="{00000000-0004-0000-1600-000021030000}"/>
    <hyperlink ref="K272" r:id="rId803" tooltip="http://127.0.0.1/6308d4bdf9425c0018fa621a" xr:uid="{00000000-0004-0000-1600-000022030000}"/>
    <hyperlink ref="BB272" r:id="rId804" tooltip="http://127.0.0.1/6308d4bdf9425c0018fa6237" xr:uid="{00000000-0004-0000-1600-000023030000}"/>
    <hyperlink ref="I273" r:id="rId805" tooltip="http://127.0.0.1/6308d49cf9425c0018fa0e49" xr:uid="{00000000-0004-0000-1600-000024030000}"/>
    <hyperlink ref="K273" r:id="rId806" tooltip="http://127.0.0.1/6308d49cf9425c0018fa0e4b" xr:uid="{00000000-0004-0000-1600-000025030000}"/>
    <hyperlink ref="BB273" r:id="rId807" tooltip="http://127.0.0.1/6308d49cf9425c0018fa0e68" xr:uid="{00000000-0004-0000-1600-000026030000}"/>
    <hyperlink ref="I274" r:id="rId808" tooltip="http://127.0.0.1/6308d4a8f9425c0018fa295b" xr:uid="{00000000-0004-0000-1600-000027030000}"/>
    <hyperlink ref="K274" r:id="rId809" tooltip="http://127.0.0.1/6308d4a8f9425c0018fa295d" xr:uid="{00000000-0004-0000-1600-000028030000}"/>
    <hyperlink ref="BB274" r:id="rId810" tooltip="http://127.0.0.1/6308d4a8f9425c0018fa297a" xr:uid="{00000000-0004-0000-1600-000029030000}"/>
    <hyperlink ref="I275" r:id="rId811" tooltip="http://127.0.0.1/6308d4bcf9425c0018fa5f7f" xr:uid="{00000000-0004-0000-1600-00002A030000}"/>
    <hyperlink ref="K275" r:id="rId812" tooltip="http://127.0.0.1/6308d4bcf9425c0018fa5f81" xr:uid="{00000000-0004-0000-1600-00002B030000}"/>
    <hyperlink ref="BB275" r:id="rId813" tooltip="http://127.0.0.1/6308d4bcf9425c0018fa5f9e" xr:uid="{00000000-0004-0000-1600-00002C030000}"/>
    <hyperlink ref="I276" r:id="rId814" tooltip="http://127.0.0.1/6308d4a7f9425c0018fa27b7" xr:uid="{00000000-0004-0000-1600-00002D030000}"/>
    <hyperlink ref="K276" r:id="rId815" tooltip="http://127.0.0.1/6308d4a7f9425c0018fa27b9" xr:uid="{00000000-0004-0000-1600-00002E030000}"/>
    <hyperlink ref="BB276" r:id="rId816" tooltip="http://127.0.0.1/6308d4a7f9425c0018fa27d6" xr:uid="{00000000-0004-0000-1600-00002F030000}"/>
    <hyperlink ref="I277" r:id="rId817" tooltip="http://127.0.0.1/6308d4bcf9425c0018fa5ed0" xr:uid="{00000000-0004-0000-1600-000030030000}"/>
    <hyperlink ref="K277" r:id="rId818" tooltip="http://127.0.0.1/6308d4bcf9425c0018fa5ed2" xr:uid="{00000000-0004-0000-1600-000031030000}"/>
    <hyperlink ref="BB277" r:id="rId819" tooltip="http://127.0.0.1/6308d4bcf9425c0018fa5eef" xr:uid="{00000000-0004-0000-1600-000032030000}"/>
    <hyperlink ref="I278" r:id="rId820" tooltip="http://127.0.0.1/6308d4b8f9425c0018fa55ed" xr:uid="{00000000-0004-0000-1600-000033030000}"/>
    <hyperlink ref="K278" r:id="rId821" tooltip="http://127.0.0.1/6308d4b8f9425c0018fa55ef" xr:uid="{00000000-0004-0000-1600-000034030000}"/>
    <hyperlink ref="BB278" r:id="rId822" tooltip="http://127.0.0.1/6308d4b8f9425c0018fa560c" xr:uid="{00000000-0004-0000-1600-000035030000}"/>
    <hyperlink ref="I279" r:id="rId823" tooltip="http://127.0.0.1/6308d4adf9425c0018fa367b" xr:uid="{00000000-0004-0000-1600-000036030000}"/>
    <hyperlink ref="K279" r:id="rId824" tooltip="http://127.0.0.1/6308d4adf9425c0018fa367d" xr:uid="{00000000-0004-0000-1600-000037030000}"/>
    <hyperlink ref="BB279" r:id="rId825" tooltip="http://127.0.0.1/6308d4adf9425c0018fa369a" xr:uid="{00000000-0004-0000-1600-000038030000}"/>
    <hyperlink ref="I280" r:id="rId826" tooltip="http://127.0.0.1/63176e377137010018f89507" xr:uid="{00000000-0004-0000-1600-000039030000}"/>
    <hyperlink ref="K280" r:id="rId827" tooltip="http://127.0.0.1/63176e377137010018f89509" xr:uid="{00000000-0004-0000-1600-00003A030000}"/>
    <hyperlink ref="BB280" r:id="rId828" tooltip="http://127.0.0.1/63176e377137010018f89526" xr:uid="{00000000-0004-0000-1600-00003B030000}"/>
    <hyperlink ref="I281" r:id="rId829" tooltip="http://127.0.0.1/6308d4b7f9425c0018fa50de" xr:uid="{00000000-0004-0000-1600-00003C030000}"/>
    <hyperlink ref="K281" r:id="rId830" tooltip="http://127.0.0.1/6308d4b7f9425c0018fa50e0" xr:uid="{00000000-0004-0000-1600-00003D030000}"/>
    <hyperlink ref="BB281" r:id="rId831" tooltip="http://127.0.0.1/6308d4b7f9425c0018fa50fd" xr:uid="{00000000-0004-0000-1600-00003E030000}"/>
    <hyperlink ref="I282" r:id="rId832" tooltip="http://127.0.0.1/6308d4b8f9425c0018fa5377" xr:uid="{00000000-0004-0000-1600-00003F030000}"/>
    <hyperlink ref="K282" r:id="rId833" tooltip="http://127.0.0.1/6308d4b8f9425c0018fa5379" xr:uid="{00000000-0004-0000-1600-000040030000}"/>
    <hyperlink ref="BB282" r:id="rId834" tooltip="http://127.0.0.1/6308d4b8f9425c0018fa5396" xr:uid="{00000000-0004-0000-1600-000041030000}"/>
    <hyperlink ref="I283" r:id="rId835" tooltip="http://127.0.0.1/6308d4b2f9425c0018fa446d" xr:uid="{00000000-0004-0000-1600-000042030000}"/>
    <hyperlink ref="K283" r:id="rId836" tooltip="http://127.0.0.1/6308d4b2f9425c0018fa446f" xr:uid="{00000000-0004-0000-1600-000043030000}"/>
    <hyperlink ref="BB283" r:id="rId837" tooltip="http://127.0.0.1/6308d4b2f9425c0018fa448c" xr:uid="{00000000-0004-0000-1600-000044030000}"/>
    <hyperlink ref="I284" r:id="rId838" tooltip="http://127.0.0.1/6308d4a9f9425c0018fa2d75" xr:uid="{00000000-0004-0000-1600-000045030000}"/>
    <hyperlink ref="K284" r:id="rId839" tooltip="http://127.0.0.1/6308d4a9f9425c0018fa2d77" xr:uid="{00000000-0004-0000-1600-000046030000}"/>
    <hyperlink ref="BB284" r:id="rId840" tooltip="http://127.0.0.1/6308d4a9f9425c0018fa2d94" xr:uid="{00000000-0004-0000-1600-000047030000}"/>
    <hyperlink ref="I285" r:id="rId841" tooltip="http://127.0.0.1/6308d4bdf9425c0018fa6402" xr:uid="{00000000-0004-0000-1600-000048030000}"/>
    <hyperlink ref="K285" r:id="rId842" tooltip="http://127.0.0.1/6308d4bdf9425c0018fa6404" xr:uid="{00000000-0004-0000-1600-000049030000}"/>
    <hyperlink ref="BB285" r:id="rId843" tooltip="http://127.0.0.1/6308d4bdf9425c0018fa6421" xr:uid="{00000000-0004-0000-1600-00004A030000}"/>
    <hyperlink ref="I286" r:id="rId844" tooltip="http://127.0.0.1/6308d4adf9425c0018fa3635" xr:uid="{00000000-0004-0000-1600-00004B030000}"/>
    <hyperlink ref="K286" r:id="rId845" tooltip="http://127.0.0.1/6308d4adf9425c0018fa3637" xr:uid="{00000000-0004-0000-1600-00004C030000}"/>
    <hyperlink ref="BB286" r:id="rId846" tooltip="http://127.0.0.1/6308d4adf9425c0018fa3654" xr:uid="{00000000-0004-0000-1600-00004D030000}"/>
    <hyperlink ref="I287" r:id="rId847" tooltip="http://127.0.0.1/6317a5557137010018f8963d" xr:uid="{00000000-0004-0000-1600-00004E030000}"/>
    <hyperlink ref="K287" r:id="rId848" tooltip="http://127.0.0.1/6317a5557137010018f8963f" xr:uid="{00000000-0004-0000-1600-00004F030000}"/>
    <hyperlink ref="BB287" r:id="rId849" tooltip="http://127.0.0.1/6317a5557137010018f8965c" xr:uid="{00000000-0004-0000-1600-000050030000}"/>
    <hyperlink ref="I288" r:id="rId850" tooltip="http://127.0.0.1/6308d4bdf9425c0018fa618c" xr:uid="{00000000-0004-0000-1600-000051030000}"/>
    <hyperlink ref="K288" r:id="rId851" tooltip="http://127.0.0.1/6308d4bdf9425c0018fa618e" xr:uid="{00000000-0004-0000-1600-000052030000}"/>
    <hyperlink ref="BB288" r:id="rId852" tooltip="http://127.0.0.1/6308d4bdf9425c0018fa61ab" xr:uid="{00000000-0004-0000-1600-000053030000}"/>
    <hyperlink ref="I289" r:id="rId853" tooltip="http://127.0.0.1/6308d49df9425c0018fa0fca" xr:uid="{00000000-0004-0000-1600-000054030000}"/>
    <hyperlink ref="K289" r:id="rId854" tooltip="http://127.0.0.1/6308d49df9425c0018fa0fcc" xr:uid="{00000000-0004-0000-1600-000055030000}"/>
    <hyperlink ref="BB289" r:id="rId855" tooltip="http://127.0.0.1/6308d49df9425c0018fa0fe9" xr:uid="{00000000-0004-0000-1600-000056030000}"/>
    <hyperlink ref="I290" r:id="rId856" tooltip="http://127.0.0.1/6308d4bdf9425c0018fa6074" xr:uid="{00000000-0004-0000-1600-000057030000}"/>
    <hyperlink ref="K290" r:id="rId857" tooltip="http://127.0.0.1/6308d4bdf9425c0018fa6076" xr:uid="{00000000-0004-0000-1600-000058030000}"/>
    <hyperlink ref="BB290" r:id="rId858" tooltip="http://127.0.0.1/6308d4bdf9425c0018fa6093" xr:uid="{00000000-0004-0000-1600-000059030000}"/>
    <hyperlink ref="I291" r:id="rId859" tooltip="http://127.0.0.1/6308d4adf9425c0018fa3612" xr:uid="{00000000-0004-0000-1600-00005A030000}"/>
    <hyperlink ref="K291" r:id="rId860" tooltip="http://127.0.0.1/6308d4adf9425c0018fa3614" xr:uid="{00000000-0004-0000-1600-00005B030000}"/>
    <hyperlink ref="BB291" r:id="rId861" tooltip="http://127.0.0.1/6308d4adf9425c0018fa3631" xr:uid="{00000000-0004-0000-1600-00005C030000}"/>
    <hyperlink ref="I292" r:id="rId862" tooltip="http://127.0.0.1/6308d4a8f9425c0018fa2820" xr:uid="{00000000-0004-0000-1600-00005D030000}"/>
    <hyperlink ref="K292" r:id="rId863" tooltip="http://127.0.0.1/6308d4a8f9425c0018fa2822" xr:uid="{00000000-0004-0000-1600-00005E030000}"/>
    <hyperlink ref="BB292" r:id="rId864" tooltip="http://127.0.0.1/6308d4a8f9425c0018fa283f" xr:uid="{00000000-0004-0000-1600-00005F030000}"/>
    <hyperlink ref="I293" r:id="rId865" tooltip="http://127.0.0.1/6308d4a7f9425c0018fa27da" xr:uid="{00000000-0004-0000-1600-000060030000}"/>
    <hyperlink ref="K293" r:id="rId866" tooltip="http://127.0.0.1/6308d4a7f9425c0018fa27dc" xr:uid="{00000000-0004-0000-1600-000061030000}"/>
    <hyperlink ref="BB293" r:id="rId867" tooltip="http://127.0.0.1/6308d4a7f9425c0018fa27f9" xr:uid="{00000000-0004-0000-1600-000062030000}"/>
    <hyperlink ref="I294" r:id="rId868" tooltip="http://127.0.0.1/6308d4a8f9425c0018fa2c5d" xr:uid="{00000000-0004-0000-1600-000063030000}"/>
    <hyperlink ref="K294" r:id="rId869" tooltip="http://127.0.0.1/6308d4a8f9425c0018fa2c5f" xr:uid="{00000000-0004-0000-1600-000064030000}"/>
    <hyperlink ref="BB294" r:id="rId870" tooltip="http://127.0.0.1/6308d4a8f9425c0018fa2c7c" xr:uid="{00000000-0004-0000-1600-000065030000}"/>
    <hyperlink ref="I295" r:id="rId871" tooltip="http://127.0.0.1/6308d49cf9425c0018fa0c19" xr:uid="{00000000-0004-0000-1600-000066030000}"/>
    <hyperlink ref="K295" r:id="rId872" tooltip="http://127.0.0.1/6308d49cf9425c0018fa0c1b" xr:uid="{00000000-0004-0000-1600-000067030000}"/>
    <hyperlink ref="BB295" r:id="rId873" tooltip="http://127.0.0.1/6308d49cf9425c0018fa0c38" xr:uid="{00000000-0004-0000-1600-000068030000}"/>
    <hyperlink ref="I296" r:id="rId874" tooltip="http://127.0.0.1/6308d4a8f9425c0018fa2b45" xr:uid="{00000000-0004-0000-1600-000069030000}"/>
    <hyperlink ref="K296" r:id="rId875" tooltip="http://127.0.0.1/6308d4a8f9425c0018fa2b47" xr:uid="{00000000-0004-0000-1600-00006A030000}"/>
    <hyperlink ref="BB296" r:id="rId876" tooltip="http://127.0.0.1/6308d4a8f9425c0018fa2b64" xr:uid="{00000000-0004-0000-1600-00006B030000}"/>
    <hyperlink ref="I297" r:id="rId877" tooltip="http://127.0.0.1/6308d4a7f9425c0018fa26e5" xr:uid="{00000000-0004-0000-1600-00006C030000}"/>
    <hyperlink ref="K297" r:id="rId878" tooltip="http://127.0.0.1/6308d4a7f9425c0018fa26e7" xr:uid="{00000000-0004-0000-1600-00006D030000}"/>
    <hyperlink ref="BB297" r:id="rId879" tooltip="http://127.0.0.1/6308d4a7f9425c0018fa2704" xr:uid="{00000000-0004-0000-1600-00006E030000}"/>
    <hyperlink ref="I298" r:id="rId880" tooltip="http://127.0.0.1/6308d4b7f9425c0018fa51b0" xr:uid="{00000000-0004-0000-1600-00006F030000}"/>
    <hyperlink ref="K298" r:id="rId881" tooltip="http://127.0.0.1/6308d4b7f9425c0018fa51b2" xr:uid="{00000000-0004-0000-1600-000070030000}"/>
    <hyperlink ref="BB298" r:id="rId882" tooltip="http://127.0.0.1/6308d4b7f9425c0018fa51cf" xr:uid="{00000000-0004-0000-1600-000071030000}"/>
    <hyperlink ref="I299" r:id="rId883" tooltip="http://127.0.0.1/63189c917137010018f89924" xr:uid="{00000000-0004-0000-1600-000072030000}"/>
    <hyperlink ref="K299" r:id="rId884" tooltip="http://127.0.0.1/63189c917137010018f89926" xr:uid="{00000000-0004-0000-1600-000073030000}"/>
    <hyperlink ref="BB299" r:id="rId885" tooltip="http://127.0.0.1/63189c917137010018f89943" xr:uid="{00000000-0004-0000-1600-000074030000}"/>
    <hyperlink ref="I300" r:id="rId886" tooltip="http://127.0.0.1/6308d4a4f9425c0018fa1f60" xr:uid="{00000000-0004-0000-1600-000075030000}"/>
    <hyperlink ref="K300" r:id="rId887" tooltip="http://127.0.0.1/6308d4a4f9425c0018fa1f62" xr:uid="{00000000-0004-0000-1600-000076030000}"/>
    <hyperlink ref="BB300" r:id="rId888" tooltip="http://127.0.0.1/6308d4a4f9425c0018fa1f7f" xr:uid="{00000000-0004-0000-1600-000077030000}"/>
    <hyperlink ref="I301" r:id="rId889" tooltip="http://127.0.0.1/6308d4bdf9425c0018fa62ea" xr:uid="{00000000-0004-0000-1600-000078030000}"/>
    <hyperlink ref="K301" r:id="rId890" tooltip="http://127.0.0.1/6308d4bdf9425c0018fa62ec" xr:uid="{00000000-0004-0000-1600-000079030000}"/>
    <hyperlink ref="BB301" r:id="rId891" tooltip="http://127.0.0.1/6308d4bdf9425c0018fa6309" xr:uid="{00000000-0004-0000-1600-00007A030000}"/>
    <hyperlink ref="I302" r:id="rId892" tooltip="http://127.0.0.1/6308d49cf9425c0018fa0e6c" xr:uid="{00000000-0004-0000-1600-00007B030000}"/>
    <hyperlink ref="K302" r:id="rId893" tooltip="http://127.0.0.1/6308d49cf9425c0018fa0e6e" xr:uid="{00000000-0004-0000-1600-00007C030000}"/>
    <hyperlink ref="BB302" r:id="rId894" tooltip="http://127.0.0.1/6308d49cf9425c0018fa0e8b" xr:uid="{00000000-0004-0000-1600-00007D030000}"/>
    <hyperlink ref="I303" r:id="rId895" tooltip="http://127.0.0.1/6308d4c1f9425c0018fa6bf0" xr:uid="{00000000-0004-0000-1600-00007E030000}"/>
    <hyperlink ref="K303" r:id="rId896" tooltip="http://127.0.0.1/6308d4c1f9425c0018fa6bf2" xr:uid="{00000000-0004-0000-1600-00007F030000}"/>
    <hyperlink ref="BB303" r:id="rId897" tooltip="http://127.0.0.1/6308d4c1f9425c0018fa6c0f" xr:uid="{00000000-0004-0000-1600-000080030000}"/>
    <hyperlink ref="I304" r:id="rId898" tooltip="http://127.0.0.1/6308d4b7f9425c0018fa52c8" xr:uid="{00000000-0004-0000-1600-000081030000}"/>
    <hyperlink ref="K304" r:id="rId899" tooltip="http://127.0.0.1/6308d4b7f9425c0018fa52ca" xr:uid="{00000000-0004-0000-1600-000082030000}"/>
    <hyperlink ref="BB304" r:id="rId900" tooltip="http://127.0.0.1/6308d4b7f9425c0018fa52e7" xr:uid="{00000000-0004-0000-1600-000083030000}"/>
    <hyperlink ref="I305" r:id="rId901" tooltip="http://127.0.0.1/6308d4bcf9425c0018fa5f5c" xr:uid="{00000000-0004-0000-1600-000084030000}"/>
    <hyperlink ref="K305" r:id="rId902" tooltip="http://127.0.0.1/6308d4bcf9425c0018fa5f5e" xr:uid="{00000000-0004-0000-1600-000085030000}"/>
    <hyperlink ref="BB305" r:id="rId903" tooltip="http://127.0.0.1/6308d4bcf9425c0018fa5f7b" xr:uid="{00000000-0004-0000-1600-000086030000}"/>
    <hyperlink ref="I306" r:id="rId904" tooltip="http://127.0.0.1/6308d4a3f9425c0018fa1bf5" xr:uid="{00000000-0004-0000-1600-000087030000}"/>
    <hyperlink ref="K306" r:id="rId905" tooltip="http://127.0.0.1/6308d4a3f9425c0018fa1bf7" xr:uid="{00000000-0004-0000-1600-000088030000}"/>
    <hyperlink ref="BB306" r:id="rId906" tooltip="http://127.0.0.1/6308d4a3f9425c0018fa1c14" xr:uid="{00000000-0004-0000-1600-000089030000}"/>
    <hyperlink ref="I307" r:id="rId907" tooltip="http://127.0.0.1/6308d4b8f9425c0018fa548f" xr:uid="{00000000-0004-0000-1600-00008A030000}"/>
    <hyperlink ref="K307" r:id="rId908" tooltip="http://127.0.0.1/6308d4b8f9425c0018fa5491" xr:uid="{00000000-0004-0000-1600-00008B030000}"/>
    <hyperlink ref="BB307" r:id="rId909" tooltip="http://127.0.0.1/6308d4b8f9425c0018fa54ae" xr:uid="{00000000-0004-0000-1600-00008C030000}"/>
    <hyperlink ref="I308" r:id="rId910" tooltip="http://127.0.0.1/6308d4bdf9425c0018fa60dd" xr:uid="{00000000-0004-0000-1600-00008D030000}"/>
    <hyperlink ref="K308" r:id="rId911" tooltip="http://127.0.0.1/6308d4bdf9425c0018fa60df" xr:uid="{00000000-0004-0000-1600-00008E030000}"/>
    <hyperlink ref="BB308" r:id="rId912" tooltip="http://127.0.0.1/6308d4bdf9425c0018fa60fc" xr:uid="{00000000-0004-0000-1600-00008F030000}"/>
    <hyperlink ref="I309" r:id="rId913" tooltip="http://127.0.0.1/6308d4bcf9425c0018fa5e21" xr:uid="{00000000-0004-0000-1600-000090030000}"/>
    <hyperlink ref="K309" r:id="rId914" tooltip="http://127.0.0.1/6308d4bcf9425c0018fa5e23" xr:uid="{00000000-0004-0000-1600-000091030000}"/>
    <hyperlink ref="BB309" r:id="rId915" tooltip="http://127.0.0.1/6308d4bcf9425c0018fa5e40" xr:uid="{00000000-0004-0000-1600-000092030000}"/>
    <hyperlink ref="I310" r:id="rId916" tooltip="http://127.0.0.1/6308d4a7f9425c0018fa272b" xr:uid="{00000000-0004-0000-1600-000093030000}"/>
    <hyperlink ref="K310" r:id="rId917" tooltip="http://127.0.0.1/6308d4a7f9425c0018fa272d" xr:uid="{00000000-0004-0000-1600-000094030000}"/>
    <hyperlink ref="BB310" r:id="rId918" tooltip="http://127.0.0.1/6308d4a7f9425c0018fa274a" xr:uid="{00000000-0004-0000-1600-000095030000}"/>
    <hyperlink ref="I311" r:id="rId919" tooltip="http://127.0.0.1/6308d4b2f9425c0018fa453f" xr:uid="{00000000-0004-0000-1600-000096030000}"/>
    <hyperlink ref="K311" r:id="rId920" tooltip="http://127.0.0.1/6308d4b2f9425c0018fa4541" xr:uid="{00000000-0004-0000-1600-000097030000}"/>
    <hyperlink ref="BB311" r:id="rId921" tooltip="http://127.0.0.1/6308d4b2f9425c0018fa455e" xr:uid="{00000000-0004-0000-1600-000098030000}"/>
    <hyperlink ref="I312" r:id="rId922" tooltip="http://127.0.0.1/6308d4bcf9425c0018fa600b" xr:uid="{00000000-0004-0000-1600-000099030000}"/>
    <hyperlink ref="K312" r:id="rId923" tooltip="http://127.0.0.1/6308d4bcf9425c0018fa600d" xr:uid="{00000000-0004-0000-1600-00009A030000}"/>
    <hyperlink ref="BB312" r:id="rId924" tooltip="http://127.0.0.1/6308d4bdf9425c0018fa602a" xr:uid="{00000000-0004-0000-1600-00009B030000}"/>
    <hyperlink ref="I313" r:id="rId925" tooltip="http://127.0.0.1/6308d4a8f9425c0018fa2ab9" xr:uid="{00000000-0004-0000-1600-00009C030000}"/>
    <hyperlink ref="K313" r:id="rId926" tooltip="http://127.0.0.1/6308d4a8f9425c0018fa2abb" xr:uid="{00000000-0004-0000-1600-00009D030000}"/>
    <hyperlink ref="BB313" r:id="rId927" tooltip="http://127.0.0.1/6308d4a8f9425c0018fa2ad8" xr:uid="{00000000-0004-0000-1600-00009E030000}"/>
    <hyperlink ref="I314" r:id="rId928" tooltip="http://127.0.0.1/6308d4b2f9425c0018fa451c" xr:uid="{00000000-0004-0000-1600-00009F030000}"/>
    <hyperlink ref="K314" r:id="rId929" tooltip="http://127.0.0.1/6308d4b2f9425c0018fa451e" xr:uid="{00000000-0004-0000-1600-0000A0030000}"/>
    <hyperlink ref="BB314" r:id="rId930" tooltip="http://127.0.0.1/6308d4b2f9425c0018fa453b" xr:uid="{00000000-0004-0000-1600-0000A1030000}"/>
    <hyperlink ref="I315" r:id="rId931" tooltip="http://127.0.0.1/6308d49df9425c0018fa1033" xr:uid="{00000000-0004-0000-1600-0000A2030000}"/>
    <hyperlink ref="K315" r:id="rId932" tooltip="http://127.0.0.1/6308d49df9425c0018fa1035" xr:uid="{00000000-0004-0000-1600-0000A3030000}"/>
    <hyperlink ref="BB315" r:id="rId933" tooltip="http://127.0.0.1/6308d49df9425c0018fa1052" xr:uid="{00000000-0004-0000-1600-0000A4030000}"/>
    <hyperlink ref="I316" r:id="rId934" tooltip="http://127.0.0.1/6308d4aef9425c0018fa3b21" xr:uid="{00000000-0004-0000-1600-0000A5030000}"/>
    <hyperlink ref="K316" r:id="rId935" tooltip="http://127.0.0.1/6308d4aef9425c0018fa3b23" xr:uid="{00000000-0004-0000-1600-0000A6030000}"/>
    <hyperlink ref="BB316" r:id="rId936" tooltip="http://127.0.0.1/6308d4aef9425c0018fa3b40" xr:uid="{00000000-0004-0000-1600-0000A7030000}"/>
    <hyperlink ref="I317" r:id="rId937" tooltip="http://127.0.0.1/6317acf27137010018f896a1" xr:uid="{00000000-0004-0000-1600-0000A8030000}"/>
    <hyperlink ref="K317" r:id="rId938" tooltip="http://127.0.0.1/6317acf27137010018f896a3" xr:uid="{00000000-0004-0000-1600-0000A9030000}"/>
    <hyperlink ref="BB317" r:id="rId939" tooltip="http://127.0.0.1/6317acf27137010018f896c0" xr:uid="{00000000-0004-0000-1600-0000AA030000}"/>
    <hyperlink ref="I318" r:id="rId940" tooltip="http://127.0.0.1/6308d4b3f9425c0018fa4864" xr:uid="{00000000-0004-0000-1600-0000AB030000}"/>
    <hyperlink ref="K318" r:id="rId941" tooltip="http://127.0.0.1/6308d4b3f9425c0018fa4866" xr:uid="{00000000-0004-0000-1600-0000AC030000}"/>
    <hyperlink ref="BB318" r:id="rId942" tooltip="http://127.0.0.1/6308d4b3f9425c0018fa4883" xr:uid="{00000000-0004-0000-1600-0000AD030000}"/>
    <hyperlink ref="I319" r:id="rId943" tooltip="http://127.0.0.1/6324df72ca797e001c73d02b" xr:uid="{00000000-0004-0000-1600-0000AE030000}"/>
    <hyperlink ref="K319" r:id="rId944" tooltip="http://127.0.0.1/6324df72ca797e001c73d02d" xr:uid="{00000000-0004-0000-1600-0000AF030000}"/>
    <hyperlink ref="BB319" r:id="rId945" tooltip="http://127.0.0.1/6324df73ca797e001c73d04a" xr:uid="{00000000-0004-0000-1600-0000B0030000}"/>
    <hyperlink ref="I320" r:id="rId946" tooltip="http://127.0.0.1/6308d4bdf9425c0018fa61af" xr:uid="{00000000-0004-0000-1600-0000B1030000}"/>
    <hyperlink ref="K320" r:id="rId947" tooltip="http://127.0.0.1/6308d4bdf9425c0018fa61b1" xr:uid="{00000000-0004-0000-1600-0000B2030000}"/>
    <hyperlink ref="BB320" r:id="rId948" tooltip="http://127.0.0.1/6308d4bdf9425c0018fa61ce" xr:uid="{00000000-0004-0000-1600-0000B3030000}"/>
    <hyperlink ref="I321" r:id="rId949" tooltip="http://127.0.0.1/6308d4a8f9425c0018fa2a2d" xr:uid="{00000000-0004-0000-1600-0000B4030000}"/>
    <hyperlink ref="K321" r:id="rId950" tooltip="http://127.0.0.1/6308d4a8f9425c0018fa2a2f" xr:uid="{00000000-0004-0000-1600-0000B5030000}"/>
    <hyperlink ref="BB321" r:id="rId951" tooltip="http://127.0.0.1/6308d4a8f9425c0018fa2a4c" xr:uid="{00000000-0004-0000-1600-0000B6030000}"/>
    <hyperlink ref="I322" r:id="rId952" tooltip="http://127.0.0.1/631282157137010018f86de2" xr:uid="{00000000-0004-0000-1600-0000B7030000}"/>
    <hyperlink ref="K322" r:id="rId953" tooltip="http://127.0.0.1/631282157137010018f86de4" xr:uid="{00000000-0004-0000-1600-0000B8030000}"/>
    <hyperlink ref="BB322" r:id="rId954" tooltip="http://127.0.0.1/631282157137010018f86e01" xr:uid="{00000000-0004-0000-1600-0000B9030000}"/>
    <hyperlink ref="I323" r:id="rId955" tooltip="http://127.0.0.1/6308d4b2f9425c0018fa44d6" xr:uid="{00000000-0004-0000-1600-0000BA030000}"/>
    <hyperlink ref="K323" r:id="rId956" tooltip="http://127.0.0.1/6308d4b2f9425c0018fa44d8" xr:uid="{00000000-0004-0000-1600-0000BB030000}"/>
    <hyperlink ref="BB323" r:id="rId957" tooltip="http://127.0.0.1/6308d4b2f9425c0018fa44f5" xr:uid="{00000000-0004-0000-1600-0000BC030000}"/>
    <hyperlink ref="I324" r:id="rId958" tooltip="http://127.0.0.1/6308d4c1f9425c0018fa6b87" xr:uid="{00000000-0004-0000-1600-0000BD030000}"/>
    <hyperlink ref="K324" r:id="rId959" tooltip="http://127.0.0.1/6308d4c1f9425c0018fa6b89" xr:uid="{00000000-0004-0000-1600-0000BE030000}"/>
    <hyperlink ref="BB324" r:id="rId960" tooltip="http://127.0.0.1/6308d4c1f9425c0018fa6ba6" xr:uid="{00000000-0004-0000-1600-0000BF030000}"/>
    <hyperlink ref="I325" r:id="rId961" tooltip="http://127.0.0.1/631fa5b6eafa710011af1859" xr:uid="{00000000-0004-0000-1600-0000C0030000}"/>
    <hyperlink ref="K325" r:id="rId962" tooltip="http://127.0.0.1/631fa5b6eafa710011af185b" xr:uid="{00000000-0004-0000-1600-0000C1030000}"/>
    <hyperlink ref="BB325" r:id="rId963" tooltip="http://127.0.0.1/631fa5b6eafa710011af1878" xr:uid="{00000000-0004-0000-1600-0000C2030000}"/>
    <hyperlink ref="I326" r:id="rId964" tooltip="http://127.0.0.1/6308d4a8f9425c0018fa2843" xr:uid="{00000000-0004-0000-1600-0000C3030000}"/>
    <hyperlink ref="K326" r:id="rId965" tooltip="http://127.0.0.1/6308d4a8f9425c0018fa2845" xr:uid="{00000000-0004-0000-1600-0000C4030000}"/>
    <hyperlink ref="BB326" r:id="rId966" tooltip="http://127.0.0.1/6308d4a8f9425c0018fa2862" xr:uid="{00000000-0004-0000-1600-0000C5030000}"/>
    <hyperlink ref="I327" r:id="rId967" tooltip="http://127.0.0.1/6308d4a8f9425c0018fa2adc" xr:uid="{00000000-0004-0000-1600-0000C6030000}"/>
    <hyperlink ref="K327" r:id="rId968" tooltip="http://127.0.0.1/6308d4a8f9425c0018fa2ade" xr:uid="{00000000-0004-0000-1600-0000C7030000}"/>
    <hyperlink ref="BB327" r:id="rId969" tooltip="http://127.0.0.1/6308d4a8f9425c0018fa2afb" xr:uid="{00000000-0004-0000-1600-0000C8030000}"/>
    <hyperlink ref="I328" r:id="rId970" tooltip="http://127.0.0.1/6308d4a7f9425c0018fa26c2" xr:uid="{00000000-0004-0000-1600-0000C9030000}"/>
    <hyperlink ref="K328" r:id="rId971" tooltip="http://127.0.0.1/6308d4a7f9425c0018fa26c4" xr:uid="{00000000-0004-0000-1600-0000CA030000}"/>
    <hyperlink ref="BB328" r:id="rId972" tooltip="http://127.0.0.1/6308d4a7f9425c0018fa26e1" xr:uid="{00000000-0004-0000-1600-0000CB030000}"/>
    <hyperlink ref="I329" r:id="rId973" tooltip="http://127.0.0.1/6308d4b7f9425c0018fa523c" xr:uid="{00000000-0004-0000-1600-0000CC030000}"/>
    <hyperlink ref="K329" r:id="rId974" tooltip="http://127.0.0.1/6308d4b7f9425c0018fa523e" xr:uid="{00000000-0004-0000-1600-0000CD030000}"/>
    <hyperlink ref="BB329" r:id="rId975" tooltip="http://127.0.0.1/6308d4b7f9425c0018fa525b" xr:uid="{00000000-0004-0000-1600-0000CE030000}"/>
    <hyperlink ref="I330" r:id="rId976" tooltip="http://127.0.0.1/6308d4a8f9425c0018fa28ac" xr:uid="{00000000-0004-0000-1600-0000CF030000}"/>
    <hyperlink ref="K330" r:id="rId977" tooltip="http://127.0.0.1/6308d4a8f9425c0018fa28ae" xr:uid="{00000000-0004-0000-1600-0000D0030000}"/>
    <hyperlink ref="BB330" r:id="rId978" tooltip="http://127.0.0.1/6308d4a8f9425c0018fa28cb" xr:uid="{00000000-0004-0000-1600-0000D1030000}"/>
    <hyperlink ref="I331" r:id="rId979" tooltip="http://127.0.0.1/6308d4b2f9425c0018fa4657" xr:uid="{00000000-0004-0000-1600-0000D2030000}"/>
    <hyperlink ref="K331" r:id="rId980" tooltip="http://127.0.0.1/6308d4b2f9425c0018fa4659" xr:uid="{00000000-0004-0000-1600-0000D3030000}"/>
    <hyperlink ref="BB331" r:id="rId981" tooltip="http://127.0.0.1/6308d4b2f9425c0018fa4676" xr:uid="{00000000-0004-0000-1600-0000D4030000}"/>
    <hyperlink ref="I332" r:id="rId982" tooltip="http://127.0.0.1/6308d4acf9425c0018fa34fa" xr:uid="{00000000-0004-0000-1600-0000D5030000}"/>
    <hyperlink ref="K332" r:id="rId983" tooltip="http://127.0.0.1/6308d4acf9425c0018fa34fc" xr:uid="{00000000-0004-0000-1600-0000D6030000}"/>
    <hyperlink ref="BB332" r:id="rId984" tooltip="http://127.0.0.1/6308d4acf9425c0018fa3519" xr:uid="{00000000-0004-0000-1600-0000D7030000}"/>
    <hyperlink ref="I333" r:id="rId985" tooltip="http://127.0.0.1/6308d4b7f9425c0018fa525f" xr:uid="{00000000-0004-0000-1600-0000D8030000}"/>
    <hyperlink ref="K333" r:id="rId986" tooltip="http://127.0.0.1/6308d4b7f9425c0018fa5261" xr:uid="{00000000-0004-0000-1600-0000D9030000}"/>
    <hyperlink ref="BB333" r:id="rId987" tooltip="http://127.0.0.1/6308d4b7f9425c0018fa527e" xr:uid="{00000000-0004-0000-1600-0000DA030000}"/>
    <hyperlink ref="I334" r:id="rId988" tooltip="http://127.0.0.1/6308d4acf9425c0018fa351d" xr:uid="{00000000-0004-0000-1600-0000DB030000}"/>
    <hyperlink ref="K334" r:id="rId989" tooltip="http://127.0.0.1/6308d4acf9425c0018fa351f" xr:uid="{00000000-0004-0000-1600-0000DC030000}"/>
    <hyperlink ref="BB334" r:id="rId990" tooltip="http://127.0.0.1/6308d4acf9425c0018fa353c" xr:uid="{00000000-0004-0000-1600-0000DD030000}"/>
    <hyperlink ref="I335" r:id="rId991" tooltip="http://127.0.0.1/6308d4b2f9425c0018fa4332" xr:uid="{00000000-0004-0000-1600-0000DE030000}"/>
    <hyperlink ref="K335" r:id="rId992" tooltip="http://127.0.0.1/6308d4b2f9425c0018fa4334" xr:uid="{00000000-0004-0000-1600-0000DF030000}"/>
    <hyperlink ref="BB335" r:id="rId993" tooltip="http://127.0.0.1/6308d4b2f9425c0018fa4351" xr:uid="{00000000-0004-0000-1600-0000E0030000}"/>
    <hyperlink ref="I336" r:id="rId994" tooltip="http://127.0.0.1/63115d137137010018f84f2e" xr:uid="{00000000-0004-0000-1600-0000E1030000}"/>
    <hyperlink ref="K336" r:id="rId995" tooltip="http://127.0.0.1/63115d137137010018f84f30" xr:uid="{00000000-0004-0000-1600-0000E2030000}"/>
    <hyperlink ref="BB336" r:id="rId996" tooltip="http://127.0.0.1/63115d137137010018f84f4d" xr:uid="{00000000-0004-0000-1600-0000E3030000}"/>
    <hyperlink ref="I337" r:id="rId997" tooltip="http://127.0.0.1/6308d49cf9425c0018fa0d77" xr:uid="{00000000-0004-0000-1600-0000E4030000}"/>
    <hyperlink ref="K337" r:id="rId998" tooltip="http://127.0.0.1/6308d49cf9425c0018fa0d79" xr:uid="{00000000-0004-0000-1600-0000E5030000}"/>
    <hyperlink ref="BB337" r:id="rId999" tooltip="http://127.0.0.1/6308d49cf9425c0018fa0d96" xr:uid="{00000000-0004-0000-1600-0000E6030000}"/>
    <hyperlink ref="I338" r:id="rId1000" tooltip="http://127.0.0.1/6308d4a8f9425c0018fa297e" xr:uid="{00000000-0004-0000-1600-0000E7030000}"/>
    <hyperlink ref="K338" r:id="rId1001" tooltip="http://127.0.0.1/6308d4a8f9425c0018fa2980" xr:uid="{00000000-0004-0000-1600-0000E8030000}"/>
    <hyperlink ref="BB338" r:id="rId1002" tooltip="http://127.0.0.1/6308d4a8f9425c0018fa299d" xr:uid="{00000000-0004-0000-1600-0000E9030000}"/>
    <hyperlink ref="I339" r:id="rId1003" tooltip="http://127.0.0.1/6308d4a3f9425c0018fa1d99" xr:uid="{00000000-0004-0000-1600-0000EA030000}"/>
    <hyperlink ref="K339" r:id="rId1004" tooltip="http://127.0.0.1/6308d4a3f9425c0018fa1d9b" xr:uid="{00000000-0004-0000-1600-0000EB030000}"/>
    <hyperlink ref="BB339" r:id="rId1005" tooltip="http://127.0.0.1/6308d4a3f9425c0018fa1db8" xr:uid="{00000000-0004-0000-1600-0000EC030000}"/>
    <hyperlink ref="I340" r:id="rId1006" tooltip="http://127.0.0.1/6308d4a3f9425c0018fa1bd2" xr:uid="{00000000-0004-0000-1600-0000ED030000}"/>
    <hyperlink ref="K340" r:id="rId1007" tooltip="http://127.0.0.1/6308d4a3f9425c0018fa1bd4" xr:uid="{00000000-0004-0000-1600-0000EE030000}"/>
    <hyperlink ref="BB340" r:id="rId1008" tooltip="http://127.0.0.1/6308d4a3f9425c0018fa1bf1" xr:uid="{00000000-0004-0000-1600-0000EF030000}"/>
    <hyperlink ref="I341" r:id="rId1009" tooltip="http://127.0.0.1/6308d4c1f9425c0018fa6c7c" xr:uid="{00000000-0004-0000-1600-0000F0030000}"/>
    <hyperlink ref="K341" r:id="rId1010" tooltip="http://127.0.0.1/6308d4c1f9425c0018fa6c7e" xr:uid="{00000000-0004-0000-1600-0000F1030000}"/>
    <hyperlink ref="BB341" r:id="rId1011" tooltip="http://127.0.0.1/6308d4c1f9425c0018fa6c9b" xr:uid="{00000000-0004-0000-1600-0000F2030000}"/>
    <hyperlink ref="I342" r:id="rId1012" tooltip="http://127.0.0.1/6308d4a8f9425c0018fa2c17" xr:uid="{00000000-0004-0000-1600-0000F3030000}"/>
    <hyperlink ref="K342" r:id="rId1013" tooltip="http://127.0.0.1/6308d4a8f9425c0018fa2c19" xr:uid="{00000000-0004-0000-1600-0000F4030000}"/>
    <hyperlink ref="BB342" r:id="rId1014" tooltip="http://127.0.0.1/6308d4a8f9425c0018fa2c36" xr:uid="{00000000-0004-0000-1600-0000F5030000}"/>
    <hyperlink ref="I343" r:id="rId1015" tooltip="http://127.0.0.1/6308d4b2f9425c0018fa4611" xr:uid="{00000000-0004-0000-1600-0000F6030000}"/>
    <hyperlink ref="K343" r:id="rId1016" tooltip="http://127.0.0.1/6308d4b2f9425c0018fa4613" xr:uid="{00000000-0004-0000-1600-0000F7030000}"/>
    <hyperlink ref="BB343" r:id="rId1017" tooltip="http://127.0.0.1/6308d4b2f9425c0018fa4630" xr:uid="{00000000-0004-0000-1600-0000F8030000}"/>
    <hyperlink ref="I344" r:id="rId1018" tooltip="http://127.0.0.1/6308d4bcf9425c0018fa5fc5" xr:uid="{00000000-0004-0000-1600-0000F9030000}"/>
    <hyperlink ref="K344" r:id="rId1019" tooltip="http://127.0.0.1/6308d4bcf9425c0018fa5fc7" xr:uid="{00000000-0004-0000-1600-0000FA030000}"/>
    <hyperlink ref="BB344" r:id="rId1020" tooltip="http://127.0.0.1/6308d4bcf9425c0018fa5fe4" xr:uid="{00000000-0004-0000-1600-0000FB030000}"/>
    <hyperlink ref="I345" r:id="rId1021" tooltip="http://127.0.0.1/6308d4bcf9425c0018fa5ddb" xr:uid="{00000000-0004-0000-1600-0000FC030000}"/>
    <hyperlink ref="K345" r:id="rId1022" tooltip="http://127.0.0.1/6308d4bcf9425c0018fa5ddd" xr:uid="{00000000-0004-0000-1600-0000FD030000}"/>
    <hyperlink ref="BB345" r:id="rId1023" tooltip="http://127.0.0.1/6308d4bcf9425c0018fa5dfa" xr:uid="{00000000-0004-0000-1600-0000FE030000}"/>
    <hyperlink ref="I346" r:id="rId1024" tooltip="http://127.0.0.1/6308d4adf9425c0018fa35ef" xr:uid="{00000000-0004-0000-1600-0000FF030000}"/>
    <hyperlink ref="K346" r:id="rId1025" tooltip="http://127.0.0.1/6308d4adf9425c0018fa35f1" xr:uid="{00000000-0004-0000-1600-000000040000}"/>
    <hyperlink ref="BB346" r:id="rId1026" tooltip="http://127.0.0.1/6308d4adf9425c0018fa360e" xr:uid="{00000000-0004-0000-1600-000001040000}"/>
    <hyperlink ref="I347" r:id="rId1027" tooltip="http://127.0.0.1/6308d4adf9425c0018fa374d" xr:uid="{00000000-0004-0000-1600-000002040000}"/>
    <hyperlink ref="K347" r:id="rId1028" tooltip="http://127.0.0.1/6308d4adf9425c0018fa374f" xr:uid="{00000000-0004-0000-1600-000003040000}"/>
    <hyperlink ref="BB347" r:id="rId1029" tooltip="http://127.0.0.1/6308d4adf9425c0018fa376c" xr:uid="{00000000-0004-0000-1600-000004040000}"/>
    <hyperlink ref="I348" r:id="rId1030" tooltip="http://127.0.0.1/6308d4bcf9425c0018fa5ead" xr:uid="{00000000-0004-0000-1600-000005040000}"/>
    <hyperlink ref="K348" r:id="rId1031" tooltip="http://127.0.0.1/6308d4bcf9425c0018fa5eaf" xr:uid="{00000000-0004-0000-1600-000006040000}"/>
    <hyperlink ref="BB348" r:id="rId1032" tooltip="http://127.0.0.1/6308d4bcf9425c0018fa5ecc" xr:uid="{00000000-0004-0000-1600-000007040000}"/>
    <hyperlink ref="I349" r:id="rId1033" tooltip="http://127.0.0.1/6308d4a3f9425c0018fa1f1a" xr:uid="{00000000-0004-0000-1600-000008040000}"/>
    <hyperlink ref="K349" r:id="rId1034" tooltip="http://127.0.0.1/6308d4a3f9425c0018fa1f1c" xr:uid="{00000000-0004-0000-1600-000009040000}"/>
    <hyperlink ref="BB349" r:id="rId1035" tooltip="http://127.0.0.1/6308d4a3f9425c0018fa1f39" xr:uid="{00000000-0004-0000-1600-00000A040000}"/>
    <hyperlink ref="I350" r:id="rId1036" tooltip="http://127.0.0.1/6308d4a2f9425c0018fa1a97" xr:uid="{00000000-0004-0000-1600-00000B040000}"/>
    <hyperlink ref="K350" r:id="rId1037" tooltip="http://127.0.0.1/6308d4a2f9425c0018fa1a99" xr:uid="{00000000-0004-0000-1600-00000C040000}"/>
    <hyperlink ref="BB350" r:id="rId1038" tooltip="http://127.0.0.1/6308d4a2f9425c0018fa1ab6" xr:uid="{00000000-0004-0000-1600-00000D040000}"/>
    <hyperlink ref="I351" r:id="rId1039" tooltip="http://127.0.0.1/6308d4adf9425c0018fa3914" xr:uid="{00000000-0004-0000-1600-00000E040000}"/>
    <hyperlink ref="K351" r:id="rId1040" tooltip="http://127.0.0.1/6308d4adf9425c0018fa3916" xr:uid="{00000000-0004-0000-1600-00000F040000}"/>
    <hyperlink ref="BB351" r:id="rId1041" tooltip="http://127.0.0.1/6308d4adf9425c0018fa3933" xr:uid="{00000000-0004-0000-1600-000010040000}"/>
    <hyperlink ref="I352" r:id="rId1042" tooltip="http://127.0.0.1/6308d4bcf9425c0018fa5dfe" xr:uid="{00000000-0004-0000-1600-000011040000}"/>
    <hyperlink ref="K352" r:id="rId1043" tooltip="http://127.0.0.1/6308d4bcf9425c0018fa5e00" xr:uid="{00000000-0004-0000-1600-000012040000}"/>
    <hyperlink ref="BB352" r:id="rId1044" tooltip="http://127.0.0.1/6308d4bcf9425c0018fa5e1d" xr:uid="{00000000-0004-0000-1600-000013040000}"/>
    <hyperlink ref="I353" r:id="rId1045" tooltip="http://127.0.0.1/6308d49df9425c0018fa121d" xr:uid="{00000000-0004-0000-1600-000014040000}"/>
    <hyperlink ref="K353" r:id="rId1046" tooltip="http://127.0.0.1/6308d49df9425c0018fa121f" xr:uid="{00000000-0004-0000-1600-000015040000}"/>
    <hyperlink ref="BB353" r:id="rId1047" tooltip="http://127.0.0.1/6308d49df9425c0018fa123c" xr:uid="{00000000-0004-0000-1600-000016040000}"/>
    <hyperlink ref="I354" r:id="rId1048" tooltip="http://127.0.0.1/6308d4b8f9425c0018fa546c" xr:uid="{00000000-0004-0000-1600-000017040000}"/>
    <hyperlink ref="K354" r:id="rId1049" tooltip="http://127.0.0.1/6308d4b8f9425c0018fa546e" xr:uid="{00000000-0004-0000-1600-000018040000}"/>
    <hyperlink ref="BB354" r:id="rId1050" tooltip="http://127.0.0.1/6308d4b8f9425c0018fa548b" xr:uid="{00000000-0004-0000-1600-000019040000}"/>
    <hyperlink ref="I355" r:id="rId1051" tooltip="http://127.0.0.1/6308d4b7f9425c0018fa50bb" xr:uid="{00000000-0004-0000-1600-00001A040000}"/>
    <hyperlink ref="K355" r:id="rId1052" tooltip="http://127.0.0.1/6308d4b7f9425c0018fa50bd" xr:uid="{00000000-0004-0000-1600-00001B040000}"/>
    <hyperlink ref="BB355" r:id="rId1053" tooltip="http://127.0.0.1/6308d4b7f9425c0018fa50da" xr:uid="{00000000-0004-0000-1600-00001C040000}"/>
    <hyperlink ref="I356" r:id="rId1054" tooltip="http://127.0.0.1/6308d4acf9425c0018fa34d7" xr:uid="{00000000-0004-0000-1600-00001D040000}"/>
    <hyperlink ref="K356" r:id="rId1055" tooltip="http://127.0.0.1/6308d4acf9425c0018fa34d9" xr:uid="{00000000-0004-0000-1600-00001E040000}"/>
    <hyperlink ref="BB356" r:id="rId1056" tooltip="http://127.0.0.1/6308d4acf9425c0018fa34f6" xr:uid="{00000000-0004-0000-1600-00001F040000}"/>
    <hyperlink ref="I357" r:id="rId1057" tooltip="http://127.0.0.1/6308d4a2f9425c0018fa1916" xr:uid="{00000000-0004-0000-1600-000020040000}"/>
    <hyperlink ref="K357" r:id="rId1058" tooltip="http://127.0.0.1/6308d4a2f9425c0018fa1918" xr:uid="{00000000-0004-0000-1600-000021040000}"/>
    <hyperlink ref="BB357" r:id="rId1059" tooltip="http://127.0.0.1/6308d4a2f9425c0018fa1935" xr:uid="{00000000-0004-0000-1600-000022040000}"/>
    <hyperlink ref="I358" r:id="rId1060" tooltip="http://127.0.0.1/6308d49df9425c0018fa116e" xr:uid="{00000000-0004-0000-1600-000023040000}"/>
    <hyperlink ref="K358" r:id="rId1061" tooltip="http://127.0.0.1/6308d49df9425c0018fa1170" xr:uid="{00000000-0004-0000-1600-000024040000}"/>
    <hyperlink ref="BB358" r:id="rId1062" tooltip="http://127.0.0.1/6308d49df9425c0018fa118d" xr:uid="{00000000-0004-0000-1600-000025040000}"/>
    <hyperlink ref="I359" r:id="rId1063" tooltip="http://127.0.0.1/6308d4a8f9425c0018fa2866" xr:uid="{00000000-0004-0000-1600-000026040000}"/>
    <hyperlink ref="K359" r:id="rId1064" tooltip="http://127.0.0.1/6308d4a8f9425c0018fa2868" xr:uid="{00000000-0004-0000-1600-000027040000}"/>
    <hyperlink ref="BB359" r:id="rId1065" tooltip="http://127.0.0.1/6308d4a8f9425c0018fa2885" xr:uid="{00000000-0004-0000-1600-000028040000}"/>
    <hyperlink ref="I360" r:id="rId1066" tooltip="http://127.0.0.1/6308d4a8f9425c0018fa2bd1" xr:uid="{00000000-0004-0000-1600-000029040000}"/>
    <hyperlink ref="K360" r:id="rId1067" tooltip="http://127.0.0.1/6308d4a8f9425c0018fa2bd3" xr:uid="{00000000-0004-0000-1600-00002A040000}"/>
    <hyperlink ref="BB360" r:id="rId1068" tooltip="http://127.0.0.1/6308d4a8f9425c0018fa2bf0" xr:uid="{00000000-0004-0000-1600-00002B040000}"/>
    <hyperlink ref="I361" r:id="rId1069" tooltip="http://127.0.0.1/6328d734ca797e001c73f706" xr:uid="{00000000-0004-0000-1600-00002C040000}"/>
    <hyperlink ref="K361" r:id="rId1070" tooltip="http://127.0.0.1/6328d734ca797e001c73f708" xr:uid="{00000000-0004-0000-1600-00002D040000}"/>
    <hyperlink ref="BB361" r:id="rId1071" tooltip="http://127.0.0.1/6328d734ca797e001c73f725" xr:uid="{00000000-0004-0000-1600-00002E040000}"/>
    <hyperlink ref="I362" r:id="rId1072" tooltip="http://127.0.0.1/6308d4b2f9425c0018fa430f" xr:uid="{00000000-0004-0000-1600-00002F040000}"/>
    <hyperlink ref="K362" r:id="rId1073" tooltip="http://127.0.0.1/6308d4b2f9425c0018fa4311" xr:uid="{00000000-0004-0000-1600-000030040000}"/>
    <hyperlink ref="BB362" r:id="rId1074" tooltip="http://127.0.0.1/6308d4b2f9425c0018fa432e" xr:uid="{00000000-0004-0000-1600-000031040000}"/>
    <hyperlink ref="I363" r:id="rId1075" tooltip="http://127.0.0.1/6308d4b8f9425c0018fa5656" xr:uid="{00000000-0004-0000-1600-000032040000}"/>
    <hyperlink ref="K363" r:id="rId1076" tooltip="http://127.0.0.1/6308d4b8f9425c0018fa5658" xr:uid="{00000000-0004-0000-1600-000033040000}"/>
    <hyperlink ref="BB363" r:id="rId1077" tooltip="http://127.0.0.1/6308d4b8f9425c0018fa5675" xr:uid="{00000000-0004-0000-1600-000034040000}"/>
    <hyperlink ref="I364" r:id="rId1078" tooltip="http://127.0.0.1/6308d4bdf9425c0018fa6376" xr:uid="{00000000-0004-0000-1600-000035040000}"/>
    <hyperlink ref="K364" r:id="rId1079" tooltip="http://127.0.0.1/6308d4bdf9425c0018fa6378" xr:uid="{00000000-0004-0000-1600-000036040000}"/>
    <hyperlink ref="BB364" r:id="rId1080" tooltip="http://127.0.0.1/6308d4bdf9425c0018fa6395" xr:uid="{00000000-0004-0000-1600-000037040000}"/>
    <hyperlink ref="I365" r:id="rId1081" tooltip="http://127.0.0.1/6308d4a4f9425c0018fa1fc9" xr:uid="{00000000-0004-0000-1600-000038040000}"/>
    <hyperlink ref="K365" r:id="rId1082" tooltip="http://127.0.0.1/6308d4a4f9425c0018fa1fcb" xr:uid="{00000000-0004-0000-1600-000039040000}"/>
    <hyperlink ref="BB365" r:id="rId1083" tooltip="http://127.0.0.1/6308d4a4f9425c0018fa1fe8" xr:uid="{00000000-0004-0000-1600-00003A040000}"/>
    <hyperlink ref="I366" r:id="rId1084" tooltip="http://127.0.0.1/6308d4a3f9425c0018fa1ddf" xr:uid="{00000000-0004-0000-1600-00003B040000}"/>
    <hyperlink ref="K366" r:id="rId1085" tooltip="http://127.0.0.1/6308d4a3f9425c0018fa1de1" xr:uid="{00000000-0004-0000-1600-00003C040000}"/>
    <hyperlink ref="BB366" r:id="rId1086" tooltip="http://127.0.0.1/6308d4a3f9425c0018fa1dfe" xr:uid="{00000000-0004-0000-1600-00003D040000}"/>
    <hyperlink ref="I367" r:id="rId1087" tooltip="http://127.0.0.1/6308d4a8f9425c0018fa2cc6" xr:uid="{00000000-0004-0000-1600-00003E040000}"/>
    <hyperlink ref="K367" r:id="rId1088" tooltip="http://127.0.0.1/6308d4a8f9425c0018fa2cc8" xr:uid="{00000000-0004-0000-1600-00003F040000}"/>
    <hyperlink ref="BB367" r:id="rId1089" tooltip="http://127.0.0.1/6308d4a9f9425c0018fa2ce5" xr:uid="{00000000-0004-0000-1600-000040040000}"/>
    <hyperlink ref="I368" r:id="rId1090" tooltip="http://127.0.0.1/6308d4b2f9425c0018fa46c0" xr:uid="{00000000-0004-0000-1600-000041040000}"/>
    <hyperlink ref="K368" r:id="rId1091" tooltip="http://127.0.0.1/6308d4b2f9425c0018fa46c2" xr:uid="{00000000-0004-0000-1600-000042040000}"/>
    <hyperlink ref="BB368" r:id="rId1092" tooltip="http://127.0.0.1/6308d4b2f9425c0018fa46df" xr:uid="{00000000-0004-0000-1600-000043040000}"/>
    <hyperlink ref="I369" r:id="rId1093" tooltip="http://127.0.0.1/6308d4b8f9425c0018fa53e0" xr:uid="{00000000-0004-0000-1600-000044040000}"/>
    <hyperlink ref="K369" r:id="rId1094" tooltip="http://127.0.0.1/6308d4b8f9425c0018fa53e2" xr:uid="{00000000-0004-0000-1600-000045040000}"/>
    <hyperlink ref="BB369" r:id="rId1095" tooltip="http://127.0.0.1/6308d4b8f9425c0018fa53ff" xr:uid="{00000000-0004-0000-1600-000046040000}"/>
    <hyperlink ref="I370" r:id="rId1096" tooltip="http://127.0.0.1/6308d4b3f9425c0018fa48cd" xr:uid="{00000000-0004-0000-1600-000047040000}"/>
    <hyperlink ref="K370" r:id="rId1097" tooltip="http://127.0.0.1/6308d4b3f9425c0018fa48cf" xr:uid="{00000000-0004-0000-1600-000048040000}"/>
    <hyperlink ref="BB370" r:id="rId1098" tooltip="http://127.0.0.1/6308d4b3f9425c0018fa48ec" xr:uid="{00000000-0004-0000-1600-000049040000}"/>
    <hyperlink ref="I371" r:id="rId1099" tooltip="http://127.0.0.1/6308d4bdf9425c0018fa630d" xr:uid="{00000000-0004-0000-1600-00004A040000}"/>
    <hyperlink ref="K371" r:id="rId1100" tooltip="http://127.0.0.1/6308d4bdf9425c0018fa630f" xr:uid="{00000000-0004-0000-1600-00004B040000}"/>
    <hyperlink ref="I372" r:id="rId1101" tooltip="http://127.0.0.1/6308d4c1f9425c0018fa6c9f" xr:uid="{00000000-0004-0000-1600-00004C040000}"/>
    <hyperlink ref="K372" r:id="rId1102" tooltip="http://127.0.0.1/6308d4c1f9425c0018fa6ca1" xr:uid="{00000000-0004-0000-1600-00004D040000}"/>
  </hyperlinks>
  <pageMargins left="0.7" right="0.7" top="0.75" bottom="0.75" header="0.3" footer="0.3"/>
  <legacyDrawing r:id="rId11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D942D-8AEA-47D7-9818-4AC826CC4AFD}">
  <dimension ref="B2:BO377"/>
  <sheetViews>
    <sheetView showGridLines="0" zoomScaleNormal="100" workbookViewId="0">
      <selection activeCell="E8" sqref="E8"/>
    </sheetView>
  </sheetViews>
  <sheetFormatPr defaultColWidth="10.6640625" defaultRowHeight="15.5" x14ac:dyDescent="0.35"/>
  <cols>
    <col min="4" max="4" width="15" customWidth="1"/>
    <col min="5" max="5" width="15" style="141" customWidth="1"/>
    <col min="6" max="6" width="20" customWidth="1"/>
    <col min="7" max="8" width="15" customWidth="1"/>
  </cols>
  <sheetData>
    <row r="2" spans="2:65" x14ac:dyDescent="0.35">
      <c r="H2" s="118" t="s">
        <v>565</v>
      </c>
      <c r="I2" s="167" t="s">
        <v>568</v>
      </c>
      <c r="J2" s="167"/>
      <c r="K2" s="167"/>
      <c r="L2" s="167"/>
      <c r="M2" s="167"/>
      <c r="N2" s="167"/>
      <c r="O2" s="167" t="s">
        <v>545</v>
      </c>
      <c r="P2" s="167"/>
      <c r="Q2" s="167"/>
      <c r="R2" s="167"/>
      <c r="S2" s="167"/>
      <c r="T2" s="167"/>
      <c r="U2" s="167"/>
      <c r="V2" s="167"/>
      <c r="W2" s="167"/>
      <c r="X2" s="167"/>
      <c r="Y2" s="167"/>
      <c r="Z2" s="167"/>
      <c r="AA2" s="167"/>
      <c r="AB2" s="167"/>
      <c r="AC2" s="167"/>
      <c r="AD2" s="167"/>
      <c r="AE2" s="167" t="s">
        <v>557</v>
      </c>
      <c r="AF2" s="167"/>
      <c r="AG2" s="167"/>
      <c r="AH2" s="167" t="s">
        <v>558</v>
      </c>
      <c r="AI2" s="167"/>
      <c r="AJ2" s="167"/>
      <c r="AK2" s="167"/>
      <c r="AL2" s="167" t="s">
        <v>559</v>
      </c>
      <c r="AM2" s="167"/>
      <c r="AN2" s="167"/>
      <c r="AO2" s="167"/>
      <c r="AP2" s="167"/>
      <c r="AQ2" s="167"/>
      <c r="AR2" s="167"/>
      <c r="AS2" s="167" t="s">
        <v>560</v>
      </c>
      <c r="AT2" s="167"/>
      <c r="AU2" s="167"/>
      <c r="AV2" s="167"/>
      <c r="AW2" s="167" t="s">
        <v>561</v>
      </c>
      <c r="AX2" s="167"/>
      <c r="AY2" s="167"/>
      <c r="AZ2" s="167"/>
      <c r="BA2" s="167" t="s">
        <v>562</v>
      </c>
      <c r="BB2" s="167"/>
      <c r="BC2" s="167"/>
      <c r="BD2" s="167"/>
      <c r="BE2" s="167" t="s">
        <v>563</v>
      </c>
      <c r="BF2" s="167"/>
      <c r="BG2" s="167"/>
      <c r="BH2" s="167" t="s">
        <v>564</v>
      </c>
      <c r="BI2" s="167"/>
      <c r="BJ2" s="167"/>
      <c r="BK2" s="167"/>
      <c r="BL2" s="164" t="s">
        <v>699</v>
      </c>
      <c r="BM2" s="165" t="s">
        <v>7</v>
      </c>
    </row>
    <row r="3" spans="2:65" x14ac:dyDescent="0.35">
      <c r="H3" s="118" t="s">
        <v>566</v>
      </c>
      <c r="I3" s="109" t="s">
        <v>534</v>
      </c>
      <c r="J3" s="109" t="s">
        <v>534</v>
      </c>
      <c r="K3" s="109" t="s">
        <v>534</v>
      </c>
      <c r="L3" s="109" t="s">
        <v>534</v>
      </c>
      <c r="M3" s="164" t="s">
        <v>570</v>
      </c>
      <c r="N3" s="165" t="s">
        <v>546</v>
      </c>
      <c r="O3" s="109" t="s">
        <v>605</v>
      </c>
      <c r="P3" s="109" t="s">
        <v>605</v>
      </c>
      <c r="Q3" s="109" t="s">
        <v>606</v>
      </c>
      <c r="R3" s="109" t="s">
        <v>606</v>
      </c>
      <c r="S3" s="109" t="s">
        <v>605</v>
      </c>
      <c r="T3" s="109" t="s">
        <v>605</v>
      </c>
      <c r="U3" s="109" t="s">
        <v>605</v>
      </c>
      <c r="V3" s="109" t="s">
        <v>605</v>
      </c>
      <c r="W3" s="109" t="s">
        <v>607</v>
      </c>
      <c r="X3" s="109" t="s">
        <v>534</v>
      </c>
      <c r="Y3" s="109" t="s">
        <v>609</v>
      </c>
      <c r="Z3" s="109" t="s">
        <v>610</v>
      </c>
      <c r="AA3" s="109" t="s">
        <v>611</v>
      </c>
      <c r="AB3" s="109" t="s">
        <v>611</v>
      </c>
      <c r="AC3" s="164" t="s">
        <v>570</v>
      </c>
      <c r="AD3" s="165" t="s">
        <v>546</v>
      </c>
      <c r="AE3" s="109" t="s">
        <v>609</v>
      </c>
      <c r="AF3" s="164" t="s">
        <v>570</v>
      </c>
      <c r="AG3" s="165" t="s">
        <v>546</v>
      </c>
      <c r="AH3" s="109" t="s">
        <v>609</v>
      </c>
      <c r="AI3" s="109" t="s">
        <v>607</v>
      </c>
      <c r="AJ3" s="164" t="s">
        <v>570</v>
      </c>
      <c r="AK3" s="165" t="s">
        <v>546</v>
      </c>
      <c r="AL3" s="109" t="s">
        <v>611</v>
      </c>
      <c r="AM3" s="109" t="s">
        <v>611</v>
      </c>
      <c r="AN3" s="109" t="s">
        <v>534</v>
      </c>
      <c r="AO3" s="109" t="s">
        <v>607</v>
      </c>
      <c r="AP3" s="109" t="s">
        <v>605</v>
      </c>
      <c r="AQ3" s="164" t="s">
        <v>570</v>
      </c>
      <c r="AR3" s="165" t="s">
        <v>546</v>
      </c>
      <c r="AS3" s="109" t="s">
        <v>610</v>
      </c>
      <c r="AT3" s="109" t="s">
        <v>607</v>
      </c>
      <c r="AU3" s="164" t="s">
        <v>570</v>
      </c>
      <c r="AV3" s="165" t="s">
        <v>546</v>
      </c>
      <c r="AW3" s="109" t="s">
        <v>605</v>
      </c>
      <c r="AX3" s="109" t="s">
        <v>534</v>
      </c>
      <c r="AY3" s="164" t="s">
        <v>570</v>
      </c>
      <c r="AZ3" s="165" t="s">
        <v>546</v>
      </c>
      <c r="BA3" s="109" t="s">
        <v>605</v>
      </c>
      <c r="BB3" s="109" t="s">
        <v>534</v>
      </c>
      <c r="BC3" s="164" t="s">
        <v>570</v>
      </c>
      <c r="BD3" s="165" t="s">
        <v>546</v>
      </c>
      <c r="BE3" s="109" t="s">
        <v>609</v>
      </c>
      <c r="BF3" s="164" t="s">
        <v>570</v>
      </c>
      <c r="BG3" s="165" t="s">
        <v>546</v>
      </c>
      <c r="BH3" s="109" t="s">
        <v>607</v>
      </c>
      <c r="BI3" s="109" t="s">
        <v>612</v>
      </c>
      <c r="BJ3" s="164" t="s">
        <v>570</v>
      </c>
      <c r="BK3" s="165" t="s">
        <v>546</v>
      </c>
      <c r="BL3" s="164"/>
      <c r="BM3" s="165"/>
    </row>
    <row r="4" spans="2:65" ht="45" customHeight="1" x14ac:dyDescent="0.35">
      <c r="B4" s="118" t="s">
        <v>539</v>
      </c>
      <c r="C4" s="118" t="s">
        <v>540</v>
      </c>
      <c r="D4" s="118" t="s">
        <v>541</v>
      </c>
      <c r="E4" s="145" t="s">
        <v>542</v>
      </c>
      <c r="F4" s="118" t="s">
        <v>543</v>
      </c>
      <c r="G4" s="118" t="s">
        <v>544</v>
      </c>
      <c r="H4" s="118" t="s">
        <v>567</v>
      </c>
      <c r="I4" s="109" t="s">
        <v>569</v>
      </c>
      <c r="J4" s="109" t="s">
        <v>571</v>
      </c>
      <c r="K4" s="109" t="s">
        <v>572</v>
      </c>
      <c r="L4" s="109" t="s">
        <v>573</v>
      </c>
      <c r="M4" s="164"/>
      <c r="N4" s="165"/>
      <c r="O4" s="109" t="s">
        <v>574</v>
      </c>
      <c r="P4" s="109" t="s">
        <v>575</v>
      </c>
      <c r="Q4" s="109" t="s">
        <v>576</v>
      </c>
      <c r="R4" s="109" t="s">
        <v>577</v>
      </c>
      <c r="S4" s="109" t="s">
        <v>578</v>
      </c>
      <c r="T4" s="109" t="s">
        <v>579</v>
      </c>
      <c r="U4" s="109" t="s">
        <v>580</v>
      </c>
      <c r="V4" s="109" t="s">
        <v>581</v>
      </c>
      <c r="W4" s="109" t="s">
        <v>582</v>
      </c>
      <c r="X4" s="109" t="s">
        <v>583</v>
      </c>
      <c r="Y4" s="109" t="s">
        <v>584</v>
      </c>
      <c r="Z4" s="109" t="s">
        <v>585</v>
      </c>
      <c r="AA4" s="109" t="s">
        <v>586</v>
      </c>
      <c r="AB4" s="109" t="s">
        <v>587</v>
      </c>
      <c r="AC4" s="164"/>
      <c r="AD4" s="165"/>
      <c r="AE4" s="109" t="s">
        <v>557</v>
      </c>
      <c r="AF4" s="164"/>
      <c r="AG4" s="165"/>
      <c r="AH4" s="109" t="s">
        <v>588</v>
      </c>
      <c r="AI4" s="109" t="s">
        <v>589</v>
      </c>
      <c r="AJ4" s="164"/>
      <c r="AK4" s="165"/>
      <c r="AL4" s="109" t="s">
        <v>590</v>
      </c>
      <c r="AM4" s="109" t="s">
        <v>591</v>
      </c>
      <c r="AN4" s="109" t="s">
        <v>592</v>
      </c>
      <c r="AO4" s="109" t="s">
        <v>593</v>
      </c>
      <c r="AP4" s="109" t="s">
        <v>594</v>
      </c>
      <c r="AQ4" s="164"/>
      <c r="AR4" s="165"/>
      <c r="AS4" s="109" t="s">
        <v>595</v>
      </c>
      <c r="AT4" s="109" t="s">
        <v>596</v>
      </c>
      <c r="AU4" s="164"/>
      <c r="AV4" s="165"/>
      <c r="AW4" s="109" t="s">
        <v>597</v>
      </c>
      <c r="AX4" s="109" t="s">
        <v>598</v>
      </c>
      <c r="AY4" s="164"/>
      <c r="AZ4" s="165"/>
      <c r="BA4" s="109" t="s">
        <v>599</v>
      </c>
      <c r="BB4" s="109" t="s">
        <v>600</v>
      </c>
      <c r="BC4" s="164"/>
      <c r="BD4" s="165"/>
      <c r="BE4" s="109" t="s">
        <v>563</v>
      </c>
      <c r="BF4" s="164"/>
      <c r="BG4" s="165"/>
      <c r="BH4" s="109" t="s">
        <v>601</v>
      </c>
      <c r="BI4" s="109" t="s">
        <v>602</v>
      </c>
      <c r="BJ4" s="164"/>
      <c r="BK4" s="165"/>
      <c r="BL4" s="164"/>
      <c r="BM4" s="165"/>
    </row>
    <row r="5" spans="2:65" x14ac:dyDescent="0.35">
      <c r="B5" s="107" t="s">
        <v>1</v>
      </c>
      <c r="C5" s="107" t="s">
        <v>24</v>
      </c>
      <c r="D5" s="107" t="s">
        <v>64</v>
      </c>
      <c r="E5" s="144" t="s">
        <v>65</v>
      </c>
      <c r="F5" s="107" t="s">
        <v>892</v>
      </c>
      <c r="G5" s="107" t="s">
        <v>66</v>
      </c>
      <c r="H5" s="107" t="s">
        <v>2680</v>
      </c>
      <c r="I5" s="133" t="s">
        <v>603</v>
      </c>
      <c r="J5" s="107" t="s">
        <v>1958</v>
      </c>
      <c r="K5" s="133" t="s">
        <v>603</v>
      </c>
      <c r="L5" s="107" t="s">
        <v>604</v>
      </c>
      <c r="M5" s="107" t="s">
        <v>534</v>
      </c>
      <c r="N5" s="132" t="s">
        <v>534</v>
      </c>
      <c r="O5" s="107">
        <v>2</v>
      </c>
      <c r="P5" s="107">
        <v>2</v>
      </c>
      <c r="Q5" s="107">
        <v>1</v>
      </c>
      <c r="R5" s="107">
        <v>1</v>
      </c>
      <c r="S5" s="107">
        <v>2</v>
      </c>
      <c r="T5" s="107">
        <v>2</v>
      </c>
      <c r="U5" s="107">
        <v>2</v>
      </c>
      <c r="V5" s="107">
        <v>2</v>
      </c>
      <c r="W5" s="107">
        <v>4</v>
      </c>
      <c r="X5" s="107" t="s">
        <v>715</v>
      </c>
      <c r="Y5" s="107" t="s">
        <v>548</v>
      </c>
      <c r="Z5" s="107" t="s">
        <v>548</v>
      </c>
      <c r="AA5" s="107" t="s">
        <v>548</v>
      </c>
      <c r="AB5" s="107" t="s">
        <v>548</v>
      </c>
      <c r="AC5" s="107">
        <v>18</v>
      </c>
      <c r="AD5" s="139">
        <v>1</v>
      </c>
      <c r="AE5" s="107">
        <v>10</v>
      </c>
      <c r="AF5" s="107">
        <v>10</v>
      </c>
      <c r="AG5" s="139">
        <v>1</v>
      </c>
      <c r="AH5" s="107">
        <v>10</v>
      </c>
      <c r="AI5" s="107">
        <v>4</v>
      </c>
      <c r="AJ5" s="107">
        <v>14</v>
      </c>
      <c r="AK5" s="139">
        <v>1</v>
      </c>
      <c r="AL5" s="107">
        <v>3</v>
      </c>
      <c r="AM5" s="107">
        <v>3</v>
      </c>
      <c r="AN5" s="107" t="s">
        <v>613</v>
      </c>
      <c r="AO5" s="107">
        <v>4</v>
      </c>
      <c r="AP5" s="107" t="s">
        <v>548</v>
      </c>
      <c r="AQ5" s="107">
        <v>10</v>
      </c>
      <c r="AR5" s="139">
        <v>1</v>
      </c>
      <c r="AS5" s="107">
        <v>5</v>
      </c>
      <c r="AT5" s="107">
        <v>4</v>
      </c>
      <c r="AU5" s="107">
        <v>9</v>
      </c>
      <c r="AV5" s="139">
        <v>1</v>
      </c>
      <c r="AW5" s="107">
        <v>2</v>
      </c>
      <c r="AX5" s="107" t="s">
        <v>548</v>
      </c>
      <c r="AY5" s="107">
        <v>2</v>
      </c>
      <c r="AZ5" s="139">
        <v>1</v>
      </c>
      <c r="BA5" s="107">
        <v>2</v>
      </c>
      <c r="BB5" s="133" t="s">
        <v>603</v>
      </c>
      <c r="BC5" s="107">
        <v>2</v>
      </c>
      <c r="BD5" s="139">
        <v>1</v>
      </c>
      <c r="BE5" s="107">
        <v>10</v>
      </c>
      <c r="BF5" s="107">
        <v>10</v>
      </c>
      <c r="BG5" s="139">
        <v>1</v>
      </c>
      <c r="BH5" s="107">
        <v>4</v>
      </c>
      <c r="BI5" s="107">
        <v>7</v>
      </c>
      <c r="BJ5" s="107">
        <v>11</v>
      </c>
      <c r="BK5" s="139">
        <v>1</v>
      </c>
      <c r="BL5" s="108">
        <v>86</v>
      </c>
      <c r="BM5" s="139">
        <v>1</v>
      </c>
    </row>
    <row r="6" spans="2:65" x14ac:dyDescent="0.35">
      <c r="B6" s="108" t="s">
        <v>1</v>
      </c>
      <c r="C6" s="108" t="s">
        <v>21</v>
      </c>
      <c r="D6" s="108" t="s">
        <v>249</v>
      </c>
      <c r="E6" s="143" t="s">
        <v>250</v>
      </c>
      <c r="F6" s="108" t="s">
        <v>908</v>
      </c>
      <c r="G6" s="108" t="s">
        <v>5</v>
      </c>
      <c r="H6" s="108" t="s">
        <v>2615</v>
      </c>
      <c r="I6" s="131" t="s">
        <v>603</v>
      </c>
      <c r="J6" s="108" t="s">
        <v>2044</v>
      </c>
      <c r="K6" s="131" t="s">
        <v>603</v>
      </c>
      <c r="L6" s="108" t="s">
        <v>729</v>
      </c>
      <c r="M6" s="108" t="s">
        <v>534</v>
      </c>
      <c r="N6" s="129" t="s">
        <v>534</v>
      </c>
      <c r="O6" s="108">
        <v>2</v>
      </c>
      <c r="P6" s="108">
        <v>2</v>
      </c>
      <c r="Q6" s="108" t="s">
        <v>548</v>
      </c>
      <c r="R6" s="108" t="s">
        <v>548</v>
      </c>
      <c r="S6" s="108">
        <v>2</v>
      </c>
      <c r="T6" s="108" t="s">
        <v>548</v>
      </c>
      <c r="U6" s="108">
        <v>2</v>
      </c>
      <c r="V6" s="108">
        <v>2</v>
      </c>
      <c r="W6" s="108">
        <v>4</v>
      </c>
      <c r="X6" s="108" t="s">
        <v>2679</v>
      </c>
      <c r="Y6" s="108" t="s">
        <v>548</v>
      </c>
      <c r="Z6" s="108" t="s">
        <v>548</v>
      </c>
      <c r="AA6" s="108" t="s">
        <v>548</v>
      </c>
      <c r="AB6" s="108" t="s">
        <v>548</v>
      </c>
      <c r="AC6" s="108">
        <v>14</v>
      </c>
      <c r="AD6" s="135">
        <v>1</v>
      </c>
      <c r="AE6" s="108">
        <v>10</v>
      </c>
      <c r="AF6" s="108">
        <v>10</v>
      </c>
      <c r="AG6" s="135">
        <v>1</v>
      </c>
      <c r="AH6" s="108">
        <v>10</v>
      </c>
      <c r="AI6" s="108">
        <v>4</v>
      </c>
      <c r="AJ6" s="108">
        <v>14</v>
      </c>
      <c r="AK6" s="135">
        <v>1</v>
      </c>
      <c r="AL6" s="108">
        <v>3</v>
      </c>
      <c r="AM6" s="108" t="s">
        <v>548</v>
      </c>
      <c r="AN6" s="108" t="s">
        <v>548</v>
      </c>
      <c r="AO6" s="108">
        <v>4</v>
      </c>
      <c r="AP6" s="108" t="s">
        <v>548</v>
      </c>
      <c r="AQ6" s="108">
        <v>7</v>
      </c>
      <c r="AR6" s="135">
        <v>1</v>
      </c>
      <c r="AS6" s="108">
        <v>5</v>
      </c>
      <c r="AT6" s="108">
        <v>4</v>
      </c>
      <c r="AU6" s="108">
        <v>9</v>
      </c>
      <c r="AV6" s="135">
        <v>1</v>
      </c>
      <c r="AW6" s="108">
        <v>2</v>
      </c>
      <c r="AX6" s="108" t="s">
        <v>614</v>
      </c>
      <c r="AY6" s="108">
        <v>2</v>
      </c>
      <c r="AZ6" s="135">
        <v>1</v>
      </c>
      <c r="BA6" s="108">
        <v>2</v>
      </c>
      <c r="BB6" s="131" t="s">
        <v>603</v>
      </c>
      <c r="BC6" s="108">
        <v>2</v>
      </c>
      <c r="BD6" s="135">
        <v>1</v>
      </c>
      <c r="BE6" s="108">
        <v>10</v>
      </c>
      <c r="BF6" s="108">
        <v>10</v>
      </c>
      <c r="BG6" s="135">
        <v>1</v>
      </c>
      <c r="BH6" s="108">
        <v>4</v>
      </c>
      <c r="BI6" s="108">
        <v>7</v>
      </c>
      <c r="BJ6" s="108">
        <v>11</v>
      </c>
      <c r="BK6" s="135">
        <v>1</v>
      </c>
      <c r="BL6" s="108">
        <v>79</v>
      </c>
      <c r="BM6" s="135">
        <v>1</v>
      </c>
    </row>
    <row r="7" spans="2:65" x14ac:dyDescent="0.35">
      <c r="B7" s="107" t="s">
        <v>1</v>
      </c>
      <c r="C7" s="107" t="s">
        <v>39</v>
      </c>
      <c r="D7" s="107" t="s">
        <v>40</v>
      </c>
      <c r="E7" s="144" t="s">
        <v>217</v>
      </c>
      <c r="F7" s="107" t="s">
        <v>1027</v>
      </c>
      <c r="G7" s="107" t="s">
        <v>42</v>
      </c>
      <c r="H7" s="107" t="s">
        <v>2678</v>
      </c>
      <c r="I7" s="133" t="s">
        <v>603</v>
      </c>
      <c r="J7" s="107" t="s">
        <v>2012</v>
      </c>
      <c r="K7" s="133" t="s">
        <v>603</v>
      </c>
      <c r="L7" s="107" t="s">
        <v>627</v>
      </c>
      <c r="M7" s="107" t="s">
        <v>534</v>
      </c>
      <c r="N7" s="132" t="s">
        <v>534</v>
      </c>
      <c r="O7" s="107">
        <v>2</v>
      </c>
      <c r="P7" s="107">
        <v>2</v>
      </c>
      <c r="Q7" s="107">
        <v>1</v>
      </c>
      <c r="R7" s="107">
        <v>1</v>
      </c>
      <c r="S7" s="107">
        <v>2</v>
      </c>
      <c r="T7" s="107">
        <v>2</v>
      </c>
      <c r="U7" s="107">
        <v>2</v>
      </c>
      <c r="V7" s="107">
        <v>2</v>
      </c>
      <c r="W7" s="107">
        <v>4</v>
      </c>
      <c r="X7" s="107" t="s">
        <v>2677</v>
      </c>
      <c r="Y7" s="107" t="s">
        <v>548</v>
      </c>
      <c r="Z7" s="107" t="s">
        <v>548</v>
      </c>
      <c r="AA7" s="107" t="s">
        <v>548</v>
      </c>
      <c r="AB7" s="107" t="s">
        <v>548</v>
      </c>
      <c r="AC7" s="107">
        <v>18</v>
      </c>
      <c r="AD7" s="139">
        <v>1</v>
      </c>
      <c r="AE7" s="107">
        <v>10</v>
      </c>
      <c r="AF7" s="107">
        <v>10</v>
      </c>
      <c r="AG7" s="139">
        <v>1</v>
      </c>
      <c r="AH7" s="107">
        <v>10</v>
      </c>
      <c r="AI7" s="107">
        <v>4</v>
      </c>
      <c r="AJ7" s="107">
        <v>14</v>
      </c>
      <c r="AK7" s="139">
        <v>1</v>
      </c>
      <c r="AL7" s="107">
        <v>3</v>
      </c>
      <c r="AM7" s="107" t="s">
        <v>548</v>
      </c>
      <c r="AN7" s="107" t="s">
        <v>548</v>
      </c>
      <c r="AO7" s="107">
        <v>4</v>
      </c>
      <c r="AP7" s="107">
        <v>2</v>
      </c>
      <c r="AQ7" s="107">
        <v>9</v>
      </c>
      <c r="AR7" s="139">
        <v>1</v>
      </c>
      <c r="AS7" s="107">
        <v>5</v>
      </c>
      <c r="AT7" s="107">
        <v>4</v>
      </c>
      <c r="AU7" s="107">
        <v>9</v>
      </c>
      <c r="AV7" s="139">
        <v>1</v>
      </c>
      <c r="AW7" s="107">
        <v>2</v>
      </c>
      <c r="AX7" s="107" t="s">
        <v>614</v>
      </c>
      <c r="AY7" s="107">
        <v>2</v>
      </c>
      <c r="AZ7" s="139">
        <v>1</v>
      </c>
      <c r="BA7" s="107">
        <v>2</v>
      </c>
      <c r="BB7" s="133" t="s">
        <v>603</v>
      </c>
      <c r="BC7" s="107">
        <v>2</v>
      </c>
      <c r="BD7" s="139">
        <v>1</v>
      </c>
      <c r="BE7" s="107">
        <v>10</v>
      </c>
      <c r="BF7" s="107">
        <v>10</v>
      </c>
      <c r="BG7" s="139">
        <v>1</v>
      </c>
      <c r="BH7" s="107">
        <v>4</v>
      </c>
      <c r="BI7" s="107">
        <v>7</v>
      </c>
      <c r="BJ7" s="107">
        <v>11</v>
      </c>
      <c r="BK7" s="139">
        <v>1</v>
      </c>
      <c r="BL7" s="108">
        <v>85</v>
      </c>
      <c r="BM7" s="139">
        <v>1</v>
      </c>
    </row>
    <row r="8" spans="2:65" x14ac:dyDescent="0.35">
      <c r="B8" s="108" t="s">
        <v>1</v>
      </c>
      <c r="C8" s="108" t="s">
        <v>97</v>
      </c>
      <c r="D8" s="108" t="s">
        <v>98</v>
      </c>
      <c r="E8" s="143" t="s">
        <v>203</v>
      </c>
      <c r="F8" s="108" t="s">
        <v>953</v>
      </c>
      <c r="G8" s="108" t="s">
        <v>88</v>
      </c>
      <c r="H8" s="108" t="s">
        <v>2676</v>
      </c>
      <c r="I8" s="131" t="s">
        <v>603</v>
      </c>
      <c r="J8" s="108" t="s">
        <v>2095</v>
      </c>
      <c r="K8" s="131" t="s">
        <v>603</v>
      </c>
      <c r="L8" s="108" t="s">
        <v>618</v>
      </c>
      <c r="M8" s="108" t="s">
        <v>534</v>
      </c>
      <c r="N8" s="129" t="s">
        <v>534</v>
      </c>
      <c r="O8" s="108">
        <v>2</v>
      </c>
      <c r="P8" s="108">
        <v>2</v>
      </c>
      <c r="Q8" s="108">
        <v>1</v>
      </c>
      <c r="R8" s="108">
        <v>1</v>
      </c>
      <c r="S8" s="108">
        <v>2</v>
      </c>
      <c r="T8" s="108">
        <v>2</v>
      </c>
      <c r="U8" s="108">
        <v>2</v>
      </c>
      <c r="V8" s="108">
        <v>2</v>
      </c>
      <c r="W8" s="108">
        <v>4</v>
      </c>
      <c r="X8" s="108" t="s">
        <v>1899</v>
      </c>
      <c r="Y8" s="108" t="s">
        <v>548</v>
      </c>
      <c r="Z8" s="108" t="s">
        <v>548</v>
      </c>
      <c r="AA8" s="108" t="s">
        <v>548</v>
      </c>
      <c r="AB8" s="108" t="s">
        <v>548</v>
      </c>
      <c r="AC8" s="108">
        <v>18</v>
      </c>
      <c r="AD8" s="135">
        <v>1</v>
      </c>
      <c r="AE8" s="108">
        <v>10</v>
      </c>
      <c r="AF8" s="108">
        <v>10</v>
      </c>
      <c r="AG8" s="135">
        <v>1</v>
      </c>
      <c r="AH8" s="108">
        <v>10</v>
      </c>
      <c r="AI8" s="108">
        <v>4</v>
      </c>
      <c r="AJ8" s="108">
        <v>14</v>
      </c>
      <c r="AK8" s="135">
        <v>1</v>
      </c>
      <c r="AL8" s="108">
        <v>3</v>
      </c>
      <c r="AM8" s="108">
        <v>3</v>
      </c>
      <c r="AN8" s="108" t="s">
        <v>614</v>
      </c>
      <c r="AO8" s="108">
        <v>4</v>
      </c>
      <c r="AP8" s="108" t="s">
        <v>548</v>
      </c>
      <c r="AQ8" s="108">
        <v>10</v>
      </c>
      <c r="AR8" s="135">
        <v>1</v>
      </c>
      <c r="AS8" s="108">
        <v>5</v>
      </c>
      <c r="AT8" s="108">
        <v>4</v>
      </c>
      <c r="AU8" s="108">
        <v>9</v>
      </c>
      <c r="AV8" s="135">
        <v>1</v>
      </c>
      <c r="AW8" s="108">
        <v>2</v>
      </c>
      <c r="AX8" s="108" t="s">
        <v>548</v>
      </c>
      <c r="AY8" s="108">
        <v>2</v>
      </c>
      <c r="AZ8" s="135">
        <v>1</v>
      </c>
      <c r="BA8" s="108">
        <v>2</v>
      </c>
      <c r="BB8" s="131" t="s">
        <v>603</v>
      </c>
      <c r="BC8" s="108">
        <v>2</v>
      </c>
      <c r="BD8" s="135">
        <v>1</v>
      </c>
      <c r="BE8" s="108">
        <v>10</v>
      </c>
      <c r="BF8" s="108">
        <v>10</v>
      </c>
      <c r="BG8" s="135">
        <v>1</v>
      </c>
      <c r="BH8" s="108">
        <v>4</v>
      </c>
      <c r="BI8" s="108">
        <v>7</v>
      </c>
      <c r="BJ8" s="108">
        <v>11</v>
      </c>
      <c r="BK8" s="135">
        <v>1</v>
      </c>
      <c r="BL8" s="108">
        <v>86</v>
      </c>
      <c r="BM8" s="135">
        <v>1</v>
      </c>
    </row>
    <row r="9" spans="2:65" x14ac:dyDescent="0.35">
      <c r="B9" s="107" t="s">
        <v>1</v>
      </c>
      <c r="C9" s="107" t="s">
        <v>39</v>
      </c>
      <c r="D9" s="107" t="s">
        <v>359</v>
      </c>
      <c r="E9" s="144" t="s">
        <v>472</v>
      </c>
      <c r="F9" s="107" t="s">
        <v>1108</v>
      </c>
      <c r="G9" s="107" t="s">
        <v>42</v>
      </c>
      <c r="H9" s="107" t="s">
        <v>2675</v>
      </c>
      <c r="I9" s="133" t="s">
        <v>603</v>
      </c>
      <c r="J9" s="107" t="s">
        <v>1998</v>
      </c>
      <c r="K9" s="133" t="s">
        <v>603</v>
      </c>
      <c r="L9" s="107" t="s">
        <v>624</v>
      </c>
      <c r="M9" s="107" t="s">
        <v>534</v>
      </c>
      <c r="N9" s="132" t="s">
        <v>534</v>
      </c>
      <c r="O9" s="107">
        <v>2</v>
      </c>
      <c r="P9" s="107">
        <v>2</v>
      </c>
      <c r="Q9" s="107">
        <v>1</v>
      </c>
      <c r="R9" s="107">
        <v>1</v>
      </c>
      <c r="S9" s="107">
        <v>2</v>
      </c>
      <c r="T9" s="107">
        <v>2</v>
      </c>
      <c r="U9" s="107">
        <v>2</v>
      </c>
      <c r="V9" s="107">
        <v>2</v>
      </c>
      <c r="W9" s="107">
        <v>4</v>
      </c>
      <c r="X9" s="107" t="s">
        <v>623</v>
      </c>
      <c r="Y9" s="107" t="s">
        <v>548</v>
      </c>
      <c r="Z9" s="107" t="s">
        <v>548</v>
      </c>
      <c r="AA9" s="107" t="s">
        <v>548</v>
      </c>
      <c r="AB9" s="107" t="s">
        <v>548</v>
      </c>
      <c r="AC9" s="107">
        <v>18</v>
      </c>
      <c r="AD9" s="139">
        <v>1</v>
      </c>
      <c r="AE9" s="107">
        <v>10</v>
      </c>
      <c r="AF9" s="107">
        <v>10</v>
      </c>
      <c r="AG9" s="139">
        <v>1</v>
      </c>
      <c r="AH9" s="107">
        <v>10</v>
      </c>
      <c r="AI9" s="107">
        <v>4</v>
      </c>
      <c r="AJ9" s="107">
        <v>14</v>
      </c>
      <c r="AK9" s="139">
        <v>1</v>
      </c>
      <c r="AL9" s="107">
        <v>3</v>
      </c>
      <c r="AM9" s="107" t="s">
        <v>548</v>
      </c>
      <c r="AN9" s="107" t="s">
        <v>548</v>
      </c>
      <c r="AO9" s="107">
        <v>4</v>
      </c>
      <c r="AP9" s="107" t="s">
        <v>548</v>
      </c>
      <c r="AQ9" s="107">
        <v>7</v>
      </c>
      <c r="AR9" s="139">
        <v>1</v>
      </c>
      <c r="AS9" s="107">
        <v>5</v>
      </c>
      <c r="AT9" s="107">
        <v>4</v>
      </c>
      <c r="AU9" s="107">
        <v>9</v>
      </c>
      <c r="AV9" s="139">
        <v>1</v>
      </c>
      <c r="AW9" s="107">
        <v>2</v>
      </c>
      <c r="AX9" s="107" t="s">
        <v>614</v>
      </c>
      <c r="AY9" s="107">
        <v>2</v>
      </c>
      <c r="AZ9" s="139">
        <v>1</v>
      </c>
      <c r="BA9" s="107">
        <v>2</v>
      </c>
      <c r="BB9" s="133" t="s">
        <v>603</v>
      </c>
      <c r="BC9" s="107">
        <v>2</v>
      </c>
      <c r="BD9" s="139">
        <v>1</v>
      </c>
      <c r="BE9" s="107">
        <v>10</v>
      </c>
      <c r="BF9" s="107">
        <v>10</v>
      </c>
      <c r="BG9" s="139">
        <v>1</v>
      </c>
      <c r="BH9" s="107">
        <v>4</v>
      </c>
      <c r="BI9" s="107">
        <v>7</v>
      </c>
      <c r="BJ9" s="107">
        <v>11</v>
      </c>
      <c r="BK9" s="139">
        <v>1</v>
      </c>
      <c r="BL9" s="108">
        <v>83</v>
      </c>
      <c r="BM9" s="139">
        <v>1</v>
      </c>
    </row>
    <row r="10" spans="2:65" x14ac:dyDescent="0.35">
      <c r="B10" s="108" t="s">
        <v>1</v>
      </c>
      <c r="C10" s="108" t="s">
        <v>24</v>
      </c>
      <c r="D10" s="108" t="s">
        <v>64</v>
      </c>
      <c r="E10" s="143" t="s">
        <v>441</v>
      </c>
      <c r="F10" s="108" t="s">
        <v>1015</v>
      </c>
      <c r="G10" s="108" t="s">
        <v>42</v>
      </c>
      <c r="H10" s="108" t="s">
        <v>2395</v>
      </c>
      <c r="I10" s="131" t="s">
        <v>603</v>
      </c>
      <c r="J10" s="108" t="s">
        <v>1303</v>
      </c>
      <c r="K10" s="131" t="s">
        <v>603</v>
      </c>
      <c r="L10" s="108" t="s">
        <v>620</v>
      </c>
      <c r="M10" s="108" t="s">
        <v>534</v>
      </c>
      <c r="N10" s="129" t="s">
        <v>534</v>
      </c>
      <c r="O10" s="108">
        <v>2</v>
      </c>
      <c r="P10" s="108">
        <v>2</v>
      </c>
      <c r="Q10" s="108">
        <v>1</v>
      </c>
      <c r="R10" s="108">
        <v>1</v>
      </c>
      <c r="S10" s="108">
        <v>2</v>
      </c>
      <c r="T10" s="108">
        <v>2</v>
      </c>
      <c r="U10" s="108">
        <v>2</v>
      </c>
      <c r="V10" s="108">
        <v>2</v>
      </c>
      <c r="W10" s="108">
        <v>4</v>
      </c>
      <c r="X10" s="108" t="s">
        <v>2674</v>
      </c>
      <c r="Y10" s="108" t="s">
        <v>548</v>
      </c>
      <c r="Z10" s="108" t="s">
        <v>548</v>
      </c>
      <c r="AA10" s="108" t="s">
        <v>548</v>
      </c>
      <c r="AB10" s="108" t="s">
        <v>548</v>
      </c>
      <c r="AC10" s="108">
        <v>18</v>
      </c>
      <c r="AD10" s="135">
        <v>1</v>
      </c>
      <c r="AE10" s="108">
        <v>10</v>
      </c>
      <c r="AF10" s="108">
        <v>10</v>
      </c>
      <c r="AG10" s="135">
        <v>1</v>
      </c>
      <c r="AH10" s="108">
        <v>10</v>
      </c>
      <c r="AI10" s="108">
        <v>4</v>
      </c>
      <c r="AJ10" s="108">
        <v>14</v>
      </c>
      <c r="AK10" s="135">
        <v>1</v>
      </c>
      <c r="AL10" s="108">
        <v>3</v>
      </c>
      <c r="AM10" s="108">
        <v>3</v>
      </c>
      <c r="AN10" s="108" t="s">
        <v>614</v>
      </c>
      <c r="AO10" s="108">
        <v>4</v>
      </c>
      <c r="AP10" s="108" t="s">
        <v>548</v>
      </c>
      <c r="AQ10" s="108">
        <v>10</v>
      </c>
      <c r="AR10" s="135">
        <v>1</v>
      </c>
      <c r="AS10" s="108">
        <v>5</v>
      </c>
      <c r="AT10" s="108">
        <v>4</v>
      </c>
      <c r="AU10" s="108">
        <v>9</v>
      </c>
      <c r="AV10" s="135">
        <v>1</v>
      </c>
      <c r="AW10" s="108">
        <v>2</v>
      </c>
      <c r="AX10" s="108" t="s">
        <v>614</v>
      </c>
      <c r="AY10" s="108">
        <v>2</v>
      </c>
      <c r="AZ10" s="135">
        <v>1</v>
      </c>
      <c r="BA10" s="108">
        <v>2</v>
      </c>
      <c r="BB10" s="131" t="s">
        <v>603</v>
      </c>
      <c r="BC10" s="108">
        <v>2</v>
      </c>
      <c r="BD10" s="135">
        <v>1</v>
      </c>
      <c r="BE10" s="108">
        <v>10</v>
      </c>
      <c r="BF10" s="108">
        <v>10</v>
      </c>
      <c r="BG10" s="135">
        <v>1</v>
      </c>
      <c r="BH10" s="108">
        <v>4</v>
      </c>
      <c r="BI10" s="108">
        <v>7</v>
      </c>
      <c r="BJ10" s="108">
        <v>11</v>
      </c>
      <c r="BK10" s="135">
        <v>1</v>
      </c>
      <c r="BL10" s="108">
        <v>86</v>
      </c>
      <c r="BM10" s="135">
        <v>1</v>
      </c>
    </row>
    <row r="11" spans="2:65" x14ac:dyDescent="0.35">
      <c r="B11" s="107" t="s">
        <v>1</v>
      </c>
      <c r="C11" s="107" t="s">
        <v>21</v>
      </c>
      <c r="D11" s="107" t="s">
        <v>54</v>
      </c>
      <c r="E11" s="144" t="s">
        <v>55</v>
      </c>
      <c r="F11" s="107" t="s">
        <v>962</v>
      </c>
      <c r="G11" s="107" t="s">
        <v>45</v>
      </c>
      <c r="H11" s="107" t="s">
        <v>2673</v>
      </c>
      <c r="I11" s="133" t="s">
        <v>603</v>
      </c>
      <c r="J11" s="107" t="s">
        <v>2108</v>
      </c>
      <c r="K11" s="133" t="s">
        <v>603</v>
      </c>
      <c r="L11" s="107" t="s">
        <v>618</v>
      </c>
      <c r="M11" s="107" t="s">
        <v>534</v>
      </c>
      <c r="N11" s="132" t="s">
        <v>534</v>
      </c>
      <c r="O11" s="107">
        <v>2</v>
      </c>
      <c r="P11" s="107">
        <v>2</v>
      </c>
      <c r="Q11" s="107">
        <v>1</v>
      </c>
      <c r="R11" s="107">
        <v>1</v>
      </c>
      <c r="S11" s="107">
        <v>2</v>
      </c>
      <c r="T11" s="107">
        <v>2</v>
      </c>
      <c r="U11" s="107">
        <v>2</v>
      </c>
      <c r="V11" s="107">
        <v>2</v>
      </c>
      <c r="W11" s="107">
        <v>4</v>
      </c>
      <c r="X11" s="107" t="s">
        <v>2672</v>
      </c>
      <c r="Y11" s="107" t="s">
        <v>548</v>
      </c>
      <c r="Z11" s="107" t="s">
        <v>548</v>
      </c>
      <c r="AA11" s="107" t="s">
        <v>548</v>
      </c>
      <c r="AB11" s="107" t="s">
        <v>548</v>
      </c>
      <c r="AC11" s="107">
        <v>18</v>
      </c>
      <c r="AD11" s="139">
        <v>1</v>
      </c>
      <c r="AE11" s="107">
        <v>10</v>
      </c>
      <c r="AF11" s="107">
        <v>10</v>
      </c>
      <c r="AG11" s="139">
        <v>1</v>
      </c>
      <c r="AH11" s="107">
        <v>10</v>
      </c>
      <c r="AI11" s="107">
        <v>4</v>
      </c>
      <c r="AJ11" s="107">
        <v>14</v>
      </c>
      <c r="AK11" s="139">
        <v>1</v>
      </c>
      <c r="AL11" s="107">
        <v>3</v>
      </c>
      <c r="AM11" s="107">
        <v>3</v>
      </c>
      <c r="AN11" s="107" t="s">
        <v>614</v>
      </c>
      <c r="AO11" s="107">
        <v>4</v>
      </c>
      <c r="AP11" s="107" t="s">
        <v>548</v>
      </c>
      <c r="AQ11" s="107">
        <v>10</v>
      </c>
      <c r="AR11" s="139">
        <v>1</v>
      </c>
      <c r="AS11" s="107">
        <v>5</v>
      </c>
      <c r="AT11" s="107">
        <v>4</v>
      </c>
      <c r="AU11" s="107">
        <v>9</v>
      </c>
      <c r="AV11" s="139">
        <v>1</v>
      </c>
      <c r="AW11" s="107">
        <v>2</v>
      </c>
      <c r="AX11" s="107" t="s">
        <v>548</v>
      </c>
      <c r="AY11" s="107">
        <v>2</v>
      </c>
      <c r="AZ11" s="139">
        <v>1</v>
      </c>
      <c r="BA11" s="107">
        <v>2</v>
      </c>
      <c r="BB11" s="133" t="s">
        <v>603</v>
      </c>
      <c r="BC11" s="107">
        <v>2</v>
      </c>
      <c r="BD11" s="139">
        <v>1</v>
      </c>
      <c r="BE11" s="107">
        <v>10</v>
      </c>
      <c r="BF11" s="107">
        <v>10</v>
      </c>
      <c r="BG11" s="139">
        <v>1</v>
      </c>
      <c r="BH11" s="107">
        <v>4</v>
      </c>
      <c r="BI11" s="107">
        <v>7</v>
      </c>
      <c r="BJ11" s="107">
        <v>11</v>
      </c>
      <c r="BK11" s="139">
        <v>1</v>
      </c>
      <c r="BL11" s="108">
        <v>86</v>
      </c>
      <c r="BM11" s="139">
        <v>1</v>
      </c>
    </row>
    <row r="12" spans="2:65" x14ac:dyDescent="0.35">
      <c r="B12" s="108" t="s">
        <v>1</v>
      </c>
      <c r="C12" s="108" t="s">
        <v>223</v>
      </c>
      <c r="D12" s="108" t="s">
        <v>452</v>
      </c>
      <c r="E12" s="143" t="s">
        <v>453</v>
      </c>
      <c r="F12" s="108" t="s">
        <v>1229</v>
      </c>
      <c r="G12" s="108" t="s">
        <v>210</v>
      </c>
      <c r="H12" s="108" t="s">
        <v>2671</v>
      </c>
      <c r="I12" s="131" t="s">
        <v>603</v>
      </c>
      <c r="J12" s="108" t="s">
        <v>2245</v>
      </c>
      <c r="K12" s="131" t="s">
        <v>603</v>
      </c>
      <c r="L12" s="108" t="s">
        <v>622</v>
      </c>
      <c r="M12" s="108" t="s">
        <v>534</v>
      </c>
      <c r="N12" s="129" t="s">
        <v>534</v>
      </c>
      <c r="O12" s="108">
        <v>2</v>
      </c>
      <c r="P12" s="108">
        <v>2</v>
      </c>
      <c r="Q12" s="108">
        <v>1</v>
      </c>
      <c r="R12" s="108">
        <v>1</v>
      </c>
      <c r="S12" s="108">
        <v>2</v>
      </c>
      <c r="T12" s="108">
        <v>2</v>
      </c>
      <c r="U12" s="108">
        <v>2</v>
      </c>
      <c r="V12" s="108">
        <v>2</v>
      </c>
      <c r="W12" s="108" t="s">
        <v>548</v>
      </c>
      <c r="X12" s="108" t="s">
        <v>2670</v>
      </c>
      <c r="Y12" s="108" t="s">
        <v>548</v>
      </c>
      <c r="Z12" s="108" t="s">
        <v>548</v>
      </c>
      <c r="AA12" s="108" t="s">
        <v>548</v>
      </c>
      <c r="AB12" s="108" t="s">
        <v>548</v>
      </c>
      <c r="AC12" s="108">
        <v>14</v>
      </c>
      <c r="AD12" s="135">
        <v>1</v>
      </c>
      <c r="AE12" s="108" t="s">
        <v>548</v>
      </c>
      <c r="AF12" s="108" t="s">
        <v>534</v>
      </c>
      <c r="AG12" s="129" t="s">
        <v>534</v>
      </c>
      <c r="AH12" s="108">
        <v>10</v>
      </c>
      <c r="AI12" s="108">
        <v>4</v>
      </c>
      <c r="AJ12" s="108">
        <v>14</v>
      </c>
      <c r="AK12" s="135">
        <v>1</v>
      </c>
      <c r="AL12" s="108">
        <v>3</v>
      </c>
      <c r="AM12" s="108" t="s">
        <v>548</v>
      </c>
      <c r="AN12" s="108" t="s">
        <v>548</v>
      </c>
      <c r="AO12" s="108">
        <v>4</v>
      </c>
      <c r="AP12" s="108" t="s">
        <v>548</v>
      </c>
      <c r="AQ12" s="108">
        <v>7</v>
      </c>
      <c r="AR12" s="135">
        <v>1</v>
      </c>
      <c r="AS12" s="108">
        <v>5</v>
      </c>
      <c r="AT12" s="108">
        <v>4</v>
      </c>
      <c r="AU12" s="108">
        <v>9</v>
      </c>
      <c r="AV12" s="135">
        <v>1</v>
      </c>
      <c r="AW12" s="108">
        <v>2</v>
      </c>
      <c r="AX12" s="108" t="s">
        <v>548</v>
      </c>
      <c r="AY12" s="108">
        <v>2</v>
      </c>
      <c r="AZ12" s="135">
        <v>1</v>
      </c>
      <c r="BA12" s="108">
        <v>2</v>
      </c>
      <c r="BB12" s="131" t="s">
        <v>603</v>
      </c>
      <c r="BC12" s="108">
        <v>2</v>
      </c>
      <c r="BD12" s="135">
        <v>1</v>
      </c>
      <c r="BE12" s="108">
        <v>10</v>
      </c>
      <c r="BF12" s="108">
        <v>10</v>
      </c>
      <c r="BG12" s="135">
        <v>1</v>
      </c>
      <c r="BH12" s="108">
        <v>4</v>
      </c>
      <c r="BI12" s="108">
        <v>7</v>
      </c>
      <c r="BJ12" s="108">
        <v>11</v>
      </c>
      <c r="BK12" s="135">
        <v>1</v>
      </c>
      <c r="BL12" s="108">
        <v>69</v>
      </c>
      <c r="BM12" s="135">
        <v>1</v>
      </c>
    </row>
    <row r="13" spans="2:65" x14ac:dyDescent="0.35">
      <c r="B13" s="107" t="s">
        <v>1</v>
      </c>
      <c r="C13" s="107" t="s">
        <v>12</v>
      </c>
      <c r="D13" s="107" t="s">
        <v>13</v>
      </c>
      <c r="E13" s="144" t="s">
        <v>14</v>
      </c>
      <c r="F13" s="107" t="s">
        <v>910</v>
      </c>
      <c r="G13" s="107" t="s">
        <v>15</v>
      </c>
      <c r="H13" s="107" t="s">
        <v>2669</v>
      </c>
      <c r="I13" s="133" t="s">
        <v>603</v>
      </c>
      <c r="J13" s="107" t="s">
        <v>1303</v>
      </c>
      <c r="K13" s="133" t="s">
        <v>603</v>
      </c>
      <c r="L13" s="107" t="s">
        <v>637</v>
      </c>
      <c r="M13" s="107" t="s">
        <v>534</v>
      </c>
      <c r="N13" s="132" t="s">
        <v>534</v>
      </c>
      <c r="O13" s="107">
        <v>2</v>
      </c>
      <c r="P13" s="107">
        <v>2</v>
      </c>
      <c r="Q13" s="107">
        <v>1</v>
      </c>
      <c r="R13" s="107">
        <v>1</v>
      </c>
      <c r="S13" s="107">
        <v>2</v>
      </c>
      <c r="T13" s="107">
        <v>2</v>
      </c>
      <c r="U13" s="107">
        <v>2</v>
      </c>
      <c r="V13" s="107">
        <v>2</v>
      </c>
      <c r="W13" s="107">
        <v>4</v>
      </c>
      <c r="X13" s="107" t="s">
        <v>2668</v>
      </c>
      <c r="Y13" s="107" t="s">
        <v>548</v>
      </c>
      <c r="Z13" s="107" t="s">
        <v>548</v>
      </c>
      <c r="AA13" s="107" t="s">
        <v>548</v>
      </c>
      <c r="AB13" s="107" t="s">
        <v>548</v>
      </c>
      <c r="AC13" s="107">
        <v>18</v>
      </c>
      <c r="AD13" s="139">
        <v>1</v>
      </c>
      <c r="AE13" s="107">
        <v>10</v>
      </c>
      <c r="AF13" s="107">
        <v>10</v>
      </c>
      <c r="AG13" s="139">
        <v>1</v>
      </c>
      <c r="AH13" s="107">
        <v>10</v>
      </c>
      <c r="AI13" s="107">
        <v>4</v>
      </c>
      <c r="AJ13" s="107">
        <v>14</v>
      </c>
      <c r="AK13" s="139">
        <v>1</v>
      </c>
      <c r="AL13" s="107">
        <v>3</v>
      </c>
      <c r="AM13" s="107">
        <v>3</v>
      </c>
      <c r="AN13" s="107" t="s">
        <v>614</v>
      </c>
      <c r="AO13" s="107">
        <v>4</v>
      </c>
      <c r="AP13" s="107" t="s">
        <v>548</v>
      </c>
      <c r="AQ13" s="107">
        <v>10</v>
      </c>
      <c r="AR13" s="139">
        <v>1</v>
      </c>
      <c r="AS13" s="107">
        <v>5</v>
      </c>
      <c r="AT13" s="107">
        <v>4</v>
      </c>
      <c r="AU13" s="107">
        <v>9</v>
      </c>
      <c r="AV13" s="139">
        <v>1</v>
      </c>
      <c r="AW13" s="107">
        <v>2</v>
      </c>
      <c r="AX13" s="107" t="s">
        <v>548</v>
      </c>
      <c r="AY13" s="107">
        <v>2</v>
      </c>
      <c r="AZ13" s="139">
        <v>1</v>
      </c>
      <c r="BA13" s="107">
        <v>2</v>
      </c>
      <c r="BB13" s="133" t="s">
        <v>603</v>
      </c>
      <c r="BC13" s="107">
        <v>2</v>
      </c>
      <c r="BD13" s="139">
        <v>1</v>
      </c>
      <c r="BE13" s="107">
        <v>10</v>
      </c>
      <c r="BF13" s="107">
        <v>10</v>
      </c>
      <c r="BG13" s="139">
        <v>1</v>
      </c>
      <c r="BH13" s="107">
        <v>4</v>
      </c>
      <c r="BI13" s="107">
        <v>7</v>
      </c>
      <c r="BJ13" s="107">
        <v>11</v>
      </c>
      <c r="BK13" s="139">
        <v>1</v>
      </c>
      <c r="BL13" s="108">
        <v>86</v>
      </c>
      <c r="BM13" s="139">
        <v>1</v>
      </c>
    </row>
    <row r="14" spans="2:65" x14ac:dyDescent="0.35">
      <c r="B14" s="108" t="s">
        <v>1</v>
      </c>
      <c r="C14" s="108" t="s">
        <v>72</v>
      </c>
      <c r="D14" s="108" t="s">
        <v>291</v>
      </c>
      <c r="E14" s="143" t="s">
        <v>292</v>
      </c>
      <c r="F14" s="108" t="s">
        <v>993</v>
      </c>
      <c r="G14" s="108" t="s">
        <v>75</v>
      </c>
      <c r="H14" s="108" t="s">
        <v>2667</v>
      </c>
      <c r="I14" s="131" t="s">
        <v>603</v>
      </c>
      <c r="J14" s="108" t="s">
        <v>1303</v>
      </c>
      <c r="K14" s="131" t="s">
        <v>603</v>
      </c>
      <c r="L14" s="108" t="s">
        <v>664</v>
      </c>
      <c r="M14" s="108" t="s">
        <v>534</v>
      </c>
      <c r="N14" s="129" t="s">
        <v>534</v>
      </c>
      <c r="O14" s="108">
        <v>2</v>
      </c>
      <c r="P14" s="108">
        <v>2</v>
      </c>
      <c r="Q14" s="108">
        <v>1</v>
      </c>
      <c r="R14" s="108">
        <v>1</v>
      </c>
      <c r="S14" s="108">
        <v>2</v>
      </c>
      <c r="T14" s="108">
        <v>2</v>
      </c>
      <c r="U14" s="108">
        <v>2</v>
      </c>
      <c r="V14" s="108">
        <v>2</v>
      </c>
      <c r="W14" s="108">
        <v>4</v>
      </c>
      <c r="X14" s="108" t="s">
        <v>2666</v>
      </c>
      <c r="Y14" s="108" t="s">
        <v>548</v>
      </c>
      <c r="Z14" s="108" t="s">
        <v>548</v>
      </c>
      <c r="AA14" s="108" t="s">
        <v>548</v>
      </c>
      <c r="AB14" s="108" t="s">
        <v>548</v>
      </c>
      <c r="AC14" s="108">
        <v>18</v>
      </c>
      <c r="AD14" s="135">
        <v>1</v>
      </c>
      <c r="AE14" s="108">
        <v>10</v>
      </c>
      <c r="AF14" s="108">
        <v>10</v>
      </c>
      <c r="AG14" s="135">
        <v>1</v>
      </c>
      <c r="AH14" s="108">
        <v>10</v>
      </c>
      <c r="AI14" s="108">
        <v>4</v>
      </c>
      <c r="AJ14" s="108">
        <v>14</v>
      </c>
      <c r="AK14" s="135">
        <v>1</v>
      </c>
      <c r="AL14" s="108">
        <v>3</v>
      </c>
      <c r="AM14" s="108">
        <v>3</v>
      </c>
      <c r="AN14" s="108" t="s">
        <v>614</v>
      </c>
      <c r="AO14" s="108">
        <v>4</v>
      </c>
      <c r="AP14" s="108" t="s">
        <v>548</v>
      </c>
      <c r="AQ14" s="108">
        <v>10</v>
      </c>
      <c r="AR14" s="135">
        <v>1</v>
      </c>
      <c r="AS14" s="108">
        <v>5</v>
      </c>
      <c r="AT14" s="108">
        <v>4</v>
      </c>
      <c r="AU14" s="108">
        <v>9</v>
      </c>
      <c r="AV14" s="135">
        <v>1</v>
      </c>
      <c r="AW14" s="108">
        <v>2</v>
      </c>
      <c r="AX14" s="108" t="s">
        <v>614</v>
      </c>
      <c r="AY14" s="108">
        <v>2</v>
      </c>
      <c r="AZ14" s="135">
        <v>1</v>
      </c>
      <c r="BA14" s="108">
        <v>2</v>
      </c>
      <c r="BB14" s="131" t="s">
        <v>603</v>
      </c>
      <c r="BC14" s="108">
        <v>2</v>
      </c>
      <c r="BD14" s="135">
        <v>1</v>
      </c>
      <c r="BE14" s="108">
        <v>10</v>
      </c>
      <c r="BF14" s="108">
        <v>10</v>
      </c>
      <c r="BG14" s="135">
        <v>1</v>
      </c>
      <c r="BH14" s="108">
        <v>4</v>
      </c>
      <c r="BI14" s="108">
        <v>7</v>
      </c>
      <c r="BJ14" s="108">
        <v>11</v>
      </c>
      <c r="BK14" s="135">
        <v>1</v>
      </c>
      <c r="BL14" s="108">
        <v>86</v>
      </c>
      <c r="BM14" s="135">
        <v>1</v>
      </c>
    </row>
    <row r="15" spans="2:65" x14ac:dyDescent="0.35">
      <c r="B15" s="107" t="s">
        <v>1</v>
      </c>
      <c r="C15" s="107" t="s">
        <v>21</v>
      </c>
      <c r="D15" s="107" t="s">
        <v>43</v>
      </c>
      <c r="E15" s="144" t="s">
        <v>44</v>
      </c>
      <c r="F15" s="107" t="s">
        <v>938</v>
      </c>
      <c r="G15" s="107" t="s">
        <v>267</v>
      </c>
      <c r="H15" s="107" t="s">
        <v>2665</v>
      </c>
      <c r="I15" s="133" t="s">
        <v>603</v>
      </c>
      <c r="J15" s="107" t="s">
        <v>1958</v>
      </c>
      <c r="K15" s="133" t="s">
        <v>603</v>
      </c>
      <c r="L15" s="107" t="s">
        <v>622</v>
      </c>
      <c r="M15" s="107" t="s">
        <v>534</v>
      </c>
      <c r="N15" s="132" t="s">
        <v>534</v>
      </c>
      <c r="O15" s="107">
        <v>2</v>
      </c>
      <c r="P15" s="107">
        <v>2</v>
      </c>
      <c r="Q15" s="107">
        <v>1</v>
      </c>
      <c r="R15" s="107">
        <v>1</v>
      </c>
      <c r="S15" s="107">
        <v>2</v>
      </c>
      <c r="T15" s="107">
        <v>2</v>
      </c>
      <c r="U15" s="107">
        <v>2</v>
      </c>
      <c r="V15" s="107">
        <v>2</v>
      </c>
      <c r="W15" s="107">
        <v>4</v>
      </c>
      <c r="X15" s="107" t="s">
        <v>2664</v>
      </c>
      <c r="Y15" s="107" t="s">
        <v>548</v>
      </c>
      <c r="Z15" s="107" t="s">
        <v>548</v>
      </c>
      <c r="AA15" s="107" t="s">
        <v>548</v>
      </c>
      <c r="AB15" s="107" t="s">
        <v>548</v>
      </c>
      <c r="AC15" s="107">
        <v>18</v>
      </c>
      <c r="AD15" s="139">
        <v>1</v>
      </c>
      <c r="AE15" s="107">
        <v>10</v>
      </c>
      <c r="AF15" s="107">
        <v>10</v>
      </c>
      <c r="AG15" s="139">
        <v>1</v>
      </c>
      <c r="AH15" s="107">
        <v>10</v>
      </c>
      <c r="AI15" s="107">
        <v>4</v>
      </c>
      <c r="AJ15" s="107">
        <v>14</v>
      </c>
      <c r="AK15" s="139">
        <v>1</v>
      </c>
      <c r="AL15" s="107">
        <v>3</v>
      </c>
      <c r="AM15" s="107" t="s">
        <v>548</v>
      </c>
      <c r="AN15" s="107" t="s">
        <v>548</v>
      </c>
      <c r="AO15" s="107">
        <v>4</v>
      </c>
      <c r="AP15" s="107" t="s">
        <v>548</v>
      </c>
      <c r="AQ15" s="107">
        <v>7</v>
      </c>
      <c r="AR15" s="139">
        <v>1</v>
      </c>
      <c r="AS15" s="107">
        <v>5</v>
      </c>
      <c r="AT15" s="107">
        <v>4</v>
      </c>
      <c r="AU15" s="107">
        <v>9</v>
      </c>
      <c r="AV15" s="139">
        <v>1</v>
      </c>
      <c r="AW15" s="107">
        <v>2</v>
      </c>
      <c r="AX15" s="107" t="s">
        <v>548</v>
      </c>
      <c r="AY15" s="107">
        <v>2</v>
      </c>
      <c r="AZ15" s="139">
        <v>1</v>
      </c>
      <c r="BA15" s="107">
        <v>2</v>
      </c>
      <c r="BB15" s="133" t="s">
        <v>603</v>
      </c>
      <c r="BC15" s="107">
        <v>2</v>
      </c>
      <c r="BD15" s="139">
        <v>1</v>
      </c>
      <c r="BE15" s="107">
        <v>10</v>
      </c>
      <c r="BF15" s="107">
        <v>10</v>
      </c>
      <c r="BG15" s="139">
        <v>1</v>
      </c>
      <c r="BH15" s="107">
        <v>4</v>
      </c>
      <c r="BI15" s="107">
        <v>7</v>
      </c>
      <c r="BJ15" s="107">
        <v>11</v>
      </c>
      <c r="BK15" s="139">
        <v>1</v>
      </c>
      <c r="BL15" s="108">
        <v>83</v>
      </c>
      <c r="BM15" s="139">
        <v>1</v>
      </c>
    </row>
    <row r="16" spans="2:65" x14ac:dyDescent="0.35">
      <c r="B16" s="108" t="s">
        <v>1</v>
      </c>
      <c r="C16" s="108" t="s">
        <v>46</v>
      </c>
      <c r="D16" s="108" t="s">
        <v>47</v>
      </c>
      <c r="E16" s="143" t="s">
        <v>48</v>
      </c>
      <c r="F16" s="108" t="s">
        <v>918</v>
      </c>
      <c r="G16" s="108" t="s">
        <v>49</v>
      </c>
      <c r="H16" s="108" t="s">
        <v>2663</v>
      </c>
      <c r="I16" s="131" t="s">
        <v>603</v>
      </c>
      <c r="J16" s="108" t="s">
        <v>1415</v>
      </c>
      <c r="K16" s="131" t="s">
        <v>603</v>
      </c>
      <c r="L16" s="108" t="s">
        <v>604</v>
      </c>
      <c r="M16" s="108" t="s">
        <v>534</v>
      </c>
      <c r="N16" s="129" t="s">
        <v>534</v>
      </c>
      <c r="O16" s="108">
        <v>2</v>
      </c>
      <c r="P16" s="108">
        <v>2</v>
      </c>
      <c r="Q16" s="108" t="s">
        <v>548</v>
      </c>
      <c r="R16" s="108" t="s">
        <v>548</v>
      </c>
      <c r="S16" s="108">
        <v>2</v>
      </c>
      <c r="T16" s="108" t="s">
        <v>548</v>
      </c>
      <c r="U16" s="108">
        <v>2</v>
      </c>
      <c r="V16" s="108">
        <v>2</v>
      </c>
      <c r="W16" s="108">
        <v>4</v>
      </c>
      <c r="X16" s="108" t="s">
        <v>2662</v>
      </c>
      <c r="Y16" s="108" t="s">
        <v>548</v>
      </c>
      <c r="Z16" s="108" t="s">
        <v>548</v>
      </c>
      <c r="AA16" s="108" t="s">
        <v>548</v>
      </c>
      <c r="AB16" s="108" t="s">
        <v>548</v>
      </c>
      <c r="AC16" s="108">
        <v>14</v>
      </c>
      <c r="AD16" s="135">
        <v>1</v>
      </c>
      <c r="AE16" s="108" t="s">
        <v>548</v>
      </c>
      <c r="AF16" s="108" t="s">
        <v>534</v>
      </c>
      <c r="AG16" s="129" t="s">
        <v>534</v>
      </c>
      <c r="AH16" s="108">
        <v>10</v>
      </c>
      <c r="AI16" s="108">
        <v>4</v>
      </c>
      <c r="AJ16" s="108">
        <v>14</v>
      </c>
      <c r="AK16" s="135">
        <v>1</v>
      </c>
      <c r="AL16" s="108">
        <v>3</v>
      </c>
      <c r="AM16" s="108" t="s">
        <v>548</v>
      </c>
      <c r="AN16" s="108" t="s">
        <v>548</v>
      </c>
      <c r="AO16" s="108" t="s">
        <v>548</v>
      </c>
      <c r="AP16" s="108" t="s">
        <v>548</v>
      </c>
      <c r="AQ16" s="108">
        <v>3</v>
      </c>
      <c r="AR16" s="135">
        <v>1</v>
      </c>
      <c r="AS16" s="108">
        <v>5</v>
      </c>
      <c r="AT16" s="108">
        <v>4</v>
      </c>
      <c r="AU16" s="108">
        <v>9</v>
      </c>
      <c r="AV16" s="135">
        <v>1</v>
      </c>
      <c r="AW16" s="108">
        <v>2</v>
      </c>
      <c r="AX16" s="108" t="s">
        <v>548</v>
      </c>
      <c r="AY16" s="108">
        <v>2</v>
      </c>
      <c r="AZ16" s="135">
        <v>1</v>
      </c>
      <c r="BA16" s="108">
        <v>2</v>
      </c>
      <c r="BB16" s="131" t="s">
        <v>603</v>
      </c>
      <c r="BC16" s="108">
        <v>2</v>
      </c>
      <c r="BD16" s="135">
        <v>1</v>
      </c>
      <c r="BE16" s="108">
        <v>10</v>
      </c>
      <c r="BF16" s="108">
        <v>10</v>
      </c>
      <c r="BG16" s="135">
        <v>1</v>
      </c>
      <c r="BH16" s="108">
        <v>4</v>
      </c>
      <c r="BI16" s="108">
        <v>7</v>
      </c>
      <c r="BJ16" s="108">
        <v>11</v>
      </c>
      <c r="BK16" s="135">
        <v>1</v>
      </c>
      <c r="BL16" s="108">
        <v>65</v>
      </c>
      <c r="BM16" s="135">
        <v>1</v>
      </c>
    </row>
    <row r="17" spans="2:65" x14ac:dyDescent="0.35">
      <c r="B17" s="107" t="s">
        <v>1</v>
      </c>
      <c r="C17" s="107" t="s">
        <v>17</v>
      </c>
      <c r="D17" s="107" t="s">
        <v>18</v>
      </c>
      <c r="E17" s="144" t="s">
        <v>126</v>
      </c>
      <c r="F17" s="107" t="s">
        <v>960</v>
      </c>
      <c r="G17" s="107" t="s">
        <v>20</v>
      </c>
      <c r="H17" s="107" t="s">
        <v>2661</v>
      </c>
      <c r="I17" s="133" t="s">
        <v>603</v>
      </c>
      <c r="J17" s="107" t="s">
        <v>1303</v>
      </c>
      <c r="K17" s="133" t="s">
        <v>603</v>
      </c>
      <c r="L17" s="107" t="s">
        <v>637</v>
      </c>
      <c r="M17" s="107" t="s">
        <v>534</v>
      </c>
      <c r="N17" s="132" t="s">
        <v>534</v>
      </c>
      <c r="O17" s="107">
        <v>2</v>
      </c>
      <c r="P17" s="107">
        <v>2</v>
      </c>
      <c r="Q17" s="107">
        <v>1</v>
      </c>
      <c r="R17" s="107">
        <v>1</v>
      </c>
      <c r="S17" s="107">
        <v>2</v>
      </c>
      <c r="T17" s="107">
        <v>2</v>
      </c>
      <c r="U17" s="107">
        <v>2</v>
      </c>
      <c r="V17" s="107">
        <v>2</v>
      </c>
      <c r="W17" s="107">
        <v>4</v>
      </c>
      <c r="X17" s="107" t="s">
        <v>746</v>
      </c>
      <c r="Y17" s="107" t="s">
        <v>548</v>
      </c>
      <c r="Z17" s="107" t="s">
        <v>548</v>
      </c>
      <c r="AA17" s="107" t="s">
        <v>548</v>
      </c>
      <c r="AB17" s="107" t="s">
        <v>548</v>
      </c>
      <c r="AC17" s="107">
        <v>18</v>
      </c>
      <c r="AD17" s="139">
        <v>1</v>
      </c>
      <c r="AE17" s="107">
        <v>10</v>
      </c>
      <c r="AF17" s="107">
        <v>10</v>
      </c>
      <c r="AG17" s="139">
        <v>1</v>
      </c>
      <c r="AH17" s="107">
        <v>10</v>
      </c>
      <c r="AI17" s="107">
        <v>4</v>
      </c>
      <c r="AJ17" s="107">
        <v>14</v>
      </c>
      <c r="AK17" s="139">
        <v>1</v>
      </c>
      <c r="AL17" s="107">
        <v>3</v>
      </c>
      <c r="AM17" s="107">
        <v>3</v>
      </c>
      <c r="AN17" s="107" t="s">
        <v>614</v>
      </c>
      <c r="AO17" s="107">
        <v>4</v>
      </c>
      <c r="AP17" s="107" t="s">
        <v>548</v>
      </c>
      <c r="AQ17" s="107">
        <v>10</v>
      </c>
      <c r="AR17" s="139">
        <v>1</v>
      </c>
      <c r="AS17" s="107">
        <v>5</v>
      </c>
      <c r="AT17" s="107">
        <v>4</v>
      </c>
      <c r="AU17" s="107">
        <v>9</v>
      </c>
      <c r="AV17" s="139">
        <v>1</v>
      </c>
      <c r="AW17" s="107">
        <v>2</v>
      </c>
      <c r="AX17" s="107" t="s">
        <v>548</v>
      </c>
      <c r="AY17" s="107">
        <v>2</v>
      </c>
      <c r="AZ17" s="139">
        <v>1</v>
      </c>
      <c r="BA17" s="107">
        <v>2</v>
      </c>
      <c r="BB17" s="133" t="s">
        <v>603</v>
      </c>
      <c r="BC17" s="107">
        <v>2</v>
      </c>
      <c r="BD17" s="139">
        <v>1</v>
      </c>
      <c r="BE17" s="107">
        <v>10</v>
      </c>
      <c r="BF17" s="107">
        <v>10</v>
      </c>
      <c r="BG17" s="139">
        <v>1</v>
      </c>
      <c r="BH17" s="107">
        <v>4</v>
      </c>
      <c r="BI17" s="107">
        <v>7</v>
      </c>
      <c r="BJ17" s="107">
        <v>11</v>
      </c>
      <c r="BK17" s="139">
        <v>1</v>
      </c>
      <c r="BL17" s="108">
        <v>86</v>
      </c>
      <c r="BM17" s="139">
        <v>1</v>
      </c>
    </row>
    <row r="18" spans="2:65" x14ac:dyDescent="0.35">
      <c r="B18" s="108" t="s">
        <v>1</v>
      </c>
      <c r="C18" s="108" t="s">
        <v>21</v>
      </c>
      <c r="D18" s="108" t="s">
        <v>172</v>
      </c>
      <c r="E18" s="143" t="s">
        <v>173</v>
      </c>
      <c r="F18" s="108" t="s">
        <v>1128</v>
      </c>
      <c r="G18" s="108" t="s">
        <v>45</v>
      </c>
      <c r="H18" s="108" t="s">
        <v>2660</v>
      </c>
      <c r="I18" s="131" t="s">
        <v>603</v>
      </c>
      <c r="J18" s="108" t="s">
        <v>1958</v>
      </c>
      <c r="K18" s="131" t="s">
        <v>603</v>
      </c>
      <c r="L18" s="108" t="s">
        <v>604</v>
      </c>
      <c r="M18" s="108" t="s">
        <v>534</v>
      </c>
      <c r="N18" s="129" t="s">
        <v>534</v>
      </c>
      <c r="O18" s="108">
        <v>2</v>
      </c>
      <c r="P18" s="108">
        <v>2</v>
      </c>
      <c r="Q18" s="108">
        <v>1</v>
      </c>
      <c r="R18" s="108">
        <v>1</v>
      </c>
      <c r="S18" s="108">
        <v>2</v>
      </c>
      <c r="T18" s="108">
        <v>2</v>
      </c>
      <c r="U18" s="108">
        <v>2</v>
      </c>
      <c r="V18" s="108">
        <v>2</v>
      </c>
      <c r="W18" s="108">
        <v>4</v>
      </c>
      <c r="X18" s="108" t="s">
        <v>2659</v>
      </c>
      <c r="Y18" s="108" t="s">
        <v>548</v>
      </c>
      <c r="Z18" s="108" t="s">
        <v>548</v>
      </c>
      <c r="AA18" s="108" t="s">
        <v>548</v>
      </c>
      <c r="AB18" s="108" t="s">
        <v>548</v>
      </c>
      <c r="AC18" s="108">
        <v>18</v>
      </c>
      <c r="AD18" s="135">
        <v>1</v>
      </c>
      <c r="AE18" s="108">
        <v>10</v>
      </c>
      <c r="AF18" s="108">
        <v>10</v>
      </c>
      <c r="AG18" s="135">
        <v>1</v>
      </c>
      <c r="AH18" s="108">
        <v>10</v>
      </c>
      <c r="AI18" s="108">
        <v>4</v>
      </c>
      <c r="AJ18" s="108">
        <v>14</v>
      </c>
      <c r="AK18" s="135">
        <v>1</v>
      </c>
      <c r="AL18" s="108">
        <v>3</v>
      </c>
      <c r="AM18" s="108" t="s">
        <v>548</v>
      </c>
      <c r="AN18" s="108" t="s">
        <v>548</v>
      </c>
      <c r="AO18" s="108">
        <v>4</v>
      </c>
      <c r="AP18" s="108" t="s">
        <v>548</v>
      </c>
      <c r="AQ18" s="108">
        <v>7</v>
      </c>
      <c r="AR18" s="135">
        <v>1</v>
      </c>
      <c r="AS18" s="108">
        <v>5</v>
      </c>
      <c r="AT18" s="108">
        <v>4</v>
      </c>
      <c r="AU18" s="108">
        <v>9</v>
      </c>
      <c r="AV18" s="135">
        <v>1</v>
      </c>
      <c r="AW18" s="108">
        <v>2</v>
      </c>
      <c r="AX18" s="108" t="s">
        <v>548</v>
      </c>
      <c r="AY18" s="108">
        <v>2</v>
      </c>
      <c r="AZ18" s="135">
        <v>1</v>
      </c>
      <c r="BA18" s="108">
        <v>2</v>
      </c>
      <c r="BB18" s="131" t="s">
        <v>603</v>
      </c>
      <c r="BC18" s="108">
        <v>2</v>
      </c>
      <c r="BD18" s="135">
        <v>1</v>
      </c>
      <c r="BE18" s="108">
        <v>10</v>
      </c>
      <c r="BF18" s="108">
        <v>10</v>
      </c>
      <c r="BG18" s="135">
        <v>1</v>
      </c>
      <c r="BH18" s="108">
        <v>4</v>
      </c>
      <c r="BI18" s="108">
        <v>7</v>
      </c>
      <c r="BJ18" s="108">
        <v>11</v>
      </c>
      <c r="BK18" s="135">
        <v>1</v>
      </c>
      <c r="BL18" s="108">
        <v>83</v>
      </c>
      <c r="BM18" s="135">
        <v>1</v>
      </c>
    </row>
    <row r="19" spans="2:65" x14ac:dyDescent="0.35">
      <c r="B19" s="107" t="s">
        <v>1</v>
      </c>
      <c r="C19" s="107" t="s">
        <v>128</v>
      </c>
      <c r="D19" s="107" t="s">
        <v>304</v>
      </c>
      <c r="E19" s="144" t="s">
        <v>305</v>
      </c>
      <c r="F19" s="107" t="s">
        <v>1030</v>
      </c>
      <c r="G19" s="107" t="s">
        <v>45</v>
      </c>
      <c r="H19" s="107" t="s">
        <v>2658</v>
      </c>
      <c r="I19" s="133" t="s">
        <v>603</v>
      </c>
      <c r="J19" s="107" t="s">
        <v>1303</v>
      </c>
      <c r="K19" s="133" t="s">
        <v>603</v>
      </c>
      <c r="L19" s="107" t="s">
        <v>617</v>
      </c>
      <c r="M19" s="107" t="s">
        <v>534</v>
      </c>
      <c r="N19" s="132" t="s">
        <v>534</v>
      </c>
      <c r="O19" s="107">
        <v>2</v>
      </c>
      <c r="P19" s="107">
        <v>2</v>
      </c>
      <c r="Q19" s="107">
        <v>1</v>
      </c>
      <c r="R19" s="107">
        <v>1</v>
      </c>
      <c r="S19" s="107">
        <v>2</v>
      </c>
      <c r="T19" s="107">
        <v>2</v>
      </c>
      <c r="U19" s="107">
        <v>2</v>
      </c>
      <c r="V19" s="107">
        <v>2</v>
      </c>
      <c r="W19" s="107">
        <v>4</v>
      </c>
      <c r="X19" s="107" t="s">
        <v>2657</v>
      </c>
      <c r="Y19" s="107" t="s">
        <v>548</v>
      </c>
      <c r="Z19" s="107" t="s">
        <v>548</v>
      </c>
      <c r="AA19" s="107" t="s">
        <v>548</v>
      </c>
      <c r="AB19" s="107" t="s">
        <v>548</v>
      </c>
      <c r="AC19" s="107">
        <v>18</v>
      </c>
      <c r="AD19" s="139">
        <v>1</v>
      </c>
      <c r="AE19" s="107">
        <v>10</v>
      </c>
      <c r="AF19" s="107">
        <v>10</v>
      </c>
      <c r="AG19" s="139">
        <v>1</v>
      </c>
      <c r="AH19" s="107">
        <v>10</v>
      </c>
      <c r="AI19" s="107">
        <v>4</v>
      </c>
      <c r="AJ19" s="107">
        <v>14</v>
      </c>
      <c r="AK19" s="139">
        <v>1</v>
      </c>
      <c r="AL19" s="107">
        <v>3</v>
      </c>
      <c r="AM19" s="107" t="s">
        <v>548</v>
      </c>
      <c r="AN19" s="107" t="s">
        <v>548</v>
      </c>
      <c r="AO19" s="107" t="s">
        <v>548</v>
      </c>
      <c r="AP19" s="107" t="s">
        <v>548</v>
      </c>
      <c r="AQ19" s="107">
        <v>3</v>
      </c>
      <c r="AR19" s="139">
        <v>1</v>
      </c>
      <c r="AS19" s="107">
        <v>5</v>
      </c>
      <c r="AT19" s="107">
        <v>4</v>
      </c>
      <c r="AU19" s="107">
        <v>9</v>
      </c>
      <c r="AV19" s="139">
        <v>1</v>
      </c>
      <c r="AW19" s="107">
        <v>2</v>
      </c>
      <c r="AX19" s="107" t="s">
        <v>548</v>
      </c>
      <c r="AY19" s="107">
        <v>2</v>
      </c>
      <c r="AZ19" s="139">
        <v>1</v>
      </c>
      <c r="BA19" s="107">
        <v>2</v>
      </c>
      <c r="BB19" s="133" t="s">
        <v>603</v>
      </c>
      <c r="BC19" s="107">
        <v>2</v>
      </c>
      <c r="BD19" s="139">
        <v>1</v>
      </c>
      <c r="BE19" s="107">
        <v>10</v>
      </c>
      <c r="BF19" s="107">
        <v>10</v>
      </c>
      <c r="BG19" s="139">
        <v>1</v>
      </c>
      <c r="BH19" s="107">
        <v>4</v>
      </c>
      <c r="BI19" s="107">
        <v>7</v>
      </c>
      <c r="BJ19" s="107">
        <v>11</v>
      </c>
      <c r="BK19" s="139">
        <v>1</v>
      </c>
      <c r="BL19" s="108">
        <v>79</v>
      </c>
      <c r="BM19" s="139">
        <v>1</v>
      </c>
    </row>
    <row r="20" spans="2:65" x14ac:dyDescent="0.35">
      <c r="B20" s="108" t="s">
        <v>1</v>
      </c>
      <c r="C20" s="108" t="s">
        <v>34</v>
      </c>
      <c r="D20" s="108" t="s">
        <v>83</v>
      </c>
      <c r="E20" s="143" t="s">
        <v>321</v>
      </c>
      <c r="F20" s="108" t="s">
        <v>952</v>
      </c>
      <c r="G20" s="108" t="s">
        <v>202</v>
      </c>
      <c r="H20" s="108" t="s">
        <v>2656</v>
      </c>
      <c r="I20" s="131" t="s">
        <v>603</v>
      </c>
      <c r="J20" s="108" t="s">
        <v>1303</v>
      </c>
      <c r="K20" s="131" t="s">
        <v>603</v>
      </c>
      <c r="L20" s="108" t="s">
        <v>604</v>
      </c>
      <c r="M20" s="108" t="s">
        <v>534</v>
      </c>
      <c r="N20" s="129" t="s">
        <v>534</v>
      </c>
      <c r="O20" s="108">
        <v>2</v>
      </c>
      <c r="P20" s="108">
        <v>2</v>
      </c>
      <c r="Q20" s="108">
        <v>1</v>
      </c>
      <c r="R20" s="108">
        <v>1</v>
      </c>
      <c r="S20" s="108">
        <v>2</v>
      </c>
      <c r="T20" s="108">
        <v>2</v>
      </c>
      <c r="U20" s="108">
        <v>2</v>
      </c>
      <c r="V20" s="108">
        <v>2</v>
      </c>
      <c r="W20" s="108">
        <v>4</v>
      </c>
      <c r="X20" s="108" t="s">
        <v>2655</v>
      </c>
      <c r="Y20" s="108" t="s">
        <v>548</v>
      </c>
      <c r="Z20" s="108" t="s">
        <v>548</v>
      </c>
      <c r="AA20" s="108" t="s">
        <v>548</v>
      </c>
      <c r="AB20" s="108" t="s">
        <v>548</v>
      </c>
      <c r="AC20" s="108">
        <v>18</v>
      </c>
      <c r="AD20" s="135">
        <v>1</v>
      </c>
      <c r="AE20" s="108">
        <v>10</v>
      </c>
      <c r="AF20" s="108">
        <v>10</v>
      </c>
      <c r="AG20" s="135">
        <v>1</v>
      </c>
      <c r="AH20" s="108">
        <v>10</v>
      </c>
      <c r="AI20" s="108">
        <v>4</v>
      </c>
      <c r="AJ20" s="108">
        <v>14</v>
      </c>
      <c r="AK20" s="135">
        <v>1</v>
      </c>
      <c r="AL20" s="108">
        <v>3</v>
      </c>
      <c r="AM20" s="108" t="s">
        <v>548</v>
      </c>
      <c r="AN20" s="108" t="s">
        <v>548</v>
      </c>
      <c r="AO20" s="108">
        <v>4</v>
      </c>
      <c r="AP20" s="108" t="s">
        <v>548</v>
      </c>
      <c r="AQ20" s="108">
        <v>7</v>
      </c>
      <c r="AR20" s="135">
        <v>1</v>
      </c>
      <c r="AS20" s="108">
        <v>5</v>
      </c>
      <c r="AT20" s="108">
        <v>4</v>
      </c>
      <c r="AU20" s="108">
        <v>9</v>
      </c>
      <c r="AV20" s="135">
        <v>1</v>
      </c>
      <c r="AW20" s="108">
        <v>2</v>
      </c>
      <c r="AX20" s="108" t="s">
        <v>548</v>
      </c>
      <c r="AY20" s="108">
        <v>2</v>
      </c>
      <c r="AZ20" s="135">
        <v>1</v>
      </c>
      <c r="BA20" s="108">
        <v>2</v>
      </c>
      <c r="BB20" s="131" t="s">
        <v>603</v>
      </c>
      <c r="BC20" s="108">
        <v>2</v>
      </c>
      <c r="BD20" s="135">
        <v>1</v>
      </c>
      <c r="BE20" s="108">
        <v>10</v>
      </c>
      <c r="BF20" s="108">
        <v>10</v>
      </c>
      <c r="BG20" s="135">
        <v>1</v>
      </c>
      <c r="BH20" s="108">
        <v>4</v>
      </c>
      <c r="BI20" s="108">
        <v>7</v>
      </c>
      <c r="BJ20" s="108">
        <v>11</v>
      </c>
      <c r="BK20" s="135">
        <v>1</v>
      </c>
      <c r="BL20" s="108">
        <v>83</v>
      </c>
      <c r="BM20" s="135">
        <v>1</v>
      </c>
    </row>
    <row r="21" spans="2:65" x14ac:dyDescent="0.35">
      <c r="B21" s="107" t="s">
        <v>1</v>
      </c>
      <c r="C21" s="107" t="s">
        <v>117</v>
      </c>
      <c r="D21" s="107" t="s">
        <v>118</v>
      </c>
      <c r="E21" s="144" t="s">
        <v>187</v>
      </c>
      <c r="F21" s="107" t="s">
        <v>976</v>
      </c>
      <c r="G21" s="107" t="s">
        <v>45</v>
      </c>
      <c r="H21" s="107" t="s">
        <v>2654</v>
      </c>
      <c r="I21" s="133" t="s">
        <v>603</v>
      </c>
      <c r="J21" s="107" t="s">
        <v>1303</v>
      </c>
      <c r="K21" s="133" t="s">
        <v>603</v>
      </c>
      <c r="L21" s="107" t="s">
        <v>615</v>
      </c>
      <c r="M21" s="107" t="s">
        <v>534</v>
      </c>
      <c r="N21" s="132" t="s">
        <v>534</v>
      </c>
      <c r="O21" s="107">
        <v>2</v>
      </c>
      <c r="P21" s="107">
        <v>2</v>
      </c>
      <c r="Q21" s="107">
        <v>1</v>
      </c>
      <c r="R21" s="107">
        <v>1</v>
      </c>
      <c r="S21" s="107">
        <v>2</v>
      </c>
      <c r="T21" s="107">
        <v>2</v>
      </c>
      <c r="U21" s="107">
        <v>2</v>
      </c>
      <c r="V21" s="107">
        <v>2</v>
      </c>
      <c r="W21" s="107">
        <v>4</v>
      </c>
      <c r="X21" s="107" t="s">
        <v>2653</v>
      </c>
      <c r="Y21" s="107" t="s">
        <v>548</v>
      </c>
      <c r="Z21" s="107" t="s">
        <v>548</v>
      </c>
      <c r="AA21" s="107" t="s">
        <v>548</v>
      </c>
      <c r="AB21" s="107" t="s">
        <v>548</v>
      </c>
      <c r="AC21" s="107">
        <v>18</v>
      </c>
      <c r="AD21" s="139">
        <v>1</v>
      </c>
      <c r="AE21" s="107">
        <v>10</v>
      </c>
      <c r="AF21" s="107">
        <v>10</v>
      </c>
      <c r="AG21" s="139">
        <v>1</v>
      </c>
      <c r="AH21" s="107">
        <v>10</v>
      </c>
      <c r="AI21" s="107">
        <v>4</v>
      </c>
      <c r="AJ21" s="107">
        <v>14</v>
      </c>
      <c r="AK21" s="139">
        <v>1</v>
      </c>
      <c r="AL21" s="107">
        <v>3</v>
      </c>
      <c r="AM21" s="107" t="s">
        <v>548</v>
      </c>
      <c r="AN21" s="107" t="s">
        <v>548</v>
      </c>
      <c r="AO21" s="107">
        <v>4</v>
      </c>
      <c r="AP21" s="107" t="s">
        <v>548</v>
      </c>
      <c r="AQ21" s="107">
        <v>7</v>
      </c>
      <c r="AR21" s="139">
        <v>1</v>
      </c>
      <c r="AS21" s="107">
        <v>5</v>
      </c>
      <c r="AT21" s="107">
        <v>4</v>
      </c>
      <c r="AU21" s="107">
        <v>9</v>
      </c>
      <c r="AV21" s="139">
        <v>1</v>
      </c>
      <c r="AW21" s="107">
        <v>2</v>
      </c>
      <c r="AX21" s="107" t="s">
        <v>614</v>
      </c>
      <c r="AY21" s="107">
        <v>2</v>
      </c>
      <c r="AZ21" s="139">
        <v>1</v>
      </c>
      <c r="BA21" s="107">
        <v>2</v>
      </c>
      <c r="BB21" s="133" t="s">
        <v>603</v>
      </c>
      <c r="BC21" s="107">
        <v>2</v>
      </c>
      <c r="BD21" s="139">
        <v>1</v>
      </c>
      <c r="BE21" s="107">
        <v>10</v>
      </c>
      <c r="BF21" s="107">
        <v>10</v>
      </c>
      <c r="BG21" s="139">
        <v>1</v>
      </c>
      <c r="BH21" s="107">
        <v>4</v>
      </c>
      <c r="BI21" s="107">
        <v>7</v>
      </c>
      <c r="BJ21" s="107">
        <v>11</v>
      </c>
      <c r="BK21" s="139">
        <v>1</v>
      </c>
      <c r="BL21" s="108">
        <v>83</v>
      </c>
      <c r="BM21" s="139">
        <v>1</v>
      </c>
    </row>
    <row r="22" spans="2:65" x14ac:dyDescent="0.35">
      <c r="B22" s="108" t="s">
        <v>1</v>
      </c>
      <c r="C22" s="108" t="s">
        <v>105</v>
      </c>
      <c r="D22" s="108" t="s">
        <v>106</v>
      </c>
      <c r="E22" s="143" t="s">
        <v>107</v>
      </c>
      <c r="F22" s="108" t="s">
        <v>1235</v>
      </c>
      <c r="G22" s="108" t="s">
        <v>202</v>
      </c>
      <c r="H22" s="108" t="s">
        <v>2652</v>
      </c>
      <c r="I22" s="131" t="s">
        <v>603</v>
      </c>
      <c r="J22" s="108" t="s">
        <v>2095</v>
      </c>
      <c r="K22" s="131" t="s">
        <v>603</v>
      </c>
      <c r="L22" s="108" t="s">
        <v>618</v>
      </c>
      <c r="M22" s="108" t="s">
        <v>534</v>
      </c>
      <c r="N22" s="129" t="s">
        <v>534</v>
      </c>
      <c r="O22" s="108">
        <v>2</v>
      </c>
      <c r="P22" s="108">
        <v>2</v>
      </c>
      <c r="Q22" s="108">
        <v>1</v>
      </c>
      <c r="R22" s="108">
        <v>1</v>
      </c>
      <c r="S22" s="108">
        <v>2</v>
      </c>
      <c r="T22" s="108">
        <v>2</v>
      </c>
      <c r="U22" s="108">
        <v>2</v>
      </c>
      <c r="V22" s="108">
        <v>2</v>
      </c>
      <c r="W22" s="108">
        <v>4</v>
      </c>
      <c r="X22" s="108" t="s">
        <v>2651</v>
      </c>
      <c r="Y22" s="108" t="s">
        <v>548</v>
      </c>
      <c r="Z22" s="108" t="s">
        <v>548</v>
      </c>
      <c r="AA22" s="108" t="s">
        <v>548</v>
      </c>
      <c r="AB22" s="108" t="s">
        <v>548</v>
      </c>
      <c r="AC22" s="108">
        <v>18</v>
      </c>
      <c r="AD22" s="135">
        <v>1</v>
      </c>
      <c r="AE22" s="108">
        <v>10</v>
      </c>
      <c r="AF22" s="108">
        <v>10</v>
      </c>
      <c r="AG22" s="135">
        <v>1</v>
      </c>
      <c r="AH22" s="108">
        <v>10</v>
      </c>
      <c r="AI22" s="108">
        <v>4</v>
      </c>
      <c r="AJ22" s="108">
        <v>14</v>
      </c>
      <c r="AK22" s="135">
        <v>1</v>
      </c>
      <c r="AL22" s="108">
        <v>3</v>
      </c>
      <c r="AM22" s="108">
        <v>3</v>
      </c>
      <c r="AN22" s="108" t="s">
        <v>614</v>
      </c>
      <c r="AO22" s="108">
        <v>4</v>
      </c>
      <c r="AP22" s="108" t="s">
        <v>548</v>
      </c>
      <c r="AQ22" s="108">
        <v>10</v>
      </c>
      <c r="AR22" s="135">
        <v>1</v>
      </c>
      <c r="AS22" s="108">
        <v>5</v>
      </c>
      <c r="AT22" s="108">
        <v>4</v>
      </c>
      <c r="AU22" s="108">
        <v>9</v>
      </c>
      <c r="AV22" s="135">
        <v>1</v>
      </c>
      <c r="AW22" s="108">
        <v>2</v>
      </c>
      <c r="AX22" s="108" t="s">
        <v>548</v>
      </c>
      <c r="AY22" s="108">
        <v>2</v>
      </c>
      <c r="AZ22" s="135">
        <v>1</v>
      </c>
      <c r="BA22" s="108">
        <v>2</v>
      </c>
      <c r="BB22" s="131" t="s">
        <v>603</v>
      </c>
      <c r="BC22" s="108">
        <v>2</v>
      </c>
      <c r="BD22" s="135">
        <v>1</v>
      </c>
      <c r="BE22" s="108">
        <v>10</v>
      </c>
      <c r="BF22" s="108">
        <v>10</v>
      </c>
      <c r="BG22" s="135">
        <v>1</v>
      </c>
      <c r="BH22" s="108">
        <v>4</v>
      </c>
      <c r="BI22" s="108">
        <v>7</v>
      </c>
      <c r="BJ22" s="108">
        <v>11</v>
      </c>
      <c r="BK22" s="135">
        <v>1</v>
      </c>
      <c r="BL22" s="108">
        <v>86</v>
      </c>
      <c r="BM22" s="135">
        <v>1</v>
      </c>
    </row>
    <row r="23" spans="2:65" x14ac:dyDescent="0.35">
      <c r="B23" s="107" t="s">
        <v>1</v>
      </c>
      <c r="C23" s="107" t="s">
        <v>21</v>
      </c>
      <c r="D23" s="107" t="s">
        <v>192</v>
      </c>
      <c r="E23" s="144" t="s">
        <v>317</v>
      </c>
      <c r="F23" s="107" t="s">
        <v>1050</v>
      </c>
      <c r="G23" s="107" t="s">
        <v>109</v>
      </c>
      <c r="H23" s="107" t="s">
        <v>2165</v>
      </c>
      <c r="I23" s="133" t="s">
        <v>603</v>
      </c>
      <c r="J23" s="107" t="s">
        <v>616</v>
      </c>
      <c r="K23" s="133" t="s">
        <v>603</v>
      </c>
      <c r="L23" s="107" t="s">
        <v>616</v>
      </c>
      <c r="M23" s="107" t="s">
        <v>534</v>
      </c>
      <c r="N23" s="132" t="s">
        <v>534</v>
      </c>
      <c r="O23" s="107">
        <v>2</v>
      </c>
      <c r="P23" s="107">
        <v>2</v>
      </c>
      <c r="Q23" s="107" t="s">
        <v>548</v>
      </c>
      <c r="R23" s="107" t="s">
        <v>548</v>
      </c>
      <c r="S23" s="107">
        <v>2</v>
      </c>
      <c r="T23" s="107" t="s">
        <v>548</v>
      </c>
      <c r="U23" s="107">
        <v>2</v>
      </c>
      <c r="V23" s="107">
        <v>2</v>
      </c>
      <c r="W23" s="107">
        <v>4</v>
      </c>
      <c r="X23" s="107" t="s">
        <v>2650</v>
      </c>
      <c r="Y23" s="107" t="s">
        <v>548</v>
      </c>
      <c r="Z23" s="107" t="s">
        <v>548</v>
      </c>
      <c r="AA23" s="107" t="s">
        <v>548</v>
      </c>
      <c r="AB23" s="107" t="s">
        <v>548</v>
      </c>
      <c r="AC23" s="107">
        <v>14</v>
      </c>
      <c r="AD23" s="139">
        <v>1</v>
      </c>
      <c r="AE23" s="107">
        <v>10</v>
      </c>
      <c r="AF23" s="107">
        <v>10</v>
      </c>
      <c r="AG23" s="139">
        <v>1</v>
      </c>
      <c r="AH23" s="107">
        <v>10</v>
      </c>
      <c r="AI23" s="107">
        <v>4</v>
      </c>
      <c r="AJ23" s="107">
        <v>14</v>
      </c>
      <c r="AK23" s="139">
        <v>1</v>
      </c>
      <c r="AL23" s="107">
        <v>3</v>
      </c>
      <c r="AM23" s="107">
        <v>3</v>
      </c>
      <c r="AN23" s="107" t="s">
        <v>614</v>
      </c>
      <c r="AO23" s="107">
        <v>4</v>
      </c>
      <c r="AP23" s="107" t="s">
        <v>548</v>
      </c>
      <c r="AQ23" s="107">
        <v>10</v>
      </c>
      <c r="AR23" s="139">
        <v>1</v>
      </c>
      <c r="AS23" s="107">
        <v>5</v>
      </c>
      <c r="AT23" s="107">
        <v>4</v>
      </c>
      <c r="AU23" s="107">
        <v>9</v>
      </c>
      <c r="AV23" s="139">
        <v>1</v>
      </c>
      <c r="AW23" s="107">
        <v>2</v>
      </c>
      <c r="AX23" s="107" t="s">
        <v>614</v>
      </c>
      <c r="AY23" s="107">
        <v>2</v>
      </c>
      <c r="AZ23" s="139">
        <v>1</v>
      </c>
      <c r="BA23" s="107">
        <v>2</v>
      </c>
      <c r="BB23" s="133" t="s">
        <v>603</v>
      </c>
      <c r="BC23" s="107">
        <v>2</v>
      </c>
      <c r="BD23" s="139">
        <v>1</v>
      </c>
      <c r="BE23" s="107">
        <v>10</v>
      </c>
      <c r="BF23" s="107">
        <v>10</v>
      </c>
      <c r="BG23" s="139">
        <v>1</v>
      </c>
      <c r="BH23" s="107">
        <v>4</v>
      </c>
      <c r="BI23" s="107">
        <v>7</v>
      </c>
      <c r="BJ23" s="107">
        <v>11</v>
      </c>
      <c r="BK23" s="139">
        <v>1</v>
      </c>
      <c r="BL23" s="108">
        <v>82</v>
      </c>
      <c r="BM23" s="139">
        <v>1</v>
      </c>
    </row>
    <row r="24" spans="2:65" x14ac:dyDescent="0.35">
      <c r="B24" s="108" t="s">
        <v>1</v>
      </c>
      <c r="C24" s="108" t="s">
        <v>17</v>
      </c>
      <c r="D24" s="108" t="s">
        <v>18</v>
      </c>
      <c r="E24" s="143" t="s">
        <v>259</v>
      </c>
      <c r="F24" s="108" t="s">
        <v>979</v>
      </c>
      <c r="G24" s="108" t="s">
        <v>20</v>
      </c>
      <c r="H24" s="108" t="s">
        <v>2649</v>
      </c>
      <c r="I24" s="131" t="s">
        <v>603</v>
      </c>
      <c r="J24" s="108" t="s">
        <v>1303</v>
      </c>
      <c r="K24" s="131" t="s">
        <v>603</v>
      </c>
      <c r="L24" s="108" t="s">
        <v>604</v>
      </c>
      <c r="M24" s="108" t="s">
        <v>534</v>
      </c>
      <c r="N24" s="129" t="s">
        <v>534</v>
      </c>
      <c r="O24" s="108">
        <v>2</v>
      </c>
      <c r="P24" s="108">
        <v>2</v>
      </c>
      <c r="Q24" s="108">
        <v>1</v>
      </c>
      <c r="R24" s="108">
        <v>1</v>
      </c>
      <c r="S24" s="108">
        <v>2</v>
      </c>
      <c r="T24" s="108">
        <v>2</v>
      </c>
      <c r="U24" s="108">
        <v>2</v>
      </c>
      <c r="V24" s="108">
        <v>2</v>
      </c>
      <c r="W24" s="108">
        <v>4</v>
      </c>
      <c r="X24" s="108" t="s">
        <v>675</v>
      </c>
      <c r="Y24" s="108" t="s">
        <v>548</v>
      </c>
      <c r="Z24" s="108" t="s">
        <v>548</v>
      </c>
      <c r="AA24" s="108" t="s">
        <v>548</v>
      </c>
      <c r="AB24" s="108" t="s">
        <v>548</v>
      </c>
      <c r="AC24" s="108">
        <v>18</v>
      </c>
      <c r="AD24" s="135">
        <v>1</v>
      </c>
      <c r="AE24" s="108">
        <v>10</v>
      </c>
      <c r="AF24" s="108">
        <v>10</v>
      </c>
      <c r="AG24" s="135">
        <v>1</v>
      </c>
      <c r="AH24" s="108">
        <v>10</v>
      </c>
      <c r="AI24" s="108">
        <v>4</v>
      </c>
      <c r="AJ24" s="108">
        <v>14</v>
      </c>
      <c r="AK24" s="135">
        <v>1</v>
      </c>
      <c r="AL24" s="108">
        <v>3</v>
      </c>
      <c r="AM24" s="108" t="s">
        <v>548</v>
      </c>
      <c r="AN24" s="108" t="s">
        <v>548</v>
      </c>
      <c r="AO24" s="108">
        <v>4</v>
      </c>
      <c r="AP24" s="108" t="s">
        <v>548</v>
      </c>
      <c r="AQ24" s="108">
        <v>7</v>
      </c>
      <c r="AR24" s="135">
        <v>1</v>
      </c>
      <c r="AS24" s="108">
        <v>5</v>
      </c>
      <c r="AT24" s="108">
        <v>4</v>
      </c>
      <c r="AU24" s="108">
        <v>9</v>
      </c>
      <c r="AV24" s="135">
        <v>1</v>
      </c>
      <c r="AW24" s="108">
        <v>2</v>
      </c>
      <c r="AX24" s="108" t="s">
        <v>548</v>
      </c>
      <c r="AY24" s="108">
        <v>2</v>
      </c>
      <c r="AZ24" s="135">
        <v>1</v>
      </c>
      <c r="BA24" s="108">
        <v>2</v>
      </c>
      <c r="BB24" s="131" t="s">
        <v>603</v>
      </c>
      <c r="BC24" s="108">
        <v>2</v>
      </c>
      <c r="BD24" s="135">
        <v>1</v>
      </c>
      <c r="BE24" s="108">
        <v>10</v>
      </c>
      <c r="BF24" s="108">
        <v>10</v>
      </c>
      <c r="BG24" s="135">
        <v>1</v>
      </c>
      <c r="BH24" s="108">
        <v>4</v>
      </c>
      <c r="BI24" s="108">
        <v>7</v>
      </c>
      <c r="BJ24" s="108">
        <v>11</v>
      </c>
      <c r="BK24" s="135">
        <v>1</v>
      </c>
      <c r="BL24" s="108">
        <v>83</v>
      </c>
      <c r="BM24" s="135">
        <v>1</v>
      </c>
    </row>
    <row r="25" spans="2:65" x14ac:dyDescent="0.35">
      <c r="B25" s="107" t="s">
        <v>1</v>
      </c>
      <c r="C25" s="107" t="s">
        <v>21</v>
      </c>
      <c r="D25" s="107" t="s">
        <v>247</v>
      </c>
      <c r="E25" s="144" t="s">
        <v>248</v>
      </c>
      <c r="F25" s="107" t="s">
        <v>930</v>
      </c>
      <c r="G25" s="107" t="s">
        <v>5</v>
      </c>
      <c r="H25" s="107" t="s">
        <v>2648</v>
      </c>
      <c r="I25" s="133" t="s">
        <v>603</v>
      </c>
      <c r="J25" s="107" t="s">
        <v>2108</v>
      </c>
      <c r="K25" s="133" t="s">
        <v>603</v>
      </c>
      <c r="L25" s="107" t="s">
        <v>548</v>
      </c>
      <c r="M25" s="107" t="s">
        <v>534</v>
      </c>
      <c r="N25" s="132" t="s">
        <v>534</v>
      </c>
      <c r="O25" s="107">
        <v>2</v>
      </c>
      <c r="P25" s="107">
        <v>2</v>
      </c>
      <c r="Q25" s="107">
        <v>1</v>
      </c>
      <c r="R25" s="107">
        <v>1</v>
      </c>
      <c r="S25" s="107">
        <v>2</v>
      </c>
      <c r="T25" s="107">
        <v>2</v>
      </c>
      <c r="U25" s="107">
        <v>2</v>
      </c>
      <c r="V25" s="107">
        <v>2</v>
      </c>
      <c r="W25" s="107">
        <v>4</v>
      </c>
      <c r="X25" s="107" t="s">
        <v>726</v>
      </c>
      <c r="Y25" s="107" t="s">
        <v>548</v>
      </c>
      <c r="Z25" s="107" t="s">
        <v>548</v>
      </c>
      <c r="AA25" s="107" t="s">
        <v>548</v>
      </c>
      <c r="AB25" s="107" t="s">
        <v>548</v>
      </c>
      <c r="AC25" s="107">
        <v>18</v>
      </c>
      <c r="AD25" s="139">
        <v>1</v>
      </c>
      <c r="AE25" s="107" t="s">
        <v>548</v>
      </c>
      <c r="AF25" s="107" t="s">
        <v>534</v>
      </c>
      <c r="AG25" s="132" t="s">
        <v>534</v>
      </c>
      <c r="AH25" s="107">
        <v>10</v>
      </c>
      <c r="AI25" s="107" t="s">
        <v>548</v>
      </c>
      <c r="AJ25" s="107">
        <v>10</v>
      </c>
      <c r="AK25" s="139">
        <v>1</v>
      </c>
      <c r="AL25" s="107" t="s">
        <v>548</v>
      </c>
      <c r="AM25" s="107" t="s">
        <v>548</v>
      </c>
      <c r="AN25" s="107" t="s">
        <v>548</v>
      </c>
      <c r="AO25" s="107" t="s">
        <v>548</v>
      </c>
      <c r="AP25" s="107" t="s">
        <v>548</v>
      </c>
      <c r="AQ25" s="107" t="s">
        <v>534</v>
      </c>
      <c r="AR25" s="132" t="s">
        <v>534</v>
      </c>
      <c r="AS25" s="107" t="s">
        <v>548</v>
      </c>
      <c r="AT25" s="107" t="s">
        <v>548</v>
      </c>
      <c r="AU25" s="107" t="s">
        <v>534</v>
      </c>
      <c r="AV25" s="132" t="s">
        <v>534</v>
      </c>
      <c r="AW25" s="107" t="s">
        <v>548</v>
      </c>
      <c r="AX25" s="107" t="s">
        <v>548</v>
      </c>
      <c r="AY25" s="107" t="s">
        <v>534</v>
      </c>
      <c r="AZ25" s="132" t="s">
        <v>534</v>
      </c>
      <c r="BA25" s="107" t="s">
        <v>548</v>
      </c>
      <c r="BB25" s="107" t="s">
        <v>548</v>
      </c>
      <c r="BC25" s="107" t="s">
        <v>534</v>
      </c>
      <c r="BD25" s="132" t="s">
        <v>534</v>
      </c>
      <c r="BE25" s="107">
        <v>10</v>
      </c>
      <c r="BF25" s="107">
        <v>10</v>
      </c>
      <c r="BG25" s="139">
        <v>1</v>
      </c>
      <c r="BH25" s="107">
        <v>4</v>
      </c>
      <c r="BI25" s="107">
        <v>7</v>
      </c>
      <c r="BJ25" s="107">
        <v>11</v>
      </c>
      <c r="BK25" s="139">
        <v>1</v>
      </c>
      <c r="BL25" s="108">
        <v>49</v>
      </c>
      <c r="BM25" s="139">
        <v>1</v>
      </c>
    </row>
    <row r="26" spans="2:65" x14ac:dyDescent="0.35">
      <c r="B26" s="108" t="s">
        <v>1</v>
      </c>
      <c r="C26" s="108" t="s">
        <v>27</v>
      </c>
      <c r="D26" s="108" t="s">
        <v>28</v>
      </c>
      <c r="E26" s="143" t="s">
        <v>174</v>
      </c>
      <c r="F26" s="108" t="s">
        <v>1026</v>
      </c>
      <c r="G26" s="108" t="s">
        <v>30</v>
      </c>
      <c r="H26" s="108" t="s">
        <v>2647</v>
      </c>
      <c r="I26" s="131" t="s">
        <v>603</v>
      </c>
      <c r="J26" s="108" t="s">
        <v>2019</v>
      </c>
      <c r="K26" s="131" t="s">
        <v>603</v>
      </c>
      <c r="L26" s="108" t="s">
        <v>635</v>
      </c>
      <c r="M26" s="108" t="s">
        <v>534</v>
      </c>
      <c r="N26" s="129" t="s">
        <v>534</v>
      </c>
      <c r="O26" s="108">
        <v>2</v>
      </c>
      <c r="P26" s="108">
        <v>2</v>
      </c>
      <c r="Q26" s="108">
        <v>1</v>
      </c>
      <c r="R26" s="108">
        <v>1</v>
      </c>
      <c r="S26" s="108">
        <v>2</v>
      </c>
      <c r="T26" s="108">
        <v>2</v>
      </c>
      <c r="U26" s="108">
        <v>2</v>
      </c>
      <c r="V26" s="108">
        <v>2</v>
      </c>
      <c r="W26" s="108">
        <v>4</v>
      </c>
      <c r="X26" s="108" t="s">
        <v>2646</v>
      </c>
      <c r="Y26" s="108" t="s">
        <v>548</v>
      </c>
      <c r="Z26" s="108" t="s">
        <v>548</v>
      </c>
      <c r="AA26" s="108" t="s">
        <v>548</v>
      </c>
      <c r="AB26" s="108" t="s">
        <v>548</v>
      </c>
      <c r="AC26" s="108">
        <v>18</v>
      </c>
      <c r="AD26" s="135">
        <v>1</v>
      </c>
      <c r="AE26" s="108">
        <v>10</v>
      </c>
      <c r="AF26" s="108">
        <v>10</v>
      </c>
      <c r="AG26" s="135">
        <v>1</v>
      </c>
      <c r="AH26" s="108">
        <v>10</v>
      </c>
      <c r="AI26" s="108">
        <v>4</v>
      </c>
      <c r="AJ26" s="108">
        <v>14</v>
      </c>
      <c r="AK26" s="135">
        <v>1</v>
      </c>
      <c r="AL26" s="108">
        <v>3</v>
      </c>
      <c r="AM26" s="108">
        <v>3</v>
      </c>
      <c r="AN26" s="108" t="s">
        <v>548</v>
      </c>
      <c r="AO26" s="108">
        <v>4</v>
      </c>
      <c r="AP26" s="108" t="s">
        <v>548</v>
      </c>
      <c r="AQ26" s="108">
        <v>10</v>
      </c>
      <c r="AR26" s="135">
        <v>1</v>
      </c>
      <c r="AS26" s="108">
        <v>5</v>
      </c>
      <c r="AT26" s="108">
        <v>4</v>
      </c>
      <c r="AU26" s="108">
        <v>9</v>
      </c>
      <c r="AV26" s="135">
        <v>1</v>
      </c>
      <c r="AW26" s="108">
        <v>2</v>
      </c>
      <c r="AX26" s="108" t="s">
        <v>614</v>
      </c>
      <c r="AY26" s="108">
        <v>2</v>
      </c>
      <c r="AZ26" s="135">
        <v>1</v>
      </c>
      <c r="BA26" s="108" t="s">
        <v>548</v>
      </c>
      <c r="BB26" s="131" t="s">
        <v>603</v>
      </c>
      <c r="BC26" s="108" t="s">
        <v>534</v>
      </c>
      <c r="BD26" s="129" t="s">
        <v>534</v>
      </c>
      <c r="BE26" s="108">
        <v>10</v>
      </c>
      <c r="BF26" s="108">
        <v>10</v>
      </c>
      <c r="BG26" s="135">
        <v>1</v>
      </c>
      <c r="BH26" s="108">
        <v>4</v>
      </c>
      <c r="BI26" s="108">
        <v>7</v>
      </c>
      <c r="BJ26" s="108">
        <v>11</v>
      </c>
      <c r="BK26" s="135">
        <v>1</v>
      </c>
      <c r="BL26" s="108">
        <v>84</v>
      </c>
      <c r="BM26" s="135">
        <v>1</v>
      </c>
    </row>
    <row r="27" spans="2:65" x14ac:dyDescent="0.35">
      <c r="B27" s="107" t="s">
        <v>1</v>
      </c>
      <c r="C27" s="107" t="s">
        <v>24</v>
      </c>
      <c r="D27" s="107" t="s">
        <v>177</v>
      </c>
      <c r="E27" s="144" t="s">
        <v>460</v>
      </c>
      <c r="F27" s="107" t="s">
        <v>987</v>
      </c>
      <c r="G27" s="107" t="s">
        <v>493</v>
      </c>
      <c r="H27" s="107" t="s">
        <v>2645</v>
      </c>
      <c r="I27" s="133" t="s">
        <v>603</v>
      </c>
      <c r="J27" s="107" t="s">
        <v>2012</v>
      </c>
      <c r="K27" s="133" t="s">
        <v>603</v>
      </c>
      <c r="L27" s="107" t="s">
        <v>674</v>
      </c>
      <c r="M27" s="107" t="s">
        <v>534</v>
      </c>
      <c r="N27" s="132" t="s">
        <v>534</v>
      </c>
      <c r="O27" s="107">
        <v>2</v>
      </c>
      <c r="P27" s="107">
        <v>2</v>
      </c>
      <c r="Q27" s="107">
        <v>1</v>
      </c>
      <c r="R27" s="107">
        <v>1</v>
      </c>
      <c r="S27" s="107">
        <v>2</v>
      </c>
      <c r="T27" s="107">
        <v>2</v>
      </c>
      <c r="U27" s="107">
        <v>2</v>
      </c>
      <c r="V27" s="107">
        <v>2</v>
      </c>
      <c r="W27" s="107">
        <v>4</v>
      </c>
      <c r="X27" s="107" t="s">
        <v>2644</v>
      </c>
      <c r="Y27" s="107" t="s">
        <v>548</v>
      </c>
      <c r="Z27" s="107" t="s">
        <v>548</v>
      </c>
      <c r="AA27" s="107" t="s">
        <v>548</v>
      </c>
      <c r="AB27" s="107" t="s">
        <v>548</v>
      </c>
      <c r="AC27" s="107">
        <v>18</v>
      </c>
      <c r="AD27" s="139">
        <v>1</v>
      </c>
      <c r="AE27" s="107">
        <v>10</v>
      </c>
      <c r="AF27" s="107">
        <v>10</v>
      </c>
      <c r="AG27" s="139">
        <v>1</v>
      </c>
      <c r="AH27" s="107">
        <v>10</v>
      </c>
      <c r="AI27" s="107">
        <v>4</v>
      </c>
      <c r="AJ27" s="107">
        <v>14</v>
      </c>
      <c r="AK27" s="139">
        <v>1</v>
      </c>
      <c r="AL27" s="107">
        <v>3</v>
      </c>
      <c r="AM27" s="107">
        <v>3</v>
      </c>
      <c r="AN27" s="107" t="s">
        <v>548</v>
      </c>
      <c r="AO27" s="107">
        <v>4</v>
      </c>
      <c r="AP27" s="107" t="s">
        <v>548</v>
      </c>
      <c r="AQ27" s="107">
        <v>10</v>
      </c>
      <c r="AR27" s="139">
        <v>1</v>
      </c>
      <c r="AS27" s="107">
        <v>5</v>
      </c>
      <c r="AT27" s="107">
        <v>4</v>
      </c>
      <c r="AU27" s="107">
        <v>9</v>
      </c>
      <c r="AV27" s="139">
        <v>1</v>
      </c>
      <c r="AW27" s="107">
        <v>2</v>
      </c>
      <c r="AX27" s="107" t="s">
        <v>614</v>
      </c>
      <c r="AY27" s="107">
        <v>2</v>
      </c>
      <c r="AZ27" s="139">
        <v>1</v>
      </c>
      <c r="BA27" s="107">
        <v>2</v>
      </c>
      <c r="BB27" s="133" t="s">
        <v>603</v>
      </c>
      <c r="BC27" s="107">
        <v>2</v>
      </c>
      <c r="BD27" s="139">
        <v>1</v>
      </c>
      <c r="BE27" s="107">
        <v>10</v>
      </c>
      <c r="BF27" s="107">
        <v>10</v>
      </c>
      <c r="BG27" s="139">
        <v>1</v>
      </c>
      <c r="BH27" s="107">
        <v>4</v>
      </c>
      <c r="BI27" s="107">
        <v>7</v>
      </c>
      <c r="BJ27" s="107">
        <v>11</v>
      </c>
      <c r="BK27" s="139">
        <v>1</v>
      </c>
      <c r="BL27" s="108">
        <v>86</v>
      </c>
      <c r="BM27" s="139">
        <v>1</v>
      </c>
    </row>
    <row r="28" spans="2:65" x14ac:dyDescent="0.35">
      <c r="B28" s="108" t="s">
        <v>1</v>
      </c>
      <c r="C28" s="108" t="s">
        <v>46</v>
      </c>
      <c r="D28" s="108" t="s">
        <v>47</v>
      </c>
      <c r="E28" s="143" t="s">
        <v>535</v>
      </c>
      <c r="F28" s="108" t="s">
        <v>1203</v>
      </c>
      <c r="G28" s="108" t="s">
        <v>49</v>
      </c>
      <c r="H28" s="108" t="s">
        <v>2643</v>
      </c>
      <c r="I28" s="131" t="s">
        <v>603</v>
      </c>
      <c r="J28" s="108" t="s">
        <v>1415</v>
      </c>
      <c r="K28" s="131" t="s">
        <v>603</v>
      </c>
      <c r="L28" s="108" t="s">
        <v>604</v>
      </c>
      <c r="M28" s="108" t="s">
        <v>534</v>
      </c>
      <c r="N28" s="129" t="s">
        <v>534</v>
      </c>
      <c r="O28" s="108">
        <v>2</v>
      </c>
      <c r="P28" s="108">
        <v>2</v>
      </c>
      <c r="Q28" s="108" t="s">
        <v>548</v>
      </c>
      <c r="R28" s="108" t="s">
        <v>548</v>
      </c>
      <c r="S28" s="108">
        <v>2</v>
      </c>
      <c r="T28" s="108" t="s">
        <v>548</v>
      </c>
      <c r="U28" s="108">
        <v>2</v>
      </c>
      <c r="V28" s="108">
        <v>2</v>
      </c>
      <c r="W28" s="108">
        <v>4</v>
      </c>
      <c r="X28" s="108" t="s">
        <v>2642</v>
      </c>
      <c r="Y28" s="108" t="s">
        <v>548</v>
      </c>
      <c r="Z28" s="108" t="s">
        <v>548</v>
      </c>
      <c r="AA28" s="108" t="s">
        <v>548</v>
      </c>
      <c r="AB28" s="108" t="s">
        <v>548</v>
      </c>
      <c r="AC28" s="108">
        <v>14</v>
      </c>
      <c r="AD28" s="135">
        <v>1</v>
      </c>
      <c r="AE28" s="108">
        <v>10</v>
      </c>
      <c r="AF28" s="108">
        <v>10</v>
      </c>
      <c r="AG28" s="135">
        <v>1</v>
      </c>
      <c r="AH28" s="108">
        <v>10</v>
      </c>
      <c r="AI28" s="108">
        <v>4</v>
      </c>
      <c r="AJ28" s="108">
        <v>14</v>
      </c>
      <c r="AK28" s="135">
        <v>1</v>
      </c>
      <c r="AL28" s="108">
        <v>3</v>
      </c>
      <c r="AM28" s="108" t="s">
        <v>548</v>
      </c>
      <c r="AN28" s="108" t="s">
        <v>548</v>
      </c>
      <c r="AO28" s="108" t="s">
        <v>548</v>
      </c>
      <c r="AP28" s="108" t="s">
        <v>548</v>
      </c>
      <c r="AQ28" s="108">
        <v>3</v>
      </c>
      <c r="AR28" s="135">
        <v>1</v>
      </c>
      <c r="AS28" s="108">
        <v>5</v>
      </c>
      <c r="AT28" s="108">
        <v>4</v>
      </c>
      <c r="AU28" s="108">
        <v>9</v>
      </c>
      <c r="AV28" s="135">
        <v>1</v>
      </c>
      <c r="AW28" s="108">
        <v>2</v>
      </c>
      <c r="AX28" s="108" t="s">
        <v>548</v>
      </c>
      <c r="AY28" s="108">
        <v>2</v>
      </c>
      <c r="AZ28" s="135">
        <v>1</v>
      </c>
      <c r="BA28" s="108">
        <v>2</v>
      </c>
      <c r="BB28" s="131" t="s">
        <v>603</v>
      </c>
      <c r="BC28" s="108">
        <v>2</v>
      </c>
      <c r="BD28" s="135">
        <v>1</v>
      </c>
      <c r="BE28" s="108">
        <v>10</v>
      </c>
      <c r="BF28" s="108">
        <v>10</v>
      </c>
      <c r="BG28" s="135">
        <v>1</v>
      </c>
      <c r="BH28" s="108">
        <v>4</v>
      </c>
      <c r="BI28" s="108">
        <v>7</v>
      </c>
      <c r="BJ28" s="108">
        <v>11</v>
      </c>
      <c r="BK28" s="135">
        <v>1</v>
      </c>
      <c r="BL28" s="108">
        <v>75</v>
      </c>
      <c r="BM28" s="135">
        <v>1</v>
      </c>
    </row>
    <row r="29" spans="2:65" x14ac:dyDescent="0.35">
      <c r="B29" s="107" t="s">
        <v>1</v>
      </c>
      <c r="C29" s="107" t="s">
        <v>24</v>
      </c>
      <c r="D29" s="107" t="s">
        <v>120</v>
      </c>
      <c r="E29" s="144" t="s">
        <v>121</v>
      </c>
      <c r="F29" s="107" t="s">
        <v>958</v>
      </c>
      <c r="G29" s="107" t="s">
        <v>42</v>
      </c>
      <c r="H29" s="107" t="s">
        <v>2641</v>
      </c>
      <c r="I29" s="133" t="s">
        <v>603</v>
      </c>
      <c r="J29" s="107" t="s">
        <v>1323</v>
      </c>
      <c r="K29" s="133" t="s">
        <v>603</v>
      </c>
      <c r="L29" s="107" t="s">
        <v>637</v>
      </c>
      <c r="M29" s="107" t="s">
        <v>534</v>
      </c>
      <c r="N29" s="132" t="s">
        <v>534</v>
      </c>
      <c r="O29" s="107">
        <v>2</v>
      </c>
      <c r="P29" s="107">
        <v>2</v>
      </c>
      <c r="Q29" s="107">
        <v>1</v>
      </c>
      <c r="R29" s="107">
        <v>1</v>
      </c>
      <c r="S29" s="107">
        <v>2</v>
      </c>
      <c r="T29" s="107">
        <v>2</v>
      </c>
      <c r="U29" s="107">
        <v>2</v>
      </c>
      <c r="V29" s="107">
        <v>2</v>
      </c>
      <c r="W29" s="107">
        <v>4</v>
      </c>
      <c r="X29" s="107" t="s">
        <v>2640</v>
      </c>
      <c r="Y29" s="107" t="s">
        <v>548</v>
      </c>
      <c r="Z29" s="107" t="s">
        <v>548</v>
      </c>
      <c r="AA29" s="107" t="s">
        <v>548</v>
      </c>
      <c r="AB29" s="107" t="s">
        <v>548</v>
      </c>
      <c r="AC29" s="107">
        <v>18</v>
      </c>
      <c r="AD29" s="139">
        <v>1</v>
      </c>
      <c r="AE29" s="107">
        <v>10</v>
      </c>
      <c r="AF29" s="107">
        <v>10</v>
      </c>
      <c r="AG29" s="139">
        <v>1</v>
      </c>
      <c r="AH29" s="107">
        <v>10</v>
      </c>
      <c r="AI29" s="107">
        <v>4</v>
      </c>
      <c r="AJ29" s="107">
        <v>14</v>
      </c>
      <c r="AK29" s="139">
        <v>1</v>
      </c>
      <c r="AL29" s="107">
        <v>3</v>
      </c>
      <c r="AM29" s="107" t="s">
        <v>548</v>
      </c>
      <c r="AN29" s="107" t="s">
        <v>548</v>
      </c>
      <c r="AO29" s="107">
        <v>4</v>
      </c>
      <c r="AP29" s="107" t="s">
        <v>548</v>
      </c>
      <c r="AQ29" s="107">
        <v>7</v>
      </c>
      <c r="AR29" s="139">
        <v>1</v>
      </c>
      <c r="AS29" s="107">
        <v>5</v>
      </c>
      <c r="AT29" s="107">
        <v>4</v>
      </c>
      <c r="AU29" s="107">
        <v>9</v>
      </c>
      <c r="AV29" s="139">
        <v>1</v>
      </c>
      <c r="AW29" s="107">
        <v>2</v>
      </c>
      <c r="AX29" s="107" t="s">
        <v>548</v>
      </c>
      <c r="AY29" s="107">
        <v>2</v>
      </c>
      <c r="AZ29" s="139">
        <v>1</v>
      </c>
      <c r="BA29" s="107">
        <v>2</v>
      </c>
      <c r="BB29" s="133" t="s">
        <v>603</v>
      </c>
      <c r="BC29" s="107">
        <v>2</v>
      </c>
      <c r="BD29" s="139">
        <v>1</v>
      </c>
      <c r="BE29" s="107">
        <v>10</v>
      </c>
      <c r="BF29" s="107">
        <v>10</v>
      </c>
      <c r="BG29" s="139">
        <v>1</v>
      </c>
      <c r="BH29" s="107">
        <v>4</v>
      </c>
      <c r="BI29" s="107">
        <v>7</v>
      </c>
      <c r="BJ29" s="107">
        <v>11</v>
      </c>
      <c r="BK29" s="139">
        <v>1</v>
      </c>
      <c r="BL29" s="108">
        <v>83</v>
      </c>
      <c r="BM29" s="139">
        <v>1</v>
      </c>
    </row>
    <row r="30" spans="2:65" x14ac:dyDescent="0.35">
      <c r="B30" s="108" t="s">
        <v>1</v>
      </c>
      <c r="C30" s="108" t="s">
        <v>105</v>
      </c>
      <c r="D30" s="108" t="s">
        <v>106</v>
      </c>
      <c r="E30" s="143" t="s">
        <v>380</v>
      </c>
      <c r="F30" s="108" t="s">
        <v>1002</v>
      </c>
      <c r="G30" s="108" t="s">
        <v>202</v>
      </c>
      <c r="H30" s="108" t="s">
        <v>2639</v>
      </c>
      <c r="I30" s="131" t="s">
        <v>603</v>
      </c>
      <c r="J30" s="108" t="s">
        <v>2379</v>
      </c>
      <c r="K30" s="131" t="s">
        <v>603</v>
      </c>
      <c r="L30" s="108" t="s">
        <v>622</v>
      </c>
      <c r="M30" s="108" t="s">
        <v>534</v>
      </c>
      <c r="N30" s="129" t="s">
        <v>534</v>
      </c>
      <c r="O30" s="108">
        <v>2</v>
      </c>
      <c r="P30" s="108">
        <v>2</v>
      </c>
      <c r="Q30" s="108">
        <v>1</v>
      </c>
      <c r="R30" s="108">
        <v>1</v>
      </c>
      <c r="S30" s="108">
        <v>2</v>
      </c>
      <c r="T30" s="108">
        <v>2</v>
      </c>
      <c r="U30" s="108">
        <v>2</v>
      </c>
      <c r="V30" s="108">
        <v>2</v>
      </c>
      <c r="W30" s="108">
        <v>4</v>
      </c>
      <c r="X30" s="108" t="s">
        <v>2638</v>
      </c>
      <c r="Y30" s="108" t="s">
        <v>548</v>
      </c>
      <c r="Z30" s="108" t="s">
        <v>548</v>
      </c>
      <c r="AA30" s="108" t="s">
        <v>548</v>
      </c>
      <c r="AB30" s="108" t="s">
        <v>548</v>
      </c>
      <c r="AC30" s="108">
        <v>18</v>
      </c>
      <c r="AD30" s="135">
        <v>1</v>
      </c>
      <c r="AE30" s="108" t="s">
        <v>548</v>
      </c>
      <c r="AF30" s="108" t="s">
        <v>534</v>
      </c>
      <c r="AG30" s="129" t="s">
        <v>534</v>
      </c>
      <c r="AH30" s="108">
        <v>10</v>
      </c>
      <c r="AI30" s="108">
        <v>4</v>
      </c>
      <c r="AJ30" s="108">
        <v>14</v>
      </c>
      <c r="AK30" s="135">
        <v>1</v>
      </c>
      <c r="AL30" s="108">
        <v>3</v>
      </c>
      <c r="AM30" s="108" t="s">
        <v>548</v>
      </c>
      <c r="AN30" s="108" t="s">
        <v>548</v>
      </c>
      <c r="AO30" s="108">
        <v>4</v>
      </c>
      <c r="AP30" s="108" t="s">
        <v>548</v>
      </c>
      <c r="AQ30" s="108">
        <v>7</v>
      </c>
      <c r="AR30" s="135">
        <v>1</v>
      </c>
      <c r="AS30" s="108">
        <v>5</v>
      </c>
      <c r="AT30" s="108">
        <v>4</v>
      </c>
      <c r="AU30" s="108">
        <v>9</v>
      </c>
      <c r="AV30" s="135">
        <v>1</v>
      </c>
      <c r="AW30" s="108">
        <v>2</v>
      </c>
      <c r="AX30" s="108" t="s">
        <v>548</v>
      </c>
      <c r="AY30" s="108">
        <v>2</v>
      </c>
      <c r="AZ30" s="135">
        <v>1</v>
      </c>
      <c r="BA30" s="108">
        <v>2</v>
      </c>
      <c r="BB30" s="131" t="s">
        <v>603</v>
      </c>
      <c r="BC30" s="108">
        <v>2</v>
      </c>
      <c r="BD30" s="135">
        <v>1</v>
      </c>
      <c r="BE30" s="108">
        <v>10</v>
      </c>
      <c r="BF30" s="108">
        <v>10</v>
      </c>
      <c r="BG30" s="135">
        <v>1</v>
      </c>
      <c r="BH30" s="108">
        <v>4</v>
      </c>
      <c r="BI30" s="108">
        <v>7</v>
      </c>
      <c r="BJ30" s="108">
        <v>11</v>
      </c>
      <c r="BK30" s="135">
        <v>1</v>
      </c>
      <c r="BL30" s="108">
        <v>73</v>
      </c>
      <c r="BM30" s="135">
        <v>1</v>
      </c>
    </row>
    <row r="31" spans="2:65" x14ac:dyDescent="0.35">
      <c r="B31" s="107" t="s">
        <v>1</v>
      </c>
      <c r="C31" s="107" t="s">
        <v>78</v>
      </c>
      <c r="D31" s="107" t="s">
        <v>78</v>
      </c>
      <c r="E31" s="144" t="s">
        <v>79</v>
      </c>
      <c r="F31" s="107" t="s">
        <v>931</v>
      </c>
      <c r="G31" s="107" t="s">
        <v>521</v>
      </c>
      <c r="H31" s="107" t="s">
        <v>2540</v>
      </c>
      <c r="I31" s="133" t="s">
        <v>603</v>
      </c>
      <c r="J31" s="107" t="s">
        <v>1303</v>
      </c>
      <c r="K31" s="133" t="s">
        <v>603</v>
      </c>
      <c r="L31" s="107" t="s">
        <v>639</v>
      </c>
      <c r="M31" s="107" t="s">
        <v>534</v>
      </c>
      <c r="N31" s="132" t="s">
        <v>534</v>
      </c>
      <c r="O31" s="107">
        <v>2</v>
      </c>
      <c r="P31" s="107">
        <v>2</v>
      </c>
      <c r="Q31" s="107">
        <v>1</v>
      </c>
      <c r="R31" s="107">
        <v>1</v>
      </c>
      <c r="S31" s="107">
        <v>2</v>
      </c>
      <c r="T31" s="107">
        <v>2</v>
      </c>
      <c r="U31" s="107">
        <v>2</v>
      </c>
      <c r="V31" s="107">
        <v>2</v>
      </c>
      <c r="W31" s="107">
        <v>4</v>
      </c>
      <c r="X31" s="107" t="s">
        <v>2637</v>
      </c>
      <c r="Y31" s="107" t="s">
        <v>548</v>
      </c>
      <c r="Z31" s="107" t="s">
        <v>548</v>
      </c>
      <c r="AA31" s="107" t="s">
        <v>548</v>
      </c>
      <c r="AB31" s="107" t="s">
        <v>548</v>
      </c>
      <c r="AC31" s="107">
        <v>18</v>
      </c>
      <c r="AD31" s="139">
        <v>1</v>
      </c>
      <c r="AE31" s="107">
        <v>10</v>
      </c>
      <c r="AF31" s="107">
        <v>10</v>
      </c>
      <c r="AG31" s="139">
        <v>1</v>
      </c>
      <c r="AH31" s="107">
        <v>10</v>
      </c>
      <c r="AI31" s="107">
        <v>4</v>
      </c>
      <c r="AJ31" s="107">
        <v>14</v>
      </c>
      <c r="AK31" s="139">
        <v>1</v>
      </c>
      <c r="AL31" s="107">
        <v>3</v>
      </c>
      <c r="AM31" s="107">
        <v>3</v>
      </c>
      <c r="AN31" s="107" t="s">
        <v>614</v>
      </c>
      <c r="AO31" s="107">
        <v>4</v>
      </c>
      <c r="AP31" s="107">
        <v>2</v>
      </c>
      <c r="AQ31" s="107">
        <v>12</v>
      </c>
      <c r="AR31" s="139">
        <v>1</v>
      </c>
      <c r="AS31" s="107">
        <v>5</v>
      </c>
      <c r="AT31" s="107">
        <v>4</v>
      </c>
      <c r="AU31" s="107">
        <v>9</v>
      </c>
      <c r="AV31" s="139">
        <v>1</v>
      </c>
      <c r="AW31" s="107">
        <v>2</v>
      </c>
      <c r="AX31" s="107" t="s">
        <v>613</v>
      </c>
      <c r="AY31" s="107">
        <v>2</v>
      </c>
      <c r="AZ31" s="139">
        <v>1</v>
      </c>
      <c r="BA31" s="107">
        <v>2</v>
      </c>
      <c r="BB31" s="133" t="s">
        <v>603</v>
      </c>
      <c r="BC31" s="107">
        <v>2</v>
      </c>
      <c r="BD31" s="139">
        <v>1</v>
      </c>
      <c r="BE31" s="107">
        <v>10</v>
      </c>
      <c r="BF31" s="107">
        <v>10</v>
      </c>
      <c r="BG31" s="139">
        <v>1</v>
      </c>
      <c r="BH31" s="107">
        <v>4</v>
      </c>
      <c r="BI31" s="107">
        <v>7</v>
      </c>
      <c r="BJ31" s="107">
        <v>11</v>
      </c>
      <c r="BK31" s="139">
        <v>1</v>
      </c>
      <c r="BL31" s="108">
        <v>88</v>
      </c>
      <c r="BM31" s="139">
        <v>1</v>
      </c>
    </row>
    <row r="32" spans="2:65" x14ac:dyDescent="0.35">
      <c r="B32" s="108" t="s">
        <v>1</v>
      </c>
      <c r="C32" s="108" t="s">
        <v>100</v>
      </c>
      <c r="D32" s="108" t="s">
        <v>150</v>
      </c>
      <c r="E32" s="143" t="s">
        <v>151</v>
      </c>
      <c r="F32" s="108" t="s">
        <v>937</v>
      </c>
      <c r="G32" s="108" t="s">
        <v>15</v>
      </c>
      <c r="H32" s="108" t="s">
        <v>2636</v>
      </c>
      <c r="I32" s="131" t="s">
        <v>603</v>
      </c>
      <c r="J32" s="108" t="s">
        <v>1323</v>
      </c>
      <c r="K32" s="131" t="s">
        <v>603</v>
      </c>
      <c r="L32" s="108" t="s">
        <v>655</v>
      </c>
      <c r="M32" s="108" t="s">
        <v>534</v>
      </c>
      <c r="N32" s="129" t="s">
        <v>534</v>
      </c>
      <c r="O32" s="108">
        <v>2</v>
      </c>
      <c r="P32" s="108">
        <v>2</v>
      </c>
      <c r="Q32" s="108">
        <v>1</v>
      </c>
      <c r="R32" s="108">
        <v>1</v>
      </c>
      <c r="S32" s="108">
        <v>2</v>
      </c>
      <c r="T32" s="108">
        <v>2</v>
      </c>
      <c r="U32" s="108">
        <v>2</v>
      </c>
      <c r="V32" s="108">
        <v>2</v>
      </c>
      <c r="W32" s="108">
        <v>4</v>
      </c>
      <c r="X32" s="108" t="s">
        <v>2635</v>
      </c>
      <c r="Y32" s="108" t="s">
        <v>548</v>
      </c>
      <c r="Z32" s="108" t="s">
        <v>548</v>
      </c>
      <c r="AA32" s="108" t="s">
        <v>548</v>
      </c>
      <c r="AB32" s="108" t="s">
        <v>548</v>
      </c>
      <c r="AC32" s="108">
        <v>18</v>
      </c>
      <c r="AD32" s="135">
        <v>1</v>
      </c>
      <c r="AE32" s="108">
        <v>10</v>
      </c>
      <c r="AF32" s="108">
        <v>10</v>
      </c>
      <c r="AG32" s="135">
        <v>1</v>
      </c>
      <c r="AH32" s="108">
        <v>10</v>
      </c>
      <c r="AI32" s="108">
        <v>4</v>
      </c>
      <c r="AJ32" s="108">
        <v>14</v>
      </c>
      <c r="AK32" s="135">
        <v>1</v>
      </c>
      <c r="AL32" s="108">
        <v>3</v>
      </c>
      <c r="AM32" s="108">
        <v>3</v>
      </c>
      <c r="AN32" s="108" t="s">
        <v>548</v>
      </c>
      <c r="AO32" s="108">
        <v>4</v>
      </c>
      <c r="AP32" s="108" t="s">
        <v>548</v>
      </c>
      <c r="AQ32" s="108">
        <v>10</v>
      </c>
      <c r="AR32" s="135">
        <v>1</v>
      </c>
      <c r="AS32" s="108">
        <v>5</v>
      </c>
      <c r="AT32" s="108">
        <v>4</v>
      </c>
      <c r="AU32" s="108">
        <v>9</v>
      </c>
      <c r="AV32" s="135">
        <v>1</v>
      </c>
      <c r="AW32" s="108">
        <v>2</v>
      </c>
      <c r="AX32" s="108" t="s">
        <v>614</v>
      </c>
      <c r="AY32" s="108">
        <v>2</v>
      </c>
      <c r="AZ32" s="135">
        <v>1</v>
      </c>
      <c r="BA32" s="108">
        <v>2</v>
      </c>
      <c r="BB32" s="131" t="s">
        <v>603</v>
      </c>
      <c r="BC32" s="108">
        <v>2</v>
      </c>
      <c r="BD32" s="135">
        <v>1</v>
      </c>
      <c r="BE32" s="108">
        <v>10</v>
      </c>
      <c r="BF32" s="108">
        <v>10</v>
      </c>
      <c r="BG32" s="135">
        <v>1</v>
      </c>
      <c r="BH32" s="108">
        <v>4</v>
      </c>
      <c r="BI32" s="108">
        <v>7</v>
      </c>
      <c r="BJ32" s="108">
        <v>11</v>
      </c>
      <c r="BK32" s="135">
        <v>1</v>
      </c>
      <c r="BL32" s="108">
        <v>86</v>
      </c>
      <c r="BM32" s="135">
        <v>1</v>
      </c>
    </row>
    <row r="33" spans="2:65" x14ac:dyDescent="0.35">
      <c r="B33" s="107" t="s">
        <v>1</v>
      </c>
      <c r="C33" s="107" t="s">
        <v>85</v>
      </c>
      <c r="D33" s="107" t="s">
        <v>91</v>
      </c>
      <c r="E33" s="144" t="s">
        <v>384</v>
      </c>
      <c r="F33" s="107" t="s">
        <v>943</v>
      </c>
      <c r="G33" s="107" t="s">
        <v>88</v>
      </c>
      <c r="H33" s="107" t="s">
        <v>2634</v>
      </c>
      <c r="I33" s="133" t="s">
        <v>603</v>
      </c>
      <c r="J33" s="107" t="s">
        <v>2000</v>
      </c>
      <c r="K33" s="133" t="s">
        <v>603</v>
      </c>
      <c r="L33" s="107" t="s">
        <v>622</v>
      </c>
      <c r="M33" s="107" t="s">
        <v>534</v>
      </c>
      <c r="N33" s="132" t="s">
        <v>534</v>
      </c>
      <c r="O33" s="107">
        <v>2</v>
      </c>
      <c r="P33" s="107">
        <v>2</v>
      </c>
      <c r="Q33" s="107">
        <v>1</v>
      </c>
      <c r="R33" s="107">
        <v>1</v>
      </c>
      <c r="S33" s="107">
        <v>2</v>
      </c>
      <c r="T33" s="107">
        <v>2</v>
      </c>
      <c r="U33" s="107">
        <v>2</v>
      </c>
      <c r="V33" s="107">
        <v>2</v>
      </c>
      <c r="W33" s="107">
        <v>4</v>
      </c>
      <c r="X33" s="107" t="s">
        <v>2633</v>
      </c>
      <c r="Y33" s="107" t="s">
        <v>548</v>
      </c>
      <c r="Z33" s="107" t="s">
        <v>548</v>
      </c>
      <c r="AA33" s="107" t="s">
        <v>548</v>
      </c>
      <c r="AB33" s="107" t="s">
        <v>548</v>
      </c>
      <c r="AC33" s="107">
        <v>18</v>
      </c>
      <c r="AD33" s="139">
        <v>1</v>
      </c>
      <c r="AE33" s="107">
        <v>10</v>
      </c>
      <c r="AF33" s="107">
        <v>10</v>
      </c>
      <c r="AG33" s="139">
        <v>1</v>
      </c>
      <c r="AH33" s="107">
        <v>10</v>
      </c>
      <c r="AI33" s="107">
        <v>4</v>
      </c>
      <c r="AJ33" s="107">
        <v>14</v>
      </c>
      <c r="AK33" s="139">
        <v>1</v>
      </c>
      <c r="AL33" s="107">
        <v>3</v>
      </c>
      <c r="AM33" s="107" t="s">
        <v>548</v>
      </c>
      <c r="AN33" s="107" t="s">
        <v>548</v>
      </c>
      <c r="AO33" s="107">
        <v>4</v>
      </c>
      <c r="AP33" s="107" t="s">
        <v>548</v>
      </c>
      <c r="AQ33" s="107">
        <v>7</v>
      </c>
      <c r="AR33" s="139">
        <v>1</v>
      </c>
      <c r="AS33" s="107">
        <v>5</v>
      </c>
      <c r="AT33" s="107">
        <v>4</v>
      </c>
      <c r="AU33" s="107">
        <v>9</v>
      </c>
      <c r="AV33" s="139">
        <v>1</v>
      </c>
      <c r="AW33" s="107">
        <v>2</v>
      </c>
      <c r="AX33" s="107" t="s">
        <v>548</v>
      </c>
      <c r="AY33" s="107">
        <v>2</v>
      </c>
      <c r="AZ33" s="139">
        <v>1</v>
      </c>
      <c r="BA33" s="107">
        <v>2</v>
      </c>
      <c r="BB33" s="133" t="s">
        <v>603</v>
      </c>
      <c r="BC33" s="107">
        <v>2</v>
      </c>
      <c r="BD33" s="139">
        <v>1</v>
      </c>
      <c r="BE33" s="107">
        <v>10</v>
      </c>
      <c r="BF33" s="107">
        <v>10</v>
      </c>
      <c r="BG33" s="139">
        <v>1</v>
      </c>
      <c r="BH33" s="107">
        <v>4</v>
      </c>
      <c r="BI33" s="107">
        <v>7</v>
      </c>
      <c r="BJ33" s="107">
        <v>11</v>
      </c>
      <c r="BK33" s="139">
        <v>1</v>
      </c>
      <c r="BL33" s="108">
        <v>83</v>
      </c>
      <c r="BM33" s="139">
        <v>1</v>
      </c>
    </row>
    <row r="34" spans="2:65" x14ac:dyDescent="0.35">
      <c r="B34" s="108" t="s">
        <v>1</v>
      </c>
      <c r="C34" s="108" t="s">
        <v>78</v>
      </c>
      <c r="D34" s="108" t="s">
        <v>78</v>
      </c>
      <c r="E34" s="143" t="s">
        <v>266</v>
      </c>
      <c r="F34" s="108" t="s">
        <v>1006</v>
      </c>
      <c r="G34" s="108" t="s">
        <v>267</v>
      </c>
      <c r="H34" s="108" t="s">
        <v>2632</v>
      </c>
      <c r="I34" s="131" t="s">
        <v>603</v>
      </c>
      <c r="J34" s="108" t="s">
        <v>1303</v>
      </c>
      <c r="K34" s="131" t="s">
        <v>603</v>
      </c>
      <c r="L34" s="108" t="s">
        <v>627</v>
      </c>
      <c r="M34" s="108" t="s">
        <v>534</v>
      </c>
      <c r="N34" s="129" t="s">
        <v>534</v>
      </c>
      <c r="O34" s="108">
        <v>2</v>
      </c>
      <c r="P34" s="108">
        <v>2</v>
      </c>
      <c r="Q34" s="108">
        <v>1</v>
      </c>
      <c r="R34" s="108">
        <v>1</v>
      </c>
      <c r="S34" s="108">
        <v>2</v>
      </c>
      <c r="T34" s="108">
        <v>2</v>
      </c>
      <c r="U34" s="108">
        <v>2</v>
      </c>
      <c r="V34" s="108">
        <v>2</v>
      </c>
      <c r="W34" s="108">
        <v>4</v>
      </c>
      <c r="X34" s="108" t="s">
        <v>2631</v>
      </c>
      <c r="Y34" s="108" t="s">
        <v>548</v>
      </c>
      <c r="Z34" s="108" t="s">
        <v>548</v>
      </c>
      <c r="AA34" s="108" t="s">
        <v>548</v>
      </c>
      <c r="AB34" s="108" t="s">
        <v>548</v>
      </c>
      <c r="AC34" s="108">
        <v>18</v>
      </c>
      <c r="AD34" s="135">
        <v>1</v>
      </c>
      <c r="AE34" s="108">
        <v>10</v>
      </c>
      <c r="AF34" s="108">
        <v>10</v>
      </c>
      <c r="AG34" s="135">
        <v>1</v>
      </c>
      <c r="AH34" s="108">
        <v>10</v>
      </c>
      <c r="AI34" s="108">
        <v>4</v>
      </c>
      <c r="AJ34" s="108">
        <v>14</v>
      </c>
      <c r="AK34" s="135">
        <v>1</v>
      </c>
      <c r="AL34" s="108">
        <v>3</v>
      </c>
      <c r="AM34" s="108">
        <v>3</v>
      </c>
      <c r="AN34" s="108" t="s">
        <v>548</v>
      </c>
      <c r="AO34" s="108">
        <v>4</v>
      </c>
      <c r="AP34" s="108" t="s">
        <v>548</v>
      </c>
      <c r="AQ34" s="108">
        <v>10</v>
      </c>
      <c r="AR34" s="135">
        <v>1</v>
      </c>
      <c r="AS34" s="108">
        <v>5</v>
      </c>
      <c r="AT34" s="108">
        <v>4</v>
      </c>
      <c r="AU34" s="108">
        <v>9</v>
      </c>
      <c r="AV34" s="135">
        <v>1</v>
      </c>
      <c r="AW34" s="108">
        <v>2</v>
      </c>
      <c r="AX34" s="108" t="s">
        <v>614</v>
      </c>
      <c r="AY34" s="108">
        <v>2</v>
      </c>
      <c r="AZ34" s="135">
        <v>1</v>
      </c>
      <c r="BA34" s="108">
        <v>2</v>
      </c>
      <c r="BB34" s="131" t="s">
        <v>603</v>
      </c>
      <c r="BC34" s="108">
        <v>2</v>
      </c>
      <c r="BD34" s="135">
        <v>1</v>
      </c>
      <c r="BE34" s="108">
        <v>10</v>
      </c>
      <c r="BF34" s="108">
        <v>10</v>
      </c>
      <c r="BG34" s="135">
        <v>1</v>
      </c>
      <c r="BH34" s="108">
        <v>4</v>
      </c>
      <c r="BI34" s="108">
        <v>7</v>
      </c>
      <c r="BJ34" s="108">
        <v>11</v>
      </c>
      <c r="BK34" s="135">
        <v>1</v>
      </c>
      <c r="BL34" s="108">
        <v>86</v>
      </c>
      <c r="BM34" s="135">
        <v>1</v>
      </c>
    </row>
    <row r="35" spans="2:65" x14ac:dyDescent="0.35">
      <c r="B35" s="107" t="s">
        <v>1</v>
      </c>
      <c r="C35" s="107" t="s">
        <v>34</v>
      </c>
      <c r="D35" s="107" t="s">
        <v>83</v>
      </c>
      <c r="E35" s="144" t="s">
        <v>199</v>
      </c>
      <c r="F35" s="107" t="s">
        <v>974</v>
      </c>
      <c r="G35" s="107" t="s">
        <v>202</v>
      </c>
      <c r="H35" s="107" t="s">
        <v>2630</v>
      </c>
      <c r="I35" s="133" t="s">
        <v>603</v>
      </c>
      <c r="J35" s="107" t="s">
        <v>1303</v>
      </c>
      <c r="K35" s="133" t="s">
        <v>603</v>
      </c>
      <c r="L35" s="107" t="s">
        <v>631</v>
      </c>
      <c r="M35" s="107" t="s">
        <v>534</v>
      </c>
      <c r="N35" s="132" t="s">
        <v>534</v>
      </c>
      <c r="O35" s="107">
        <v>2</v>
      </c>
      <c r="P35" s="107">
        <v>2</v>
      </c>
      <c r="Q35" s="107">
        <v>1</v>
      </c>
      <c r="R35" s="107">
        <v>1</v>
      </c>
      <c r="S35" s="107">
        <v>2</v>
      </c>
      <c r="T35" s="107">
        <v>2</v>
      </c>
      <c r="U35" s="107">
        <v>2</v>
      </c>
      <c r="V35" s="107">
        <v>2</v>
      </c>
      <c r="W35" s="107">
        <v>4</v>
      </c>
      <c r="X35" s="107" t="s">
        <v>2629</v>
      </c>
      <c r="Y35" s="107" t="s">
        <v>548</v>
      </c>
      <c r="Z35" s="107" t="s">
        <v>548</v>
      </c>
      <c r="AA35" s="107" t="s">
        <v>548</v>
      </c>
      <c r="AB35" s="107" t="s">
        <v>548</v>
      </c>
      <c r="AC35" s="107">
        <v>18</v>
      </c>
      <c r="AD35" s="139">
        <v>1</v>
      </c>
      <c r="AE35" s="107">
        <v>10</v>
      </c>
      <c r="AF35" s="107">
        <v>10</v>
      </c>
      <c r="AG35" s="139">
        <v>1</v>
      </c>
      <c r="AH35" s="107">
        <v>10</v>
      </c>
      <c r="AI35" s="107">
        <v>4</v>
      </c>
      <c r="AJ35" s="107">
        <v>14</v>
      </c>
      <c r="AK35" s="139">
        <v>1</v>
      </c>
      <c r="AL35" s="107">
        <v>3</v>
      </c>
      <c r="AM35" s="107" t="s">
        <v>548</v>
      </c>
      <c r="AN35" s="107" t="s">
        <v>548</v>
      </c>
      <c r="AO35" s="107">
        <v>4</v>
      </c>
      <c r="AP35" s="107" t="s">
        <v>548</v>
      </c>
      <c r="AQ35" s="107">
        <v>7</v>
      </c>
      <c r="AR35" s="139">
        <v>1</v>
      </c>
      <c r="AS35" s="107">
        <v>5</v>
      </c>
      <c r="AT35" s="107">
        <v>4</v>
      </c>
      <c r="AU35" s="107">
        <v>9</v>
      </c>
      <c r="AV35" s="139">
        <v>1</v>
      </c>
      <c r="AW35" s="107">
        <v>2</v>
      </c>
      <c r="AX35" s="107" t="s">
        <v>548</v>
      </c>
      <c r="AY35" s="107">
        <v>2</v>
      </c>
      <c r="AZ35" s="139">
        <v>1</v>
      </c>
      <c r="BA35" s="107">
        <v>2</v>
      </c>
      <c r="BB35" s="133" t="s">
        <v>603</v>
      </c>
      <c r="BC35" s="107">
        <v>2</v>
      </c>
      <c r="BD35" s="139">
        <v>1</v>
      </c>
      <c r="BE35" s="107">
        <v>10</v>
      </c>
      <c r="BF35" s="107">
        <v>10</v>
      </c>
      <c r="BG35" s="139">
        <v>1</v>
      </c>
      <c r="BH35" s="107">
        <v>4</v>
      </c>
      <c r="BI35" s="107">
        <v>7</v>
      </c>
      <c r="BJ35" s="107">
        <v>11</v>
      </c>
      <c r="BK35" s="139">
        <v>1</v>
      </c>
      <c r="BL35" s="108">
        <v>83</v>
      </c>
      <c r="BM35" s="139">
        <v>1</v>
      </c>
    </row>
    <row r="36" spans="2:65" x14ac:dyDescent="0.35">
      <c r="B36" s="108" t="s">
        <v>1</v>
      </c>
      <c r="C36" s="108" t="s">
        <v>2</v>
      </c>
      <c r="D36" s="108" t="s">
        <v>146</v>
      </c>
      <c r="E36" s="143" t="s">
        <v>371</v>
      </c>
      <c r="F36" s="108" t="s">
        <v>1048</v>
      </c>
      <c r="G36" s="108" t="s">
        <v>5</v>
      </c>
      <c r="H36" s="108" t="s">
        <v>2628</v>
      </c>
      <c r="I36" s="131" t="s">
        <v>603</v>
      </c>
      <c r="J36" s="108" t="s">
        <v>1958</v>
      </c>
      <c r="K36" s="131" t="s">
        <v>603</v>
      </c>
      <c r="L36" s="108" t="s">
        <v>618</v>
      </c>
      <c r="M36" s="108" t="s">
        <v>534</v>
      </c>
      <c r="N36" s="129" t="s">
        <v>534</v>
      </c>
      <c r="O36" s="108">
        <v>2</v>
      </c>
      <c r="P36" s="108">
        <v>2</v>
      </c>
      <c r="Q36" s="108">
        <v>1</v>
      </c>
      <c r="R36" s="108">
        <v>1</v>
      </c>
      <c r="S36" s="108">
        <v>2</v>
      </c>
      <c r="T36" s="108" t="s">
        <v>548</v>
      </c>
      <c r="U36" s="108">
        <v>2</v>
      </c>
      <c r="V36" s="108">
        <v>2</v>
      </c>
      <c r="W36" s="108">
        <v>4</v>
      </c>
      <c r="X36" s="108" t="s">
        <v>2627</v>
      </c>
      <c r="Y36" s="108" t="s">
        <v>548</v>
      </c>
      <c r="Z36" s="108" t="s">
        <v>548</v>
      </c>
      <c r="AA36" s="108" t="s">
        <v>548</v>
      </c>
      <c r="AB36" s="108" t="s">
        <v>548</v>
      </c>
      <c r="AC36" s="108">
        <v>16</v>
      </c>
      <c r="AD36" s="135">
        <v>1</v>
      </c>
      <c r="AE36" s="108">
        <v>10</v>
      </c>
      <c r="AF36" s="108">
        <v>10</v>
      </c>
      <c r="AG36" s="135">
        <v>1</v>
      </c>
      <c r="AH36" s="108">
        <v>10</v>
      </c>
      <c r="AI36" s="108">
        <v>4</v>
      </c>
      <c r="AJ36" s="108">
        <v>14</v>
      </c>
      <c r="AK36" s="135">
        <v>1</v>
      </c>
      <c r="AL36" s="108">
        <v>3</v>
      </c>
      <c r="AM36" s="108">
        <v>3</v>
      </c>
      <c r="AN36" s="108" t="s">
        <v>548</v>
      </c>
      <c r="AO36" s="108">
        <v>4</v>
      </c>
      <c r="AP36" s="108" t="s">
        <v>548</v>
      </c>
      <c r="AQ36" s="108">
        <v>10</v>
      </c>
      <c r="AR36" s="135">
        <v>1</v>
      </c>
      <c r="AS36" s="108">
        <v>5</v>
      </c>
      <c r="AT36" s="108">
        <v>4</v>
      </c>
      <c r="AU36" s="108">
        <v>9</v>
      </c>
      <c r="AV36" s="135">
        <v>1</v>
      </c>
      <c r="AW36" s="108">
        <v>2</v>
      </c>
      <c r="AX36" s="108" t="s">
        <v>548</v>
      </c>
      <c r="AY36" s="108">
        <v>2</v>
      </c>
      <c r="AZ36" s="135">
        <v>1</v>
      </c>
      <c r="BA36" s="108">
        <v>2</v>
      </c>
      <c r="BB36" s="131" t="s">
        <v>603</v>
      </c>
      <c r="BC36" s="108">
        <v>2</v>
      </c>
      <c r="BD36" s="135">
        <v>1</v>
      </c>
      <c r="BE36" s="108">
        <v>10</v>
      </c>
      <c r="BF36" s="108">
        <v>10</v>
      </c>
      <c r="BG36" s="135">
        <v>1</v>
      </c>
      <c r="BH36" s="108">
        <v>4</v>
      </c>
      <c r="BI36" s="108">
        <v>7</v>
      </c>
      <c r="BJ36" s="108">
        <v>11</v>
      </c>
      <c r="BK36" s="135">
        <v>1</v>
      </c>
      <c r="BL36" s="108">
        <v>84</v>
      </c>
      <c r="BM36" s="135">
        <v>1</v>
      </c>
    </row>
    <row r="37" spans="2:65" x14ac:dyDescent="0.35">
      <c r="B37" s="107" t="s">
        <v>1</v>
      </c>
      <c r="C37" s="107" t="s">
        <v>39</v>
      </c>
      <c r="D37" s="107" t="s">
        <v>40</v>
      </c>
      <c r="E37" s="144" t="s">
        <v>41</v>
      </c>
      <c r="F37" s="107" t="s">
        <v>964</v>
      </c>
      <c r="G37" s="107" t="s">
        <v>42</v>
      </c>
      <c r="H37" s="107" t="s">
        <v>2626</v>
      </c>
      <c r="I37" s="133" t="s">
        <v>603</v>
      </c>
      <c r="J37" s="107" t="s">
        <v>2245</v>
      </c>
      <c r="K37" s="133" t="s">
        <v>603</v>
      </c>
      <c r="L37" s="107" t="s">
        <v>627</v>
      </c>
      <c r="M37" s="107" t="s">
        <v>534</v>
      </c>
      <c r="N37" s="132" t="s">
        <v>534</v>
      </c>
      <c r="O37" s="107">
        <v>2</v>
      </c>
      <c r="P37" s="107">
        <v>2</v>
      </c>
      <c r="Q37" s="107">
        <v>1</v>
      </c>
      <c r="R37" s="107">
        <v>1</v>
      </c>
      <c r="S37" s="107">
        <v>2</v>
      </c>
      <c r="T37" s="107">
        <v>2</v>
      </c>
      <c r="U37" s="107">
        <v>2</v>
      </c>
      <c r="V37" s="107">
        <v>2</v>
      </c>
      <c r="W37" s="107">
        <v>4</v>
      </c>
      <c r="X37" s="107" t="s">
        <v>1566</v>
      </c>
      <c r="Y37" s="107" t="s">
        <v>548</v>
      </c>
      <c r="Z37" s="107" t="s">
        <v>548</v>
      </c>
      <c r="AA37" s="107" t="s">
        <v>548</v>
      </c>
      <c r="AB37" s="107" t="s">
        <v>548</v>
      </c>
      <c r="AC37" s="107">
        <v>18</v>
      </c>
      <c r="AD37" s="139">
        <v>1</v>
      </c>
      <c r="AE37" s="107">
        <v>10</v>
      </c>
      <c r="AF37" s="107">
        <v>10</v>
      </c>
      <c r="AG37" s="139">
        <v>1</v>
      </c>
      <c r="AH37" s="107">
        <v>10</v>
      </c>
      <c r="AI37" s="107">
        <v>4</v>
      </c>
      <c r="AJ37" s="107">
        <v>14</v>
      </c>
      <c r="AK37" s="139">
        <v>1</v>
      </c>
      <c r="AL37" s="107">
        <v>3</v>
      </c>
      <c r="AM37" s="107" t="s">
        <v>548</v>
      </c>
      <c r="AN37" s="107" t="s">
        <v>548</v>
      </c>
      <c r="AO37" s="107">
        <v>4</v>
      </c>
      <c r="AP37" s="107" t="s">
        <v>548</v>
      </c>
      <c r="AQ37" s="107">
        <v>7</v>
      </c>
      <c r="AR37" s="139">
        <v>1</v>
      </c>
      <c r="AS37" s="107">
        <v>5</v>
      </c>
      <c r="AT37" s="107">
        <v>4</v>
      </c>
      <c r="AU37" s="107">
        <v>9</v>
      </c>
      <c r="AV37" s="139">
        <v>1</v>
      </c>
      <c r="AW37" s="107">
        <v>2</v>
      </c>
      <c r="AX37" s="107" t="s">
        <v>614</v>
      </c>
      <c r="AY37" s="107">
        <v>2</v>
      </c>
      <c r="AZ37" s="139">
        <v>1</v>
      </c>
      <c r="BA37" s="107">
        <v>2</v>
      </c>
      <c r="BB37" s="133" t="s">
        <v>603</v>
      </c>
      <c r="BC37" s="107">
        <v>2</v>
      </c>
      <c r="BD37" s="139">
        <v>1</v>
      </c>
      <c r="BE37" s="107">
        <v>10</v>
      </c>
      <c r="BF37" s="107">
        <v>10</v>
      </c>
      <c r="BG37" s="139">
        <v>1</v>
      </c>
      <c r="BH37" s="107">
        <v>4</v>
      </c>
      <c r="BI37" s="107">
        <v>7</v>
      </c>
      <c r="BJ37" s="107">
        <v>11</v>
      </c>
      <c r="BK37" s="139">
        <v>1</v>
      </c>
      <c r="BL37" s="108">
        <v>83</v>
      </c>
      <c r="BM37" s="139">
        <v>1</v>
      </c>
    </row>
    <row r="38" spans="2:65" x14ac:dyDescent="0.35">
      <c r="B38" s="108" t="s">
        <v>1</v>
      </c>
      <c r="C38" s="108" t="s">
        <v>24</v>
      </c>
      <c r="D38" s="108" t="s">
        <v>120</v>
      </c>
      <c r="E38" s="143" t="s">
        <v>139</v>
      </c>
      <c r="F38" s="108" t="s">
        <v>1000</v>
      </c>
      <c r="G38" s="108" t="s">
        <v>59</v>
      </c>
      <c r="H38" s="108" t="s">
        <v>2625</v>
      </c>
      <c r="I38" s="131" t="s">
        <v>603</v>
      </c>
      <c r="J38" s="108" t="s">
        <v>1323</v>
      </c>
      <c r="K38" s="131" t="s">
        <v>603</v>
      </c>
      <c r="L38" s="108" t="s">
        <v>618</v>
      </c>
      <c r="M38" s="108" t="s">
        <v>534</v>
      </c>
      <c r="N38" s="129" t="s">
        <v>534</v>
      </c>
      <c r="O38" s="108">
        <v>2</v>
      </c>
      <c r="P38" s="108">
        <v>2</v>
      </c>
      <c r="Q38" s="108">
        <v>1</v>
      </c>
      <c r="R38" s="108">
        <v>1</v>
      </c>
      <c r="S38" s="108">
        <v>2</v>
      </c>
      <c r="T38" s="108">
        <v>2</v>
      </c>
      <c r="U38" s="108">
        <v>2</v>
      </c>
      <c r="V38" s="108">
        <v>2</v>
      </c>
      <c r="W38" s="108">
        <v>4</v>
      </c>
      <c r="X38" s="108" t="s">
        <v>2624</v>
      </c>
      <c r="Y38" s="108" t="s">
        <v>548</v>
      </c>
      <c r="Z38" s="108" t="s">
        <v>548</v>
      </c>
      <c r="AA38" s="108" t="s">
        <v>548</v>
      </c>
      <c r="AB38" s="108" t="s">
        <v>548</v>
      </c>
      <c r="AC38" s="108">
        <v>18</v>
      </c>
      <c r="AD38" s="135">
        <v>1</v>
      </c>
      <c r="AE38" s="108">
        <v>10</v>
      </c>
      <c r="AF38" s="108">
        <v>10</v>
      </c>
      <c r="AG38" s="135">
        <v>1</v>
      </c>
      <c r="AH38" s="108">
        <v>10</v>
      </c>
      <c r="AI38" s="108">
        <v>4</v>
      </c>
      <c r="AJ38" s="108">
        <v>14</v>
      </c>
      <c r="AK38" s="135">
        <v>1</v>
      </c>
      <c r="AL38" s="108">
        <v>3</v>
      </c>
      <c r="AM38" s="108" t="s">
        <v>548</v>
      </c>
      <c r="AN38" s="108" t="s">
        <v>548</v>
      </c>
      <c r="AO38" s="108">
        <v>4</v>
      </c>
      <c r="AP38" s="108" t="s">
        <v>548</v>
      </c>
      <c r="AQ38" s="108">
        <v>7</v>
      </c>
      <c r="AR38" s="135">
        <v>1</v>
      </c>
      <c r="AS38" s="108">
        <v>5</v>
      </c>
      <c r="AT38" s="108">
        <v>4</v>
      </c>
      <c r="AU38" s="108">
        <v>9</v>
      </c>
      <c r="AV38" s="135">
        <v>1</v>
      </c>
      <c r="AW38" s="108">
        <v>2</v>
      </c>
      <c r="AX38" s="108" t="s">
        <v>548</v>
      </c>
      <c r="AY38" s="108">
        <v>2</v>
      </c>
      <c r="AZ38" s="135">
        <v>1</v>
      </c>
      <c r="BA38" s="108">
        <v>2</v>
      </c>
      <c r="BB38" s="131" t="s">
        <v>603</v>
      </c>
      <c r="BC38" s="108">
        <v>2</v>
      </c>
      <c r="BD38" s="135">
        <v>1</v>
      </c>
      <c r="BE38" s="108">
        <v>10</v>
      </c>
      <c r="BF38" s="108">
        <v>10</v>
      </c>
      <c r="BG38" s="135">
        <v>1</v>
      </c>
      <c r="BH38" s="108">
        <v>4</v>
      </c>
      <c r="BI38" s="108">
        <v>7</v>
      </c>
      <c r="BJ38" s="108">
        <v>11</v>
      </c>
      <c r="BK38" s="135">
        <v>1</v>
      </c>
      <c r="BL38" s="108">
        <v>83</v>
      </c>
      <c r="BM38" s="135">
        <v>1</v>
      </c>
    </row>
    <row r="39" spans="2:65" x14ac:dyDescent="0.35">
      <c r="B39" s="107" t="s">
        <v>1</v>
      </c>
      <c r="C39" s="107" t="s">
        <v>72</v>
      </c>
      <c r="D39" s="107" t="s">
        <v>148</v>
      </c>
      <c r="E39" s="144" t="s">
        <v>420</v>
      </c>
      <c r="F39" s="107" t="s">
        <v>1017</v>
      </c>
      <c r="G39" s="107" t="s">
        <v>75</v>
      </c>
      <c r="H39" s="107" t="s">
        <v>2061</v>
      </c>
      <c r="I39" s="133" t="s">
        <v>603</v>
      </c>
      <c r="J39" s="107" t="s">
        <v>2623</v>
      </c>
      <c r="K39" s="133" t="s">
        <v>603</v>
      </c>
      <c r="L39" s="107" t="s">
        <v>627</v>
      </c>
      <c r="M39" s="107" t="s">
        <v>534</v>
      </c>
      <c r="N39" s="132" t="s">
        <v>534</v>
      </c>
      <c r="O39" s="107">
        <v>2</v>
      </c>
      <c r="P39" s="107">
        <v>2</v>
      </c>
      <c r="Q39" s="107">
        <v>1</v>
      </c>
      <c r="R39" s="107">
        <v>1</v>
      </c>
      <c r="S39" s="107">
        <v>2</v>
      </c>
      <c r="T39" s="107">
        <v>2</v>
      </c>
      <c r="U39" s="107">
        <v>2</v>
      </c>
      <c r="V39" s="107">
        <v>2</v>
      </c>
      <c r="W39" s="107">
        <v>4</v>
      </c>
      <c r="X39" s="107" t="s">
        <v>2622</v>
      </c>
      <c r="Y39" s="107" t="s">
        <v>548</v>
      </c>
      <c r="Z39" s="107" t="s">
        <v>548</v>
      </c>
      <c r="AA39" s="107" t="s">
        <v>548</v>
      </c>
      <c r="AB39" s="107" t="s">
        <v>548</v>
      </c>
      <c r="AC39" s="107">
        <v>18</v>
      </c>
      <c r="AD39" s="139">
        <v>1</v>
      </c>
      <c r="AE39" s="107">
        <v>10</v>
      </c>
      <c r="AF39" s="107">
        <v>10</v>
      </c>
      <c r="AG39" s="139">
        <v>1</v>
      </c>
      <c r="AH39" s="107">
        <v>10</v>
      </c>
      <c r="AI39" s="107">
        <v>4</v>
      </c>
      <c r="AJ39" s="107">
        <v>14</v>
      </c>
      <c r="AK39" s="139">
        <v>1</v>
      </c>
      <c r="AL39" s="107">
        <v>3</v>
      </c>
      <c r="AM39" s="107">
        <v>3</v>
      </c>
      <c r="AN39" s="107" t="s">
        <v>614</v>
      </c>
      <c r="AO39" s="107">
        <v>4</v>
      </c>
      <c r="AP39" s="107" t="s">
        <v>548</v>
      </c>
      <c r="AQ39" s="107">
        <v>10</v>
      </c>
      <c r="AR39" s="139">
        <v>1</v>
      </c>
      <c r="AS39" s="107">
        <v>5</v>
      </c>
      <c r="AT39" s="107">
        <v>4</v>
      </c>
      <c r="AU39" s="107">
        <v>9</v>
      </c>
      <c r="AV39" s="139">
        <v>1</v>
      </c>
      <c r="AW39" s="107">
        <v>2</v>
      </c>
      <c r="AX39" s="107" t="s">
        <v>614</v>
      </c>
      <c r="AY39" s="107">
        <v>2</v>
      </c>
      <c r="AZ39" s="139">
        <v>1</v>
      </c>
      <c r="BA39" s="107">
        <v>2</v>
      </c>
      <c r="BB39" s="133" t="s">
        <v>603</v>
      </c>
      <c r="BC39" s="107">
        <v>2</v>
      </c>
      <c r="BD39" s="139">
        <v>1</v>
      </c>
      <c r="BE39" s="107">
        <v>10</v>
      </c>
      <c r="BF39" s="107">
        <v>10</v>
      </c>
      <c r="BG39" s="139">
        <v>1</v>
      </c>
      <c r="BH39" s="107">
        <v>4</v>
      </c>
      <c r="BI39" s="107">
        <v>7</v>
      </c>
      <c r="BJ39" s="107">
        <v>11</v>
      </c>
      <c r="BK39" s="139">
        <v>1</v>
      </c>
      <c r="BL39" s="108">
        <v>86</v>
      </c>
      <c r="BM39" s="139">
        <v>1</v>
      </c>
    </row>
    <row r="40" spans="2:65" x14ac:dyDescent="0.35">
      <c r="B40" s="108" t="s">
        <v>1</v>
      </c>
      <c r="C40" s="108" t="s">
        <v>17</v>
      </c>
      <c r="D40" s="108" t="s">
        <v>18</v>
      </c>
      <c r="E40" s="143" t="s">
        <v>138</v>
      </c>
      <c r="F40" s="108" t="s">
        <v>923</v>
      </c>
      <c r="G40" s="108" t="s">
        <v>20</v>
      </c>
      <c r="H40" s="108" t="s">
        <v>2621</v>
      </c>
      <c r="I40" s="131" t="s">
        <v>603</v>
      </c>
      <c r="J40" s="108" t="s">
        <v>2060</v>
      </c>
      <c r="K40" s="131" t="s">
        <v>603</v>
      </c>
      <c r="L40" s="108" t="s">
        <v>637</v>
      </c>
      <c r="M40" s="108" t="s">
        <v>534</v>
      </c>
      <c r="N40" s="129" t="s">
        <v>534</v>
      </c>
      <c r="O40" s="108">
        <v>2</v>
      </c>
      <c r="P40" s="108">
        <v>2</v>
      </c>
      <c r="Q40" s="108">
        <v>1</v>
      </c>
      <c r="R40" s="108">
        <v>1</v>
      </c>
      <c r="S40" s="108">
        <v>2</v>
      </c>
      <c r="T40" s="108">
        <v>2</v>
      </c>
      <c r="U40" s="108">
        <v>2</v>
      </c>
      <c r="V40" s="108">
        <v>2</v>
      </c>
      <c r="W40" s="108">
        <v>4</v>
      </c>
      <c r="X40" s="108" t="s">
        <v>2620</v>
      </c>
      <c r="Y40" s="108" t="s">
        <v>548</v>
      </c>
      <c r="Z40" s="108" t="s">
        <v>548</v>
      </c>
      <c r="AA40" s="108" t="s">
        <v>548</v>
      </c>
      <c r="AB40" s="108" t="s">
        <v>548</v>
      </c>
      <c r="AC40" s="108">
        <v>18</v>
      </c>
      <c r="AD40" s="135">
        <v>1</v>
      </c>
      <c r="AE40" s="108">
        <v>10</v>
      </c>
      <c r="AF40" s="108">
        <v>10</v>
      </c>
      <c r="AG40" s="135">
        <v>1</v>
      </c>
      <c r="AH40" s="108">
        <v>10</v>
      </c>
      <c r="AI40" s="108">
        <v>4</v>
      </c>
      <c r="AJ40" s="108">
        <v>14</v>
      </c>
      <c r="AK40" s="135">
        <v>1</v>
      </c>
      <c r="AL40" s="108">
        <v>3</v>
      </c>
      <c r="AM40" s="108">
        <v>3</v>
      </c>
      <c r="AN40" s="108" t="s">
        <v>614</v>
      </c>
      <c r="AO40" s="108">
        <v>4</v>
      </c>
      <c r="AP40" s="108" t="s">
        <v>548</v>
      </c>
      <c r="AQ40" s="108">
        <v>10</v>
      </c>
      <c r="AR40" s="135">
        <v>1</v>
      </c>
      <c r="AS40" s="108">
        <v>5</v>
      </c>
      <c r="AT40" s="108">
        <v>4</v>
      </c>
      <c r="AU40" s="108">
        <v>9</v>
      </c>
      <c r="AV40" s="135">
        <v>1</v>
      </c>
      <c r="AW40" s="108">
        <v>2</v>
      </c>
      <c r="AX40" s="108" t="s">
        <v>548</v>
      </c>
      <c r="AY40" s="108">
        <v>2</v>
      </c>
      <c r="AZ40" s="135">
        <v>1</v>
      </c>
      <c r="BA40" s="108">
        <v>2</v>
      </c>
      <c r="BB40" s="131" t="s">
        <v>603</v>
      </c>
      <c r="BC40" s="108">
        <v>2</v>
      </c>
      <c r="BD40" s="135">
        <v>1</v>
      </c>
      <c r="BE40" s="108">
        <v>10</v>
      </c>
      <c r="BF40" s="108">
        <v>10</v>
      </c>
      <c r="BG40" s="135">
        <v>1</v>
      </c>
      <c r="BH40" s="108">
        <v>4</v>
      </c>
      <c r="BI40" s="108">
        <v>7</v>
      </c>
      <c r="BJ40" s="108">
        <v>11</v>
      </c>
      <c r="BK40" s="135">
        <v>1</v>
      </c>
      <c r="BL40" s="108">
        <v>86</v>
      </c>
      <c r="BM40" s="135">
        <v>1</v>
      </c>
    </row>
    <row r="41" spans="2:65" x14ac:dyDescent="0.35">
      <c r="B41" s="107" t="s">
        <v>1</v>
      </c>
      <c r="C41" s="107" t="s">
        <v>24</v>
      </c>
      <c r="D41" s="107" t="s">
        <v>120</v>
      </c>
      <c r="E41" s="144" t="s">
        <v>327</v>
      </c>
      <c r="F41" s="107" t="s">
        <v>1206</v>
      </c>
      <c r="G41" s="107" t="s">
        <v>66</v>
      </c>
      <c r="H41" s="107" t="s">
        <v>2619</v>
      </c>
      <c r="I41" s="133" t="s">
        <v>603</v>
      </c>
      <c r="J41" s="107" t="s">
        <v>1323</v>
      </c>
      <c r="K41" s="133" t="s">
        <v>603</v>
      </c>
      <c r="L41" s="107" t="s">
        <v>637</v>
      </c>
      <c r="M41" s="107" t="s">
        <v>534</v>
      </c>
      <c r="N41" s="132" t="s">
        <v>534</v>
      </c>
      <c r="O41" s="107">
        <v>2</v>
      </c>
      <c r="P41" s="107">
        <v>2</v>
      </c>
      <c r="Q41" s="107">
        <v>1</v>
      </c>
      <c r="R41" s="107">
        <v>1</v>
      </c>
      <c r="S41" s="107">
        <v>2</v>
      </c>
      <c r="T41" s="107">
        <v>2</v>
      </c>
      <c r="U41" s="107">
        <v>2</v>
      </c>
      <c r="V41" s="107">
        <v>2</v>
      </c>
      <c r="W41" s="107">
        <v>4</v>
      </c>
      <c r="X41" s="107" t="s">
        <v>715</v>
      </c>
      <c r="Y41" s="107" t="s">
        <v>548</v>
      </c>
      <c r="Z41" s="107" t="s">
        <v>548</v>
      </c>
      <c r="AA41" s="107" t="s">
        <v>548</v>
      </c>
      <c r="AB41" s="107" t="s">
        <v>548</v>
      </c>
      <c r="AC41" s="107">
        <v>18</v>
      </c>
      <c r="AD41" s="139">
        <v>1</v>
      </c>
      <c r="AE41" s="107">
        <v>10</v>
      </c>
      <c r="AF41" s="107">
        <v>10</v>
      </c>
      <c r="AG41" s="139">
        <v>1</v>
      </c>
      <c r="AH41" s="107">
        <v>10</v>
      </c>
      <c r="AI41" s="107">
        <v>4</v>
      </c>
      <c r="AJ41" s="107">
        <v>14</v>
      </c>
      <c r="AK41" s="139">
        <v>1</v>
      </c>
      <c r="AL41" s="107">
        <v>3</v>
      </c>
      <c r="AM41" s="107">
        <v>3</v>
      </c>
      <c r="AN41" s="107" t="s">
        <v>613</v>
      </c>
      <c r="AO41" s="107">
        <v>4</v>
      </c>
      <c r="AP41" s="107" t="s">
        <v>548</v>
      </c>
      <c r="AQ41" s="107">
        <v>10</v>
      </c>
      <c r="AR41" s="139">
        <v>1</v>
      </c>
      <c r="AS41" s="107">
        <v>5</v>
      </c>
      <c r="AT41" s="107">
        <v>4</v>
      </c>
      <c r="AU41" s="107">
        <v>9</v>
      </c>
      <c r="AV41" s="139">
        <v>1</v>
      </c>
      <c r="AW41" s="107">
        <v>2</v>
      </c>
      <c r="AX41" s="107" t="s">
        <v>548</v>
      </c>
      <c r="AY41" s="107">
        <v>2</v>
      </c>
      <c r="AZ41" s="139">
        <v>1</v>
      </c>
      <c r="BA41" s="107">
        <v>2</v>
      </c>
      <c r="BB41" s="133" t="s">
        <v>603</v>
      </c>
      <c r="BC41" s="107">
        <v>2</v>
      </c>
      <c r="BD41" s="139">
        <v>1</v>
      </c>
      <c r="BE41" s="107">
        <v>10</v>
      </c>
      <c r="BF41" s="107">
        <v>10</v>
      </c>
      <c r="BG41" s="139">
        <v>1</v>
      </c>
      <c r="BH41" s="107">
        <v>4</v>
      </c>
      <c r="BI41" s="107">
        <v>7</v>
      </c>
      <c r="BJ41" s="107">
        <v>11</v>
      </c>
      <c r="BK41" s="139">
        <v>1</v>
      </c>
      <c r="BL41" s="108">
        <v>86</v>
      </c>
      <c r="BM41" s="139">
        <v>1</v>
      </c>
    </row>
    <row r="42" spans="2:65" x14ac:dyDescent="0.35">
      <c r="B42" s="108" t="s">
        <v>1</v>
      </c>
      <c r="C42" s="108" t="s">
        <v>8</v>
      </c>
      <c r="D42" s="108" t="s">
        <v>9</v>
      </c>
      <c r="E42" s="143" t="s">
        <v>158</v>
      </c>
      <c r="F42" s="108" t="s">
        <v>886</v>
      </c>
      <c r="G42" s="108" t="s">
        <v>11</v>
      </c>
      <c r="H42" s="108" t="s">
        <v>2618</v>
      </c>
      <c r="I42" s="131" t="s">
        <v>603</v>
      </c>
      <c r="J42" s="108" t="s">
        <v>1303</v>
      </c>
      <c r="K42" s="131" t="s">
        <v>603</v>
      </c>
      <c r="L42" s="108" t="s">
        <v>622</v>
      </c>
      <c r="M42" s="108" t="s">
        <v>534</v>
      </c>
      <c r="N42" s="129" t="s">
        <v>534</v>
      </c>
      <c r="O42" s="108">
        <v>2</v>
      </c>
      <c r="P42" s="108">
        <v>2</v>
      </c>
      <c r="Q42" s="108">
        <v>1</v>
      </c>
      <c r="R42" s="108">
        <v>1</v>
      </c>
      <c r="S42" s="108">
        <v>2</v>
      </c>
      <c r="T42" s="108">
        <v>2</v>
      </c>
      <c r="U42" s="108">
        <v>2</v>
      </c>
      <c r="V42" s="108">
        <v>2</v>
      </c>
      <c r="W42" s="108">
        <v>4</v>
      </c>
      <c r="X42" s="108" t="s">
        <v>670</v>
      </c>
      <c r="Y42" s="108" t="s">
        <v>548</v>
      </c>
      <c r="Z42" s="108" t="s">
        <v>548</v>
      </c>
      <c r="AA42" s="108" t="s">
        <v>548</v>
      </c>
      <c r="AB42" s="108" t="s">
        <v>548</v>
      </c>
      <c r="AC42" s="108">
        <v>18</v>
      </c>
      <c r="AD42" s="135">
        <v>1</v>
      </c>
      <c r="AE42" s="108" t="s">
        <v>548</v>
      </c>
      <c r="AF42" s="108" t="s">
        <v>534</v>
      </c>
      <c r="AG42" s="129" t="s">
        <v>534</v>
      </c>
      <c r="AH42" s="108">
        <v>10</v>
      </c>
      <c r="AI42" s="108">
        <v>4</v>
      </c>
      <c r="AJ42" s="108">
        <v>14</v>
      </c>
      <c r="AK42" s="135">
        <v>1</v>
      </c>
      <c r="AL42" s="108">
        <v>3</v>
      </c>
      <c r="AM42" s="108">
        <v>3</v>
      </c>
      <c r="AN42" s="108" t="s">
        <v>548</v>
      </c>
      <c r="AO42" s="108">
        <v>4</v>
      </c>
      <c r="AP42" s="108" t="s">
        <v>548</v>
      </c>
      <c r="AQ42" s="108">
        <v>10</v>
      </c>
      <c r="AR42" s="135">
        <v>1</v>
      </c>
      <c r="AS42" s="108">
        <v>5</v>
      </c>
      <c r="AT42" s="108">
        <v>4</v>
      </c>
      <c r="AU42" s="108">
        <v>9</v>
      </c>
      <c r="AV42" s="135">
        <v>1</v>
      </c>
      <c r="AW42" s="108">
        <v>2</v>
      </c>
      <c r="AX42" s="108" t="s">
        <v>548</v>
      </c>
      <c r="AY42" s="108">
        <v>2</v>
      </c>
      <c r="AZ42" s="135">
        <v>1</v>
      </c>
      <c r="BA42" s="108">
        <v>2</v>
      </c>
      <c r="BB42" s="131" t="s">
        <v>603</v>
      </c>
      <c r="BC42" s="108">
        <v>2</v>
      </c>
      <c r="BD42" s="135">
        <v>1</v>
      </c>
      <c r="BE42" s="108">
        <v>10</v>
      </c>
      <c r="BF42" s="108">
        <v>10</v>
      </c>
      <c r="BG42" s="135">
        <v>1</v>
      </c>
      <c r="BH42" s="108">
        <v>4</v>
      </c>
      <c r="BI42" s="108">
        <v>7</v>
      </c>
      <c r="BJ42" s="108">
        <v>11</v>
      </c>
      <c r="BK42" s="135">
        <v>1</v>
      </c>
      <c r="BL42" s="108">
        <v>76</v>
      </c>
      <c r="BM42" s="135">
        <v>1</v>
      </c>
    </row>
    <row r="43" spans="2:65" x14ac:dyDescent="0.35">
      <c r="B43" s="107" t="s">
        <v>1</v>
      </c>
      <c r="C43" s="107" t="s">
        <v>8</v>
      </c>
      <c r="D43" s="107" t="s">
        <v>9</v>
      </c>
      <c r="E43" s="144" t="s">
        <v>16</v>
      </c>
      <c r="F43" s="107" t="s">
        <v>893</v>
      </c>
      <c r="G43" s="107" t="s">
        <v>11</v>
      </c>
      <c r="H43" s="107" t="s">
        <v>2617</v>
      </c>
      <c r="I43" s="133" t="s">
        <v>603</v>
      </c>
      <c r="J43" s="107" t="s">
        <v>1303</v>
      </c>
      <c r="K43" s="133" t="s">
        <v>603</v>
      </c>
      <c r="L43" s="107" t="s">
        <v>630</v>
      </c>
      <c r="M43" s="107" t="s">
        <v>534</v>
      </c>
      <c r="N43" s="132" t="s">
        <v>534</v>
      </c>
      <c r="O43" s="107">
        <v>2</v>
      </c>
      <c r="P43" s="107">
        <v>2</v>
      </c>
      <c r="Q43" s="107">
        <v>1</v>
      </c>
      <c r="R43" s="107">
        <v>1</v>
      </c>
      <c r="S43" s="107">
        <v>2</v>
      </c>
      <c r="T43" s="107">
        <v>2</v>
      </c>
      <c r="U43" s="107">
        <v>2</v>
      </c>
      <c r="V43" s="107">
        <v>2</v>
      </c>
      <c r="W43" s="107">
        <v>4</v>
      </c>
      <c r="X43" s="107" t="s">
        <v>2616</v>
      </c>
      <c r="Y43" s="107" t="s">
        <v>548</v>
      </c>
      <c r="Z43" s="107" t="s">
        <v>548</v>
      </c>
      <c r="AA43" s="107" t="s">
        <v>548</v>
      </c>
      <c r="AB43" s="107" t="s">
        <v>548</v>
      </c>
      <c r="AC43" s="107">
        <v>18</v>
      </c>
      <c r="AD43" s="139">
        <v>1</v>
      </c>
      <c r="AE43" s="107">
        <v>10</v>
      </c>
      <c r="AF43" s="107">
        <v>10</v>
      </c>
      <c r="AG43" s="139">
        <v>1</v>
      </c>
      <c r="AH43" s="107">
        <v>10</v>
      </c>
      <c r="AI43" s="107">
        <v>4</v>
      </c>
      <c r="AJ43" s="107">
        <v>14</v>
      </c>
      <c r="AK43" s="139">
        <v>1</v>
      </c>
      <c r="AL43" s="107">
        <v>3</v>
      </c>
      <c r="AM43" s="107">
        <v>3</v>
      </c>
      <c r="AN43" s="107" t="s">
        <v>548</v>
      </c>
      <c r="AO43" s="107">
        <v>4</v>
      </c>
      <c r="AP43" s="107" t="s">
        <v>548</v>
      </c>
      <c r="AQ43" s="107">
        <v>10</v>
      </c>
      <c r="AR43" s="139">
        <v>1</v>
      </c>
      <c r="AS43" s="107">
        <v>5</v>
      </c>
      <c r="AT43" s="107">
        <v>4</v>
      </c>
      <c r="AU43" s="107">
        <v>9</v>
      </c>
      <c r="AV43" s="139">
        <v>1</v>
      </c>
      <c r="AW43" s="107">
        <v>2</v>
      </c>
      <c r="AX43" s="107" t="s">
        <v>613</v>
      </c>
      <c r="AY43" s="107">
        <v>2</v>
      </c>
      <c r="AZ43" s="139">
        <v>1</v>
      </c>
      <c r="BA43" s="107">
        <v>2</v>
      </c>
      <c r="BB43" s="133" t="s">
        <v>603</v>
      </c>
      <c r="BC43" s="107">
        <v>2</v>
      </c>
      <c r="BD43" s="139">
        <v>1</v>
      </c>
      <c r="BE43" s="107">
        <v>10</v>
      </c>
      <c r="BF43" s="107">
        <v>10</v>
      </c>
      <c r="BG43" s="139">
        <v>1</v>
      </c>
      <c r="BH43" s="107">
        <v>4</v>
      </c>
      <c r="BI43" s="107">
        <v>7</v>
      </c>
      <c r="BJ43" s="107">
        <v>11</v>
      </c>
      <c r="BK43" s="139">
        <v>1</v>
      </c>
      <c r="BL43" s="108">
        <v>86</v>
      </c>
      <c r="BM43" s="139">
        <v>1</v>
      </c>
    </row>
    <row r="44" spans="2:65" x14ac:dyDescent="0.35">
      <c r="B44" s="108" t="s">
        <v>1</v>
      </c>
      <c r="C44" s="108" t="s">
        <v>34</v>
      </c>
      <c r="D44" s="108" t="s">
        <v>159</v>
      </c>
      <c r="E44" s="143" t="s">
        <v>307</v>
      </c>
      <c r="F44" s="108" t="s">
        <v>1016</v>
      </c>
      <c r="G44" s="108" t="s">
        <v>202</v>
      </c>
      <c r="H44" s="108" t="s">
        <v>2615</v>
      </c>
      <c r="I44" s="131" t="s">
        <v>603</v>
      </c>
      <c r="J44" s="108" t="s">
        <v>1323</v>
      </c>
      <c r="K44" s="131" t="s">
        <v>603</v>
      </c>
      <c r="L44" s="108" t="s">
        <v>631</v>
      </c>
      <c r="M44" s="108" t="s">
        <v>534</v>
      </c>
      <c r="N44" s="129" t="s">
        <v>534</v>
      </c>
      <c r="O44" s="108">
        <v>2</v>
      </c>
      <c r="P44" s="108">
        <v>2</v>
      </c>
      <c r="Q44" s="108">
        <v>1</v>
      </c>
      <c r="R44" s="108">
        <v>1</v>
      </c>
      <c r="S44" s="108">
        <v>2</v>
      </c>
      <c r="T44" s="108">
        <v>2</v>
      </c>
      <c r="U44" s="108">
        <v>2</v>
      </c>
      <c r="V44" s="108">
        <v>2</v>
      </c>
      <c r="W44" s="108">
        <v>4</v>
      </c>
      <c r="X44" s="108" t="s">
        <v>728</v>
      </c>
      <c r="Y44" s="108" t="s">
        <v>548</v>
      </c>
      <c r="Z44" s="108" t="s">
        <v>548</v>
      </c>
      <c r="AA44" s="108" t="s">
        <v>548</v>
      </c>
      <c r="AB44" s="108" t="s">
        <v>548</v>
      </c>
      <c r="AC44" s="108">
        <v>18</v>
      </c>
      <c r="AD44" s="135">
        <v>1</v>
      </c>
      <c r="AE44" s="108">
        <v>10</v>
      </c>
      <c r="AF44" s="108">
        <v>10</v>
      </c>
      <c r="AG44" s="135">
        <v>1</v>
      </c>
      <c r="AH44" s="108">
        <v>10</v>
      </c>
      <c r="AI44" s="108">
        <v>4</v>
      </c>
      <c r="AJ44" s="108">
        <v>14</v>
      </c>
      <c r="AK44" s="135">
        <v>1</v>
      </c>
      <c r="AL44" s="108">
        <v>3</v>
      </c>
      <c r="AM44" s="108" t="s">
        <v>548</v>
      </c>
      <c r="AN44" s="108" t="s">
        <v>548</v>
      </c>
      <c r="AO44" s="108">
        <v>4</v>
      </c>
      <c r="AP44" s="108" t="s">
        <v>548</v>
      </c>
      <c r="AQ44" s="108">
        <v>7</v>
      </c>
      <c r="AR44" s="135">
        <v>1</v>
      </c>
      <c r="AS44" s="108">
        <v>5</v>
      </c>
      <c r="AT44" s="108">
        <v>4</v>
      </c>
      <c r="AU44" s="108">
        <v>9</v>
      </c>
      <c r="AV44" s="135">
        <v>1</v>
      </c>
      <c r="AW44" s="108">
        <v>2</v>
      </c>
      <c r="AX44" s="108" t="s">
        <v>548</v>
      </c>
      <c r="AY44" s="108">
        <v>2</v>
      </c>
      <c r="AZ44" s="135">
        <v>1</v>
      </c>
      <c r="BA44" s="108">
        <v>2</v>
      </c>
      <c r="BB44" s="131" t="s">
        <v>603</v>
      </c>
      <c r="BC44" s="108">
        <v>2</v>
      </c>
      <c r="BD44" s="135">
        <v>1</v>
      </c>
      <c r="BE44" s="108">
        <v>10</v>
      </c>
      <c r="BF44" s="108">
        <v>10</v>
      </c>
      <c r="BG44" s="135">
        <v>1</v>
      </c>
      <c r="BH44" s="108">
        <v>4</v>
      </c>
      <c r="BI44" s="108">
        <v>7</v>
      </c>
      <c r="BJ44" s="108">
        <v>11</v>
      </c>
      <c r="BK44" s="135">
        <v>1</v>
      </c>
      <c r="BL44" s="108">
        <v>83</v>
      </c>
      <c r="BM44" s="135">
        <v>1</v>
      </c>
    </row>
    <row r="45" spans="2:65" x14ac:dyDescent="0.35">
      <c r="B45" s="107" t="s">
        <v>1</v>
      </c>
      <c r="C45" s="107" t="s">
        <v>24</v>
      </c>
      <c r="D45" s="107" t="s">
        <v>89</v>
      </c>
      <c r="E45" s="144" t="s">
        <v>90</v>
      </c>
      <c r="F45" s="107" t="s">
        <v>977</v>
      </c>
      <c r="G45" s="107" t="s">
        <v>42</v>
      </c>
      <c r="H45" s="107" t="s">
        <v>2614</v>
      </c>
      <c r="I45" s="133" t="s">
        <v>603</v>
      </c>
      <c r="J45" s="107" t="s">
        <v>1323</v>
      </c>
      <c r="K45" s="133" t="s">
        <v>603</v>
      </c>
      <c r="L45" s="107" t="s">
        <v>627</v>
      </c>
      <c r="M45" s="107" t="s">
        <v>534</v>
      </c>
      <c r="N45" s="132" t="s">
        <v>534</v>
      </c>
      <c r="O45" s="107">
        <v>2</v>
      </c>
      <c r="P45" s="107">
        <v>2</v>
      </c>
      <c r="Q45" s="107">
        <v>1</v>
      </c>
      <c r="R45" s="107">
        <v>1</v>
      </c>
      <c r="S45" s="107">
        <v>2</v>
      </c>
      <c r="T45" s="107">
        <v>2</v>
      </c>
      <c r="U45" s="107">
        <v>2</v>
      </c>
      <c r="V45" s="107">
        <v>2</v>
      </c>
      <c r="W45" s="107">
        <v>4</v>
      </c>
      <c r="X45" s="107" t="s">
        <v>2613</v>
      </c>
      <c r="Y45" s="107" t="s">
        <v>548</v>
      </c>
      <c r="Z45" s="107" t="s">
        <v>548</v>
      </c>
      <c r="AA45" s="107" t="s">
        <v>548</v>
      </c>
      <c r="AB45" s="107" t="s">
        <v>548</v>
      </c>
      <c r="AC45" s="107">
        <v>18</v>
      </c>
      <c r="AD45" s="139">
        <v>1</v>
      </c>
      <c r="AE45" s="107">
        <v>10</v>
      </c>
      <c r="AF45" s="107">
        <v>10</v>
      </c>
      <c r="AG45" s="139">
        <v>1</v>
      </c>
      <c r="AH45" s="107">
        <v>10</v>
      </c>
      <c r="AI45" s="107">
        <v>4</v>
      </c>
      <c r="AJ45" s="107">
        <v>14</v>
      </c>
      <c r="AK45" s="139">
        <v>1</v>
      </c>
      <c r="AL45" s="107">
        <v>3</v>
      </c>
      <c r="AM45" s="107">
        <v>3</v>
      </c>
      <c r="AN45" s="107" t="s">
        <v>614</v>
      </c>
      <c r="AO45" s="107">
        <v>4</v>
      </c>
      <c r="AP45" s="107" t="s">
        <v>548</v>
      </c>
      <c r="AQ45" s="107">
        <v>10</v>
      </c>
      <c r="AR45" s="139">
        <v>1</v>
      </c>
      <c r="AS45" s="107">
        <v>5</v>
      </c>
      <c r="AT45" s="107">
        <v>4</v>
      </c>
      <c r="AU45" s="107">
        <v>9</v>
      </c>
      <c r="AV45" s="139">
        <v>1</v>
      </c>
      <c r="AW45" s="107">
        <v>2</v>
      </c>
      <c r="AX45" s="107" t="s">
        <v>614</v>
      </c>
      <c r="AY45" s="107">
        <v>2</v>
      </c>
      <c r="AZ45" s="139">
        <v>1</v>
      </c>
      <c r="BA45" s="107">
        <v>2</v>
      </c>
      <c r="BB45" s="133" t="s">
        <v>603</v>
      </c>
      <c r="BC45" s="107">
        <v>2</v>
      </c>
      <c r="BD45" s="139">
        <v>1</v>
      </c>
      <c r="BE45" s="107">
        <v>10</v>
      </c>
      <c r="BF45" s="107">
        <v>10</v>
      </c>
      <c r="BG45" s="139">
        <v>1</v>
      </c>
      <c r="BH45" s="107">
        <v>4</v>
      </c>
      <c r="BI45" s="107">
        <v>7</v>
      </c>
      <c r="BJ45" s="107">
        <v>11</v>
      </c>
      <c r="BK45" s="139">
        <v>1</v>
      </c>
      <c r="BL45" s="108">
        <v>86</v>
      </c>
      <c r="BM45" s="139">
        <v>1</v>
      </c>
    </row>
    <row r="46" spans="2:65" x14ac:dyDescent="0.35">
      <c r="B46" s="108" t="s">
        <v>1</v>
      </c>
      <c r="C46" s="108" t="s">
        <v>8</v>
      </c>
      <c r="D46" s="108" t="s">
        <v>9</v>
      </c>
      <c r="E46" s="143" t="s">
        <v>320</v>
      </c>
      <c r="F46" s="108" t="s">
        <v>935</v>
      </c>
      <c r="G46" s="108" t="s">
        <v>1330</v>
      </c>
      <c r="H46" s="108" t="s">
        <v>2612</v>
      </c>
      <c r="I46" s="131" t="s">
        <v>603</v>
      </c>
      <c r="J46" s="108" t="s">
        <v>2060</v>
      </c>
      <c r="K46" s="131" t="s">
        <v>603</v>
      </c>
      <c r="L46" s="108" t="s">
        <v>619</v>
      </c>
      <c r="M46" s="108" t="s">
        <v>534</v>
      </c>
      <c r="N46" s="129" t="s">
        <v>534</v>
      </c>
      <c r="O46" s="108">
        <v>2</v>
      </c>
      <c r="P46" s="108">
        <v>2</v>
      </c>
      <c r="Q46" s="108" t="s">
        <v>548</v>
      </c>
      <c r="R46" s="108" t="s">
        <v>548</v>
      </c>
      <c r="S46" s="108">
        <v>2</v>
      </c>
      <c r="T46" s="108">
        <v>2</v>
      </c>
      <c r="U46" s="108">
        <v>2</v>
      </c>
      <c r="V46" s="108">
        <v>2</v>
      </c>
      <c r="W46" s="108">
        <v>4</v>
      </c>
      <c r="X46" s="108" t="s">
        <v>2611</v>
      </c>
      <c r="Y46" s="108" t="s">
        <v>548</v>
      </c>
      <c r="Z46" s="108" t="s">
        <v>548</v>
      </c>
      <c r="AA46" s="108" t="s">
        <v>548</v>
      </c>
      <c r="AB46" s="108" t="s">
        <v>548</v>
      </c>
      <c r="AC46" s="108">
        <v>16</v>
      </c>
      <c r="AD46" s="135">
        <v>1</v>
      </c>
      <c r="AE46" s="108">
        <v>10</v>
      </c>
      <c r="AF46" s="108">
        <v>10</v>
      </c>
      <c r="AG46" s="135">
        <v>1</v>
      </c>
      <c r="AH46" s="108">
        <v>10</v>
      </c>
      <c r="AI46" s="108">
        <v>4</v>
      </c>
      <c r="AJ46" s="108">
        <v>14</v>
      </c>
      <c r="AK46" s="135">
        <v>1</v>
      </c>
      <c r="AL46" s="108">
        <v>3</v>
      </c>
      <c r="AM46" s="108" t="s">
        <v>548</v>
      </c>
      <c r="AN46" s="108" t="s">
        <v>548</v>
      </c>
      <c r="AO46" s="108">
        <v>4</v>
      </c>
      <c r="AP46" s="108" t="s">
        <v>548</v>
      </c>
      <c r="AQ46" s="108">
        <v>7</v>
      </c>
      <c r="AR46" s="135">
        <v>1</v>
      </c>
      <c r="AS46" s="108">
        <v>5</v>
      </c>
      <c r="AT46" s="108">
        <v>4</v>
      </c>
      <c r="AU46" s="108">
        <v>9</v>
      </c>
      <c r="AV46" s="135">
        <v>1</v>
      </c>
      <c r="AW46" s="108">
        <v>2</v>
      </c>
      <c r="AX46" s="108" t="s">
        <v>613</v>
      </c>
      <c r="AY46" s="108">
        <v>2</v>
      </c>
      <c r="AZ46" s="135">
        <v>1</v>
      </c>
      <c r="BA46" s="108">
        <v>2</v>
      </c>
      <c r="BB46" s="131" t="s">
        <v>603</v>
      </c>
      <c r="BC46" s="108">
        <v>2</v>
      </c>
      <c r="BD46" s="135">
        <v>1</v>
      </c>
      <c r="BE46" s="108">
        <v>10</v>
      </c>
      <c r="BF46" s="108">
        <v>10</v>
      </c>
      <c r="BG46" s="135">
        <v>1</v>
      </c>
      <c r="BH46" s="108">
        <v>4</v>
      </c>
      <c r="BI46" s="108">
        <v>7</v>
      </c>
      <c r="BJ46" s="108">
        <v>11</v>
      </c>
      <c r="BK46" s="135">
        <v>1</v>
      </c>
      <c r="BL46" s="108">
        <v>81</v>
      </c>
      <c r="BM46" s="135">
        <v>1</v>
      </c>
    </row>
    <row r="47" spans="2:65" x14ac:dyDescent="0.35">
      <c r="B47" s="107" t="s">
        <v>1</v>
      </c>
      <c r="C47" s="107" t="s">
        <v>85</v>
      </c>
      <c r="D47" s="107" t="s">
        <v>91</v>
      </c>
      <c r="E47" s="144" t="s">
        <v>125</v>
      </c>
      <c r="F47" s="107" t="s">
        <v>887</v>
      </c>
      <c r="G47" s="107" t="s">
        <v>88</v>
      </c>
      <c r="H47" s="107" t="s">
        <v>2610</v>
      </c>
      <c r="I47" s="133" t="s">
        <v>603</v>
      </c>
      <c r="J47" s="107" t="s">
        <v>2088</v>
      </c>
      <c r="K47" s="133" t="s">
        <v>603</v>
      </c>
      <c r="L47" s="107" t="s">
        <v>622</v>
      </c>
      <c r="M47" s="107" t="s">
        <v>534</v>
      </c>
      <c r="N47" s="132" t="s">
        <v>534</v>
      </c>
      <c r="O47" s="107">
        <v>2</v>
      </c>
      <c r="P47" s="107">
        <v>2</v>
      </c>
      <c r="Q47" s="107">
        <v>1</v>
      </c>
      <c r="R47" s="107">
        <v>1</v>
      </c>
      <c r="S47" s="107">
        <v>2</v>
      </c>
      <c r="T47" s="107">
        <v>2</v>
      </c>
      <c r="U47" s="107">
        <v>2</v>
      </c>
      <c r="V47" s="107">
        <v>2</v>
      </c>
      <c r="W47" s="107">
        <v>4</v>
      </c>
      <c r="X47" s="107" t="s">
        <v>2609</v>
      </c>
      <c r="Y47" s="107" t="s">
        <v>548</v>
      </c>
      <c r="Z47" s="107" t="s">
        <v>548</v>
      </c>
      <c r="AA47" s="107" t="s">
        <v>548</v>
      </c>
      <c r="AB47" s="107" t="s">
        <v>548</v>
      </c>
      <c r="AC47" s="107">
        <v>18</v>
      </c>
      <c r="AD47" s="139">
        <v>1</v>
      </c>
      <c r="AE47" s="107">
        <v>10</v>
      </c>
      <c r="AF47" s="107">
        <v>10</v>
      </c>
      <c r="AG47" s="139">
        <v>1</v>
      </c>
      <c r="AH47" s="107">
        <v>10</v>
      </c>
      <c r="AI47" s="107">
        <v>4</v>
      </c>
      <c r="AJ47" s="107">
        <v>14</v>
      </c>
      <c r="AK47" s="139">
        <v>1</v>
      </c>
      <c r="AL47" s="107">
        <v>3</v>
      </c>
      <c r="AM47" s="107" t="s">
        <v>548</v>
      </c>
      <c r="AN47" s="107" t="s">
        <v>548</v>
      </c>
      <c r="AO47" s="107">
        <v>4</v>
      </c>
      <c r="AP47" s="107" t="s">
        <v>548</v>
      </c>
      <c r="AQ47" s="107">
        <v>7</v>
      </c>
      <c r="AR47" s="139">
        <v>1</v>
      </c>
      <c r="AS47" s="107">
        <v>5</v>
      </c>
      <c r="AT47" s="107">
        <v>4</v>
      </c>
      <c r="AU47" s="107">
        <v>9</v>
      </c>
      <c r="AV47" s="139">
        <v>1</v>
      </c>
      <c r="AW47" s="107">
        <v>2</v>
      </c>
      <c r="AX47" s="107" t="s">
        <v>548</v>
      </c>
      <c r="AY47" s="107">
        <v>2</v>
      </c>
      <c r="AZ47" s="139">
        <v>1</v>
      </c>
      <c r="BA47" s="107">
        <v>2</v>
      </c>
      <c r="BB47" s="133" t="s">
        <v>603</v>
      </c>
      <c r="BC47" s="107">
        <v>2</v>
      </c>
      <c r="BD47" s="139">
        <v>1</v>
      </c>
      <c r="BE47" s="107">
        <v>10</v>
      </c>
      <c r="BF47" s="107">
        <v>10</v>
      </c>
      <c r="BG47" s="139">
        <v>1</v>
      </c>
      <c r="BH47" s="107">
        <v>4</v>
      </c>
      <c r="BI47" s="107">
        <v>7</v>
      </c>
      <c r="BJ47" s="107">
        <v>11</v>
      </c>
      <c r="BK47" s="139">
        <v>1</v>
      </c>
      <c r="BL47" s="108">
        <v>83</v>
      </c>
      <c r="BM47" s="139">
        <v>1</v>
      </c>
    </row>
    <row r="48" spans="2:65" x14ac:dyDescent="0.35">
      <c r="B48" s="108" t="s">
        <v>1</v>
      </c>
      <c r="C48" s="108" t="s">
        <v>97</v>
      </c>
      <c r="D48" s="108" t="s">
        <v>98</v>
      </c>
      <c r="E48" s="143" t="s">
        <v>99</v>
      </c>
      <c r="F48" s="108" t="s">
        <v>903</v>
      </c>
      <c r="G48" s="108" t="s">
        <v>88</v>
      </c>
      <c r="H48" s="108" t="s">
        <v>2608</v>
      </c>
      <c r="I48" s="131" t="s">
        <v>603</v>
      </c>
      <c r="J48" s="108" t="s">
        <v>2095</v>
      </c>
      <c r="K48" s="131" t="s">
        <v>603</v>
      </c>
      <c r="L48" s="108" t="s">
        <v>648</v>
      </c>
      <c r="M48" s="108" t="s">
        <v>534</v>
      </c>
      <c r="N48" s="129" t="s">
        <v>534</v>
      </c>
      <c r="O48" s="108">
        <v>2</v>
      </c>
      <c r="P48" s="108">
        <v>2</v>
      </c>
      <c r="Q48" s="108">
        <v>1</v>
      </c>
      <c r="R48" s="108">
        <v>1</v>
      </c>
      <c r="S48" s="108">
        <v>2</v>
      </c>
      <c r="T48" s="108">
        <v>2</v>
      </c>
      <c r="U48" s="108">
        <v>2</v>
      </c>
      <c r="V48" s="108">
        <v>2</v>
      </c>
      <c r="W48" s="108">
        <v>4</v>
      </c>
      <c r="X48" s="108" t="s">
        <v>2607</v>
      </c>
      <c r="Y48" s="108" t="s">
        <v>548</v>
      </c>
      <c r="Z48" s="108" t="s">
        <v>548</v>
      </c>
      <c r="AA48" s="108" t="s">
        <v>548</v>
      </c>
      <c r="AB48" s="108" t="s">
        <v>548</v>
      </c>
      <c r="AC48" s="108">
        <v>18</v>
      </c>
      <c r="AD48" s="135">
        <v>1</v>
      </c>
      <c r="AE48" s="108">
        <v>10</v>
      </c>
      <c r="AF48" s="108">
        <v>10</v>
      </c>
      <c r="AG48" s="135">
        <v>1</v>
      </c>
      <c r="AH48" s="108">
        <v>10</v>
      </c>
      <c r="AI48" s="108">
        <v>4</v>
      </c>
      <c r="AJ48" s="108">
        <v>14</v>
      </c>
      <c r="AK48" s="135">
        <v>1</v>
      </c>
      <c r="AL48" s="108">
        <v>3</v>
      </c>
      <c r="AM48" s="108">
        <v>3</v>
      </c>
      <c r="AN48" s="108" t="s">
        <v>614</v>
      </c>
      <c r="AO48" s="108">
        <v>4</v>
      </c>
      <c r="AP48" s="108" t="s">
        <v>548</v>
      </c>
      <c r="AQ48" s="108">
        <v>10</v>
      </c>
      <c r="AR48" s="135">
        <v>1</v>
      </c>
      <c r="AS48" s="108">
        <v>5</v>
      </c>
      <c r="AT48" s="108">
        <v>4</v>
      </c>
      <c r="AU48" s="108">
        <v>9</v>
      </c>
      <c r="AV48" s="135">
        <v>1</v>
      </c>
      <c r="AW48" s="108">
        <v>2</v>
      </c>
      <c r="AX48" s="108" t="s">
        <v>548</v>
      </c>
      <c r="AY48" s="108">
        <v>2</v>
      </c>
      <c r="AZ48" s="135">
        <v>1</v>
      </c>
      <c r="BA48" s="108">
        <v>2</v>
      </c>
      <c r="BB48" s="131" t="s">
        <v>603</v>
      </c>
      <c r="BC48" s="108">
        <v>2</v>
      </c>
      <c r="BD48" s="135">
        <v>1</v>
      </c>
      <c r="BE48" s="108">
        <v>10</v>
      </c>
      <c r="BF48" s="108">
        <v>10</v>
      </c>
      <c r="BG48" s="135">
        <v>1</v>
      </c>
      <c r="BH48" s="108">
        <v>4</v>
      </c>
      <c r="BI48" s="108">
        <v>7</v>
      </c>
      <c r="BJ48" s="108">
        <v>11</v>
      </c>
      <c r="BK48" s="135">
        <v>1</v>
      </c>
      <c r="BL48" s="108">
        <v>86</v>
      </c>
      <c r="BM48" s="135">
        <v>1</v>
      </c>
    </row>
    <row r="49" spans="2:65" x14ac:dyDescent="0.35">
      <c r="B49" s="107" t="s">
        <v>1</v>
      </c>
      <c r="C49" s="107" t="s">
        <v>46</v>
      </c>
      <c r="D49" s="107" t="s">
        <v>50</v>
      </c>
      <c r="E49" s="144" t="s">
        <v>297</v>
      </c>
      <c r="F49" s="107" t="s">
        <v>1210</v>
      </c>
      <c r="G49" s="107" t="s">
        <v>49</v>
      </c>
      <c r="H49" s="107" t="s">
        <v>2606</v>
      </c>
      <c r="I49" s="133" t="s">
        <v>603</v>
      </c>
      <c r="J49" s="107" t="s">
        <v>1303</v>
      </c>
      <c r="K49" s="133" t="s">
        <v>603</v>
      </c>
      <c r="L49" s="107" t="s">
        <v>604</v>
      </c>
      <c r="M49" s="107" t="s">
        <v>534</v>
      </c>
      <c r="N49" s="132" t="s">
        <v>534</v>
      </c>
      <c r="O49" s="107">
        <v>2</v>
      </c>
      <c r="P49" s="107">
        <v>2</v>
      </c>
      <c r="Q49" s="107">
        <v>1</v>
      </c>
      <c r="R49" s="107">
        <v>1</v>
      </c>
      <c r="S49" s="107">
        <v>2</v>
      </c>
      <c r="T49" s="107" t="s">
        <v>548</v>
      </c>
      <c r="U49" s="107">
        <v>2</v>
      </c>
      <c r="V49" s="107">
        <v>2</v>
      </c>
      <c r="W49" s="107">
        <v>4</v>
      </c>
      <c r="X49" s="107" t="s">
        <v>2605</v>
      </c>
      <c r="Y49" s="107" t="s">
        <v>548</v>
      </c>
      <c r="Z49" s="107" t="s">
        <v>548</v>
      </c>
      <c r="AA49" s="107" t="s">
        <v>548</v>
      </c>
      <c r="AB49" s="107" t="s">
        <v>548</v>
      </c>
      <c r="AC49" s="107">
        <v>16</v>
      </c>
      <c r="AD49" s="139">
        <v>1</v>
      </c>
      <c r="AE49" s="107">
        <v>10</v>
      </c>
      <c r="AF49" s="107">
        <v>10</v>
      </c>
      <c r="AG49" s="139">
        <v>1</v>
      </c>
      <c r="AH49" s="107">
        <v>10</v>
      </c>
      <c r="AI49" s="107">
        <v>4</v>
      </c>
      <c r="AJ49" s="107">
        <v>14</v>
      </c>
      <c r="AK49" s="139">
        <v>1</v>
      </c>
      <c r="AL49" s="107">
        <v>3</v>
      </c>
      <c r="AM49" s="107">
        <v>3</v>
      </c>
      <c r="AN49" s="107" t="s">
        <v>613</v>
      </c>
      <c r="AO49" s="107">
        <v>4</v>
      </c>
      <c r="AP49" s="107" t="s">
        <v>548</v>
      </c>
      <c r="AQ49" s="107">
        <v>10</v>
      </c>
      <c r="AR49" s="139">
        <v>1</v>
      </c>
      <c r="AS49" s="107">
        <v>5</v>
      </c>
      <c r="AT49" s="107">
        <v>4</v>
      </c>
      <c r="AU49" s="107">
        <v>9</v>
      </c>
      <c r="AV49" s="139">
        <v>1</v>
      </c>
      <c r="AW49" s="107">
        <v>2</v>
      </c>
      <c r="AX49" s="107" t="s">
        <v>548</v>
      </c>
      <c r="AY49" s="107">
        <v>2</v>
      </c>
      <c r="AZ49" s="139">
        <v>1</v>
      </c>
      <c r="BA49" s="107">
        <v>2</v>
      </c>
      <c r="BB49" s="133" t="s">
        <v>603</v>
      </c>
      <c r="BC49" s="107">
        <v>2</v>
      </c>
      <c r="BD49" s="139">
        <v>1</v>
      </c>
      <c r="BE49" s="107">
        <v>10</v>
      </c>
      <c r="BF49" s="107">
        <v>10</v>
      </c>
      <c r="BG49" s="139">
        <v>1</v>
      </c>
      <c r="BH49" s="107">
        <v>4</v>
      </c>
      <c r="BI49" s="107">
        <v>7</v>
      </c>
      <c r="BJ49" s="107">
        <v>11</v>
      </c>
      <c r="BK49" s="139">
        <v>1</v>
      </c>
      <c r="BL49" s="108">
        <v>84</v>
      </c>
      <c r="BM49" s="139">
        <v>1</v>
      </c>
    </row>
    <row r="50" spans="2:65" x14ac:dyDescent="0.35">
      <c r="B50" s="108" t="s">
        <v>1</v>
      </c>
      <c r="C50" s="108" t="s">
        <v>21</v>
      </c>
      <c r="D50" s="108" t="s">
        <v>308</v>
      </c>
      <c r="E50" s="143" t="s">
        <v>309</v>
      </c>
      <c r="F50" s="108" t="s">
        <v>954</v>
      </c>
      <c r="G50" s="108" t="s">
        <v>109</v>
      </c>
      <c r="H50" s="108" t="s">
        <v>2604</v>
      </c>
      <c r="I50" s="131" t="s">
        <v>603</v>
      </c>
      <c r="J50" s="108" t="s">
        <v>1323</v>
      </c>
      <c r="K50" s="131" t="s">
        <v>603</v>
      </c>
      <c r="L50" s="108" t="s">
        <v>618</v>
      </c>
      <c r="M50" s="108" t="s">
        <v>534</v>
      </c>
      <c r="N50" s="129" t="s">
        <v>534</v>
      </c>
      <c r="O50" s="108">
        <v>2</v>
      </c>
      <c r="P50" s="108">
        <v>2</v>
      </c>
      <c r="Q50" s="108" t="s">
        <v>548</v>
      </c>
      <c r="R50" s="108" t="s">
        <v>548</v>
      </c>
      <c r="S50" s="108">
        <v>2</v>
      </c>
      <c r="T50" s="108">
        <v>2</v>
      </c>
      <c r="U50" s="108">
        <v>2</v>
      </c>
      <c r="V50" s="108">
        <v>2</v>
      </c>
      <c r="W50" s="108">
        <v>4</v>
      </c>
      <c r="X50" s="108" t="s">
        <v>2603</v>
      </c>
      <c r="Y50" s="108" t="s">
        <v>548</v>
      </c>
      <c r="Z50" s="108" t="s">
        <v>548</v>
      </c>
      <c r="AA50" s="108" t="s">
        <v>548</v>
      </c>
      <c r="AB50" s="108" t="s">
        <v>548</v>
      </c>
      <c r="AC50" s="108">
        <v>16</v>
      </c>
      <c r="AD50" s="135">
        <v>1</v>
      </c>
      <c r="AE50" s="108">
        <v>10</v>
      </c>
      <c r="AF50" s="108">
        <v>10</v>
      </c>
      <c r="AG50" s="135">
        <v>1</v>
      </c>
      <c r="AH50" s="108">
        <v>10</v>
      </c>
      <c r="AI50" s="108">
        <v>4</v>
      </c>
      <c r="AJ50" s="108">
        <v>14</v>
      </c>
      <c r="AK50" s="135">
        <v>1</v>
      </c>
      <c r="AL50" s="108">
        <v>3</v>
      </c>
      <c r="AM50" s="108">
        <v>3</v>
      </c>
      <c r="AN50" s="108" t="s">
        <v>614</v>
      </c>
      <c r="AO50" s="108">
        <v>4</v>
      </c>
      <c r="AP50" s="108" t="s">
        <v>548</v>
      </c>
      <c r="AQ50" s="108">
        <v>10</v>
      </c>
      <c r="AR50" s="135">
        <v>1</v>
      </c>
      <c r="AS50" s="108">
        <v>5</v>
      </c>
      <c r="AT50" s="108">
        <v>4</v>
      </c>
      <c r="AU50" s="108">
        <v>9</v>
      </c>
      <c r="AV50" s="135">
        <v>1</v>
      </c>
      <c r="AW50" s="108">
        <v>2</v>
      </c>
      <c r="AX50" s="108" t="s">
        <v>548</v>
      </c>
      <c r="AY50" s="108">
        <v>2</v>
      </c>
      <c r="AZ50" s="135">
        <v>1</v>
      </c>
      <c r="BA50" s="108">
        <v>2</v>
      </c>
      <c r="BB50" s="131" t="s">
        <v>603</v>
      </c>
      <c r="BC50" s="108">
        <v>2</v>
      </c>
      <c r="BD50" s="135">
        <v>1</v>
      </c>
      <c r="BE50" s="108">
        <v>10</v>
      </c>
      <c r="BF50" s="108">
        <v>10</v>
      </c>
      <c r="BG50" s="135">
        <v>1</v>
      </c>
      <c r="BH50" s="108">
        <v>4</v>
      </c>
      <c r="BI50" s="108">
        <v>7</v>
      </c>
      <c r="BJ50" s="108">
        <v>11</v>
      </c>
      <c r="BK50" s="135">
        <v>1</v>
      </c>
      <c r="BL50" s="108">
        <v>84</v>
      </c>
      <c r="BM50" s="135">
        <v>1</v>
      </c>
    </row>
    <row r="51" spans="2:65" x14ac:dyDescent="0.35">
      <c r="B51" s="107" t="s">
        <v>1</v>
      </c>
      <c r="C51" s="107" t="s">
        <v>72</v>
      </c>
      <c r="D51" s="107" t="s">
        <v>195</v>
      </c>
      <c r="E51" s="144" t="s">
        <v>196</v>
      </c>
      <c r="F51" s="107" t="s">
        <v>894</v>
      </c>
      <c r="G51" s="107" t="s">
        <v>5</v>
      </c>
      <c r="H51" s="107" t="s">
        <v>2602</v>
      </c>
      <c r="I51" s="133" t="s">
        <v>603</v>
      </c>
      <c r="J51" s="107" t="s">
        <v>2154</v>
      </c>
      <c r="K51" s="133" t="s">
        <v>603</v>
      </c>
      <c r="L51" s="107" t="s">
        <v>618</v>
      </c>
      <c r="M51" s="107" t="s">
        <v>534</v>
      </c>
      <c r="N51" s="132" t="s">
        <v>534</v>
      </c>
      <c r="O51" s="107">
        <v>2</v>
      </c>
      <c r="P51" s="107">
        <v>2</v>
      </c>
      <c r="Q51" s="107">
        <v>1</v>
      </c>
      <c r="R51" s="107">
        <v>1</v>
      </c>
      <c r="S51" s="107">
        <v>2</v>
      </c>
      <c r="T51" s="107">
        <v>2</v>
      </c>
      <c r="U51" s="107">
        <v>2</v>
      </c>
      <c r="V51" s="107">
        <v>2</v>
      </c>
      <c r="W51" s="107">
        <v>4</v>
      </c>
      <c r="X51" s="107" t="s">
        <v>721</v>
      </c>
      <c r="Y51" s="107" t="s">
        <v>548</v>
      </c>
      <c r="Z51" s="107" t="s">
        <v>548</v>
      </c>
      <c r="AA51" s="107" t="s">
        <v>548</v>
      </c>
      <c r="AB51" s="107" t="s">
        <v>548</v>
      </c>
      <c r="AC51" s="107">
        <v>18</v>
      </c>
      <c r="AD51" s="139">
        <v>1</v>
      </c>
      <c r="AE51" s="107">
        <v>10</v>
      </c>
      <c r="AF51" s="107">
        <v>10</v>
      </c>
      <c r="AG51" s="139">
        <v>1</v>
      </c>
      <c r="AH51" s="107">
        <v>10</v>
      </c>
      <c r="AI51" s="107">
        <v>4</v>
      </c>
      <c r="AJ51" s="107">
        <v>14</v>
      </c>
      <c r="AK51" s="139">
        <v>1</v>
      </c>
      <c r="AL51" s="107">
        <v>3</v>
      </c>
      <c r="AM51" s="107">
        <v>3</v>
      </c>
      <c r="AN51" s="107" t="s">
        <v>614</v>
      </c>
      <c r="AO51" s="107">
        <v>4</v>
      </c>
      <c r="AP51" s="107" t="s">
        <v>548</v>
      </c>
      <c r="AQ51" s="107">
        <v>10</v>
      </c>
      <c r="AR51" s="139">
        <v>1</v>
      </c>
      <c r="AS51" s="107">
        <v>5</v>
      </c>
      <c r="AT51" s="107">
        <v>4</v>
      </c>
      <c r="AU51" s="107">
        <v>9</v>
      </c>
      <c r="AV51" s="139">
        <v>1</v>
      </c>
      <c r="AW51" s="107">
        <v>2</v>
      </c>
      <c r="AX51" s="107" t="s">
        <v>548</v>
      </c>
      <c r="AY51" s="107">
        <v>2</v>
      </c>
      <c r="AZ51" s="139">
        <v>1</v>
      </c>
      <c r="BA51" s="107">
        <v>2</v>
      </c>
      <c r="BB51" s="133" t="s">
        <v>603</v>
      </c>
      <c r="BC51" s="107">
        <v>2</v>
      </c>
      <c r="BD51" s="139">
        <v>1</v>
      </c>
      <c r="BE51" s="107">
        <v>10</v>
      </c>
      <c r="BF51" s="107">
        <v>10</v>
      </c>
      <c r="BG51" s="139">
        <v>1</v>
      </c>
      <c r="BH51" s="107">
        <v>4</v>
      </c>
      <c r="BI51" s="107">
        <v>7</v>
      </c>
      <c r="BJ51" s="107">
        <v>11</v>
      </c>
      <c r="BK51" s="139">
        <v>1</v>
      </c>
      <c r="BL51" s="108">
        <v>86</v>
      </c>
      <c r="BM51" s="139">
        <v>1</v>
      </c>
    </row>
    <row r="52" spans="2:65" x14ac:dyDescent="0.35">
      <c r="B52" s="108" t="s">
        <v>1</v>
      </c>
      <c r="C52" s="108" t="s">
        <v>24</v>
      </c>
      <c r="D52" s="108" t="s">
        <v>89</v>
      </c>
      <c r="E52" s="143" t="s">
        <v>218</v>
      </c>
      <c r="F52" s="108" t="s">
        <v>1084</v>
      </c>
      <c r="G52" s="108" t="s">
        <v>493</v>
      </c>
      <c r="H52" s="108" t="s">
        <v>2601</v>
      </c>
      <c r="I52" s="131" t="s">
        <v>603</v>
      </c>
      <c r="J52" s="108" t="s">
        <v>1303</v>
      </c>
      <c r="K52" s="131" t="s">
        <v>603</v>
      </c>
      <c r="L52" s="108" t="s">
        <v>627</v>
      </c>
      <c r="M52" s="108" t="s">
        <v>534</v>
      </c>
      <c r="N52" s="129" t="s">
        <v>534</v>
      </c>
      <c r="O52" s="108">
        <v>2</v>
      </c>
      <c r="P52" s="108">
        <v>2</v>
      </c>
      <c r="Q52" s="108">
        <v>1</v>
      </c>
      <c r="R52" s="108">
        <v>1</v>
      </c>
      <c r="S52" s="108">
        <v>2</v>
      </c>
      <c r="T52" s="108">
        <v>2</v>
      </c>
      <c r="U52" s="108">
        <v>2</v>
      </c>
      <c r="V52" s="108">
        <v>2</v>
      </c>
      <c r="W52" s="108">
        <v>4</v>
      </c>
      <c r="X52" s="108" t="s">
        <v>2600</v>
      </c>
      <c r="Y52" s="108" t="s">
        <v>548</v>
      </c>
      <c r="Z52" s="108" t="s">
        <v>548</v>
      </c>
      <c r="AA52" s="108" t="s">
        <v>548</v>
      </c>
      <c r="AB52" s="108" t="s">
        <v>548</v>
      </c>
      <c r="AC52" s="108">
        <v>18</v>
      </c>
      <c r="AD52" s="135">
        <v>1</v>
      </c>
      <c r="AE52" s="108">
        <v>10</v>
      </c>
      <c r="AF52" s="108">
        <v>10</v>
      </c>
      <c r="AG52" s="135">
        <v>1</v>
      </c>
      <c r="AH52" s="108">
        <v>10</v>
      </c>
      <c r="AI52" s="108">
        <v>4</v>
      </c>
      <c r="AJ52" s="108">
        <v>14</v>
      </c>
      <c r="AK52" s="135">
        <v>1</v>
      </c>
      <c r="AL52" s="108">
        <v>3</v>
      </c>
      <c r="AM52" s="108" t="s">
        <v>548</v>
      </c>
      <c r="AN52" s="108" t="s">
        <v>548</v>
      </c>
      <c r="AO52" s="108">
        <v>4</v>
      </c>
      <c r="AP52" s="108" t="s">
        <v>548</v>
      </c>
      <c r="AQ52" s="108">
        <v>7</v>
      </c>
      <c r="AR52" s="135">
        <v>1</v>
      </c>
      <c r="AS52" s="108">
        <v>5</v>
      </c>
      <c r="AT52" s="108">
        <v>4</v>
      </c>
      <c r="AU52" s="108">
        <v>9</v>
      </c>
      <c r="AV52" s="135">
        <v>1</v>
      </c>
      <c r="AW52" s="108">
        <v>2</v>
      </c>
      <c r="AX52" s="108" t="s">
        <v>614</v>
      </c>
      <c r="AY52" s="108">
        <v>2</v>
      </c>
      <c r="AZ52" s="135">
        <v>1</v>
      </c>
      <c r="BA52" s="108">
        <v>2</v>
      </c>
      <c r="BB52" s="131" t="s">
        <v>603</v>
      </c>
      <c r="BC52" s="108">
        <v>2</v>
      </c>
      <c r="BD52" s="135">
        <v>1</v>
      </c>
      <c r="BE52" s="108">
        <v>10</v>
      </c>
      <c r="BF52" s="108">
        <v>10</v>
      </c>
      <c r="BG52" s="135">
        <v>1</v>
      </c>
      <c r="BH52" s="108">
        <v>4</v>
      </c>
      <c r="BI52" s="108">
        <v>7</v>
      </c>
      <c r="BJ52" s="108">
        <v>11</v>
      </c>
      <c r="BK52" s="135">
        <v>1</v>
      </c>
      <c r="BL52" s="108">
        <v>83</v>
      </c>
      <c r="BM52" s="135">
        <v>1</v>
      </c>
    </row>
    <row r="53" spans="2:65" x14ac:dyDescent="0.35">
      <c r="B53" s="107" t="s">
        <v>1</v>
      </c>
      <c r="C53" s="107" t="s">
        <v>78</v>
      </c>
      <c r="D53" s="107" t="s">
        <v>78</v>
      </c>
      <c r="E53" s="144" t="s">
        <v>108</v>
      </c>
      <c r="F53" s="107" t="s">
        <v>906</v>
      </c>
      <c r="G53" s="107" t="s">
        <v>109</v>
      </c>
      <c r="H53" s="107" t="s">
        <v>2599</v>
      </c>
      <c r="I53" s="133" t="s">
        <v>603</v>
      </c>
      <c r="J53" s="107" t="s">
        <v>1323</v>
      </c>
      <c r="K53" s="133" t="s">
        <v>603</v>
      </c>
      <c r="L53" s="107" t="s">
        <v>627</v>
      </c>
      <c r="M53" s="107" t="s">
        <v>534</v>
      </c>
      <c r="N53" s="132" t="s">
        <v>534</v>
      </c>
      <c r="O53" s="107">
        <v>2</v>
      </c>
      <c r="P53" s="107">
        <v>2</v>
      </c>
      <c r="Q53" s="107">
        <v>1</v>
      </c>
      <c r="R53" s="107">
        <v>1</v>
      </c>
      <c r="S53" s="107">
        <v>2</v>
      </c>
      <c r="T53" s="107">
        <v>2</v>
      </c>
      <c r="U53" s="107">
        <v>2</v>
      </c>
      <c r="V53" s="107">
        <v>2</v>
      </c>
      <c r="W53" s="107">
        <v>4</v>
      </c>
      <c r="X53" s="107" t="s">
        <v>2598</v>
      </c>
      <c r="Y53" s="107" t="s">
        <v>548</v>
      </c>
      <c r="Z53" s="107" t="s">
        <v>548</v>
      </c>
      <c r="AA53" s="107" t="s">
        <v>548</v>
      </c>
      <c r="AB53" s="107" t="s">
        <v>548</v>
      </c>
      <c r="AC53" s="107">
        <v>18</v>
      </c>
      <c r="AD53" s="139">
        <v>1</v>
      </c>
      <c r="AE53" s="107">
        <v>10</v>
      </c>
      <c r="AF53" s="107">
        <v>10</v>
      </c>
      <c r="AG53" s="139">
        <v>1</v>
      </c>
      <c r="AH53" s="107">
        <v>10</v>
      </c>
      <c r="AI53" s="107">
        <v>4</v>
      </c>
      <c r="AJ53" s="107">
        <v>14</v>
      </c>
      <c r="AK53" s="139">
        <v>1</v>
      </c>
      <c r="AL53" s="107">
        <v>3</v>
      </c>
      <c r="AM53" s="107" t="s">
        <v>548</v>
      </c>
      <c r="AN53" s="107" t="s">
        <v>548</v>
      </c>
      <c r="AO53" s="107" t="s">
        <v>548</v>
      </c>
      <c r="AP53" s="107" t="s">
        <v>548</v>
      </c>
      <c r="AQ53" s="107">
        <v>3</v>
      </c>
      <c r="AR53" s="139">
        <v>1</v>
      </c>
      <c r="AS53" s="107">
        <v>5</v>
      </c>
      <c r="AT53" s="107">
        <v>4</v>
      </c>
      <c r="AU53" s="107">
        <v>9</v>
      </c>
      <c r="AV53" s="139">
        <v>1</v>
      </c>
      <c r="AW53" s="107">
        <v>2</v>
      </c>
      <c r="AX53" s="107" t="s">
        <v>614</v>
      </c>
      <c r="AY53" s="107">
        <v>2</v>
      </c>
      <c r="AZ53" s="139">
        <v>1</v>
      </c>
      <c r="BA53" s="107">
        <v>2</v>
      </c>
      <c r="BB53" s="133" t="s">
        <v>603</v>
      </c>
      <c r="BC53" s="107">
        <v>2</v>
      </c>
      <c r="BD53" s="139">
        <v>1</v>
      </c>
      <c r="BE53" s="107">
        <v>10</v>
      </c>
      <c r="BF53" s="107">
        <v>10</v>
      </c>
      <c r="BG53" s="139">
        <v>1</v>
      </c>
      <c r="BH53" s="107">
        <v>4</v>
      </c>
      <c r="BI53" s="107">
        <v>7</v>
      </c>
      <c r="BJ53" s="107">
        <v>11</v>
      </c>
      <c r="BK53" s="139">
        <v>1</v>
      </c>
      <c r="BL53" s="108">
        <v>79</v>
      </c>
      <c r="BM53" s="139">
        <v>1</v>
      </c>
    </row>
    <row r="54" spans="2:65" x14ac:dyDescent="0.35">
      <c r="B54" s="108" t="s">
        <v>1</v>
      </c>
      <c r="C54" s="108" t="s">
        <v>223</v>
      </c>
      <c r="D54" s="108" t="s">
        <v>236</v>
      </c>
      <c r="E54" s="143" t="s">
        <v>237</v>
      </c>
      <c r="F54" s="108" t="s">
        <v>950</v>
      </c>
      <c r="G54" s="108" t="s">
        <v>210</v>
      </c>
      <c r="H54" s="108" t="s">
        <v>2597</v>
      </c>
      <c r="I54" s="131" t="s">
        <v>603</v>
      </c>
      <c r="J54" s="108" t="s">
        <v>1323</v>
      </c>
      <c r="K54" s="131" t="s">
        <v>603</v>
      </c>
      <c r="L54" s="108" t="s">
        <v>639</v>
      </c>
      <c r="M54" s="108" t="s">
        <v>534</v>
      </c>
      <c r="N54" s="129" t="s">
        <v>534</v>
      </c>
      <c r="O54" s="108">
        <v>2</v>
      </c>
      <c r="P54" s="108">
        <v>2</v>
      </c>
      <c r="Q54" s="108">
        <v>1</v>
      </c>
      <c r="R54" s="108">
        <v>1</v>
      </c>
      <c r="S54" s="108">
        <v>2</v>
      </c>
      <c r="T54" s="108">
        <v>2</v>
      </c>
      <c r="U54" s="108">
        <v>2</v>
      </c>
      <c r="V54" s="108">
        <v>2</v>
      </c>
      <c r="W54" s="108">
        <v>4</v>
      </c>
      <c r="X54" s="108" t="s">
        <v>2596</v>
      </c>
      <c r="Y54" s="108" t="s">
        <v>548</v>
      </c>
      <c r="Z54" s="108" t="s">
        <v>548</v>
      </c>
      <c r="AA54" s="108" t="s">
        <v>548</v>
      </c>
      <c r="AB54" s="108" t="s">
        <v>548</v>
      </c>
      <c r="AC54" s="108">
        <v>18</v>
      </c>
      <c r="AD54" s="135">
        <v>1</v>
      </c>
      <c r="AE54" s="108">
        <v>10</v>
      </c>
      <c r="AF54" s="108">
        <v>10</v>
      </c>
      <c r="AG54" s="135">
        <v>1</v>
      </c>
      <c r="AH54" s="108">
        <v>10</v>
      </c>
      <c r="AI54" s="108">
        <v>4</v>
      </c>
      <c r="AJ54" s="108">
        <v>14</v>
      </c>
      <c r="AK54" s="135">
        <v>1</v>
      </c>
      <c r="AL54" s="108">
        <v>3</v>
      </c>
      <c r="AM54" s="108">
        <v>3</v>
      </c>
      <c r="AN54" s="108" t="s">
        <v>548</v>
      </c>
      <c r="AO54" s="108">
        <v>4</v>
      </c>
      <c r="AP54" s="108" t="s">
        <v>548</v>
      </c>
      <c r="AQ54" s="108">
        <v>10</v>
      </c>
      <c r="AR54" s="135">
        <v>1</v>
      </c>
      <c r="AS54" s="108">
        <v>5</v>
      </c>
      <c r="AT54" s="108">
        <v>4</v>
      </c>
      <c r="AU54" s="108">
        <v>9</v>
      </c>
      <c r="AV54" s="135">
        <v>1</v>
      </c>
      <c r="AW54" s="108">
        <v>2</v>
      </c>
      <c r="AX54" s="108" t="s">
        <v>614</v>
      </c>
      <c r="AY54" s="108">
        <v>2</v>
      </c>
      <c r="AZ54" s="135">
        <v>1</v>
      </c>
      <c r="BA54" s="108">
        <v>2</v>
      </c>
      <c r="BB54" s="131" t="s">
        <v>603</v>
      </c>
      <c r="BC54" s="108">
        <v>2</v>
      </c>
      <c r="BD54" s="135">
        <v>1</v>
      </c>
      <c r="BE54" s="108">
        <v>10</v>
      </c>
      <c r="BF54" s="108">
        <v>10</v>
      </c>
      <c r="BG54" s="135">
        <v>1</v>
      </c>
      <c r="BH54" s="108">
        <v>4</v>
      </c>
      <c r="BI54" s="108">
        <v>7</v>
      </c>
      <c r="BJ54" s="108">
        <v>11</v>
      </c>
      <c r="BK54" s="135">
        <v>1</v>
      </c>
      <c r="BL54" s="108">
        <v>86</v>
      </c>
      <c r="BM54" s="135">
        <v>1</v>
      </c>
    </row>
    <row r="55" spans="2:65" x14ac:dyDescent="0.35">
      <c r="B55" s="107" t="s">
        <v>1</v>
      </c>
      <c r="C55" s="107" t="s">
        <v>117</v>
      </c>
      <c r="D55" s="107" t="s">
        <v>282</v>
      </c>
      <c r="E55" s="144" t="s">
        <v>283</v>
      </c>
      <c r="F55" s="107" t="s">
        <v>1072</v>
      </c>
      <c r="G55" s="107" t="s">
        <v>45</v>
      </c>
      <c r="H55" s="107" t="s">
        <v>2595</v>
      </c>
      <c r="I55" s="133" t="s">
        <v>603</v>
      </c>
      <c r="J55" s="107" t="s">
        <v>1998</v>
      </c>
      <c r="K55" s="133" t="s">
        <v>603</v>
      </c>
      <c r="L55" s="107" t="s">
        <v>627</v>
      </c>
      <c r="M55" s="107" t="s">
        <v>534</v>
      </c>
      <c r="N55" s="132" t="s">
        <v>534</v>
      </c>
      <c r="O55" s="107">
        <v>2</v>
      </c>
      <c r="P55" s="107">
        <v>2</v>
      </c>
      <c r="Q55" s="107">
        <v>1</v>
      </c>
      <c r="R55" s="107">
        <v>1</v>
      </c>
      <c r="S55" s="107">
        <v>2</v>
      </c>
      <c r="T55" s="107">
        <v>2</v>
      </c>
      <c r="U55" s="107">
        <v>2</v>
      </c>
      <c r="V55" s="107">
        <v>2</v>
      </c>
      <c r="W55" s="107">
        <v>4</v>
      </c>
      <c r="X55" s="107" t="s">
        <v>2594</v>
      </c>
      <c r="Y55" s="107" t="s">
        <v>548</v>
      </c>
      <c r="Z55" s="107" t="s">
        <v>548</v>
      </c>
      <c r="AA55" s="107" t="s">
        <v>548</v>
      </c>
      <c r="AB55" s="107" t="s">
        <v>548</v>
      </c>
      <c r="AC55" s="107">
        <v>18</v>
      </c>
      <c r="AD55" s="139">
        <v>1</v>
      </c>
      <c r="AE55" s="107">
        <v>10</v>
      </c>
      <c r="AF55" s="107">
        <v>10</v>
      </c>
      <c r="AG55" s="139">
        <v>1</v>
      </c>
      <c r="AH55" s="107">
        <v>10</v>
      </c>
      <c r="AI55" s="107">
        <v>4</v>
      </c>
      <c r="AJ55" s="107">
        <v>14</v>
      </c>
      <c r="AK55" s="139">
        <v>1</v>
      </c>
      <c r="AL55" s="107">
        <v>3</v>
      </c>
      <c r="AM55" s="107" t="s">
        <v>548</v>
      </c>
      <c r="AN55" s="107" t="s">
        <v>548</v>
      </c>
      <c r="AO55" s="107">
        <v>4</v>
      </c>
      <c r="AP55" s="107" t="s">
        <v>548</v>
      </c>
      <c r="AQ55" s="107">
        <v>7</v>
      </c>
      <c r="AR55" s="139">
        <v>1</v>
      </c>
      <c r="AS55" s="107">
        <v>5</v>
      </c>
      <c r="AT55" s="107">
        <v>4</v>
      </c>
      <c r="AU55" s="107">
        <v>9</v>
      </c>
      <c r="AV55" s="139">
        <v>1</v>
      </c>
      <c r="AW55" s="107">
        <v>2</v>
      </c>
      <c r="AX55" s="107" t="s">
        <v>614</v>
      </c>
      <c r="AY55" s="107">
        <v>2</v>
      </c>
      <c r="AZ55" s="139">
        <v>1</v>
      </c>
      <c r="BA55" s="107">
        <v>2</v>
      </c>
      <c r="BB55" s="133" t="s">
        <v>603</v>
      </c>
      <c r="BC55" s="107">
        <v>2</v>
      </c>
      <c r="BD55" s="139">
        <v>1</v>
      </c>
      <c r="BE55" s="107">
        <v>10</v>
      </c>
      <c r="BF55" s="107">
        <v>10</v>
      </c>
      <c r="BG55" s="139">
        <v>1</v>
      </c>
      <c r="BH55" s="107">
        <v>4</v>
      </c>
      <c r="BI55" s="107">
        <v>7</v>
      </c>
      <c r="BJ55" s="107">
        <v>11</v>
      </c>
      <c r="BK55" s="139">
        <v>1</v>
      </c>
      <c r="BL55" s="108">
        <v>83</v>
      </c>
      <c r="BM55" s="139">
        <v>1</v>
      </c>
    </row>
    <row r="56" spans="2:65" x14ac:dyDescent="0.35">
      <c r="B56" s="108" t="s">
        <v>1</v>
      </c>
      <c r="C56" s="108" t="s">
        <v>17</v>
      </c>
      <c r="D56" s="108" t="s">
        <v>18</v>
      </c>
      <c r="E56" s="143" t="s">
        <v>19</v>
      </c>
      <c r="F56" s="108" t="s">
        <v>959</v>
      </c>
      <c r="G56" s="108" t="s">
        <v>20</v>
      </c>
      <c r="H56" s="108" t="s">
        <v>2593</v>
      </c>
      <c r="I56" s="131" t="s">
        <v>603</v>
      </c>
      <c r="J56" s="108" t="s">
        <v>1303</v>
      </c>
      <c r="K56" s="131" t="s">
        <v>603</v>
      </c>
      <c r="L56" s="108" t="s">
        <v>619</v>
      </c>
      <c r="M56" s="108" t="s">
        <v>534</v>
      </c>
      <c r="N56" s="129" t="s">
        <v>534</v>
      </c>
      <c r="O56" s="108">
        <v>2</v>
      </c>
      <c r="P56" s="108">
        <v>2</v>
      </c>
      <c r="Q56" s="108">
        <v>1</v>
      </c>
      <c r="R56" s="108">
        <v>1</v>
      </c>
      <c r="S56" s="108">
        <v>2</v>
      </c>
      <c r="T56" s="108">
        <v>2</v>
      </c>
      <c r="U56" s="108">
        <v>2</v>
      </c>
      <c r="V56" s="108">
        <v>2</v>
      </c>
      <c r="W56" s="108">
        <v>4</v>
      </c>
      <c r="X56" s="108" t="s">
        <v>2592</v>
      </c>
      <c r="Y56" s="108" t="s">
        <v>548</v>
      </c>
      <c r="Z56" s="108" t="s">
        <v>548</v>
      </c>
      <c r="AA56" s="108" t="s">
        <v>548</v>
      </c>
      <c r="AB56" s="108" t="s">
        <v>548</v>
      </c>
      <c r="AC56" s="108">
        <v>18</v>
      </c>
      <c r="AD56" s="135">
        <v>1</v>
      </c>
      <c r="AE56" s="108">
        <v>10</v>
      </c>
      <c r="AF56" s="108">
        <v>10</v>
      </c>
      <c r="AG56" s="135">
        <v>1</v>
      </c>
      <c r="AH56" s="108">
        <v>10</v>
      </c>
      <c r="AI56" s="108">
        <v>4</v>
      </c>
      <c r="AJ56" s="108">
        <v>14</v>
      </c>
      <c r="AK56" s="135">
        <v>1</v>
      </c>
      <c r="AL56" s="108">
        <v>3</v>
      </c>
      <c r="AM56" s="108">
        <v>3</v>
      </c>
      <c r="AN56" s="108" t="s">
        <v>614</v>
      </c>
      <c r="AO56" s="108">
        <v>4</v>
      </c>
      <c r="AP56" s="108" t="s">
        <v>548</v>
      </c>
      <c r="AQ56" s="108">
        <v>10</v>
      </c>
      <c r="AR56" s="135">
        <v>1</v>
      </c>
      <c r="AS56" s="108">
        <v>5</v>
      </c>
      <c r="AT56" s="108">
        <v>4</v>
      </c>
      <c r="AU56" s="108">
        <v>9</v>
      </c>
      <c r="AV56" s="135">
        <v>1</v>
      </c>
      <c r="AW56" s="108">
        <v>2</v>
      </c>
      <c r="AX56" s="108" t="s">
        <v>614</v>
      </c>
      <c r="AY56" s="108">
        <v>2</v>
      </c>
      <c r="AZ56" s="135">
        <v>1</v>
      </c>
      <c r="BA56" s="108">
        <v>2</v>
      </c>
      <c r="BB56" s="131" t="s">
        <v>603</v>
      </c>
      <c r="BC56" s="108">
        <v>2</v>
      </c>
      <c r="BD56" s="135">
        <v>1</v>
      </c>
      <c r="BE56" s="108">
        <v>10</v>
      </c>
      <c r="BF56" s="108">
        <v>10</v>
      </c>
      <c r="BG56" s="135">
        <v>1</v>
      </c>
      <c r="BH56" s="108">
        <v>4</v>
      </c>
      <c r="BI56" s="108">
        <v>7</v>
      </c>
      <c r="BJ56" s="108">
        <v>11</v>
      </c>
      <c r="BK56" s="135">
        <v>1</v>
      </c>
      <c r="BL56" s="108">
        <v>86</v>
      </c>
      <c r="BM56" s="135">
        <v>1</v>
      </c>
    </row>
    <row r="57" spans="2:65" x14ac:dyDescent="0.35">
      <c r="B57" s="107" t="s">
        <v>1</v>
      </c>
      <c r="C57" s="107" t="s">
        <v>34</v>
      </c>
      <c r="D57" s="107" t="s">
        <v>286</v>
      </c>
      <c r="E57" s="144" t="s">
        <v>287</v>
      </c>
      <c r="F57" s="107" t="s">
        <v>967</v>
      </c>
      <c r="G57" s="107" t="s">
        <v>202</v>
      </c>
      <c r="H57" s="107" t="s">
        <v>2591</v>
      </c>
      <c r="I57" s="133" t="s">
        <v>603</v>
      </c>
      <c r="J57" s="107" t="s">
        <v>1323</v>
      </c>
      <c r="K57" s="133" t="s">
        <v>603</v>
      </c>
      <c r="L57" s="107" t="s">
        <v>631</v>
      </c>
      <c r="M57" s="107" t="s">
        <v>534</v>
      </c>
      <c r="N57" s="132" t="s">
        <v>534</v>
      </c>
      <c r="O57" s="107">
        <v>2</v>
      </c>
      <c r="P57" s="107">
        <v>2</v>
      </c>
      <c r="Q57" s="107">
        <v>1</v>
      </c>
      <c r="R57" s="107">
        <v>1</v>
      </c>
      <c r="S57" s="107">
        <v>2</v>
      </c>
      <c r="T57" s="107">
        <v>2</v>
      </c>
      <c r="U57" s="107">
        <v>2</v>
      </c>
      <c r="V57" s="107">
        <v>2</v>
      </c>
      <c r="W57" s="107">
        <v>4</v>
      </c>
      <c r="X57" s="107" t="s">
        <v>2243</v>
      </c>
      <c r="Y57" s="107" t="s">
        <v>548</v>
      </c>
      <c r="Z57" s="107" t="s">
        <v>548</v>
      </c>
      <c r="AA57" s="107" t="s">
        <v>548</v>
      </c>
      <c r="AB57" s="107" t="s">
        <v>548</v>
      </c>
      <c r="AC57" s="107">
        <v>18</v>
      </c>
      <c r="AD57" s="139">
        <v>1</v>
      </c>
      <c r="AE57" s="107">
        <v>10</v>
      </c>
      <c r="AF57" s="107">
        <v>10</v>
      </c>
      <c r="AG57" s="139">
        <v>1</v>
      </c>
      <c r="AH57" s="107">
        <v>10</v>
      </c>
      <c r="AI57" s="107">
        <v>4</v>
      </c>
      <c r="AJ57" s="107">
        <v>14</v>
      </c>
      <c r="AK57" s="139">
        <v>1</v>
      </c>
      <c r="AL57" s="107">
        <v>3</v>
      </c>
      <c r="AM57" s="107" t="s">
        <v>548</v>
      </c>
      <c r="AN57" s="107" t="s">
        <v>548</v>
      </c>
      <c r="AO57" s="107">
        <v>4</v>
      </c>
      <c r="AP57" s="107" t="s">
        <v>548</v>
      </c>
      <c r="AQ57" s="107">
        <v>7</v>
      </c>
      <c r="AR57" s="139">
        <v>1</v>
      </c>
      <c r="AS57" s="107">
        <v>5</v>
      </c>
      <c r="AT57" s="107">
        <v>4</v>
      </c>
      <c r="AU57" s="107">
        <v>9</v>
      </c>
      <c r="AV57" s="139">
        <v>1</v>
      </c>
      <c r="AW57" s="107">
        <v>2</v>
      </c>
      <c r="AX57" s="107" t="s">
        <v>548</v>
      </c>
      <c r="AY57" s="107">
        <v>2</v>
      </c>
      <c r="AZ57" s="139">
        <v>1</v>
      </c>
      <c r="BA57" s="107">
        <v>2</v>
      </c>
      <c r="BB57" s="133" t="s">
        <v>603</v>
      </c>
      <c r="BC57" s="107">
        <v>2</v>
      </c>
      <c r="BD57" s="139">
        <v>1</v>
      </c>
      <c r="BE57" s="107">
        <v>10</v>
      </c>
      <c r="BF57" s="107">
        <v>10</v>
      </c>
      <c r="BG57" s="139">
        <v>1</v>
      </c>
      <c r="BH57" s="107">
        <v>4</v>
      </c>
      <c r="BI57" s="107">
        <v>7</v>
      </c>
      <c r="BJ57" s="107">
        <v>11</v>
      </c>
      <c r="BK57" s="139">
        <v>1</v>
      </c>
      <c r="BL57" s="108">
        <v>83</v>
      </c>
      <c r="BM57" s="139">
        <v>1</v>
      </c>
    </row>
    <row r="58" spans="2:65" x14ac:dyDescent="0.35">
      <c r="B58" s="108" t="s">
        <v>1</v>
      </c>
      <c r="C58" s="108" t="s">
        <v>78</v>
      </c>
      <c r="D58" s="108" t="s">
        <v>78</v>
      </c>
      <c r="E58" s="143" t="s">
        <v>233</v>
      </c>
      <c r="F58" s="108" t="s">
        <v>1040</v>
      </c>
      <c r="G58" s="108" t="s">
        <v>109</v>
      </c>
      <c r="H58" s="108" t="s">
        <v>2590</v>
      </c>
      <c r="I58" s="131" t="s">
        <v>603</v>
      </c>
      <c r="J58" s="108" t="s">
        <v>1323</v>
      </c>
      <c r="K58" s="131" t="s">
        <v>603</v>
      </c>
      <c r="L58" s="108" t="s">
        <v>639</v>
      </c>
      <c r="M58" s="108" t="s">
        <v>534</v>
      </c>
      <c r="N58" s="129" t="s">
        <v>534</v>
      </c>
      <c r="O58" s="108">
        <v>2</v>
      </c>
      <c r="P58" s="108">
        <v>2</v>
      </c>
      <c r="Q58" s="108">
        <v>1</v>
      </c>
      <c r="R58" s="108">
        <v>1</v>
      </c>
      <c r="S58" s="108">
        <v>2</v>
      </c>
      <c r="T58" s="108">
        <v>2</v>
      </c>
      <c r="U58" s="108">
        <v>2</v>
      </c>
      <c r="V58" s="108">
        <v>2</v>
      </c>
      <c r="W58" s="108">
        <v>4</v>
      </c>
      <c r="X58" s="108" t="s">
        <v>2589</v>
      </c>
      <c r="Y58" s="108" t="s">
        <v>548</v>
      </c>
      <c r="Z58" s="108" t="s">
        <v>548</v>
      </c>
      <c r="AA58" s="108" t="s">
        <v>548</v>
      </c>
      <c r="AB58" s="108" t="s">
        <v>548</v>
      </c>
      <c r="AC58" s="108">
        <v>18</v>
      </c>
      <c r="AD58" s="135">
        <v>1</v>
      </c>
      <c r="AE58" s="108">
        <v>10</v>
      </c>
      <c r="AF58" s="108">
        <v>10</v>
      </c>
      <c r="AG58" s="135">
        <v>1</v>
      </c>
      <c r="AH58" s="108">
        <v>10</v>
      </c>
      <c r="AI58" s="108">
        <v>4</v>
      </c>
      <c r="AJ58" s="108">
        <v>14</v>
      </c>
      <c r="AK58" s="135">
        <v>1</v>
      </c>
      <c r="AL58" s="108">
        <v>3</v>
      </c>
      <c r="AM58" s="108">
        <v>3</v>
      </c>
      <c r="AN58" s="108" t="s">
        <v>614</v>
      </c>
      <c r="AO58" s="108">
        <v>4</v>
      </c>
      <c r="AP58" s="108" t="s">
        <v>548</v>
      </c>
      <c r="AQ58" s="108">
        <v>10</v>
      </c>
      <c r="AR58" s="135">
        <v>1</v>
      </c>
      <c r="AS58" s="108">
        <v>5</v>
      </c>
      <c r="AT58" s="108">
        <v>4</v>
      </c>
      <c r="AU58" s="108">
        <v>9</v>
      </c>
      <c r="AV58" s="135">
        <v>1</v>
      </c>
      <c r="AW58" s="108">
        <v>2</v>
      </c>
      <c r="AX58" s="108" t="s">
        <v>614</v>
      </c>
      <c r="AY58" s="108">
        <v>2</v>
      </c>
      <c r="AZ58" s="135">
        <v>1</v>
      </c>
      <c r="BA58" s="108">
        <v>2</v>
      </c>
      <c r="BB58" s="131" t="s">
        <v>603</v>
      </c>
      <c r="BC58" s="108">
        <v>2</v>
      </c>
      <c r="BD58" s="135">
        <v>1</v>
      </c>
      <c r="BE58" s="108">
        <v>10</v>
      </c>
      <c r="BF58" s="108">
        <v>10</v>
      </c>
      <c r="BG58" s="135">
        <v>1</v>
      </c>
      <c r="BH58" s="108">
        <v>4</v>
      </c>
      <c r="BI58" s="108">
        <v>7</v>
      </c>
      <c r="BJ58" s="108">
        <v>11</v>
      </c>
      <c r="BK58" s="135">
        <v>1</v>
      </c>
      <c r="BL58" s="108">
        <v>86</v>
      </c>
      <c r="BM58" s="135">
        <v>1</v>
      </c>
    </row>
    <row r="59" spans="2:65" x14ac:dyDescent="0.35">
      <c r="B59" s="107" t="s">
        <v>1</v>
      </c>
      <c r="C59" s="107" t="s">
        <v>72</v>
      </c>
      <c r="D59" s="107" t="s">
        <v>195</v>
      </c>
      <c r="E59" s="144" t="s">
        <v>211</v>
      </c>
      <c r="F59" s="107" t="s">
        <v>951</v>
      </c>
      <c r="G59" s="107" t="s">
        <v>5</v>
      </c>
      <c r="H59" s="107" t="s">
        <v>2588</v>
      </c>
      <c r="I59" s="133" t="s">
        <v>603</v>
      </c>
      <c r="J59" s="107" t="s">
        <v>2154</v>
      </c>
      <c r="K59" s="133" t="s">
        <v>603</v>
      </c>
      <c r="L59" s="107" t="s">
        <v>618</v>
      </c>
      <c r="M59" s="107" t="s">
        <v>534</v>
      </c>
      <c r="N59" s="132" t="s">
        <v>534</v>
      </c>
      <c r="O59" s="107">
        <v>2</v>
      </c>
      <c r="P59" s="107">
        <v>2</v>
      </c>
      <c r="Q59" s="107">
        <v>1</v>
      </c>
      <c r="R59" s="107">
        <v>1</v>
      </c>
      <c r="S59" s="107">
        <v>2</v>
      </c>
      <c r="T59" s="107">
        <v>2</v>
      </c>
      <c r="U59" s="107">
        <v>2</v>
      </c>
      <c r="V59" s="107">
        <v>2</v>
      </c>
      <c r="W59" s="107">
        <v>4</v>
      </c>
      <c r="X59" s="107" t="s">
        <v>2587</v>
      </c>
      <c r="Y59" s="107" t="s">
        <v>548</v>
      </c>
      <c r="Z59" s="107" t="s">
        <v>548</v>
      </c>
      <c r="AA59" s="107" t="s">
        <v>548</v>
      </c>
      <c r="AB59" s="107" t="s">
        <v>548</v>
      </c>
      <c r="AC59" s="107">
        <v>18</v>
      </c>
      <c r="AD59" s="139">
        <v>1</v>
      </c>
      <c r="AE59" s="107">
        <v>10</v>
      </c>
      <c r="AF59" s="107">
        <v>10</v>
      </c>
      <c r="AG59" s="139">
        <v>1</v>
      </c>
      <c r="AH59" s="107">
        <v>10</v>
      </c>
      <c r="AI59" s="107">
        <v>4</v>
      </c>
      <c r="AJ59" s="107">
        <v>14</v>
      </c>
      <c r="AK59" s="139">
        <v>1</v>
      </c>
      <c r="AL59" s="107">
        <v>3</v>
      </c>
      <c r="AM59" s="107">
        <v>3</v>
      </c>
      <c r="AN59" s="107" t="s">
        <v>548</v>
      </c>
      <c r="AO59" s="107">
        <v>4</v>
      </c>
      <c r="AP59" s="107" t="s">
        <v>548</v>
      </c>
      <c r="AQ59" s="107">
        <v>10</v>
      </c>
      <c r="AR59" s="139">
        <v>1</v>
      </c>
      <c r="AS59" s="107">
        <v>5</v>
      </c>
      <c r="AT59" s="107">
        <v>4</v>
      </c>
      <c r="AU59" s="107">
        <v>9</v>
      </c>
      <c r="AV59" s="139">
        <v>1</v>
      </c>
      <c r="AW59" s="107">
        <v>2</v>
      </c>
      <c r="AX59" s="107" t="s">
        <v>548</v>
      </c>
      <c r="AY59" s="107">
        <v>2</v>
      </c>
      <c r="AZ59" s="139">
        <v>1</v>
      </c>
      <c r="BA59" s="107">
        <v>2</v>
      </c>
      <c r="BB59" s="133" t="s">
        <v>603</v>
      </c>
      <c r="BC59" s="107">
        <v>2</v>
      </c>
      <c r="BD59" s="139">
        <v>1</v>
      </c>
      <c r="BE59" s="107">
        <v>10</v>
      </c>
      <c r="BF59" s="107">
        <v>10</v>
      </c>
      <c r="BG59" s="139">
        <v>1</v>
      </c>
      <c r="BH59" s="107">
        <v>4</v>
      </c>
      <c r="BI59" s="107">
        <v>7</v>
      </c>
      <c r="BJ59" s="107">
        <v>11</v>
      </c>
      <c r="BK59" s="139">
        <v>1</v>
      </c>
      <c r="BL59" s="108">
        <v>86</v>
      </c>
      <c r="BM59" s="139">
        <v>1</v>
      </c>
    </row>
    <row r="60" spans="2:65" x14ac:dyDescent="0.35">
      <c r="B60" s="108" t="s">
        <v>1</v>
      </c>
      <c r="C60" s="108" t="s">
        <v>85</v>
      </c>
      <c r="D60" s="108" t="s">
        <v>91</v>
      </c>
      <c r="E60" s="143" t="s">
        <v>340</v>
      </c>
      <c r="F60" s="108" t="s">
        <v>1065</v>
      </c>
      <c r="G60" s="108" t="s">
        <v>88</v>
      </c>
      <c r="H60" s="108" t="s">
        <v>2586</v>
      </c>
      <c r="I60" s="131" t="s">
        <v>603</v>
      </c>
      <c r="J60" s="108" t="s">
        <v>2088</v>
      </c>
      <c r="K60" s="131" t="s">
        <v>603</v>
      </c>
      <c r="L60" s="108" t="s">
        <v>2494</v>
      </c>
      <c r="M60" s="108" t="s">
        <v>534</v>
      </c>
      <c r="N60" s="129" t="s">
        <v>534</v>
      </c>
      <c r="O60" s="108">
        <v>2</v>
      </c>
      <c r="P60" s="108">
        <v>2</v>
      </c>
      <c r="Q60" s="108">
        <v>1</v>
      </c>
      <c r="R60" s="108">
        <v>1</v>
      </c>
      <c r="S60" s="108">
        <v>2</v>
      </c>
      <c r="T60" s="108">
        <v>2</v>
      </c>
      <c r="U60" s="108">
        <v>2</v>
      </c>
      <c r="V60" s="108">
        <v>2</v>
      </c>
      <c r="W60" s="108">
        <v>4</v>
      </c>
      <c r="X60" s="108" t="s">
        <v>2585</v>
      </c>
      <c r="Y60" s="108" t="s">
        <v>548</v>
      </c>
      <c r="Z60" s="108" t="s">
        <v>548</v>
      </c>
      <c r="AA60" s="108" t="s">
        <v>548</v>
      </c>
      <c r="AB60" s="108" t="s">
        <v>548</v>
      </c>
      <c r="AC60" s="108">
        <v>18</v>
      </c>
      <c r="AD60" s="135">
        <v>1</v>
      </c>
      <c r="AE60" s="108">
        <v>10</v>
      </c>
      <c r="AF60" s="108">
        <v>10</v>
      </c>
      <c r="AG60" s="135">
        <v>1</v>
      </c>
      <c r="AH60" s="108">
        <v>10</v>
      </c>
      <c r="AI60" s="108">
        <v>4</v>
      </c>
      <c r="AJ60" s="108">
        <v>14</v>
      </c>
      <c r="AK60" s="135">
        <v>1</v>
      </c>
      <c r="AL60" s="108">
        <v>3</v>
      </c>
      <c r="AM60" s="108">
        <v>3</v>
      </c>
      <c r="AN60" s="108" t="s">
        <v>614</v>
      </c>
      <c r="AO60" s="108">
        <v>4</v>
      </c>
      <c r="AP60" s="108" t="s">
        <v>548</v>
      </c>
      <c r="AQ60" s="108">
        <v>10</v>
      </c>
      <c r="AR60" s="135">
        <v>1</v>
      </c>
      <c r="AS60" s="108">
        <v>5</v>
      </c>
      <c r="AT60" s="108">
        <v>4</v>
      </c>
      <c r="AU60" s="108">
        <v>9</v>
      </c>
      <c r="AV60" s="135">
        <v>1</v>
      </c>
      <c r="AW60" s="108">
        <v>2</v>
      </c>
      <c r="AX60" s="108" t="s">
        <v>548</v>
      </c>
      <c r="AY60" s="108">
        <v>2</v>
      </c>
      <c r="AZ60" s="135">
        <v>1</v>
      </c>
      <c r="BA60" s="108">
        <v>2</v>
      </c>
      <c r="BB60" s="131" t="s">
        <v>603</v>
      </c>
      <c r="BC60" s="108">
        <v>2</v>
      </c>
      <c r="BD60" s="135">
        <v>1</v>
      </c>
      <c r="BE60" s="108">
        <v>10</v>
      </c>
      <c r="BF60" s="108">
        <v>10</v>
      </c>
      <c r="BG60" s="135">
        <v>1</v>
      </c>
      <c r="BH60" s="108">
        <v>4</v>
      </c>
      <c r="BI60" s="108">
        <v>7</v>
      </c>
      <c r="BJ60" s="108">
        <v>11</v>
      </c>
      <c r="BK60" s="135">
        <v>1</v>
      </c>
      <c r="BL60" s="108">
        <v>86</v>
      </c>
      <c r="BM60" s="135">
        <v>1</v>
      </c>
    </row>
    <row r="61" spans="2:65" x14ac:dyDescent="0.35">
      <c r="B61" s="107" t="s">
        <v>1</v>
      </c>
      <c r="C61" s="107" t="s">
        <v>85</v>
      </c>
      <c r="D61" s="107" t="s">
        <v>86</v>
      </c>
      <c r="E61" s="144" t="s">
        <v>87</v>
      </c>
      <c r="F61" s="107" t="s">
        <v>1068</v>
      </c>
      <c r="G61" s="107" t="s">
        <v>88</v>
      </c>
      <c r="H61" s="107" t="s">
        <v>2584</v>
      </c>
      <c r="I61" s="133" t="s">
        <v>603</v>
      </c>
      <c r="J61" s="107" t="s">
        <v>2088</v>
      </c>
      <c r="K61" s="133" t="s">
        <v>603</v>
      </c>
      <c r="L61" s="107" t="s">
        <v>618</v>
      </c>
      <c r="M61" s="107" t="s">
        <v>534</v>
      </c>
      <c r="N61" s="132" t="s">
        <v>534</v>
      </c>
      <c r="O61" s="107">
        <v>2</v>
      </c>
      <c r="P61" s="107">
        <v>2</v>
      </c>
      <c r="Q61" s="107">
        <v>1</v>
      </c>
      <c r="R61" s="107">
        <v>1</v>
      </c>
      <c r="S61" s="107">
        <v>2</v>
      </c>
      <c r="T61" s="107">
        <v>2</v>
      </c>
      <c r="U61" s="107">
        <v>2</v>
      </c>
      <c r="V61" s="107">
        <v>2</v>
      </c>
      <c r="W61" s="107">
        <v>4</v>
      </c>
      <c r="X61" s="107" t="s">
        <v>621</v>
      </c>
      <c r="Y61" s="107" t="s">
        <v>548</v>
      </c>
      <c r="Z61" s="107" t="s">
        <v>548</v>
      </c>
      <c r="AA61" s="107" t="s">
        <v>548</v>
      </c>
      <c r="AB61" s="107" t="s">
        <v>548</v>
      </c>
      <c r="AC61" s="107">
        <v>18</v>
      </c>
      <c r="AD61" s="139">
        <v>1</v>
      </c>
      <c r="AE61" s="107">
        <v>10</v>
      </c>
      <c r="AF61" s="107">
        <v>10</v>
      </c>
      <c r="AG61" s="139">
        <v>1</v>
      </c>
      <c r="AH61" s="107">
        <v>10</v>
      </c>
      <c r="AI61" s="107">
        <v>4</v>
      </c>
      <c r="AJ61" s="107">
        <v>14</v>
      </c>
      <c r="AK61" s="139">
        <v>1</v>
      </c>
      <c r="AL61" s="107">
        <v>3</v>
      </c>
      <c r="AM61" s="107">
        <v>3</v>
      </c>
      <c r="AN61" s="107" t="s">
        <v>614</v>
      </c>
      <c r="AO61" s="107">
        <v>4</v>
      </c>
      <c r="AP61" s="107" t="s">
        <v>548</v>
      </c>
      <c r="AQ61" s="107">
        <v>10</v>
      </c>
      <c r="AR61" s="139">
        <v>1</v>
      </c>
      <c r="AS61" s="107">
        <v>5</v>
      </c>
      <c r="AT61" s="107">
        <v>4</v>
      </c>
      <c r="AU61" s="107">
        <v>9</v>
      </c>
      <c r="AV61" s="139">
        <v>1</v>
      </c>
      <c r="AW61" s="107">
        <v>2</v>
      </c>
      <c r="AX61" s="107" t="s">
        <v>548</v>
      </c>
      <c r="AY61" s="107">
        <v>2</v>
      </c>
      <c r="AZ61" s="139">
        <v>1</v>
      </c>
      <c r="BA61" s="107">
        <v>2</v>
      </c>
      <c r="BB61" s="133" t="s">
        <v>603</v>
      </c>
      <c r="BC61" s="107">
        <v>2</v>
      </c>
      <c r="BD61" s="139">
        <v>1</v>
      </c>
      <c r="BE61" s="107">
        <v>10</v>
      </c>
      <c r="BF61" s="107">
        <v>10</v>
      </c>
      <c r="BG61" s="139">
        <v>1</v>
      </c>
      <c r="BH61" s="107">
        <v>4</v>
      </c>
      <c r="BI61" s="107">
        <v>7</v>
      </c>
      <c r="BJ61" s="107">
        <v>11</v>
      </c>
      <c r="BK61" s="139">
        <v>1</v>
      </c>
      <c r="BL61" s="108">
        <v>86</v>
      </c>
      <c r="BM61" s="139">
        <v>1</v>
      </c>
    </row>
    <row r="62" spans="2:65" x14ac:dyDescent="0.35">
      <c r="B62" s="108" t="s">
        <v>1</v>
      </c>
      <c r="C62" s="108" t="s">
        <v>17</v>
      </c>
      <c r="D62" s="108" t="s">
        <v>68</v>
      </c>
      <c r="E62" s="143" t="s">
        <v>69</v>
      </c>
      <c r="F62" s="108" t="s">
        <v>1123</v>
      </c>
      <c r="G62" s="108" t="s">
        <v>20</v>
      </c>
      <c r="H62" s="108" t="s">
        <v>2455</v>
      </c>
      <c r="I62" s="131" t="s">
        <v>603</v>
      </c>
      <c r="J62" s="108" t="s">
        <v>1303</v>
      </c>
      <c r="K62" s="131" t="s">
        <v>603</v>
      </c>
      <c r="L62" s="108" t="s">
        <v>604</v>
      </c>
      <c r="M62" s="108" t="s">
        <v>534</v>
      </c>
      <c r="N62" s="129" t="s">
        <v>534</v>
      </c>
      <c r="O62" s="108">
        <v>2</v>
      </c>
      <c r="P62" s="108">
        <v>2</v>
      </c>
      <c r="Q62" s="108">
        <v>1</v>
      </c>
      <c r="R62" s="108">
        <v>1</v>
      </c>
      <c r="S62" s="108">
        <v>2</v>
      </c>
      <c r="T62" s="108">
        <v>2</v>
      </c>
      <c r="U62" s="108">
        <v>2</v>
      </c>
      <c r="V62" s="108">
        <v>2</v>
      </c>
      <c r="W62" s="108">
        <v>4</v>
      </c>
      <c r="X62" s="108" t="s">
        <v>2583</v>
      </c>
      <c r="Y62" s="108" t="s">
        <v>548</v>
      </c>
      <c r="Z62" s="108" t="s">
        <v>548</v>
      </c>
      <c r="AA62" s="108" t="s">
        <v>548</v>
      </c>
      <c r="AB62" s="108" t="s">
        <v>548</v>
      </c>
      <c r="AC62" s="108">
        <v>18</v>
      </c>
      <c r="AD62" s="135">
        <v>1</v>
      </c>
      <c r="AE62" s="108">
        <v>10</v>
      </c>
      <c r="AF62" s="108">
        <v>10</v>
      </c>
      <c r="AG62" s="135">
        <v>1</v>
      </c>
      <c r="AH62" s="108">
        <v>10</v>
      </c>
      <c r="AI62" s="108">
        <v>4</v>
      </c>
      <c r="AJ62" s="108">
        <v>14</v>
      </c>
      <c r="AK62" s="135">
        <v>1</v>
      </c>
      <c r="AL62" s="108">
        <v>3</v>
      </c>
      <c r="AM62" s="108" t="s">
        <v>548</v>
      </c>
      <c r="AN62" s="108" t="s">
        <v>548</v>
      </c>
      <c r="AO62" s="108">
        <v>4</v>
      </c>
      <c r="AP62" s="108" t="s">
        <v>548</v>
      </c>
      <c r="AQ62" s="108">
        <v>7</v>
      </c>
      <c r="AR62" s="135">
        <v>1</v>
      </c>
      <c r="AS62" s="108">
        <v>5</v>
      </c>
      <c r="AT62" s="108">
        <v>4</v>
      </c>
      <c r="AU62" s="108">
        <v>9</v>
      </c>
      <c r="AV62" s="135">
        <v>1</v>
      </c>
      <c r="AW62" s="108">
        <v>2</v>
      </c>
      <c r="AX62" s="108" t="s">
        <v>548</v>
      </c>
      <c r="AY62" s="108">
        <v>2</v>
      </c>
      <c r="AZ62" s="135">
        <v>1</v>
      </c>
      <c r="BA62" s="108">
        <v>2</v>
      </c>
      <c r="BB62" s="131" t="s">
        <v>603</v>
      </c>
      <c r="BC62" s="108">
        <v>2</v>
      </c>
      <c r="BD62" s="135">
        <v>1</v>
      </c>
      <c r="BE62" s="108">
        <v>10</v>
      </c>
      <c r="BF62" s="108">
        <v>10</v>
      </c>
      <c r="BG62" s="135">
        <v>1</v>
      </c>
      <c r="BH62" s="108">
        <v>4</v>
      </c>
      <c r="BI62" s="108">
        <v>7</v>
      </c>
      <c r="BJ62" s="108">
        <v>11</v>
      </c>
      <c r="BK62" s="135">
        <v>1</v>
      </c>
      <c r="BL62" s="108">
        <v>83</v>
      </c>
      <c r="BM62" s="135">
        <v>1</v>
      </c>
    </row>
    <row r="63" spans="2:65" x14ac:dyDescent="0.35">
      <c r="B63" s="107" t="s">
        <v>1</v>
      </c>
      <c r="C63" s="107" t="s">
        <v>72</v>
      </c>
      <c r="D63" s="107" t="s">
        <v>231</v>
      </c>
      <c r="E63" s="144" t="s">
        <v>232</v>
      </c>
      <c r="F63" s="107" t="s">
        <v>1060</v>
      </c>
      <c r="G63" s="107" t="s">
        <v>75</v>
      </c>
      <c r="H63" s="107" t="s">
        <v>2582</v>
      </c>
      <c r="I63" s="133" t="s">
        <v>603</v>
      </c>
      <c r="J63" s="107" t="s">
        <v>1958</v>
      </c>
      <c r="K63" s="133" t="s">
        <v>603</v>
      </c>
      <c r="L63" s="107" t="s">
        <v>664</v>
      </c>
      <c r="M63" s="107" t="s">
        <v>534</v>
      </c>
      <c r="N63" s="132" t="s">
        <v>534</v>
      </c>
      <c r="O63" s="107">
        <v>2</v>
      </c>
      <c r="P63" s="107">
        <v>2</v>
      </c>
      <c r="Q63" s="107">
        <v>1</v>
      </c>
      <c r="R63" s="107">
        <v>1</v>
      </c>
      <c r="S63" s="107">
        <v>2</v>
      </c>
      <c r="T63" s="107">
        <v>2</v>
      </c>
      <c r="U63" s="107">
        <v>2</v>
      </c>
      <c r="V63" s="107">
        <v>2</v>
      </c>
      <c r="W63" s="107">
        <v>4</v>
      </c>
      <c r="X63" s="107" t="s">
        <v>2581</v>
      </c>
      <c r="Y63" s="107" t="s">
        <v>548</v>
      </c>
      <c r="Z63" s="107" t="s">
        <v>548</v>
      </c>
      <c r="AA63" s="107" t="s">
        <v>548</v>
      </c>
      <c r="AB63" s="107" t="s">
        <v>548</v>
      </c>
      <c r="AC63" s="107">
        <v>18</v>
      </c>
      <c r="AD63" s="139">
        <v>1</v>
      </c>
      <c r="AE63" s="107">
        <v>10</v>
      </c>
      <c r="AF63" s="107">
        <v>10</v>
      </c>
      <c r="AG63" s="139">
        <v>1</v>
      </c>
      <c r="AH63" s="107">
        <v>10</v>
      </c>
      <c r="AI63" s="107">
        <v>4</v>
      </c>
      <c r="AJ63" s="107">
        <v>14</v>
      </c>
      <c r="AK63" s="139">
        <v>1</v>
      </c>
      <c r="AL63" s="107">
        <v>3</v>
      </c>
      <c r="AM63" s="107">
        <v>3</v>
      </c>
      <c r="AN63" s="107" t="s">
        <v>614</v>
      </c>
      <c r="AO63" s="107">
        <v>4</v>
      </c>
      <c r="AP63" s="107" t="s">
        <v>548</v>
      </c>
      <c r="AQ63" s="107">
        <v>10</v>
      </c>
      <c r="AR63" s="139">
        <v>1</v>
      </c>
      <c r="AS63" s="107">
        <v>5</v>
      </c>
      <c r="AT63" s="107">
        <v>4</v>
      </c>
      <c r="AU63" s="107">
        <v>9</v>
      </c>
      <c r="AV63" s="139">
        <v>1</v>
      </c>
      <c r="AW63" s="107">
        <v>2</v>
      </c>
      <c r="AX63" s="107" t="s">
        <v>614</v>
      </c>
      <c r="AY63" s="107">
        <v>2</v>
      </c>
      <c r="AZ63" s="139">
        <v>1</v>
      </c>
      <c r="BA63" s="107">
        <v>2</v>
      </c>
      <c r="BB63" s="133" t="s">
        <v>603</v>
      </c>
      <c r="BC63" s="107">
        <v>2</v>
      </c>
      <c r="BD63" s="139">
        <v>1</v>
      </c>
      <c r="BE63" s="107">
        <v>10</v>
      </c>
      <c r="BF63" s="107">
        <v>10</v>
      </c>
      <c r="BG63" s="139">
        <v>1</v>
      </c>
      <c r="BH63" s="107">
        <v>4</v>
      </c>
      <c r="BI63" s="107">
        <v>7</v>
      </c>
      <c r="BJ63" s="107">
        <v>11</v>
      </c>
      <c r="BK63" s="139">
        <v>1</v>
      </c>
      <c r="BL63" s="108">
        <v>86</v>
      </c>
      <c r="BM63" s="139">
        <v>1</v>
      </c>
    </row>
    <row r="64" spans="2:65" x14ac:dyDescent="0.35">
      <c r="B64" s="108" t="s">
        <v>1</v>
      </c>
      <c r="C64" s="108" t="s">
        <v>17</v>
      </c>
      <c r="D64" s="108" t="s">
        <v>68</v>
      </c>
      <c r="E64" s="143" t="s">
        <v>428</v>
      </c>
      <c r="F64" s="108" t="s">
        <v>1106</v>
      </c>
      <c r="G64" s="108" t="s">
        <v>20</v>
      </c>
      <c r="H64" s="108" t="s">
        <v>2580</v>
      </c>
      <c r="I64" s="131" t="s">
        <v>603</v>
      </c>
      <c r="J64" s="108" t="s">
        <v>2012</v>
      </c>
      <c r="K64" s="131" t="s">
        <v>603</v>
      </c>
      <c r="L64" s="108" t="s">
        <v>619</v>
      </c>
      <c r="M64" s="108" t="s">
        <v>534</v>
      </c>
      <c r="N64" s="129" t="s">
        <v>534</v>
      </c>
      <c r="O64" s="108">
        <v>2</v>
      </c>
      <c r="P64" s="108">
        <v>2</v>
      </c>
      <c r="Q64" s="108">
        <v>1</v>
      </c>
      <c r="R64" s="108">
        <v>1</v>
      </c>
      <c r="S64" s="108">
        <v>2</v>
      </c>
      <c r="T64" s="108">
        <v>2</v>
      </c>
      <c r="U64" s="108">
        <v>2</v>
      </c>
      <c r="V64" s="108">
        <v>2</v>
      </c>
      <c r="W64" s="108">
        <v>4</v>
      </c>
      <c r="X64" s="108" t="s">
        <v>2579</v>
      </c>
      <c r="Y64" s="108" t="s">
        <v>548</v>
      </c>
      <c r="Z64" s="108" t="s">
        <v>548</v>
      </c>
      <c r="AA64" s="108" t="s">
        <v>548</v>
      </c>
      <c r="AB64" s="108" t="s">
        <v>548</v>
      </c>
      <c r="AC64" s="108">
        <v>18</v>
      </c>
      <c r="AD64" s="135">
        <v>1</v>
      </c>
      <c r="AE64" s="108">
        <v>10</v>
      </c>
      <c r="AF64" s="108">
        <v>10</v>
      </c>
      <c r="AG64" s="135">
        <v>1</v>
      </c>
      <c r="AH64" s="108">
        <v>10</v>
      </c>
      <c r="AI64" s="108">
        <v>4</v>
      </c>
      <c r="AJ64" s="108">
        <v>14</v>
      </c>
      <c r="AK64" s="135">
        <v>1</v>
      </c>
      <c r="AL64" s="108">
        <v>3</v>
      </c>
      <c r="AM64" s="108">
        <v>3</v>
      </c>
      <c r="AN64" s="108" t="s">
        <v>614</v>
      </c>
      <c r="AO64" s="108">
        <v>4</v>
      </c>
      <c r="AP64" s="108" t="s">
        <v>548</v>
      </c>
      <c r="AQ64" s="108">
        <v>10</v>
      </c>
      <c r="AR64" s="135">
        <v>1</v>
      </c>
      <c r="AS64" s="108">
        <v>5</v>
      </c>
      <c r="AT64" s="108">
        <v>4</v>
      </c>
      <c r="AU64" s="108">
        <v>9</v>
      </c>
      <c r="AV64" s="135">
        <v>1</v>
      </c>
      <c r="AW64" s="108">
        <v>2</v>
      </c>
      <c r="AX64" s="108" t="s">
        <v>614</v>
      </c>
      <c r="AY64" s="108">
        <v>2</v>
      </c>
      <c r="AZ64" s="135">
        <v>1</v>
      </c>
      <c r="BA64" s="108">
        <v>2</v>
      </c>
      <c r="BB64" s="131" t="s">
        <v>603</v>
      </c>
      <c r="BC64" s="108">
        <v>2</v>
      </c>
      <c r="BD64" s="135">
        <v>1</v>
      </c>
      <c r="BE64" s="108">
        <v>10</v>
      </c>
      <c r="BF64" s="108">
        <v>10</v>
      </c>
      <c r="BG64" s="135">
        <v>1</v>
      </c>
      <c r="BH64" s="108">
        <v>4</v>
      </c>
      <c r="BI64" s="108">
        <v>7</v>
      </c>
      <c r="BJ64" s="108">
        <v>11</v>
      </c>
      <c r="BK64" s="135">
        <v>1</v>
      </c>
      <c r="BL64" s="108">
        <v>86</v>
      </c>
      <c r="BM64" s="135">
        <v>1</v>
      </c>
    </row>
    <row r="65" spans="2:65" x14ac:dyDescent="0.35">
      <c r="B65" s="107" t="s">
        <v>1</v>
      </c>
      <c r="C65" s="107" t="s">
        <v>143</v>
      </c>
      <c r="D65" s="107" t="s">
        <v>144</v>
      </c>
      <c r="E65" s="144" t="s">
        <v>234</v>
      </c>
      <c r="F65" s="107" t="s">
        <v>989</v>
      </c>
      <c r="G65" s="107" t="s">
        <v>20</v>
      </c>
      <c r="H65" s="107" t="s">
        <v>2578</v>
      </c>
      <c r="I65" s="133" t="s">
        <v>603</v>
      </c>
      <c r="J65" s="107" t="s">
        <v>1303</v>
      </c>
      <c r="K65" s="133" t="s">
        <v>603</v>
      </c>
      <c r="L65" s="107" t="s">
        <v>604</v>
      </c>
      <c r="M65" s="107" t="s">
        <v>534</v>
      </c>
      <c r="N65" s="132" t="s">
        <v>534</v>
      </c>
      <c r="O65" s="107">
        <v>2</v>
      </c>
      <c r="P65" s="107">
        <v>2</v>
      </c>
      <c r="Q65" s="107">
        <v>1</v>
      </c>
      <c r="R65" s="107">
        <v>1</v>
      </c>
      <c r="S65" s="107">
        <v>2</v>
      </c>
      <c r="T65" s="107">
        <v>2</v>
      </c>
      <c r="U65" s="107">
        <v>2</v>
      </c>
      <c r="V65" s="107">
        <v>2</v>
      </c>
      <c r="W65" s="107">
        <v>4</v>
      </c>
      <c r="X65" s="107" t="s">
        <v>2577</v>
      </c>
      <c r="Y65" s="107" t="s">
        <v>548</v>
      </c>
      <c r="Z65" s="107" t="s">
        <v>548</v>
      </c>
      <c r="AA65" s="107" t="s">
        <v>548</v>
      </c>
      <c r="AB65" s="107" t="s">
        <v>548</v>
      </c>
      <c r="AC65" s="107">
        <v>18</v>
      </c>
      <c r="AD65" s="139">
        <v>1</v>
      </c>
      <c r="AE65" s="107">
        <v>10</v>
      </c>
      <c r="AF65" s="107">
        <v>10</v>
      </c>
      <c r="AG65" s="139">
        <v>1</v>
      </c>
      <c r="AH65" s="107">
        <v>10</v>
      </c>
      <c r="AI65" s="107">
        <v>4</v>
      </c>
      <c r="AJ65" s="107">
        <v>14</v>
      </c>
      <c r="AK65" s="139">
        <v>1</v>
      </c>
      <c r="AL65" s="107">
        <v>3</v>
      </c>
      <c r="AM65" s="107">
        <v>3</v>
      </c>
      <c r="AN65" s="107" t="s">
        <v>614</v>
      </c>
      <c r="AO65" s="107">
        <v>4</v>
      </c>
      <c r="AP65" s="107" t="s">
        <v>548</v>
      </c>
      <c r="AQ65" s="107">
        <v>10</v>
      </c>
      <c r="AR65" s="139">
        <v>1</v>
      </c>
      <c r="AS65" s="107">
        <v>5</v>
      </c>
      <c r="AT65" s="107">
        <v>4</v>
      </c>
      <c r="AU65" s="107">
        <v>9</v>
      </c>
      <c r="AV65" s="139">
        <v>1</v>
      </c>
      <c r="AW65" s="107">
        <v>2</v>
      </c>
      <c r="AX65" s="107" t="s">
        <v>548</v>
      </c>
      <c r="AY65" s="107">
        <v>2</v>
      </c>
      <c r="AZ65" s="139">
        <v>1</v>
      </c>
      <c r="BA65" s="107">
        <v>2</v>
      </c>
      <c r="BB65" s="133" t="s">
        <v>603</v>
      </c>
      <c r="BC65" s="107">
        <v>2</v>
      </c>
      <c r="BD65" s="139">
        <v>1</v>
      </c>
      <c r="BE65" s="107">
        <v>10</v>
      </c>
      <c r="BF65" s="107">
        <v>10</v>
      </c>
      <c r="BG65" s="139">
        <v>1</v>
      </c>
      <c r="BH65" s="107">
        <v>4</v>
      </c>
      <c r="BI65" s="107">
        <v>7</v>
      </c>
      <c r="BJ65" s="107">
        <v>11</v>
      </c>
      <c r="BK65" s="139">
        <v>1</v>
      </c>
      <c r="BL65" s="108">
        <v>86</v>
      </c>
      <c r="BM65" s="139">
        <v>1</v>
      </c>
    </row>
    <row r="66" spans="2:65" x14ac:dyDescent="0.35">
      <c r="B66" s="108" t="s">
        <v>1</v>
      </c>
      <c r="C66" s="108" t="s">
        <v>2</v>
      </c>
      <c r="D66" s="108" t="s">
        <v>37</v>
      </c>
      <c r="E66" s="143" t="s">
        <v>38</v>
      </c>
      <c r="F66" s="108" t="s">
        <v>986</v>
      </c>
      <c r="G66" s="108" t="s">
        <v>5</v>
      </c>
      <c r="H66" s="108" t="s">
        <v>2576</v>
      </c>
      <c r="I66" s="131" t="s">
        <v>603</v>
      </c>
      <c r="J66" s="108" t="s">
        <v>1303</v>
      </c>
      <c r="K66" s="131" t="s">
        <v>603</v>
      </c>
      <c r="L66" s="108" t="s">
        <v>604</v>
      </c>
      <c r="M66" s="108" t="s">
        <v>534</v>
      </c>
      <c r="N66" s="129" t="s">
        <v>534</v>
      </c>
      <c r="O66" s="108">
        <v>2</v>
      </c>
      <c r="P66" s="108">
        <v>2</v>
      </c>
      <c r="Q66" s="108">
        <v>1</v>
      </c>
      <c r="R66" s="108">
        <v>1</v>
      </c>
      <c r="S66" s="108">
        <v>2</v>
      </c>
      <c r="T66" s="108">
        <v>2</v>
      </c>
      <c r="U66" s="108">
        <v>2</v>
      </c>
      <c r="V66" s="108">
        <v>2</v>
      </c>
      <c r="W66" s="108">
        <v>4</v>
      </c>
      <c r="X66" s="108" t="s">
        <v>2575</v>
      </c>
      <c r="Y66" s="108" t="s">
        <v>548</v>
      </c>
      <c r="Z66" s="108" t="s">
        <v>548</v>
      </c>
      <c r="AA66" s="108" t="s">
        <v>548</v>
      </c>
      <c r="AB66" s="108" t="s">
        <v>548</v>
      </c>
      <c r="AC66" s="108">
        <v>18</v>
      </c>
      <c r="AD66" s="135">
        <v>1</v>
      </c>
      <c r="AE66" s="108">
        <v>10</v>
      </c>
      <c r="AF66" s="108">
        <v>10</v>
      </c>
      <c r="AG66" s="135">
        <v>1</v>
      </c>
      <c r="AH66" s="108">
        <v>10</v>
      </c>
      <c r="AI66" s="108">
        <v>4</v>
      </c>
      <c r="AJ66" s="108">
        <v>14</v>
      </c>
      <c r="AK66" s="135">
        <v>1</v>
      </c>
      <c r="AL66" s="108">
        <v>3</v>
      </c>
      <c r="AM66" s="108">
        <v>3</v>
      </c>
      <c r="AN66" s="108" t="s">
        <v>548</v>
      </c>
      <c r="AO66" s="108">
        <v>4</v>
      </c>
      <c r="AP66" s="108" t="s">
        <v>548</v>
      </c>
      <c r="AQ66" s="108">
        <v>10</v>
      </c>
      <c r="AR66" s="135">
        <v>1</v>
      </c>
      <c r="AS66" s="108">
        <v>5</v>
      </c>
      <c r="AT66" s="108">
        <v>4</v>
      </c>
      <c r="AU66" s="108">
        <v>9</v>
      </c>
      <c r="AV66" s="135">
        <v>1</v>
      </c>
      <c r="AW66" s="108">
        <v>2</v>
      </c>
      <c r="AX66" s="108" t="s">
        <v>548</v>
      </c>
      <c r="AY66" s="108">
        <v>2</v>
      </c>
      <c r="AZ66" s="135">
        <v>1</v>
      </c>
      <c r="BA66" s="108">
        <v>2</v>
      </c>
      <c r="BB66" s="131" t="s">
        <v>603</v>
      </c>
      <c r="BC66" s="108">
        <v>2</v>
      </c>
      <c r="BD66" s="135">
        <v>1</v>
      </c>
      <c r="BE66" s="108">
        <v>10</v>
      </c>
      <c r="BF66" s="108">
        <v>10</v>
      </c>
      <c r="BG66" s="135">
        <v>1</v>
      </c>
      <c r="BH66" s="108">
        <v>4</v>
      </c>
      <c r="BI66" s="108">
        <v>7</v>
      </c>
      <c r="BJ66" s="108">
        <v>11</v>
      </c>
      <c r="BK66" s="135">
        <v>1</v>
      </c>
      <c r="BL66" s="108">
        <v>86</v>
      </c>
      <c r="BM66" s="135">
        <v>1</v>
      </c>
    </row>
    <row r="67" spans="2:65" x14ac:dyDescent="0.35">
      <c r="B67" s="107" t="s">
        <v>1</v>
      </c>
      <c r="C67" s="107" t="s">
        <v>46</v>
      </c>
      <c r="D67" s="107" t="s">
        <v>503</v>
      </c>
      <c r="E67" s="144" t="s">
        <v>537</v>
      </c>
      <c r="F67" s="107" t="s">
        <v>1209</v>
      </c>
      <c r="G67" s="107" t="s">
        <v>49</v>
      </c>
      <c r="H67" s="107" t="s">
        <v>2574</v>
      </c>
      <c r="I67" s="133" t="s">
        <v>603</v>
      </c>
      <c r="J67" s="107" t="s">
        <v>1958</v>
      </c>
      <c r="K67" s="133" t="s">
        <v>603</v>
      </c>
      <c r="L67" s="107" t="s">
        <v>604</v>
      </c>
      <c r="M67" s="107" t="s">
        <v>534</v>
      </c>
      <c r="N67" s="132" t="s">
        <v>534</v>
      </c>
      <c r="O67" s="107">
        <v>2</v>
      </c>
      <c r="P67" s="107">
        <v>2</v>
      </c>
      <c r="Q67" s="107" t="s">
        <v>548</v>
      </c>
      <c r="R67" s="107" t="s">
        <v>548</v>
      </c>
      <c r="S67" s="107">
        <v>2</v>
      </c>
      <c r="T67" s="107">
        <v>2</v>
      </c>
      <c r="U67" s="107">
        <v>2</v>
      </c>
      <c r="V67" s="107">
        <v>2</v>
      </c>
      <c r="W67" s="107">
        <v>4</v>
      </c>
      <c r="X67" s="107" t="s">
        <v>2573</v>
      </c>
      <c r="Y67" s="107" t="s">
        <v>548</v>
      </c>
      <c r="Z67" s="107" t="s">
        <v>548</v>
      </c>
      <c r="AA67" s="107" t="s">
        <v>548</v>
      </c>
      <c r="AB67" s="107" t="s">
        <v>548</v>
      </c>
      <c r="AC67" s="107">
        <v>16</v>
      </c>
      <c r="AD67" s="139">
        <v>1</v>
      </c>
      <c r="AE67" s="107">
        <v>10</v>
      </c>
      <c r="AF67" s="107">
        <v>10</v>
      </c>
      <c r="AG67" s="139">
        <v>1</v>
      </c>
      <c r="AH67" s="107">
        <v>10</v>
      </c>
      <c r="AI67" s="107">
        <v>4</v>
      </c>
      <c r="AJ67" s="107">
        <v>14</v>
      </c>
      <c r="AK67" s="139">
        <v>1</v>
      </c>
      <c r="AL67" s="107">
        <v>3</v>
      </c>
      <c r="AM67" s="107" t="s">
        <v>548</v>
      </c>
      <c r="AN67" s="107" t="s">
        <v>548</v>
      </c>
      <c r="AO67" s="107" t="s">
        <v>548</v>
      </c>
      <c r="AP67" s="107" t="s">
        <v>548</v>
      </c>
      <c r="AQ67" s="107">
        <v>3</v>
      </c>
      <c r="AR67" s="139">
        <v>1</v>
      </c>
      <c r="AS67" s="107">
        <v>5</v>
      </c>
      <c r="AT67" s="107">
        <v>4</v>
      </c>
      <c r="AU67" s="107">
        <v>9</v>
      </c>
      <c r="AV67" s="139">
        <v>1</v>
      </c>
      <c r="AW67" s="107">
        <v>2</v>
      </c>
      <c r="AX67" s="107" t="s">
        <v>548</v>
      </c>
      <c r="AY67" s="107">
        <v>2</v>
      </c>
      <c r="AZ67" s="139">
        <v>1</v>
      </c>
      <c r="BA67" s="107">
        <v>2</v>
      </c>
      <c r="BB67" s="133" t="s">
        <v>603</v>
      </c>
      <c r="BC67" s="107">
        <v>2</v>
      </c>
      <c r="BD67" s="139">
        <v>1</v>
      </c>
      <c r="BE67" s="107">
        <v>10</v>
      </c>
      <c r="BF67" s="107">
        <v>10</v>
      </c>
      <c r="BG67" s="139">
        <v>1</v>
      </c>
      <c r="BH67" s="107">
        <v>4</v>
      </c>
      <c r="BI67" s="107">
        <v>7</v>
      </c>
      <c r="BJ67" s="107">
        <v>11</v>
      </c>
      <c r="BK67" s="139">
        <v>1</v>
      </c>
      <c r="BL67" s="108">
        <v>77</v>
      </c>
      <c r="BM67" s="139">
        <v>1</v>
      </c>
    </row>
    <row r="68" spans="2:65" x14ac:dyDescent="0.35">
      <c r="B68" s="108" t="s">
        <v>1</v>
      </c>
      <c r="C68" s="108" t="s">
        <v>8</v>
      </c>
      <c r="D68" s="108" t="s">
        <v>215</v>
      </c>
      <c r="E68" s="143" t="s">
        <v>216</v>
      </c>
      <c r="F68" s="108" t="s">
        <v>901</v>
      </c>
      <c r="G68" s="108" t="s">
        <v>11</v>
      </c>
      <c r="H68" s="108" t="s">
        <v>2572</v>
      </c>
      <c r="I68" s="131" t="s">
        <v>603</v>
      </c>
      <c r="J68" s="108" t="s">
        <v>2561</v>
      </c>
      <c r="K68" s="131" t="s">
        <v>603</v>
      </c>
      <c r="L68" s="108" t="s">
        <v>620</v>
      </c>
      <c r="M68" s="108" t="s">
        <v>534</v>
      </c>
      <c r="N68" s="129" t="s">
        <v>534</v>
      </c>
      <c r="O68" s="108">
        <v>2</v>
      </c>
      <c r="P68" s="108">
        <v>2</v>
      </c>
      <c r="Q68" s="108">
        <v>1</v>
      </c>
      <c r="R68" s="108">
        <v>1</v>
      </c>
      <c r="S68" s="108">
        <v>2</v>
      </c>
      <c r="T68" s="108">
        <v>2</v>
      </c>
      <c r="U68" s="108">
        <v>2</v>
      </c>
      <c r="V68" s="108">
        <v>2</v>
      </c>
      <c r="W68" s="108">
        <v>4</v>
      </c>
      <c r="X68" s="108" t="s">
        <v>691</v>
      </c>
      <c r="Y68" s="108" t="s">
        <v>548</v>
      </c>
      <c r="Z68" s="108" t="s">
        <v>548</v>
      </c>
      <c r="AA68" s="108" t="s">
        <v>548</v>
      </c>
      <c r="AB68" s="108" t="s">
        <v>548</v>
      </c>
      <c r="AC68" s="108">
        <v>18</v>
      </c>
      <c r="AD68" s="135">
        <v>1</v>
      </c>
      <c r="AE68" s="108">
        <v>10</v>
      </c>
      <c r="AF68" s="108">
        <v>10</v>
      </c>
      <c r="AG68" s="135">
        <v>1</v>
      </c>
      <c r="AH68" s="108">
        <v>10</v>
      </c>
      <c r="AI68" s="108">
        <v>4</v>
      </c>
      <c r="AJ68" s="108">
        <v>14</v>
      </c>
      <c r="AK68" s="135">
        <v>1</v>
      </c>
      <c r="AL68" s="108">
        <v>3</v>
      </c>
      <c r="AM68" s="108" t="s">
        <v>548</v>
      </c>
      <c r="AN68" s="108" t="s">
        <v>548</v>
      </c>
      <c r="AO68" s="108">
        <v>4</v>
      </c>
      <c r="AP68" s="108" t="s">
        <v>548</v>
      </c>
      <c r="AQ68" s="108">
        <v>7</v>
      </c>
      <c r="AR68" s="135">
        <v>1</v>
      </c>
      <c r="AS68" s="108">
        <v>5</v>
      </c>
      <c r="AT68" s="108">
        <v>4</v>
      </c>
      <c r="AU68" s="108">
        <v>9</v>
      </c>
      <c r="AV68" s="135">
        <v>1</v>
      </c>
      <c r="AW68" s="108">
        <v>2</v>
      </c>
      <c r="AX68" s="108" t="s">
        <v>614</v>
      </c>
      <c r="AY68" s="108">
        <v>2</v>
      </c>
      <c r="AZ68" s="135">
        <v>1</v>
      </c>
      <c r="BA68" s="108">
        <v>2</v>
      </c>
      <c r="BB68" s="131" t="s">
        <v>603</v>
      </c>
      <c r="BC68" s="108">
        <v>2</v>
      </c>
      <c r="BD68" s="135">
        <v>1</v>
      </c>
      <c r="BE68" s="108">
        <v>10</v>
      </c>
      <c r="BF68" s="108">
        <v>10</v>
      </c>
      <c r="BG68" s="135">
        <v>1</v>
      </c>
      <c r="BH68" s="108">
        <v>4</v>
      </c>
      <c r="BI68" s="108">
        <v>7</v>
      </c>
      <c r="BJ68" s="108">
        <v>11</v>
      </c>
      <c r="BK68" s="135">
        <v>1</v>
      </c>
      <c r="BL68" s="108">
        <v>83</v>
      </c>
      <c r="BM68" s="135">
        <v>1</v>
      </c>
    </row>
    <row r="69" spans="2:65" x14ac:dyDescent="0.35">
      <c r="B69" s="107" t="s">
        <v>1</v>
      </c>
      <c r="C69" s="107" t="s">
        <v>21</v>
      </c>
      <c r="D69" s="107" t="s">
        <v>192</v>
      </c>
      <c r="E69" s="144" t="s">
        <v>193</v>
      </c>
      <c r="F69" s="107" t="s">
        <v>895</v>
      </c>
      <c r="G69" s="107" t="s">
        <v>109</v>
      </c>
      <c r="H69" s="107" t="s">
        <v>2571</v>
      </c>
      <c r="I69" s="133" t="s">
        <v>603</v>
      </c>
      <c r="J69" s="107" t="s">
        <v>1323</v>
      </c>
      <c r="K69" s="133" t="s">
        <v>603</v>
      </c>
      <c r="L69" s="107" t="s">
        <v>604</v>
      </c>
      <c r="M69" s="107" t="s">
        <v>534</v>
      </c>
      <c r="N69" s="132" t="s">
        <v>534</v>
      </c>
      <c r="O69" s="107">
        <v>2</v>
      </c>
      <c r="P69" s="107">
        <v>2</v>
      </c>
      <c r="Q69" s="107">
        <v>1</v>
      </c>
      <c r="R69" s="107">
        <v>1</v>
      </c>
      <c r="S69" s="107">
        <v>2</v>
      </c>
      <c r="T69" s="107">
        <v>2</v>
      </c>
      <c r="U69" s="107">
        <v>2</v>
      </c>
      <c r="V69" s="107">
        <v>2</v>
      </c>
      <c r="W69" s="107">
        <v>4</v>
      </c>
      <c r="X69" s="107" t="s">
        <v>2570</v>
      </c>
      <c r="Y69" s="107" t="s">
        <v>548</v>
      </c>
      <c r="Z69" s="107" t="s">
        <v>548</v>
      </c>
      <c r="AA69" s="107" t="s">
        <v>548</v>
      </c>
      <c r="AB69" s="107" t="s">
        <v>548</v>
      </c>
      <c r="AC69" s="107">
        <v>18</v>
      </c>
      <c r="AD69" s="139">
        <v>1</v>
      </c>
      <c r="AE69" s="107" t="s">
        <v>548</v>
      </c>
      <c r="AF69" s="107" t="s">
        <v>534</v>
      </c>
      <c r="AG69" s="132" t="s">
        <v>534</v>
      </c>
      <c r="AH69" s="107">
        <v>10</v>
      </c>
      <c r="AI69" s="107">
        <v>4</v>
      </c>
      <c r="AJ69" s="107">
        <v>14</v>
      </c>
      <c r="AK69" s="139">
        <v>1</v>
      </c>
      <c r="AL69" s="107">
        <v>3</v>
      </c>
      <c r="AM69" s="107">
        <v>3</v>
      </c>
      <c r="AN69" s="107" t="s">
        <v>614</v>
      </c>
      <c r="AO69" s="107" t="s">
        <v>548</v>
      </c>
      <c r="AP69" s="107">
        <v>2</v>
      </c>
      <c r="AQ69" s="107">
        <v>8</v>
      </c>
      <c r="AR69" s="139">
        <v>1</v>
      </c>
      <c r="AS69" s="107">
        <v>5</v>
      </c>
      <c r="AT69" s="107">
        <v>4</v>
      </c>
      <c r="AU69" s="107">
        <v>9</v>
      </c>
      <c r="AV69" s="139">
        <v>1</v>
      </c>
      <c r="AW69" s="107">
        <v>2</v>
      </c>
      <c r="AX69" s="107" t="s">
        <v>548</v>
      </c>
      <c r="AY69" s="107">
        <v>2</v>
      </c>
      <c r="AZ69" s="139">
        <v>1</v>
      </c>
      <c r="BA69" s="107">
        <v>2</v>
      </c>
      <c r="BB69" s="133" t="s">
        <v>603</v>
      </c>
      <c r="BC69" s="107">
        <v>2</v>
      </c>
      <c r="BD69" s="139">
        <v>1</v>
      </c>
      <c r="BE69" s="107">
        <v>10</v>
      </c>
      <c r="BF69" s="107">
        <v>10</v>
      </c>
      <c r="BG69" s="139">
        <v>1</v>
      </c>
      <c r="BH69" s="107">
        <v>4</v>
      </c>
      <c r="BI69" s="107">
        <v>7</v>
      </c>
      <c r="BJ69" s="107">
        <v>11</v>
      </c>
      <c r="BK69" s="139">
        <v>1</v>
      </c>
      <c r="BL69" s="108">
        <v>74</v>
      </c>
      <c r="BM69" s="139">
        <v>1</v>
      </c>
    </row>
    <row r="70" spans="2:65" x14ac:dyDescent="0.35">
      <c r="B70" s="108" t="s">
        <v>1</v>
      </c>
      <c r="C70" s="108" t="s">
        <v>46</v>
      </c>
      <c r="D70" s="108" t="s">
        <v>50</v>
      </c>
      <c r="E70" s="143" t="s">
        <v>51</v>
      </c>
      <c r="F70" s="108" t="s">
        <v>890</v>
      </c>
      <c r="G70" s="108" t="s">
        <v>49</v>
      </c>
      <c r="H70" s="108" t="s">
        <v>2569</v>
      </c>
      <c r="I70" s="131" t="s">
        <v>603</v>
      </c>
      <c r="J70" s="108" t="s">
        <v>1303</v>
      </c>
      <c r="K70" s="131" t="s">
        <v>603</v>
      </c>
      <c r="L70" s="108" t="s">
        <v>733</v>
      </c>
      <c r="M70" s="108" t="s">
        <v>534</v>
      </c>
      <c r="N70" s="129" t="s">
        <v>534</v>
      </c>
      <c r="O70" s="108">
        <v>2</v>
      </c>
      <c r="P70" s="108">
        <v>2</v>
      </c>
      <c r="Q70" s="108" t="s">
        <v>548</v>
      </c>
      <c r="R70" s="108" t="s">
        <v>548</v>
      </c>
      <c r="S70" s="108">
        <v>2</v>
      </c>
      <c r="T70" s="108" t="s">
        <v>548</v>
      </c>
      <c r="U70" s="108">
        <v>2</v>
      </c>
      <c r="V70" s="108">
        <v>2</v>
      </c>
      <c r="W70" s="108">
        <v>4</v>
      </c>
      <c r="X70" s="108" t="s">
        <v>2568</v>
      </c>
      <c r="Y70" s="108" t="s">
        <v>548</v>
      </c>
      <c r="Z70" s="108" t="s">
        <v>548</v>
      </c>
      <c r="AA70" s="108" t="s">
        <v>548</v>
      </c>
      <c r="AB70" s="108" t="s">
        <v>548</v>
      </c>
      <c r="AC70" s="108">
        <v>14</v>
      </c>
      <c r="AD70" s="135">
        <v>1</v>
      </c>
      <c r="AE70" s="108" t="s">
        <v>548</v>
      </c>
      <c r="AF70" s="108" t="s">
        <v>534</v>
      </c>
      <c r="AG70" s="129" t="s">
        <v>534</v>
      </c>
      <c r="AH70" s="108">
        <v>10</v>
      </c>
      <c r="AI70" s="108">
        <v>4</v>
      </c>
      <c r="AJ70" s="108">
        <v>14</v>
      </c>
      <c r="AK70" s="135">
        <v>1</v>
      </c>
      <c r="AL70" s="108">
        <v>3</v>
      </c>
      <c r="AM70" s="108" t="s">
        <v>548</v>
      </c>
      <c r="AN70" s="108" t="s">
        <v>548</v>
      </c>
      <c r="AO70" s="108">
        <v>4</v>
      </c>
      <c r="AP70" s="108" t="s">
        <v>548</v>
      </c>
      <c r="AQ70" s="108">
        <v>7</v>
      </c>
      <c r="AR70" s="135">
        <v>1</v>
      </c>
      <c r="AS70" s="108">
        <v>5</v>
      </c>
      <c r="AT70" s="108">
        <v>4</v>
      </c>
      <c r="AU70" s="108">
        <v>9</v>
      </c>
      <c r="AV70" s="135">
        <v>1</v>
      </c>
      <c r="AW70" s="108">
        <v>2</v>
      </c>
      <c r="AX70" s="108" t="s">
        <v>548</v>
      </c>
      <c r="AY70" s="108">
        <v>2</v>
      </c>
      <c r="AZ70" s="135">
        <v>1</v>
      </c>
      <c r="BA70" s="108">
        <v>2</v>
      </c>
      <c r="BB70" s="131" t="s">
        <v>603</v>
      </c>
      <c r="BC70" s="108">
        <v>2</v>
      </c>
      <c r="BD70" s="135">
        <v>1</v>
      </c>
      <c r="BE70" s="108">
        <v>10</v>
      </c>
      <c r="BF70" s="108">
        <v>10</v>
      </c>
      <c r="BG70" s="135">
        <v>1</v>
      </c>
      <c r="BH70" s="108">
        <v>4</v>
      </c>
      <c r="BI70" s="108">
        <v>7</v>
      </c>
      <c r="BJ70" s="108">
        <v>11</v>
      </c>
      <c r="BK70" s="135">
        <v>1</v>
      </c>
      <c r="BL70" s="108">
        <v>69</v>
      </c>
      <c r="BM70" s="135">
        <v>1</v>
      </c>
    </row>
    <row r="71" spans="2:65" x14ac:dyDescent="0.35">
      <c r="B71" s="107" t="s">
        <v>1</v>
      </c>
      <c r="C71" s="107" t="s">
        <v>21</v>
      </c>
      <c r="D71" s="107" t="s">
        <v>262</v>
      </c>
      <c r="E71" s="144" t="s">
        <v>263</v>
      </c>
      <c r="F71" s="107" t="s">
        <v>913</v>
      </c>
      <c r="G71" s="107" t="s">
        <v>267</v>
      </c>
      <c r="H71" s="107" t="s">
        <v>2567</v>
      </c>
      <c r="I71" s="133" t="s">
        <v>603</v>
      </c>
      <c r="J71" s="107" t="s">
        <v>1958</v>
      </c>
      <c r="K71" s="133" t="s">
        <v>603</v>
      </c>
      <c r="L71" s="107" t="s">
        <v>622</v>
      </c>
      <c r="M71" s="107" t="s">
        <v>534</v>
      </c>
      <c r="N71" s="132" t="s">
        <v>534</v>
      </c>
      <c r="O71" s="107">
        <v>2</v>
      </c>
      <c r="P71" s="107">
        <v>2</v>
      </c>
      <c r="Q71" s="107">
        <v>1</v>
      </c>
      <c r="R71" s="107">
        <v>1</v>
      </c>
      <c r="S71" s="107">
        <v>2</v>
      </c>
      <c r="T71" s="107">
        <v>2</v>
      </c>
      <c r="U71" s="107">
        <v>2</v>
      </c>
      <c r="V71" s="107">
        <v>2</v>
      </c>
      <c r="W71" s="107">
        <v>4</v>
      </c>
      <c r="X71" s="107" t="s">
        <v>2566</v>
      </c>
      <c r="Y71" s="107" t="s">
        <v>548</v>
      </c>
      <c r="Z71" s="107" t="s">
        <v>548</v>
      </c>
      <c r="AA71" s="107" t="s">
        <v>548</v>
      </c>
      <c r="AB71" s="107" t="s">
        <v>548</v>
      </c>
      <c r="AC71" s="107">
        <v>18</v>
      </c>
      <c r="AD71" s="139">
        <v>1</v>
      </c>
      <c r="AE71" s="107">
        <v>10</v>
      </c>
      <c r="AF71" s="107">
        <v>10</v>
      </c>
      <c r="AG71" s="139">
        <v>1</v>
      </c>
      <c r="AH71" s="107">
        <v>10</v>
      </c>
      <c r="AI71" s="107">
        <v>4</v>
      </c>
      <c r="AJ71" s="107">
        <v>14</v>
      </c>
      <c r="AK71" s="139">
        <v>1</v>
      </c>
      <c r="AL71" s="107">
        <v>3</v>
      </c>
      <c r="AM71" s="107">
        <v>3</v>
      </c>
      <c r="AN71" s="107" t="s">
        <v>548</v>
      </c>
      <c r="AO71" s="107">
        <v>4</v>
      </c>
      <c r="AP71" s="107" t="s">
        <v>548</v>
      </c>
      <c r="AQ71" s="107">
        <v>10</v>
      </c>
      <c r="AR71" s="139">
        <v>1</v>
      </c>
      <c r="AS71" s="107">
        <v>5</v>
      </c>
      <c r="AT71" s="107">
        <v>4</v>
      </c>
      <c r="AU71" s="107">
        <v>9</v>
      </c>
      <c r="AV71" s="139">
        <v>1</v>
      </c>
      <c r="AW71" s="107">
        <v>2</v>
      </c>
      <c r="AX71" s="107" t="s">
        <v>548</v>
      </c>
      <c r="AY71" s="107">
        <v>2</v>
      </c>
      <c r="AZ71" s="139">
        <v>1</v>
      </c>
      <c r="BA71" s="107">
        <v>2</v>
      </c>
      <c r="BB71" s="133" t="s">
        <v>603</v>
      </c>
      <c r="BC71" s="107">
        <v>2</v>
      </c>
      <c r="BD71" s="139">
        <v>1</v>
      </c>
      <c r="BE71" s="107">
        <v>10</v>
      </c>
      <c r="BF71" s="107">
        <v>10</v>
      </c>
      <c r="BG71" s="139">
        <v>1</v>
      </c>
      <c r="BH71" s="107">
        <v>4</v>
      </c>
      <c r="BI71" s="107">
        <v>7</v>
      </c>
      <c r="BJ71" s="107">
        <v>11</v>
      </c>
      <c r="BK71" s="139">
        <v>1</v>
      </c>
      <c r="BL71" s="108">
        <v>86</v>
      </c>
      <c r="BM71" s="139">
        <v>1</v>
      </c>
    </row>
    <row r="72" spans="2:65" x14ac:dyDescent="0.35">
      <c r="B72" s="108" t="s">
        <v>1</v>
      </c>
      <c r="C72" s="108" t="s">
        <v>143</v>
      </c>
      <c r="D72" s="108" t="s">
        <v>144</v>
      </c>
      <c r="E72" s="143" t="s">
        <v>323</v>
      </c>
      <c r="F72" s="108" t="s">
        <v>1069</v>
      </c>
      <c r="G72" s="108" t="s">
        <v>20</v>
      </c>
      <c r="H72" s="108" t="s">
        <v>2565</v>
      </c>
      <c r="I72" s="131" t="s">
        <v>603</v>
      </c>
      <c r="J72" s="108" t="s">
        <v>2074</v>
      </c>
      <c r="K72" s="131" t="s">
        <v>603</v>
      </c>
      <c r="L72" s="108" t="s">
        <v>635</v>
      </c>
      <c r="M72" s="108" t="s">
        <v>534</v>
      </c>
      <c r="N72" s="129" t="s">
        <v>534</v>
      </c>
      <c r="O72" s="108">
        <v>2</v>
      </c>
      <c r="P72" s="108">
        <v>2</v>
      </c>
      <c r="Q72" s="108">
        <v>1</v>
      </c>
      <c r="R72" s="108">
        <v>1</v>
      </c>
      <c r="S72" s="108">
        <v>2</v>
      </c>
      <c r="T72" s="108">
        <v>2</v>
      </c>
      <c r="U72" s="108">
        <v>2</v>
      </c>
      <c r="V72" s="108">
        <v>2</v>
      </c>
      <c r="W72" s="108">
        <v>4</v>
      </c>
      <c r="X72" s="108" t="s">
        <v>709</v>
      </c>
      <c r="Y72" s="108" t="s">
        <v>548</v>
      </c>
      <c r="Z72" s="108" t="s">
        <v>548</v>
      </c>
      <c r="AA72" s="108" t="s">
        <v>548</v>
      </c>
      <c r="AB72" s="108" t="s">
        <v>548</v>
      </c>
      <c r="AC72" s="108">
        <v>18</v>
      </c>
      <c r="AD72" s="135">
        <v>1</v>
      </c>
      <c r="AE72" s="108" t="s">
        <v>548</v>
      </c>
      <c r="AF72" s="108" t="s">
        <v>534</v>
      </c>
      <c r="AG72" s="129" t="s">
        <v>534</v>
      </c>
      <c r="AH72" s="108">
        <v>10</v>
      </c>
      <c r="AI72" s="108">
        <v>4</v>
      </c>
      <c r="AJ72" s="108">
        <v>14</v>
      </c>
      <c r="AK72" s="135">
        <v>1</v>
      </c>
      <c r="AL72" s="108">
        <v>3</v>
      </c>
      <c r="AM72" s="108" t="s">
        <v>548</v>
      </c>
      <c r="AN72" s="108" t="s">
        <v>548</v>
      </c>
      <c r="AO72" s="108">
        <v>4</v>
      </c>
      <c r="AP72" s="108" t="s">
        <v>548</v>
      </c>
      <c r="AQ72" s="108">
        <v>7</v>
      </c>
      <c r="AR72" s="135">
        <v>1</v>
      </c>
      <c r="AS72" s="108">
        <v>5</v>
      </c>
      <c r="AT72" s="108">
        <v>4</v>
      </c>
      <c r="AU72" s="108">
        <v>9</v>
      </c>
      <c r="AV72" s="135">
        <v>1</v>
      </c>
      <c r="AW72" s="108">
        <v>2</v>
      </c>
      <c r="AX72" s="108" t="s">
        <v>614</v>
      </c>
      <c r="AY72" s="108">
        <v>2</v>
      </c>
      <c r="AZ72" s="135">
        <v>1</v>
      </c>
      <c r="BA72" s="108">
        <v>2</v>
      </c>
      <c r="BB72" s="131" t="s">
        <v>603</v>
      </c>
      <c r="BC72" s="108">
        <v>2</v>
      </c>
      <c r="BD72" s="135">
        <v>1</v>
      </c>
      <c r="BE72" s="108">
        <v>10</v>
      </c>
      <c r="BF72" s="108">
        <v>10</v>
      </c>
      <c r="BG72" s="135">
        <v>1</v>
      </c>
      <c r="BH72" s="108">
        <v>4</v>
      </c>
      <c r="BI72" s="108">
        <v>7</v>
      </c>
      <c r="BJ72" s="108">
        <v>11</v>
      </c>
      <c r="BK72" s="135">
        <v>1</v>
      </c>
      <c r="BL72" s="108">
        <v>73</v>
      </c>
      <c r="BM72" s="135">
        <v>1</v>
      </c>
    </row>
    <row r="73" spans="2:65" x14ac:dyDescent="0.35">
      <c r="B73" s="107" t="s">
        <v>1</v>
      </c>
      <c r="C73" s="107" t="s">
        <v>46</v>
      </c>
      <c r="D73" s="107" t="s">
        <v>50</v>
      </c>
      <c r="E73" s="144" t="s">
        <v>533</v>
      </c>
      <c r="F73" s="107" t="s">
        <v>1200</v>
      </c>
      <c r="G73" s="107" t="s">
        <v>49</v>
      </c>
      <c r="H73" s="107" t="s">
        <v>2564</v>
      </c>
      <c r="I73" s="133" t="s">
        <v>603</v>
      </c>
      <c r="J73" s="107" t="s">
        <v>1303</v>
      </c>
      <c r="K73" s="133" t="s">
        <v>603</v>
      </c>
      <c r="L73" s="107" t="s">
        <v>604</v>
      </c>
      <c r="M73" s="107" t="s">
        <v>534</v>
      </c>
      <c r="N73" s="132" t="s">
        <v>534</v>
      </c>
      <c r="O73" s="107">
        <v>2</v>
      </c>
      <c r="P73" s="107">
        <v>2</v>
      </c>
      <c r="Q73" s="107">
        <v>1</v>
      </c>
      <c r="R73" s="107">
        <v>1</v>
      </c>
      <c r="S73" s="107">
        <v>2</v>
      </c>
      <c r="T73" s="107" t="s">
        <v>548</v>
      </c>
      <c r="U73" s="107">
        <v>2</v>
      </c>
      <c r="V73" s="107">
        <v>2</v>
      </c>
      <c r="W73" s="107">
        <v>4</v>
      </c>
      <c r="X73" s="107" t="s">
        <v>2563</v>
      </c>
      <c r="Y73" s="107" t="s">
        <v>548</v>
      </c>
      <c r="Z73" s="107" t="s">
        <v>548</v>
      </c>
      <c r="AA73" s="107" t="s">
        <v>548</v>
      </c>
      <c r="AB73" s="107" t="s">
        <v>548</v>
      </c>
      <c r="AC73" s="107">
        <v>16</v>
      </c>
      <c r="AD73" s="139">
        <v>1</v>
      </c>
      <c r="AE73" s="107">
        <v>10</v>
      </c>
      <c r="AF73" s="107">
        <v>10</v>
      </c>
      <c r="AG73" s="139">
        <v>1</v>
      </c>
      <c r="AH73" s="107">
        <v>10</v>
      </c>
      <c r="AI73" s="107" t="s">
        <v>548</v>
      </c>
      <c r="AJ73" s="107">
        <v>10</v>
      </c>
      <c r="AK73" s="139">
        <v>1</v>
      </c>
      <c r="AL73" s="107">
        <v>3</v>
      </c>
      <c r="AM73" s="107" t="s">
        <v>548</v>
      </c>
      <c r="AN73" s="107" t="s">
        <v>548</v>
      </c>
      <c r="AO73" s="107" t="s">
        <v>548</v>
      </c>
      <c r="AP73" s="107" t="s">
        <v>548</v>
      </c>
      <c r="AQ73" s="107">
        <v>3</v>
      </c>
      <c r="AR73" s="139">
        <v>1</v>
      </c>
      <c r="AS73" s="107">
        <v>5</v>
      </c>
      <c r="AT73" s="107">
        <v>4</v>
      </c>
      <c r="AU73" s="107">
        <v>9</v>
      </c>
      <c r="AV73" s="139">
        <v>1</v>
      </c>
      <c r="AW73" s="107">
        <v>2</v>
      </c>
      <c r="AX73" s="107" t="s">
        <v>548</v>
      </c>
      <c r="AY73" s="107">
        <v>2</v>
      </c>
      <c r="AZ73" s="139">
        <v>1</v>
      </c>
      <c r="BA73" s="107">
        <v>2</v>
      </c>
      <c r="BB73" s="133" t="s">
        <v>603</v>
      </c>
      <c r="BC73" s="107">
        <v>2</v>
      </c>
      <c r="BD73" s="139">
        <v>1</v>
      </c>
      <c r="BE73" s="107">
        <v>10</v>
      </c>
      <c r="BF73" s="107">
        <v>10</v>
      </c>
      <c r="BG73" s="139">
        <v>1</v>
      </c>
      <c r="BH73" s="107">
        <v>4</v>
      </c>
      <c r="BI73" s="107">
        <v>7</v>
      </c>
      <c r="BJ73" s="107">
        <v>11</v>
      </c>
      <c r="BK73" s="139">
        <v>1</v>
      </c>
      <c r="BL73" s="108">
        <v>73</v>
      </c>
      <c r="BM73" s="139">
        <v>1</v>
      </c>
    </row>
    <row r="74" spans="2:65" x14ac:dyDescent="0.35">
      <c r="B74" s="108" t="s">
        <v>1</v>
      </c>
      <c r="C74" s="108" t="s">
        <v>8</v>
      </c>
      <c r="D74" s="108" t="s">
        <v>215</v>
      </c>
      <c r="E74" s="143" t="s">
        <v>344</v>
      </c>
      <c r="F74" s="108" t="s">
        <v>1032</v>
      </c>
      <c r="G74" s="108" t="s">
        <v>11</v>
      </c>
      <c r="H74" s="108" t="s">
        <v>2562</v>
      </c>
      <c r="I74" s="131" t="s">
        <v>603</v>
      </c>
      <c r="J74" s="108" t="s">
        <v>2561</v>
      </c>
      <c r="K74" s="131" t="s">
        <v>603</v>
      </c>
      <c r="L74" s="108" t="s">
        <v>620</v>
      </c>
      <c r="M74" s="108" t="s">
        <v>534</v>
      </c>
      <c r="N74" s="129" t="s">
        <v>534</v>
      </c>
      <c r="O74" s="108">
        <v>2</v>
      </c>
      <c r="P74" s="108">
        <v>2</v>
      </c>
      <c r="Q74" s="108">
        <v>1</v>
      </c>
      <c r="R74" s="108">
        <v>1</v>
      </c>
      <c r="S74" s="108">
        <v>2</v>
      </c>
      <c r="T74" s="108">
        <v>2</v>
      </c>
      <c r="U74" s="108">
        <v>2</v>
      </c>
      <c r="V74" s="108">
        <v>2</v>
      </c>
      <c r="W74" s="108">
        <v>4</v>
      </c>
      <c r="X74" s="108" t="s">
        <v>727</v>
      </c>
      <c r="Y74" s="108" t="s">
        <v>548</v>
      </c>
      <c r="Z74" s="108" t="s">
        <v>548</v>
      </c>
      <c r="AA74" s="108" t="s">
        <v>548</v>
      </c>
      <c r="AB74" s="108" t="s">
        <v>548</v>
      </c>
      <c r="AC74" s="108">
        <v>18</v>
      </c>
      <c r="AD74" s="135">
        <v>1</v>
      </c>
      <c r="AE74" s="108">
        <v>10</v>
      </c>
      <c r="AF74" s="108">
        <v>10</v>
      </c>
      <c r="AG74" s="135">
        <v>1</v>
      </c>
      <c r="AH74" s="108">
        <v>10</v>
      </c>
      <c r="AI74" s="108">
        <v>4</v>
      </c>
      <c r="AJ74" s="108">
        <v>14</v>
      </c>
      <c r="AK74" s="135">
        <v>1</v>
      </c>
      <c r="AL74" s="108">
        <v>3</v>
      </c>
      <c r="AM74" s="108">
        <v>3</v>
      </c>
      <c r="AN74" s="108" t="s">
        <v>614</v>
      </c>
      <c r="AO74" s="108">
        <v>4</v>
      </c>
      <c r="AP74" s="108" t="s">
        <v>548</v>
      </c>
      <c r="AQ74" s="108">
        <v>10</v>
      </c>
      <c r="AR74" s="135">
        <v>1</v>
      </c>
      <c r="AS74" s="108">
        <v>5</v>
      </c>
      <c r="AT74" s="108">
        <v>4</v>
      </c>
      <c r="AU74" s="108">
        <v>9</v>
      </c>
      <c r="AV74" s="135">
        <v>1</v>
      </c>
      <c r="AW74" s="108">
        <v>2</v>
      </c>
      <c r="AX74" s="108" t="s">
        <v>614</v>
      </c>
      <c r="AY74" s="108">
        <v>2</v>
      </c>
      <c r="AZ74" s="135">
        <v>1</v>
      </c>
      <c r="BA74" s="108">
        <v>2</v>
      </c>
      <c r="BB74" s="131" t="s">
        <v>603</v>
      </c>
      <c r="BC74" s="108">
        <v>2</v>
      </c>
      <c r="BD74" s="135">
        <v>1</v>
      </c>
      <c r="BE74" s="108">
        <v>10</v>
      </c>
      <c r="BF74" s="108">
        <v>10</v>
      </c>
      <c r="BG74" s="135">
        <v>1</v>
      </c>
      <c r="BH74" s="108">
        <v>4</v>
      </c>
      <c r="BI74" s="108">
        <v>7</v>
      </c>
      <c r="BJ74" s="108">
        <v>11</v>
      </c>
      <c r="BK74" s="135">
        <v>1</v>
      </c>
      <c r="BL74" s="108">
        <v>86</v>
      </c>
      <c r="BM74" s="135">
        <v>1</v>
      </c>
    </row>
    <row r="75" spans="2:65" x14ac:dyDescent="0.35">
      <c r="B75" s="107" t="s">
        <v>1</v>
      </c>
      <c r="C75" s="107" t="s">
        <v>97</v>
      </c>
      <c r="D75" s="107" t="s">
        <v>98</v>
      </c>
      <c r="E75" s="144" t="s">
        <v>260</v>
      </c>
      <c r="F75" s="107" t="s">
        <v>949</v>
      </c>
      <c r="G75" s="107" t="s">
        <v>88</v>
      </c>
      <c r="H75" s="107" t="s">
        <v>2560</v>
      </c>
      <c r="I75" s="133" t="s">
        <v>603</v>
      </c>
      <c r="J75" s="107" t="s">
        <v>1759</v>
      </c>
      <c r="K75" s="133" t="s">
        <v>603</v>
      </c>
      <c r="L75" s="107" t="s">
        <v>637</v>
      </c>
      <c r="M75" s="107" t="s">
        <v>534</v>
      </c>
      <c r="N75" s="132" t="s">
        <v>534</v>
      </c>
      <c r="O75" s="107">
        <v>2</v>
      </c>
      <c r="P75" s="107">
        <v>2</v>
      </c>
      <c r="Q75" s="107">
        <v>1</v>
      </c>
      <c r="R75" s="107">
        <v>1</v>
      </c>
      <c r="S75" s="107">
        <v>2</v>
      </c>
      <c r="T75" s="107">
        <v>2</v>
      </c>
      <c r="U75" s="107">
        <v>2</v>
      </c>
      <c r="V75" s="107">
        <v>2</v>
      </c>
      <c r="W75" s="107">
        <v>4</v>
      </c>
      <c r="X75" s="107" t="s">
        <v>2559</v>
      </c>
      <c r="Y75" s="107" t="s">
        <v>548</v>
      </c>
      <c r="Z75" s="107" t="s">
        <v>548</v>
      </c>
      <c r="AA75" s="107" t="s">
        <v>548</v>
      </c>
      <c r="AB75" s="107" t="s">
        <v>548</v>
      </c>
      <c r="AC75" s="107">
        <v>18</v>
      </c>
      <c r="AD75" s="139">
        <v>1</v>
      </c>
      <c r="AE75" s="107">
        <v>10</v>
      </c>
      <c r="AF75" s="107">
        <v>10</v>
      </c>
      <c r="AG75" s="139">
        <v>1</v>
      </c>
      <c r="AH75" s="107">
        <v>10</v>
      </c>
      <c r="AI75" s="107">
        <v>4</v>
      </c>
      <c r="AJ75" s="107">
        <v>14</v>
      </c>
      <c r="AK75" s="139">
        <v>1</v>
      </c>
      <c r="AL75" s="107">
        <v>3</v>
      </c>
      <c r="AM75" s="107" t="s">
        <v>548</v>
      </c>
      <c r="AN75" s="107" t="s">
        <v>548</v>
      </c>
      <c r="AO75" s="107">
        <v>4</v>
      </c>
      <c r="AP75" s="107" t="s">
        <v>548</v>
      </c>
      <c r="AQ75" s="107">
        <v>7</v>
      </c>
      <c r="AR75" s="139">
        <v>1</v>
      </c>
      <c r="AS75" s="107">
        <v>5</v>
      </c>
      <c r="AT75" s="107">
        <v>4</v>
      </c>
      <c r="AU75" s="107">
        <v>9</v>
      </c>
      <c r="AV75" s="139">
        <v>1</v>
      </c>
      <c r="AW75" s="107">
        <v>2</v>
      </c>
      <c r="AX75" s="107" t="s">
        <v>548</v>
      </c>
      <c r="AY75" s="107">
        <v>2</v>
      </c>
      <c r="AZ75" s="139">
        <v>1</v>
      </c>
      <c r="BA75" s="107">
        <v>2</v>
      </c>
      <c r="BB75" s="133" t="s">
        <v>603</v>
      </c>
      <c r="BC75" s="107">
        <v>2</v>
      </c>
      <c r="BD75" s="139">
        <v>1</v>
      </c>
      <c r="BE75" s="107">
        <v>10</v>
      </c>
      <c r="BF75" s="107">
        <v>10</v>
      </c>
      <c r="BG75" s="139">
        <v>1</v>
      </c>
      <c r="BH75" s="107">
        <v>4</v>
      </c>
      <c r="BI75" s="107">
        <v>7</v>
      </c>
      <c r="BJ75" s="107">
        <v>11</v>
      </c>
      <c r="BK75" s="139">
        <v>1</v>
      </c>
      <c r="BL75" s="108">
        <v>83</v>
      </c>
      <c r="BM75" s="139">
        <v>1</v>
      </c>
    </row>
    <row r="76" spans="2:65" x14ac:dyDescent="0.35">
      <c r="B76" s="108" t="s">
        <v>1</v>
      </c>
      <c r="C76" s="108" t="s">
        <v>85</v>
      </c>
      <c r="D76" s="108" t="s">
        <v>385</v>
      </c>
      <c r="E76" s="143" t="s">
        <v>386</v>
      </c>
      <c r="F76" s="108" t="s">
        <v>1091</v>
      </c>
      <c r="G76" s="108" t="s">
        <v>88</v>
      </c>
      <c r="H76" s="108" t="s">
        <v>2558</v>
      </c>
      <c r="I76" s="131" t="s">
        <v>603</v>
      </c>
      <c r="J76" s="108" t="s">
        <v>1303</v>
      </c>
      <c r="K76" s="131" t="s">
        <v>603</v>
      </c>
      <c r="L76" s="108" t="s">
        <v>2557</v>
      </c>
      <c r="M76" s="108" t="s">
        <v>534</v>
      </c>
      <c r="N76" s="129" t="s">
        <v>534</v>
      </c>
      <c r="O76" s="108">
        <v>2</v>
      </c>
      <c r="P76" s="108">
        <v>2</v>
      </c>
      <c r="Q76" s="108">
        <v>1</v>
      </c>
      <c r="R76" s="108">
        <v>1</v>
      </c>
      <c r="S76" s="108">
        <v>2</v>
      </c>
      <c r="T76" s="108">
        <v>2</v>
      </c>
      <c r="U76" s="108">
        <v>2</v>
      </c>
      <c r="V76" s="108">
        <v>2</v>
      </c>
      <c r="W76" s="108">
        <v>4</v>
      </c>
      <c r="X76" s="108" t="s">
        <v>2556</v>
      </c>
      <c r="Y76" s="108" t="s">
        <v>548</v>
      </c>
      <c r="Z76" s="108" t="s">
        <v>548</v>
      </c>
      <c r="AA76" s="108" t="s">
        <v>548</v>
      </c>
      <c r="AB76" s="108" t="s">
        <v>548</v>
      </c>
      <c r="AC76" s="108">
        <v>18</v>
      </c>
      <c r="AD76" s="135">
        <v>1</v>
      </c>
      <c r="AE76" s="108">
        <v>10</v>
      </c>
      <c r="AF76" s="108">
        <v>10</v>
      </c>
      <c r="AG76" s="135">
        <v>1</v>
      </c>
      <c r="AH76" s="108">
        <v>10</v>
      </c>
      <c r="AI76" s="108">
        <v>4</v>
      </c>
      <c r="AJ76" s="108">
        <v>14</v>
      </c>
      <c r="AK76" s="135">
        <v>1</v>
      </c>
      <c r="AL76" s="108">
        <v>3</v>
      </c>
      <c r="AM76" s="108">
        <v>3</v>
      </c>
      <c r="AN76" s="108" t="s">
        <v>614</v>
      </c>
      <c r="AO76" s="108">
        <v>4</v>
      </c>
      <c r="AP76" s="108">
        <v>2</v>
      </c>
      <c r="AQ76" s="108">
        <v>12</v>
      </c>
      <c r="AR76" s="135">
        <v>1</v>
      </c>
      <c r="AS76" s="108">
        <v>5</v>
      </c>
      <c r="AT76" s="108">
        <v>4</v>
      </c>
      <c r="AU76" s="108">
        <v>9</v>
      </c>
      <c r="AV76" s="135">
        <v>1</v>
      </c>
      <c r="AW76" s="108">
        <v>2</v>
      </c>
      <c r="AX76" s="108" t="s">
        <v>548</v>
      </c>
      <c r="AY76" s="108">
        <v>2</v>
      </c>
      <c r="AZ76" s="135">
        <v>1</v>
      </c>
      <c r="BA76" s="108">
        <v>2</v>
      </c>
      <c r="BB76" s="131" t="s">
        <v>603</v>
      </c>
      <c r="BC76" s="108">
        <v>2</v>
      </c>
      <c r="BD76" s="135">
        <v>1</v>
      </c>
      <c r="BE76" s="108">
        <v>10</v>
      </c>
      <c r="BF76" s="108">
        <v>10</v>
      </c>
      <c r="BG76" s="135">
        <v>1</v>
      </c>
      <c r="BH76" s="108">
        <v>4</v>
      </c>
      <c r="BI76" s="108">
        <v>7</v>
      </c>
      <c r="BJ76" s="108">
        <v>11</v>
      </c>
      <c r="BK76" s="135">
        <v>1</v>
      </c>
      <c r="BL76" s="108">
        <v>88</v>
      </c>
      <c r="BM76" s="135">
        <v>1</v>
      </c>
    </row>
    <row r="77" spans="2:65" x14ac:dyDescent="0.35">
      <c r="B77" s="107" t="s">
        <v>1</v>
      </c>
      <c r="C77" s="107" t="s">
        <v>24</v>
      </c>
      <c r="D77" s="107" t="s">
        <v>120</v>
      </c>
      <c r="E77" s="144" t="s">
        <v>220</v>
      </c>
      <c r="F77" s="107" t="s">
        <v>1088</v>
      </c>
      <c r="G77" s="107" t="s">
        <v>66</v>
      </c>
      <c r="H77" s="107" t="s">
        <v>2555</v>
      </c>
      <c r="I77" s="133" t="s">
        <v>603</v>
      </c>
      <c r="J77" s="107" t="s">
        <v>1323</v>
      </c>
      <c r="K77" s="133" t="s">
        <v>603</v>
      </c>
      <c r="L77" s="107" t="s">
        <v>690</v>
      </c>
      <c r="M77" s="107" t="s">
        <v>534</v>
      </c>
      <c r="N77" s="132" t="s">
        <v>534</v>
      </c>
      <c r="O77" s="107">
        <v>2</v>
      </c>
      <c r="P77" s="107">
        <v>2</v>
      </c>
      <c r="Q77" s="107">
        <v>1</v>
      </c>
      <c r="R77" s="107">
        <v>1</v>
      </c>
      <c r="S77" s="107">
        <v>2</v>
      </c>
      <c r="T77" s="107">
        <v>2</v>
      </c>
      <c r="U77" s="107">
        <v>2</v>
      </c>
      <c r="V77" s="107">
        <v>2</v>
      </c>
      <c r="W77" s="107">
        <v>4</v>
      </c>
      <c r="X77" s="107" t="s">
        <v>2554</v>
      </c>
      <c r="Y77" s="107" t="s">
        <v>548</v>
      </c>
      <c r="Z77" s="107" t="s">
        <v>548</v>
      </c>
      <c r="AA77" s="107" t="s">
        <v>548</v>
      </c>
      <c r="AB77" s="107" t="s">
        <v>548</v>
      </c>
      <c r="AC77" s="107">
        <v>18</v>
      </c>
      <c r="AD77" s="139">
        <v>1</v>
      </c>
      <c r="AE77" s="107">
        <v>10</v>
      </c>
      <c r="AF77" s="107">
        <v>10</v>
      </c>
      <c r="AG77" s="139">
        <v>1</v>
      </c>
      <c r="AH77" s="107">
        <v>10</v>
      </c>
      <c r="AI77" s="107">
        <v>4</v>
      </c>
      <c r="AJ77" s="107">
        <v>14</v>
      </c>
      <c r="AK77" s="139">
        <v>1</v>
      </c>
      <c r="AL77" s="107">
        <v>3</v>
      </c>
      <c r="AM77" s="107" t="s">
        <v>548</v>
      </c>
      <c r="AN77" s="107" t="s">
        <v>548</v>
      </c>
      <c r="AO77" s="107">
        <v>4</v>
      </c>
      <c r="AP77" s="107" t="s">
        <v>548</v>
      </c>
      <c r="AQ77" s="107">
        <v>7</v>
      </c>
      <c r="AR77" s="139">
        <v>1</v>
      </c>
      <c r="AS77" s="107">
        <v>5</v>
      </c>
      <c r="AT77" s="107">
        <v>4</v>
      </c>
      <c r="AU77" s="107">
        <v>9</v>
      </c>
      <c r="AV77" s="139">
        <v>1</v>
      </c>
      <c r="AW77" s="107">
        <v>2</v>
      </c>
      <c r="AX77" s="107" t="s">
        <v>548</v>
      </c>
      <c r="AY77" s="107">
        <v>2</v>
      </c>
      <c r="AZ77" s="139">
        <v>1</v>
      </c>
      <c r="BA77" s="107">
        <v>2</v>
      </c>
      <c r="BB77" s="133" t="s">
        <v>603</v>
      </c>
      <c r="BC77" s="107">
        <v>2</v>
      </c>
      <c r="BD77" s="139">
        <v>1</v>
      </c>
      <c r="BE77" s="107">
        <v>10</v>
      </c>
      <c r="BF77" s="107">
        <v>10</v>
      </c>
      <c r="BG77" s="139">
        <v>1</v>
      </c>
      <c r="BH77" s="107">
        <v>4</v>
      </c>
      <c r="BI77" s="107">
        <v>7</v>
      </c>
      <c r="BJ77" s="107">
        <v>11</v>
      </c>
      <c r="BK77" s="139">
        <v>1</v>
      </c>
      <c r="BL77" s="108">
        <v>83</v>
      </c>
      <c r="BM77" s="139">
        <v>1</v>
      </c>
    </row>
    <row r="78" spans="2:65" x14ac:dyDescent="0.35">
      <c r="B78" s="108" t="s">
        <v>1</v>
      </c>
      <c r="C78" s="108" t="s">
        <v>97</v>
      </c>
      <c r="D78" s="108" t="s">
        <v>98</v>
      </c>
      <c r="E78" s="143" t="s">
        <v>241</v>
      </c>
      <c r="F78" s="108" t="s">
        <v>1023</v>
      </c>
      <c r="G78" s="108" t="s">
        <v>88</v>
      </c>
      <c r="H78" s="108" t="s">
        <v>2553</v>
      </c>
      <c r="I78" s="131" t="s">
        <v>603</v>
      </c>
      <c r="J78" s="108" t="s">
        <v>2074</v>
      </c>
      <c r="K78" s="131" t="s">
        <v>603</v>
      </c>
      <c r="L78" s="108" t="s">
        <v>604</v>
      </c>
      <c r="M78" s="108" t="s">
        <v>534</v>
      </c>
      <c r="N78" s="129" t="s">
        <v>534</v>
      </c>
      <c r="O78" s="108">
        <v>2</v>
      </c>
      <c r="P78" s="108">
        <v>2</v>
      </c>
      <c r="Q78" s="108" t="s">
        <v>548</v>
      </c>
      <c r="R78" s="108">
        <v>1</v>
      </c>
      <c r="S78" s="108">
        <v>2</v>
      </c>
      <c r="T78" s="108">
        <v>2</v>
      </c>
      <c r="U78" s="108">
        <v>2</v>
      </c>
      <c r="V78" s="108">
        <v>2</v>
      </c>
      <c r="W78" s="108">
        <v>4</v>
      </c>
      <c r="X78" s="108" t="s">
        <v>2552</v>
      </c>
      <c r="Y78" s="108" t="s">
        <v>548</v>
      </c>
      <c r="Z78" s="108" t="s">
        <v>548</v>
      </c>
      <c r="AA78" s="108" t="s">
        <v>548</v>
      </c>
      <c r="AB78" s="108" t="s">
        <v>548</v>
      </c>
      <c r="AC78" s="108">
        <v>17</v>
      </c>
      <c r="AD78" s="135">
        <v>1</v>
      </c>
      <c r="AE78" s="108" t="s">
        <v>548</v>
      </c>
      <c r="AF78" s="108" t="s">
        <v>534</v>
      </c>
      <c r="AG78" s="129" t="s">
        <v>534</v>
      </c>
      <c r="AH78" s="108">
        <v>10</v>
      </c>
      <c r="AI78" s="108">
        <v>4</v>
      </c>
      <c r="AJ78" s="108">
        <v>14</v>
      </c>
      <c r="AK78" s="135">
        <v>1</v>
      </c>
      <c r="AL78" s="108">
        <v>3</v>
      </c>
      <c r="AM78" s="108" t="s">
        <v>548</v>
      </c>
      <c r="AN78" s="108" t="s">
        <v>548</v>
      </c>
      <c r="AO78" s="108">
        <v>4</v>
      </c>
      <c r="AP78" s="108" t="s">
        <v>548</v>
      </c>
      <c r="AQ78" s="108">
        <v>7</v>
      </c>
      <c r="AR78" s="135">
        <v>1</v>
      </c>
      <c r="AS78" s="108">
        <v>5</v>
      </c>
      <c r="AT78" s="108">
        <v>4</v>
      </c>
      <c r="AU78" s="108">
        <v>9</v>
      </c>
      <c r="AV78" s="135">
        <v>1</v>
      </c>
      <c r="AW78" s="108">
        <v>2</v>
      </c>
      <c r="AX78" s="108" t="s">
        <v>548</v>
      </c>
      <c r="AY78" s="108">
        <v>2</v>
      </c>
      <c r="AZ78" s="135">
        <v>1</v>
      </c>
      <c r="BA78" s="108">
        <v>2</v>
      </c>
      <c r="BB78" s="131" t="s">
        <v>603</v>
      </c>
      <c r="BC78" s="108">
        <v>2</v>
      </c>
      <c r="BD78" s="135">
        <v>1</v>
      </c>
      <c r="BE78" s="108">
        <v>10</v>
      </c>
      <c r="BF78" s="108">
        <v>10</v>
      </c>
      <c r="BG78" s="135">
        <v>1</v>
      </c>
      <c r="BH78" s="108">
        <v>4</v>
      </c>
      <c r="BI78" s="108">
        <v>7</v>
      </c>
      <c r="BJ78" s="108">
        <v>11</v>
      </c>
      <c r="BK78" s="135">
        <v>1</v>
      </c>
      <c r="BL78" s="108">
        <v>72</v>
      </c>
      <c r="BM78" s="135">
        <v>1</v>
      </c>
    </row>
    <row r="79" spans="2:65" x14ac:dyDescent="0.35">
      <c r="B79" s="107" t="s">
        <v>1</v>
      </c>
      <c r="C79" s="107" t="s">
        <v>34</v>
      </c>
      <c r="D79" s="107" t="s">
        <v>35</v>
      </c>
      <c r="E79" s="144" t="s">
        <v>36</v>
      </c>
      <c r="F79" s="107" t="s">
        <v>1037</v>
      </c>
      <c r="G79" s="107" t="s">
        <v>202</v>
      </c>
      <c r="H79" s="107" t="s">
        <v>2551</v>
      </c>
      <c r="I79" s="133" t="s">
        <v>603</v>
      </c>
      <c r="J79" s="107" t="s">
        <v>1323</v>
      </c>
      <c r="K79" s="133" t="s">
        <v>603</v>
      </c>
      <c r="L79" s="107" t="s">
        <v>631</v>
      </c>
      <c r="M79" s="107" t="s">
        <v>534</v>
      </c>
      <c r="N79" s="132" t="s">
        <v>534</v>
      </c>
      <c r="O79" s="107">
        <v>2</v>
      </c>
      <c r="P79" s="107">
        <v>2</v>
      </c>
      <c r="Q79" s="107">
        <v>1</v>
      </c>
      <c r="R79" s="107">
        <v>1</v>
      </c>
      <c r="S79" s="107">
        <v>2</v>
      </c>
      <c r="T79" s="107">
        <v>2</v>
      </c>
      <c r="U79" s="107">
        <v>2</v>
      </c>
      <c r="V79" s="107">
        <v>2</v>
      </c>
      <c r="W79" s="107">
        <v>4</v>
      </c>
      <c r="X79" s="107" t="s">
        <v>1600</v>
      </c>
      <c r="Y79" s="107" t="s">
        <v>548</v>
      </c>
      <c r="Z79" s="107" t="s">
        <v>548</v>
      </c>
      <c r="AA79" s="107" t="s">
        <v>548</v>
      </c>
      <c r="AB79" s="107" t="s">
        <v>548</v>
      </c>
      <c r="AC79" s="107">
        <v>18</v>
      </c>
      <c r="AD79" s="139">
        <v>1</v>
      </c>
      <c r="AE79" s="107" t="s">
        <v>548</v>
      </c>
      <c r="AF79" s="107" t="s">
        <v>534</v>
      </c>
      <c r="AG79" s="132" t="s">
        <v>534</v>
      </c>
      <c r="AH79" s="107">
        <v>10</v>
      </c>
      <c r="AI79" s="107">
        <v>4</v>
      </c>
      <c r="AJ79" s="107">
        <v>14</v>
      </c>
      <c r="AK79" s="139">
        <v>1</v>
      </c>
      <c r="AL79" s="107">
        <v>3</v>
      </c>
      <c r="AM79" s="107" t="s">
        <v>548</v>
      </c>
      <c r="AN79" s="107" t="s">
        <v>548</v>
      </c>
      <c r="AO79" s="107">
        <v>4</v>
      </c>
      <c r="AP79" s="107" t="s">
        <v>548</v>
      </c>
      <c r="AQ79" s="107">
        <v>7</v>
      </c>
      <c r="AR79" s="139">
        <v>1</v>
      </c>
      <c r="AS79" s="107">
        <v>5</v>
      </c>
      <c r="AT79" s="107">
        <v>4</v>
      </c>
      <c r="AU79" s="107">
        <v>9</v>
      </c>
      <c r="AV79" s="139">
        <v>1</v>
      </c>
      <c r="AW79" s="107">
        <v>2</v>
      </c>
      <c r="AX79" s="107" t="s">
        <v>548</v>
      </c>
      <c r="AY79" s="107">
        <v>2</v>
      </c>
      <c r="AZ79" s="139">
        <v>1</v>
      </c>
      <c r="BA79" s="107">
        <v>2</v>
      </c>
      <c r="BB79" s="133" t="s">
        <v>603</v>
      </c>
      <c r="BC79" s="107">
        <v>2</v>
      </c>
      <c r="BD79" s="139">
        <v>1</v>
      </c>
      <c r="BE79" s="107">
        <v>10</v>
      </c>
      <c r="BF79" s="107">
        <v>10</v>
      </c>
      <c r="BG79" s="139">
        <v>1</v>
      </c>
      <c r="BH79" s="107">
        <v>4</v>
      </c>
      <c r="BI79" s="107">
        <v>7</v>
      </c>
      <c r="BJ79" s="107">
        <v>11</v>
      </c>
      <c r="BK79" s="139">
        <v>1</v>
      </c>
      <c r="BL79" s="108">
        <v>73</v>
      </c>
      <c r="BM79" s="139">
        <v>1</v>
      </c>
    </row>
    <row r="80" spans="2:65" x14ac:dyDescent="0.35">
      <c r="B80" s="108" t="s">
        <v>1</v>
      </c>
      <c r="C80" s="108" t="s">
        <v>21</v>
      </c>
      <c r="D80" s="108" t="s">
        <v>426</v>
      </c>
      <c r="E80" s="143" t="s">
        <v>427</v>
      </c>
      <c r="F80" s="108" t="s">
        <v>1033</v>
      </c>
      <c r="G80" s="108" t="s">
        <v>202</v>
      </c>
      <c r="H80" s="108" t="s">
        <v>2550</v>
      </c>
      <c r="I80" s="131" t="s">
        <v>603</v>
      </c>
      <c r="J80" s="108" t="s">
        <v>1415</v>
      </c>
      <c r="K80" s="131" t="s">
        <v>603</v>
      </c>
      <c r="L80" s="108" t="s">
        <v>618</v>
      </c>
      <c r="M80" s="108" t="s">
        <v>534</v>
      </c>
      <c r="N80" s="129" t="s">
        <v>534</v>
      </c>
      <c r="O80" s="108">
        <v>2</v>
      </c>
      <c r="P80" s="108">
        <v>2</v>
      </c>
      <c r="Q80" s="108">
        <v>1</v>
      </c>
      <c r="R80" s="108">
        <v>1</v>
      </c>
      <c r="S80" s="108">
        <v>2</v>
      </c>
      <c r="T80" s="108">
        <v>2</v>
      </c>
      <c r="U80" s="108">
        <v>2</v>
      </c>
      <c r="V80" s="108">
        <v>2</v>
      </c>
      <c r="W80" s="108">
        <v>4</v>
      </c>
      <c r="X80" s="108" t="s">
        <v>2549</v>
      </c>
      <c r="Y80" s="108" t="s">
        <v>548</v>
      </c>
      <c r="Z80" s="108" t="s">
        <v>548</v>
      </c>
      <c r="AA80" s="108" t="s">
        <v>548</v>
      </c>
      <c r="AB80" s="108" t="s">
        <v>548</v>
      </c>
      <c r="AC80" s="108">
        <v>18</v>
      </c>
      <c r="AD80" s="135">
        <v>1</v>
      </c>
      <c r="AE80" s="108">
        <v>10</v>
      </c>
      <c r="AF80" s="108">
        <v>10</v>
      </c>
      <c r="AG80" s="135">
        <v>1</v>
      </c>
      <c r="AH80" s="108">
        <v>10</v>
      </c>
      <c r="AI80" s="108">
        <v>4</v>
      </c>
      <c r="AJ80" s="108">
        <v>14</v>
      </c>
      <c r="AK80" s="135">
        <v>1</v>
      </c>
      <c r="AL80" s="108">
        <v>3</v>
      </c>
      <c r="AM80" s="108" t="s">
        <v>548</v>
      </c>
      <c r="AN80" s="108" t="s">
        <v>548</v>
      </c>
      <c r="AO80" s="108">
        <v>4</v>
      </c>
      <c r="AP80" s="108" t="s">
        <v>548</v>
      </c>
      <c r="AQ80" s="108">
        <v>7</v>
      </c>
      <c r="AR80" s="135">
        <v>1</v>
      </c>
      <c r="AS80" s="108">
        <v>5</v>
      </c>
      <c r="AT80" s="108">
        <v>4</v>
      </c>
      <c r="AU80" s="108">
        <v>9</v>
      </c>
      <c r="AV80" s="135">
        <v>1</v>
      </c>
      <c r="AW80" s="108">
        <v>2</v>
      </c>
      <c r="AX80" s="108" t="s">
        <v>548</v>
      </c>
      <c r="AY80" s="108">
        <v>2</v>
      </c>
      <c r="AZ80" s="135">
        <v>1</v>
      </c>
      <c r="BA80" s="108">
        <v>2</v>
      </c>
      <c r="BB80" s="131" t="s">
        <v>603</v>
      </c>
      <c r="BC80" s="108">
        <v>2</v>
      </c>
      <c r="BD80" s="135">
        <v>1</v>
      </c>
      <c r="BE80" s="108">
        <v>10</v>
      </c>
      <c r="BF80" s="108">
        <v>10</v>
      </c>
      <c r="BG80" s="135">
        <v>1</v>
      </c>
      <c r="BH80" s="108">
        <v>4</v>
      </c>
      <c r="BI80" s="108">
        <v>7</v>
      </c>
      <c r="BJ80" s="108">
        <v>11</v>
      </c>
      <c r="BK80" s="135">
        <v>1</v>
      </c>
      <c r="BL80" s="108">
        <v>83</v>
      </c>
      <c r="BM80" s="135">
        <v>1</v>
      </c>
    </row>
    <row r="81" spans="2:65" x14ac:dyDescent="0.35">
      <c r="B81" s="107" t="s">
        <v>1</v>
      </c>
      <c r="C81" s="107" t="s">
        <v>21</v>
      </c>
      <c r="D81" s="107" t="s">
        <v>113</v>
      </c>
      <c r="E81" s="144" t="s">
        <v>114</v>
      </c>
      <c r="F81" s="107" t="s">
        <v>888</v>
      </c>
      <c r="G81" s="107" t="s">
        <v>267</v>
      </c>
      <c r="H81" s="107" t="s">
        <v>2548</v>
      </c>
      <c r="I81" s="133" t="s">
        <v>603</v>
      </c>
      <c r="J81" s="107" t="s">
        <v>1958</v>
      </c>
      <c r="K81" s="133" t="s">
        <v>603</v>
      </c>
      <c r="L81" s="107" t="s">
        <v>618</v>
      </c>
      <c r="M81" s="107" t="s">
        <v>534</v>
      </c>
      <c r="N81" s="132" t="s">
        <v>534</v>
      </c>
      <c r="O81" s="107">
        <v>2</v>
      </c>
      <c r="P81" s="107">
        <v>2</v>
      </c>
      <c r="Q81" s="107">
        <v>1</v>
      </c>
      <c r="R81" s="107">
        <v>1</v>
      </c>
      <c r="S81" s="107">
        <v>2</v>
      </c>
      <c r="T81" s="107">
        <v>2</v>
      </c>
      <c r="U81" s="107">
        <v>2</v>
      </c>
      <c r="V81" s="107">
        <v>2</v>
      </c>
      <c r="W81" s="107">
        <v>4</v>
      </c>
      <c r="X81" s="107" t="s">
        <v>2547</v>
      </c>
      <c r="Y81" s="107" t="s">
        <v>548</v>
      </c>
      <c r="Z81" s="107" t="s">
        <v>548</v>
      </c>
      <c r="AA81" s="107" t="s">
        <v>548</v>
      </c>
      <c r="AB81" s="107" t="s">
        <v>548</v>
      </c>
      <c r="AC81" s="107">
        <v>18</v>
      </c>
      <c r="AD81" s="139">
        <v>1</v>
      </c>
      <c r="AE81" s="107">
        <v>10</v>
      </c>
      <c r="AF81" s="107">
        <v>10</v>
      </c>
      <c r="AG81" s="139">
        <v>1</v>
      </c>
      <c r="AH81" s="107">
        <v>10</v>
      </c>
      <c r="AI81" s="107">
        <v>4</v>
      </c>
      <c r="AJ81" s="107">
        <v>14</v>
      </c>
      <c r="AK81" s="139">
        <v>1</v>
      </c>
      <c r="AL81" s="107">
        <v>3</v>
      </c>
      <c r="AM81" s="107" t="s">
        <v>548</v>
      </c>
      <c r="AN81" s="107" t="s">
        <v>548</v>
      </c>
      <c r="AO81" s="107">
        <v>4</v>
      </c>
      <c r="AP81" s="107" t="s">
        <v>548</v>
      </c>
      <c r="AQ81" s="107">
        <v>7</v>
      </c>
      <c r="AR81" s="139">
        <v>1</v>
      </c>
      <c r="AS81" s="107">
        <v>5</v>
      </c>
      <c r="AT81" s="107">
        <v>4</v>
      </c>
      <c r="AU81" s="107">
        <v>9</v>
      </c>
      <c r="AV81" s="139">
        <v>1</v>
      </c>
      <c r="AW81" s="107">
        <v>2</v>
      </c>
      <c r="AX81" s="107" t="s">
        <v>548</v>
      </c>
      <c r="AY81" s="107">
        <v>2</v>
      </c>
      <c r="AZ81" s="139">
        <v>1</v>
      </c>
      <c r="BA81" s="107">
        <v>2</v>
      </c>
      <c r="BB81" s="133" t="s">
        <v>603</v>
      </c>
      <c r="BC81" s="107">
        <v>2</v>
      </c>
      <c r="BD81" s="139">
        <v>1</v>
      </c>
      <c r="BE81" s="107">
        <v>10</v>
      </c>
      <c r="BF81" s="107">
        <v>10</v>
      </c>
      <c r="BG81" s="139">
        <v>1</v>
      </c>
      <c r="BH81" s="107">
        <v>4</v>
      </c>
      <c r="BI81" s="107">
        <v>7</v>
      </c>
      <c r="BJ81" s="107">
        <v>11</v>
      </c>
      <c r="BK81" s="139">
        <v>1</v>
      </c>
      <c r="BL81" s="108">
        <v>83</v>
      </c>
      <c r="BM81" s="139">
        <v>1</v>
      </c>
    </row>
    <row r="82" spans="2:65" x14ac:dyDescent="0.35">
      <c r="B82" s="108" t="s">
        <v>1</v>
      </c>
      <c r="C82" s="108" t="s">
        <v>24</v>
      </c>
      <c r="D82" s="108" t="s">
        <v>64</v>
      </c>
      <c r="E82" s="143" t="s">
        <v>201</v>
      </c>
      <c r="F82" s="108" t="s">
        <v>1233</v>
      </c>
      <c r="G82" s="108" t="s">
        <v>66</v>
      </c>
      <c r="H82" s="108" t="s">
        <v>2546</v>
      </c>
      <c r="I82" s="131" t="s">
        <v>603</v>
      </c>
      <c r="J82" s="108" t="s">
        <v>1958</v>
      </c>
      <c r="K82" s="131" t="s">
        <v>603</v>
      </c>
      <c r="L82" s="108" t="s">
        <v>637</v>
      </c>
      <c r="M82" s="108" t="s">
        <v>534</v>
      </c>
      <c r="N82" s="129" t="s">
        <v>534</v>
      </c>
      <c r="O82" s="108">
        <v>2</v>
      </c>
      <c r="P82" s="108">
        <v>2</v>
      </c>
      <c r="Q82" s="108">
        <v>1</v>
      </c>
      <c r="R82" s="108">
        <v>1</v>
      </c>
      <c r="S82" s="108">
        <v>2</v>
      </c>
      <c r="T82" s="108">
        <v>2</v>
      </c>
      <c r="U82" s="108">
        <v>2</v>
      </c>
      <c r="V82" s="108">
        <v>2</v>
      </c>
      <c r="W82" s="108">
        <v>4</v>
      </c>
      <c r="X82" s="108" t="s">
        <v>623</v>
      </c>
      <c r="Y82" s="108" t="s">
        <v>548</v>
      </c>
      <c r="Z82" s="108" t="s">
        <v>548</v>
      </c>
      <c r="AA82" s="108" t="s">
        <v>548</v>
      </c>
      <c r="AB82" s="108" t="s">
        <v>548</v>
      </c>
      <c r="AC82" s="108">
        <v>18</v>
      </c>
      <c r="AD82" s="135">
        <v>1</v>
      </c>
      <c r="AE82" s="108">
        <v>10</v>
      </c>
      <c r="AF82" s="108">
        <v>10</v>
      </c>
      <c r="AG82" s="135">
        <v>1</v>
      </c>
      <c r="AH82" s="108">
        <v>10</v>
      </c>
      <c r="AI82" s="108">
        <v>4</v>
      </c>
      <c r="AJ82" s="108">
        <v>14</v>
      </c>
      <c r="AK82" s="135">
        <v>1</v>
      </c>
      <c r="AL82" s="108">
        <v>3</v>
      </c>
      <c r="AM82" s="108" t="s">
        <v>548</v>
      </c>
      <c r="AN82" s="108" t="s">
        <v>548</v>
      </c>
      <c r="AO82" s="108">
        <v>4</v>
      </c>
      <c r="AP82" s="108" t="s">
        <v>548</v>
      </c>
      <c r="AQ82" s="108">
        <v>7</v>
      </c>
      <c r="AR82" s="135">
        <v>1</v>
      </c>
      <c r="AS82" s="108">
        <v>5</v>
      </c>
      <c r="AT82" s="108">
        <v>4</v>
      </c>
      <c r="AU82" s="108">
        <v>9</v>
      </c>
      <c r="AV82" s="135">
        <v>1</v>
      </c>
      <c r="AW82" s="108">
        <v>2</v>
      </c>
      <c r="AX82" s="108" t="s">
        <v>548</v>
      </c>
      <c r="AY82" s="108">
        <v>2</v>
      </c>
      <c r="AZ82" s="135">
        <v>1</v>
      </c>
      <c r="BA82" s="108">
        <v>2</v>
      </c>
      <c r="BB82" s="131" t="s">
        <v>603</v>
      </c>
      <c r="BC82" s="108">
        <v>2</v>
      </c>
      <c r="BD82" s="135">
        <v>1</v>
      </c>
      <c r="BE82" s="108">
        <v>10</v>
      </c>
      <c r="BF82" s="108">
        <v>10</v>
      </c>
      <c r="BG82" s="135">
        <v>1</v>
      </c>
      <c r="BH82" s="108">
        <v>4</v>
      </c>
      <c r="BI82" s="108">
        <v>7</v>
      </c>
      <c r="BJ82" s="108">
        <v>11</v>
      </c>
      <c r="BK82" s="135">
        <v>1</v>
      </c>
      <c r="BL82" s="108">
        <v>83</v>
      </c>
      <c r="BM82" s="135">
        <v>1</v>
      </c>
    </row>
    <row r="83" spans="2:65" x14ac:dyDescent="0.35">
      <c r="B83" s="107" t="s">
        <v>1</v>
      </c>
      <c r="C83" s="107" t="s">
        <v>21</v>
      </c>
      <c r="D83" s="107" t="s">
        <v>22</v>
      </c>
      <c r="E83" s="144" t="s">
        <v>23</v>
      </c>
      <c r="F83" s="107" t="s">
        <v>917</v>
      </c>
      <c r="G83" s="107" t="s">
        <v>5</v>
      </c>
      <c r="H83" s="107" t="s">
        <v>2545</v>
      </c>
      <c r="I83" s="133" t="s">
        <v>603</v>
      </c>
      <c r="J83" s="107" t="s">
        <v>1998</v>
      </c>
      <c r="K83" s="133" t="s">
        <v>603</v>
      </c>
      <c r="L83" s="107" t="s">
        <v>2544</v>
      </c>
      <c r="M83" s="107" t="s">
        <v>534</v>
      </c>
      <c r="N83" s="132" t="s">
        <v>534</v>
      </c>
      <c r="O83" s="107">
        <v>2</v>
      </c>
      <c r="P83" s="107">
        <v>2</v>
      </c>
      <c r="Q83" s="107">
        <v>1</v>
      </c>
      <c r="R83" s="107">
        <v>1</v>
      </c>
      <c r="S83" s="107">
        <v>2</v>
      </c>
      <c r="T83" s="107">
        <v>2</v>
      </c>
      <c r="U83" s="107">
        <v>2</v>
      </c>
      <c r="V83" s="107">
        <v>2</v>
      </c>
      <c r="W83" s="107">
        <v>4</v>
      </c>
      <c r="X83" s="107" t="s">
        <v>2543</v>
      </c>
      <c r="Y83" s="107" t="s">
        <v>548</v>
      </c>
      <c r="Z83" s="107" t="s">
        <v>548</v>
      </c>
      <c r="AA83" s="107" t="s">
        <v>548</v>
      </c>
      <c r="AB83" s="107" t="s">
        <v>548</v>
      </c>
      <c r="AC83" s="107">
        <v>18</v>
      </c>
      <c r="AD83" s="139">
        <v>1</v>
      </c>
      <c r="AE83" s="107">
        <v>10</v>
      </c>
      <c r="AF83" s="107">
        <v>10</v>
      </c>
      <c r="AG83" s="139">
        <v>1</v>
      </c>
      <c r="AH83" s="107">
        <v>10</v>
      </c>
      <c r="AI83" s="107">
        <v>4</v>
      </c>
      <c r="AJ83" s="107">
        <v>14</v>
      </c>
      <c r="AK83" s="139">
        <v>1</v>
      </c>
      <c r="AL83" s="107">
        <v>3</v>
      </c>
      <c r="AM83" s="107" t="s">
        <v>548</v>
      </c>
      <c r="AN83" s="107" t="s">
        <v>548</v>
      </c>
      <c r="AO83" s="107">
        <v>4</v>
      </c>
      <c r="AP83" s="107" t="s">
        <v>548</v>
      </c>
      <c r="AQ83" s="107">
        <v>7</v>
      </c>
      <c r="AR83" s="139">
        <v>1</v>
      </c>
      <c r="AS83" s="107">
        <v>5</v>
      </c>
      <c r="AT83" s="107">
        <v>4</v>
      </c>
      <c r="AU83" s="107">
        <v>9</v>
      </c>
      <c r="AV83" s="139">
        <v>1</v>
      </c>
      <c r="AW83" s="107">
        <v>2</v>
      </c>
      <c r="AX83" s="107" t="s">
        <v>614</v>
      </c>
      <c r="AY83" s="107">
        <v>2</v>
      </c>
      <c r="AZ83" s="139">
        <v>1</v>
      </c>
      <c r="BA83" s="107">
        <v>2</v>
      </c>
      <c r="BB83" s="133" t="s">
        <v>603</v>
      </c>
      <c r="BC83" s="107">
        <v>2</v>
      </c>
      <c r="BD83" s="139">
        <v>1</v>
      </c>
      <c r="BE83" s="107">
        <v>10</v>
      </c>
      <c r="BF83" s="107">
        <v>10</v>
      </c>
      <c r="BG83" s="139">
        <v>1</v>
      </c>
      <c r="BH83" s="107">
        <v>4</v>
      </c>
      <c r="BI83" s="107">
        <v>7</v>
      </c>
      <c r="BJ83" s="107">
        <v>11</v>
      </c>
      <c r="BK83" s="139">
        <v>1</v>
      </c>
      <c r="BL83" s="108">
        <v>83</v>
      </c>
      <c r="BM83" s="139">
        <v>1</v>
      </c>
    </row>
    <row r="84" spans="2:65" x14ac:dyDescent="0.35">
      <c r="B84" s="108" t="s">
        <v>1</v>
      </c>
      <c r="C84" s="108" t="s">
        <v>46</v>
      </c>
      <c r="D84" s="108" t="s">
        <v>50</v>
      </c>
      <c r="E84" s="143" t="s">
        <v>190</v>
      </c>
      <c r="F84" s="108" t="s">
        <v>939</v>
      </c>
      <c r="G84" s="108" t="s">
        <v>49</v>
      </c>
      <c r="H84" s="108" t="s">
        <v>2542</v>
      </c>
      <c r="I84" s="131" t="s">
        <v>603</v>
      </c>
      <c r="J84" s="108" t="s">
        <v>604</v>
      </c>
      <c r="K84" s="131" t="s">
        <v>603</v>
      </c>
      <c r="L84" s="108" t="s">
        <v>604</v>
      </c>
      <c r="M84" s="108" t="s">
        <v>534</v>
      </c>
      <c r="N84" s="129" t="s">
        <v>534</v>
      </c>
      <c r="O84" s="108">
        <v>2</v>
      </c>
      <c r="P84" s="108">
        <v>2</v>
      </c>
      <c r="Q84" s="108">
        <v>1</v>
      </c>
      <c r="R84" s="108">
        <v>1</v>
      </c>
      <c r="S84" s="108">
        <v>2</v>
      </c>
      <c r="T84" s="108" t="s">
        <v>548</v>
      </c>
      <c r="U84" s="108">
        <v>2</v>
      </c>
      <c r="V84" s="108">
        <v>2</v>
      </c>
      <c r="W84" s="108">
        <v>4</v>
      </c>
      <c r="X84" s="108" t="s">
        <v>2541</v>
      </c>
      <c r="Y84" s="108" t="s">
        <v>548</v>
      </c>
      <c r="Z84" s="108" t="s">
        <v>548</v>
      </c>
      <c r="AA84" s="108" t="s">
        <v>548</v>
      </c>
      <c r="AB84" s="108" t="s">
        <v>548</v>
      </c>
      <c r="AC84" s="108">
        <v>16</v>
      </c>
      <c r="AD84" s="135">
        <v>1</v>
      </c>
      <c r="AE84" s="108" t="s">
        <v>548</v>
      </c>
      <c r="AF84" s="108" t="s">
        <v>534</v>
      </c>
      <c r="AG84" s="129" t="s">
        <v>534</v>
      </c>
      <c r="AH84" s="108">
        <v>10</v>
      </c>
      <c r="AI84" s="108">
        <v>4</v>
      </c>
      <c r="AJ84" s="108">
        <v>14</v>
      </c>
      <c r="AK84" s="135">
        <v>1</v>
      </c>
      <c r="AL84" s="108">
        <v>3</v>
      </c>
      <c r="AM84" s="108" t="s">
        <v>548</v>
      </c>
      <c r="AN84" s="108" t="s">
        <v>548</v>
      </c>
      <c r="AO84" s="108">
        <v>4</v>
      </c>
      <c r="AP84" s="108" t="s">
        <v>548</v>
      </c>
      <c r="AQ84" s="108">
        <v>7</v>
      </c>
      <c r="AR84" s="135">
        <v>1</v>
      </c>
      <c r="AS84" s="108">
        <v>5</v>
      </c>
      <c r="AT84" s="108">
        <v>4</v>
      </c>
      <c r="AU84" s="108">
        <v>9</v>
      </c>
      <c r="AV84" s="135">
        <v>1</v>
      </c>
      <c r="AW84" s="108">
        <v>2</v>
      </c>
      <c r="AX84" s="108" t="s">
        <v>548</v>
      </c>
      <c r="AY84" s="108">
        <v>2</v>
      </c>
      <c r="AZ84" s="135">
        <v>1</v>
      </c>
      <c r="BA84" s="108">
        <v>2</v>
      </c>
      <c r="BB84" s="131" t="s">
        <v>603</v>
      </c>
      <c r="BC84" s="108">
        <v>2</v>
      </c>
      <c r="BD84" s="135">
        <v>1</v>
      </c>
      <c r="BE84" s="108">
        <v>10</v>
      </c>
      <c r="BF84" s="108">
        <v>10</v>
      </c>
      <c r="BG84" s="135">
        <v>1</v>
      </c>
      <c r="BH84" s="108">
        <v>4</v>
      </c>
      <c r="BI84" s="108">
        <v>7</v>
      </c>
      <c r="BJ84" s="108">
        <v>11</v>
      </c>
      <c r="BK84" s="135">
        <v>1</v>
      </c>
      <c r="BL84" s="108">
        <v>71</v>
      </c>
      <c r="BM84" s="135">
        <v>1</v>
      </c>
    </row>
    <row r="85" spans="2:65" x14ac:dyDescent="0.35">
      <c r="B85" s="107" t="s">
        <v>1</v>
      </c>
      <c r="C85" s="107" t="s">
        <v>78</v>
      </c>
      <c r="D85" s="107" t="s">
        <v>78</v>
      </c>
      <c r="E85" s="144" t="s">
        <v>475</v>
      </c>
      <c r="F85" s="107" t="s">
        <v>1125</v>
      </c>
      <c r="G85" s="107" t="s">
        <v>80</v>
      </c>
      <c r="H85" s="107" t="s">
        <v>2540</v>
      </c>
      <c r="I85" s="133" t="s">
        <v>603</v>
      </c>
      <c r="J85" s="107" t="s">
        <v>1303</v>
      </c>
      <c r="K85" s="133" t="s">
        <v>603</v>
      </c>
      <c r="L85" s="107" t="s">
        <v>627</v>
      </c>
      <c r="M85" s="107" t="s">
        <v>534</v>
      </c>
      <c r="N85" s="132" t="s">
        <v>534</v>
      </c>
      <c r="O85" s="107">
        <v>2</v>
      </c>
      <c r="P85" s="107">
        <v>2</v>
      </c>
      <c r="Q85" s="107">
        <v>1</v>
      </c>
      <c r="R85" s="107">
        <v>1</v>
      </c>
      <c r="S85" s="107">
        <v>2</v>
      </c>
      <c r="T85" s="107">
        <v>2</v>
      </c>
      <c r="U85" s="107">
        <v>2</v>
      </c>
      <c r="V85" s="107">
        <v>2</v>
      </c>
      <c r="W85" s="107">
        <v>4</v>
      </c>
      <c r="X85" s="107" t="s">
        <v>2539</v>
      </c>
      <c r="Y85" s="107" t="s">
        <v>548</v>
      </c>
      <c r="Z85" s="107" t="s">
        <v>548</v>
      </c>
      <c r="AA85" s="107" t="s">
        <v>548</v>
      </c>
      <c r="AB85" s="107" t="s">
        <v>548</v>
      </c>
      <c r="AC85" s="107">
        <v>18</v>
      </c>
      <c r="AD85" s="139">
        <v>1</v>
      </c>
      <c r="AE85" s="107" t="s">
        <v>548</v>
      </c>
      <c r="AF85" s="107" t="s">
        <v>534</v>
      </c>
      <c r="AG85" s="132" t="s">
        <v>534</v>
      </c>
      <c r="AH85" s="107">
        <v>10</v>
      </c>
      <c r="AI85" s="107">
        <v>4</v>
      </c>
      <c r="AJ85" s="107">
        <v>14</v>
      </c>
      <c r="AK85" s="139">
        <v>1</v>
      </c>
      <c r="AL85" s="107">
        <v>3</v>
      </c>
      <c r="AM85" s="107">
        <v>3</v>
      </c>
      <c r="AN85" s="107" t="s">
        <v>548</v>
      </c>
      <c r="AO85" s="107">
        <v>4</v>
      </c>
      <c r="AP85" s="107" t="s">
        <v>548</v>
      </c>
      <c r="AQ85" s="107">
        <v>10</v>
      </c>
      <c r="AR85" s="139">
        <v>1</v>
      </c>
      <c r="AS85" s="107">
        <v>5</v>
      </c>
      <c r="AT85" s="107">
        <v>4</v>
      </c>
      <c r="AU85" s="107">
        <v>9</v>
      </c>
      <c r="AV85" s="139">
        <v>1</v>
      </c>
      <c r="AW85" s="107">
        <v>2</v>
      </c>
      <c r="AX85" s="107" t="s">
        <v>614</v>
      </c>
      <c r="AY85" s="107">
        <v>2</v>
      </c>
      <c r="AZ85" s="139">
        <v>1</v>
      </c>
      <c r="BA85" s="107">
        <v>2</v>
      </c>
      <c r="BB85" s="133" t="s">
        <v>603</v>
      </c>
      <c r="BC85" s="107">
        <v>2</v>
      </c>
      <c r="BD85" s="139">
        <v>1</v>
      </c>
      <c r="BE85" s="107">
        <v>10</v>
      </c>
      <c r="BF85" s="107">
        <v>10</v>
      </c>
      <c r="BG85" s="139">
        <v>1</v>
      </c>
      <c r="BH85" s="107">
        <v>4</v>
      </c>
      <c r="BI85" s="107">
        <v>7</v>
      </c>
      <c r="BJ85" s="107">
        <v>11</v>
      </c>
      <c r="BK85" s="139">
        <v>1</v>
      </c>
      <c r="BL85" s="108">
        <v>76</v>
      </c>
      <c r="BM85" s="139">
        <v>1</v>
      </c>
    </row>
    <row r="86" spans="2:65" x14ac:dyDescent="0.35">
      <c r="B86" s="108" t="s">
        <v>1</v>
      </c>
      <c r="C86" s="108" t="s">
        <v>128</v>
      </c>
      <c r="D86" s="108" t="s">
        <v>179</v>
      </c>
      <c r="E86" s="143" t="s">
        <v>180</v>
      </c>
      <c r="F86" s="108" t="s">
        <v>904</v>
      </c>
      <c r="G86" s="108" t="s">
        <v>15</v>
      </c>
      <c r="H86" s="108" t="s">
        <v>2538</v>
      </c>
      <c r="I86" s="131" t="s">
        <v>603</v>
      </c>
      <c r="J86" s="108" t="s">
        <v>2000</v>
      </c>
      <c r="K86" s="131" t="s">
        <v>603</v>
      </c>
      <c r="L86" s="108" t="s">
        <v>690</v>
      </c>
      <c r="M86" s="108" t="s">
        <v>534</v>
      </c>
      <c r="N86" s="129" t="s">
        <v>534</v>
      </c>
      <c r="O86" s="108">
        <v>2</v>
      </c>
      <c r="P86" s="108">
        <v>2</v>
      </c>
      <c r="Q86" s="108">
        <v>1</v>
      </c>
      <c r="R86" s="108">
        <v>1</v>
      </c>
      <c r="S86" s="108">
        <v>2</v>
      </c>
      <c r="T86" s="108">
        <v>2</v>
      </c>
      <c r="U86" s="108">
        <v>2</v>
      </c>
      <c r="V86" s="108">
        <v>2</v>
      </c>
      <c r="W86" s="108">
        <v>4</v>
      </c>
      <c r="X86" s="108" t="s">
        <v>2537</v>
      </c>
      <c r="Y86" s="108" t="s">
        <v>548</v>
      </c>
      <c r="Z86" s="108" t="s">
        <v>548</v>
      </c>
      <c r="AA86" s="108" t="s">
        <v>548</v>
      </c>
      <c r="AB86" s="108" t="s">
        <v>548</v>
      </c>
      <c r="AC86" s="108">
        <v>18</v>
      </c>
      <c r="AD86" s="135">
        <v>1</v>
      </c>
      <c r="AE86" s="108">
        <v>10</v>
      </c>
      <c r="AF86" s="108">
        <v>10</v>
      </c>
      <c r="AG86" s="135">
        <v>1</v>
      </c>
      <c r="AH86" s="108">
        <v>10</v>
      </c>
      <c r="AI86" s="108">
        <v>4</v>
      </c>
      <c r="AJ86" s="108">
        <v>14</v>
      </c>
      <c r="AK86" s="135">
        <v>1</v>
      </c>
      <c r="AL86" s="108">
        <v>3</v>
      </c>
      <c r="AM86" s="108">
        <v>3</v>
      </c>
      <c r="AN86" s="108" t="s">
        <v>613</v>
      </c>
      <c r="AO86" s="108">
        <v>4</v>
      </c>
      <c r="AP86" s="108" t="s">
        <v>548</v>
      </c>
      <c r="AQ86" s="108">
        <v>10</v>
      </c>
      <c r="AR86" s="135">
        <v>1</v>
      </c>
      <c r="AS86" s="108">
        <v>5</v>
      </c>
      <c r="AT86" s="108">
        <v>4</v>
      </c>
      <c r="AU86" s="108">
        <v>9</v>
      </c>
      <c r="AV86" s="135">
        <v>1</v>
      </c>
      <c r="AW86" s="108">
        <v>2</v>
      </c>
      <c r="AX86" s="108" t="s">
        <v>548</v>
      </c>
      <c r="AY86" s="108">
        <v>2</v>
      </c>
      <c r="AZ86" s="135">
        <v>1</v>
      </c>
      <c r="BA86" s="108">
        <v>2</v>
      </c>
      <c r="BB86" s="131" t="s">
        <v>603</v>
      </c>
      <c r="BC86" s="108">
        <v>2</v>
      </c>
      <c r="BD86" s="135">
        <v>1</v>
      </c>
      <c r="BE86" s="108">
        <v>10</v>
      </c>
      <c r="BF86" s="108">
        <v>10</v>
      </c>
      <c r="BG86" s="135">
        <v>1</v>
      </c>
      <c r="BH86" s="108">
        <v>4</v>
      </c>
      <c r="BI86" s="108">
        <v>7</v>
      </c>
      <c r="BJ86" s="108">
        <v>11</v>
      </c>
      <c r="BK86" s="135">
        <v>1</v>
      </c>
      <c r="BL86" s="108">
        <v>86</v>
      </c>
      <c r="BM86" s="135">
        <v>1</v>
      </c>
    </row>
    <row r="87" spans="2:65" x14ac:dyDescent="0.35">
      <c r="B87" s="107" t="s">
        <v>1</v>
      </c>
      <c r="C87" s="107" t="s">
        <v>72</v>
      </c>
      <c r="D87" s="107" t="s">
        <v>155</v>
      </c>
      <c r="E87" s="144" t="s">
        <v>156</v>
      </c>
      <c r="F87" s="107" t="s">
        <v>891</v>
      </c>
      <c r="G87" s="107" t="s">
        <v>5</v>
      </c>
      <c r="H87" s="107" t="s">
        <v>2536</v>
      </c>
      <c r="I87" s="133" t="s">
        <v>603</v>
      </c>
      <c r="J87" s="107" t="s">
        <v>1415</v>
      </c>
      <c r="K87" s="133" t="s">
        <v>603</v>
      </c>
      <c r="L87" s="107" t="s">
        <v>618</v>
      </c>
      <c r="M87" s="107" t="s">
        <v>534</v>
      </c>
      <c r="N87" s="132" t="s">
        <v>534</v>
      </c>
      <c r="O87" s="107">
        <v>2</v>
      </c>
      <c r="P87" s="107">
        <v>2</v>
      </c>
      <c r="Q87" s="107">
        <v>1</v>
      </c>
      <c r="R87" s="107">
        <v>1</v>
      </c>
      <c r="S87" s="107">
        <v>2</v>
      </c>
      <c r="T87" s="107">
        <v>2</v>
      </c>
      <c r="U87" s="107">
        <v>2</v>
      </c>
      <c r="V87" s="107">
        <v>2</v>
      </c>
      <c r="W87" s="107">
        <v>4</v>
      </c>
      <c r="X87" s="107" t="s">
        <v>2535</v>
      </c>
      <c r="Y87" s="107" t="s">
        <v>548</v>
      </c>
      <c r="Z87" s="107" t="s">
        <v>548</v>
      </c>
      <c r="AA87" s="107" t="s">
        <v>548</v>
      </c>
      <c r="AB87" s="107" t="s">
        <v>548</v>
      </c>
      <c r="AC87" s="107">
        <v>18</v>
      </c>
      <c r="AD87" s="139">
        <v>1</v>
      </c>
      <c r="AE87" s="107">
        <v>10</v>
      </c>
      <c r="AF87" s="107">
        <v>10</v>
      </c>
      <c r="AG87" s="139">
        <v>1</v>
      </c>
      <c r="AH87" s="107">
        <v>10</v>
      </c>
      <c r="AI87" s="107">
        <v>4</v>
      </c>
      <c r="AJ87" s="107">
        <v>14</v>
      </c>
      <c r="AK87" s="139">
        <v>1</v>
      </c>
      <c r="AL87" s="107">
        <v>3</v>
      </c>
      <c r="AM87" s="107" t="s">
        <v>548</v>
      </c>
      <c r="AN87" s="107" t="s">
        <v>548</v>
      </c>
      <c r="AO87" s="107">
        <v>4</v>
      </c>
      <c r="AP87" s="107" t="s">
        <v>548</v>
      </c>
      <c r="AQ87" s="107">
        <v>7</v>
      </c>
      <c r="AR87" s="139">
        <v>1</v>
      </c>
      <c r="AS87" s="107">
        <v>5</v>
      </c>
      <c r="AT87" s="107">
        <v>4</v>
      </c>
      <c r="AU87" s="107">
        <v>9</v>
      </c>
      <c r="AV87" s="139">
        <v>1</v>
      </c>
      <c r="AW87" s="107">
        <v>2</v>
      </c>
      <c r="AX87" s="107" t="s">
        <v>548</v>
      </c>
      <c r="AY87" s="107">
        <v>2</v>
      </c>
      <c r="AZ87" s="139">
        <v>1</v>
      </c>
      <c r="BA87" s="107">
        <v>2</v>
      </c>
      <c r="BB87" s="133" t="s">
        <v>603</v>
      </c>
      <c r="BC87" s="107">
        <v>2</v>
      </c>
      <c r="BD87" s="139">
        <v>1</v>
      </c>
      <c r="BE87" s="107">
        <v>10</v>
      </c>
      <c r="BF87" s="107">
        <v>10</v>
      </c>
      <c r="BG87" s="139">
        <v>1</v>
      </c>
      <c r="BH87" s="107">
        <v>4</v>
      </c>
      <c r="BI87" s="107">
        <v>7</v>
      </c>
      <c r="BJ87" s="107">
        <v>11</v>
      </c>
      <c r="BK87" s="139">
        <v>1</v>
      </c>
      <c r="BL87" s="108">
        <v>83</v>
      </c>
      <c r="BM87" s="139">
        <v>1</v>
      </c>
    </row>
    <row r="88" spans="2:65" x14ac:dyDescent="0.35">
      <c r="B88" s="108" t="s">
        <v>1</v>
      </c>
      <c r="C88" s="108" t="s">
        <v>2</v>
      </c>
      <c r="D88" s="108" t="s">
        <v>94</v>
      </c>
      <c r="E88" s="143" t="s">
        <v>95</v>
      </c>
      <c r="F88" s="108" t="s">
        <v>912</v>
      </c>
      <c r="G88" s="108" t="s">
        <v>5</v>
      </c>
      <c r="H88" s="108" t="s">
        <v>2534</v>
      </c>
      <c r="I88" s="131" t="s">
        <v>603</v>
      </c>
      <c r="J88" s="108" t="s">
        <v>1303</v>
      </c>
      <c r="K88" s="131" t="s">
        <v>603</v>
      </c>
      <c r="L88" s="108" t="s">
        <v>712</v>
      </c>
      <c r="M88" s="108" t="s">
        <v>534</v>
      </c>
      <c r="N88" s="129" t="s">
        <v>534</v>
      </c>
      <c r="O88" s="108">
        <v>2</v>
      </c>
      <c r="P88" s="108">
        <v>2</v>
      </c>
      <c r="Q88" s="108">
        <v>1</v>
      </c>
      <c r="R88" s="108">
        <v>1</v>
      </c>
      <c r="S88" s="108">
        <v>2</v>
      </c>
      <c r="T88" s="108" t="s">
        <v>548</v>
      </c>
      <c r="U88" s="108">
        <v>2</v>
      </c>
      <c r="V88" s="108">
        <v>2</v>
      </c>
      <c r="W88" s="108">
        <v>4</v>
      </c>
      <c r="X88" s="108" t="s">
        <v>646</v>
      </c>
      <c r="Y88" s="108" t="s">
        <v>548</v>
      </c>
      <c r="Z88" s="108" t="s">
        <v>548</v>
      </c>
      <c r="AA88" s="108" t="s">
        <v>548</v>
      </c>
      <c r="AB88" s="108" t="s">
        <v>548</v>
      </c>
      <c r="AC88" s="108">
        <v>16</v>
      </c>
      <c r="AD88" s="135">
        <v>1</v>
      </c>
      <c r="AE88" s="108">
        <v>10</v>
      </c>
      <c r="AF88" s="108">
        <v>10</v>
      </c>
      <c r="AG88" s="135">
        <v>1</v>
      </c>
      <c r="AH88" s="108">
        <v>10</v>
      </c>
      <c r="AI88" s="108">
        <v>4</v>
      </c>
      <c r="AJ88" s="108">
        <v>14</v>
      </c>
      <c r="AK88" s="135">
        <v>1</v>
      </c>
      <c r="AL88" s="108">
        <v>3</v>
      </c>
      <c r="AM88" s="108" t="s">
        <v>548</v>
      </c>
      <c r="AN88" s="108" t="s">
        <v>548</v>
      </c>
      <c r="AO88" s="108">
        <v>4</v>
      </c>
      <c r="AP88" s="108" t="s">
        <v>548</v>
      </c>
      <c r="AQ88" s="108">
        <v>7</v>
      </c>
      <c r="AR88" s="135">
        <v>1</v>
      </c>
      <c r="AS88" s="108">
        <v>5</v>
      </c>
      <c r="AT88" s="108">
        <v>4</v>
      </c>
      <c r="AU88" s="108">
        <v>9</v>
      </c>
      <c r="AV88" s="135">
        <v>1</v>
      </c>
      <c r="AW88" s="108">
        <v>2</v>
      </c>
      <c r="AX88" s="108" t="s">
        <v>548</v>
      </c>
      <c r="AY88" s="108">
        <v>2</v>
      </c>
      <c r="AZ88" s="135">
        <v>1</v>
      </c>
      <c r="BA88" s="108">
        <v>2</v>
      </c>
      <c r="BB88" s="131" t="s">
        <v>603</v>
      </c>
      <c r="BC88" s="108">
        <v>2</v>
      </c>
      <c r="BD88" s="135">
        <v>1</v>
      </c>
      <c r="BE88" s="108">
        <v>10</v>
      </c>
      <c r="BF88" s="108">
        <v>10</v>
      </c>
      <c r="BG88" s="135">
        <v>1</v>
      </c>
      <c r="BH88" s="108">
        <v>4</v>
      </c>
      <c r="BI88" s="108">
        <v>7</v>
      </c>
      <c r="BJ88" s="108">
        <v>11</v>
      </c>
      <c r="BK88" s="135">
        <v>1</v>
      </c>
      <c r="BL88" s="108">
        <v>81</v>
      </c>
      <c r="BM88" s="135">
        <v>1</v>
      </c>
    </row>
    <row r="89" spans="2:65" x14ac:dyDescent="0.35">
      <c r="B89" s="107" t="s">
        <v>1</v>
      </c>
      <c r="C89" s="107" t="s">
        <v>117</v>
      </c>
      <c r="D89" s="107" t="s">
        <v>118</v>
      </c>
      <c r="E89" s="144" t="s">
        <v>552</v>
      </c>
      <c r="F89" s="107" t="s">
        <v>1251</v>
      </c>
      <c r="G89" s="107" t="s">
        <v>45</v>
      </c>
      <c r="H89" s="107" t="s">
        <v>2533</v>
      </c>
      <c r="I89" s="133" t="s">
        <v>603</v>
      </c>
      <c r="J89" s="107" t="s">
        <v>1415</v>
      </c>
      <c r="K89" s="133" t="s">
        <v>603</v>
      </c>
      <c r="L89" s="107" t="s">
        <v>627</v>
      </c>
      <c r="M89" s="107" t="s">
        <v>534</v>
      </c>
      <c r="N89" s="132" t="s">
        <v>534</v>
      </c>
      <c r="O89" s="107">
        <v>2</v>
      </c>
      <c r="P89" s="107">
        <v>2</v>
      </c>
      <c r="Q89" s="107">
        <v>1</v>
      </c>
      <c r="R89" s="107">
        <v>1</v>
      </c>
      <c r="S89" s="107">
        <v>2</v>
      </c>
      <c r="T89" s="107">
        <v>2</v>
      </c>
      <c r="U89" s="107">
        <v>2</v>
      </c>
      <c r="V89" s="107">
        <v>2</v>
      </c>
      <c r="W89" s="107">
        <v>4</v>
      </c>
      <c r="X89" s="107" t="s">
        <v>2532</v>
      </c>
      <c r="Y89" s="107" t="s">
        <v>548</v>
      </c>
      <c r="Z89" s="107" t="s">
        <v>548</v>
      </c>
      <c r="AA89" s="107" t="s">
        <v>548</v>
      </c>
      <c r="AB89" s="107" t="s">
        <v>548</v>
      </c>
      <c r="AC89" s="107">
        <v>18</v>
      </c>
      <c r="AD89" s="139">
        <v>1</v>
      </c>
      <c r="AE89" s="107">
        <v>10</v>
      </c>
      <c r="AF89" s="107">
        <v>10</v>
      </c>
      <c r="AG89" s="139">
        <v>1</v>
      </c>
      <c r="AH89" s="107">
        <v>10</v>
      </c>
      <c r="AI89" s="107">
        <v>4</v>
      </c>
      <c r="AJ89" s="107">
        <v>14</v>
      </c>
      <c r="AK89" s="139">
        <v>1</v>
      </c>
      <c r="AL89" s="107">
        <v>3</v>
      </c>
      <c r="AM89" s="107" t="s">
        <v>548</v>
      </c>
      <c r="AN89" s="107" t="s">
        <v>614</v>
      </c>
      <c r="AO89" s="107">
        <v>4</v>
      </c>
      <c r="AP89" s="107" t="s">
        <v>548</v>
      </c>
      <c r="AQ89" s="107">
        <v>7</v>
      </c>
      <c r="AR89" s="139">
        <v>1</v>
      </c>
      <c r="AS89" s="107">
        <v>5</v>
      </c>
      <c r="AT89" s="107">
        <v>4</v>
      </c>
      <c r="AU89" s="107">
        <v>9</v>
      </c>
      <c r="AV89" s="139">
        <v>1</v>
      </c>
      <c r="AW89" s="107">
        <v>2</v>
      </c>
      <c r="AX89" s="107" t="s">
        <v>614</v>
      </c>
      <c r="AY89" s="107">
        <v>2</v>
      </c>
      <c r="AZ89" s="139">
        <v>1</v>
      </c>
      <c r="BA89" s="107">
        <v>2</v>
      </c>
      <c r="BB89" s="133" t="s">
        <v>603</v>
      </c>
      <c r="BC89" s="107">
        <v>2</v>
      </c>
      <c r="BD89" s="139">
        <v>1</v>
      </c>
      <c r="BE89" s="107">
        <v>10</v>
      </c>
      <c r="BF89" s="107">
        <v>10</v>
      </c>
      <c r="BG89" s="139">
        <v>1</v>
      </c>
      <c r="BH89" s="107">
        <v>4</v>
      </c>
      <c r="BI89" s="107">
        <v>7</v>
      </c>
      <c r="BJ89" s="107">
        <v>11</v>
      </c>
      <c r="BK89" s="139">
        <v>1</v>
      </c>
      <c r="BL89" s="108">
        <v>83</v>
      </c>
      <c r="BM89" s="139">
        <v>1</v>
      </c>
    </row>
    <row r="90" spans="2:65" x14ac:dyDescent="0.35">
      <c r="B90" s="108" t="s">
        <v>1</v>
      </c>
      <c r="C90" s="108" t="s">
        <v>421</v>
      </c>
      <c r="D90" s="108" t="s">
        <v>436</v>
      </c>
      <c r="E90" s="143" t="s">
        <v>437</v>
      </c>
      <c r="F90" s="108" t="s">
        <v>1144</v>
      </c>
      <c r="G90" s="108" t="s">
        <v>30</v>
      </c>
      <c r="H90" s="108" t="s">
        <v>2531</v>
      </c>
      <c r="I90" s="131" t="s">
        <v>603</v>
      </c>
      <c r="J90" s="108" t="s">
        <v>2095</v>
      </c>
      <c r="K90" s="131" t="s">
        <v>603</v>
      </c>
      <c r="L90" s="108" t="s">
        <v>750</v>
      </c>
      <c r="M90" s="108" t="s">
        <v>534</v>
      </c>
      <c r="N90" s="129" t="s">
        <v>534</v>
      </c>
      <c r="O90" s="108">
        <v>2</v>
      </c>
      <c r="P90" s="108">
        <v>2</v>
      </c>
      <c r="Q90" s="108">
        <v>1</v>
      </c>
      <c r="R90" s="108">
        <v>1</v>
      </c>
      <c r="S90" s="108">
        <v>2</v>
      </c>
      <c r="T90" s="108">
        <v>2</v>
      </c>
      <c r="U90" s="108">
        <v>2</v>
      </c>
      <c r="V90" s="108">
        <v>2</v>
      </c>
      <c r="W90" s="108">
        <v>4</v>
      </c>
      <c r="X90" s="108" t="s">
        <v>2530</v>
      </c>
      <c r="Y90" s="108" t="s">
        <v>548</v>
      </c>
      <c r="Z90" s="108" t="s">
        <v>548</v>
      </c>
      <c r="AA90" s="108" t="s">
        <v>548</v>
      </c>
      <c r="AB90" s="108" t="s">
        <v>548</v>
      </c>
      <c r="AC90" s="108">
        <v>18</v>
      </c>
      <c r="AD90" s="135">
        <v>1</v>
      </c>
      <c r="AE90" s="108">
        <v>10</v>
      </c>
      <c r="AF90" s="108">
        <v>10</v>
      </c>
      <c r="AG90" s="135">
        <v>1</v>
      </c>
      <c r="AH90" s="108">
        <v>10</v>
      </c>
      <c r="AI90" s="108">
        <v>4</v>
      </c>
      <c r="AJ90" s="108">
        <v>14</v>
      </c>
      <c r="AK90" s="135">
        <v>1</v>
      </c>
      <c r="AL90" s="108">
        <v>3</v>
      </c>
      <c r="AM90" s="108" t="s">
        <v>548</v>
      </c>
      <c r="AN90" s="108" t="s">
        <v>548</v>
      </c>
      <c r="AO90" s="108">
        <v>4</v>
      </c>
      <c r="AP90" s="108" t="s">
        <v>548</v>
      </c>
      <c r="AQ90" s="108">
        <v>7</v>
      </c>
      <c r="AR90" s="135">
        <v>1</v>
      </c>
      <c r="AS90" s="108">
        <v>5</v>
      </c>
      <c r="AT90" s="108">
        <v>4</v>
      </c>
      <c r="AU90" s="108">
        <v>9</v>
      </c>
      <c r="AV90" s="135">
        <v>1</v>
      </c>
      <c r="AW90" s="108">
        <v>2</v>
      </c>
      <c r="AX90" s="108" t="s">
        <v>614</v>
      </c>
      <c r="AY90" s="108">
        <v>2</v>
      </c>
      <c r="AZ90" s="135">
        <v>1</v>
      </c>
      <c r="BA90" s="108">
        <v>2</v>
      </c>
      <c r="BB90" s="131" t="s">
        <v>603</v>
      </c>
      <c r="BC90" s="108">
        <v>2</v>
      </c>
      <c r="BD90" s="135">
        <v>1</v>
      </c>
      <c r="BE90" s="108">
        <v>10</v>
      </c>
      <c r="BF90" s="108">
        <v>10</v>
      </c>
      <c r="BG90" s="135">
        <v>1</v>
      </c>
      <c r="BH90" s="108">
        <v>4</v>
      </c>
      <c r="BI90" s="108">
        <v>7</v>
      </c>
      <c r="BJ90" s="108">
        <v>11</v>
      </c>
      <c r="BK90" s="135">
        <v>1</v>
      </c>
      <c r="BL90" s="108">
        <v>83</v>
      </c>
      <c r="BM90" s="135">
        <v>1</v>
      </c>
    </row>
    <row r="91" spans="2:65" x14ac:dyDescent="0.35">
      <c r="B91" s="107" t="s">
        <v>1</v>
      </c>
      <c r="C91" s="107" t="s">
        <v>223</v>
      </c>
      <c r="D91" s="107" t="s">
        <v>239</v>
      </c>
      <c r="E91" s="144" t="s">
        <v>240</v>
      </c>
      <c r="F91" s="107" t="s">
        <v>1241</v>
      </c>
      <c r="G91" s="107" t="s">
        <v>210</v>
      </c>
      <c r="H91" s="107" t="s">
        <v>2529</v>
      </c>
      <c r="I91" s="133" t="s">
        <v>603</v>
      </c>
      <c r="J91" s="107" t="s">
        <v>1303</v>
      </c>
      <c r="K91" s="133" t="s">
        <v>603</v>
      </c>
      <c r="L91" s="107" t="s">
        <v>618</v>
      </c>
      <c r="M91" s="107" t="s">
        <v>534</v>
      </c>
      <c r="N91" s="132" t="s">
        <v>534</v>
      </c>
      <c r="O91" s="107">
        <v>2</v>
      </c>
      <c r="P91" s="107">
        <v>2</v>
      </c>
      <c r="Q91" s="107">
        <v>1</v>
      </c>
      <c r="R91" s="107">
        <v>1</v>
      </c>
      <c r="S91" s="107">
        <v>2</v>
      </c>
      <c r="T91" s="107">
        <v>2</v>
      </c>
      <c r="U91" s="107">
        <v>2</v>
      </c>
      <c r="V91" s="107">
        <v>2</v>
      </c>
      <c r="W91" s="107">
        <v>4</v>
      </c>
      <c r="X91" s="107" t="s">
        <v>2528</v>
      </c>
      <c r="Y91" s="107" t="s">
        <v>548</v>
      </c>
      <c r="Z91" s="107" t="s">
        <v>548</v>
      </c>
      <c r="AA91" s="107" t="s">
        <v>548</v>
      </c>
      <c r="AB91" s="107" t="s">
        <v>548</v>
      </c>
      <c r="AC91" s="107">
        <v>18</v>
      </c>
      <c r="AD91" s="139">
        <v>1</v>
      </c>
      <c r="AE91" s="107">
        <v>10</v>
      </c>
      <c r="AF91" s="107">
        <v>10</v>
      </c>
      <c r="AG91" s="139">
        <v>1</v>
      </c>
      <c r="AH91" s="107">
        <v>10</v>
      </c>
      <c r="AI91" s="107">
        <v>4</v>
      </c>
      <c r="AJ91" s="107">
        <v>14</v>
      </c>
      <c r="AK91" s="139">
        <v>1</v>
      </c>
      <c r="AL91" s="107">
        <v>3</v>
      </c>
      <c r="AM91" s="107">
        <v>3</v>
      </c>
      <c r="AN91" s="107" t="s">
        <v>613</v>
      </c>
      <c r="AO91" s="107">
        <v>4</v>
      </c>
      <c r="AP91" s="107" t="s">
        <v>548</v>
      </c>
      <c r="AQ91" s="107">
        <v>10</v>
      </c>
      <c r="AR91" s="139">
        <v>1</v>
      </c>
      <c r="AS91" s="107">
        <v>5</v>
      </c>
      <c r="AT91" s="107">
        <v>4</v>
      </c>
      <c r="AU91" s="107">
        <v>9</v>
      </c>
      <c r="AV91" s="139">
        <v>1</v>
      </c>
      <c r="AW91" s="107">
        <v>2</v>
      </c>
      <c r="AX91" s="107" t="s">
        <v>548</v>
      </c>
      <c r="AY91" s="107">
        <v>2</v>
      </c>
      <c r="AZ91" s="139">
        <v>1</v>
      </c>
      <c r="BA91" s="107">
        <v>2</v>
      </c>
      <c r="BB91" s="133" t="s">
        <v>603</v>
      </c>
      <c r="BC91" s="107">
        <v>2</v>
      </c>
      <c r="BD91" s="139">
        <v>1</v>
      </c>
      <c r="BE91" s="107">
        <v>10</v>
      </c>
      <c r="BF91" s="107">
        <v>10</v>
      </c>
      <c r="BG91" s="139">
        <v>1</v>
      </c>
      <c r="BH91" s="107">
        <v>4</v>
      </c>
      <c r="BI91" s="107">
        <v>7</v>
      </c>
      <c r="BJ91" s="107">
        <v>11</v>
      </c>
      <c r="BK91" s="139">
        <v>1</v>
      </c>
      <c r="BL91" s="108">
        <v>86</v>
      </c>
      <c r="BM91" s="139">
        <v>1</v>
      </c>
    </row>
    <row r="92" spans="2:65" x14ac:dyDescent="0.35">
      <c r="B92" s="108" t="s">
        <v>1</v>
      </c>
      <c r="C92" s="108" t="s">
        <v>24</v>
      </c>
      <c r="D92" s="108" t="s">
        <v>166</v>
      </c>
      <c r="E92" s="143" t="s">
        <v>167</v>
      </c>
      <c r="F92" s="108" t="s">
        <v>996</v>
      </c>
      <c r="G92" s="108" t="s">
        <v>59</v>
      </c>
      <c r="H92" s="108" t="s">
        <v>2527</v>
      </c>
      <c r="I92" s="131" t="s">
        <v>603</v>
      </c>
      <c r="J92" s="108" t="s">
        <v>1303</v>
      </c>
      <c r="K92" s="131" t="s">
        <v>603</v>
      </c>
      <c r="L92" s="108" t="s">
        <v>637</v>
      </c>
      <c r="M92" s="108" t="s">
        <v>534</v>
      </c>
      <c r="N92" s="129" t="s">
        <v>534</v>
      </c>
      <c r="O92" s="108">
        <v>2</v>
      </c>
      <c r="P92" s="108">
        <v>2</v>
      </c>
      <c r="Q92" s="108">
        <v>1</v>
      </c>
      <c r="R92" s="108">
        <v>1</v>
      </c>
      <c r="S92" s="108">
        <v>2</v>
      </c>
      <c r="T92" s="108">
        <v>2</v>
      </c>
      <c r="U92" s="108">
        <v>2</v>
      </c>
      <c r="V92" s="108">
        <v>2</v>
      </c>
      <c r="W92" s="108">
        <v>4</v>
      </c>
      <c r="X92" s="108" t="s">
        <v>2526</v>
      </c>
      <c r="Y92" s="108" t="s">
        <v>548</v>
      </c>
      <c r="Z92" s="108" t="s">
        <v>548</v>
      </c>
      <c r="AA92" s="108" t="s">
        <v>548</v>
      </c>
      <c r="AB92" s="108" t="s">
        <v>548</v>
      </c>
      <c r="AC92" s="108">
        <v>18</v>
      </c>
      <c r="AD92" s="135">
        <v>1</v>
      </c>
      <c r="AE92" s="108" t="s">
        <v>548</v>
      </c>
      <c r="AF92" s="108" t="s">
        <v>534</v>
      </c>
      <c r="AG92" s="129" t="s">
        <v>534</v>
      </c>
      <c r="AH92" s="108">
        <v>10</v>
      </c>
      <c r="AI92" s="108">
        <v>4</v>
      </c>
      <c r="AJ92" s="108">
        <v>14</v>
      </c>
      <c r="AK92" s="135">
        <v>1</v>
      </c>
      <c r="AL92" s="108">
        <v>3</v>
      </c>
      <c r="AM92" s="108" t="s">
        <v>548</v>
      </c>
      <c r="AN92" s="108" t="s">
        <v>548</v>
      </c>
      <c r="AO92" s="108">
        <v>4</v>
      </c>
      <c r="AP92" s="108" t="s">
        <v>548</v>
      </c>
      <c r="AQ92" s="108">
        <v>7</v>
      </c>
      <c r="AR92" s="135">
        <v>1</v>
      </c>
      <c r="AS92" s="108">
        <v>5</v>
      </c>
      <c r="AT92" s="108">
        <v>4</v>
      </c>
      <c r="AU92" s="108">
        <v>9</v>
      </c>
      <c r="AV92" s="135">
        <v>1</v>
      </c>
      <c r="AW92" s="108">
        <v>2</v>
      </c>
      <c r="AX92" s="108" t="s">
        <v>548</v>
      </c>
      <c r="AY92" s="108">
        <v>2</v>
      </c>
      <c r="AZ92" s="135">
        <v>1</v>
      </c>
      <c r="BA92" s="108">
        <v>2</v>
      </c>
      <c r="BB92" s="131" t="s">
        <v>603</v>
      </c>
      <c r="BC92" s="108">
        <v>2</v>
      </c>
      <c r="BD92" s="135">
        <v>1</v>
      </c>
      <c r="BE92" s="108">
        <v>10</v>
      </c>
      <c r="BF92" s="108">
        <v>10</v>
      </c>
      <c r="BG92" s="135">
        <v>1</v>
      </c>
      <c r="BH92" s="108">
        <v>4</v>
      </c>
      <c r="BI92" s="108">
        <v>7</v>
      </c>
      <c r="BJ92" s="108">
        <v>11</v>
      </c>
      <c r="BK92" s="135">
        <v>1</v>
      </c>
      <c r="BL92" s="108">
        <v>73</v>
      </c>
      <c r="BM92" s="135">
        <v>1</v>
      </c>
    </row>
    <row r="93" spans="2:65" x14ac:dyDescent="0.35">
      <c r="B93" s="107" t="s">
        <v>1</v>
      </c>
      <c r="C93" s="107" t="s">
        <v>24</v>
      </c>
      <c r="D93" s="107" t="s">
        <v>166</v>
      </c>
      <c r="E93" s="144" t="s">
        <v>349</v>
      </c>
      <c r="F93" s="107" t="s">
        <v>1208</v>
      </c>
      <c r="G93" s="107" t="s">
        <v>59</v>
      </c>
      <c r="H93" s="107" t="s">
        <v>2525</v>
      </c>
      <c r="I93" s="133" t="s">
        <v>603</v>
      </c>
      <c r="J93" s="107" t="s">
        <v>1323</v>
      </c>
      <c r="K93" s="133" t="s">
        <v>603</v>
      </c>
      <c r="L93" s="107" t="s">
        <v>690</v>
      </c>
      <c r="M93" s="107" t="s">
        <v>534</v>
      </c>
      <c r="N93" s="132" t="s">
        <v>534</v>
      </c>
      <c r="O93" s="107">
        <v>2</v>
      </c>
      <c r="P93" s="107">
        <v>2</v>
      </c>
      <c r="Q93" s="107">
        <v>1</v>
      </c>
      <c r="R93" s="107">
        <v>1</v>
      </c>
      <c r="S93" s="107">
        <v>2</v>
      </c>
      <c r="T93" s="107">
        <v>2</v>
      </c>
      <c r="U93" s="107">
        <v>2</v>
      </c>
      <c r="V93" s="107">
        <v>2</v>
      </c>
      <c r="W93" s="107">
        <v>4</v>
      </c>
      <c r="X93" s="107" t="s">
        <v>2524</v>
      </c>
      <c r="Y93" s="107" t="s">
        <v>548</v>
      </c>
      <c r="Z93" s="107" t="s">
        <v>548</v>
      </c>
      <c r="AA93" s="107" t="s">
        <v>548</v>
      </c>
      <c r="AB93" s="107" t="s">
        <v>548</v>
      </c>
      <c r="AC93" s="107">
        <v>18</v>
      </c>
      <c r="AD93" s="139">
        <v>1</v>
      </c>
      <c r="AE93" s="107">
        <v>10</v>
      </c>
      <c r="AF93" s="107">
        <v>10</v>
      </c>
      <c r="AG93" s="139">
        <v>1</v>
      </c>
      <c r="AH93" s="107">
        <v>10</v>
      </c>
      <c r="AI93" s="107">
        <v>4</v>
      </c>
      <c r="AJ93" s="107">
        <v>14</v>
      </c>
      <c r="AK93" s="139">
        <v>1</v>
      </c>
      <c r="AL93" s="107">
        <v>3</v>
      </c>
      <c r="AM93" s="107" t="s">
        <v>548</v>
      </c>
      <c r="AN93" s="107" t="s">
        <v>548</v>
      </c>
      <c r="AO93" s="107">
        <v>4</v>
      </c>
      <c r="AP93" s="107" t="s">
        <v>548</v>
      </c>
      <c r="AQ93" s="107">
        <v>7</v>
      </c>
      <c r="AR93" s="139">
        <v>1</v>
      </c>
      <c r="AS93" s="107">
        <v>5</v>
      </c>
      <c r="AT93" s="107">
        <v>4</v>
      </c>
      <c r="AU93" s="107">
        <v>9</v>
      </c>
      <c r="AV93" s="139">
        <v>1</v>
      </c>
      <c r="AW93" s="107">
        <v>2</v>
      </c>
      <c r="AX93" s="107" t="s">
        <v>548</v>
      </c>
      <c r="AY93" s="107">
        <v>2</v>
      </c>
      <c r="AZ93" s="139">
        <v>1</v>
      </c>
      <c r="BA93" s="107">
        <v>2</v>
      </c>
      <c r="BB93" s="133" t="s">
        <v>603</v>
      </c>
      <c r="BC93" s="107">
        <v>2</v>
      </c>
      <c r="BD93" s="139">
        <v>1</v>
      </c>
      <c r="BE93" s="107">
        <v>10</v>
      </c>
      <c r="BF93" s="107">
        <v>10</v>
      </c>
      <c r="BG93" s="139">
        <v>1</v>
      </c>
      <c r="BH93" s="107">
        <v>4</v>
      </c>
      <c r="BI93" s="107">
        <v>7</v>
      </c>
      <c r="BJ93" s="107">
        <v>11</v>
      </c>
      <c r="BK93" s="139">
        <v>1</v>
      </c>
      <c r="BL93" s="108">
        <v>83</v>
      </c>
      <c r="BM93" s="139">
        <v>1</v>
      </c>
    </row>
    <row r="94" spans="2:65" x14ac:dyDescent="0.35">
      <c r="B94" s="108" t="s">
        <v>1</v>
      </c>
      <c r="C94" s="108" t="s">
        <v>2</v>
      </c>
      <c r="D94" s="108" t="s">
        <v>37</v>
      </c>
      <c r="E94" s="143" t="s">
        <v>227</v>
      </c>
      <c r="F94" s="108" t="s">
        <v>909</v>
      </c>
      <c r="G94" s="108" t="s">
        <v>5</v>
      </c>
      <c r="H94" s="108" t="s">
        <v>2232</v>
      </c>
      <c r="I94" s="131" t="s">
        <v>603</v>
      </c>
      <c r="J94" s="108" t="s">
        <v>1303</v>
      </c>
      <c r="K94" s="131" t="s">
        <v>603</v>
      </c>
      <c r="L94" s="108" t="s">
        <v>604</v>
      </c>
      <c r="M94" s="108" t="s">
        <v>534</v>
      </c>
      <c r="N94" s="129" t="s">
        <v>534</v>
      </c>
      <c r="O94" s="108">
        <v>2</v>
      </c>
      <c r="P94" s="108">
        <v>2</v>
      </c>
      <c r="Q94" s="108">
        <v>1</v>
      </c>
      <c r="R94" s="108">
        <v>1</v>
      </c>
      <c r="S94" s="108">
        <v>2</v>
      </c>
      <c r="T94" s="108" t="s">
        <v>548</v>
      </c>
      <c r="U94" s="108">
        <v>2</v>
      </c>
      <c r="V94" s="108">
        <v>2</v>
      </c>
      <c r="W94" s="108">
        <v>4</v>
      </c>
      <c r="X94" s="108" t="s">
        <v>2523</v>
      </c>
      <c r="Y94" s="108" t="s">
        <v>548</v>
      </c>
      <c r="Z94" s="108" t="s">
        <v>548</v>
      </c>
      <c r="AA94" s="108" t="s">
        <v>548</v>
      </c>
      <c r="AB94" s="108" t="s">
        <v>548</v>
      </c>
      <c r="AC94" s="108">
        <v>16</v>
      </c>
      <c r="AD94" s="135">
        <v>1</v>
      </c>
      <c r="AE94" s="108">
        <v>10</v>
      </c>
      <c r="AF94" s="108">
        <v>10</v>
      </c>
      <c r="AG94" s="135">
        <v>1</v>
      </c>
      <c r="AH94" s="108">
        <v>10</v>
      </c>
      <c r="AI94" s="108">
        <v>4</v>
      </c>
      <c r="AJ94" s="108">
        <v>14</v>
      </c>
      <c r="AK94" s="135">
        <v>1</v>
      </c>
      <c r="AL94" s="108">
        <v>3</v>
      </c>
      <c r="AM94" s="108">
        <v>3</v>
      </c>
      <c r="AN94" s="108" t="s">
        <v>548</v>
      </c>
      <c r="AO94" s="108" t="s">
        <v>548</v>
      </c>
      <c r="AP94" s="108" t="s">
        <v>548</v>
      </c>
      <c r="AQ94" s="108">
        <v>6</v>
      </c>
      <c r="AR94" s="135">
        <v>1</v>
      </c>
      <c r="AS94" s="108">
        <v>5</v>
      </c>
      <c r="AT94" s="108">
        <v>4</v>
      </c>
      <c r="AU94" s="108">
        <v>9</v>
      </c>
      <c r="AV94" s="135">
        <v>1</v>
      </c>
      <c r="AW94" s="108">
        <v>2</v>
      </c>
      <c r="AX94" s="108" t="s">
        <v>548</v>
      </c>
      <c r="AY94" s="108">
        <v>2</v>
      </c>
      <c r="AZ94" s="135">
        <v>1</v>
      </c>
      <c r="BA94" s="108">
        <v>2</v>
      </c>
      <c r="BB94" s="131" t="s">
        <v>603</v>
      </c>
      <c r="BC94" s="108">
        <v>2</v>
      </c>
      <c r="BD94" s="135">
        <v>1</v>
      </c>
      <c r="BE94" s="108">
        <v>10</v>
      </c>
      <c r="BF94" s="108">
        <v>10</v>
      </c>
      <c r="BG94" s="135">
        <v>1</v>
      </c>
      <c r="BH94" s="108">
        <v>4</v>
      </c>
      <c r="BI94" s="108">
        <v>7</v>
      </c>
      <c r="BJ94" s="108">
        <v>11</v>
      </c>
      <c r="BK94" s="135">
        <v>1</v>
      </c>
      <c r="BL94" s="108">
        <v>80</v>
      </c>
      <c r="BM94" s="135">
        <v>1</v>
      </c>
    </row>
    <row r="95" spans="2:65" x14ac:dyDescent="0.35">
      <c r="B95" s="107" t="s">
        <v>1</v>
      </c>
      <c r="C95" s="107" t="s">
        <v>27</v>
      </c>
      <c r="D95" s="107" t="s">
        <v>103</v>
      </c>
      <c r="E95" s="144" t="s">
        <v>104</v>
      </c>
      <c r="F95" s="107" t="s">
        <v>920</v>
      </c>
      <c r="G95" s="107" t="s">
        <v>30</v>
      </c>
      <c r="H95" s="107" t="s">
        <v>2431</v>
      </c>
      <c r="I95" s="133" t="s">
        <v>603</v>
      </c>
      <c r="J95" s="107" t="s">
        <v>1303</v>
      </c>
      <c r="K95" s="133" t="s">
        <v>603</v>
      </c>
      <c r="L95" s="107" t="s">
        <v>618</v>
      </c>
      <c r="M95" s="107" t="s">
        <v>534</v>
      </c>
      <c r="N95" s="132" t="s">
        <v>534</v>
      </c>
      <c r="O95" s="107">
        <v>2</v>
      </c>
      <c r="P95" s="107">
        <v>2</v>
      </c>
      <c r="Q95" s="107">
        <v>1</v>
      </c>
      <c r="R95" s="107">
        <v>1</v>
      </c>
      <c r="S95" s="107">
        <v>2</v>
      </c>
      <c r="T95" s="107">
        <v>2</v>
      </c>
      <c r="U95" s="107">
        <v>2</v>
      </c>
      <c r="V95" s="107">
        <v>2</v>
      </c>
      <c r="W95" s="107">
        <v>4</v>
      </c>
      <c r="X95" s="107" t="s">
        <v>2445</v>
      </c>
      <c r="Y95" s="107" t="s">
        <v>548</v>
      </c>
      <c r="Z95" s="107" t="s">
        <v>548</v>
      </c>
      <c r="AA95" s="107" t="s">
        <v>548</v>
      </c>
      <c r="AB95" s="107" t="s">
        <v>548</v>
      </c>
      <c r="AC95" s="107">
        <v>18</v>
      </c>
      <c r="AD95" s="139">
        <v>1</v>
      </c>
      <c r="AE95" s="107">
        <v>10</v>
      </c>
      <c r="AF95" s="107">
        <v>10</v>
      </c>
      <c r="AG95" s="139">
        <v>1</v>
      </c>
      <c r="AH95" s="107">
        <v>10</v>
      </c>
      <c r="AI95" s="107">
        <v>4</v>
      </c>
      <c r="AJ95" s="107">
        <v>14</v>
      </c>
      <c r="AK95" s="139">
        <v>1</v>
      </c>
      <c r="AL95" s="107">
        <v>3</v>
      </c>
      <c r="AM95" s="107" t="s">
        <v>548</v>
      </c>
      <c r="AN95" s="107" t="s">
        <v>548</v>
      </c>
      <c r="AO95" s="107">
        <v>4</v>
      </c>
      <c r="AP95" s="107" t="s">
        <v>548</v>
      </c>
      <c r="AQ95" s="107">
        <v>7</v>
      </c>
      <c r="AR95" s="139">
        <v>1</v>
      </c>
      <c r="AS95" s="107">
        <v>5</v>
      </c>
      <c r="AT95" s="107">
        <v>4</v>
      </c>
      <c r="AU95" s="107">
        <v>9</v>
      </c>
      <c r="AV95" s="139">
        <v>1</v>
      </c>
      <c r="AW95" s="107">
        <v>2</v>
      </c>
      <c r="AX95" s="107" t="s">
        <v>548</v>
      </c>
      <c r="AY95" s="107">
        <v>2</v>
      </c>
      <c r="AZ95" s="139">
        <v>1</v>
      </c>
      <c r="BA95" s="107">
        <v>2</v>
      </c>
      <c r="BB95" s="133" t="s">
        <v>603</v>
      </c>
      <c r="BC95" s="107">
        <v>2</v>
      </c>
      <c r="BD95" s="139">
        <v>1</v>
      </c>
      <c r="BE95" s="107">
        <v>10</v>
      </c>
      <c r="BF95" s="107">
        <v>10</v>
      </c>
      <c r="BG95" s="139">
        <v>1</v>
      </c>
      <c r="BH95" s="107">
        <v>4</v>
      </c>
      <c r="BI95" s="107">
        <v>7</v>
      </c>
      <c r="BJ95" s="107">
        <v>11</v>
      </c>
      <c r="BK95" s="139">
        <v>1</v>
      </c>
      <c r="BL95" s="108">
        <v>83</v>
      </c>
      <c r="BM95" s="139">
        <v>1</v>
      </c>
    </row>
    <row r="96" spans="2:65" x14ac:dyDescent="0.35">
      <c r="B96" s="108" t="s">
        <v>1</v>
      </c>
      <c r="C96" s="108" t="s">
        <v>24</v>
      </c>
      <c r="D96" s="108" t="s">
        <v>120</v>
      </c>
      <c r="E96" s="143" t="s">
        <v>293</v>
      </c>
      <c r="F96" s="108" t="s">
        <v>1117</v>
      </c>
      <c r="G96" s="108" t="s">
        <v>66</v>
      </c>
      <c r="H96" s="108" t="s">
        <v>2522</v>
      </c>
      <c r="I96" s="131" t="s">
        <v>603</v>
      </c>
      <c r="J96" s="108" t="s">
        <v>1415</v>
      </c>
      <c r="K96" s="131" t="s">
        <v>603</v>
      </c>
      <c r="L96" s="108" t="s">
        <v>2521</v>
      </c>
      <c r="M96" s="108" t="s">
        <v>534</v>
      </c>
      <c r="N96" s="129" t="s">
        <v>534</v>
      </c>
      <c r="O96" s="108">
        <v>2</v>
      </c>
      <c r="P96" s="108">
        <v>2</v>
      </c>
      <c r="Q96" s="108">
        <v>1</v>
      </c>
      <c r="R96" s="108">
        <v>1</v>
      </c>
      <c r="S96" s="108">
        <v>2</v>
      </c>
      <c r="T96" s="108">
        <v>2</v>
      </c>
      <c r="U96" s="108">
        <v>2</v>
      </c>
      <c r="V96" s="108">
        <v>2</v>
      </c>
      <c r="W96" s="108">
        <v>4</v>
      </c>
      <c r="X96" s="108" t="s">
        <v>2520</v>
      </c>
      <c r="Y96" s="108" t="s">
        <v>548</v>
      </c>
      <c r="Z96" s="108" t="s">
        <v>548</v>
      </c>
      <c r="AA96" s="108" t="s">
        <v>548</v>
      </c>
      <c r="AB96" s="108" t="s">
        <v>548</v>
      </c>
      <c r="AC96" s="108">
        <v>18</v>
      </c>
      <c r="AD96" s="135">
        <v>1</v>
      </c>
      <c r="AE96" s="108" t="s">
        <v>548</v>
      </c>
      <c r="AF96" s="108" t="s">
        <v>534</v>
      </c>
      <c r="AG96" s="129" t="s">
        <v>534</v>
      </c>
      <c r="AH96" s="108">
        <v>10</v>
      </c>
      <c r="AI96" s="108">
        <v>4</v>
      </c>
      <c r="AJ96" s="108">
        <v>14</v>
      </c>
      <c r="AK96" s="135">
        <v>1</v>
      </c>
      <c r="AL96" s="108">
        <v>3</v>
      </c>
      <c r="AM96" s="108">
        <v>3</v>
      </c>
      <c r="AN96" s="108" t="s">
        <v>614</v>
      </c>
      <c r="AO96" s="108">
        <v>4</v>
      </c>
      <c r="AP96" s="108" t="s">
        <v>548</v>
      </c>
      <c r="AQ96" s="108">
        <v>10</v>
      </c>
      <c r="AR96" s="135">
        <v>1</v>
      </c>
      <c r="AS96" s="108">
        <v>5</v>
      </c>
      <c r="AT96" s="108">
        <v>4</v>
      </c>
      <c r="AU96" s="108">
        <v>9</v>
      </c>
      <c r="AV96" s="135">
        <v>1</v>
      </c>
      <c r="AW96" s="108">
        <v>2</v>
      </c>
      <c r="AX96" s="108" t="s">
        <v>614</v>
      </c>
      <c r="AY96" s="108">
        <v>2</v>
      </c>
      <c r="AZ96" s="135">
        <v>1</v>
      </c>
      <c r="BA96" s="108">
        <v>2</v>
      </c>
      <c r="BB96" s="131" t="s">
        <v>603</v>
      </c>
      <c r="BC96" s="108">
        <v>2</v>
      </c>
      <c r="BD96" s="135">
        <v>1</v>
      </c>
      <c r="BE96" s="108">
        <v>10</v>
      </c>
      <c r="BF96" s="108">
        <v>10</v>
      </c>
      <c r="BG96" s="135">
        <v>1</v>
      </c>
      <c r="BH96" s="108">
        <v>4</v>
      </c>
      <c r="BI96" s="108">
        <v>7</v>
      </c>
      <c r="BJ96" s="108">
        <v>11</v>
      </c>
      <c r="BK96" s="135">
        <v>1</v>
      </c>
      <c r="BL96" s="108">
        <v>76</v>
      </c>
      <c r="BM96" s="135">
        <v>1</v>
      </c>
    </row>
    <row r="97" spans="2:65" x14ac:dyDescent="0.35">
      <c r="B97" s="107" t="s">
        <v>1</v>
      </c>
      <c r="C97" s="107" t="s">
        <v>100</v>
      </c>
      <c r="D97" s="107" t="s">
        <v>101</v>
      </c>
      <c r="E97" s="144" t="s">
        <v>102</v>
      </c>
      <c r="F97" s="107" t="s">
        <v>1044</v>
      </c>
      <c r="G97" s="107" t="s">
        <v>15</v>
      </c>
      <c r="H97" s="107" t="s">
        <v>2519</v>
      </c>
      <c r="I97" s="133" t="s">
        <v>603</v>
      </c>
      <c r="J97" s="107" t="s">
        <v>2074</v>
      </c>
      <c r="K97" s="133" t="s">
        <v>603</v>
      </c>
      <c r="L97" s="107" t="s">
        <v>627</v>
      </c>
      <c r="M97" s="107" t="s">
        <v>534</v>
      </c>
      <c r="N97" s="132" t="s">
        <v>534</v>
      </c>
      <c r="O97" s="107">
        <v>2</v>
      </c>
      <c r="P97" s="107">
        <v>2</v>
      </c>
      <c r="Q97" s="107">
        <v>1</v>
      </c>
      <c r="R97" s="107">
        <v>1</v>
      </c>
      <c r="S97" s="107">
        <v>2</v>
      </c>
      <c r="T97" s="107" t="s">
        <v>548</v>
      </c>
      <c r="U97" s="107">
        <v>2</v>
      </c>
      <c r="V97" s="107">
        <v>2</v>
      </c>
      <c r="W97" s="107">
        <v>4</v>
      </c>
      <c r="X97" s="107" t="s">
        <v>2518</v>
      </c>
      <c r="Y97" s="107" t="s">
        <v>548</v>
      </c>
      <c r="Z97" s="107" t="s">
        <v>548</v>
      </c>
      <c r="AA97" s="107" t="s">
        <v>548</v>
      </c>
      <c r="AB97" s="107" t="s">
        <v>548</v>
      </c>
      <c r="AC97" s="107">
        <v>16</v>
      </c>
      <c r="AD97" s="139">
        <v>1</v>
      </c>
      <c r="AE97" s="107">
        <v>10</v>
      </c>
      <c r="AF97" s="107">
        <v>10</v>
      </c>
      <c r="AG97" s="139">
        <v>1</v>
      </c>
      <c r="AH97" s="107">
        <v>10</v>
      </c>
      <c r="AI97" s="107">
        <v>4</v>
      </c>
      <c r="AJ97" s="107">
        <v>14</v>
      </c>
      <c r="AK97" s="139">
        <v>1</v>
      </c>
      <c r="AL97" s="107">
        <v>3</v>
      </c>
      <c r="AM97" s="107" t="s">
        <v>548</v>
      </c>
      <c r="AN97" s="107" t="s">
        <v>548</v>
      </c>
      <c r="AO97" s="107">
        <v>4</v>
      </c>
      <c r="AP97" s="107" t="s">
        <v>548</v>
      </c>
      <c r="AQ97" s="107">
        <v>7</v>
      </c>
      <c r="AR97" s="139">
        <v>1</v>
      </c>
      <c r="AS97" s="107">
        <v>5</v>
      </c>
      <c r="AT97" s="107">
        <v>4</v>
      </c>
      <c r="AU97" s="107">
        <v>9</v>
      </c>
      <c r="AV97" s="139">
        <v>1</v>
      </c>
      <c r="AW97" s="107">
        <v>2</v>
      </c>
      <c r="AX97" s="107" t="s">
        <v>614</v>
      </c>
      <c r="AY97" s="107">
        <v>2</v>
      </c>
      <c r="AZ97" s="139">
        <v>1</v>
      </c>
      <c r="BA97" s="107">
        <v>2</v>
      </c>
      <c r="BB97" s="133" t="s">
        <v>603</v>
      </c>
      <c r="BC97" s="107">
        <v>2</v>
      </c>
      <c r="BD97" s="139">
        <v>1</v>
      </c>
      <c r="BE97" s="107">
        <v>10</v>
      </c>
      <c r="BF97" s="107">
        <v>10</v>
      </c>
      <c r="BG97" s="139">
        <v>1</v>
      </c>
      <c r="BH97" s="107">
        <v>4</v>
      </c>
      <c r="BI97" s="107">
        <v>7</v>
      </c>
      <c r="BJ97" s="107">
        <v>11</v>
      </c>
      <c r="BK97" s="139">
        <v>1</v>
      </c>
      <c r="BL97" s="108">
        <v>81</v>
      </c>
      <c r="BM97" s="139">
        <v>1</v>
      </c>
    </row>
    <row r="98" spans="2:65" x14ac:dyDescent="0.35">
      <c r="B98" s="108" t="s">
        <v>1</v>
      </c>
      <c r="C98" s="108" t="s">
        <v>21</v>
      </c>
      <c r="D98" s="108" t="s">
        <v>328</v>
      </c>
      <c r="E98" s="143" t="s">
        <v>329</v>
      </c>
      <c r="F98" s="108" t="s">
        <v>1077</v>
      </c>
      <c r="G98" s="108" t="s">
        <v>5</v>
      </c>
      <c r="H98" s="108" t="s">
        <v>2517</v>
      </c>
      <c r="I98" s="131" t="s">
        <v>603</v>
      </c>
      <c r="J98" s="108" t="s">
        <v>2108</v>
      </c>
      <c r="K98" s="131" t="s">
        <v>603</v>
      </c>
      <c r="L98" s="108" t="s">
        <v>712</v>
      </c>
      <c r="M98" s="108" t="s">
        <v>534</v>
      </c>
      <c r="N98" s="129" t="s">
        <v>534</v>
      </c>
      <c r="O98" s="108">
        <v>2</v>
      </c>
      <c r="P98" s="108">
        <v>2</v>
      </c>
      <c r="Q98" s="108">
        <v>1</v>
      </c>
      <c r="R98" s="108">
        <v>1</v>
      </c>
      <c r="S98" s="108">
        <v>2</v>
      </c>
      <c r="T98" s="108">
        <v>2</v>
      </c>
      <c r="U98" s="108">
        <v>2</v>
      </c>
      <c r="V98" s="108">
        <v>2</v>
      </c>
      <c r="W98" s="108">
        <v>4</v>
      </c>
      <c r="X98" s="108" t="s">
        <v>2516</v>
      </c>
      <c r="Y98" s="108" t="s">
        <v>548</v>
      </c>
      <c r="Z98" s="108" t="s">
        <v>548</v>
      </c>
      <c r="AA98" s="108" t="s">
        <v>548</v>
      </c>
      <c r="AB98" s="108" t="s">
        <v>548</v>
      </c>
      <c r="AC98" s="108">
        <v>18</v>
      </c>
      <c r="AD98" s="135">
        <v>1</v>
      </c>
      <c r="AE98" s="108">
        <v>10</v>
      </c>
      <c r="AF98" s="108">
        <v>10</v>
      </c>
      <c r="AG98" s="135">
        <v>1</v>
      </c>
      <c r="AH98" s="108">
        <v>10</v>
      </c>
      <c r="AI98" s="108">
        <v>4</v>
      </c>
      <c r="AJ98" s="108">
        <v>14</v>
      </c>
      <c r="AK98" s="135">
        <v>1</v>
      </c>
      <c r="AL98" s="108">
        <v>3</v>
      </c>
      <c r="AM98" s="108" t="s">
        <v>548</v>
      </c>
      <c r="AN98" s="108" t="s">
        <v>548</v>
      </c>
      <c r="AO98" s="108">
        <v>4</v>
      </c>
      <c r="AP98" s="108" t="s">
        <v>548</v>
      </c>
      <c r="AQ98" s="108">
        <v>7</v>
      </c>
      <c r="AR98" s="135">
        <v>1</v>
      </c>
      <c r="AS98" s="108">
        <v>5</v>
      </c>
      <c r="AT98" s="108">
        <v>4</v>
      </c>
      <c r="AU98" s="108">
        <v>9</v>
      </c>
      <c r="AV98" s="135">
        <v>1</v>
      </c>
      <c r="AW98" s="108">
        <v>2</v>
      </c>
      <c r="AX98" s="108" t="s">
        <v>548</v>
      </c>
      <c r="AY98" s="108">
        <v>2</v>
      </c>
      <c r="AZ98" s="135">
        <v>1</v>
      </c>
      <c r="BA98" s="108">
        <v>2</v>
      </c>
      <c r="BB98" s="131" t="s">
        <v>603</v>
      </c>
      <c r="BC98" s="108">
        <v>2</v>
      </c>
      <c r="BD98" s="135">
        <v>1</v>
      </c>
      <c r="BE98" s="108">
        <v>10</v>
      </c>
      <c r="BF98" s="108">
        <v>10</v>
      </c>
      <c r="BG98" s="135">
        <v>1</v>
      </c>
      <c r="BH98" s="108">
        <v>4</v>
      </c>
      <c r="BI98" s="108">
        <v>7</v>
      </c>
      <c r="BJ98" s="108">
        <v>11</v>
      </c>
      <c r="BK98" s="135">
        <v>1</v>
      </c>
      <c r="BL98" s="108">
        <v>83</v>
      </c>
      <c r="BM98" s="135">
        <v>1</v>
      </c>
    </row>
    <row r="99" spans="2:65" x14ac:dyDescent="0.35">
      <c r="B99" s="107" t="s">
        <v>1</v>
      </c>
      <c r="C99" s="107" t="s">
        <v>39</v>
      </c>
      <c r="D99" s="107" t="s">
        <v>359</v>
      </c>
      <c r="E99" s="144" t="s">
        <v>360</v>
      </c>
      <c r="F99" s="107" t="s">
        <v>1034</v>
      </c>
      <c r="G99" s="107" t="s">
        <v>42</v>
      </c>
      <c r="H99" s="107" t="s">
        <v>2515</v>
      </c>
      <c r="I99" s="133" t="s">
        <v>603</v>
      </c>
      <c r="J99" s="107" t="s">
        <v>1998</v>
      </c>
      <c r="K99" s="133" t="s">
        <v>603</v>
      </c>
      <c r="L99" s="107" t="s">
        <v>619</v>
      </c>
      <c r="M99" s="107" t="s">
        <v>534</v>
      </c>
      <c r="N99" s="132" t="s">
        <v>534</v>
      </c>
      <c r="O99" s="107">
        <v>2</v>
      </c>
      <c r="P99" s="107">
        <v>2</v>
      </c>
      <c r="Q99" s="107">
        <v>1</v>
      </c>
      <c r="R99" s="107">
        <v>1</v>
      </c>
      <c r="S99" s="107">
        <v>2</v>
      </c>
      <c r="T99" s="107">
        <v>2</v>
      </c>
      <c r="U99" s="107">
        <v>2</v>
      </c>
      <c r="V99" s="107">
        <v>2</v>
      </c>
      <c r="W99" s="107">
        <v>4</v>
      </c>
      <c r="X99" s="107" t="s">
        <v>2514</v>
      </c>
      <c r="Y99" s="107" t="s">
        <v>548</v>
      </c>
      <c r="Z99" s="107" t="s">
        <v>548</v>
      </c>
      <c r="AA99" s="107" t="s">
        <v>548</v>
      </c>
      <c r="AB99" s="107" t="s">
        <v>548</v>
      </c>
      <c r="AC99" s="107">
        <v>18</v>
      </c>
      <c r="AD99" s="139">
        <v>1</v>
      </c>
      <c r="AE99" s="107">
        <v>10</v>
      </c>
      <c r="AF99" s="107">
        <v>10</v>
      </c>
      <c r="AG99" s="139">
        <v>1</v>
      </c>
      <c r="AH99" s="107">
        <v>10</v>
      </c>
      <c r="AI99" s="107">
        <v>4</v>
      </c>
      <c r="AJ99" s="107">
        <v>14</v>
      </c>
      <c r="AK99" s="139">
        <v>1</v>
      </c>
      <c r="AL99" s="107">
        <v>3</v>
      </c>
      <c r="AM99" s="107" t="s">
        <v>548</v>
      </c>
      <c r="AN99" s="107" t="s">
        <v>548</v>
      </c>
      <c r="AO99" s="107">
        <v>4</v>
      </c>
      <c r="AP99" s="107" t="s">
        <v>548</v>
      </c>
      <c r="AQ99" s="107">
        <v>7</v>
      </c>
      <c r="AR99" s="139">
        <v>1</v>
      </c>
      <c r="AS99" s="107">
        <v>5</v>
      </c>
      <c r="AT99" s="107">
        <v>4</v>
      </c>
      <c r="AU99" s="107">
        <v>9</v>
      </c>
      <c r="AV99" s="139">
        <v>1</v>
      </c>
      <c r="AW99" s="107">
        <v>2</v>
      </c>
      <c r="AX99" s="107" t="s">
        <v>614</v>
      </c>
      <c r="AY99" s="107">
        <v>2</v>
      </c>
      <c r="AZ99" s="139">
        <v>1</v>
      </c>
      <c r="BA99" s="107">
        <v>2</v>
      </c>
      <c r="BB99" s="133" t="s">
        <v>603</v>
      </c>
      <c r="BC99" s="107">
        <v>2</v>
      </c>
      <c r="BD99" s="139">
        <v>1</v>
      </c>
      <c r="BE99" s="107">
        <v>10</v>
      </c>
      <c r="BF99" s="107">
        <v>10</v>
      </c>
      <c r="BG99" s="139">
        <v>1</v>
      </c>
      <c r="BH99" s="107">
        <v>4</v>
      </c>
      <c r="BI99" s="107">
        <v>7</v>
      </c>
      <c r="BJ99" s="107">
        <v>11</v>
      </c>
      <c r="BK99" s="139">
        <v>1</v>
      </c>
      <c r="BL99" s="108">
        <v>83</v>
      </c>
      <c r="BM99" s="139">
        <v>1</v>
      </c>
    </row>
    <row r="100" spans="2:65" x14ac:dyDescent="0.35">
      <c r="B100" s="108" t="s">
        <v>1</v>
      </c>
      <c r="C100" s="108" t="s">
        <v>207</v>
      </c>
      <c r="D100" s="108" t="s">
        <v>208</v>
      </c>
      <c r="E100" s="143" t="s">
        <v>404</v>
      </c>
      <c r="F100" s="108" t="s">
        <v>1078</v>
      </c>
      <c r="G100" s="108" t="s">
        <v>210</v>
      </c>
      <c r="H100" s="108" t="s">
        <v>2513</v>
      </c>
      <c r="I100" s="131" t="s">
        <v>603</v>
      </c>
      <c r="J100" s="108" t="s">
        <v>1998</v>
      </c>
      <c r="K100" s="131" t="s">
        <v>603</v>
      </c>
      <c r="L100" s="108" t="s">
        <v>2218</v>
      </c>
      <c r="M100" s="108" t="s">
        <v>534</v>
      </c>
      <c r="N100" s="129" t="s">
        <v>534</v>
      </c>
      <c r="O100" s="108">
        <v>2</v>
      </c>
      <c r="P100" s="108">
        <v>2</v>
      </c>
      <c r="Q100" s="108">
        <v>1</v>
      </c>
      <c r="R100" s="108">
        <v>1</v>
      </c>
      <c r="S100" s="108">
        <v>2</v>
      </c>
      <c r="T100" s="108">
        <v>2</v>
      </c>
      <c r="U100" s="108">
        <v>2</v>
      </c>
      <c r="V100" s="108">
        <v>2</v>
      </c>
      <c r="W100" s="108">
        <v>4</v>
      </c>
      <c r="X100" s="108" t="s">
        <v>2512</v>
      </c>
      <c r="Y100" s="108" t="s">
        <v>548</v>
      </c>
      <c r="Z100" s="108" t="s">
        <v>548</v>
      </c>
      <c r="AA100" s="108" t="s">
        <v>548</v>
      </c>
      <c r="AB100" s="108" t="s">
        <v>548</v>
      </c>
      <c r="AC100" s="108">
        <v>18</v>
      </c>
      <c r="AD100" s="135">
        <v>1</v>
      </c>
      <c r="AE100" s="108">
        <v>10</v>
      </c>
      <c r="AF100" s="108">
        <v>10</v>
      </c>
      <c r="AG100" s="135">
        <v>1</v>
      </c>
      <c r="AH100" s="108">
        <v>10</v>
      </c>
      <c r="AI100" s="108">
        <v>4</v>
      </c>
      <c r="AJ100" s="108">
        <v>14</v>
      </c>
      <c r="AK100" s="135">
        <v>1</v>
      </c>
      <c r="AL100" s="108">
        <v>3</v>
      </c>
      <c r="AM100" s="108" t="s">
        <v>548</v>
      </c>
      <c r="AN100" s="108" t="s">
        <v>548</v>
      </c>
      <c r="AO100" s="108">
        <v>4</v>
      </c>
      <c r="AP100" s="108" t="s">
        <v>548</v>
      </c>
      <c r="AQ100" s="108">
        <v>7</v>
      </c>
      <c r="AR100" s="135">
        <v>1</v>
      </c>
      <c r="AS100" s="108">
        <v>5</v>
      </c>
      <c r="AT100" s="108">
        <v>4</v>
      </c>
      <c r="AU100" s="108">
        <v>9</v>
      </c>
      <c r="AV100" s="135">
        <v>1</v>
      </c>
      <c r="AW100" s="108">
        <v>2</v>
      </c>
      <c r="AX100" s="108" t="s">
        <v>614</v>
      </c>
      <c r="AY100" s="108">
        <v>2</v>
      </c>
      <c r="AZ100" s="135">
        <v>1</v>
      </c>
      <c r="BA100" s="108">
        <v>2</v>
      </c>
      <c r="BB100" s="131" t="s">
        <v>603</v>
      </c>
      <c r="BC100" s="108">
        <v>2</v>
      </c>
      <c r="BD100" s="135">
        <v>1</v>
      </c>
      <c r="BE100" s="108">
        <v>10</v>
      </c>
      <c r="BF100" s="108">
        <v>10</v>
      </c>
      <c r="BG100" s="135">
        <v>1</v>
      </c>
      <c r="BH100" s="108">
        <v>4</v>
      </c>
      <c r="BI100" s="108">
        <v>7</v>
      </c>
      <c r="BJ100" s="108">
        <v>11</v>
      </c>
      <c r="BK100" s="135">
        <v>1</v>
      </c>
      <c r="BL100" s="108">
        <v>83</v>
      </c>
      <c r="BM100" s="135">
        <v>1</v>
      </c>
    </row>
    <row r="101" spans="2:65" x14ac:dyDescent="0.35">
      <c r="B101" s="107" t="s">
        <v>1</v>
      </c>
      <c r="C101" s="107" t="s">
        <v>39</v>
      </c>
      <c r="D101" s="107" t="s">
        <v>40</v>
      </c>
      <c r="E101" s="144" t="s">
        <v>115</v>
      </c>
      <c r="F101" s="107" t="s">
        <v>982</v>
      </c>
      <c r="G101" s="107" t="s">
        <v>42</v>
      </c>
      <c r="H101" s="107" t="s">
        <v>2511</v>
      </c>
      <c r="I101" s="133" t="s">
        <v>603</v>
      </c>
      <c r="J101" s="107" t="s">
        <v>1958</v>
      </c>
      <c r="K101" s="133" t="s">
        <v>603</v>
      </c>
      <c r="L101" s="107" t="s">
        <v>630</v>
      </c>
      <c r="M101" s="107" t="s">
        <v>534</v>
      </c>
      <c r="N101" s="132" t="s">
        <v>534</v>
      </c>
      <c r="O101" s="107">
        <v>2</v>
      </c>
      <c r="P101" s="107">
        <v>2</v>
      </c>
      <c r="Q101" s="107">
        <v>1</v>
      </c>
      <c r="R101" s="107">
        <v>1</v>
      </c>
      <c r="S101" s="107">
        <v>2</v>
      </c>
      <c r="T101" s="107">
        <v>2</v>
      </c>
      <c r="U101" s="107">
        <v>2</v>
      </c>
      <c r="V101" s="107">
        <v>2</v>
      </c>
      <c r="W101" s="107">
        <v>4</v>
      </c>
      <c r="X101" s="107" t="s">
        <v>2312</v>
      </c>
      <c r="Y101" s="107" t="s">
        <v>548</v>
      </c>
      <c r="Z101" s="107" t="s">
        <v>548</v>
      </c>
      <c r="AA101" s="107" t="s">
        <v>548</v>
      </c>
      <c r="AB101" s="107" t="s">
        <v>548</v>
      </c>
      <c r="AC101" s="107">
        <v>18</v>
      </c>
      <c r="AD101" s="139">
        <v>1</v>
      </c>
      <c r="AE101" s="107" t="s">
        <v>548</v>
      </c>
      <c r="AF101" s="107" t="s">
        <v>534</v>
      </c>
      <c r="AG101" s="132" t="s">
        <v>534</v>
      </c>
      <c r="AH101" s="107">
        <v>10</v>
      </c>
      <c r="AI101" s="107">
        <v>4</v>
      </c>
      <c r="AJ101" s="107">
        <v>14</v>
      </c>
      <c r="AK101" s="139">
        <v>1</v>
      </c>
      <c r="AL101" s="107">
        <v>3</v>
      </c>
      <c r="AM101" s="107" t="s">
        <v>548</v>
      </c>
      <c r="AN101" s="107" t="s">
        <v>548</v>
      </c>
      <c r="AO101" s="107">
        <v>4</v>
      </c>
      <c r="AP101" s="107" t="s">
        <v>548</v>
      </c>
      <c r="AQ101" s="107">
        <v>7</v>
      </c>
      <c r="AR101" s="139">
        <v>1</v>
      </c>
      <c r="AS101" s="107">
        <v>5</v>
      </c>
      <c r="AT101" s="107">
        <v>4</v>
      </c>
      <c r="AU101" s="107">
        <v>9</v>
      </c>
      <c r="AV101" s="139">
        <v>1</v>
      </c>
      <c r="AW101" s="107">
        <v>2</v>
      </c>
      <c r="AX101" s="107" t="s">
        <v>614</v>
      </c>
      <c r="AY101" s="107">
        <v>2</v>
      </c>
      <c r="AZ101" s="139">
        <v>1</v>
      </c>
      <c r="BA101" s="107" t="s">
        <v>548</v>
      </c>
      <c r="BB101" s="133" t="s">
        <v>603</v>
      </c>
      <c r="BC101" s="107" t="s">
        <v>534</v>
      </c>
      <c r="BD101" s="132" t="s">
        <v>534</v>
      </c>
      <c r="BE101" s="107">
        <v>10</v>
      </c>
      <c r="BF101" s="107">
        <v>10</v>
      </c>
      <c r="BG101" s="139">
        <v>1</v>
      </c>
      <c r="BH101" s="107">
        <v>4</v>
      </c>
      <c r="BI101" s="107">
        <v>7</v>
      </c>
      <c r="BJ101" s="107">
        <v>11</v>
      </c>
      <c r="BK101" s="139">
        <v>1</v>
      </c>
      <c r="BL101" s="108">
        <v>71</v>
      </c>
      <c r="BM101" s="139">
        <v>1</v>
      </c>
    </row>
    <row r="102" spans="2:65" x14ac:dyDescent="0.35">
      <c r="B102" s="108" t="s">
        <v>1</v>
      </c>
      <c r="C102" s="108" t="s">
        <v>85</v>
      </c>
      <c r="D102" s="108" t="s">
        <v>91</v>
      </c>
      <c r="E102" s="143" t="s">
        <v>92</v>
      </c>
      <c r="F102" s="108" t="s">
        <v>963</v>
      </c>
      <c r="G102" s="108" t="s">
        <v>88</v>
      </c>
      <c r="H102" s="108" t="s">
        <v>2510</v>
      </c>
      <c r="I102" s="131" t="s">
        <v>603</v>
      </c>
      <c r="J102" s="108" t="s">
        <v>2159</v>
      </c>
      <c r="K102" s="131" t="s">
        <v>603</v>
      </c>
      <c r="L102" s="108" t="s">
        <v>622</v>
      </c>
      <c r="M102" s="108" t="s">
        <v>534</v>
      </c>
      <c r="N102" s="129" t="s">
        <v>534</v>
      </c>
      <c r="O102" s="108">
        <v>2</v>
      </c>
      <c r="P102" s="108">
        <v>2</v>
      </c>
      <c r="Q102" s="108">
        <v>1</v>
      </c>
      <c r="R102" s="108">
        <v>1</v>
      </c>
      <c r="S102" s="108">
        <v>2</v>
      </c>
      <c r="T102" s="108">
        <v>2</v>
      </c>
      <c r="U102" s="108">
        <v>2</v>
      </c>
      <c r="V102" s="108">
        <v>2</v>
      </c>
      <c r="W102" s="108">
        <v>4</v>
      </c>
      <c r="X102" s="108" t="s">
        <v>2509</v>
      </c>
      <c r="Y102" s="108" t="s">
        <v>548</v>
      </c>
      <c r="Z102" s="108" t="s">
        <v>548</v>
      </c>
      <c r="AA102" s="108" t="s">
        <v>548</v>
      </c>
      <c r="AB102" s="108" t="s">
        <v>548</v>
      </c>
      <c r="AC102" s="108">
        <v>18</v>
      </c>
      <c r="AD102" s="135">
        <v>1</v>
      </c>
      <c r="AE102" s="108">
        <v>10</v>
      </c>
      <c r="AF102" s="108">
        <v>10</v>
      </c>
      <c r="AG102" s="135">
        <v>1</v>
      </c>
      <c r="AH102" s="108">
        <v>10</v>
      </c>
      <c r="AI102" s="108">
        <v>4</v>
      </c>
      <c r="AJ102" s="108">
        <v>14</v>
      </c>
      <c r="AK102" s="135">
        <v>1</v>
      </c>
      <c r="AL102" s="108">
        <v>3</v>
      </c>
      <c r="AM102" s="108" t="s">
        <v>548</v>
      </c>
      <c r="AN102" s="108" t="s">
        <v>548</v>
      </c>
      <c r="AO102" s="108">
        <v>4</v>
      </c>
      <c r="AP102" s="108" t="s">
        <v>548</v>
      </c>
      <c r="AQ102" s="108">
        <v>7</v>
      </c>
      <c r="AR102" s="135">
        <v>1</v>
      </c>
      <c r="AS102" s="108">
        <v>5</v>
      </c>
      <c r="AT102" s="108">
        <v>4</v>
      </c>
      <c r="AU102" s="108">
        <v>9</v>
      </c>
      <c r="AV102" s="135">
        <v>1</v>
      </c>
      <c r="AW102" s="108">
        <v>2</v>
      </c>
      <c r="AX102" s="108" t="s">
        <v>548</v>
      </c>
      <c r="AY102" s="108">
        <v>2</v>
      </c>
      <c r="AZ102" s="135">
        <v>1</v>
      </c>
      <c r="BA102" s="108">
        <v>2</v>
      </c>
      <c r="BB102" s="131" t="s">
        <v>603</v>
      </c>
      <c r="BC102" s="108">
        <v>2</v>
      </c>
      <c r="BD102" s="135">
        <v>1</v>
      </c>
      <c r="BE102" s="108">
        <v>10</v>
      </c>
      <c r="BF102" s="108">
        <v>10</v>
      </c>
      <c r="BG102" s="135">
        <v>1</v>
      </c>
      <c r="BH102" s="108">
        <v>4</v>
      </c>
      <c r="BI102" s="108">
        <v>7</v>
      </c>
      <c r="BJ102" s="108">
        <v>11</v>
      </c>
      <c r="BK102" s="135">
        <v>1</v>
      </c>
      <c r="BL102" s="108">
        <v>83</v>
      </c>
      <c r="BM102" s="135">
        <v>1</v>
      </c>
    </row>
    <row r="103" spans="2:65" x14ac:dyDescent="0.35">
      <c r="B103" s="107" t="s">
        <v>1</v>
      </c>
      <c r="C103" s="107" t="s">
        <v>21</v>
      </c>
      <c r="D103" s="107" t="s">
        <v>308</v>
      </c>
      <c r="E103" s="144" t="s">
        <v>406</v>
      </c>
      <c r="F103" s="107" t="s">
        <v>975</v>
      </c>
      <c r="G103" s="107" t="s">
        <v>521</v>
      </c>
      <c r="H103" s="107" t="s">
        <v>2508</v>
      </c>
      <c r="I103" s="133" t="s">
        <v>603</v>
      </c>
      <c r="J103" s="107" t="s">
        <v>1323</v>
      </c>
      <c r="K103" s="133" t="s">
        <v>603</v>
      </c>
      <c r="L103" s="107" t="s">
        <v>604</v>
      </c>
      <c r="M103" s="107" t="s">
        <v>534</v>
      </c>
      <c r="N103" s="132" t="s">
        <v>534</v>
      </c>
      <c r="O103" s="107">
        <v>2</v>
      </c>
      <c r="P103" s="107">
        <v>2</v>
      </c>
      <c r="Q103" s="107">
        <v>1</v>
      </c>
      <c r="R103" s="107">
        <v>1</v>
      </c>
      <c r="S103" s="107">
        <v>2</v>
      </c>
      <c r="T103" s="107" t="s">
        <v>548</v>
      </c>
      <c r="U103" s="107">
        <v>2</v>
      </c>
      <c r="V103" s="107">
        <v>2</v>
      </c>
      <c r="W103" s="107">
        <v>4</v>
      </c>
      <c r="X103" s="107" t="s">
        <v>2507</v>
      </c>
      <c r="Y103" s="107" t="s">
        <v>548</v>
      </c>
      <c r="Z103" s="107" t="s">
        <v>548</v>
      </c>
      <c r="AA103" s="107" t="s">
        <v>548</v>
      </c>
      <c r="AB103" s="107" t="s">
        <v>548</v>
      </c>
      <c r="AC103" s="107">
        <v>16</v>
      </c>
      <c r="AD103" s="139">
        <v>1</v>
      </c>
      <c r="AE103" s="107">
        <v>10</v>
      </c>
      <c r="AF103" s="107">
        <v>10</v>
      </c>
      <c r="AG103" s="139">
        <v>1</v>
      </c>
      <c r="AH103" s="107">
        <v>10</v>
      </c>
      <c r="AI103" s="107">
        <v>4</v>
      </c>
      <c r="AJ103" s="107">
        <v>14</v>
      </c>
      <c r="AK103" s="139">
        <v>1</v>
      </c>
      <c r="AL103" s="107">
        <v>3</v>
      </c>
      <c r="AM103" s="107" t="s">
        <v>548</v>
      </c>
      <c r="AN103" s="107" t="s">
        <v>548</v>
      </c>
      <c r="AO103" s="107">
        <v>4</v>
      </c>
      <c r="AP103" s="107" t="s">
        <v>548</v>
      </c>
      <c r="AQ103" s="107">
        <v>7</v>
      </c>
      <c r="AR103" s="139">
        <v>1</v>
      </c>
      <c r="AS103" s="107">
        <v>5</v>
      </c>
      <c r="AT103" s="107">
        <v>4</v>
      </c>
      <c r="AU103" s="107">
        <v>9</v>
      </c>
      <c r="AV103" s="139">
        <v>1</v>
      </c>
      <c r="AW103" s="107">
        <v>2</v>
      </c>
      <c r="AX103" s="107" t="s">
        <v>548</v>
      </c>
      <c r="AY103" s="107">
        <v>2</v>
      </c>
      <c r="AZ103" s="139">
        <v>1</v>
      </c>
      <c r="BA103" s="107">
        <v>2</v>
      </c>
      <c r="BB103" s="133" t="s">
        <v>603</v>
      </c>
      <c r="BC103" s="107">
        <v>2</v>
      </c>
      <c r="BD103" s="139">
        <v>1</v>
      </c>
      <c r="BE103" s="107">
        <v>10</v>
      </c>
      <c r="BF103" s="107">
        <v>10</v>
      </c>
      <c r="BG103" s="139">
        <v>1</v>
      </c>
      <c r="BH103" s="107">
        <v>4</v>
      </c>
      <c r="BI103" s="107">
        <v>7</v>
      </c>
      <c r="BJ103" s="107">
        <v>11</v>
      </c>
      <c r="BK103" s="139">
        <v>1</v>
      </c>
      <c r="BL103" s="108">
        <v>81</v>
      </c>
      <c r="BM103" s="139">
        <v>1</v>
      </c>
    </row>
    <row r="104" spans="2:65" x14ac:dyDescent="0.35">
      <c r="B104" s="108" t="s">
        <v>1</v>
      </c>
      <c r="C104" s="108" t="s">
        <v>34</v>
      </c>
      <c r="D104" s="108" t="s">
        <v>35</v>
      </c>
      <c r="E104" s="143" t="s">
        <v>116</v>
      </c>
      <c r="F104" s="108" t="s">
        <v>922</v>
      </c>
      <c r="G104" s="108" t="s">
        <v>202</v>
      </c>
      <c r="H104" s="108" t="s">
        <v>2506</v>
      </c>
      <c r="I104" s="131" t="s">
        <v>603</v>
      </c>
      <c r="J104" s="108" t="s">
        <v>1303</v>
      </c>
      <c r="K104" s="131" t="s">
        <v>603</v>
      </c>
      <c r="L104" s="108" t="s">
        <v>631</v>
      </c>
      <c r="M104" s="108" t="s">
        <v>534</v>
      </c>
      <c r="N104" s="129" t="s">
        <v>534</v>
      </c>
      <c r="O104" s="108">
        <v>2</v>
      </c>
      <c r="P104" s="108">
        <v>2</v>
      </c>
      <c r="Q104" s="108">
        <v>1</v>
      </c>
      <c r="R104" s="108">
        <v>1</v>
      </c>
      <c r="S104" s="108">
        <v>2</v>
      </c>
      <c r="T104" s="108">
        <v>2</v>
      </c>
      <c r="U104" s="108">
        <v>2</v>
      </c>
      <c r="V104" s="108">
        <v>2</v>
      </c>
      <c r="W104" s="108">
        <v>4</v>
      </c>
      <c r="X104" s="108" t="s">
        <v>2505</v>
      </c>
      <c r="Y104" s="108" t="s">
        <v>548</v>
      </c>
      <c r="Z104" s="108" t="s">
        <v>548</v>
      </c>
      <c r="AA104" s="108" t="s">
        <v>548</v>
      </c>
      <c r="AB104" s="108" t="s">
        <v>548</v>
      </c>
      <c r="AC104" s="108">
        <v>18</v>
      </c>
      <c r="AD104" s="135">
        <v>1</v>
      </c>
      <c r="AE104" s="108">
        <v>10</v>
      </c>
      <c r="AF104" s="108">
        <v>10</v>
      </c>
      <c r="AG104" s="135">
        <v>1</v>
      </c>
      <c r="AH104" s="108">
        <v>10</v>
      </c>
      <c r="AI104" s="108">
        <v>4</v>
      </c>
      <c r="AJ104" s="108">
        <v>14</v>
      </c>
      <c r="AK104" s="135">
        <v>1</v>
      </c>
      <c r="AL104" s="108">
        <v>3</v>
      </c>
      <c r="AM104" s="108" t="s">
        <v>548</v>
      </c>
      <c r="AN104" s="108" t="s">
        <v>548</v>
      </c>
      <c r="AO104" s="108">
        <v>4</v>
      </c>
      <c r="AP104" s="108" t="s">
        <v>548</v>
      </c>
      <c r="AQ104" s="108">
        <v>7</v>
      </c>
      <c r="AR104" s="135">
        <v>1</v>
      </c>
      <c r="AS104" s="108">
        <v>5</v>
      </c>
      <c r="AT104" s="108">
        <v>4</v>
      </c>
      <c r="AU104" s="108">
        <v>9</v>
      </c>
      <c r="AV104" s="135">
        <v>1</v>
      </c>
      <c r="AW104" s="108">
        <v>2</v>
      </c>
      <c r="AX104" s="108" t="s">
        <v>548</v>
      </c>
      <c r="AY104" s="108">
        <v>2</v>
      </c>
      <c r="AZ104" s="135">
        <v>1</v>
      </c>
      <c r="BA104" s="108">
        <v>2</v>
      </c>
      <c r="BB104" s="131" t="s">
        <v>603</v>
      </c>
      <c r="BC104" s="108">
        <v>2</v>
      </c>
      <c r="BD104" s="135">
        <v>1</v>
      </c>
      <c r="BE104" s="108">
        <v>10</v>
      </c>
      <c r="BF104" s="108">
        <v>10</v>
      </c>
      <c r="BG104" s="135">
        <v>1</v>
      </c>
      <c r="BH104" s="108">
        <v>4</v>
      </c>
      <c r="BI104" s="108">
        <v>7</v>
      </c>
      <c r="BJ104" s="108">
        <v>11</v>
      </c>
      <c r="BK104" s="135">
        <v>1</v>
      </c>
      <c r="BL104" s="108">
        <v>83</v>
      </c>
      <c r="BM104" s="135">
        <v>1</v>
      </c>
    </row>
    <row r="105" spans="2:65" x14ac:dyDescent="0.35">
      <c r="B105" s="107" t="s">
        <v>1</v>
      </c>
      <c r="C105" s="107" t="s">
        <v>8</v>
      </c>
      <c r="D105" s="107" t="s">
        <v>244</v>
      </c>
      <c r="E105" s="144" t="s">
        <v>245</v>
      </c>
      <c r="F105" s="107" t="s">
        <v>981</v>
      </c>
      <c r="G105" s="107" t="s">
        <v>11</v>
      </c>
      <c r="H105" s="107" t="s">
        <v>2504</v>
      </c>
      <c r="I105" s="133" t="s">
        <v>603</v>
      </c>
      <c r="J105" s="107" t="s">
        <v>1303</v>
      </c>
      <c r="K105" s="133" t="s">
        <v>603</v>
      </c>
      <c r="L105" s="107" t="s">
        <v>622</v>
      </c>
      <c r="M105" s="107" t="s">
        <v>534</v>
      </c>
      <c r="N105" s="132" t="s">
        <v>534</v>
      </c>
      <c r="O105" s="107">
        <v>2</v>
      </c>
      <c r="P105" s="107">
        <v>2</v>
      </c>
      <c r="Q105" s="107">
        <v>1</v>
      </c>
      <c r="R105" s="107">
        <v>1</v>
      </c>
      <c r="S105" s="107">
        <v>2</v>
      </c>
      <c r="T105" s="107">
        <v>2</v>
      </c>
      <c r="U105" s="107">
        <v>2</v>
      </c>
      <c r="V105" s="107">
        <v>2</v>
      </c>
      <c r="W105" s="107">
        <v>4</v>
      </c>
      <c r="X105" s="107" t="s">
        <v>2503</v>
      </c>
      <c r="Y105" s="107" t="s">
        <v>548</v>
      </c>
      <c r="Z105" s="107" t="s">
        <v>548</v>
      </c>
      <c r="AA105" s="107" t="s">
        <v>548</v>
      </c>
      <c r="AB105" s="107" t="s">
        <v>548</v>
      </c>
      <c r="AC105" s="107">
        <v>18</v>
      </c>
      <c r="AD105" s="139">
        <v>1</v>
      </c>
      <c r="AE105" s="107" t="s">
        <v>548</v>
      </c>
      <c r="AF105" s="107" t="s">
        <v>534</v>
      </c>
      <c r="AG105" s="132" t="s">
        <v>534</v>
      </c>
      <c r="AH105" s="107">
        <v>10</v>
      </c>
      <c r="AI105" s="107">
        <v>4</v>
      </c>
      <c r="AJ105" s="107">
        <v>14</v>
      </c>
      <c r="AK105" s="139">
        <v>1</v>
      </c>
      <c r="AL105" s="107">
        <v>3</v>
      </c>
      <c r="AM105" s="107">
        <v>3</v>
      </c>
      <c r="AN105" s="107" t="s">
        <v>614</v>
      </c>
      <c r="AO105" s="107">
        <v>4</v>
      </c>
      <c r="AP105" s="107" t="s">
        <v>548</v>
      </c>
      <c r="AQ105" s="107">
        <v>10</v>
      </c>
      <c r="AR105" s="139">
        <v>1</v>
      </c>
      <c r="AS105" s="107">
        <v>5</v>
      </c>
      <c r="AT105" s="107">
        <v>4</v>
      </c>
      <c r="AU105" s="107">
        <v>9</v>
      </c>
      <c r="AV105" s="139">
        <v>1</v>
      </c>
      <c r="AW105" s="107">
        <v>2</v>
      </c>
      <c r="AX105" s="107" t="s">
        <v>548</v>
      </c>
      <c r="AY105" s="107">
        <v>2</v>
      </c>
      <c r="AZ105" s="139">
        <v>1</v>
      </c>
      <c r="BA105" s="107">
        <v>2</v>
      </c>
      <c r="BB105" s="133" t="s">
        <v>603</v>
      </c>
      <c r="BC105" s="107">
        <v>2</v>
      </c>
      <c r="BD105" s="139">
        <v>1</v>
      </c>
      <c r="BE105" s="107">
        <v>10</v>
      </c>
      <c r="BF105" s="107">
        <v>10</v>
      </c>
      <c r="BG105" s="139">
        <v>1</v>
      </c>
      <c r="BH105" s="107">
        <v>4</v>
      </c>
      <c r="BI105" s="107">
        <v>7</v>
      </c>
      <c r="BJ105" s="107">
        <v>11</v>
      </c>
      <c r="BK105" s="139">
        <v>1</v>
      </c>
      <c r="BL105" s="108">
        <v>76</v>
      </c>
      <c r="BM105" s="139">
        <v>1</v>
      </c>
    </row>
    <row r="106" spans="2:65" x14ac:dyDescent="0.35">
      <c r="B106" s="108" t="s">
        <v>1</v>
      </c>
      <c r="C106" s="108" t="s">
        <v>2</v>
      </c>
      <c r="D106" s="108" t="s">
        <v>37</v>
      </c>
      <c r="E106" s="143" t="s">
        <v>226</v>
      </c>
      <c r="F106" s="108" t="s">
        <v>944</v>
      </c>
      <c r="G106" s="108" t="s">
        <v>5</v>
      </c>
      <c r="H106" s="108" t="s">
        <v>2028</v>
      </c>
      <c r="I106" s="131" t="s">
        <v>603</v>
      </c>
      <c r="J106" s="108" t="s">
        <v>2060</v>
      </c>
      <c r="K106" s="131" t="s">
        <v>603</v>
      </c>
      <c r="L106" s="108" t="s">
        <v>641</v>
      </c>
      <c r="M106" s="108" t="s">
        <v>534</v>
      </c>
      <c r="N106" s="129" t="s">
        <v>534</v>
      </c>
      <c r="O106" s="108">
        <v>2</v>
      </c>
      <c r="P106" s="108">
        <v>2</v>
      </c>
      <c r="Q106" s="108">
        <v>1</v>
      </c>
      <c r="R106" s="108">
        <v>1</v>
      </c>
      <c r="S106" s="108">
        <v>2</v>
      </c>
      <c r="T106" s="108" t="s">
        <v>548</v>
      </c>
      <c r="U106" s="108">
        <v>2</v>
      </c>
      <c r="V106" s="108">
        <v>2</v>
      </c>
      <c r="W106" s="108">
        <v>4</v>
      </c>
      <c r="X106" s="108" t="s">
        <v>2502</v>
      </c>
      <c r="Y106" s="108" t="s">
        <v>548</v>
      </c>
      <c r="Z106" s="108" t="s">
        <v>548</v>
      </c>
      <c r="AA106" s="108" t="s">
        <v>548</v>
      </c>
      <c r="AB106" s="108" t="s">
        <v>548</v>
      </c>
      <c r="AC106" s="108">
        <v>16</v>
      </c>
      <c r="AD106" s="135">
        <v>1</v>
      </c>
      <c r="AE106" s="108">
        <v>10</v>
      </c>
      <c r="AF106" s="108">
        <v>10</v>
      </c>
      <c r="AG106" s="135">
        <v>1</v>
      </c>
      <c r="AH106" s="108">
        <v>10</v>
      </c>
      <c r="AI106" s="108">
        <v>4</v>
      </c>
      <c r="AJ106" s="108">
        <v>14</v>
      </c>
      <c r="AK106" s="135">
        <v>1</v>
      </c>
      <c r="AL106" s="108">
        <v>3</v>
      </c>
      <c r="AM106" s="108">
        <v>3</v>
      </c>
      <c r="AN106" s="108" t="s">
        <v>614</v>
      </c>
      <c r="AO106" s="108">
        <v>4</v>
      </c>
      <c r="AP106" s="108" t="s">
        <v>548</v>
      </c>
      <c r="AQ106" s="108">
        <v>10</v>
      </c>
      <c r="AR106" s="135">
        <v>1</v>
      </c>
      <c r="AS106" s="108">
        <v>5</v>
      </c>
      <c r="AT106" s="108">
        <v>4</v>
      </c>
      <c r="AU106" s="108">
        <v>9</v>
      </c>
      <c r="AV106" s="135">
        <v>1</v>
      </c>
      <c r="AW106" s="108">
        <v>2</v>
      </c>
      <c r="AX106" s="108" t="s">
        <v>548</v>
      </c>
      <c r="AY106" s="108">
        <v>2</v>
      </c>
      <c r="AZ106" s="135">
        <v>1</v>
      </c>
      <c r="BA106" s="108">
        <v>2</v>
      </c>
      <c r="BB106" s="131" t="s">
        <v>603</v>
      </c>
      <c r="BC106" s="108">
        <v>2</v>
      </c>
      <c r="BD106" s="135">
        <v>1</v>
      </c>
      <c r="BE106" s="108">
        <v>10</v>
      </c>
      <c r="BF106" s="108">
        <v>10</v>
      </c>
      <c r="BG106" s="135">
        <v>1</v>
      </c>
      <c r="BH106" s="108">
        <v>4</v>
      </c>
      <c r="BI106" s="108">
        <v>7</v>
      </c>
      <c r="BJ106" s="108">
        <v>11</v>
      </c>
      <c r="BK106" s="135">
        <v>1</v>
      </c>
      <c r="BL106" s="108">
        <v>84</v>
      </c>
      <c r="BM106" s="135">
        <v>1</v>
      </c>
    </row>
    <row r="107" spans="2:65" x14ac:dyDescent="0.35">
      <c r="B107" s="107" t="s">
        <v>1</v>
      </c>
      <c r="C107" s="107" t="s">
        <v>117</v>
      </c>
      <c r="D107" s="107" t="s">
        <v>118</v>
      </c>
      <c r="E107" s="144" t="s">
        <v>285</v>
      </c>
      <c r="F107" s="107" t="s">
        <v>1041</v>
      </c>
      <c r="G107" s="107" t="s">
        <v>45</v>
      </c>
      <c r="H107" s="107" t="s">
        <v>2501</v>
      </c>
      <c r="I107" s="133" t="s">
        <v>603</v>
      </c>
      <c r="J107" s="107" t="s">
        <v>1303</v>
      </c>
      <c r="K107" s="133" t="s">
        <v>603</v>
      </c>
      <c r="L107" s="107" t="s">
        <v>624</v>
      </c>
      <c r="M107" s="107" t="s">
        <v>534</v>
      </c>
      <c r="N107" s="132" t="s">
        <v>534</v>
      </c>
      <c r="O107" s="107">
        <v>2</v>
      </c>
      <c r="P107" s="107">
        <v>2</v>
      </c>
      <c r="Q107" s="107">
        <v>1</v>
      </c>
      <c r="R107" s="107">
        <v>1</v>
      </c>
      <c r="S107" s="107">
        <v>2</v>
      </c>
      <c r="T107" s="107">
        <v>2</v>
      </c>
      <c r="U107" s="107">
        <v>2</v>
      </c>
      <c r="V107" s="107">
        <v>2</v>
      </c>
      <c r="W107" s="107">
        <v>4</v>
      </c>
      <c r="X107" s="107" t="s">
        <v>717</v>
      </c>
      <c r="Y107" s="107" t="s">
        <v>548</v>
      </c>
      <c r="Z107" s="107" t="s">
        <v>548</v>
      </c>
      <c r="AA107" s="107" t="s">
        <v>548</v>
      </c>
      <c r="AB107" s="107" t="s">
        <v>548</v>
      </c>
      <c r="AC107" s="107">
        <v>18</v>
      </c>
      <c r="AD107" s="139">
        <v>1</v>
      </c>
      <c r="AE107" s="107">
        <v>10</v>
      </c>
      <c r="AF107" s="107">
        <v>10</v>
      </c>
      <c r="AG107" s="139">
        <v>1</v>
      </c>
      <c r="AH107" s="107">
        <v>10</v>
      </c>
      <c r="AI107" s="107">
        <v>4</v>
      </c>
      <c r="AJ107" s="107">
        <v>14</v>
      </c>
      <c r="AK107" s="139">
        <v>1</v>
      </c>
      <c r="AL107" s="107">
        <v>3</v>
      </c>
      <c r="AM107" s="107" t="s">
        <v>548</v>
      </c>
      <c r="AN107" s="107" t="s">
        <v>548</v>
      </c>
      <c r="AO107" s="107">
        <v>4</v>
      </c>
      <c r="AP107" s="107" t="s">
        <v>548</v>
      </c>
      <c r="AQ107" s="107">
        <v>7</v>
      </c>
      <c r="AR107" s="139">
        <v>1</v>
      </c>
      <c r="AS107" s="107">
        <v>5</v>
      </c>
      <c r="AT107" s="107">
        <v>4</v>
      </c>
      <c r="AU107" s="107">
        <v>9</v>
      </c>
      <c r="AV107" s="139">
        <v>1</v>
      </c>
      <c r="AW107" s="107">
        <v>2</v>
      </c>
      <c r="AX107" s="107" t="s">
        <v>614</v>
      </c>
      <c r="AY107" s="107">
        <v>2</v>
      </c>
      <c r="AZ107" s="139">
        <v>1</v>
      </c>
      <c r="BA107" s="107">
        <v>2</v>
      </c>
      <c r="BB107" s="133" t="s">
        <v>603</v>
      </c>
      <c r="BC107" s="107">
        <v>2</v>
      </c>
      <c r="BD107" s="139">
        <v>1</v>
      </c>
      <c r="BE107" s="107">
        <v>10</v>
      </c>
      <c r="BF107" s="107">
        <v>10</v>
      </c>
      <c r="BG107" s="139">
        <v>1</v>
      </c>
      <c r="BH107" s="107">
        <v>4</v>
      </c>
      <c r="BI107" s="107">
        <v>7</v>
      </c>
      <c r="BJ107" s="107">
        <v>11</v>
      </c>
      <c r="BK107" s="139">
        <v>1</v>
      </c>
      <c r="BL107" s="108">
        <v>83</v>
      </c>
      <c r="BM107" s="139">
        <v>1</v>
      </c>
    </row>
    <row r="108" spans="2:65" x14ac:dyDescent="0.35">
      <c r="B108" s="108" t="s">
        <v>1</v>
      </c>
      <c r="C108" s="108" t="s">
        <v>24</v>
      </c>
      <c r="D108" s="108" t="s">
        <v>273</v>
      </c>
      <c r="E108" s="143" t="s">
        <v>416</v>
      </c>
      <c r="F108" s="108" t="s">
        <v>1089</v>
      </c>
      <c r="G108" s="108" t="s">
        <v>59</v>
      </c>
      <c r="H108" s="108" t="s">
        <v>2500</v>
      </c>
      <c r="I108" s="131" t="s">
        <v>603</v>
      </c>
      <c r="J108" s="108" t="s">
        <v>1303</v>
      </c>
      <c r="K108" s="131" t="s">
        <v>603</v>
      </c>
      <c r="L108" s="108" t="s">
        <v>627</v>
      </c>
      <c r="M108" s="108" t="s">
        <v>534</v>
      </c>
      <c r="N108" s="129" t="s">
        <v>534</v>
      </c>
      <c r="O108" s="108">
        <v>2</v>
      </c>
      <c r="P108" s="108">
        <v>2</v>
      </c>
      <c r="Q108" s="108">
        <v>1</v>
      </c>
      <c r="R108" s="108">
        <v>1</v>
      </c>
      <c r="S108" s="108">
        <v>2</v>
      </c>
      <c r="T108" s="108">
        <v>2</v>
      </c>
      <c r="U108" s="108">
        <v>2</v>
      </c>
      <c r="V108" s="108">
        <v>2</v>
      </c>
      <c r="W108" s="108">
        <v>4</v>
      </c>
      <c r="X108" s="108" t="s">
        <v>2499</v>
      </c>
      <c r="Y108" s="108" t="s">
        <v>548</v>
      </c>
      <c r="Z108" s="108" t="s">
        <v>548</v>
      </c>
      <c r="AA108" s="108" t="s">
        <v>548</v>
      </c>
      <c r="AB108" s="108" t="s">
        <v>548</v>
      </c>
      <c r="AC108" s="108">
        <v>18</v>
      </c>
      <c r="AD108" s="135">
        <v>1</v>
      </c>
      <c r="AE108" s="108">
        <v>10</v>
      </c>
      <c r="AF108" s="108">
        <v>10</v>
      </c>
      <c r="AG108" s="135">
        <v>1</v>
      </c>
      <c r="AH108" s="108">
        <v>10</v>
      </c>
      <c r="AI108" s="108">
        <v>4</v>
      </c>
      <c r="AJ108" s="108">
        <v>14</v>
      </c>
      <c r="AK108" s="135">
        <v>1</v>
      </c>
      <c r="AL108" s="108">
        <v>3</v>
      </c>
      <c r="AM108" s="108" t="s">
        <v>548</v>
      </c>
      <c r="AN108" s="108" t="s">
        <v>548</v>
      </c>
      <c r="AO108" s="108">
        <v>4</v>
      </c>
      <c r="AP108" s="108" t="s">
        <v>548</v>
      </c>
      <c r="AQ108" s="108">
        <v>7</v>
      </c>
      <c r="AR108" s="135">
        <v>1</v>
      </c>
      <c r="AS108" s="108">
        <v>5</v>
      </c>
      <c r="AT108" s="108">
        <v>4</v>
      </c>
      <c r="AU108" s="108">
        <v>9</v>
      </c>
      <c r="AV108" s="135">
        <v>1</v>
      </c>
      <c r="AW108" s="108">
        <v>2</v>
      </c>
      <c r="AX108" s="108" t="s">
        <v>614</v>
      </c>
      <c r="AY108" s="108">
        <v>2</v>
      </c>
      <c r="AZ108" s="135">
        <v>1</v>
      </c>
      <c r="BA108" s="108">
        <v>2</v>
      </c>
      <c r="BB108" s="131" t="s">
        <v>603</v>
      </c>
      <c r="BC108" s="108">
        <v>2</v>
      </c>
      <c r="BD108" s="135">
        <v>1</v>
      </c>
      <c r="BE108" s="108">
        <v>10</v>
      </c>
      <c r="BF108" s="108">
        <v>10</v>
      </c>
      <c r="BG108" s="135">
        <v>1</v>
      </c>
      <c r="BH108" s="108">
        <v>4</v>
      </c>
      <c r="BI108" s="108">
        <v>7</v>
      </c>
      <c r="BJ108" s="108">
        <v>11</v>
      </c>
      <c r="BK108" s="135">
        <v>1</v>
      </c>
      <c r="BL108" s="108">
        <v>83</v>
      </c>
      <c r="BM108" s="135">
        <v>1</v>
      </c>
    </row>
    <row r="109" spans="2:65" x14ac:dyDescent="0.35">
      <c r="B109" s="107" t="s">
        <v>1</v>
      </c>
      <c r="C109" s="107" t="s">
        <v>117</v>
      </c>
      <c r="D109" s="107" t="s">
        <v>197</v>
      </c>
      <c r="E109" s="144" t="s">
        <v>198</v>
      </c>
      <c r="F109" s="107" t="s">
        <v>902</v>
      </c>
      <c r="G109" s="107" t="s">
        <v>210</v>
      </c>
      <c r="H109" s="107" t="s">
        <v>2498</v>
      </c>
      <c r="I109" s="133" t="s">
        <v>603</v>
      </c>
      <c r="J109" s="107" t="s">
        <v>1998</v>
      </c>
      <c r="K109" s="133" t="s">
        <v>603</v>
      </c>
      <c r="L109" s="107" t="s">
        <v>630</v>
      </c>
      <c r="M109" s="107" t="s">
        <v>534</v>
      </c>
      <c r="N109" s="132" t="s">
        <v>534</v>
      </c>
      <c r="O109" s="107">
        <v>2</v>
      </c>
      <c r="P109" s="107">
        <v>2</v>
      </c>
      <c r="Q109" s="107">
        <v>1</v>
      </c>
      <c r="R109" s="107">
        <v>1</v>
      </c>
      <c r="S109" s="107">
        <v>2</v>
      </c>
      <c r="T109" s="107">
        <v>2</v>
      </c>
      <c r="U109" s="107">
        <v>2</v>
      </c>
      <c r="V109" s="107">
        <v>2</v>
      </c>
      <c r="W109" s="107">
        <v>4</v>
      </c>
      <c r="X109" s="107" t="s">
        <v>2497</v>
      </c>
      <c r="Y109" s="107" t="s">
        <v>548</v>
      </c>
      <c r="Z109" s="107" t="s">
        <v>548</v>
      </c>
      <c r="AA109" s="107" t="s">
        <v>548</v>
      </c>
      <c r="AB109" s="107" t="s">
        <v>548</v>
      </c>
      <c r="AC109" s="107">
        <v>18</v>
      </c>
      <c r="AD109" s="139">
        <v>1</v>
      </c>
      <c r="AE109" s="107">
        <v>10</v>
      </c>
      <c r="AF109" s="107">
        <v>10</v>
      </c>
      <c r="AG109" s="139">
        <v>1</v>
      </c>
      <c r="AH109" s="107">
        <v>10</v>
      </c>
      <c r="AI109" s="107">
        <v>4</v>
      </c>
      <c r="AJ109" s="107">
        <v>14</v>
      </c>
      <c r="AK109" s="139">
        <v>1</v>
      </c>
      <c r="AL109" s="107">
        <v>3</v>
      </c>
      <c r="AM109" s="107" t="s">
        <v>548</v>
      </c>
      <c r="AN109" s="107" t="s">
        <v>548</v>
      </c>
      <c r="AO109" s="107">
        <v>4</v>
      </c>
      <c r="AP109" s="107" t="s">
        <v>548</v>
      </c>
      <c r="AQ109" s="107">
        <v>7</v>
      </c>
      <c r="AR109" s="139">
        <v>1</v>
      </c>
      <c r="AS109" s="107">
        <v>5</v>
      </c>
      <c r="AT109" s="107">
        <v>4</v>
      </c>
      <c r="AU109" s="107">
        <v>9</v>
      </c>
      <c r="AV109" s="139">
        <v>1</v>
      </c>
      <c r="AW109" s="107">
        <v>2</v>
      </c>
      <c r="AX109" s="107" t="s">
        <v>614</v>
      </c>
      <c r="AY109" s="107">
        <v>2</v>
      </c>
      <c r="AZ109" s="139">
        <v>1</v>
      </c>
      <c r="BA109" s="107">
        <v>2</v>
      </c>
      <c r="BB109" s="133" t="s">
        <v>603</v>
      </c>
      <c r="BC109" s="107">
        <v>2</v>
      </c>
      <c r="BD109" s="139">
        <v>1</v>
      </c>
      <c r="BE109" s="107">
        <v>10</v>
      </c>
      <c r="BF109" s="107">
        <v>10</v>
      </c>
      <c r="BG109" s="139">
        <v>1</v>
      </c>
      <c r="BH109" s="107">
        <v>4</v>
      </c>
      <c r="BI109" s="107">
        <v>7</v>
      </c>
      <c r="BJ109" s="107">
        <v>11</v>
      </c>
      <c r="BK109" s="139">
        <v>1</v>
      </c>
      <c r="BL109" s="108">
        <v>83</v>
      </c>
      <c r="BM109" s="139">
        <v>1</v>
      </c>
    </row>
    <row r="110" spans="2:65" x14ac:dyDescent="0.35">
      <c r="B110" s="108" t="s">
        <v>1</v>
      </c>
      <c r="C110" s="108" t="s">
        <v>72</v>
      </c>
      <c r="D110" s="108" t="s">
        <v>148</v>
      </c>
      <c r="E110" s="143" t="s">
        <v>153</v>
      </c>
      <c r="F110" s="108" t="s">
        <v>898</v>
      </c>
      <c r="G110" s="108" t="s">
        <v>75</v>
      </c>
      <c r="H110" s="108" t="s">
        <v>2496</v>
      </c>
      <c r="I110" s="131" t="s">
        <v>603</v>
      </c>
      <c r="J110" s="108" t="s">
        <v>1303</v>
      </c>
      <c r="K110" s="131" t="s">
        <v>603</v>
      </c>
      <c r="L110" s="108" t="s">
        <v>627</v>
      </c>
      <c r="M110" s="108" t="s">
        <v>534</v>
      </c>
      <c r="N110" s="129" t="s">
        <v>534</v>
      </c>
      <c r="O110" s="108">
        <v>2</v>
      </c>
      <c r="P110" s="108">
        <v>2</v>
      </c>
      <c r="Q110" s="108">
        <v>1</v>
      </c>
      <c r="R110" s="108">
        <v>1</v>
      </c>
      <c r="S110" s="108">
        <v>2</v>
      </c>
      <c r="T110" s="108">
        <v>2</v>
      </c>
      <c r="U110" s="108">
        <v>2</v>
      </c>
      <c r="V110" s="108">
        <v>2</v>
      </c>
      <c r="W110" s="108">
        <v>4</v>
      </c>
      <c r="X110" s="108" t="s">
        <v>720</v>
      </c>
      <c r="Y110" s="108" t="s">
        <v>548</v>
      </c>
      <c r="Z110" s="108" t="s">
        <v>548</v>
      </c>
      <c r="AA110" s="108" t="s">
        <v>548</v>
      </c>
      <c r="AB110" s="108" t="s">
        <v>548</v>
      </c>
      <c r="AC110" s="108">
        <v>18</v>
      </c>
      <c r="AD110" s="135">
        <v>1</v>
      </c>
      <c r="AE110" s="108">
        <v>10</v>
      </c>
      <c r="AF110" s="108">
        <v>10</v>
      </c>
      <c r="AG110" s="135">
        <v>1</v>
      </c>
      <c r="AH110" s="108">
        <v>10</v>
      </c>
      <c r="AI110" s="108">
        <v>4</v>
      </c>
      <c r="AJ110" s="108">
        <v>14</v>
      </c>
      <c r="AK110" s="135">
        <v>1</v>
      </c>
      <c r="AL110" s="108">
        <v>3</v>
      </c>
      <c r="AM110" s="108" t="s">
        <v>548</v>
      </c>
      <c r="AN110" s="108" t="s">
        <v>548</v>
      </c>
      <c r="AO110" s="108">
        <v>4</v>
      </c>
      <c r="AP110" s="108" t="s">
        <v>548</v>
      </c>
      <c r="AQ110" s="108">
        <v>7</v>
      </c>
      <c r="AR110" s="135">
        <v>1</v>
      </c>
      <c r="AS110" s="108">
        <v>5</v>
      </c>
      <c r="AT110" s="108">
        <v>4</v>
      </c>
      <c r="AU110" s="108">
        <v>9</v>
      </c>
      <c r="AV110" s="135">
        <v>1</v>
      </c>
      <c r="AW110" s="108">
        <v>2</v>
      </c>
      <c r="AX110" s="108" t="s">
        <v>613</v>
      </c>
      <c r="AY110" s="108">
        <v>2</v>
      </c>
      <c r="AZ110" s="135">
        <v>1</v>
      </c>
      <c r="BA110" s="108">
        <v>2</v>
      </c>
      <c r="BB110" s="131" t="s">
        <v>603</v>
      </c>
      <c r="BC110" s="108">
        <v>2</v>
      </c>
      <c r="BD110" s="135">
        <v>1</v>
      </c>
      <c r="BE110" s="108">
        <v>10</v>
      </c>
      <c r="BF110" s="108">
        <v>10</v>
      </c>
      <c r="BG110" s="135">
        <v>1</v>
      </c>
      <c r="BH110" s="108">
        <v>4</v>
      </c>
      <c r="BI110" s="108">
        <v>7</v>
      </c>
      <c r="BJ110" s="108">
        <v>11</v>
      </c>
      <c r="BK110" s="135">
        <v>1</v>
      </c>
      <c r="BL110" s="108">
        <v>83</v>
      </c>
      <c r="BM110" s="135">
        <v>1</v>
      </c>
    </row>
    <row r="111" spans="2:65" x14ac:dyDescent="0.35">
      <c r="B111" s="107" t="s">
        <v>1</v>
      </c>
      <c r="C111" s="107" t="s">
        <v>85</v>
      </c>
      <c r="D111" s="107" t="s">
        <v>91</v>
      </c>
      <c r="E111" s="144" t="s">
        <v>96</v>
      </c>
      <c r="F111" s="107" t="s">
        <v>896</v>
      </c>
      <c r="G111" s="107" t="s">
        <v>88</v>
      </c>
      <c r="H111" s="107" t="s">
        <v>2495</v>
      </c>
      <c r="I111" s="133" t="s">
        <v>603</v>
      </c>
      <c r="J111" s="107" t="s">
        <v>2088</v>
      </c>
      <c r="K111" s="133" t="s">
        <v>603</v>
      </c>
      <c r="L111" s="107" t="s">
        <v>2494</v>
      </c>
      <c r="M111" s="107" t="s">
        <v>534</v>
      </c>
      <c r="N111" s="132" t="s">
        <v>534</v>
      </c>
      <c r="O111" s="107">
        <v>2</v>
      </c>
      <c r="P111" s="107">
        <v>2</v>
      </c>
      <c r="Q111" s="107">
        <v>1</v>
      </c>
      <c r="R111" s="107">
        <v>1</v>
      </c>
      <c r="S111" s="107">
        <v>2</v>
      </c>
      <c r="T111" s="107">
        <v>2</v>
      </c>
      <c r="U111" s="107">
        <v>2</v>
      </c>
      <c r="V111" s="107">
        <v>2</v>
      </c>
      <c r="W111" s="107">
        <v>4</v>
      </c>
      <c r="X111" s="107" t="s">
        <v>2493</v>
      </c>
      <c r="Y111" s="107" t="s">
        <v>548</v>
      </c>
      <c r="Z111" s="107" t="s">
        <v>548</v>
      </c>
      <c r="AA111" s="107" t="s">
        <v>548</v>
      </c>
      <c r="AB111" s="107" t="s">
        <v>548</v>
      </c>
      <c r="AC111" s="107">
        <v>18</v>
      </c>
      <c r="AD111" s="139">
        <v>1</v>
      </c>
      <c r="AE111" s="107">
        <v>10</v>
      </c>
      <c r="AF111" s="107">
        <v>10</v>
      </c>
      <c r="AG111" s="139">
        <v>1</v>
      </c>
      <c r="AH111" s="107">
        <v>10</v>
      </c>
      <c r="AI111" s="107">
        <v>4</v>
      </c>
      <c r="AJ111" s="107">
        <v>14</v>
      </c>
      <c r="AK111" s="139">
        <v>1</v>
      </c>
      <c r="AL111" s="107">
        <v>3</v>
      </c>
      <c r="AM111" s="107" t="s">
        <v>548</v>
      </c>
      <c r="AN111" s="107" t="s">
        <v>548</v>
      </c>
      <c r="AO111" s="107">
        <v>4</v>
      </c>
      <c r="AP111" s="107">
        <v>2</v>
      </c>
      <c r="AQ111" s="107">
        <v>9</v>
      </c>
      <c r="AR111" s="139">
        <v>1</v>
      </c>
      <c r="AS111" s="107">
        <v>5</v>
      </c>
      <c r="AT111" s="107">
        <v>4</v>
      </c>
      <c r="AU111" s="107">
        <v>9</v>
      </c>
      <c r="AV111" s="139">
        <v>1</v>
      </c>
      <c r="AW111" s="107">
        <v>2</v>
      </c>
      <c r="AX111" s="107" t="s">
        <v>548</v>
      </c>
      <c r="AY111" s="107">
        <v>2</v>
      </c>
      <c r="AZ111" s="139">
        <v>1</v>
      </c>
      <c r="BA111" s="107">
        <v>2</v>
      </c>
      <c r="BB111" s="133" t="s">
        <v>603</v>
      </c>
      <c r="BC111" s="107">
        <v>2</v>
      </c>
      <c r="BD111" s="139">
        <v>1</v>
      </c>
      <c r="BE111" s="107">
        <v>10</v>
      </c>
      <c r="BF111" s="107">
        <v>10</v>
      </c>
      <c r="BG111" s="139">
        <v>1</v>
      </c>
      <c r="BH111" s="107">
        <v>4</v>
      </c>
      <c r="BI111" s="107">
        <v>7</v>
      </c>
      <c r="BJ111" s="107">
        <v>11</v>
      </c>
      <c r="BK111" s="139">
        <v>1</v>
      </c>
      <c r="BL111" s="108">
        <v>85</v>
      </c>
      <c r="BM111" s="139">
        <v>1</v>
      </c>
    </row>
    <row r="112" spans="2:65" x14ac:dyDescent="0.35">
      <c r="B112" s="108" t="s">
        <v>1</v>
      </c>
      <c r="C112" s="108" t="s">
        <v>24</v>
      </c>
      <c r="D112" s="108" t="s">
        <v>81</v>
      </c>
      <c r="E112" s="143" t="s">
        <v>82</v>
      </c>
      <c r="F112" s="108" t="s">
        <v>919</v>
      </c>
      <c r="G112" s="108" t="s">
        <v>42</v>
      </c>
      <c r="H112" s="108" t="s">
        <v>2492</v>
      </c>
      <c r="I112" s="131" t="s">
        <v>603</v>
      </c>
      <c r="J112" s="108" t="s">
        <v>1958</v>
      </c>
      <c r="K112" s="131" t="s">
        <v>603</v>
      </c>
      <c r="L112" s="108" t="s">
        <v>627</v>
      </c>
      <c r="M112" s="108" t="s">
        <v>534</v>
      </c>
      <c r="N112" s="129" t="s">
        <v>534</v>
      </c>
      <c r="O112" s="108">
        <v>2</v>
      </c>
      <c r="P112" s="108">
        <v>2</v>
      </c>
      <c r="Q112" s="108">
        <v>1</v>
      </c>
      <c r="R112" s="108">
        <v>1</v>
      </c>
      <c r="S112" s="108">
        <v>2</v>
      </c>
      <c r="T112" s="108">
        <v>2</v>
      </c>
      <c r="U112" s="108">
        <v>2</v>
      </c>
      <c r="V112" s="108">
        <v>2</v>
      </c>
      <c r="W112" s="108">
        <v>4</v>
      </c>
      <c r="X112" s="108" t="s">
        <v>2491</v>
      </c>
      <c r="Y112" s="108" t="s">
        <v>548</v>
      </c>
      <c r="Z112" s="108" t="s">
        <v>548</v>
      </c>
      <c r="AA112" s="108" t="s">
        <v>548</v>
      </c>
      <c r="AB112" s="108" t="s">
        <v>548</v>
      </c>
      <c r="AC112" s="108">
        <v>18</v>
      </c>
      <c r="AD112" s="135">
        <v>1</v>
      </c>
      <c r="AE112" s="108">
        <v>10</v>
      </c>
      <c r="AF112" s="108">
        <v>10</v>
      </c>
      <c r="AG112" s="135">
        <v>1</v>
      </c>
      <c r="AH112" s="108">
        <v>10</v>
      </c>
      <c r="AI112" s="108">
        <v>4</v>
      </c>
      <c r="AJ112" s="108">
        <v>14</v>
      </c>
      <c r="AK112" s="135">
        <v>1</v>
      </c>
      <c r="AL112" s="108">
        <v>3</v>
      </c>
      <c r="AM112" s="108" t="s">
        <v>548</v>
      </c>
      <c r="AN112" s="108" t="s">
        <v>548</v>
      </c>
      <c r="AO112" s="108">
        <v>4</v>
      </c>
      <c r="AP112" s="108" t="s">
        <v>548</v>
      </c>
      <c r="AQ112" s="108">
        <v>7</v>
      </c>
      <c r="AR112" s="135">
        <v>1</v>
      </c>
      <c r="AS112" s="108">
        <v>5</v>
      </c>
      <c r="AT112" s="108">
        <v>4</v>
      </c>
      <c r="AU112" s="108">
        <v>9</v>
      </c>
      <c r="AV112" s="135">
        <v>1</v>
      </c>
      <c r="AW112" s="108">
        <v>2</v>
      </c>
      <c r="AX112" s="108" t="s">
        <v>614</v>
      </c>
      <c r="AY112" s="108">
        <v>2</v>
      </c>
      <c r="AZ112" s="135">
        <v>1</v>
      </c>
      <c r="BA112" s="108">
        <v>2</v>
      </c>
      <c r="BB112" s="131" t="s">
        <v>603</v>
      </c>
      <c r="BC112" s="108">
        <v>2</v>
      </c>
      <c r="BD112" s="135">
        <v>1</v>
      </c>
      <c r="BE112" s="108">
        <v>10</v>
      </c>
      <c r="BF112" s="108">
        <v>10</v>
      </c>
      <c r="BG112" s="135">
        <v>1</v>
      </c>
      <c r="BH112" s="108">
        <v>4</v>
      </c>
      <c r="BI112" s="108">
        <v>7</v>
      </c>
      <c r="BJ112" s="108">
        <v>11</v>
      </c>
      <c r="BK112" s="135">
        <v>1</v>
      </c>
      <c r="BL112" s="108">
        <v>83</v>
      </c>
      <c r="BM112" s="135">
        <v>1</v>
      </c>
    </row>
    <row r="113" spans="2:65" x14ac:dyDescent="0.35">
      <c r="B113" s="107" t="s">
        <v>1</v>
      </c>
      <c r="C113" s="107" t="s">
        <v>85</v>
      </c>
      <c r="D113" s="107" t="s">
        <v>91</v>
      </c>
      <c r="E113" s="144" t="s">
        <v>389</v>
      </c>
      <c r="F113" s="107" t="s">
        <v>1118</v>
      </c>
      <c r="G113" s="107" t="s">
        <v>88</v>
      </c>
      <c r="H113" s="107" t="s">
        <v>2490</v>
      </c>
      <c r="I113" s="133" t="s">
        <v>603</v>
      </c>
      <c r="J113" s="107" t="s">
        <v>2012</v>
      </c>
      <c r="K113" s="133" t="s">
        <v>603</v>
      </c>
      <c r="L113" s="107" t="s">
        <v>2489</v>
      </c>
      <c r="M113" s="107" t="s">
        <v>534</v>
      </c>
      <c r="N113" s="132" t="s">
        <v>534</v>
      </c>
      <c r="O113" s="107">
        <v>2</v>
      </c>
      <c r="P113" s="107">
        <v>2</v>
      </c>
      <c r="Q113" s="107">
        <v>1</v>
      </c>
      <c r="R113" s="107">
        <v>1</v>
      </c>
      <c r="S113" s="107">
        <v>2</v>
      </c>
      <c r="T113" s="107">
        <v>2</v>
      </c>
      <c r="U113" s="107">
        <v>2</v>
      </c>
      <c r="V113" s="107">
        <v>2</v>
      </c>
      <c r="W113" s="107">
        <v>4</v>
      </c>
      <c r="X113" s="107" t="s">
        <v>2488</v>
      </c>
      <c r="Y113" s="107" t="s">
        <v>548</v>
      </c>
      <c r="Z113" s="107" t="s">
        <v>548</v>
      </c>
      <c r="AA113" s="107" t="s">
        <v>548</v>
      </c>
      <c r="AB113" s="107" t="s">
        <v>548</v>
      </c>
      <c r="AC113" s="107">
        <v>18</v>
      </c>
      <c r="AD113" s="139">
        <v>1</v>
      </c>
      <c r="AE113" s="107">
        <v>10</v>
      </c>
      <c r="AF113" s="107">
        <v>10</v>
      </c>
      <c r="AG113" s="139">
        <v>1</v>
      </c>
      <c r="AH113" s="107">
        <v>10</v>
      </c>
      <c r="AI113" s="107">
        <v>4</v>
      </c>
      <c r="AJ113" s="107">
        <v>14</v>
      </c>
      <c r="AK113" s="139">
        <v>1</v>
      </c>
      <c r="AL113" s="107">
        <v>3</v>
      </c>
      <c r="AM113" s="107">
        <v>3</v>
      </c>
      <c r="AN113" s="107" t="s">
        <v>614</v>
      </c>
      <c r="AO113" s="107">
        <v>4</v>
      </c>
      <c r="AP113" s="107" t="s">
        <v>548</v>
      </c>
      <c r="AQ113" s="107">
        <v>10</v>
      </c>
      <c r="AR113" s="139">
        <v>1</v>
      </c>
      <c r="AS113" s="107">
        <v>5</v>
      </c>
      <c r="AT113" s="107">
        <v>4</v>
      </c>
      <c r="AU113" s="107">
        <v>9</v>
      </c>
      <c r="AV113" s="139">
        <v>1</v>
      </c>
      <c r="AW113" s="107" t="s">
        <v>548</v>
      </c>
      <c r="AX113" s="107" t="s">
        <v>548</v>
      </c>
      <c r="AY113" s="107" t="s">
        <v>534</v>
      </c>
      <c r="AZ113" s="132" t="s">
        <v>534</v>
      </c>
      <c r="BA113" s="107">
        <v>2</v>
      </c>
      <c r="BB113" s="133" t="s">
        <v>603</v>
      </c>
      <c r="BC113" s="107">
        <v>2</v>
      </c>
      <c r="BD113" s="139">
        <v>1</v>
      </c>
      <c r="BE113" s="107">
        <v>10</v>
      </c>
      <c r="BF113" s="107">
        <v>10</v>
      </c>
      <c r="BG113" s="139">
        <v>1</v>
      </c>
      <c r="BH113" s="107" t="s">
        <v>548</v>
      </c>
      <c r="BI113" s="107" t="s">
        <v>548</v>
      </c>
      <c r="BJ113" s="107" t="s">
        <v>534</v>
      </c>
      <c r="BK113" s="132" t="s">
        <v>534</v>
      </c>
      <c r="BL113" s="108">
        <v>73</v>
      </c>
      <c r="BM113" s="139">
        <v>1</v>
      </c>
    </row>
    <row r="114" spans="2:65" x14ac:dyDescent="0.35">
      <c r="B114" s="108" t="s">
        <v>1</v>
      </c>
      <c r="C114" s="108" t="s">
        <v>21</v>
      </c>
      <c r="D114" s="108" t="s">
        <v>170</v>
      </c>
      <c r="E114" s="143" t="s">
        <v>171</v>
      </c>
      <c r="F114" s="108" t="s">
        <v>928</v>
      </c>
      <c r="G114" s="108" t="s">
        <v>267</v>
      </c>
      <c r="H114" s="108" t="s">
        <v>2487</v>
      </c>
      <c r="I114" s="131" t="s">
        <v>603</v>
      </c>
      <c r="J114" s="108" t="s">
        <v>1958</v>
      </c>
      <c r="K114" s="131" t="s">
        <v>603</v>
      </c>
      <c r="L114" s="108" t="s">
        <v>618</v>
      </c>
      <c r="M114" s="108" t="s">
        <v>534</v>
      </c>
      <c r="N114" s="129" t="s">
        <v>534</v>
      </c>
      <c r="O114" s="108">
        <v>2</v>
      </c>
      <c r="P114" s="108">
        <v>2</v>
      </c>
      <c r="Q114" s="108">
        <v>1</v>
      </c>
      <c r="R114" s="108">
        <v>1</v>
      </c>
      <c r="S114" s="108">
        <v>2</v>
      </c>
      <c r="T114" s="108">
        <v>2</v>
      </c>
      <c r="U114" s="108">
        <v>2</v>
      </c>
      <c r="V114" s="108">
        <v>2</v>
      </c>
      <c r="W114" s="108">
        <v>4</v>
      </c>
      <c r="X114" s="108" t="s">
        <v>2486</v>
      </c>
      <c r="Y114" s="108" t="s">
        <v>548</v>
      </c>
      <c r="Z114" s="108" t="s">
        <v>548</v>
      </c>
      <c r="AA114" s="108" t="s">
        <v>548</v>
      </c>
      <c r="AB114" s="108" t="s">
        <v>548</v>
      </c>
      <c r="AC114" s="108">
        <v>18</v>
      </c>
      <c r="AD114" s="135">
        <v>1</v>
      </c>
      <c r="AE114" s="108">
        <v>10</v>
      </c>
      <c r="AF114" s="108">
        <v>10</v>
      </c>
      <c r="AG114" s="135">
        <v>1</v>
      </c>
      <c r="AH114" s="108">
        <v>10</v>
      </c>
      <c r="AI114" s="108">
        <v>4</v>
      </c>
      <c r="AJ114" s="108">
        <v>14</v>
      </c>
      <c r="AK114" s="135">
        <v>1</v>
      </c>
      <c r="AL114" s="108">
        <v>3</v>
      </c>
      <c r="AM114" s="108" t="s">
        <v>548</v>
      </c>
      <c r="AN114" s="108" t="s">
        <v>548</v>
      </c>
      <c r="AO114" s="108">
        <v>4</v>
      </c>
      <c r="AP114" s="108" t="s">
        <v>548</v>
      </c>
      <c r="AQ114" s="108">
        <v>7</v>
      </c>
      <c r="AR114" s="135">
        <v>1</v>
      </c>
      <c r="AS114" s="108">
        <v>5</v>
      </c>
      <c r="AT114" s="108">
        <v>4</v>
      </c>
      <c r="AU114" s="108">
        <v>9</v>
      </c>
      <c r="AV114" s="135">
        <v>1</v>
      </c>
      <c r="AW114" s="108">
        <v>2</v>
      </c>
      <c r="AX114" s="108" t="s">
        <v>548</v>
      </c>
      <c r="AY114" s="108">
        <v>2</v>
      </c>
      <c r="AZ114" s="135">
        <v>1</v>
      </c>
      <c r="BA114" s="108">
        <v>2</v>
      </c>
      <c r="BB114" s="131" t="s">
        <v>603</v>
      </c>
      <c r="BC114" s="108">
        <v>2</v>
      </c>
      <c r="BD114" s="135">
        <v>1</v>
      </c>
      <c r="BE114" s="108">
        <v>10</v>
      </c>
      <c r="BF114" s="108">
        <v>10</v>
      </c>
      <c r="BG114" s="135">
        <v>1</v>
      </c>
      <c r="BH114" s="108">
        <v>4</v>
      </c>
      <c r="BI114" s="108">
        <v>7</v>
      </c>
      <c r="BJ114" s="108">
        <v>11</v>
      </c>
      <c r="BK114" s="135">
        <v>1</v>
      </c>
      <c r="BL114" s="108">
        <v>83</v>
      </c>
      <c r="BM114" s="135">
        <v>1</v>
      </c>
    </row>
    <row r="115" spans="2:65" x14ac:dyDescent="0.35">
      <c r="B115" s="107" t="s">
        <v>1</v>
      </c>
      <c r="C115" s="107" t="s">
        <v>143</v>
      </c>
      <c r="D115" s="107" t="s">
        <v>144</v>
      </c>
      <c r="E115" s="144" t="s">
        <v>145</v>
      </c>
      <c r="F115" s="107" t="s">
        <v>889</v>
      </c>
      <c r="G115" s="107" t="s">
        <v>20</v>
      </c>
      <c r="H115" s="107" t="s">
        <v>2485</v>
      </c>
      <c r="I115" s="133" t="s">
        <v>603</v>
      </c>
      <c r="J115" s="107" t="s">
        <v>2095</v>
      </c>
      <c r="K115" s="133" t="s">
        <v>603</v>
      </c>
      <c r="L115" s="107" t="s">
        <v>615</v>
      </c>
      <c r="M115" s="107" t="s">
        <v>534</v>
      </c>
      <c r="N115" s="132" t="s">
        <v>534</v>
      </c>
      <c r="O115" s="107">
        <v>2</v>
      </c>
      <c r="P115" s="107">
        <v>2</v>
      </c>
      <c r="Q115" s="107">
        <v>1</v>
      </c>
      <c r="R115" s="107">
        <v>1</v>
      </c>
      <c r="S115" s="107">
        <v>2</v>
      </c>
      <c r="T115" s="107">
        <v>2</v>
      </c>
      <c r="U115" s="107">
        <v>2</v>
      </c>
      <c r="V115" s="107">
        <v>2</v>
      </c>
      <c r="W115" s="107">
        <v>4</v>
      </c>
      <c r="X115" s="107" t="s">
        <v>2484</v>
      </c>
      <c r="Y115" s="107" t="s">
        <v>548</v>
      </c>
      <c r="Z115" s="107" t="s">
        <v>548</v>
      </c>
      <c r="AA115" s="107" t="s">
        <v>548</v>
      </c>
      <c r="AB115" s="107" t="s">
        <v>548</v>
      </c>
      <c r="AC115" s="107">
        <v>18</v>
      </c>
      <c r="AD115" s="139">
        <v>1</v>
      </c>
      <c r="AE115" s="107">
        <v>10</v>
      </c>
      <c r="AF115" s="107">
        <v>10</v>
      </c>
      <c r="AG115" s="139">
        <v>1</v>
      </c>
      <c r="AH115" s="107">
        <v>10</v>
      </c>
      <c r="AI115" s="107">
        <v>4</v>
      </c>
      <c r="AJ115" s="107">
        <v>14</v>
      </c>
      <c r="AK115" s="139">
        <v>1</v>
      </c>
      <c r="AL115" s="107">
        <v>3</v>
      </c>
      <c r="AM115" s="107">
        <v>3</v>
      </c>
      <c r="AN115" s="107" t="s">
        <v>614</v>
      </c>
      <c r="AO115" s="107">
        <v>4</v>
      </c>
      <c r="AP115" s="107" t="s">
        <v>548</v>
      </c>
      <c r="AQ115" s="107">
        <v>10</v>
      </c>
      <c r="AR115" s="139">
        <v>1</v>
      </c>
      <c r="AS115" s="107">
        <v>5</v>
      </c>
      <c r="AT115" s="107">
        <v>4</v>
      </c>
      <c r="AU115" s="107">
        <v>9</v>
      </c>
      <c r="AV115" s="139">
        <v>1</v>
      </c>
      <c r="AW115" s="107">
        <v>2</v>
      </c>
      <c r="AX115" s="107" t="s">
        <v>614</v>
      </c>
      <c r="AY115" s="107">
        <v>2</v>
      </c>
      <c r="AZ115" s="139">
        <v>1</v>
      </c>
      <c r="BA115" s="107">
        <v>2</v>
      </c>
      <c r="BB115" s="133" t="s">
        <v>603</v>
      </c>
      <c r="BC115" s="107">
        <v>2</v>
      </c>
      <c r="BD115" s="139">
        <v>1</v>
      </c>
      <c r="BE115" s="107">
        <v>10</v>
      </c>
      <c r="BF115" s="107">
        <v>10</v>
      </c>
      <c r="BG115" s="139">
        <v>1</v>
      </c>
      <c r="BH115" s="107">
        <v>4</v>
      </c>
      <c r="BI115" s="107">
        <v>7</v>
      </c>
      <c r="BJ115" s="107">
        <v>11</v>
      </c>
      <c r="BK115" s="139">
        <v>1</v>
      </c>
      <c r="BL115" s="108">
        <v>86</v>
      </c>
      <c r="BM115" s="139">
        <v>1</v>
      </c>
    </row>
    <row r="116" spans="2:65" x14ac:dyDescent="0.35">
      <c r="B116" s="108" t="s">
        <v>1</v>
      </c>
      <c r="C116" s="108" t="s">
        <v>117</v>
      </c>
      <c r="D116" s="108" t="s">
        <v>118</v>
      </c>
      <c r="E116" s="143" t="s">
        <v>255</v>
      </c>
      <c r="F116" s="108" t="s">
        <v>1003</v>
      </c>
      <c r="G116" s="108" t="s">
        <v>45</v>
      </c>
      <c r="H116" s="108" t="s">
        <v>2483</v>
      </c>
      <c r="I116" s="131" t="s">
        <v>603</v>
      </c>
      <c r="J116" s="108" t="s">
        <v>1303</v>
      </c>
      <c r="K116" s="131" t="s">
        <v>603</v>
      </c>
      <c r="L116" s="108" t="s">
        <v>615</v>
      </c>
      <c r="M116" s="108" t="s">
        <v>534</v>
      </c>
      <c r="N116" s="129" t="s">
        <v>534</v>
      </c>
      <c r="O116" s="108">
        <v>2</v>
      </c>
      <c r="P116" s="108">
        <v>2</v>
      </c>
      <c r="Q116" s="108">
        <v>1</v>
      </c>
      <c r="R116" s="108">
        <v>1</v>
      </c>
      <c r="S116" s="108">
        <v>2</v>
      </c>
      <c r="T116" s="108" t="s">
        <v>548</v>
      </c>
      <c r="U116" s="108">
        <v>2</v>
      </c>
      <c r="V116" s="108">
        <v>2</v>
      </c>
      <c r="W116" s="108">
        <v>4</v>
      </c>
      <c r="X116" s="108" t="s">
        <v>2482</v>
      </c>
      <c r="Y116" s="108" t="s">
        <v>548</v>
      </c>
      <c r="Z116" s="108" t="s">
        <v>548</v>
      </c>
      <c r="AA116" s="108" t="s">
        <v>548</v>
      </c>
      <c r="AB116" s="108" t="s">
        <v>548</v>
      </c>
      <c r="AC116" s="108">
        <v>16</v>
      </c>
      <c r="AD116" s="135">
        <v>1</v>
      </c>
      <c r="AE116" s="108">
        <v>10</v>
      </c>
      <c r="AF116" s="108">
        <v>10</v>
      </c>
      <c r="AG116" s="135">
        <v>1</v>
      </c>
      <c r="AH116" s="108">
        <v>10</v>
      </c>
      <c r="AI116" s="108">
        <v>4</v>
      </c>
      <c r="AJ116" s="108">
        <v>14</v>
      </c>
      <c r="AK116" s="135">
        <v>1</v>
      </c>
      <c r="AL116" s="108">
        <v>3</v>
      </c>
      <c r="AM116" s="108" t="s">
        <v>548</v>
      </c>
      <c r="AN116" s="108" t="s">
        <v>548</v>
      </c>
      <c r="AO116" s="108">
        <v>4</v>
      </c>
      <c r="AP116" s="108" t="s">
        <v>548</v>
      </c>
      <c r="AQ116" s="108">
        <v>7</v>
      </c>
      <c r="AR116" s="135">
        <v>1</v>
      </c>
      <c r="AS116" s="108">
        <v>5</v>
      </c>
      <c r="AT116" s="108">
        <v>4</v>
      </c>
      <c r="AU116" s="108">
        <v>9</v>
      </c>
      <c r="AV116" s="135">
        <v>1</v>
      </c>
      <c r="AW116" s="108">
        <v>2</v>
      </c>
      <c r="AX116" s="108" t="s">
        <v>614</v>
      </c>
      <c r="AY116" s="108">
        <v>2</v>
      </c>
      <c r="AZ116" s="135">
        <v>1</v>
      </c>
      <c r="BA116" s="108">
        <v>2</v>
      </c>
      <c r="BB116" s="131" t="s">
        <v>603</v>
      </c>
      <c r="BC116" s="108">
        <v>2</v>
      </c>
      <c r="BD116" s="135">
        <v>1</v>
      </c>
      <c r="BE116" s="108">
        <v>10</v>
      </c>
      <c r="BF116" s="108">
        <v>10</v>
      </c>
      <c r="BG116" s="135">
        <v>1</v>
      </c>
      <c r="BH116" s="108">
        <v>4</v>
      </c>
      <c r="BI116" s="108">
        <v>7</v>
      </c>
      <c r="BJ116" s="108">
        <v>11</v>
      </c>
      <c r="BK116" s="135">
        <v>1</v>
      </c>
      <c r="BL116" s="108">
        <v>81</v>
      </c>
      <c r="BM116" s="135">
        <v>1</v>
      </c>
    </row>
    <row r="117" spans="2:65" x14ac:dyDescent="0.35">
      <c r="B117" s="107" t="s">
        <v>1</v>
      </c>
      <c r="C117" s="107" t="s">
        <v>207</v>
      </c>
      <c r="D117" s="107" t="s">
        <v>208</v>
      </c>
      <c r="E117" s="144" t="s">
        <v>209</v>
      </c>
      <c r="F117" s="107" t="s">
        <v>940</v>
      </c>
      <c r="G117" s="107" t="s">
        <v>210</v>
      </c>
      <c r="H117" s="107" t="s">
        <v>2481</v>
      </c>
      <c r="I117" s="133" t="s">
        <v>603</v>
      </c>
      <c r="J117" s="107" t="s">
        <v>1998</v>
      </c>
      <c r="K117" s="133" t="s">
        <v>603</v>
      </c>
      <c r="L117" s="107" t="s">
        <v>619</v>
      </c>
      <c r="M117" s="107" t="s">
        <v>534</v>
      </c>
      <c r="N117" s="132" t="s">
        <v>534</v>
      </c>
      <c r="O117" s="107">
        <v>2</v>
      </c>
      <c r="P117" s="107">
        <v>2</v>
      </c>
      <c r="Q117" s="107">
        <v>1</v>
      </c>
      <c r="R117" s="107">
        <v>1</v>
      </c>
      <c r="S117" s="107">
        <v>2</v>
      </c>
      <c r="T117" s="107">
        <v>2</v>
      </c>
      <c r="U117" s="107">
        <v>2</v>
      </c>
      <c r="V117" s="107">
        <v>2</v>
      </c>
      <c r="W117" s="107">
        <v>4</v>
      </c>
      <c r="X117" s="107" t="s">
        <v>2480</v>
      </c>
      <c r="Y117" s="107" t="s">
        <v>548</v>
      </c>
      <c r="Z117" s="107" t="s">
        <v>548</v>
      </c>
      <c r="AA117" s="107" t="s">
        <v>548</v>
      </c>
      <c r="AB117" s="107" t="s">
        <v>548</v>
      </c>
      <c r="AC117" s="107">
        <v>18</v>
      </c>
      <c r="AD117" s="139">
        <v>1</v>
      </c>
      <c r="AE117" s="107">
        <v>10</v>
      </c>
      <c r="AF117" s="107">
        <v>10</v>
      </c>
      <c r="AG117" s="139">
        <v>1</v>
      </c>
      <c r="AH117" s="107">
        <v>10</v>
      </c>
      <c r="AI117" s="107">
        <v>4</v>
      </c>
      <c r="AJ117" s="107">
        <v>14</v>
      </c>
      <c r="AK117" s="139">
        <v>1</v>
      </c>
      <c r="AL117" s="107">
        <v>3</v>
      </c>
      <c r="AM117" s="107">
        <v>3</v>
      </c>
      <c r="AN117" s="107" t="s">
        <v>614</v>
      </c>
      <c r="AO117" s="107">
        <v>4</v>
      </c>
      <c r="AP117" s="107" t="s">
        <v>548</v>
      </c>
      <c r="AQ117" s="107">
        <v>10</v>
      </c>
      <c r="AR117" s="139">
        <v>1</v>
      </c>
      <c r="AS117" s="107">
        <v>5</v>
      </c>
      <c r="AT117" s="107">
        <v>4</v>
      </c>
      <c r="AU117" s="107">
        <v>9</v>
      </c>
      <c r="AV117" s="139">
        <v>1</v>
      </c>
      <c r="AW117" s="107">
        <v>2</v>
      </c>
      <c r="AX117" s="107" t="s">
        <v>614</v>
      </c>
      <c r="AY117" s="107">
        <v>2</v>
      </c>
      <c r="AZ117" s="139">
        <v>1</v>
      </c>
      <c r="BA117" s="107">
        <v>2</v>
      </c>
      <c r="BB117" s="133" t="s">
        <v>603</v>
      </c>
      <c r="BC117" s="107">
        <v>2</v>
      </c>
      <c r="BD117" s="139">
        <v>1</v>
      </c>
      <c r="BE117" s="107">
        <v>10</v>
      </c>
      <c r="BF117" s="107">
        <v>10</v>
      </c>
      <c r="BG117" s="139">
        <v>1</v>
      </c>
      <c r="BH117" s="107">
        <v>4</v>
      </c>
      <c r="BI117" s="107">
        <v>7</v>
      </c>
      <c r="BJ117" s="107">
        <v>11</v>
      </c>
      <c r="BK117" s="139">
        <v>1</v>
      </c>
      <c r="BL117" s="108">
        <v>86</v>
      </c>
      <c r="BM117" s="139">
        <v>1</v>
      </c>
    </row>
    <row r="118" spans="2:65" x14ac:dyDescent="0.35">
      <c r="B118" s="108" t="s">
        <v>1</v>
      </c>
      <c r="C118" s="108" t="s">
        <v>17</v>
      </c>
      <c r="D118" s="108" t="s">
        <v>140</v>
      </c>
      <c r="E118" s="143" t="s">
        <v>141</v>
      </c>
      <c r="F118" s="108" t="s">
        <v>915</v>
      </c>
      <c r="G118" s="108" t="s">
        <v>20</v>
      </c>
      <c r="H118" s="108" t="s">
        <v>2479</v>
      </c>
      <c r="I118" s="131" t="s">
        <v>603</v>
      </c>
      <c r="J118" s="108" t="s">
        <v>1303</v>
      </c>
      <c r="K118" s="131" t="s">
        <v>603</v>
      </c>
      <c r="L118" s="108" t="s">
        <v>604</v>
      </c>
      <c r="M118" s="108" t="s">
        <v>534</v>
      </c>
      <c r="N118" s="129" t="s">
        <v>534</v>
      </c>
      <c r="O118" s="108">
        <v>2</v>
      </c>
      <c r="P118" s="108">
        <v>2</v>
      </c>
      <c r="Q118" s="108">
        <v>1</v>
      </c>
      <c r="R118" s="108">
        <v>1</v>
      </c>
      <c r="S118" s="108">
        <v>2</v>
      </c>
      <c r="T118" s="108">
        <v>2</v>
      </c>
      <c r="U118" s="108">
        <v>2</v>
      </c>
      <c r="V118" s="108">
        <v>2</v>
      </c>
      <c r="W118" s="108">
        <v>4</v>
      </c>
      <c r="X118" s="108" t="s">
        <v>2478</v>
      </c>
      <c r="Y118" s="108" t="s">
        <v>548</v>
      </c>
      <c r="Z118" s="108" t="s">
        <v>548</v>
      </c>
      <c r="AA118" s="108" t="s">
        <v>548</v>
      </c>
      <c r="AB118" s="108" t="s">
        <v>548</v>
      </c>
      <c r="AC118" s="108">
        <v>18</v>
      </c>
      <c r="AD118" s="135">
        <v>1</v>
      </c>
      <c r="AE118" s="108">
        <v>10</v>
      </c>
      <c r="AF118" s="108">
        <v>10</v>
      </c>
      <c r="AG118" s="135">
        <v>1</v>
      </c>
      <c r="AH118" s="108">
        <v>10</v>
      </c>
      <c r="AI118" s="108">
        <v>4</v>
      </c>
      <c r="AJ118" s="108">
        <v>14</v>
      </c>
      <c r="AK118" s="135">
        <v>1</v>
      </c>
      <c r="AL118" s="108">
        <v>3</v>
      </c>
      <c r="AM118" s="108" t="s">
        <v>548</v>
      </c>
      <c r="AN118" s="108" t="s">
        <v>548</v>
      </c>
      <c r="AO118" s="108">
        <v>4</v>
      </c>
      <c r="AP118" s="108" t="s">
        <v>548</v>
      </c>
      <c r="AQ118" s="108">
        <v>7</v>
      </c>
      <c r="AR118" s="135">
        <v>1</v>
      </c>
      <c r="AS118" s="108">
        <v>5</v>
      </c>
      <c r="AT118" s="108">
        <v>4</v>
      </c>
      <c r="AU118" s="108">
        <v>9</v>
      </c>
      <c r="AV118" s="135">
        <v>1</v>
      </c>
      <c r="AW118" s="108">
        <v>2</v>
      </c>
      <c r="AX118" s="108" t="s">
        <v>548</v>
      </c>
      <c r="AY118" s="108">
        <v>2</v>
      </c>
      <c r="AZ118" s="135">
        <v>1</v>
      </c>
      <c r="BA118" s="108">
        <v>2</v>
      </c>
      <c r="BB118" s="131" t="s">
        <v>603</v>
      </c>
      <c r="BC118" s="108">
        <v>2</v>
      </c>
      <c r="BD118" s="135">
        <v>1</v>
      </c>
      <c r="BE118" s="108">
        <v>10</v>
      </c>
      <c r="BF118" s="108">
        <v>10</v>
      </c>
      <c r="BG118" s="135">
        <v>1</v>
      </c>
      <c r="BH118" s="108">
        <v>4</v>
      </c>
      <c r="BI118" s="108">
        <v>7</v>
      </c>
      <c r="BJ118" s="108">
        <v>11</v>
      </c>
      <c r="BK118" s="135">
        <v>1</v>
      </c>
      <c r="BL118" s="108">
        <v>83</v>
      </c>
      <c r="BM118" s="135">
        <v>1</v>
      </c>
    </row>
    <row r="119" spans="2:65" x14ac:dyDescent="0.35">
      <c r="B119" s="107" t="s">
        <v>1</v>
      </c>
      <c r="C119" s="107" t="s">
        <v>46</v>
      </c>
      <c r="D119" s="107" t="s">
        <v>47</v>
      </c>
      <c r="E119" s="144" t="s">
        <v>157</v>
      </c>
      <c r="F119" s="107" t="s">
        <v>1205</v>
      </c>
      <c r="G119" s="107" t="s">
        <v>49</v>
      </c>
      <c r="H119" s="107" t="s">
        <v>2477</v>
      </c>
      <c r="I119" s="133" t="s">
        <v>603</v>
      </c>
      <c r="J119" s="107" t="s">
        <v>1415</v>
      </c>
      <c r="K119" s="133" t="s">
        <v>603</v>
      </c>
      <c r="L119" s="107" t="s">
        <v>604</v>
      </c>
      <c r="M119" s="107" t="s">
        <v>534</v>
      </c>
      <c r="N119" s="132" t="s">
        <v>534</v>
      </c>
      <c r="O119" s="107">
        <v>2</v>
      </c>
      <c r="P119" s="107">
        <v>2</v>
      </c>
      <c r="Q119" s="107" t="s">
        <v>548</v>
      </c>
      <c r="R119" s="107" t="s">
        <v>548</v>
      </c>
      <c r="S119" s="107">
        <v>2</v>
      </c>
      <c r="T119" s="107" t="s">
        <v>548</v>
      </c>
      <c r="U119" s="107">
        <v>2</v>
      </c>
      <c r="V119" s="107">
        <v>2</v>
      </c>
      <c r="W119" s="107">
        <v>4</v>
      </c>
      <c r="X119" s="107" t="s">
        <v>2476</v>
      </c>
      <c r="Y119" s="107" t="s">
        <v>548</v>
      </c>
      <c r="Z119" s="107" t="s">
        <v>548</v>
      </c>
      <c r="AA119" s="107" t="s">
        <v>548</v>
      </c>
      <c r="AB119" s="107" t="s">
        <v>548</v>
      </c>
      <c r="AC119" s="107">
        <v>14</v>
      </c>
      <c r="AD119" s="139">
        <v>1</v>
      </c>
      <c r="AE119" s="107" t="s">
        <v>548</v>
      </c>
      <c r="AF119" s="107" t="s">
        <v>534</v>
      </c>
      <c r="AG119" s="132" t="s">
        <v>534</v>
      </c>
      <c r="AH119" s="107" t="s">
        <v>548</v>
      </c>
      <c r="AI119" s="107" t="s">
        <v>548</v>
      </c>
      <c r="AJ119" s="107" t="s">
        <v>534</v>
      </c>
      <c r="AK119" s="132" t="s">
        <v>534</v>
      </c>
      <c r="AL119" s="107" t="s">
        <v>548</v>
      </c>
      <c r="AM119" s="107" t="s">
        <v>548</v>
      </c>
      <c r="AN119" s="107" t="s">
        <v>548</v>
      </c>
      <c r="AO119" s="107" t="s">
        <v>548</v>
      </c>
      <c r="AP119" s="107" t="s">
        <v>548</v>
      </c>
      <c r="AQ119" s="107" t="s">
        <v>534</v>
      </c>
      <c r="AR119" s="132" t="s">
        <v>534</v>
      </c>
      <c r="AS119" s="107" t="s">
        <v>548</v>
      </c>
      <c r="AT119" s="107" t="s">
        <v>548</v>
      </c>
      <c r="AU119" s="107" t="s">
        <v>534</v>
      </c>
      <c r="AV119" s="132" t="s">
        <v>534</v>
      </c>
      <c r="AW119" s="107" t="s">
        <v>548</v>
      </c>
      <c r="AX119" s="107" t="s">
        <v>548</v>
      </c>
      <c r="AY119" s="107" t="s">
        <v>534</v>
      </c>
      <c r="AZ119" s="132" t="s">
        <v>534</v>
      </c>
      <c r="BA119" s="107" t="s">
        <v>548</v>
      </c>
      <c r="BB119" s="107" t="s">
        <v>548</v>
      </c>
      <c r="BC119" s="107" t="s">
        <v>534</v>
      </c>
      <c r="BD119" s="132" t="s">
        <v>534</v>
      </c>
      <c r="BE119" s="107" t="s">
        <v>548</v>
      </c>
      <c r="BF119" s="107" t="s">
        <v>534</v>
      </c>
      <c r="BG119" s="132" t="s">
        <v>534</v>
      </c>
      <c r="BH119" s="107" t="s">
        <v>548</v>
      </c>
      <c r="BI119" s="107" t="s">
        <v>548</v>
      </c>
      <c r="BJ119" s="107" t="s">
        <v>534</v>
      </c>
      <c r="BK119" s="132" t="s">
        <v>534</v>
      </c>
      <c r="BL119" s="108">
        <v>14</v>
      </c>
      <c r="BM119" s="139">
        <v>1</v>
      </c>
    </row>
    <row r="120" spans="2:65" x14ac:dyDescent="0.35">
      <c r="B120" s="108" t="s">
        <v>1</v>
      </c>
      <c r="C120" s="108" t="s">
        <v>17</v>
      </c>
      <c r="D120" s="108" t="s">
        <v>60</v>
      </c>
      <c r="E120" s="143" t="s">
        <v>61</v>
      </c>
      <c r="F120" s="108" t="s">
        <v>897</v>
      </c>
      <c r="G120" s="108" t="s">
        <v>20</v>
      </c>
      <c r="H120" s="108" t="s">
        <v>2475</v>
      </c>
      <c r="I120" s="131" t="s">
        <v>603</v>
      </c>
      <c r="J120" s="108" t="s">
        <v>1303</v>
      </c>
      <c r="K120" s="131" t="s">
        <v>603</v>
      </c>
      <c r="L120" s="108" t="s">
        <v>604</v>
      </c>
      <c r="M120" s="108" t="s">
        <v>534</v>
      </c>
      <c r="N120" s="129" t="s">
        <v>534</v>
      </c>
      <c r="O120" s="108">
        <v>2</v>
      </c>
      <c r="P120" s="108">
        <v>2</v>
      </c>
      <c r="Q120" s="108">
        <v>1</v>
      </c>
      <c r="R120" s="108">
        <v>1</v>
      </c>
      <c r="S120" s="108">
        <v>2</v>
      </c>
      <c r="T120" s="108">
        <v>2</v>
      </c>
      <c r="U120" s="108">
        <v>2</v>
      </c>
      <c r="V120" s="108">
        <v>2</v>
      </c>
      <c r="W120" s="108">
        <v>4</v>
      </c>
      <c r="X120" s="108" t="s">
        <v>640</v>
      </c>
      <c r="Y120" s="108" t="s">
        <v>548</v>
      </c>
      <c r="Z120" s="108" t="s">
        <v>548</v>
      </c>
      <c r="AA120" s="108" t="s">
        <v>548</v>
      </c>
      <c r="AB120" s="108" t="s">
        <v>548</v>
      </c>
      <c r="AC120" s="108">
        <v>18</v>
      </c>
      <c r="AD120" s="135">
        <v>1</v>
      </c>
      <c r="AE120" s="108">
        <v>10</v>
      </c>
      <c r="AF120" s="108">
        <v>10</v>
      </c>
      <c r="AG120" s="135">
        <v>1</v>
      </c>
      <c r="AH120" s="108">
        <v>10</v>
      </c>
      <c r="AI120" s="108">
        <v>4</v>
      </c>
      <c r="AJ120" s="108">
        <v>14</v>
      </c>
      <c r="AK120" s="135">
        <v>1</v>
      </c>
      <c r="AL120" s="108">
        <v>3</v>
      </c>
      <c r="AM120" s="108">
        <v>3</v>
      </c>
      <c r="AN120" s="108" t="s">
        <v>614</v>
      </c>
      <c r="AO120" s="108">
        <v>4</v>
      </c>
      <c r="AP120" s="108" t="s">
        <v>548</v>
      </c>
      <c r="AQ120" s="108">
        <v>10</v>
      </c>
      <c r="AR120" s="135">
        <v>1</v>
      </c>
      <c r="AS120" s="108">
        <v>5</v>
      </c>
      <c r="AT120" s="108">
        <v>4</v>
      </c>
      <c r="AU120" s="108">
        <v>9</v>
      </c>
      <c r="AV120" s="135">
        <v>1</v>
      </c>
      <c r="AW120" s="130">
        <v>0</v>
      </c>
      <c r="AX120" s="108" t="s">
        <v>548</v>
      </c>
      <c r="AY120" s="108" t="s">
        <v>534</v>
      </c>
      <c r="AZ120" s="134">
        <v>0</v>
      </c>
      <c r="BA120" s="108">
        <v>2</v>
      </c>
      <c r="BB120" s="131" t="s">
        <v>603</v>
      </c>
      <c r="BC120" s="108">
        <v>2</v>
      </c>
      <c r="BD120" s="135">
        <v>1</v>
      </c>
      <c r="BE120" s="108">
        <v>10</v>
      </c>
      <c r="BF120" s="108">
        <v>10</v>
      </c>
      <c r="BG120" s="135">
        <v>1</v>
      </c>
      <c r="BH120" s="108">
        <v>4</v>
      </c>
      <c r="BI120" s="108">
        <v>7</v>
      </c>
      <c r="BJ120" s="108">
        <v>11</v>
      </c>
      <c r="BK120" s="135">
        <v>1</v>
      </c>
      <c r="BL120" s="108">
        <v>84</v>
      </c>
      <c r="BM120" s="135">
        <v>0.97674418604651159</v>
      </c>
    </row>
    <row r="121" spans="2:65" x14ac:dyDescent="0.35">
      <c r="B121" s="107" t="s">
        <v>1</v>
      </c>
      <c r="C121" s="107" t="s">
        <v>17</v>
      </c>
      <c r="D121" s="107" t="s">
        <v>68</v>
      </c>
      <c r="E121" s="144" t="s">
        <v>458</v>
      </c>
      <c r="F121" s="107" t="s">
        <v>1186</v>
      </c>
      <c r="G121" s="107" t="s">
        <v>20</v>
      </c>
      <c r="H121" s="107" t="s">
        <v>2474</v>
      </c>
      <c r="I121" s="133" t="s">
        <v>603</v>
      </c>
      <c r="J121" s="107" t="s">
        <v>1303</v>
      </c>
      <c r="K121" s="133" t="s">
        <v>603</v>
      </c>
      <c r="L121" s="107" t="s">
        <v>604</v>
      </c>
      <c r="M121" s="107" t="s">
        <v>534</v>
      </c>
      <c r="N121" s="132" t="s">
        <v>534</v>
      </c>
      <c r="O121" s="107">
        <v>2</v>
      </c>
      <c r="P121" s="107">
        <v>2</v>
      </c>
      <c r="Q121" s="107">
        <v>1</v>
      </c>
      <c r="R121" s="107">
        <v>1</v>
      </c>
      <c r="S121" s="107">
        <v>2</v>
      </c>
      <c r="T121" s="138">
        <v>0</v>
      </c>
      <c r="U121" s="107">
        <v>2</v>
      </c>
      <c r="V121" s="107">
        <v>2</v>
      </c>
      <c r="W121" s="107">
        <v>4</v>
      </c>
      <c r="X121" s="107" t="s">
        <v>673</v>
      </c>
      <c r="Y121" s="107" t="s">
        <v>548</v>
      </c>
      <c r="Z121" s="107" t="s">
        <v>548</v>
      </c>
      <c r="AA121" s="107" t="s">
        <v>548</v>
      </c>
      <c r="AB121" s="107" t="s">
        <v>548</v>
      </c>
      <c r="AC121" s="107">
        <v>16</v>
      </c>
      <c r="AD121" s="139">
        <v>0.88888888888888884</v>
      </c>
      <c r="AE121" s="107">
        <v>10</v>
      </c>
      <c r="AF121" s="107">
        <v>10</v>
      </c>
      <c r="AG121" s="139">
        <v>1</v>
      </c>
      <c r="AH121" s="107">
        <v>10</v>
      </c>
      <c r="AI121" s="107">
        <v>4</v>
      </c>
      <c r="AJ121" s="107">
        <v>14</v>
      </c>
      <c r="AK121" s="139">
        <v>1</v>
      </c>
      <c r="AL121" s="107">
        <v>3</v>
      </c>
      <c r="AM121" s="107">
        <v>3</v>
      </c>
      <c r="AN121" s="107" t="s">
        <v>548</v>
      </c>
      <c r="AO121" s="107">
        <v>4</v>
      </c>
      <c r="AP121" s="107" t="s">
        <v>548</v>
      </c>
      <c r="AQ121" s="107">
        <v>10</v>
      </c>
      <c r="AR121" s="139">
        <v>1</v>
      </c>
      <c r="AS121" s="107">
        <v>5</v>
      </c>
      <c r="AT121" s="107">
        <v>4</v>
      </c>
      <c r="AU121" s="107">
        <v>9</v>
      </c>
      <c r="AV121" s="139">
        <v>1</v>
      </c>
      <c r="AW121" s="107">
        <v>2</v>
      </c>
      <c r="AX121" s="107" t="s">
        <v>548</v>
      </c>
      <c r="AY121" s="107">
        <v>2</v>
      </c>
      <c r="AZ121" s="139">
        <v>1</v>
      </c>
      <c r="BA121" s="107">
        <v>2</v>
      </c>
      <c r="BB121" s="133" t="s">
        <v>603</v>
      </c>
      <c r="BC121" s="107">
        <v>2</v>
      </c>
      <c r="BD121" s="139">
        <v>1</v>
      </c>
      <c r="BE121" s="107">
        <v>10</v>
      </c>
      <c r="BF121" s="107">
        <v>10</v>
      </c>
      <c r="BG121" s="139">
        <v>1</v>
      </c>
      <c r="BH121" s="107">
        <v>4</v>
      </c>
      <c r="BI121" s="107">
        <v>7</v>
      </c>
      <c r="BJ121" s="107">
        <v>11</v>
      </c>
      <c r="BK121" s="139">
        <v>1</v>
      </c>
      <c r="BL121" s="108">
        <v>84</v>
      </c>
      <c r="BM121" s="139">
        <v>0.97674418604651159</v>
      </c>
    </row>
    <row r="122" spans="2:65" x14ac:dyDescent="0.35">
      <c r="B122" s="108" t="s">
        <v>1</v>
      </c>
      <c r="C122" s="108" t="s">
        <v>24</v>
      </c>
      <c r="D122" s="108" t="s">
        <v>89</v>
      </c>
      <c r="E122" s="143" t="s">
        <v>357</v>
      </c>
      <c r="F122" s="108" t="s">
        <v>1096</v>
      </c>
      <c r="G122" s="108" t="s">
        <v>493</v>
      </c>
      <c r="H122" s="108" t="s">
        <v>2473</v>
      </c>
      <c r="I122" s="131" t="s">
        <v>603</v>
      </c>
      <c r="J122" s="108" t="s">
        <v>1323</v>
      </c>
      <c r="K122" s="131" t="s">
        <v>603</v>
      </c>
      <c r="L122" s="108" t="s">
        <v>627</v>
      </c>
      <c r="M122" s="108" t="s">
        <v>534</v>
      </c>
      <c r="N122" s="129" t="s">
        <v>534</v>
      </c>
      <c r="O122" s="108">
        <v>2</v>
      </c>
      <c r="P122" s="108">
        <v>2</v>
      </c>
      <c r="Q122" s="108">
        <v>1</v>
      </c>
      <c r="R122" s="108">
        <v>1</v>
      </c>
      <c r="S122" s="108">
        <v>2</v>
      </c>
      <c r="T122" s="108">
        <v>2</v>
      </c>
      <c r="U122" s="108">
        <v>2</v>
      </c>
      <c r="V122" s="108">
        <v>2</v>
      </c>
      <c r="W122" s="108">
        <v>4</v>
      </c>
      <c r="X122" s="108" t="s">
        <v>2472</v>
      </c>
      <c r="Y122" s="108" t="s">
        <v>548</v>
      </c>
      <c r="Z122" s="108" t="s">
        <v>548</v>
      </c>
      <c r="AA122" s="108" t="s">
        <v>548</v>
      </c>
      <c r="AB122" s="108" t="s">
        <v>548</v>
      </c>
      <c r="AC122" s="108">
        <v>18</v>
      </c>
      <c r="AD122" s="135">
        <v>1</v>
      </c>
      <c r="AE122" s="108">
        <v>10</v>
      </c>
      <c r="AF122" s="108">
        <v>10</v>
      </c>
      <c r="AG122" s="135">
        <v>1</v>
      </c>
      <c r="AH122" s="108">
        <v>10</v>
      </c>
      <c r="AI122" s="108">
        <v>4</v>
      </c>
      <c r="AJ122" s="108">
        <v>14</v>
      </c>
      <c r="AK122" s="135">
        <v>1</v>
      </c>
      <c r="AL122" s="108">
        <v>3</v>
      </c>
      <c r="AM122" s="108">
        <v>3</v>
      </c>
      <c r="AN122" s="108" t="s">
        <v>614</v>
      </c>
      <c r="AO122" s="108">
        <v>4</v>
      </c>
      <c r="AP122" s="108" t="s">
        <v>548</v>
      </c>
      <c r="AQ122" s="108">
        <v>10</v>
      </c>
      <c r="AR122" s="135">
        <v>1</v>
      </c>
      <c r="AS122" s="108">
        <v>5</v>
      </c>
      <c r="AT122" s="108">
        <v>4</v>
      </c>
      <c r="AU122" s="108">
        <v>9</v>
      </c>
      <c r="AV122" s="135">
        <v>1</v>
      </c>
      <c r="AW122" s="130">
        <v>0</v>
      </c>
      <c r="AX122" s="108" t="s">
        <v>614</v>
      </c>
      <c r="AY122" s="108" t="s">
        <v>534</v>
      </c>
      <c r="AZ122" s="134">
        <v>0</v>
      </c>
      <c r="BA122" s="108">
        <v>2</v>
      </c>
      <c r="BB122" s="131" t="s">
        <v>603</v>
      </c>
      <c r="BC122" s="108">
        <v>2</v>
      </c>
      <c r="BD122" s="135">
        <v>1</v>
      </c>
      <c r="BE122" s="108">
        <v>10</v>
      </c>
      <c r="BF122" s="108">
        <v>10</v>
      </c>
      <c r="BG122" s="135">
        <v>1</v>
      </c>
      <c r="BH122" s="108">
        <v>4</v>
      </c>
      <c r="BI122" s="108">
        <v>7</v>
      </c>
      <c r="BJ122" s="108">
        <v>11</v>
      </c>
      <c r="BK122" s="135">
        <v>1</v>
      </c>
      <c r="BL122" s="108">
        <v>84</v>
      </c>
      <c r="BM122" s="135">
        <v>0.97674418604651159</v>
      </c>
    </row>
    <row r="123" spans="2:65" x14ac:dyDescent="0.35">
      <c r="B123" s="107" t="s">
        <v>1</v>
      </c>
      <c r="C123" s="107" t="s">
        <v>21</v>
      </c>
      <c r="D123" s="107" t="s">
        <v>52</v>
      </c>
      <c r="E123" s="144" t="s">
        <v>53</v>
      </c>
      <c r="F123" s="107" t="s">
        <v>971</v>
      </c>
      <c r="G123" s="107" t="s">
        <v>202</v>
      </c>
      <c r="H123" s="107" t="s">
        <v>2471</v>
      </c>
      <c r="I123" s="133" t="s">
        <v>603</v>
      </c>
      <c r="J123" s="107" t="s">
        <v>1415</v>
      </c>
      <c r="K123" s="133" t="s">
        <v>603</v>
      </c>
      <c r="L123" s="107" t="s">
        <v>618</v>
      </c>
      <c r="M123" s="107" t="s">
        <v>534</v>
      </c>
      <c r="N123" s="132" t="s">
        <v>534</v>
      </c>
      <c r="O123" s="107">
        <v>2</v>
      </c>
      <c r="P123" s="107">
        <v>2</v>
      </c>
      <c r="Q123" s="107">
        <v>1</v>
      </c>
      <c r="R123" s="107">
        <v>1</v>
      </c>
      <c r="S123" s="107">
        <v>2</v>
      </c>
      <c r="T123" s="107">
        <v>2</v>
      </c>
      <c r="U123" s="107">
        <v>2</v>
      </c>
      <c r="V123" s="107">
        <v>2</v>
      </c>
      <c r="W123" s="107">
        <v>4</v>
      </c>
      <c r="X123" s="107" t="s">
        <v>2470</v>
      </c>
      <c r="Y123" s="107" t="s">
        <v>548</v>
      </c>
      <c r="Z123" s="107" t="s">
        <v>548</v>
      </c>
      <c r="AA123" s="107" t="s">
        <v>548</v>
      </c>
      <c r="AB123" s="107" t="s">
        <v>548</v>
      </c>
      <c r="AC123" s="107">
        <v>18</v>
      </c>
      <c r="AD123" s="139">
        <v>1</v>
      </c>
      <c r="AE123" s="107">
        <v>10</v>
      </c>
      <c r="AF123" s="107">
        <v>10</v>
      </c>
      <c r="AG123" s="139">
        <v>1</v>
      </c>
      <c r="AH123" s="107">
        <v>10</v>
      </c>
      <c r="AI123" s="107">
        <v>4</v>
      </c>
      <c r="AJ123" s="107">
        <v>14</v>
      </c>
      <c r="AK123" s="139">
        <v>1</v>
      </c>
      <c r="AL123" s="107">
        <v>3</v>
      </c>
      <c r="AM123" s="107" t="s">
        <v>548</v>
      </c>
      <c r="AN123" s="107" t="s">
        <v>548</v>
      </c>
      <c r="AO123" s="107">
        <v>4</v>
      </c>
      <c r="AP123" s="107" t="s">
        <v>548</v>
      </c>
      <c r="AQ123" s="107">
        <v>7</v>
      </c>
      <c r="AR123" s="139">
        <v>1</v>
      </c>
      <c r="AS123" s="107">
        <v>5</v>
      </c>
      <c r="AT123" s="107">
        <v>4</v>
      </c>
      <c r="AU123" s="107">
        <v>9</v>
      </c>
      <c r="AV123" s="139">
        <v>1</v>
      </c>
      <c r="AW123" s="138">
        <v>0</v>
      </c>
      <c r="AX123" s="107" t="s">
        <v>548</v>
      </c>
      <c r="AY123" s="107" t="s">
        <v>534</v>
      </c>
      <c r="AZ123" s="136">
        <v>0</v>
      </c>
      <c r="BA123" s="107">
        <v>2</v>
      </c>
      <c r="BB123" s="133" t="s">
        <v>603</v>
      </c>
      <c r="BC123" s="107">
        <v>2</v>
      </c>
      <c r="BD123" s="139">
        <v>1</v>
      </c>
      <c r="BE123" s="107">
        <v>10</v>
      </c>
      <c r="BF123" s="107">
        <v>10</v>
      </c>
      <c r="BG123" s="139">
        <v>1</v>
      </c>
      <c r="BH123" s="107">
        <v>4</v>
      </c>
      <c r="BI123" s="107">
        <v>7</v>
      </c>
      <c r="BJ123" s="107">
        <v>11</v>
      </c>
      <c r="BK123" s="139">
        <v>1</v>
      </c>
      <c r="BL123" s="108">
        <v>81</v>
      </c>
      <c r="BM123" s="139">
        <v>0.97590361445783136</v>
      </c>
    </row>
    <row r="124" spans="2:65" x14ac:dyDescent="0.35">
      <c r="B124" s="108" t="s">
        <v>1</v>
      </c>
      <c r="C124" s="108" t="s">
        <v>24</v>
      </c>
      <c r="D124" s="108" t="s">
        <v>25</v>
      </c>
      <c r="E124" s="143" t="s">
        <v>26</v>
      </c>
      <c r="F124" s="108" t="s">
        <v>1022</v>
      </c>
      <c r="G124" s="108" t="s">
        <v>493</v>
      </c>
      <c r="H124" s="108" t="s">
        <v>2469</v>
      </c>
      <c r="I124" s="131" t="s">
        <v>603</v>
      </c>
      <c r="J124" s="108" t="s">
        <v>1303</v>
      </c>
      <c r="K124" s="131" t="s">
        <v>603</v>
      </c>
      <c r="L124" s="108" t="s">
        <v>749</v>
      </c>
      <c r="M124" s="108" t="s">
        <v>534</v>
      </c>
      <c r="N124" s="129" t="s">
        <v>534</v>
      </c>
      <c r="O124" s="108">
        <v>2</v>
      </c>
      <c r="P124" s="108">
        <v>2</v>
      </c>
      <c r="Q124" s="108">
        <v>1</v>
      </c>
      <c r="R124" s="108">
        <v>1</v>
      </c>
      <c r="S124" s="108">
        <v>2</v>
      </c>
      <c r="T124" s="108">
        <v>2</v>
      </c>
      <c r="U124" s="108">
        <v>2</v>
      </c>
      <c r="V124" s="108">
        <v>2</v>
      </c>
      <c r="W124" s="108">
        <v>4</v>
      </c>
      <c r="X124" s="108" t="s">
        <v>2468</v>
      </c>
      <c r="Y124" s="108" t="s">
        <v>548</v>
      </c>
      <c r="Z124" s="108" t="s">
        <v>548</v>
      </c>
      <c r="AA124" s="108" t="s">
        <v>548</v>
      </c>
      <c r="AB124" s="108" t="s">
        <v>548</v>
      </c>
      <c r="AC124" s="108">
        <v>18</v>
      </c>
      <c r="AD124" s="135">
        <v>1</v>
      </c>
      <c r="AE124" s="108">
        <v>10</v>
      </c>
      <c r="AF124" s="108">
        <v>10</v>
      </c>
      <c r="AG124" s="135">
        <v>1</v>
      </c>
      <c r="AH124" s="108">
        <v>10</v>
      </c>
      <c r="AI124" s="108">
        <v>4</v>
      </c>
      <c r="AJ124" s="108">
        <v>14</v>
      </c>
      <c r="AK124" s="135">
        <v>1</v>
      </c>
      <c r="AL124" s="108">
        <v>3</v>
      </c>
      <c r="AM124" s="108" t="s">
        <v>548</v>
      </c>
      <c r="AN124" s="108" t="s">
        <v>548</v>
      </c>
      <c r="AO124" s="108">
        <v>4</v>
      </c>
      <c r="AP124" s="108" t="s">
        <v>548</v>
      </c>
      <c r="AQ124" s="108">
        <v>7</v>
      </c>
      <c r="AR124" s="135">
        <v>1</v>
      </c>
      <c r="AS124" s="108">
        <v>5</v>
      </c>
      <c r="AT124" s="108">
        <v>4</v>
      </c>
      <c r="AU124" s="108">
        <v>9</v>
      </c>
      <c r="AV124" s="135">
        <v>1</v>
      </c>
      <c r="AW124" s="130">
        <v>0</v>
      </c>
      <c r="AX124" s="108" t="s">
        <v>614</v>
      </c>
      <c r="AY124" s="108" t="s">
        <v>534</v>
      </c>
      <c r="AZ124" s="134">
        <v>0</v>
      </c>
      <c r="BA124" s="108">
        <v>2</v>
      </c>
      <c r="BB124" s="131" t="s">
        <v>603</v>
      </c>
      <c r="BC124" s="108">
        <v>2</v>
      </c>
      <c r="BD124" s="135">
        <v>1</v>
      </c>
      <c r="BE124" s="108">
        <v>10</v>
      </c>
      <c r="BF124" s="108">
        <v>10</v>
      </c>
      <c r="BG124" s="135">
        <v>1</v>
      </c>
      <c r="BH124" s="108">
        <v>4</v>
      </c>
      <c r="BI124" s="108">
        <v>7</v>
      </c>
      <c r="BJ124" s="108">
        <v>11</v>
      </c>
      <c r="BK124" s="135">
        <v>1</v>
      </c>
      <c r="BL124" s="108">
        <v>81</v>
      </c>
      <c r="BM124" s="135">
        <v>0.97590361445783136</v>
      </c>
    </row>
    <row r="125" spans="2:65" x14ac:dyDescent="0.35">
      <c r="B125" s="107" t="s">
        <v>1</v>
      </c>
      <c r="C125" s="107" t="s">
        <v>8</v>
      </c>
      <c r="D125" s="107" t="s">
        <v>9</v>
      </c>
      <c r="E125" s="144" t="s">
        <v>10</v>
      </c>
      <c r="F125" s="107" t="s">
        <v>921</v>
      </c>
      <c r="G125" s="107" t="s">
        <v>11</v>
      </c>
      <c r="H125" s="107" t="s">
        <v>2467</v>
      </c>
      <c r="I125" s="133" t="s">
        <v>603</v>
      </c>
      <c r="J125" s="107" t="s">
        <v>1323</v>
      </c>
      <c r="K125" s="133" t="s">
        <v>603</v>
      </c>
      <c r="L125" s="107" t="s">
        <v>627</v>
      </c>
      <c r="M125" s="107" t="s">
        <v>534</v>
      </c>
      <c r="N125" s="132" t="s">
        <v>534</v>
      </c>
      <c r="O125" s="107">
        <v>2</v>
      </c>
      <c r="P125" s="107">
        <v>2</v>
      </c>
      <c r="Q125" s="107">
        <v>1</v>
      </c>
      <c r="R125" s="107">
        <v>1</v>
      </c>
      <c r="S125" s="107">
        <v>2</v>
      </c>
      <c r="T125" s="107">
        <v>2</v>
      </c>
      <c r="U125" s="107">
        <v>2</v>
      </c>
      <c r="V125" s="107">
        <v>2</v>
      </c>
      <c r="W125" s="107">
        <v>4</v>
      </c>
      <c r="X125" s="107" t="s">
        <v>2466</v>
      </c>
      <c r="Y125" s="107" t="s">
        <v>548</v>
      </c>
      <c r="Z125" s="107" t="s">
        <v>548</v>
      </c>
      <c r="AA125" s="107" t="s">
        <v>548</v>
      </c>
      <c r="AB125" s="107" t="s">
        <v>548</v>
      </c>
      <c r="AC125" s="107">
        <v>18</v>
      </c>
      <c r="AD125" s="139">
        <v>1</v>
      </c>
      <c r="AE125" s="107">
        <v>10</v>
      </c>
      <c r="AF125" s="107">
        <v>10</v>
      </c>
      <c r="AG125" s="139">
        <v>1</v>
      </c>
      <c r="AH125" s="107">
        <v>10</v>
      </c>
      <c r="AI125" s="107">
        <v>4</v>
      </c>
      <c r="AJ125" s="107">
        <v>14</v>
      </c>
      <c r="AK125" s="139">
        <v>1</v>
      </c>
      <c r="AL125" s="107">
        <v>3</v>
      </c>
      <c r="AM125" s="107">
        <v>3</v>
      </c>
      <c r="AN125" s="107" t="s">
        <v>614</v>
      </c>
      <c r="AO125" s="107" t="s">
        <v>548</v>
      </c>
      <c r="AP125" s="107" t="s">
        <v>548</v>
      </c>
      <c r="AQ125" s="107">
        <v>6</v>
      </c>
      <c r="AR125" s="139">
        <v>1</v>
      </c>
      <c r="AS125" s="107">
        <v>5</v>
      </c>
      <c r="AT125" s="107">
        <v>4</v>
      </c>
      <c r="AU125" s="107">
        <v>9</v>
      </c>
      <c r="AV125" s="139">
        <v>1</v>
      </c>
      <c r="AW125" s="138">
        <v>0</v>
      </c>
      <c r="AX125" s="107" t="s">
        <v>614</v>
      </c>
      <c r="AY125" s="107" t="s">
        <v>534</v>
      </c>
      <c r="AZ125" s="136">
        <v>0</v>
      </c>
      <c r="BA125" s="107">
        <v>2</v>
      </c>
      <c r="BB125" s="133" t="s">
        <v>603</v>
      </c>
      <c r="BC125" s="107">
        <v>2</v>
      </c>
      <c r="BD125" s="139">
        <v>1</v>
      </c>
      <c r="BE125" s="107">
        <v>10</v>
      </c>
      <c r="BF125" s="107">
        <v>10</v>
      </c>
      <c r="BG125" s="139">
        <v>1</v>
      </c>
      <c r="BH125" s="107">
        <v>4</v>
      </c>
      <c r="BI125" s="107">
        <v>7</v>
      </c>
      <c r="BJ125" s="107">
        <v>11</v>
      </c>
      <c r="BK125" s="139">
        <v>1</v>
      </c>
      <c r="BL125" s="108">
        <v>80</v>
      </c>
      <c r="BM125" s="139">
        <v>0.97560975609756095</v>
      </c>
    </row>
    <row r="126" spans="2:65" x14ac:dyDescent="0.35">
      <c r="B126" s="108" t="s">
        <v>1</v>
      </c>
      <c r="C126" s="108" t="s">
        <v>100</v>
      </c>
      <c r="D126" s="108" t="s">
        <v>133</v>
      </c>
      <c r="E126" s="143" t="s">
        <v>134</v>
      </c>
      <c r="F126" s="108" t="s">
        <v>1136</v>
      </c>
      <c r="G126" s="108" t="s">
        <v>15</v>
      </c>
      <c r="H126" s="108" t="s">
        <v>1760</v>
      </c>
      <c r="I126" s="131" t="s">
        <v>603</v>
      </c>
      <c r="J126" s="108" t="s">
        <v>1759</v>
      </c>
      <c r="K126" s="131" t="s">
        <v>603</v>
      </c>
      <c r="L126" s="108" t="s">
        <v>750</v>
      </c>
      <c r="M126" s="108" t="s">
        <v>534</v>
      </c>
      <c r="N126" s="129" t="s">
        <v>534</v>
      </c>
      <c r="O126" s="108">
        <v>2</v>
      </c>
      <c r="P126" s="108">
        <v>2</v>
      </c>
      <c r="Q126" s="108">
        <v>1</v>
      </c>
      <c r="R126" s="108">
        <v>1</v>
      </c>
      <c r="S126" s="108">
        <v>2</v>
      </c>
      <c r="T126" s="108" t="s">
        <v>548</v>
      </c>
      <c r="U126" s="108">
        <v>2</v>
      </c>
      <c r="V126" s="108">
        <v>2</v>
      </c>
      <c r="W126" s="108">
        <v>4</v>
      </c>
      <c r="X126" s="108" t="s">
        <v>2465</v>
      </c>
      <c r="Y126" s="108" t="s">
        <v>548</v>
      </c>
      <c r="Z126" s="108" t="s">
        <v>548</v>
      </c>
      <c r="AA126" s="108" t="s">
        <v>548</v>
      </c>
      <c r="AB126" s="108" t="s">
        <v>548</v>
      </c>
      <c r="AC126" s="108">
        <v>16</v>
      </c>
      <c r="AD126" s="135">
        <v>1</v>
      </c>
      <c r="AE126" s="108">
        <v>10</v>
      </c>
      <c r="AF126" s="108">
        <v>10</v>
      </c>
      <c r="AG126" s="135">
        <v>1</v>
      </c>
      <c r="AH126" s="108">
        <v>10</v>
      </c>
      <c r="AI126" s="108">
        <v>4</v>
      </c>
      <c r="AJ126" s="108">
        <v>14</v>
      </c>
      <c r="AK126" s="135">
        <v>1</v>
      </c>
      <c r="AL126" s="108">
        <v>3</v>
      </c>
      <c r="AM126" s="108" t="s">
        <v>548</v>
      </c>
      <c r="AN126" s="108" t="s">
        <v>548</v>
      </c>
      <c r="AO126" s="108">
        <v>4</v>
      </c>
      <c r="AP126" s="108" t="s">
        <v>548</v>
      </c>
      <c r="AQ126" s="108">
        <v>7</v>
      </c>
      <c r="AR126" s="135">
        <v>1</v>
      </c>
      <c r="AS126" s="108">
        <v>5</v>
      </c>
      <c r="AT126" s="108">
        <v>4</v>
      </c>
      <c r="AU126" s="108">
        <v>9</v>
      </c>
      <c r="AV126" s="135">
        <v>1</v>
      </c>
      <c r="AW126" s="130">
        <v>0</v>
      </c>
      <c r="AX126" s="108" t="s">
        <v>614</v>
      </c>
      <c r="AY126" s="108" t="s">
        <v>534</v>
      </c>
      <c r="AZ126" s="134">
        <v>0</v>
      </c>
      <c r="BA126" s="108">
        <v>2</v>
      </c>
      <c r="BB126" s="131" t="s">
        <v>603</v>
      </c>
      <c r="BC126" s="108">
        <v>2</v>
      </c>
      <c r="BD126" s="135">
        <v>1</v>
      </c>
      <c r="BE126" s="108">
        <v>10</v>
      </c>
      <c r="BF126" s="108">
        <v>10</v>
      </c>
      <c r="BG126" s="135">
        <v>1</v>
      </c>
      <c r="BH126" s="108">
        <v>4</v>
      </c>
      <c r="BI126" s="108">
        <v>7</v>
      </c>
      <c r="BJ126" s="108">
        <v>11</v>
      </c>
      <c r="BK126" s="135">
        <v>1</v>
      </c>
      <c r="BL126" s="108">
        <v>79</v>
      </c>
      <c r="BM126" s="135">
        <v>0.97530864197530864</v>
      </c>
    </row>
    <row r="127" spans="2:65" x14ac:dyDescent="0.35">
      <c r="B127" s="107" t="s">
        <v>1</v>
      </c>
      <c r="C127" s="107" t="s">
        <v>24</v>
      </c>
      <c r="D127" s="107" t="s">
        <v>273</v>
      </c>
      <c r="E127" s="144" t="s">
        <v>274</v>
      </c>
      <c r="F127" s="107" t="s">
        <v>1014</v>
      </c>
      <c r="G127" s="107" t="s">
        <v>59</v>
      </c>
      <c r="H127" s="107" t="s">
        <v>2464</v>
      </c>
      <c r="I127" s="133" t="s">
        <v>603</v>
      </c>
      <c r="J127" s="107" t="s">
        <v>1303</v>
      </c>
      <c r="K127" s="133" t="s">
        <v>603</v>
      </c>
      <c r="L127" s="107" t="s">
        <v>2463</v>
      </c>
      <c r="M127" s="107" t="s">
        <v>534</v>
      </c>
      <c r="N127" s="132" t="s">
        <v>534</v>
      </c>
      <c r="O127" s="107">
        <v>2</v>
      </c>
      <c r="P127" s="107">
        <v>2</v>
      </c>
      <c r="Q127" s="107">
        <v>1</v>
      </c>
      <c r="R127" s="107">
        <v>1</v>
      </c>
      <c r="S127" s="107">
        <v>2</v>
      </c>
      <c r="T127" s="107">
        <v>2</v>
      </c>
      <c r="U127" s="107">
        <v>2</v>
      </c>
      <c r="V127" s="107">
        <v>2</v>
      </c>
      <c r="W127" s="107">
        <v>4</v>
      </c>
      <c r="X127" s="107" t="s">
        <v>2462</v>
      </c>
      <c r="Y127" s="107" t="s">
        <v>548</v>
      </c>
      <c r="Z127" s="107" t="s">
        <v>548</v>
      </c>
      <c r="AA127" s="107" t="s">
        <v>548</v>
      </c>
      <c r="AB127" s="107" t="s">
        <v>548</v>
      </c>
      <c r="AC127" s="107">
        <v>18</v>
      </c>
      <c r="AD127" s="139">
        <v>1</v>
      </c>
      <c r="AE127" s="107">
        <v>10</v>
      </c>
      <c r="AF127" s="107">
        <v>10</v>
      </c>
      <c r="AG127" s="139">
        <v>1</v>
      </c>
      <c r="AH127" s="107">
        <v>10</v>
      </c>
      <c r="AI127" s="107" t="s">
        <v>548</v>
      </c>
      <c r="AJ127" s="107">
        <v>10</v>
      </c>
      <c r="AK127" s="139">
        <v>1</v>
      </c>
      <c r="AL127" s="107">
        <v>3</v>
      </c>
      <c r="AM127" s="107" t="s">
        <v>548</v>
      </c>
      <c r="AN127" s="107" t="s">
        <v>548</v>
      </c>
      <c r="AO127" s="107">
        <v>4</v>
      </c>
      <c r="AP127" s="138">
        <v>0</v>
      </c>
      <c r="AQ127" s="107">
        <v>7</v>
      </c>
      <c r="AR127" s="139">
        <v>0.77777777777777779</v>
      </c>
      <c r="AS127" s="107">
        <v>5</v>
      </c>
      <c r="AT127" s="107">
        <v>4</v>
      </c>
      <c r="AU127" s="107">
        <v>9</v>
      </c>
      <c r="AV127" s="139">
        <v>1</v>
      </c>
      <c r="AW127" s="107">
        <v>2</v>
      </c>
      <c r="AX127" s="107" t="s">
        <v>614</v>
      </c>
      <c r="AY127" s="107">
        <v>2</v>
      </c>
      <c r="AZ127" s="139">
        <v>1</v>
      </c>
      <c r="BA127" s="107">
        <v>2</v>
      </c>
      <c r="BB127" s="133" t="s">
        <v>603</v>
      </c>
      <c r="BC127" s="107">
        <v>2</v>
      </c>
      <c r="BD127" s="139">
        <v>1</v>
      </c>
      <c r="BE127" s="107">
        <v>10</v>
      </c>
      <c r="BF127" s="107">
        <v>10</v>
      </c>
      <c r="BG127" s="139">
        <v>1</v>
      </c>
      <c r="BH127" s="107">
        <v>4</v>
      </c>
      <c r="BI127" s="107">
        <v>7</v>
      </c>
      <c r="BJ127" s="107">
        <v>11</v>
      </c>
      <c r="BK127" s="139">
        <v>1</v>
      </c>
      <c r="BL127" s="108">
        <v>79</v>
      </c>
      <c r="BM127" s="139">
        <v>0.97530864197530864</v>
      </c>
    </row>
    <row r="128" spans="2:65" x14ac:dyDescent="0.35">
      <c r="B128" s="108" t="s">
        <v>1</v>
      </c>
      <c r="C128" s="108" t="s">
        <v>207</v>
      </c>
      <c r="D128" s="108" t="s">
        <v>208</v>
      </c>
      <c r="E128" s="143" t="s">
        <v>353</v>
      </c>
      <c r="F128" s="108" t="s">
        <v>1020</v>
      </c>
      <c r="G128" s="108" t="s">
        <v>210</v>
      </c>
      <c r="H128" s="108" t="s">
        <v>2461</v>
      </c>
      <c r="I128" s="131" t="s">
        <v>603</v>
      </c>
      <c r="J128" s="108" t="s">
        <v>1998</v>
      </c>
      <c r="K128" s="131" t="s">
        <v>603</v>
      </c>
      <c r="L128" s="108" t="s">
        <v>619</v>
      </c>
      <c r="M128" s="108" t="s">
        <v>534</v>
      </c>
      <c r="N128" s="129" t="s">
        <v>534</v>
      </c>
      <c r="O128" s="108">
        <v>2</v>
      </c>
      <c r="P128" s="108">
        <v>2</v>
      </c>
      <c r="Q128" s="108">
        <v>1</v>
      </c>
      <c r="R128" s="108">
        <v>1</v>
      </c>
      <c r="S128" s="108">
        <v>2</v>
      </c>
      <c r="T128" s="108" t="s">
        <v>548</v>
      </c>
      <c r="U128" s="108">
        <v>2</v>
      </c>
      <c r="V128" s="108">
        <v>2</v>
      </c>
      <c r="W128" s="108">
        <v>4</v>
      </c>
      <c r="X128" s="108" t="s">
        <v>2460</v>
      </c>
      <c r="Y128" s="108" t="s">
        <v>548</v>
      </c>
      <c r="Z128" s="108" t="s">
        <v>548</v>
      </c>
      <c r="AA128" s="108" t="s">
        <v>548</v>
      </c>
      <c r="AB128" s="108" t="s">
        <v>548</v>
      </c>
      <c r="AC128" s="108">
        <v>16</v>
      </c>
      <c r="AD128" s="135">
        <v>1</v>
      </c>
      <c r="AE128" s="108">
        <v>10</v>
      </c>
      <c r="AF128" s="108">
        <v>10</v>
      </c>
      <c r="AG128" s="135">
        <v>1</v>
      </c>
      <c r="AH128" s="108">
        <v>10</v>
      </c>
      <c r="AI128" s="108" t="s">
        <v>548</v>
      </c>
      <c r="AJ128" s="108">
        <v>10</v>
      </c>
      <c r="AK128" s="135">
        <v>1</v>
      </c>
      <c r="AL128" s="108">
        <v>3</v>
      </c>
      <c r="AM128" s="108" t="s">
        <v>548</v>
      </c>
      <c r="AN128" s="108" t="s">
        <v>548</v>
      </c>
      <c r="AO128" s="108">
        <v>4</v>
      </c>
      <c r="AP128" s="130">
        <v>0</v>
      </c>
      <c r="AQ128" s="108">
        <v>7</v>
      </c>
      <c r="AR128" s="135">
        <v>0.77777777777777779</v>
      </c>
      <c r="AS128" s="108">
        <v>5</v>
      </c>
      <c r="AT128" s="108">
        <v>4</v>
      </c>
      <c r="AU128" s="108">
        <v>9</v>
      </c>
      <c r="AV128" s="135">
        <v>1</v>
      </c>
      <c r="AW128" s="108">
        <v>2</v>
      </c>
      <c r="AX128" s="108" t="s">
        <v>614</v>
      </c>
      <c r="AY128" s="108">
        <v>2</v>
      </c>
      <c r="AZ128" s="135">
        <v>1</v>
      </c>
      <c r="BA128" s="108">
        <v>2</v>
      </c>
      <c r="BB128" s="131" t="s">
        <v>603</v>
      </c>
      <c r="BC128" s="108">
        <v>2</v>
      </c>
      <c r="BD128" s="135">
        <v>1</v>
      </c>
      <c r="BE128" s="108">
        <v>10</v>
      </c>
      <c r="BF128" s="108">
        <v>10</v>
      </c>
      <c r="BG128" s="135">
        <v>1</v>
      </c>
      <c r="BH128" s="108">
        <v>4</v>
      </c>
      <c r="BI128" s="108">
        <v>7</v>
      </c>
      <c r="BJ128" s="108">
        <v>11</v>
      </c>
      <c r="BK128" s="135">
        <v>1</v>
      </c>
      <c r="BL128" s="108">
        <v>77</v>
      </c>
      <c r="BM128" s="135">
        <v>0.97468354430379744</v>
      </c>
    </row>
    <row r="129" spans="2:65" x14ac:dyDescent="0.35">
      <c r="B129" s="107" t="s">
        <v>1</v>
      </c>
      <c r="C129" s="107" t="s">
        <v>46</v>
      </c>
      <c r="D129" s="107" t="s">
        <v>46</v>
      </c>
      <c r="E129" s="144" t="s">
        <v>347</v>
      </c>
      <c r="F129" s="107" t="s">
        <v>1038</v>
      </c>
      <c r="G129" s="107" t="s">
        <v>49</v>
      </c>
      <c r="H129" s="107" t="s">
        <v>2459</v>
      </c>
      <c r="I129" s="133" t="s">
        <v>603</v>
      </c>
      <c r="J129" s="107" t="s">
        <v>1303</v>
      </c>
      <c r="K129" s="133" t="s">
        <v>603</v>
      </c>
      <c r="L129" s="107" t="s">
        <v>604</v>
      </c>
      <c r="M129" s="107" t="s">
        <v>534</v>
      </c>
      <c r="N129" s="132" t="s">
        <v>534</v>
      </c>
      <c r="O129" s="107">
        <v>2</v>
      </c>
      <c r="P129" s="107">
        <v>2</v>
      </c>
      <c r="Q129" s="107">
        <v>1</v>
      </c>
      <c r="R129" s="107">
        <v>1</v>
      </c>
      <c r="S129" s="107">
        <v>2</v>
      </c>
      <c r="T129" s="107">
        <v>2</v>
      </c>
      <c r="U129" s="107">
        <v>2</v>
      </c>
      <c r="V129" s="107">
        <v>2</v>
      </c>
      <c r="W129" s="107">
        <v>4</v>
      </c>
      <c r="X129" s="107" t="s">
        <v>2458</v>
      </c>
      <c r="Y129" s="107" t="s">
        <v>548</v>
      </c>
      <c r="Z129" s="107" t="s">
        <v>548</v>
      </c>
      <c r="AA129" s="107" t="s">
        <v>548</v>
      </c>
      <c r="AB129" s="107" t="s">
        <v>548</v>
      </c>
      <c r="AC129" s="107">
        <v>18</v>
      </c>
      <c r="AD129" s="139">
        <v>1</v>
      </c>
      <c r="AE129" s="107">
        <v>10</v>
      </c>
      <c r="AF129" s="107">
        <v>10</v>
      </c>
      <c r="AG129" s="139">
        <v>1</v>
      </c>
      <c r="AH129" s="107">
        <v>10</v>
      </c>
      <c r="AI129" s="107">
        <v>4</v>
      </c>
      <c r="AJ129" s="107">
        <v>14</v>
      </c>
      <c r="AK129" s="139">
        <v>1</v>
      </c>
      <c r="AL129" s="107">
        <v>3</v>
      </c>
      <c r="AM129" s="107" t="s">
        <v>548</v>
      </c>
      <c r="AN129" s="107" t="s">
        <v>548</v>
      </c>
      <c r="AO129" s="107" t="s">
        <v>548</v>
      </c>
      <c r="AP129" s="107" t="s">
        <v>548</v>
      </c>
      <c r="AQ129" s="107">
        <v>3</v>
      </c>
      <c r="AR129" s="139">
        <v>1</v>
      </c>
      <c r="AS129" s="107">
        <v>5</v>
      </c>
      <c r="AT129" s="107">
        <v>4</v>
      </c>
      <c r="AU129" s="107">
        <v>9</v>
      </c>
      <c r="AV129" s="139">
        <v>1</v>
      </c>
      <c r="AW129" s="138">
        <v>0</v>
      </c>
      <c r="AX129" s="107" t="s">
        <v>548</v>
      </c>
      <c r="AY129" s="107" t="s">
        <v>534</v>
      </c>
      <c r="AZ129" s="136">
        <v>0</v>
      </c>
      <c r="BA129" s="107">
        <v>2</v>
      </c>
      <c r="BB129" s="133" t="s">
        <v>603</v>
      </c>
      <c r="BC129" s="107">
        <v>2</v>
      </c>
      <c r="BD129" s="139">
        <v>1</v>
      </c>
      <c r="BE129" s="107">
        <v>10</v>
      </c>
      <c r="BF129" s="107">
        <v>10</v>
      </c>
      <c r="BG129" s="139">
        <v>1</v>
      </c>
      <c r="BH129" s="107">
        <v>4</v>
      </c>
      <c r="BI129" s="107">
        <v>7</v>
      </c>
      <c r="BJ129" s="107">
        <v>11</v>
      </c>
      <c r="BK129" s="139">
        <v>1</v>
      </c>
      <c r="BL129" s="108">
        <v>77</v>
      </c>
      <c r="BM129" s="139">
        <v>0.97468354430379744</v>
      </c>
    </row>
    <row r="130" spans="2:65" x14ac:dyDescent="0.35">
      <c r="B130" s="108" t="s">
        <v>1</v>
      </c>
      <c r="C130" s="108" t="s">
        <v>78</v>
      </c>
      <c r="D130" s="108" t="s">
        <v>78</v>
      </c>
      <c r="E130" s="143" t="s">
        <v>325</v>
      </c>
      <c r="F130" s="108" t="s">
        <v>1028</v>
      </c>
      <c r="G130" s="108" t="s">
        <v>109</v>
      </c>
      <c r="H130" s="108" t="s">
        <v>2457</v>
      </c>
      <c r="I130" s="131" t="s">
        <v>603</v>
      </c>
      <c r="J130" s="108" t="s">
        <v>1323</v>
      </c>
      <c r="K130" s="131" t="s">
        <v>603</v>
      </c>
      <c r="L130" s="108" t="s">
        <v>627</v>
      </c>
      <c r="M130" s="108" t="s">
        <v>534</v>
      </c>
      <c r="N130" s="129" t="s">
        <v>534</v>
      </c>
      <c r="O130" s="108">
        <v>2</v>
      </c>
      <c r="P130" s="108">
        <v>2</v>
      </c>
      <c r="Q130" s="108">
        <v>1</v>
      </c>
      <c r="R130" s="108">
        <v>1</v>
      </c>
      <c r="S130" s="108">
        <v>2</v>
      </c>
      <c r="T130" s="108">
        <v>2</v>
      </c>
      <c r="U130" s="108">
        <v>2</v>
      </c>
      <c r="V130" s="108">
        <v>2</v>
      </c>
      <c r="W130" s="108">
        <v>4</v>
      </c>
      <c r="X130" s="108" t="s">
        <v>2456</v>
      </c>
      <c r="Y130" s="108" t="s">
        <v>548</v>
      </c>
      <c r="Z130" s="108" t="s">
        <v>548</v>
      </c>
      <c r="AA130" s="108" t="s">
        <v>548</v>
      </c>
      <c r="AB130" s="108" t="s">
        <v>548</v>
      </c>
      <c r="AC130" s="108">
        <v>18</v>
      </c>
      <c r="AD130" s="135">
        <v>1</v>
      </c>
      <c r="AE130" s="108">
        <v>10</v>
      </c>
      <c r="AF130" s="108">
        <v>10</v>
      </c>
      <c r="AG130" s="135">
        <v>1</v>
      </c>
      <c r="AH130" s="108">
        <v>10</v>
      </c>
      <c r="AI130" s="108" t="s">
        <v>548</v>
      </c>
      <c r="AJ130" s="108">
        <v>10</v>
      </c>
      <c r="AK130" s="135">
        <v>1</v>
      </c>
      <c r="AL130" s="108">
        <v>3</v>
      </c>
      <c r="AM130" s="108" t="s">
        <v>548</v>
      </c>
      <c r="AN130" s="108" t="s">
        <v>548</v>
      </c>
      <c r="AO130" s="108" t="s">
        <v>548</v>
      </c>
      <c r="AP130" s="130">
        <v>0</v>
      </c>
      <c r="AQ130" s="108">
        <v>3</v>
      </c>
      <c r="AR130" s="134">
        <v>0.6</v>
      </c>
      <c r="AS130" s="108">
        <v>5</v>
      </c>
      <c r="AT130" s="108">
        <v>4</v>
      </c>
      <c r="AU130" s="108">
        <v>9</v>
      </c>
      <c r="AV130" s="135">
        <v>1</v>
      </c>
      <c r="AW130" s="108">
        <v>2</v>
      </c>
      <c r="AX130" s="108" t="s">
        <v>614</v>
      </c>
      <c r="AY130" s="108">
        <v>2</v>
      </c>
      <c r="AZ130" s="135">
        <v>1</v>
      </c>
      <c r="BA130" s="108">
        <v>2</v>
      </c>
      <c r="BB130" s="131" t="s">
        <v>603</v>
      </c>
      <c r="BC130" s="108">
        <v>2</v>
      </c>
      <c r="BD130" s="135">
        <v>1</v>
      </c>
      <c r="BE130" s="108">
        <v>10</v>
      </c>
      <c r="BF130" s="108">
        <v>10</v>
      </c>
      <c r="BG130" s="135">
        <v>1</v>
      </c>
      <c r="BH130" s="108">
        <v>4</v>
      </c>
      <c r="BI130" s="108">
        <v>7</v>
      </c>
      <c r="BJ130" s="108">
        <v>11</v>
      </c>
      <c r="BK130" s="135">
        <v>1</v>
      </c>
      <c r="BL130" s="108">
        <v>75</v>
      </c>
      <c r="BM130" s="135">
        <v>0.97402597402597402</v>
      </c>
    </row>
    <row r="131" spans="2:65" x14ac:dyDescent="0.35">
      <c r="B131" s="107" t="s">
        <v>1</v>
      </c>
      <c r="C131" s="107" t="s">
        <v>2</v>
      </c>
      <c r="D131" s="107" t="s">
        <v>3</v>
      </c>
      <c r="E131" s="144" t="s">
        <v>4</v>
      </c>
      <c r="F131" s="107" t="s">
        <v>968</v>
      </c>
      <c r="G131" s="107" t="s">
        <v>5</v>
      </c>
      <c r="H131" s="107" t="s">
        <v>2455</v>
      </c>
      <c r="I131" s="133" t="s">
        <v>603</v>
      </c>
      <c r="J131" s="107" t="s">
        <v>1303</v>
      </c>
      <c r="K131" s="133" t="s">
        <v>603</v>
      </c>
      <c r="L131" s="107" t="s">
        <v>604</v>
      </c>
      <c r="M131" s="107" t="s">
        <v>534</v>
      </c>
      <c r="N131" s="132" t="s">
        <v>534</v>
      </c>
      <c r="O131" s="107">
        <v>2</v>
      </c>
      <c r="P131" s="107">
        <v>2</v>
      </c>
      <c r="Q131" s="107" t="s">
        <v>548</v>
      </c>
      <c r="R131" s="107" t="s">
        <v>548</v>
      </c>
      <c r="S131" s="107">
        <v>2</v>
      </c>
      <c r="T131" s="107" t="s">
        <v>548</v>
      </c>
      <c r="U131" s="107">
        <v>2</v>
      </c>
      <c r="V131" s="107">
        <v>2</v>
      </c>
      <c r="W131" s="107">
        <v>4</v>
      </c>
      <c r="X131" s="107" t="s">
        <v>2454</v>
      </c>
      <c r="Y131" s="107" t="s">
        <v>548</v>
      </c>
      <c r="Z131" s="107" t="s">
        <v>548</v>
      </c>
      <c r="AA131" s="107" t="s">
        <v>548</v>
      </c>
      <c r="AB131" s="107" t="s">
        <v>548</v>
      </c>
      <c r="AC131" s="107">
        <v>14</v>
      </c>
      <c r="AD131" s="139">
        <v>1</v>
      </c>
      <c r="AE131" s="107">
        <v>10</v>
      </c>
      <c r="AF131" s="107">
        <v>10</v>
      </c>
      <c r="AG131" s="139">
        <v>1</v>
      </c>
      <c r="AH131" s="107">
        <v>10</v>
      </c>
      <c r="AI131" s="107">
        <v>4</v>
      </c>
      <c r="AJ131" s="107">
        <v>14</v>
      </c>
      <c r="AK131" s="139">
        <v>1</v>
      </c>
      <c r="AL131" s="107">
        <v>3</v>
      </c>
      <c r="AM131" s="107" t="s">
        <v>548</v>
      </c>
      <c r="AN131" s="107" t="s">
        <v>548</v>
      </c>
      <c r="AO131" s="107" t="s">
        <v>548</v>
      </c>
      <c r="AP131" s="107" t="s">
        <v>548</v>
      </c>
      <c r="AQ131" s="107">
        <v>3</v>
      </c>
      <c r="AR131" s="139">
        <v>1</v>
      </c>
      <c r="AS131" s="107">
        <v>5</v>
      </c>
      <c r="AT131" s="107">
        <v>4</v>
      </c>
      <c r="AU131" s="107">
        <v>9</v>
      </c>
      <c r="AV131" s="139">
        <v>1</v>
      </c>
      <c r="AW131" s="138">
        <v>0</v>
      </c>
      <c r="AX131" s="107" t="s">
        <v>548</v>
      </c>
      <c r="AY131" s="107" t="s">
        <v>534</v>
      </c>
      <c r="AZ131" s="136">
        <v>0</v>
      </c>
      <c r="BA131" s="107">
        <v>2</v>
      </c>
      <c r="BB131" s="133" t="s">
        <v>603</v>
      </c>
      <c r="BC131" s="107">
        <v>2</v>
      </c>
      <c r="BD131" s="139">
        <v>1</v>
      </c>
      <c r="BE131" s="107">
        <v>10</v>
      </c>
      <c r="BF131" s="107">
        <v>10</v>
      </c>
      <c r="BG131" s="139">
        <v>1</v>
      </c>
      <c r="BH131" s="107">
        <v>4</v>
      </c>
      <c r="BI131" s="107">
        <v>7</v>
      </c>
      <c r="BJ131" s="107">
        <v>11</v>
      </c>
      <c r="BK131" s="139">
        <v>1</v>
      </c>
      <c r="BL131" s="108">
        <v>73</v>
      </c>
      <c r="BM131" s="139">
        <v>0.97333333333333338</v>
      </c>
    </row>
    <row r="132" spans="2:65" x14ac:dyDescent="0.35">
      <c r="B132" s="108" t="s">
        <v>1</v>
      </c>
      <c r="C132" s="108" t="s">
        <v>34</v>
      </c>
      <c r="D132" s="108" t="s">
        <v>83</v>
      </c>
      <c r="E132" s="143" t="s">
        <v>390</v>
      </c>
      <c r="F132" s="108" t="s">
        <v>1245</v>
      </c>
      <c r="G132" s="108" t="s">
        <v>202</v>
      </c>
      <c r="H132" s="108" t="s">
        <v>2100</v>
      </c>
      <c r="I132" s="131" t="s">
        <v>603</v>
      </c>
      <c r="J132" s="108" t="s">
        <v>1303</v>
      </c>
      <c r="K132" s="131" t="s">
        <v>603</v>
      </c>
      <c r="L132" s="108" t="s">
        <v>604</v>
      </c>
      <c r="M132" s="108" t="s">
        <v>534</v>
      </c>
      <c r="N132" s="129" t="s">
        <v>534</v>
      </c>
      <c r="O132" s="108">
        <v>2</v>
      </c>
      <c r="P132" s="108">
        <v>2</v>
      </c>
      <c r="Q132" s="108">
        <v>1</v>
      </c>
      <c r="R132" s="108">
        <v>1</v>
      </c>
      <c r="S132" s="108">
        <v>2</v>
      </c>
      <c r="T132" s="108">
        <v>2</v>
      </c>
      <c r="U132" s="108">
        <v>2</v>
      </c>
      <c r="V132" s="108">
        <v>2</v>
      </c>
      <c r="W132" s="108">
        <v>4</v>
      </c>
      <c r="X132" s="108" t="s">
        <v>2453</v>
      </c>
      <c r="Y132" s="108" t="s">
        <v>548</v>
      </c>
      <c r="Z132" s="108" t="s">
        <v>548</v>
      </c>
      <c r="AA132" s="108" t="s">
        <v>548</v>
      </c>
      <c r="AB132" s="108" t="s">
        <v>548</v>
      </c>
      <c r="AC132" s="108">
        <v>18</v>
      </c>
      <c r="AD132" s="135">
        <v>1</v>
      </c>
      <c r="AE132" s="108" t="s">
        <v>548</v>
      </c>
      <c r="AF132" s="108" t="s">
        <v>534</v>
      </c>
      <c r="AG132" s="129" t="s">
        <v>534</v>
      </c>
      <c r="AH132" s="108">
        <v>10</v>
      </c>
      <c r="AI132" s="108" t="s">
        <v>548</v>
      </c>
      <c r="AJ132" s="108">
        <v>10</v>
      </c>
      <c r="AK132" s="135">
        <v>1</v>
      </c>
      <c r="AL132" s="108">
        <v>3</v>
      </c>
      <c r="AM132" s="108">
        <v>3</v>
      </c>
      <c r="AN132" s="108" t="s">
        <v>614</v>
      </c>
      <c r="AO132" s="108">
        <v>4</v>
      </c>
      <c r="AP132" s="130">
        <v>0</v>
      </c>
      <c r="AQ132" s="108">
        <v>10</v>
      </c>
      <c r="AR132" s="135">
        <v>0.83333333333333337</v>
      </c>
      <c r="AS132" s="108">
        <v>5</v>
      </c>
      <c r="AT132" s="108">
        <v>4</v>
      </c>
      <c r="AU132" s="108">
        <v>9</v>
      </c>
      <c r="AV132" s="135">
        <v>1</v>
      </c>
      <c r="AW132" s="108">
        <v>2</v>
      </c>
      <c r="AX132" s="108" t="s">
        <v>548</v>
      </c>
      <c r="AY132" s="108">
        <v>2</v>
      </c>
      <c r="AZ132" s="135">
        <v>1</v>
      </c>
      <c r="BA132" s="108">
        <v>2</v>
      </c>
      <c r="BB132" s="131" t="s">
        <v>603</v>
      </c>
      <c r="BC132" s="108">
        <v>2</v>
      </c>
      <c r="BD132" s="135">
        <v>1</v>
      </c>
      <c r="BE132" s="108">
        <v>10</v>
      </c>
      <c r="BF132" s="108">
        <v>10</v>
      </c>
      <c r="BG132" s="135">
        <v>1</v>
      </c>
      <c r="BH132" s="108">
        <v>4</v>
      </c>
      <c r="BI132" s="108">
        <v>7</v>
      </c>
      <c r="BJ132" s="108">
        <v>11</v>
      </c>
      <c r="BK132" s="135">
        <v>1</v>
      </c>
      <c r="BL132" s="108">
        <v>72</v>
      </c>
      <c r="BM132" s="135">
        <v>0.97297297297297303</v>
      </c>
    </row>
    <row r="133" spans="2:65" x14ac:dyDescent="0.35">
      <c r="B133" s="107" t="s">
        <v>1</v>
      </c>
      <c r="C133" s="107" t="s">
        <v>8</v>
      </c>
      <c r="D133" s="107" t="s">
        <v>215</v>
      </c>
      <c r="E133" s="144" t="s">
        <v>473</v>
      </c>
      <c r="F133" s="107" t="s">
        <v>1107</v>
      </c>
      <c r="G133" s="107" t="s">
        <v>1330</v>
      </c>
      <c r="H133" s="107" t="s">
        <v>2452</v>
      </c>
      <c r="I133" s="133" t="s">
        <v>603</v>
      </c>
      <c r="J133" s="107" t="s">
        <v>1303</v>
      </c>
      <c r="K133" s="133" t="s">
        <v>603</v>
      </c>
      <c r="L133" s="107" t="s">
        <v>663</v>
      </c>
      <c r="M133" s="107" t="s">
        <v>534</v>
      </c>
      <c r="N133" s="132" t="s">
        <v>534</v>
      </c>
      <c r="O133" s="107">
        <v>2</v>
      </c>
      <c r="P133" s="107">
        <v>2</v>
      </c>
      <c r="Q133" s="107">
        <v>1</v>
      </c>
      <c r="R133" s="107">
        <v>1</v>
      </c>
      <c r="S133" s="107">
        <v>2</v>
      </c>
      <c r="T133" s="107">
        <v>2</v>
      </c>
      <c r="U133" s="107">
        <v>2</v>
      </c>
      <c r="V133" s="107">
        <v>2</v>
      </c>
      <c r="W133" s="107">
        <v>4</v>
      </c>
      <c r="X133" s="107" t="s">
        <v>1328</v>
      </c>
      <c r="Y133" s="107" t="s">
        <v>548</v>
      </c>
      <c r="Z133" s="107" t="s">
        <v>548</v>
      </c>
      <c r="AA133" s="107" t="s">
        <v>548</v>
      </c>
      <c r="AB133" s="107" t="s">
        <v>548</v>
      </c>
      <c r="AC133" s="107">
        <v>18</v>
      </c>
      <c r="AD133" s="139">
        <v>1</v>
      </c>
      <c r="AE133" s="107">
        <v>10</v>
      </c>
      <c r="AF133" s="107">
        <v>10</v>
      </c>
      <c r="AG133" s="139">
        <v>1</v>
      </c>
      <c r="AH133" s="107">
        <v>10</v>
      </c>
      <c r="AI133" s="107">
        <v>4</v>
      </c>
      <c r="AJ133" s="107">
        <v>14</v>
      </c>
      <c r="AK133" s="139">
        <v>1</v>
      </c>
      <c r="AL133" s="107">
        <v>3</v>
      </c>
      <c r="AM133" s="138">
        <v>0</v>
      </c>
      <c r="AN133" s="107" t="s">
        <v>614</v>
      </c>
      <c r="AO133" s="107">
        <v>4</v>
      </c>
      <c r="AP133" s="107" t="s">
        <v>548</v>
      </c>
      <c r="AQ133" s="107">
        <v>7</v>
      </c>
      <c r="AR133" s="137">
        <v>0.7</v>
      </c>
      <c r="AS133" s="107">
        <v>5</v>
      </c>
      <c r="AT133" s="107">
        <v>4</v>
      </c>
      <c r="AU133" s="107">
        <v>9</v>
      </c>
      <c r="AV133" s="139">
        <v>1</v>
      </c>
      <c r="AW133" s="107">
        <v>2</v>
      </c>
      <c r="AX133" s="107" t="s">
        <v>614</v>
      </c>
      <c r="AY133" s="107">
        <v>2</v>
      </c>
      <c r="AZ133" s="139">
        <v>1</v>
      </c>
      <c r="BA133" s="107">
        <v>2</v>
      </c>
      <c r="BB133" s="133" t="s">
        <v>603</v>
      </c>
      <c r="BC133" s="107">
        <v>2</v>
      </c>
      <c r="BD133" s="139">
        <v>1</v>
      </c>
      <c r="BE133" s="107">
        <v>10</v>
      </c>
      <c r="BF133" s="107">
        <v>10</v>
      </c>
      <c r="BG133" s="139">
        <v>1</v>
      </c>
      <c r="BH133" s="107">
        <v>4</v>
      </c>
      <c r="BI133" s="107">
        <v>7</v>
      </c>
      <c r="BJ133" s="107">
        <v>11</v>
      </c>
      <c r="BK133" s="139">
        <v>1</v>
      </c>
      <c r="BL133" s="108">
        <v>83</v>
      </c>
      <c r="BM133" s="139">
        <v>0.96511627906976749</v>
      </c>
    </row>
    <row r="134" spans="2:65" x14ac:dyDescent="0.35">
      <c r="B134" s="108" t="s">
        <v>1</v>
      </c>
      <c r="C134" s="108" t="s">
        <v>24</v>
      </c>
      <c r="D134" s="108" t="s">
        <v>64</v>
      </c>
      <c r="E134" s="143" t="s">
        <v>429</v>
      </c>
      <c r="F134" s="108" t="s">
        <v>1202</v>
      </c>
      <c r="G134" s="108" t="s">
        <v>66</v>
      </c>
      <c r="H134" s="108" t="s">
        <v>2451</v>
      </c>
      <c r="I134" s="131" t="s">
        <v>603</v>
      </c>
      <c r="J134" s="108" t="s">
        <v>2000</v>
      </c>
      <c r="K134" s="131" t="s">
        <v>603</v>
      </c>
      <c r="L134" s="108" t="s">
        <v>622</v>
      </c>
      <c r="M134" s="108" t="s">
        <v>534</v>
      </c>
      <c r="N134" s="129" t="s">
        <v>534</v>
      </c>
      <c r="O134" s="108">
        <v>2</v>
      </c>
      <c r="P134" s="108">
        <v>2</v>
      </c>
      <c r="Q134" s="108">
        <v>1</v>
      </c>
      <c r="R134" s="108">
        <v>1</v>
      </c>
      <c r="S134" s="108">
        <v>2</v>
      </c>
      <c r="T134" s="108">
        <v>2</v>
      </c>
      <c r="U134" s="108">
        <v>2</v>
      </c>
      <c r="V134" s="108">
        <v>2</v>
      </c>
      <c r="W134" s="108">
        <v>4</v>
      </c>
      <c r="X134" s="108" t="s">
        <v>2450</v>
      </c>
      <c r="Y134" s="108" t="s">
        <v>548</v>
      </c>
      <c r="Z134" s="108" t="s">
        <v>548</v>
      </c>
      <c r="AA134" s="108" t="s">
        <v>548</v>
      </c>
      <c r="AB134" s="108" t="s">
        <v>548</v>
      </c>
      <c r="AC134" s="108">
        <v>18</v>
      </c>
      <c r="AD134" s="135">
        <v>1</v>
      </c>
      <c r="AE134" s="108">
        <v>10</v>
      </c>
      <c r="AF134" s="108">
        <v>10</v>
      </c>
      <c r="AG134" s="135">
        <v>1</v>
      </c>
      <c r="AH134" s="108">
        <v>10</v>
      </c>
      <c r="AI134" s="108">
        <v>4</v>
      </c>
      <c r="AJ134" s="108">
        <v>14</v>
      </c>
      <c r="AK134" s="135">
        <v>1</v>
      </c>
      <c r="AL134" s="108">
        <v>3</v>
      </c>
      <c r="AM134" s="130">
        <v>0</v>
      </c>
      <c r="AN134" s="108" t="s">
        <v>548</v>
      </c>
      <c r="AO134" s="108">
        <v>4</v>
      </c>
      <c r="AP134" s="108" t="s">
        <v>548</v>
      </c>
      <c r="AQ134" s="108">
        <v>7</v>
      </c>
      <c r="AR134" s="140">
        <v>0.7</v>
      </c>
      <c r="AS134" s="108">
        <v>5</v>
      </c>
      <c r="AT134" s="108">
        <v>4</v>
      </c>
      <c r="AU134" s="108">
        <v>9</v>
      </c>
      <c r="AV134" s="135">
        <v>1</v>
      </c>
      <c r="AW134" s="108">
        <v>2</v>
      </c>
      <c r="AX134" s="108" t="s">
        <v>548</v>
      </c>
      <c r="AY134" s="108">
        <v>2</v>
      </c>
      <c r="AZ134" s="135">
        <v>1</v>
      </c>
      <c r="BA134" s="108">
        <v>2</v>
      </c>
      <c r="BB134" s="131" t="s">
        <v>603</v>
      </c>
      <c r="BC134" s="108">
        <v>2</v>
      </c>
      <c r="BD134" s="135">
        <v>1</v>
      </c>
      <c r="BE134" s="108">
        <v>10</v>
      </c>
      <c r="BF134" s="108">
        <v>10</v>
      </c>
      <c r="BG134" s="135">
        <v>1</v>
      </c>
      <c r="BH134" s="108">
        <v>4</v>
      </c>
      <c r="BI134" s="108">
        <v>7</v>
      </c>
      <c r="BJ134" s="108">
        <v>11</v>
      </c>
      <c r="BK134" s="135">
        <v>1</v>
      </c>
      <c r="BL134" s="108">
        <v>83</v>
      </c>
      <c r="BM134" s="135">
        <v>0.96511627906976749</v>
      </c>
    </row>
    <row r="135" spans="2:65" x14ac:dyDescent="0.35">
      <c r="B135" s="107" t="s">
        <v>1</v>
      </c>
      <c r="C135" s="107" t="s">
        <v>117</v>
      </c>
      <c r="D135" s="107" t="s">
        <v>495</v>
      </c>
      <c r="E135" s="144" t="s">
        <v>496</v>
      </c>
      <c r="F135" s="107" t="s">
        <v>1216</v>
      </c>
      <c r="G135" s="107" t="s">
        <v>210</v>
      </c>
      <c r="H135" s="107" t="s">
        <v>2449</v>
      </c>
      <c r="I135" s="133" t="s">
        <v>603</v>
      </c>
      <c r="J135" s="107" t="s">
        <v>1998</v>
      </c>
      <c r="K135" s="133" t="s">
        <v>603</v>
      </c>
      <c r="L135" s="107" t="s">
        <v>619</v>
      </c>
      <c r="M135" s="107" t="s">
        <v>534</v>
      </c>
      <c r="N135" s="132" t="s">
        <v>534</v>
      </c>
      <c r="O135" s="107">
        <v>2</v>
      </c>
      <c r="P135" s="107">
        <v>2</v>
      </c>
      <c r="Q135" s="107">
        <v>1</v>
      </c>
      <c r="R135" s="107">
        <v>1</v>
      </c>
      <c r="S135" s="107">
        <v>2</v>
      </c>
      <c r="T135" s="107">
        <v>2</v>
      </c>
      <c r="U135" s="107">
        <v>2</v>
      </c>
      <c r="V135" s="107">
        <v>2</v>
      </c>
      <c r="W135" s="107">
        <v>4</v>
      </c>
      <c r="X135" s="107" t="s">
        <v>660</v>
      </c>
      <c r="Y135" s="107" t="s">
        <v>548</v>
      </c>
      <c r="Z135" s="107" t="s">
        <v>548</v>
      </c>
      <c r="AA135" s="107" t="s">
        <v>548</v>
      </c>
      <c r="AB135" s="107" t="s">
        <v>548</v>
      </c>
      <c r="AC135" s="107">
        <v>18</v>
      </c>
      <c r="AD135" s="139">
        <v>1</v>
      </c>
      <c r="AE135" s="107">
        <v>10</v>
      </c>
      <c r="AF135" s="107">
        <v>10</v>
      </c>
      <c r="AG135" s="139">
        <v>1</v>
      </c>
      <c r="AH135" s="107">
        <v>10</v>
      </c>
      <c r="AI135" s="107">
        <v>4</v>
      </c>
      <c r="AJ135" s="107">
        <v>14</v>
      </c>
      <c r="AK135" s="139">
        <v>1</v>
      </c>
      <c r="AL135" s="107">
        <v>3</v>
      </c>
      <c r="AM135" s="138">
        <v>0</v>
      </c>
      <c r="AN135" s="107" t="s">
        <v>614</v>
      </c>
      <c r="AO135" s="107">
        <v>4</v>
      </c>
      <c r="AP135" s="107" t="s">
        <v>548</v>
      </c>
      <c r="AQ135" s="107">
        <v>7</v>
      </c>
      <c r="AR135" s="137">
        <v>0.7</v>
      </c>
      <c r="AS135" s="107">
        <v>5</v>
      </c>
      <c r="AT135" s="107">
        <v>4</v>
      </c>
      <c r="AU135" s="107">
        <v>9</v>
      </c>
      <c r="AV135" s="139">
        <v>1</v>
      </c>
      <c r="AW135" s="107">
        <v>2</v>
      </c>
      <c r="AX135" s="107" t="s">
        <v>614</v>
      </c>
      <c r="AY135" s="107">
        <v>2</v>
      </c>
      <c r="AZ135" s="139">
        <v>1</v>
      </c>
      <c r="BA135" s="107" t="s">
        <v>548</v>
      </c>
      <c r="BB135" s="133" t="s">
        <v>603</v>
      </c>
      <c r="BC135" s="107" t="s">
        <v>534</v>
      </c>
      <c r="BD135" s="132" t="s">
        <v>534</v>
      </c>
      <c r="BE135" s="107">
        <v>10</v>
      </c>
      <c r="BF135" s="107">
        <v>10</v>
      </c>
      <c r="BG135" s="139">
        <v>1</v>
      </c>
      <c r="BH135" s="107">
        <v>4</v>
      </c>
      <c r="BI135" s="107">
        <v>7</v>
      </c>
      <c r="BJ135" s="107">
        <v>11</v>
      </c>
      <c r="BK135" s="139">
        <v>1</v>
      </c>
      <c r="BL135" s="108">
        <v>81</v>
      </c>
      <c r="BM135" s="139">
        <v>0.9642857142857143</v>
      </c>
    </row>
    <row r="136" spans="2:65" x14ac:dyDescent="0.35">
      <c r="B136" s="108" t="s">
        <v>1</v>
      </c>
      <c r="C136" s="108" t="s">
        <v>78</v>
      </c>
      <c r="D136" s="108" t="s">
        <v>78</v>
      </c>
      <c r="E136" s="143" t="s">
        <v>161</v>
      </c>
      <c r="F136" s="108" t="s">
        <v>1031</v>
      </c>
      <c r="G136" s="108" t="s">
        <v>521</v>
      </c>
      <c r="H136" s="108" t="s">
        <v>2448</v>
      </c>
      <c r="I136" s="131" t="s">
        <v>603</v>
      </c>
      <c r="J136" s="108" t="s">
        <v>1303</v>
      </c>
      <c r="K136" s="131" t="s">
        <v>603</v>
      </c>
      <c r="L136" s="108" t="s">
        <v>627</v>
      </c>
      <c r="M136" s="108" t="s">
        <v>534</v>
      </c>
      <c r="N136" s="129" t="s">
        <v>534</v>
      </c>
      <c r="O136" s="108">
        <v>2</v>
      </c>
      <c r="P136" s="108">
        <v>2</v>
      </c>
      <c r="Q136" s="108">
        <v>1</v>
      </c>
      <c r="R136" s="108">
        <v>1</v>
      </c>
      <c r="S136" s="108">
        <v>2</v>
      </c>
      <c r="T136" s="108" t="s">
        <v>548</v>
      </c>
      <c r="U136" s="108">
        <v>2</v>
      </c>
      <c r="V136" s="108">
        <v>2</v>
      </c>
      <c r="W136" s="108">
        <v>4</v>
      </c>
      <c r="X136" s="108" t="s">
        <v>2447</v>
      </c>
      <c r="Y136" s="108" t="s">
        <v>548</v>
      </c>
      <c r="Z136" s="108" t="s">
        <v>548</v>
      </c>
      <c r="AA136" s="108" t="s">
        <v>548</v>
      </c>
      <c r="AB136" s="108" t="s">
        <v>548</v>
      </c>
      <c r="AC136" s="108">
        <v>16</v>
      </c>
      <c r="AD136" s="135">
        <v>1</v>
      </c>
      <c r="AE136" s="108">
        <v>10</v>
      </c>
      <c r="AF136" s="108">
        <v>10</v>
      </c>
      <c r="AG136" s="135">
        <v>1</v>
      </c>
      <c r="AH136" s="108">
        <v>10</v>
      </c>
      <c r="AI136" s="108">
        <v>4</v>
      </c>
      <c r="AJ136" s="108">
        <v>14</v>
      </c>
      <c r="AK136" s="135">
        <v>1</v>
      </c>
      <c r="AL136" s="108">
        <v>3</v>
      </c>
      <c r="AM136" s="130">
        <v>0</v>
      </c>
      <c r="AN136" s="108" t="s">
        <v>548</v>
      </c>
      <c r="AO136" s="108">
        <v>4</v>
      </c>
      <c r="AP136" s="108" t="s">
        <v>548</v>
      </c>
      <c r="AQ136" s="108">
        <v>7</v>
      </c>
      <c r="AR136" s="140">
        <v>0.7</v>
      </c>
      <c r="AS136" s="108">
        <v>5</v>
      </c>
      <c r="AT136" s="108">
        <v>4</v>
      </c>
      <c r="AU136" s="108">
        <v>9</v>
      </c>
      <c r="AV136" s="135">
        <v>1</v>
      </c>
      <c r="AW136" s="108">
        <v>2</v>
      </c>
      <c r="AX136" s="108" t="s">
        <v>614</v>
      </c>
      <c r="AY136" s="108">
        <v>2</v>
      </c>
      <c r="AZ136" s="135">
        <v>1</v>
      </c>
      <c r="BA136" s="108">
        <v>2</v>
      </c>
      <c r="BB136" s="131" t="s">
        <v>603</v>
      </c>
      <c r="BC136" s="108">
        <v>2</v>
      </c>
      <c r="BD136" s="135">
        <v>1</v>
      </c>
      <c r="BE136" s="108">
        <v>10</v>
      </c>
      <c r="BF136" s="108">
        <v>10</v>
      </c>
      <c r="BG136" s="135">
        <v>1</v>
      </c>
      <c r="BH136" s="108">
        <v>4</v>
      </c>
      <c r="BI136" s="108">
        <v>7</v>
      </c>
      <c r="BJ136" s="108">
        <v>11</v>
      </c>
      <c r="BK136" s="135">
        <v>1</v>
      </c>
      <c r="BL136" s="108">
        <v>81</v>
      </c>
      <c r="BM136" s="135">
        <v>0.9642857142857143</v>
      </c>
    </row>
    <row r="137" spans="2:65" x14ac:dyDescent="0.35">
      <c r="B137" s="107" t="s">
        <v>1</v>
      </c>
      <c r="C137" s="107" t="s">
        <v>117</v>
      </c>
      <c r="D137" s="107" t="s">
        <v>331</v>
      </c>
      <c r="E137" s="144" t="s">
        <v>332</v>
      </c>
      <c r="F137" s="107" t="s">
        <v>1042</v>
      </c>
      <c r="G137" s="107" t="s">
        <v>210</v>
      </c>
      <c r="H137" s="107" t="s">
        <v>2446</v>
      </c>
      <c r="I137" s="133" t="s">
        <v>603</v>
      </c>
      <c r="J137" s="107" t="s">
        <v>1998</v>
      </c>
      <c r="K137" s="133" t="s">
        <v>603</v>
      </c>
      <c r="L137" s="107" t="s">
        <v>627</v>
      </c>
      <c r="M137" s="107" t="s">
        <v>534</v>
      </c>
      <c r="N137" s="132" t="s">
        <v>534</v>
      </c>
      <c r="O137" s="107">
        <v>2</v>
      </c>
      <c r="P137" s="107">
        <v>2</v>
      </c>
      <c r="Q137" s="107">
        <v>1</v>
      </c>
      <c r="R137" s="107">
        <v>1</v>
      </c>
      <c r="S137" s="107">
        <v>2</v>
      </c>
      <c r="T137" s="107">
        <v>2</v>
      </c>
      <c r="U137" s="107">
        <v>2</v>
      </c>
      <c r="V137" s="107">
        <v>2</v>
      </c>
      <c r="W137" s="107">
        <v>4</v>
      </c>
      <c r="X137" s="107" t="s">
        <v>2445</v>
      </c>
      <c r="Y137" s="107" t="s">
        <v>548</v>
      </c>
      <c r="Z137" s="107" t="s">
        <v>548</v>
      </c>
      <c r="AA137" s="107" t="s">
        <v>548</v>
      </c>
      <c r="AB137" s="107" t="s">
        <v>548</v>
      </c>
      <c r="AC137" s="107">
        <v>18</v>
      </c>
      <c r="AD137" s="139">
        <v>1</v>
      </c>
      <c r="AE137" s="107">
        <v>10</v>
      </c>
      <c r="AF137" s="107">
        <v>10</v>
      </c>
      <c r="AG137" s="139">
        <v>1</v>
      </c>
      <c r="AH137" s="107">
        <v>10</v>
      </c>
      <c r="AI137" s="107" t="s">
        <v>548</v>
      </c>
      <c r="AJ137" s="107">
        <v>10</v>
      </c>
      <c r="AK137" s="139">
        <v>1</v>
      </c>
      <c r="AL137" s="107">
        <v>3</v>
      </c>
      <c r="AM137" s="138">
        <v>0</v>
      </c>
      <c r="AN137" s="107" t="s">
        <v>614</v>
      </c>
      <c r="AO137" s="107">
        <v>4</v>
      </c>
      <c r="AP137" s="107">
        <v>2</v>
      </c>
      <c r="AQ137" s="107">
        <v>9</v>
      </c>
      <c r="AR137" s="139">
        <v>0.75</v>
      </c>
      <c r="AS137" s="107">
        <v>5</v>
      </c>
      <c r="AT137" s="107">
        <v>4</v>
      </c>
      <c r="AU137" s="107">
        <v>9</v>
      </c>
      <c r="AV137" s="139">
        <v>1</v>
      </c>
      <c r="AW137" s="107">
        <v>2</v>
      </c>
      <c r="AX137" s="107" t="s">
        <v>614</v>
      </c>
      <c r="AY137" s="107">
        <v>2</v>
      </c>
      <c r="AZ137" s="139">
        <v>1</v>
      </c>
      <c r="BA137" s="107">
        <v>2</v>
      </c>
      <c r="BB137" s="133" t="s">
        <v>603</v>
      </c>
      <c r="BC137" s="107">
        <v>2</v>
      </c>
      <c r="BD137" s="139">
        <v>1</v>
      </c>
      <c r="BE137" s="107">
        <v>10</v>
      </c>
      <c r="BF137" s="107">
        <v>10</v>
      </c>
      <c r="BG137" s="139">
        <v>1</v>
      </c>
      <c r="BH137" s="107">
        <v>4</v>
      </c>
      <c r="BI137" s="107">
        <v>7</v>
      </c>
      <c r="BJ137" s="107">
        <v>11</v>
      </c>
      <c r="BK137" s="139">
        <v>1</v>
      </c>
      <c r="BL137" s="108">
        <v>81</v>
      </c>
      <c r="BM137" s="139">
        <v>0.9642857142857143</v>
      </c>
    </row>
    <row r="138" spans="2:65" x14ac:dyDescent="0.35">
      <c r="B138" s="108" t="s">
        <v>1</v>
      </c>
      <c r="C138" s="108" t="s">
        <v>24</v>
      </c>
      <c r="D138" s="108" t="s">
        <v>166</v>
      </c>
      <c r="E138" s="143" t="s">
        <v>186</v>
      </c>
      <c r="F138" s="108" t="s">
        <v>1021</v>
      </c>
      <c r="G138" s="108" t="s">
        <v>42</v>
      </c>
      <c r="H138" s="108" t="s">
        <v>2444</v>
      </c>
      <c r="I138" s="131" t="s">
        <v>603</v>
      </c>
      <c r="J138" s="108" t="s">
        <v>1303</v>
      </c>
      <c r="K138" s="131" t="s">
        <v>603</v>
      </c>
      <c r="L138" s="108" t="s">
        <v>637</v>
      </c>
      <c r="M138" s="108" t="s">
        <v>534</v>
      </c>
      <c r="N138" s="129" t="s">
        <v>534</v>
      </c>
      <c r="O138" s="108">
        <v>2</v>
      </c>
      <c r="P138" s="108">
        <v>2</v>
      </c>
      <c r="Q138" s="130">
        <v>0</v>
      </c>
      <c r="R138" s="108">
        <v>1</v>
      </c>
      <c r="S138" s="108">
        <v>2</v>
      </c>
      <c r="T138" s="108">
        <v>2</v>
      </c>
      <c r="U138" s="108">
        <v>2</v>
      </c>
      <c r="V138" s="108">
        <v>2</v>
      </c>
      <c r="W138" s="108">
        <v>4</v>
      </c>
      <c r="X138" s="108" t="s">
        <v>2443</v>
      </c>
      <c r="Y138" s="108" t="s">
        <v>548</v>
      </c>
      <c r="Z138" s="108" t="s">
        <v>548</v>
      </c>
      <c r="AA138" s="108" t="s">
        <v>548</v>
      </c>
      <c r="AB138" s="108" t="s">
        <v>548</v>
      </c>
      <c r="AC138" s="108">
        <v>17</v>
      </c>
      <c r="AD138" s="135">
        <v>0.94444444444444442</v>
      </c>
      <c r="AE138" s="108">
        <v>10</v>
      </c>
      <c r="AF138" s="108">
        <v>10</v>
      </c>
      <c r="AG138" s="135">
        <v>1</v>
      </c>
      <c r="AH138" s="108">
        <v>10</v>
      </c>
      <c r="AI138" s="108">
        <v>4</v>
      </c>
      <c r="AJ138" s="108">
        <v>14</v>
      </c>
      <c r="AK138" s="135">
        <v>1</v>
      </c>
      <c r="AL138" s="108">
        <v>3</v>
      </c>
      <c r="AM138" s="108" t="s">
        <v>548</v>
      </c>
      <c r="AN138" s="108" t="s">
        <v>548</v>
      </c>
      <c r="AO138" s="108">
        <v>4</v>
      </c>
      <c r="AP138" s="108" t="s">
        <v>548</v>
      </c>
      <c r="AQ138" s="108">
        <v>7</v>
      </c>
      <c r="AR138" s="135">
        <v>1</v>
      </c>
      <c r="AS138" s="108">
        <v>5</v>
      </c>
      <c r="AT138" s="108">
        <v>4</v>
      </c>
      <c r="AU138" s="108">
        <v>9</v>
      </c>
      <c r="AV138" s="135">
        <v>1</v>
      </c>
      <c r="AW138" s="130">
        <v>0</v>
      </c>
      <c r="AX138" s="108" t="s">
        <v>548</v>
      </c>
      <c r="AY138" s="108" t="s">
        <v>534</v>
      </c>
      <c r="AZ138" s="134">
        <v>0</v>
      </c>
      <c r="BA138" s="108">
        <v>2</v>
      </c>
      <c r="BB138" s="131" t="s">
        <v>603</v>
      </c>
      <c r="BC138" s="108">
        <v>2</v>
      </c>
      <c r="BD138" s="135">
        <v>1</v>
      </c>
      <c r="BE138" s="108">
        <v>10</v>
      </c>
      <c r="BF138" s="108">
        <v>10</v>
      </c>
      <c r="BG138" s="135">
        <v>1</v>
      </c>
      <c r="BH138" s="108">
        <v>4</v>
      </c>
      <c r="BI138" s="108">
        <v>7</v>
      </c>
      <c r="BJ138" s="108">
        <v>11</v>
      </c>
      <c r="BK138" s="135">
        <v>1</v>
      </c>
      <c r="BL138" s="108">
        <v>80</v>
      </c>
      <c r="BM138" s="135">
        <v>0.96385542168674698</v>
      </c>
    </row>
    <row r="139" spans="2:65" x14ac:dyDescent="0.35">
      <c r="B139" s="107" t="s">
        <v>1</v>
      </c>
      <c r="C139" s="107" t="s">
        <v>72</v>
      </c>
      <c r="D139" s="107" t="s">
        <v>73</v>
      </c>
      <c r="E139" s="144" t="s">
        <v>74</v>
      </c>
      <c r="F139" s="107" t="s">
        <v>905</v>
      </c>
      <c r="G139" s="107" t="s">
        <v>75</v>
      </c>
      <c r="H139" s="107" t="s">
        <v>2442</v>
      </c>
      <c r="I139" s="133" t="s">
        <v>603</v>
      </c>
      <c r="J139" s="107" t="s">
        <v>1958</v>
      </c>
      <c r="K139" s="133" t="s">
        <v>603</v>
      </c>
      <c r="L139" s="107" t="s">
        <v>627</v>
      </c>
      <c r="M139" s="107" t="s">
        <v>534</v>
      </c>
      <c r="N139" s="132" t="s">
        <v>534</v>
      </c>
      <c r="O139" s="107">
        <v>2</v>
      </c>
      <c r="P139" s="107">
        <v>2</v>
      </c>
      <c r="Q139" s="107">
        <v>1</v>
      </c>
      <c r="R139" s="107">
        <v>1</v>
      </c>
      <c r="S139" s="107">
        <v>2</v>
      </c>
      <c r="T139" s="107">
        <v>2</v>
      </c>
      <c r="U139" s="107">
        <v>2</v>
      </c>
      <c r="V139" s="107">
        <v>2</v>
      </c>
      <c r="W139" s="107">
        <v>4</v>
      </c>
      <c r="X139" s="107" t="s">
        <v>670</v>
      </c>
      <c r="Y139" s="107" t="s">
        <v>548</v>
      </c>
      <c r="Z139" s="107" t="s">
        <v>548</v>
      </c>
      <c r="AA139" s="107" t="s">
        <v>548</v>
      </c>
      <c r="AB139" s="107" t="s">
        <v>548</v>
      </c>
      <c r="AC139" s="107">
        <v>18</v>
      </c>
      <c r="AD139" s="139">
        <v>1</v>
      </c>
      <c r="AE139" s="107">
        <v>10</v>
      </c>
      <c r="AF139" s="107">
        <v>10</v>
      </c>
      <c r="AG139" s="139">
        <v>1</v>
      </c>
      <c r="AH139" s="107">
        <v>10</v>
      </c>
      <c r="AI139" s="138">
        <v>0</v>
      </c>
      <c r="AJ139" s="107">
        <v>10</v>
      </c>
      <c r="AK139" s="137">
        <v>0.7142857142857143</v>
      </c>
      <c r="AL139" s="107">
        <v>3</v>
      </c>
      <c r="AM139" s="107">
        <v>3</v>
      </c>
      <c r="AN139" s="107" t="s">
        <v>614</v>
      </c>
      <c r="AO139" s="107">
        <v>4</v>
      </c>
      <c r="AP139" s="107">
        <v>2</v>
      </c>
      <c r="AQ139" s="107">
        <v>12</v>
      </c>
      <c r="AR139" s="139">
        <v>1</v>
      </c>
      <c r="AS139" s="107">
        <v>5</v>
      </c>
      <c r="AT139" s="107">
        <v>4</v>
      </c>
      <c r="AU139" s="107">
        <v>9</v>
      </c>
      <c r="AV139" s="139">
        <v>1</v>
      </c>
      <c r="AW139" s="107">
        <v>2</v>
      </c>
      <c r="AX139" s="107" t="s">
        <v>613</v>
      </c>
      <c r="AY139" s="107">
        <v>2</v>
      </c>
      <c r="AZ139" s="139">
        <v>1</v>
      </c>
      <c r="BA139" s="107">
        <v>2</v>
      </c>
      <c r="BB139" s="133" t="s">
        <v>603</v>
      </c>
      <c r="BC139" s="107">
        <v>2</v>
      </c>
      <c r="BD139" s="139">
        <v>1</v>
      </c>
      <c r="BE139" s="107">
        <v>10</v>
      </c>
      <c r="BF139" s="107">
        <v>10</v>
      </c>
      <c r="BG139" s="139">
        <v>1</v>
      </c>
      <c r="BH139" s="107">
        <v>4</v>
      </c>
      <c r="BI139" s="107">
        <v>7</v>
      </c>
      <c r="BJ139" s="107">
        <v>11</v>
      </c>
      <c r="BK139" s="139">
        <v>1</v>
      </c>
      <c r="BL139" s="108">
        <v>84</v>
      </c>
      <c r="BM139" s="139">
        <v>0.95454545454545459</v>
      </c>
    </row>
    <row r="140" spans="2:65" x14ac:dyDescent="0.35">
      <c r="B140" s="108" t="s">
        <v>1</v>
      </c>
      <c r="C140" s="108" t="s">
        <v>223</v>
      </c>
      <c r="D140" s="108" t="s">
        <v>342</v>
      </c>
      <c r="E140" s="143" t="s">
        <v>522</v>
      </c>
      <c r="F140" s="108" t="s">
        <v>1103</v>
      </c>
      <c r="G140" s="108" t="s">
        <v>210</v>
      </c>
      <c r="H140" s="108" t="s">
        <v>2441</v>
      </c>
      <c r="I140" s="131" t="s">
        <v>603</v>
      </c>
      <c r="J140" s="108" t="s">
        <v>1323</v>
      </c>
      <c r="K140" s="131" t="s">
        <v>603</v>
      </c>
      <c r="L140" s="108" t="s">
        <v>639</v>
      </c>
      <c r="M140" s="108" t="s">
        <v>534</v>
      </c>
      <c r="N140" s="129" t="s">
        <v>534</v>
      </c>
      <c r="O140" s="108">
        <v>2</v>
      </c>
      <c r="P140" s="108">
        <v>2</v>
      </c>
      <c r="Q140" s="108">
        <v>1</v>
      </c>
      <c r="R140" s="108">
        <v>1</v>
      </c>
      <c r="S140" s="108">
        <v>2</v>
      </c>
      <c r="T140" s="108">
        <v>2</v>
      </c>
      <c r="U140" s="108">
        <v>2</v>
      </c>
      <c r="V140" s="130">
        <v>0</v>
      </c>
      <c r="W140" s="108">
        <v>4</v>
      </c>
      <c r="X140" s="108" t="s">
        <v>2440</v>
      </c>
      <c r="Y140" s="108" t="s">
        <v>548</v>
      </c>
      <c r="Z140" s="108" t="s">
        <v>548</v>
      </c>
      <c r="AA140" s="108" t="s">
        <v>548</v>
      </c>
      <c r="AB140" s="108" t="s">
        <v>548</v>
      </c>
      <c r="AC140" s="108">
        <v>16</v>
      </c>
      <c r="AD140" s="135">
        <v>0.88888888888888884</v>
      </c>
      <c r="AE140" s="108">
        <v>10</v>
      </c>
      <c r="AF140" s="108">
        <v>10</v>
      </c>
      <c r="AG140" s="135">
        <v>1</v>
      </c>
      <c r="AH140" s="108">
        <v>10</v>
      </c>
      <c r="AI140" s="108">
        <v>4</v>
      </c>
      <c r="AJ140" s="108">
        <v>14</v>
      </c>
      <c r="AK140" s="135">
        <v>1</v>
      </c>
      <c r="AL140" s="108">
        <v>3</v>
      </c>
      <c r="AM140" s="108">
        <v>3</v>
      </c>
      <c r="AN140" s="108" t="s">
        <v>548</v>
      </c>
      <c r="AO140" s="108">
        <v>4</v>
      </c>
      <c r="AP140" s="108">
        <v>2</v>
      </c>
      <c r="AQ140" s="108">
        <v>12</v>
      </c>
      <c r="AR140" s="135">
        <v>1</v>
      </c>
      <c r="AS140" s="108">
        <v>5</v>
      </c>
      <c r="AT140" s="108">
        <v>4</v>
      </c>
      <c r="AU140" s="108">
        <v>9</v>
      </c>
      <c r="AV140" s="135">
        <v>1</v>
      </c>
      <c r="AW140" s="130">
        <v>0</v>
      </c>
      <c r="AX140" s="108" t="s">
        <v>614</v>
      </c>
      <c r="AY140" s="108" t="s">
        <v>534</v>
      </c>
      <c r="AZ140" s="134">
        <v>0</v>
      </c>
      <c r="BA140" s="108">
        <v>2</v>
      </c>
      <c r="BB140" s="131" t="s">
        <v>603</v>
      </c>
      <c r="BC140" s="108">
        <v>2</v>
      </c>
      <c r="BD140" s="135">
        <v>1</v>
      </c>
      <c r="BE140" s="108">
        <v>10</v>
      </c>
      <c r="BF140" s="108">
        <v>10</v>
      </c>
      <c r="BG140" s="135">
        <v>1</v>
      </c>
      <c r="BH140" s="108">
        <v>4</v>
      </c>
      <c r="BI140" s="108">
        <v>7</v>
      </c>
      <c r="BJ140" s="108">
        <v>11</v>
      </c>
      <c r="BK140" s="135">
        <v>1</v>
      </c>
      <c r="BL140" s="108">
        <v>84</v>
      </c>
      <c r="BM140" s="135">
        <v>0.95454545454545459</v>
      </c>
    </row>
    <row r="141" spans="2:65" x14ac:dyDescent="0.35">
      <c r="B141" s="107" t="s">
        <v>1</v>
      </c>
      <c r="C141" s="107" t="s">
        <v>223</v>
      </c>
      <c r="D141" s="107" t="s">
        <v>236</v>
      </c>
      <c r="E141" s="144" t="s">
        <v>334</v>
      </c>
      <c r="F141" s="107" t="s">
        <v>1087</v>
      </c>
      <c r="G141" s="107" t="s">
        <v>210</v>
      </c>
      <c r="H141" s="107" t="s">
        <v>2439</v>
      </c>
      <c r="I141" s="133" t="s">
        <v>603</v>
      </c>
      <c r="J141" s="107" t="s">
        <v>1323</v>
      </c>
      <c r="K141" s="133" t="s">
        <v>603</v>
      </c>
      <c r="L141" s="107" t="s">
        <v>639</v>
      </c>
      <c r="M141" s="107" t="s">
        <v>534</v>
      </c>
      <c r="N141" s="132" t="s">
        <v>534</v>
      </c>
      <c r="O141" s="107">
        <v>2</v>
      </c>
      <c r="P141" s="107">
        <v>2</v>
      </c>
      <c r="Q141" s="107">
        <v>1</v>
      </c>
      <c r="R141" s="107">
        <v>1</v>
      </c>
      <c r="S141" s="107">
        <v>2</v>
      </c>
      <c r="T141" s="107">
        <v>2</v>
      </c>
      <c r="U141" s="107">
        <v>2</v>
      </c>
      <c r="V141" s="107">
        <v>2</v>
      </c>
      <c r="W141" s="107">
        <v>4</v>
      </c>
      <c r="X141" s="107" t="s">
        <v>2438</v>
      </c>
      <c r="Y141" s="107" t="s">
        <v>548</v>
      </c>
      <c r="Z141" s="107" t="s">
        <v>548</v>
      </c>
      <c r="AA141" s="107" t="s">
        <v>548</v>
      </c>
      <c r="AB141" s="107" t="s">
        <v>548</v>
      </c>
      <c r="AC141" s="107">
        <v>18</v>
      </c>
      <c r="AD141" s="139">
        <v>1</v>
      </c>
      <c r="AE141" s="107">
        <v>10</v>
      </c>
      <c r="AF141" s="107">
        <v>10</v>
      </c>
      <c r="AG141" s="139">
        <v>1</v>
      </c>
      <c r="AH141" s="107">
        <v>10</v>
      </c>
      <c r="AI141" s="138">
        <v>0</v>
      </c>
      <c r="AJ141" s="107">
        <v>10</v>
      </c>
      <c r="AK141" s="137">
        <v>0.7142857142857143</v>
      </c>
      <c r="AL141" s="107">
        <v>3</v>
      </c>
      <c r="AM141" s="107">
        <v>3</v>
      </c>
      <c r="AN141" s="107" t="s">
        <v>548</v>
      </c>
      <c r="AO141" s="107">
        <v>4</v>
      </c>
      <c r="AP141" s="107">
        <v>2</v>
      </c>
      <c r="AQ141" s="107">
        <v>12</v>
      </c>
      <c r="AR141" s="139">
        <v>1</v>
      </c>
      <c r="AS141" s="107">
        <v>5</v>
      </c>
      <c r="AT141" s="107">
        <v>4</v>
      </c>
      <c r="AU141" s="107">
        <v>9</v>
      </c>
      <c r="AV141" s="139">
        <v>1</v>
      </c>
      <c r="AW141" s="107">
        <v>2</v>
      </c>
      <c r="AX141" s="107" t="s">
        <v>614</v>
      </c>
      <c r="AY141" s="107">
        <v>2</v>
      </c>
      <c r="AZ141" s="139">
        <v>1</v>
      </c>
      <c r="BA141" s="107">
        <v>2</v>
      </c>
      <c r="BB141" s="133" t="s">
        <v>603</v>
      </c>
      <c r="BC141" s="107">
        <v>2</v>
      </c>
      <c r="BD141" s="139">
        <v>1</v>
      </c>
      <c r="BE141" s="107">
        <v>10</v>
      </c>
      <c r="BF141" s="107">
        <v>10</v>
      </c>
      <c r="BG141" s="139">
        <v>1</v>
      </c>
      <c r="BH141" s="107">
        <v>4</v>
      </c>
      <c r="BI141" s="107">
        <v>7</v>
      </c>
      <c r="BJ141" s="107">
        <v>11</v>
      </c>
      <c r="BK141" s="139">
        <v>1</v>
      </c>
      <c r="BL141" s="108">
        <v>84</v>
      </c>
      <c r="BM141" s="139">
        <v>0.95454545454545459</v>
      </c>
    </row>
    <row r="142" spans="2:65" x14ac:dyDescent="0.35">
      <c r="B142" s="108" t="s">
        <v>1</v>
      </c>
      <c r="C142" s="108" t="s">
        <v>8</v>
      </c>
      <c r="D142" s="108" t="s">
        <v>9</v>
      </c>
      <c r="E142" s="143" t="s">
        <v>93</v>
      </c>
      <c r="F142" s="108" t="s">
        <v>972</v>
      </c>
      <c r="G142" s="108" t="s">
        <v>11</v>
      </c>
      <c r="H142" s="108" t="s">
        <v>2437</v>
      </c>
      <c r="I142" s="131" t="s">
        <v>603</v>
      </c>
      <c r="J142" s="108" t="s">
        <v>1303</v>
      </c>
      <c r="K142" s="131" t="s">
        <v>603</v>
      </c>
      <c r="L142" s="108" t="s">
        <v>619</v>
      </c>
      <c r="M142" s="108" t="s">
        <v>534</v>
      </c>
      <c r="N142" s="129" t="s">
        <v>534</v>
      </c>
      <c r="O142" s="108">
        <v>2</v>
      </c>
      <c r="P142" s="108">
        <v>2</v>
      </c>
      <c r="Q142" s="108">
        <v>1</v>
      </c>
      <c r="R142" s="108">
        <v>1</v>
      </c>
      <c r="S142" s="108">
        <v>2</v>
      </c>
      <c r="T142" s="108">
        <v>2</v>
      </c>
      <c r="U142" s="108">
        <v>2</v>
      </c>
      <c r="V142" s="108">
        <v>2</v>
      </c>
      <c r="W142" s="130">
        <v>0</v>
      </c>
      <c r="X142" s="108" t="s">
        <v>645</v>
      </c>
      <c r="Y142" s="108" t="s">
        <v>548</v>
      </c>
      <c r="Z142" s="108" t="s">
        <v>548</v>
      </c>
      <c r="AA142" s="108" t="s">
        <v>548</v>
      </c>
      <c r="AB142" s="108" t="s">
        <v>548</v>
      </c>
      <c r="AC142" s="108">
        <v>14</v>
      </c>
      <c r="AD142" s="135">
        <v>0.77777777777777779</v>
      </c>
      <c r="AE142" s="108">
        <v>10</v>
      </c>
      <c r="AF142" s="108">
        <v>10</v>
      </c>
      <c r="AG142" s="135">
        <v>1</v>
      </c>
      <c r="AH142" s="108">
        <v>10</v>
      </c>
      <c r="AI142" s="108">
        <v>4</v>
      </c>
      <c r="AJ142" s="108">
        <v>14</v>
      </c>
      <c r="AK142" s="135">
        <v>1</v>
      </c>
      <c r="AL142" s="108">
        <v>3</v>
      </c>
      <c r="AM142" s="108">
        <v>3</v>
      </c>
      <c r="AN142" s="108" t="s">
        <v>614</v>
      </c>
      <c r="AO142" s="108">
        <v>4</v>
      </c>
      <c r="AP142" s="108" t="s">
        <v>548</v>
      </c>
      <c r="AQ142" s="108">
        <v>10</v>
      </c>
      <c r="AR142" s="135">
        <v>1</v>
      </c>
      <c r="AS142" s="108">
        <v>5</v>
      </c>
      <c r="AT142" s="108">
        <v>4</v>
      </c>
      <c r="AU142" s="108">
        <v>9</v>
      </c>
      <c r="AV142" s="135">
        <v>1</v>
      </c>
      <c r="AW142" s="108">
        <v>2</v>
      </c>
      <c r="AX142" s="108" t="s">
        <v>613</v>
      </c>
      <c r="AY142" s="108">
        <v>2</v>
      </c>
      <c r="AZ142" s="135">
        <v>1</v>
      </c>
      <c r="BA142" s="108">
        <v>2</v>
      </c>
      <c r="BB142" s="131" t="s">
        <v>603</v>
      </c>
      <c r="BC142" s="108">
        <v>2</v>
      </c>
      <c r="BD142" s="135">
        <v>1</v>
      </c>
      <c r="BE142" s="108">
        <v>10</v>
      </c>
      <c r="BF142" s="108">
        <v>10</v>
      </c>
      <c r="BG142" s="135">
        <v>1</v>
      </c>
      <c r="BH142" s="108">
        <v>4</v>
      </c>
      <c r="BI142" s="108">
        <v>7</v>
      </c>
      <c r="BJ142" s="108">
        <v>11</v>
      </c>
      <c r="BK142" s="135">
        <v>1</v>
      </c>
      <c r="BL142" s="108">
        <v>82</v>
      </c>
      <c r="BM142" s="135">
        <v>0.95348837209302328</v>
      </c>
    </row>
    <row r="143" spans="2:65" x14ac:dyDescent="0.35">
      <c r="B143" s="107" t="s">
        <v>1</v>
      </c>
      <c r="C143" s="107" t="s">
        <v>143</v>
      </c>
      <c r="D143" s="107" t="s">
        <v>144</v>
      </c>
      <c r="E143" s="144" t="s">
        <v>375</v>
      </c>
      <c r="F143" s="107" t="s">
        <v>1222</v>
      </c>
      <c r="G143" s="107" t="s">
        <v>20</v>
      </c>
      <c r="H143" s="107" t="s">
        <v>2436</v>
      </c>
      <c r="I143" s="133" t="s">
        <v>603</v>
      </c>
      <c r="J143" s="107" t="s">
        <v>2000</v>
      </c>
      <c r="K143" s="133" t="s">
        <v>603</v>
      </c>
      <c r="L143" s="107" t="s">
        <v>615</v>
      </c>
      <c r="M143" s="107" t="s">
        <v>534</v>
      </c>
      <c r="N143" s="132" t="s">
        <v>534</v>
      </c>
      <c r="O143" s="107">
        <v>2</v>
      </c>
      <c r="P143" s="107">
        <v>2</v>
      </c>
      <c r="Q143" s="107">
        <v>1</v>
      </c>
      <c r="R143" s="107">
        <v>1</v>
      </c>
      <c r="S143" s="107">
        <v>2</v>
      </c>
      <c r="T143" s="107">
        <v>2</v>
      </c>
      <c r="U143" s="107">
        <v>2</v>
      </c>
      <c r="V143" s="107">
        <v>2</v>
      </c>
      <c r="W143" s="138">
        <v>0</v>
      </c>
      <c r="X143" s="107" t="s">
        <v>2435</v>
      </c>
      <c r="Y143" s="107" t="s">
        <v>548</v>
      </c>
      <c r="Z143" s="107" t="s">
        <v>548</v>
      </c>
      <c r="AA143" s="107" t="s">
        <v>548</v>
      </c>
      <c r="AB143" s="107" t="s">
        <v>548</v>
      </c>
      <c r="AC143" s="107">
        <v>14</v>
      </c>
      <c r="AD143" s="139">
        <v>0.77777777777777779</v>
      </c>
      <c r="AE143" s="107">
        <v>10</v>
      </c>
      <c r="AF143" s="107">
        <v>10</v>
      </c>
      <c r="AG143" s="139">
        <v>1</v>
      </c>
      <c r="AH143" s="107">
        <v>10</v>
      </c>
      <c r="AI143" s="107">
        <v>4</v>
      </c>
      <c r="AJ143" s="107">
        <v>14</v>
      </c>
      <c r="AK143" s="139">
        <v>1</v>
      </c>
      <c r="AL143" s="107">
        <v>3</v>
      </c>
      <c r="AM143" s="107">
        <v>3</v>
      </c>
      <c r="AN143" s="107" t="s">
        <v>614</v>
      </c>
      <c r="AO143" s="107">
        <v>4</v>
      </c>
      <c r="AP143" s="107" t="s">
        <v>548</v>
      </c>
      <c r="AQ143" s="107">
        <v>10</v>
      </c>
      <c r="AR143" s="139">
        <v>1</v>
      </c>
      <c r="AS143" s="107">
        <v>5</v>
      </c>
      <c r="AT143" s="107">
        <v>4</v>
      </c>
      <c r="AU143" s="107">
        <v>9</v>
      </c>
      <c r="AV143" s="139">
        <v>1</v>
      </c>
      <c r="AW143" s="107">
        <v>2</v>
      </c>
      <c r="AX143" s="107" t="s">
        <v>614</v>
      </c>
      <c r="AY143" s="107">
        <v>2</v>
      </c>
      <c r="AZ143" s="139">
        <v>1</v>
      </c>
      <c r="BA143" s="107">
        <v>2</v>
      </c>
      <c r="BB143" s="133" t="s">
        <v>603</v>
      </c>
      <c r="BC143" s="107">
        <v>2</v>
      </c>
      <c r="BD143" s="139">
        <v>1</v>
      </c>
      <c r="BE143" s="107">
        <v>10</v>
      </c>
      <c r="BF143" s="107">
        <v>10</v>
      </c>
      <c r="BG143" s="139">
        <v>1</v>
      </c>
      <c r="BH143" s="107">
        <v>4</v>
      </c>
      <c r="BI143" s="107">
        <v>7</v>
      </c>
      <c r="BJ143" s="107">
        <v>11</v>
      </c>
      <c r="BK143" s="139">
        <v>1</v>
      </c>
      <c r="BL143" s="108">
        <v>82</v>
      </c>
      <c r="BM143" s="139">
        <v>0.95348837209302328</v>
      </c>
    </row>
    <row r="144" spans="2:65" x14ac:dyDescent="0.35">
      <c r="B144" s="108" t="s">
        <v>1</v>
      </c>
      <c r="C144" s="108" t="s">
        <v>78</v>
      </c>
      <c r="D144" s="108" t="s">
        <v>78</v>
      </c>
      <c r="E144" s="143" t="s">
        <v>461</v>
      </c>
      <c r="F144" s="108" t="s">
        <v>1154</v>
      </c>
      <c r="G144" s="108" t="s">
        <v>80</v>
      </c>
      <c r="H144" s="108" t="s">
        <v>2434</v>
      </c>
      <c r="I144" s="131" t="s">
        <v>603</v>
      </c>
      <c r="J144" s="108" t="s">
        <v>1303</v>
      </c>
      <c r="K144" s="131" t="s">
        <v>603</v>
      </c>
      <c r="L144" s="108" t="s">
        <v>627</v>
      </c>
      <c r="M144" s="108" t="s">
        <v>534</v>
      </c>
      <c r="N144" s="129" t="s">
        <v>534</v>
      </c>
      <c r="O144" s="108">
        <v>2</v>
      </c>
      <c r="P144" s="108">
        <v>2</v>
      </c>
      <c r="Q144" s="108">
        <v>1</v>
      </c>
      <c r="R144" s="108">
        <v>1</v>
      </c>
      <c r="S144" s="108">
        <v>2</v>
      </c>
      <c r="T144" s="108">
        <v>2</v>
      </c>
      <c r="U144" s="108">
        <v>2</v>
      </c>
      <c r="V144" s="108">
        <v>2</v>
      </c>
      <c r="W144" s="108">
        <v>4</v>
      </c>
      <c r="X144" s="108" t="s">
        <v>2433</v>
      </c>
      <c r="Y144" s="108" t="s">
        <v>548</v>
      </c>
      <c r="Z144" s="108" t="s">
        <v>548</v>
      </c>
      <c r="AA144" s="108" t="s">
        <v>548</v>
      </c>
      <c r="AB144" s="108" t="s">
        <v>548</v>
      </c>
      <c r="AC144" s="108">
        <v>18</v>
      </c>
      <c r="AD144" s="135">
        <v>1</v>
      </c>
      <c r="AE144" s="108">
        <v>10</v>
      </c>
      <c r="AF144" s="108">
        <v>10</v>
      </c>
      <c r="AG144" s="135">
        <v>1</v>
      </c>
      <c r="AH144" s="108">
        <v>10</v>
      </c>
      <c r="AI144" s="108">
        <v>4</v>
      </c>
      <c r="AJ144" s="108">
        <v>14</v>
      </c>
      <c r="AK144" s="135">
        <v>1</v>
      </c>
      <c r="AL144" s="108">
        <v>3</v>
      </c>
      <c r="AM144" s="108">
        <v>3</v>
      </c>
      <c r="AN144" s="108" t="s">
        <v>548</v>
      </c>
      <c r="AO144" s="108">
        <v>4</v>
      </c>
      <c r="AP144" s="108" t="s">
        <v>548</v>
      </c>
      <c r="AQ144" s="108">
        <v>10</v>
      </c>
      <c r="AR144" s="135">
        <v>1</v>
      </c>
      <c r="AS144" s="108">
        <v>5</v>
      </c>
      <c r="AT144" s="130">
        <v>0</v>
      </c>
      <c r="AU144" s="108">
        <v>5</v>
      </c>
      <c r="AV144" s="134">
        <v>0.55555555555555558</v>
      </c>
      <c r="AW144" s="108">
        <v>2</v>
      </c>
      <c r="AX144" s="108" t="s">
        <v>614</v>
      </c>
      <c r="AY144" s="108">
        <v>2</v>
      </c>
      <c r="AZ144" s="135">
        <v>1</v>
      </c>
      <c r="BA144" s="108">
        <v>2</v>
      </c>
      <c r="BB144" s="131" t="s">
        <v>603</v>
      </c>
      <c r="BC144" s="108">
        <v>2</v>
      </c>
      <c r="BD144" s="135">
        <v>1</v>
      </c>
      <c r="BE144" s="108">
        <v>10</v>
      </c>
      <c r="BF144" s="108">
        <v>10</v>
      </c>
      <c r="BG144" s="135">
        <v>1</v>
      </c>
      <c r="BH144" s="108">
        <v>4</v>
      </c>
      <c r="BI144" s="108">
        <v>7</v>
      </c>
      <c r="BJ144" s="108">
        <v>11</v>
      </c>
      <c r="BK144" s="135">
        <v>1</v>
      </c>
      <c r="BL144" s="108">
        <v>82</v>
      </c>
      <c r="BM144" s="135">
        <v>0.95348837209302328</v>
      </c>
    </row>
    <row r="145" spans="2:65" x14ac:dyDescent="0.35">
      <c r="B145" s="107" t="s">
        <v>1</v>
      </c>
      <c r="C145" s="107" t="s">
        <v>8</v>
      </c>
      <c r="D145" s="107" t="s">
        <v>9</v>
      </c>
      <c r="E145" s="144" t="s">
        <v>335</v>
      </c>
      <c r="F145" s="107" t="s">
        <v>999</v>
      </c>
      <c r="G145" s="107" t="s">
        <v>1330</v>
      </c>
      <c r="H145" s="107" t="s">
        <v>2432</v>
      </c>
      <c r="I145" s="133" t="s">
        <v>603</v>
      </c>
      <c r="J145" s="107" t="s">
        <v>1303</v>
      </c>
      <c r="K145" s="133" t="s">
        <v>603</v>
      </c>
      <c r="L145" s="107" t="s">
        <v>630</v>
      </c>
      <c r="M145" s="107" t="s">
        <v>534</v>
      </c>
      <c r="N145" s="132" t="s">
        <v>534</v>
      </c>
      <c r="O145" s="107">
        <v>2</v>
      </c>
      <c r="P145" s="107">
        <v>2</v>
      </c>
      <c r="Q145" s="107">
        <v>1</v>
      </c>
      <c r="R145" s="107">
        <v>1</v>
      </c>
      <c r="S145" s="107">
        <v>2</v>
      </c>
      <c r="T145" s="107">
        <v>2</v>
      </c>
      <c r="U145" s="107">
        <v>2</v>
      </c>
      <c r="V145" s="107">
        <v>2</v>
      </c>
      <c r="W145" s="107">
        <v>4</v>
      </c>
      <c r="X145" s="107" t="s">
        <v>676</v>
      </c>
      <c r="Y145" s="107" t="s">
        <v>548</v>
      </c>
      <c r="Z145" s="107" t="s">
        <v>548</v>
      </c>
      <c r="AA145" s="107" t="s">
        <v>548</v>
      </c>
      <c r="AB145" s="107" t="s">
        <v>548</v>
      </c>
      <c r="AC145" s="107">
        <v>18</v>
      </c>
      <c r="AD145" s="139">
        <v>1</v>
      </c>
      <c r="AE145" s="107">
        <v>10</v>
      </c>
      <c r="AF145" s="107">
        <v>10</v>
      </c>
      <c r="AG145" s="139">
        <v>1</v>
      </c>
      <c r="AH145" s="107">
        <v>10</v>
      </c>
      <c r="AI145" s="107">
        <v>4</v>
      </c>
      <c r="AJ145" s="107">
        <v>14</v>
      </c>
      <c r="AK145" s="139">
        <v>1</v>
      </c>
      <c r="AL145" s="107">
        <v>3</v>
      </c>
      <c r="AM145" s="107">
        <v>3</v>
      </c>
      <c r="AN145" s="107" t="s">
        <v>548</v>
      </c>
      <c r="AO145" s="107">
        <v>4</v>
      </c>
      <c r="AP145" s="107" t="s">
        <v>548</v>
      </c>
      <c r="AQ145" s="107">
        <v>10</v>
      </c>
      <c r="AR145" s="139">
        <v>1</v>
      </c>
      <c r="AS145" s="107">
        <v>5</v>
      </c>
      <c r="AT145" s="107">
        <v>4</v>
      </c>
      <c r="AU145" s="107">
        <v>9</v>
      </c>
      <c r="AV145" s="139">
        <v>1</v>
      </c>
      <c r="AW145" s="138">
        <v>0</v>
      </c>
      <c r="AX145" s="107" t="s">
        <v>614</v>
      </c>
      <c r="AY145" s="107" t="s">
        <v>534</v>
      </c>
      <c r="AZ145" s="136">
        <v>0</v>
      </c>
      <c r="BA145" s="138">
        <v>0</v>
      </c>
      <c r="BB145" s="133" t="s">
        <v>603</v>
      </c>
      <c r="BC145" s="107" t="s">
        <v>534</v>
      </c>
      <c r="BD145" s="136">
        <v>0</v>
      </c>
      <c r="BE145" s="107">
        <v>10</v>
      </c>
      <c r="BF145" s="107">
        <v>10</v>
      </c>
      <c r="BG145" s="139">
        <v>1</v>
      </c>
      <c r="BH145" s="107">
        <v>4</v>
      </c>
      <c r="BI145" s="107">
        <v>7</v>
      </c>
      <c r="BJ145" s="107">
        <v>11</v>
      </c>
      <c r="BK145" s="139">
        <v>1</v>
      </c>
      <c r="BL145" s="108">
        <v>82</v>
      </c>
      <c r="BM145" s="139">
        <v>0.95348837209302328</v>
      </c>
    </row>
    <row r="146" spans="2:65" x14ac:dyDescent="0.35">
      <c r="B146" s="108" t="s">
        <v>1</v>
      </c>
      <c r="C146" s="108" t="s">
        <v>8</v>
      </c>
      <c r="D146" s="108" t="s">
        <v>9</v>
      </c>
      <c r="E146" s="143" t="s">
        <v>507</v>
      </c>
      <c r="F146" s="108" t="s">
        <v>1133</v>
      </c>
      <c r="G146" s="108" t="s">
        <v>1330</v>
      </c>
      <c r="H146" s="108" t="s">
        <v>2431</v>
      </c>
      <c r="I146" s="131" t="s">
        <v>603</v>
      </c>
      <c r="J146" s="108" t="s">
        <v>1303</v>
      </c>
      <c r="K146" s="131" t="s">
        <v>603</v>
      </c>
      <c r="L146" s="108" t="s">
        <v>630</v>
      </c>
      <c r="M146" s="108" t="s">
        <v>534</v>
      </c>
      <c r="N146" s="129" t="s">
        <v>534</v>
      </c>
      <c r="O146" s="108">
        <v>2</v>
      </c>
      <c r="P146" s="108">
        <v>2</v>
      </c>
      <c r="Q146" s="108">
        <v>1</v>
      </c>
      <c r="R146" s="108">
        <v>1</v>
      </c>
      <c r="S146" s="108">
        <v>2</v>
      </c>
      <c r="T146" s="108">
        <v>2</v>
      </c>
      <c r="U146" s="108">
        <v>2</v>
      </c>
      <c r="V146" s="108">
        <v>2</v>
      </c>
      <c r="W146" s="108">
        <v>4</v>
      </c>
      <c r="X146" s="108" t="s">
        <v>2430</v>
      </c>
      <c r="Y146" s="108" t="s">
        <v>548</v>
      </c>
      <c r="Z146" s="108" t="s">
        <v>548</v>
      </c>
      <c r="AA146" s="108" t="s">
        <v>548</v>
      </c>
      <c r="AB146" s="108" t="s">
        <v>548</v>
      </c>
      <c r="AC146" s="108">
        <v>18</v>
      </c>
      <c r="AD146" s="135">
        <v>1</v>
      </c>
      <c r="AE146" s="108">
        <v>10</v>
      </c>
      <c r="AF146" s="108">
        <v>10</v>
      </c>
      <c r="AG146" s="135">
        <v>1</v>
      </c>
      <c r="AH146" s="108">
        <v>10</v>
      </c>
      <c r="AI146" s="130">
        <v>0</v>
      </c>
      <c r="AJ146" s="108">
        <v>10</v>
      </c>
      <c r="AK146" s="140">
        <v>0.7142857142857143</v>
      </c>
      <c r="AL146" s="108">
        <v>3</v>
      </c>
      <c r="AM146" s="108">
        <v>3</v>
      </c>
      <c r="AN146" s="108" t="s">
        <v>614</v>
      </c>
      <c r="AO146" s="108">
        <v>4</v>
      </c>
      <c r="AP146" s="108" t="s">
        <v>548</v>
      </c>
      <c r="AQ146" s="108">
        <v>10</v>
      </c>
      <c r="AR146" s="135">
        <v>1</v>
      </c>
      <c r="AS146" s="108">
        <v>5</v>
      </c>
      <c r="AT146" s="108">
        <v>4</v>
      </c>
      <c r="AU146" s="108">
        <v>9</v>
      </c>
      <c r="AV146" s="135">
        <v>1</v>
      </c>
      <c r="AW146" s="108">
        <v>2</v>
      </c>
      <c r="AX146" s="108" t="s">
        <v>614</v>
      </c>
      <c r="AY146" s="108">
        <v>2</v>
      </c>
      <c r="AZ146" s="135">
        <v>1</v>
      </c>
      <c r="BA146" s="108">
        <v>2</v>
      </c>
      <c r="BB146" s="131" t="s">
        <v>603</v>
      </c>
      <c r="BC146" s="108">
        <v>2</v>
      </c>
      <c r="BD146" s="135">
        <v>1</v>
      </c>
      <c r="BE146" s="108">
        <v>10</v>
      </c>
      <c r="BF146" s="108">
        <v>10</v>
      </c>
      <c r="BG146" s="135">
        <v>1</v>
      </c>
      <c r="BH146" s="108">
        <v>4</v>
      </c>
      <c r="BI146" s="108">
        <v>7</v>
      </c>
      <c r="BJ146" s="108">
        <v>11</v>
      </c>
      <c r="BK146" s="135">
        <v>1</v>
      </c>
      <c r="BL146" s="108">
        <v>82</v>
      </c>
      <c r="BM146" s="135">
        <v>0.95348837209302328</v>
      </c>
    </row>
    <row r="147" spans="2:65" x14ac:dyDescent="0.35">
      <c r="B147" s="107" t="s">
        <v>1</v>
      </c>
      <c r="C147" s="107" t="s">
        <v>85</v>
      </c>
      <c r="D147" s="107" t="s">
        <v>298</v>
      </c>
      <c r="E147" s="144" t="s">
        <v>299</v>
      </c>
      <c r="F147" s="107" t="s">
        <v>1228</v>
      </c>
      <c r="G147" s="107" t="s">
        <v>88</v>
      </c>
      <c r="H147" s="107" t="s">
        <v>2429</v>
      </c>
      <c r="I147" s="133" t="s">
        <v>603</v>
      </c>
      <c r="J147" s="107" t="s">
        <v>1303</v>
      </c>
      <c r="K147" s="133" t="s">
        <v>603</v>
      </c>
      <c r="L147" s="107" t="s">
        <v>696</v>
      </c>
      <c r="M147" s="107" t="s">
        <v>534</v>
      </c>
      <c r="N147" s="132" t="s">
        <v>534</v>
      </c>
      <c r="O147" s="107">
        <v>2</v>
      </c>
      <c r="P147" s="107">
        <v>2</v>
      </c>
      <c r="Q147" s="107">
        <v>1</v>
      </c>
      <c r="R147" s="107">
        <v>1</v>
      </c>
      <c r="S147" s="107">
        <v>2</v>
      </c>
      <c r="T147" s="107">
        <v>2</v>
      </c>
      <c r="U147" s="107">
        <v>2</v>
      </c>
      <c r="V147" s="107">
        <v>2</v>
      </c>
      <c r="W147" s="107">
        <v>4</v>
      </c>
      <c r="X147" s="107" t="s">
        <v>2428</v>
      </c>
      <c r="Y147" s="107" t="s">
        <v>548</v>
      </c>
      <c r="Z147" s="107" t="s">
        <v>548</v>
      </c>
      <c r="AA147" s="107" t="s">
        <v>548</v>
      </c>
      <c r="AB147" s="107" t="s">
        <v>548</v>
      </c>
      <c r="AC147" s="107">
        <v>18</v>
      </c>
      <c r="AD147" s="139">
        <v>1</v>
      </c>
      <c r="AE147" s="107">
        <v>10</v>
      </c>
      <c r="AF147" s="107">
        <v>10</v>
      </c>
      <c r="AG147" s="139">
        <v>1</v>
      </c>
      <c r="AH147" s="107">
        <v>10</v>
      </c>
      <c r="AI147" s="107">
        <v>4</v>
      </c>
      <c r="AJ147" s="107">
        <v>14</v>
      </c>
      <c r="AK147" s="139">
        <v>1</v>
      </c>
      <c r="AL147" s="107">
        <v>3</v>
      </c>
      <c r="AM147" s="107">
        <v>3</v>
      </c>
      <c r="AN147" s="107" t="s">
        <v>614</v>
      </c>
      <c r="AO147" s="107">
        <v>4</v>
      </c>
      <c r="AP147" s="107" t="s">
        <v>548</v>
      </c>
      <c r="AQ147" s="107">
        <v>10</v>
      </c>
      <c r="AR147" s="139">
        <v>1</v>
      </c>
      <c r="AS147" s="107">
        <v>5</v>
      </c>
      <c r="AT147" s="138">
        <v>0</v>
      </c>
      <c r="AU147" s="107">
        <v>5</v>
      </c>
      <c r="AV147" s="136">
        <v>0.55555555555555558</v>
      </c>
      <c r="AW147" s="107">
        <v>2</v>
      </c>
      <c r="AX147" s="107" t="s">
        <v>548</v>
      </c>
      <c r="AY147" s="107">
        <v>2</v>
      </c>
      <c r="AZ147" s="139">
        <v>1</v>
      </c>
      <c r="BA147" s="107">
        <v>2</v>
      </c>
      <c r="BB147" s="133" t="s">
        <v>603</v>
      </c>
      <c r="BC147" s="107">
        <v>2</v>
      </c>
      <c r="BD147" s="139">
        <v>1</v>
      </c>
      <c r="BE147" s="107">
        <v>10</v>
      </c>
      <c r="BF147" s="107">
        <v>10</v>
      </c>
      <c r="BG147" s="139">
        <v>1</v>
      </c>
      <c r="BH147" s="107">
        <v>4</v>
      </c>
      <c r="BI147" s="107">
        <v>7</v>
      </c>
      <c r="BJ147" s="107">
        <v>11</v>
      </c>
      <c r="BK147" s="139">
        <v>1</v>
      </c>
      <c r="BL147" s="108">
        <v>82</v>
      </c>
      <c r="BM147" s="139">
        <v>0.95348837209302328</v>
      </c>
    </row>
    <row r="148" spans="2:65" x14ac:dyDescent="0.35">
      <c r="B148" s="108" t="s">
        <v>1</v>
      </c>
      <c r="C148" s="108" t="s">
        <v>24</v>
      </c>
      <c r="D148" s="108" t="s">
        <v>120</v>
      </c>
      <c r="E148" s="143" t="s">
        <v>258</v>
      </c>
      <c r="F148" s="108" t="s">
        <v>1211</v>
      </c>
      <c r="G148" s="108" t="s">
        <v>66</v>
      </c>
      <c r="H148" s="108" t="s">
        <v>2427</v>
      </c>
      <c r="I148" s="131" t="s">
        <v>603</v>
      </c>
      <c r="J148" s="108" t="s">
        <v>1323</v>
      </c>
      <c r="K148" s="131" t="s">
        <v>603</v>
      </c>
      <c r="L148" s="108" t="s">
        <v>604</v>
      </c>
      <c r="M148" s="108" t="s">
        <v>534</v>
      </c>
      <c r="N148" s="129" t="s">
        <v>534</v>
      </c>
      <c r="O148" s="108">
        <v>2</v>
      </c>
      <c r="P148" s="108">
        <v>2</v>
      </c>
      <c r="Q148" s="108">
        <v>1</v>
      </c>
      <c r="R148" s="108">
        <v>1</v>
      </c>
      <c r="S148" s="108">
        <v>2</v>
      </c>
      <c r="T148" s="108">
        <v>2</v>
      </c>
      <c r="U148" s="108">
        <v>2</v>
      </c>
      <c r="V148" s="108">
        <v>2</v>
      </c>
      <c r="W148" s="108">
        <v>4</v>
      </c>
      <c r="X148" s="108" t="s">
        <v>2243</v>
      </c>
      <c r="Y148" s="108" t="s">
        <v>548</v>
      </c>
      <c r="Z148" s="108" t="s">
        <v>548</v>
      </c>
      <c r="AA148" s="108" t="s">
        <v>548</v>
      </c>
      <c r="AB148" s="108" t="s">
        <v>548</v>
      </c>
      <c r="AC148" s="108">
        <v>18</v>
      </c>
      <c r="AD148" s="135">
        <v>1</v>
      </c>
      <c r="AE148" s="108">
        <v>10</v>
      </c>
      <c r="AF148" s="108">
        <v>10</v>
      </c>
      <c r="AG148" s="135">
        <v>1</v>
      </c>
      <c r="AH148" s="108">
        <v>10</v>
      </c>
      <c r="AI148" s="108">
        <v>4</v>
      </c>
      <c r="AJ148" s="108">
        <v>14</v>
      </c>
      <c r="AK148" s="135">
        <v>1</v>
      </c>
      <c r="AL148" s="108">
        <v>3</v>
      </c>
      <c r="AM148" s="108">
        <v>3</v>
      </c>
      <c r="AN148" s="108" t="s">
        <v>614</v>
      </c>
      <c r="AO148" s="108">
        <v>4</v>
      </c>
      <c r="AP148" s="108" t="s">
        <v>548</v>
      </c>
      <c r="AQ148" s="108">
        <v>10</v>
      </c>
      <c r="AR148" s="135">
        <v>1</v>
      </c>
      <c r="AS148" s="108">
        <v>5</v>
      </c>
      <c r="AT148" s="130">
        <v>0</v>
      </c>
      <c r="AU148" s="108">
        <v>5</v>
      </c>
      <c r="AV148" s="134">
        <v>0.55555555555555558</v>
      </c>
      <c r="AW148" s="108">
        <v>2</v>
      </c>
      <c r="AX148" s="108" t="s">
        <v>548</v>
      </c>
      <c r="AY148" s="108">
        <v>2</v>
      </c>
      <c r="AZ148" s="135">
        <v>1</v>
      </c>
      <c r="BA148" s="108">
        <v>2</v>
      </c>
      <c r="BB148" s="131" t="s">
        <v>603</v>
      </c>
      <c r="BC148" s="108">
        <v>2</v>
      </c>
      <c r="BD148" s="135">
        <v>1</v>
      </c>
      <c r="BE148" s="108">
        <v>10</v>
      </c>
      <c r="BF148" s="108">
        <v>10</v>
      </c>
      <c r="BG148" s="135">
        <v>1</v>
      </c>
      <c r="BH148" s="108">
        <v>4</v>
      </c>
      <c r="BI148" s="108">
        <v>7</v>
      </c>
      <c r="BJ148" s="108">
        <v>11</v>
      </c>
      <c r="BK148" s="135">
        <v>1</v>
      </c>
      <c r="BL148" s="108">
        <v>82</v>
      </c>
      <c r="BM148" s="135">
        <v>0.95348837209302328</v>
      </c>
    </row>
    <row r="149" spans="2:65" x14ac:dyDescent="0.35">
      <c r="B149" s="107" t="s">
        <v>1</v>
      </c>
      <c r="C149" s="107" t="s">
        <v>85</v>
      </c>
      <c r="D149" s="107" t="s">
        <v>530</v>
      </c>
      <c r="E149" s="144" t="s">
        <v>531</v>
      </c>
      <c r="F149" s="107" t="s">
        <v>1218</v>
      </c>
      <c r="G149" s="107" t="s">
        <v>88</v>
      </c>
      <c r="H149" s="107" t="s">
        <v>2426</v>
      </c>
      <c r="I149" s="133" t="s">
        <v>603</v>
      </c>
      <c r="J149" s="107" t="s">
        <v>1303</v>
      </c>
      <c r="K149" s="133" t="s">
        <v>603</v>
      </c>
      <c r="L149" s="107" t="s">
        <v>626</v>
      </c>
      <c r="M149" s="107" t="s">
        <v>534</v>
      </c>
      <c r="N149" s="132" t="s">
        <v>534</v>
      </c>
      <c r="O149" s="107">
        <v>2</v>
      </c>
      <c r="P149" s="107">
        <v>2</v>
      </c>
      <c r="Q149" s="107">
        <v>1</v>
      </c>
      <c r="R149" s="107">
        <v>1</v>
      </c>
      <c r="S149" s="107">
        <v>2</v>
      </c>
      <c r="T149" s="107">
        <v>2</v>
      </c>
      <c r="U149" s="107">
        <v>2</v>
      </c>
      <c r="V149" s="107">
        <v>2</v>
      </c>
      <c r="W149" s="107">
        <v>4</v>
      </c>
      <c r="X149" s="107" t="s">
        <v>2425</v>
      </c>
      <c r="Y149" s="107" t="s">
        <v>548</v>
      </c>
      <c r="Z149" s="107" t="s">
        <v>548</v>
      </c>
      <c r="AA149" s="107" t="s">
        <v>548</v>
      </c>
      <c r="AB149" s="107" t="s">
        <v>548</v>
      </c>
      <c r="AC149" s="107">
        <v>18</v>
      </c>
      <c r="AD149" s="139">
        <v>1</v>
      </c>
      <c r="AE149" s="107">
        <v>10</v>
      </c>
      <c r="AF149" s="107">
        <v>10</v>
      </c>
      <c r="AG149" s="139">
        <v>1</v>
      </c>
      <c r="AH149" s="107">
        <v>10</v>
      </c>
      <c r="AI149" s="107">
        <v>4</v>
      </c>
      <c r="AJ149" s="107">
        <v>14</v>
      </c>
      <c r="AK149" s="139">
        <v>1</v>
      </c>
      <c r="AL149" s="107">
        <v>3</v>
      </c>
      <c r="AM149" s="107">
        <v>3</v>
      </c>
      <c r="AN149" s="107" t="s">
        <v>614</v>
      </c>
      <c r="AO149" s="107">
        <v>4</v>
      </c>
      <c r="AP149" s="107" t="s">
        <v>548</v>
      </c>
      <c r="AQ149" s="107">
        <v>10</v>
      </c>
      <c r="AR149" s="139">
        <v>1</v>
      </c>
      <c r="AS149" s="107">
        <v>5</v>
      </c>
      <c r="AT149" s="138">
        <v>0</v>
      </c>
      <c r="AU149" s="107">
        <v>5</v>
      </c>
      <c r="AV149" s="136">
        <v>0.55555555555555558</v>
      </c>
      <c r="AW149" s="107">
        <v>2</v>
      </c>
      <c r="AX149" s="107" t="s">
        <v>548</v>
      </c>
      <c r="AY149" s="107">
        <v>2</v>
      </c>
      <c r="AZ149" s="139">
        <v>1</v>
      </c>
      <c r="BA149" s="107">
        <v>2</v>
      </c>
      <c r="BB149" s="133" t="s">
        <v>603</v>
      </c>
      <c r="BC149" s="107">
        <v>2</v>
      </c>
      <c r="BD149" s="139">
        <v>1</v>
      </c>
      <c r="BE149" s="107">
        <v>10</v>
      </c>
      <c r="BF149" s="107">
        <v>10</v>
      </c>
      <c r="BG149" s="139">
        <v>1</v>
      </c>
      <c r="BH149" s="107">
        <v>4</v>
      </c>
      <c r="BI149" s="107">
        <v>7</v>
      </c>
      <c r="BJ149" s="107">
        <v>11</v>
      </c>
      <c r="BK149" s="139">
        <v>1</v>
      </c>
      <c r="BL149" s="108">
        <v>82</v>
      </c>
      <c r="BM149" s="139">
        <v>0.95348837209302328</v>
      </c>
    </row>
    <row r="150" spans="2:65" x14ac:dyDescent="0.35">
      <c r="B150" s="108" t="s">
        <v>1</v>
      </c>
      <c r="C150" s="108" t="s">
        <v>72</v>
      </c>
      <c r="D150" s="108" t="s">
        <v>148</v>
      </c>
      <c r="E150" s="143" t="s">
        <v>149</v>
      </c>
      <c r="F150" s="108" t="s">
        <v>957</v>
      </c>
      <c r="G150" s="108" t="s">
        <v>75</v>
      </c>
      <c r="H150" s="108" t="s">
        <v>2424</v>
      </c>
      <c r="I150" s="131" t="s">
        <v>603</v>
      </c>
      <c r="J150" s="108" t="s">
        <v>1303</v>
      </c>
      <c r="K150" s="131" t="s">
        <v>603</v>
      </c>
      <c r="L150" s="108" t="s">
        <v>627</v>
      </c>
      <c r="M150" s="108" t="s">
        <v>534</v>
      </c>
      <c r="N150" s="129" t="s">
        <v>534</v>
      </c>
      <c r="O150" s="108">
        <v>2</v>
      </c>
      <c r="P150" s="108">
        <v>2</v>
      </c>
      <c r="Q150" s="108">
        <v>1</v>
      </c>
      <c r="R150" s="108">
        <v>1</v>
      </c>
      <c r="S150" s="108">
        <v>2</v>
      </c>
      <c r="T150" s="108">
        <v>2</v>
      </c>
      <c r="U150" s="108">
        <v>2</v>
      </c>
      <c r="V150" s="108">
        <v>2</v>
      </c>
      <c r="W150" s="108">
        <v>4</v>
      </c>
      <c r="X150" s="108" t="s">
        <v>713</v>
      </c>
      <c r="Y150" s="108" t="s">
        <v>548</v>
      </c>
      <c r="Z150" s="108" t="s">
        <v>548</v>
      </c>
      <c r="AA150" s="108" t="s">
        <v>548</v>
      </c>
      <c r="AB150" s="108" t="s">
        <v>548</v>
      </c>
      <c r="AC150" s="108">
        <v>18</v>
      </c>
      <c r="AD150" s="135">
        <v>1</v>
      </c>
      <c r="AE150" s="108">
        <v>10</v>
      </c>
      <c r="AF150" s="108">
        <v>10</v>
      </c>
      <c r="AG150" s="135">
        <v>1</v>
      </c>
      <c r="AH150" s="108">
        <v>10</v>
      </c>
      <c r="AI150" s="130">
        <v>0</v>
      </c>
      <c r="AJ150" s="108">
        <v>10</v>
      </c>
      <c r="AK150" s="140">
        <v>0.7142857142857143</v>
      </c>
      <c r="AL150" s="108">
        <v>3</v>
      </c>
      <c r="AM150" s="108" t="s">
        <v>548</v>
      </c>
      <c r="AN150" s="108" t="s">
        <v>548</v>
      </c>
      <c r="AO150" s="108">
        <v>4</v>
      </c>
      <c r="AP150" s="108">
        <v>2</v>
      </c>
      <c r="AQ150" s="108">
        <v>9</v>
      </c>
      <c r="AR150" s="135">
        <v>1</v>
      </c>
      <c r="AS150" s="108">
        <v>5</v>
      </c>
      <c r="AT150" s="108">
        <v>4</v>
      </c>
      <c r="AU150" s="108">
        <v>9</v>
      </c>
      <c r="AV150" s="135">
        <v>1</v>
      </c>
      <c r="AW150" s="108">
        <v>2</v>
      </c>
      <c r="AX150" s="108" t="s">
        <v>614</v>
      </c>
      <c r="AY150" s="108">
        <v>2</v>
      </c>
      <c r="AZ150" s="135">
        <v>1</v>
      </c>
      <c r="BA150" s="108">
        <v>2</v>
      </c>
      <c r="BB150" s="131" t="s">
        <v>603</v>
      </c>
      <c r="BC150" s="108">
        <v>2</v>
      </c>
      <c r="BD150" s="135">
        <v>1</v>
      </c>
      <c r="BE150" s="108">
        <v>10</v>
      </c>
      <c r="BF150" s="108">
        <v>10</v>
      </c>
      <c r="BG150" s="135">
        <v>1</v>
      </c>
      <c r="BH150" s="108">
        <v>4</v>
      </c>
      <c r="BI150" s="108">
        <v>7</v>
      </c>
      <c r="BJ150" s="108">
        <v>11</v>
      </c>
      <c r="BK150" s="135">
        <v>1</v>
      </c>
      <c r="BL150" s="108">
        <v>81</v>
      </c>
      <c r="BM150" s="135">
        <v>0.95294117647058818</v>
      </c>
    </row>
    <row r="151" spans="2:65" x14ac:dyDescent="0.35">
      <c r="B151" s="107" t="s">
        <v>1</v>
      </c>
      <c r="C151" s="107" t="s">
        <v>2</v>
      </c>
      <c r="D151" s="107" t="s">
        <v>94</v>
      </c>
      <c r="E151" s="144" t="s">
        <v>356</v>
      </c>
      <c r="F151" s="107" t="s">
        <v>1012</v>
      </c>
      <c r="G151" s="107" t="s">
        <v>5</v>
      </c>
      <c r="H151" s="107" t="s">
        <v>2423</v>
      </c>
      <c r="I151" s="133" t="s">
        <v>603</v>
      </c>
      <c r="J151" s="107" t="s">
        <v>1303</v>
      </c>
      <c r="K151" s="133" t="s">
        <v>603</v>
      </c>
      <c r="L151" s="107" t="s">
        <v>604</v>
      </c>
      <c r="M151" s="107" t="s">
        <v>534</v>
      </c>
      <c r="N151" s="132" t="s">
        <v>534</v>
      </c>
      <c r="O151" s="107">
        <v>2</v>
      </c>
      <c r="P151" s="107">
        <v>2</v>
      </c>
      <c r="Q151" s="107">
        <v>1</v>
      </c>
      <c r="R151" s="107">
        <v>1</v>
      </c>
      <c r="S151" s="107">
        <v>2</v>
      </c>
      <c r="T151" s="107">
        <v>2</v>
      </c>
      <c r="U151" s="107">
        <v>2</v>
      </c>
      <c r="V151" s="107">
        <v>2</v>
      </c>
      <c r="W151" s="107">
        <v>4</v>
      </c>
      <c r="X151" s="107" t="s">
        <v>2422</v>
      </c>
      <c r="Y151" s="107" t="s">
        <v>548</v>
      </c>
      <c r="Z151" s="107" t="s">
        <v>548</v>
      </c>
      <c r="AA151" s="107" t="s">
        <v>548</v>
      </c>
      <c r="AB151" s="107" t="s">
        <v>548</v>
      </c>
      <c r="AC151" s="107">
        <v>18</v>
      </c>
      <c r="AD151" s="139">
        <v>1</v>
      </c>
      <c r="AE151" s="107">
        <v>10</v>
      </c>
      <c r="AF151" s="107">
        <v>10</v>
      </c>
      <c r="AG151" s="139">
        <v>1</v>
      </c>
      <c r="AH151" s="107">
        <v>10</v>
      </c>
      <c r="AI151" s="138">
        <v>0</v>
      </c>
      <c r="AJ151" s="107">
        <v>10</v>
      </c>
      <c r="AK151" s="137">
        <v>0.7142857142857143</v>
      </c>
      <c r="AL151" s="107">
        <v>3</v>
      </c>
      <c r="AM151" s="107" t="s">
        <v>548</v>
      </c>
      <c r="AN151" s="107" t="s">
        <v>548</v>
      </c>
      <c r="AO151" s="107">
        <v>4</v>
      </c>
      <c r="AP151" s="107">
        <v>2</v>
      </c>
      <c r="AQ151" s="107">
        <v>9</v>
      </c>
      <c r="AR151" s="139">
        <v>1</v>
      </c>
      <c r="AS151" s="107">
        <v>5</v>
      </c>
      <c r="AT151" s="107">
        <v>4</v>
      </c>
      <c r="AU151" s="107">
        <v>9</v>
      </c>
      <c r="AV151" s="139">
        <v>1</v>
      </c>
      <c r="AW151" s="107">
        <v>2</v>
      </c>
      <c r="AX151" s="107" t="s">
        <v>548</v>
      </c>
      <c r="AY151" s="107">
        <v>2</v>
      </c>
      <c r="AZ151" s="139">
        <v>1</v>
      </c>
      <c r="BA151" s="107">
        <v>2</v>
      </c>
      <c r="BB151" s="133" t="s">
        <v>603</v>
      </c>
      <c r="BC151" s="107">
        <v>2</v>
      </c>
      <c r="BD151" s="139">
        <v>1</v>
      </c>
      <c r="BE151" s="107">
        <v>10</v>
      </c>
      <c r="BF151" s="107">
        <v>10</v>
      </c>
      <c r="BG151" s="139">
        <v>1</v>
      </c>
      <c r="BH151" s="107">
        <v>4</v>
      </c>
      <c r="BI151" s="107">
        <v>7</v>
      </c>
      <c r="BJ151" s="107">
        <v>11</v>
      </c>
      <c r="BK151" s="139">
        <v>1</v>
      </c>
      <c r="BL151" s="108">
        <v>81</v>
      </c>
      <c r="BM151" s="139">
        <v>0.95294117647058818</v>
      </c>
    </row>
    <row r="152" spans="2:65" x14ac:dyDescent="0.35">
      <c r="B152" s="108" t="s">
        <v>1</v>
      </c>
      <c r="C152" s="108" t="s">
        <v>8</v>
      </c>
      <c r="D152" s="108" t="s">
        <v>9</v>
      </c>
      <c r="E152" s="143" t="s">
        <v>163</v>
      </c>
      <c r="F152" s="108" t="s">
        <v>969</v>
      </c>
      <c r="G152" s="108" t="s">
        <v>11</v>
      </c>
      <c r="H152" s="108" t="s">
        <v>2421</v>
      </c>
      <c r="I152" s="131" t="s">
        <v>603</v>
      </c>
      <c r="J152" s="108" t="s">
        <v>1323</v>
      </c>
      <c r="K152" s="131" t="s">
        <v>603</v>
      </c>
      <c r="L152" s="108" t="s">
        <v>627</v>
      </c>
      <c r="M152" s="108" t="s">
        <v>534</v>
      </c>
      <c r="N152" s="129" t="s">
        <v>534</v>
      </c>
      <c r="O152" s="108">
        <v>2</v>
      </c>
      <c r="P152" s="108">
        <v>2</v>
      </c>
      <c r="Q152" s="108">
        <v>1</v>
      </c>
      <c r="R152" s="108">
        <v>1</v>
      </c>
      <c r="S152" s="108">
        <v>2</v>
      </c>
      <c r="T152" s="108" t="s">
        <v>548</v>
      </c>
      <c r="U152" s="108">
        <v>2</v>
      </c>
      <c r="V152" s="108" t="s">
        <v>548</v>
      </c>
      <c r="W152" s="108">
        <v>4</v>
      </c>
      <c r="X152" s="108" t="s">
        <v>2420</v>
      </c>
      <c r="Y152" s="108" t="s">
        <v>548</v>
      </c>
      <c r="Z152" s="108" t="s">
        <v>548</v>
      </c>
      <c r="AA152" s="108" t="s">
        <v>548</v>
      </c>
      <c r="AB152" s="108" t="s">
        <v>548</v>
      </c>
      <c r="AC152" s="108">
        <v>14</v>
      </c>
      <c r="AD152" s="135">
        <v>1</v>
      </c>
      <c r="AE152" s="108">
        <v>10</v>
      </c>
      <c r="AF152" s="108">
        <v>10</v>
      </c>
      <c r="AG152" s="135">
        <v>1</v>
      </c>
      <c r="AH152" s="108">
        <v>10</v>
      </c>
      <c r="AI152" s="130">
        <v>0</v>
      </c>
      <c r="AJ152" s="108">
        <v>10</v>
      </c>
      <c r="AK152" s="140">
        <v>0.7142857142857143</v>
      </c>
      <c r="AL152" s="108">
        <v>3</v>
      </c>
      <c r="AM152" s="108">
        <v>3</v>
      </c>
      <c r="AN152" s="108" t="s">
        <v>614</v>
      </c>
      <c r="AO152" s="108">
        <v>4</v>
      </c>
      <c r="AP152" s="108">
        <v>2</v>
      </c>
      <c r="AQ152" s="108">
        <v>12</v>
      </c>
      <c r="AR152" s="135">
        <v>1</v>
      </c>
      <c r="AS152" s="108">
        <v>5</v>
      </c>
      <c r="AT152" s="108">
        <v>4</v>
      </c>
      <c r="AU152" s="108">
        <v>9</v>
      </c>
      <c r="AV152" s="135">
        <v>1</v>
      </c>
      <c r="AW152" s="108">
        <v>2</v>
      </c>
      <c r="AX152" s="108" t="s">
        <v>614</v>
      </c>
      <c r="AY152" s="108">
        <v>2</v>
      </c>
      <c r="AZ152" s="135">
        <v>1</v>
      </c>
      <c r="BA152" s="108">
        <v>2</v>
      </c>
      <c r="BB152" s="131" t="s">
        <v>603</v>
      </c>
      <c r="BC152" s="108">
        <v>2</v>
      </c>
      <c r="BD152" s="135">
        <v>1</v>
      </c>
      <c r="BE152" s="108">
        <v>10</v>
      </c>
      <c r="BF152" s="108">
        <v>10</v>
      </c>
      <c r="BG152" s="135">
        <v>1</v>
      </c>
      <c r="BH152" s="108">
        <v>4</v>
      </c>
      <c r="BI152" s="108">
        <v>7</v>
      </c>
      <c r="BJ152" s="108">
        <v>11</v>
      </c>
      <c r="BK152" s="135">
        <v>1</v>
      </c>
      <c r="BL152" s="108">
        <v>80</v>
      </c>
      <c r="BM152" s="135">
        <v>0.95238095238095233</v>
      </c>
    </row>
    <row r="153" spans="2:65" x14ac:dyDescent="0.35">
      <c r="B153" s="107" t="s">
        <v>1</v>
      </c>
      <c r="C153" s="107" t="s">
        <v>34</v>
      </c>
      <c r="D153" s="107" t="s">
        <v>159</v>
      </c>
      <c r="E153" s="144" t="s">
        <v>160</v>
      </c>
      <c r="F153" s="107" t="s">
        <v>929</v>
      </c>
      <c r="G153" s="107" t="s">
        <v>202</v>
      </c>
      <c r="H153" s="107" t="s">
        <v>2419</v>
      </c>
      <c r="I153" s="133" t="s">
        <v>603</v>
      </c>
      <c r="J153" s="107" t="s">
        <v>1323</v>
      </c>
      <c r="K153" s="133" t="s">
        <v>603</v>
      </c>
      <c r="L153" s="107" t="s">
        <v>631</v>
      </c>
      <c r="M153" s="107" t="s">
        <v>534</v>
      </c>
      <c r="N153" s="132" t="s">
        <v>534</v>
      </c>
      <c r="O153" s="107">
        <v>2</v>
      </c>
      <c r="P153" s="107">
        <v>2</v>
      </c>
      <c r="Q153" s="107">
        <v>1</v>
      </c>
      <c r="R153" s="107">
        <v>1</v>
      </c>
      <c r="S153" s="107">
        <v>2</v>
      </c>
      <c r="T153" s="107">
        <v>2</v>
      </c>
      <c r="U153" s="107">
        <v>2</v>
      </c>
      <c r="V153" s="107">
        <v>2</v>
      </c>
      <c r="W153" s="107">
        <v>4</v>
      </c>
      <c r="X153" s="107" t="s">
        <v>2418</v>
      </c>
      <c r="Y153" s="107" t="s">
        <v>548</v>
      </c>
      <c r="Z153" s="107" t="s">
        <v>548</v>
      </c>
      <c r="AA153" s="107" t="s">
        <v>548</v>
      </c>
      <c r="AB153" s="107" t="s">
        <v>548</v>
      </c>
      <c r="AC153" s="107">
        <v>18</v>
      </c>
      <c r="AD153" s="139">
        <v>1</v>
      </c>
      <c r="AE153" s="107">
        <v>10</v>
      </c>
      <c r="AF153" s="107">
        <v>10</v>
      </c>
      <c r="AG153" s="139">
        <v>1</v>
      </c>
      <c r="AH153" s="107">
        <v>10</v>
      </c>
      <c r="AI153" s="107">
        <v>4</v>
      </c>
      <c r="AJ153" s="107">
        <v>14</v>
      </c>
      <c r="AK153" s="139">
        <v>1</v>
      </c>
      <c r="AL153" s="107">
        <v>3</v>
      </c>
      <c r="AM153" s="107" t="s">
        <v>548</v>
      </c>
      <c r="AN153" s="107" t="s">
        <v>548</v>
      </c>
      <c r="AO153" s="138">
        <v>0</v>
      </c>
      <c r="AP153" s="107" t="s">
        <v>548</v>
      </c>
      <c r="AQ153" s="107">
        <v>3</v>
      </c>
      <c r="AR153" s="136">
        <v>0.42857142857142855</v>
      </c>
      <c r="AS153" s="107">
        <v>5</v>
      </c>
      <c r="AT153" s="107">
        <v>4</v>
      </c>
      <c r="AU153" s="107">
        <v>9</v>
      </c>
      <c r="AV153" s="139">
        <v>1</v>
      </c>
      <c r="AW153" s="107">
        <v>2</v>
      </c>
      <c r="AX153" s="107" t="s">
        <v>548</v>
      </c>
      <c r="AY153" s="107">
        <v>2</v>
      </c>
      <c r="AZ153" s="139">
        <v>1</v>
      </c>
      <c r="BA153" s="107">
        <v>2</v>
      </c>
      <c r="BB153" s="133" t="s">
        <v>603</v>
      </c>
      <c r="BC153" s="107">
        <v>2</v>
      </c>
      <c r="BD153" s="139">
        <v>1</v>
      </c>
      <c r="BE153" s="107">
        <v>10</v>
      </c>
      <c r="BF153" s="107">
        <v>10</v>
      </c>
      <c r="BG153" s="139">
        <v>1</v>
      </c>
      <c r="BH153" s="107">
        <v>4</v>
      </c>
      <c r="BI153" s="107">
        <v>7</v>
      </c>
      <c r="BJ153" s="107">
        <v>11</v>
      </c>
      <c r="BK153" s="139">
        <v>1</v>
      </c>
      <c r="BL153" s="108">
        <v>79</v>
      </c>
      <c r="BM153" s="139">
        <v>0.95180722891566261</v>
      </c>
    </row>
    <row r="154" spans="2:65" x14ac:dyDescent="0.35">
      <c r="B154" s="108" t="s">
        <v>1</v>
      </c>
      <c r="C154" s="108" t="s">
        <v>34</v>
      </c>
      <c r="D154" s="108" t="s">
        <v>35</v>
      </c>
      <c r="E154" s="143" t="s">
        <v>219</v>
      </c>
      <c r="F154" s="108" t="s">
        <v>961</v>
      </c>
      <c r="G154" s="108" t="s">
        <v>202</v>
      </c>
      <c r="H154" s="108" t="s">
        <v>2417</v>
      </c>
      <c r="I154" s="131" t="s">
        <v>603</v>
      </c>
      <c r="J154" s="108" t="s">
        <v>1303</v>
      </c>
      <c r="K154" s="131" t="s">
        <v>603</v>
      </c>
      <c r="L154" s="108" t="s">
        <v>631</v>
      </c>
      <c r="M154" s="108" t="s">
        <v>534</v>
      </c>
      <c r="N154" s="129" t="s">
        <v>534</v>
      </c>
      <c r="O154" s="108">
        <v>2</v>
      </c>
      <c r="P154" s="108">
        <v>2</v>
      </c>
      <c r="Q154" s="108">
        <v>1</v>
      </c>
      <c r="R154" s="108">
        <v>1</v>
      </c>
      <c r="S154" s="108">
        <v>2</v>
      </c>
      <c r="T154" s="108" t="s">
        <v>548</v>
      </c>
      <c r="U154" s="108">
        <v>2</v>
      </c>
      <c r="V154" s="108">
        <v>2</v>
      </c>
      <c r="W154" s="108">
        <v>4</v>
      </c>
      <c r="X154" s="108" t="s">
        <v>2416</v>
      </c>
      <c r="Y154" s="108" t="s">
        <v>548</v>
      </c>
      <c r="Z154" s="108" t="s">
        <v>548</v>
      </c>
      <c r="AA154" s="108" t="s">
        <v>548</v>
      </c>
      <c r="AB154" s="108" t="s">
        <v>548</v>
      </c>
      <c r="AC154" s="108">
        <v>16</v>
      </c>
      <c r="AD154" s="135">
        <v>1</v>
      </c>
      <c r="AE154" s="108">
        <v>10</v>
      </c>
      <c r="AF154" s="108">
        <v>10</v>
      </c>
      <c r="AG154" s="135">
        <v>1</v>
      </c>
      <c r="AH154" s="108">
        <v>10</v>
      </c>
      <c r="AI154" s="108">
        <v>4</v>
      </c>
      <c r="AJ154" s="108">
        <v>14</v>
      </c>
      <c r="AK154" s="135">
        <v>1</v>
      </c>
      <c r="AL154" s="108">
        <v>3</v>
      </c>
      <c r="AM154" s="108" t="s">
        <v>548</v>
      </c>
      <c r="AN154" s="108" t="s">
        <v>548</v>
      </c>
      <c r="AO154" s="108">
        <v>4</v>
      </c>
      <c r="AP154" s="108" t="s">
        <v>548</v>
      </c>
      <c r="AQ154" s="108">
        <v>7</v>
      </c>
      <c r="AR154" s="135">
        <v>1</v>
      </c>
      <c r="AS154" s="108">
        <v>5</v>
      </c>
      <c r="AT154" s="130">
        <v>0</v>
      </c>
      <c r="AU154" s="108">
        <v>5</v>
      </c>
      <c r="AV154" s="134">
        <v>0.55555555555555558</v>
      </c>
      <c r="AW154" s="108">
        <v>2</v>
      </c>
      <c r="AX154" s="108" t="s">
        <v>548</v>
      </c>
      <c r="AY154" s="108">
        <v>2</v>
      </c>
      <c r="AZ154" s="135">
        <v>1</v>
      </c>
      <c r="BA154" s="108">
        <v>2</v>
      </c>
      <c r="BB154" s="131" t="s">
        <v>603</v>
      </c>
      <c r="BC154" s="108">
        <v>2</v>
      </c>
      <c r="BD154" s="135">
        <v>1</v>
      </c>
      <c r="BE154" s="108">
        <v>10</v>
      </c>
      <c r="BF154" s="108">
        <v>10</v>
      </c>
      <c r="BG154" s="135">
        <v>1</v>
      </c>
      <c r="BH154" s="108">
        <v>4</v>
      </c>
      <c r="BI154" s="108">
        <v>7</v>
      </c>
      <c r="BJ154" s="108">
        <v>11</v>
      </c>
      <c r="BK154" s="135">
        <v>1</v>
      </c>
      <c r="BL154" s="108">
        <v>77</v>
      </c>
      <c r="BM154" s="135">
        <v>0.95061728395061729</v>
      </c>
    </row>
    <row r="155" spans="2:65" x14ac:dyDescent="0.35">
      <c r="B155" s="107" t="s">
        <v>1</v>
      </c>
      <c r="C155" s="107" t="s">
        <v>78</v>
      </c>
      <c r="D155" s="107" t="s">
        <v>78</v>
      </c>
      <c r="E155" s="144" t="s">
        <v>127</v>
      </c>
      <c r="F155" s="107" t="s">
        <v>925</v>
      </c>
      <c r="G155" s="107" t="s">
        <v>521</v>
      </c>
      <c r="H155" s="107" t="s">
        <v>2415</v>
      </c>
      <c r="I155" s="133" t="s">
        <v>603</v>
      </c>
      <c r="J155" s="107" t="s">
        <v>1323</v>
      </c>
      <c r="K155" s="133" t="s">
        <v>603</v>
      </c>
      <c r="L155" s="107" t="s">
        <v>604</v>
      </c>
      <c r="M155" s="107" t="s">
        <v>534</v>
      </c>
      <c r="N155" s="132" t="s">
        <v>534</v>
      </c>
      <c r="O155" s="107">
        <v>2</v>
      </c>
      <c r="P155" s="107">
        <v>2</v>
      </c>
      <c r="Q155" s="107">
        <v>1</v>
      </c>
      <c r="R155" s="107">
        <v>1</v>
      </c>
      <c r="S155" s="107">
        <v>2</v>
      </c>
      <c r="T155" s="107" t="s">
        <v>548</v>
      </c>
      <c r="U155" s="107">
        <v>2</v>
      </c>
      <c r="V155" s="107">
        <v>2</v>
      </c>
      <c r="W155" s="107">
        <v>4</v>
      </c>
      <c r="X155" s="107" t="s">
        <v>654</v>
      </c>
      <c r="Y155" s="107" t="s">
        <v>548</v>
      </c>
      <c r="Z155" s="107" t="s">
        <v>548</v>
      </c>
      <c r="AA155" s="107" t="s">
        <v>548</v>
      </c>
      <c r="AB155" s="107" t="s">
        <v>548</v>
      </c>
      <c r="AC155" s="107">
        <v>16</v>
      </c>
      <c r="AD155" s="139">
        <v>1</v>
      </c>
      <c r="AE155" s="107">
        <v>10</v>
      </c>
      <c r="AF155" s="107">
        <v>10</v>
      </c>
      <c r="AG155" s="139">
        <v>1</v>
      </c>
      <c r="AH155" s="107">
        <v>10</v>
      </c>
      <c r="AI155" s="107">
        <v>4</v>
      </c>
      <c r="AJ155" s="107">
        <v>14</v>
      </c>
      <c r="AK155" s="139">
        <v>1</v>
      </c>
      <c r="AL155" s="107">
        <v>3</v>
      </c>
      <c r="AM155" s="107" t="s">
        <v>548</v>
      </c>
      <c r="AN155" s="107" t="s">
        <v>548</v>
      </c>
      <c r="AO155" s="107">
        <v>4</v>
      </c>
      <c r="AP155" s="107" t="s">
        <v>548</v>
      </c>
      <c r="AQ155" s="107">
        <v>7</v>
      </c>
      <c r="AR155" s="139">
        <v>1</v>
      </c>
      <c r="AS155" s="107">
        <v>5</v>
      </c>
      <c r="AT155" s="138">
        <v>0</v>
      </c>
      <c r="AU155" s="107">
        <v>5</v>
      </c>
      <c r="AV155" s="136">
        <v>0.55555555555555558</v>
      </c>
      <c r="AW155" s="107">
        <v>2</v>
      </c>
      <c r="AX155" s="107" t="s">
        <v>548</v>
      </c>
      <c r="AY155" s="107">
        <v>2</v>
      </c>
      <c r="AZ155" s="139">
        <v>1</v>
      </c>
      <c r="BA155" s="107">
        <v>2</v>
      </c>
      <c r="BB155" s="133" t="s">
        <v>603</v>
      </c>
      <c r="BC155" s="107">
        <v>2</v>
      </c>
      <c r="BD155" s="139">
        <v>1</v>
      </c>
      <c r="BE155" s="107">
        <v>10</v>
      </c>
      <c r="BF155" s="107">
        <v>10</v>
      </c>
      <c r="BG155" s="139">
        <v>1</v>
      </c>
      <c r="BH155" s="107">
        <v>4</v>
      </c>
      <c r="BI155" s="107">
        <v>7</v>
      </c>
      <c r="BJ155" s="107">
        <v>11</v>
      </c>
      <c r="BK155" s="139">
        <v>1</v>
      </c>
      <c r="BL155" s="108">
        <v>77</v>
      </c>
      <c r="BM155" s="139">
        <v>0.95061728395061729</v>
      </c>
    </row>
    <row r="156" spans="2:65" x14ac:dyDescent="0.35">
      <c r="B156" s="108" t="s">
        <v>1</v>
      </c>
      <c r="C156" s="108" t="s">
        <v>39</v>
      </c>
      <c r="D156" s="108" t="s">
        <v>40</v>
      </c>
      <c r="E156" s="143" t="s">
        <v>188</v>
      </c>
      <c r="F156" s="108" t="s">
        <v>997</v>
      </c>
      <c r="G156" s="108" t="s">
        <v>42</v>
      </c>
      <c r="H156" s="108" t="s">
        <v>2414</v>
      </c>
      <c r="I156" s="131" t="s">
        <v>603</v>
      </c>
      <c r="J156" s="108" t="s">
        <v>2245</v>
      </c>
      <c r="K156" s="131" t="s">
        <v>603</v>
      </c>
      <c r="L156" s="108" t="s">
        <v>627</v>
      </c>
      <c r="M156" s="108" t="s">
        <v>534</v>
      </c>
      <c r="N156" s="129" t="s">
        <v>534</v>
      </c>
      <c r="O156" s="108">
        <v>2</v>
      </c>
      <c r="P156" s="108">
        <v>2</v>
      </c>
      <c r="Q156" s="108">
        <v>1</v>
      </c>
      <c r="R156" s="108">
        <v>1</v>
      </c>
      <c r="S156" s="108">
        <v>2</v>
      </c>
      <c r="T156" s="108">
        <v>2</v>
      </c>
      <c r="U156" s="108">
        <v>2</v>
      </c>
      <c r="V156" s="108">
        <v>2</v>
      </c>
      <c r="W156" s="108">
        <v>4</v>
      </c>
      <c r="X156" s="108" t="s">
        <v>2413</v>
      </c>
      <c r="Y156" s="108" t="s">
        <v>548</v>
      </c>
      <c r="Z156" s="108" t="s">
        <v>548</v>
      </c>
      <c r="AA156" s="108" t="s">
        <v>548</v>
      </c>
      <c r="AB156" s="108" t="s">
        <v>548</v>
      </c>
      <c r="AC156" s="108">
        <v>18</v>
      </c>
      <c r="AD156" s="135">
        <v>1</v>
      </c>
      <c r="AE156" s="108">
        <v>10</v>
      </c>
      <c r="AF156" s="108">
        <v>10</v>
      </c>
      <c r="AG156" s="135">
        <v>1</v>
      </c>
      <c r="AH156" s="108">
        <v>10</v>
      </c>
      <c r="AI156" s="108" t="s">
        <v>548</v>
      </c>
      <c r="AJ156" s="108">
        <v>10</v>
      </c>
      <c r="AK156" s="135">
        <v>1</v>
      </c>
      <c r="AL156" s="108">
        <v>3</v>
      </c>
      <c r="AM156" s="108" t="s">
        <v>548</v>
      </c>
      <c r="AN156" s="108" t="s">
        <v>548</v>
      </c>
      <c r="AO156" s="108">
        <v>4</v>
      </c>
      <c r="AP156" s="130">
        <v>0</v>
      </c>
      <c r="AQ156" s="108">
        <v>7</v>
      </c>
      <c r="AR156" s="135">
        <v>0.77777777777777779</v>
      </c>
      <c r="AS156" s="108">
        <v>5</v>
      </c>
      <c r="AT156" s="108">
        <v>4</v>
      </c>
      <c r="AU156" s="108">
        <v>9</v>
      </c>
      <c r="AV156" s="135">
        <v>1</v>
      </c>
      <c r="AW156" s="130">
        <v>0</v>
      </c>
      <c r="AX156" s="108" t="s">
        <v>614</v>
      </c>
      <c r="AY156" s="108" t="s">
        <v>534</v>
      </c>
      <c r="AZ156" s="134">
        <v>0</v>
      </c>
      <c r="BA156" s="108">
        <v>2</v>
      </c>
      <c r="BB156" s="131" t="s">
        <v>603</v>
      </c>
      <c r="BC156" s="108">
        <v>2</v>
      </c>
      <c r="BD156" s="135">
        <v>1</v>
      </c>
      <c r="BE156" s="108">
        <v>10</v>
      </c>
      <c r="BF156" s="108">
        <v>10</v>
      </c>
      <c r="BG156" s="135">
        <v>1</v>
      </c>
      <c r="BH156" s="108">
        <v>4</v>
      </c>
      <c r="BI156" s="108">
        <v>7</v>
      </c>
      <c r="BJ156" s="108">
        <v>11</v>
      </c>
      <c r="BK156" s="135">
        <v>1</v>
      </c>
      <c r="BL156" s="108">
        <v>77</v>
      </c>
      <c r="BM156" s="135">
        <v>0.95061728395061729</v>
      </c>
    </row>
    <row r="157" spans="2:65" x14ac:dyDescent="0.35">
      <c r="B157" s="107" t="s">
        <v>1</v>
      </c>
      <c r="C157" s="107" t="s">
        <v>128</v>
      </c>
      <c r="D157" s="107" t="s">
        <v>129</v>
      </c>
      <c r="E157" s="144" t="s">
        <v>130</v>
      </c>
      <c r="F157" s="107" t="s">
        <v>983</v>
      </c>
      <c r="G157" s="107" t="s">
        <v>15</v>
      </c>
      <c r="H157" s="107" t="s">
        <v>2412</v>
      </c>
      <c r="I157" s="133" t="s">
        <v>603</v>
      </c>
      <c r="J157" s="107" t="s">
        <v>2411</v>
      </c>
      <c r="K157" s="133" t="s">
        <v>603</v>
      </c>
      <c r="L157" s="107" t="s">
        <v>661</v>
      </c>
      <c r="M157" s="107" t="s">
        <v>534</v>
      </c>
      <c r="N157" s="132" t="s">
        <v>534</v>
      </c>
      <c r="O157" s="107">
        <v>2</v>
      </c>
      <c r="P157" s="107">
        <v>2</v>
      </c>
      <c r="Q157" s="107">
        <v>1</v>
      </c>
      <c r="R157" s="107">
        <v>1</v>
      </c>
      <c r="S157" s="107">
        <v>2</v>
      </c>
      <c r="T157" s="107">
        <v>2</v>
      </c>
      <c r="U157" s="107">
        <v>2</v>
      </c>
      <c r="V157" s="107">
        <v>2</v>
      </c>
      <c r="W157" s="138">
        <v>0</v>
      </c>
      <c r="X157" s="107" t="s">
        <v>2410</v>
      </c>
      <c r="Y157" s="107" t="s">
        <v>548</v>
      </c>
      <c r="Z157" s="107" t="s">
        <v>548</v>
      </c>
      <c r="AA157" s="107" t="s">
        <v>548</v>
      </c>
      <c r="AB157" s="107" t="s">
        <v>548</v>
      </c>
      <c r="AC157" s="107">
        <v>14</v>
      </c>
      <c r="AD157" s="139">
        <v>0.77777777777777779</v>
      </c>
      <c r="AE157" s="107">
        <v>10</v>
      </c>
      <c r="AF157" s="107">
        <v>10</v>
      </c>
      <c r="AG157" s="139">
        <v>1</v>
      </c>
      <c r="AH157" s="107">
        <v>10</v>
      </c>
      <c r="AI157" s="107">
        <v>4</v>
      </c>
      <c r="AJ157" s="107">
        <v>14</v>
      </c>
      <c r="AK157" s="139">
        <v>1</v>
      </c>
      <c r="AL157" s="107">
        <v>3</v>
      </c>
      <c r="AM157" s="107" t="s">
        <v>548</v>
      </c>
      <c r="AN157" s="107" t="s">
        <v>548</v>
      </c>
      <c r="AO157" s="107" t="s">
        <v>548</v>
      </c>
      <c r="AP157" s="107" t="s">
        <v>548</v>
      </c>
      <c r="AQ157" s="107">
        <v>3</v>
      </c>
      <c r="AR157" s="139">
        <v>1</v>
      </c>
      <c r="AS157" s="107">
        <v>5</v>
      </c>
      <c r="AT157" s="107">
        <v>4</v>
      </c>
      <c r="AU157" s="107">
        <v>9</v>
      </c>
      <c r="AV157" s="139">
        <v>1</v>
      </c>
      <c r="AW157" s="107">
        <v>2</v>
      </c>
      <c r="AX157" s="107" t="s">
        <v>614</v>
      </c>
      <c r="AY157" s="107">
        <v>2</v>
      </c>
      <c r="AZ157" s="139">
        <v>1</v>
      </c>
      <c r="BA157" s="107">
        <v>2</v>
      </c>
      <c r="BB157" s="133" t="s">
        <v>603</v>
      </c>
      <c r="BC157" s="107">
        <v>2</v>
      </c>
      <c r="BD157" s="139">
        <v>1</v>
      </c>
      <c r="BE157" s="107">
        <v>10</v>
      </c>
      <c r="BF157" s="107">
        <v>10</v>
      </c>
      <c r="BG157" s="139">
        <v>1</v>
      </c>
      <c r="BH157" s="107">
        <v>4</v>
      </c>
      <c r="BI157" s="107">
        <v>7</v>
      </c>
      <c r="BJ157" s="107">
        <v>11</v>
      </c>
      <c r="BK157" s="139">
        <v>1</v>
      </c>
      <c r="BL157" s="108">
        <v>75</v>
      </c>
      <c r="BM157" s="139">
        <v>0.94936708860759489</v>
      </c>
    </row>
    <row r="158" spans="2:65" x14ac:dyDescent="0.35">
      <c r="B158" s="108" t="s">
        <v>1</v>
      </c>
      <c r="C158" s="108" t="s">
        <v>85</v>
      </c>
      <c r="D158" s="108" t="s">
        <v>369</v>
      </c>
      <c r="E158" s="143" t="s">
        <v>370</v>
      </c>
      <c r="F158" s="108" t="s">
        <v>1139</v>
      </c>
      <c r="G158" s="108" t="s">
        <v>88</v>
      </c>
      <c r="H158" s="108" t="s">
        <v>2409</v>
      </c>
      <c r="I158" s="131" t="s">
        <v>603</v>
      </c>
      <c r="J158" s="108" t="s">
        <v>2408</v>
      </c>
      <c r="K158" s="131" t="s">
        <v>603</v>
      </c>
      <c r="L158" s="108" t="s">
        <v>2407</v>
      </c>
      <c r="M158" s="108" t="s">
        <v>534</v>
      </c>
      <c r="N158" s="129" t="s">
        <v>534</v>
      </c>
      <c r="O158" s="108">
        <v>2</v>
      </c>
      <c r="P158" s="108">
        <v>2</v>
      </c>
      <c r="Q158" s="108">
        <v>1</v>
      </c>
      <c r="R158" s="108">
        <v>1</v>
      </c>
      <c r="S158" s="108">
        <v>2</v>
      </c>
      <c r="T158" s="108">
        <v>2</v>
      </c>
      <c r="U158" s="108">
        <v>2</v>
      </c>
      <c r="V158" s="108">
        <v>2</v>
      </c>
      <c r="W158" s="130">
        <v>0</v>
      </c>
      <c r="X158" s="108" t="s">
        <v>2406</v>
      </c>
      <c r="Y158" s="108" t="s">
        <v>548</v>
      </c>
      <c r="Z158" s="108" t="s">
        <v>548</v>
      </c>
      <c r="AA158" s="108" t="s">
        <v>548</v>
      </c>
      <c r="AB158" s="108" t="s">
        <v>548</v>
      </c>
      <c r="AC158" s="108">
        <v>14</v>
      </c>
      <c r="AD158" s="135">
        <v>0.77777777777777779</v>
      </c>
      <c r="AE158" s="108">
        <v>10</v>
      </c>
      <c r="AF158" s="108">
        <v>10</v>
      </c>
      <c r="AG158" s="135">
        <v>1</v>
      </c>
      <c r="AH158" s="108">
        <v>10</v>
      </c>
      <c r="AI158" s="108">
        <v>4</v>
      </c>
      <c r="AJ158" s="108">
        <v>14</v>
      </c>
      <c r="AK158" s="135">
        <v>1</v>
      </c>
      <c r="AL158" s="108">
        <v>3</v>
      </c>
      <c r="AM158" s="108" t="s">
        <v>548</v>
      </c>
      <c r="AN158" s="108" t="s">
        <v>548</v>
      </c>
      <c r="AO158" s="108" t="s">
        <v>548</v>
      </c>
      <c r="AP158" s="108" t="s">
        <v>548</v>
      </c>
      <c r="AQ158" s="108">
        <v>3</v>
      </c>
      <c r="AR158" s="135">
        <v>1</v>
      </c>
      <c r="AS158" s="108">
        <v>5</v>
      </c>
      <c r="AT158" s="108">
        <v>4</v>
      </c>
      <c r="AU158" s="108">
        <v>9</v>
      </c>
      <c r="AV158" s="135">
        <v>1</v>
      </c>
      <c r="AW158" s="108" t="s">
        <v>548</v>
      </c>
      <c r="AX158" s="108" t="s">
        <v>548</v>
      </c>
      <c r="AY158" s="108" t="s">
        <v>534</v>
      </c>
      <c r="AZ158" s="129" t="s">
        <v>534</v>
      </c>
      <c r="BA158" s="108">
        <v>2</v>
      </c>
      <c r="BB158" s="131" t="s">
        <v>603</v>
      </c>
      <c r="BC158" s="108">
        <v>2</v>
      </c>
      <c r="BD158" s="135">
        <v>1</v>
      </c>
      <c r="BE158" s="108">
        <v>10</v>
      </c>
      <c r="BF158" s="108">
        <v>10</v>
      </c>
      <c r="BG158" s="135">
        <v>1</v>
      </c>
      <c r="BH158" s="108">
        <v>4</v>
      </c>
      <c r="BI158" s="108">
        <v>7</v>
      </c>
      <c r="BJ158" s="108">
        <v>11</v>
      </c>
      <c r="BK158" s="135">
        <v>1</v>
      </c>
      <c r="BL158" s="108">
        <v>73</v>
      </c>
      <c r="BM158" s="135">
        <v>0.94805194805194803</v>
      </c>
    </row>
    <row r="159" spans="2:65" x14ac:dyDescent="0.35">
      <c r="B159" s="107" t="s">
        <v>1</v>
      </c>
      <c r="C159" s="107" t="s">
        <v>46</v>
      </c>
      <c r="D159" s="107" t="s">
        <v>50</v>
      </c>
      <c r="E159" s="144" t="s">
        <v>56</v>
      </c>
      <c r="F159" s="107" t="s">
        <v>1064</v>
      </c>
      <c r="G159" s="107" t="s">
        <v>49</v>
      </c>
      <c r="H159" s="107" t="s">
        <v>2405</v>
      </c>
      <c r="I159" s="133" t="s">
        <v>603</v>
      </c>
      <c r="J159" s="107" t="s">
        <v>1280</v>
      </c>
      <c r="K159" s="133" t="s">
        <v>603</v>
      </c>
      <c r="L159" s="107" t="s">
        <v>604</v>
      </c>
      <c r="M159" s="107" t="s">
        <v>534</v>
      </c>
      <c r="N159" s="132" t="s">
        <v>534</v>
      </c>
      <c r="O159" s="107">
        <v>2</v>
      </c>
      <c r="P159" s="107">
        <v>2</v>
      </c>
      <c r="Q159" s="107">
        <v>1</v>
      </c>
      <c r="R159" s="107">
        <v>1</v>
      </c>
      <c r="S159" s="107">
        <v>2</v>
      </c>
      <c r="T159" s="107" t="s">
        <v>548</v>
      </c>
      <c r="U159" s="107">
        <v>2</v>
      </c>
      <c r="V159" s="107">
        <v>2</v>
      </c>
      <c r="W159" s="107">
        <v>4</v>
      </c>
      <c r="X159" s="107" t="s">
        <v>2404</v>
      </c>
      <c r="Y159" s="107" t="s">
        <v>548</v>
      </c>
      <c r="Z159" s="107" t="s">
        <v>548</v>
      </c>
      <c r="AA159" s="107" t="s">
        <v>548</v>
      </c>
      <c r="AB159" s="107" t="s">
        <v>548</v>
      </c>
      <c r="AC159" s="107">
        <v>16</v>
      </c>
      <c r="AD159" s="139">
        <v>1</v>
      </c>
      <c r="AE159" s="107">
        <v>10</v>
      </c>
      <c r="AF159" s="107">
        <v>10</v>
      </c>
      <c r="AG159" s="139">
        <v>1</v>
      </c>
      <c r="AH159" s="107">
        <v>10</v>
      </c>
      <c r="AI159" s="107">
        <v>4</v>
      </c>
      <c r="AJ159" s="107">
        <v>14</v>
      </c>
      <c r="AK159" s="139">
        <v>1</v>
      </c>
      <c r="AL159" s="107">
        <v>3</v>
      </c>
      <c r="AM159" s="107" t="s">
        <v>548</v>
      </c>
      <c r="AN159" s="107" t="s">
        <v>548</v>
      </c>
      <c r="AO159" s="107" t="s">
        <v>548</v>
      </c>
      <c r="AP159" s="107" t="s">
        <v>548</v>
      </c>
      <c r="AQ159" s="107">
        <v>3</v>
      </c>
      <c r="AR159" s="139">
        <v>1</v>
      </c>
      <c r="AS159" s="107">
        <v>5</v>
      </c>
      <c r="AT159" s="138">
        <v>0</v>
      </c>
      <c r="AU159" s="107">
        <v>5</v>
      </c>
      <c r="AV159" s="136">
        <v>0.55555555555555558</v>
      </c>
      <c r="AW159" s="107">
        <v>2</v>
      </c>
      <c r="AX159" s="107" t="s">
        <v>548</v>
      </c>
      <c r="AY159" s="107">
        <v>2</v>
      </c>
      <c r="AZ159" s="139">
        <v>1</v>
      </c>
      <c r="BA159" s="107">
        <v>2</v>
      </c>
      <c r="BB159" s="133" t="s">
        <v>603</v>
      </c>
      <c r="BC159" s="107">
        <v>2</v>
      </c>
      <c r="BD159" s="139">
        <v>1</v>
      </c>
      <c r="BE159" s="107">
        <v>10</v>
      </c>
      <c r="BF159" s="107">
        <v>10</v>
      </c>
      <c r="BG159" s="139">
        <v>1</v>
      </c>
      <c r="BH159" s="107">
        <v>4</v>
      </c>
      <c r="BI159" s="107">
        <v>7</v>
      </c>
      <c r="BJ159" s="107">
        <v>11</v>
      </c>
      <c r="BK159" s="139">
        <v>1</v>
      </c>
      <c r="BL159" s="108">
        <v>73</v>
      </c>
      <c r="BM159" s="139">
        <v>0.94805194805194803</v>
      </c>
    </row>
    <row r="160" spans="2:65" x14ac:dyDescent="0.35">
      <c r="B160" s="108" t="s">
        <v>1</v>
      </c>
      <c r="C160" s="108" t="s">
        <v>17</v>
      </c>
      <c r="D160" s="108" t="s">
        <v>450</v>
      </c>
      <c r="E160" s="143" t="s">
        <v>451</v>
      </c>
      <c r="F160" s="108" t="s">
        <v>1223</v>
      </c>
      <c r="G160" s="108" t="s">
        <v>20</v>
      </c>
      <c r="H160" s="108" t="s">
        <v>2403</v>
      </c>
      <c r="I160" s="131" t="s">
        <v>603</v>
      </c>
      <c r="J160" s="108" t="s">
        <v>1303</v>
      </c>
      <c r="K160" s="131" t="s">
        <v>603</v>
      </c>
      <c r="L160" s="108" t="s">
        <v>604</v>
      </c>
      <c r="M160" s="108" t="s">
        <v>534</v>
      </c>
      <c r="N160" s="129" t="s">
        <v>534</v>
      </c>
      <c r="O160" s="108">
        <v>2</v>
      </c>
      <c r="P160" s="108">
        <v>2</v>
      </c>
      <c r="Q160" s="108">
        <v>1</v>
      </c>
      <c r="R160" s="108">
        <v>1</v>
      </c>
      <c r="S160" s="108">
        <v>2</v>
      </c>
      <c r="T160" s="108">
        <v>2</v>
      </c>
      <c r="U160" s="108">
        <v>2</v>
      </c>
      <c r="V160" s="108">
        <v>2</v>
      </c>
      <c r="W160" s="130">
        <v>0</v>
      </c>
      <c r="X160" s="108" t="s">
        <v>2402</v>
      </c>
      <c r="Y160" s="108" t="s">
        <v>548</v>
      </c>
      <c r="Z160" s="108" t="s">
        <v>548</v>
      </c>
      <c r="AA160" s="108" t="s">
        <v>548</v>
      </c>
      <c r="AB160" s="108" t="s">
        <v>548</v>
      </c>
      <c r="AC160" s="108">
        <v>14</v>
      </c>
      <c r="AD160" s="135">
        <v>0.77777777777777779</v>
      </c>
      <c r="AE160" s="108" t="s">
        <v>548</v>
      </c>
      <c r="AF160" s="108" t="s">
        <v>534</v>
      </c>
      <c r="AG160" s="129" t="s">
        <v>534</v>
      </c>
      <c r="AH160" s="108">
        <v>10</v>
      </c>
      <c r="AI160" s="108">
        <v>4</v>
      </c>
      <c r="AJ160" s="108">
        <v>14</v>
      </c>
      <c r="AK160" s="135">
        <v>1</v>
      </c>
      <c r="AL160" s="108">
        <v>3</v>
      </c>
      <c r="AM160" s="108" t="s">
        <v>548</v>
      </c>
      <c r="AN160" s="108" t="s">
        <v>548</v>
      </c>
      <c r="AO160" s="108">
        <v>4</v>
      </c>
      <c r="AP160" s="108" t="s">
        <v>548</v>
      </c>
      <c r="AQ160" s="108">
        <v>7</v>
      </c>
      <c r="AR160" s="135">
        <v>1</v>
      </c>
      <c r="AS160" s="108">
        <v>5</v>
      </c>
      <c r="AT160" s="108">
        <v>4</v>
      </c>
      <c r="AU160" s="108">
        <v>9</v>
      </c>
      <c r="AV160" s="135">
        <v>1</v>
      </c>
      <c r="AW160" s="108">
        <v>2</v>
      </c>
      <c r="AX160" s="108" t="s">
        <v>548</v>
      </c>
      <c r="AY160" s="108">
        <v>2</v>
      </c>
      <c r="AZ160" s="135">
        <v>1</v>
      </c>
      <c r="BA160" s="108">
        <v>2</v>
      </c>
      <c r="BB160" s="131" t="s">
        <v>603</v>
      </c>
      <c r="BC160" s="108">
        <v>2</v>
      </c>
      <c r="BD160" s="135">
        <v>1</v>
      </c>
      <c r="BE160" s="108">
        <v>10</v>
      </c>
      <c r="BF160" s="108">
        <v>10</v>
      </c>
      <c r="BG160" s="135">
        <v>1</v>
      </c>
      <c r="BH160" s="108">
        <v>4</v>
      </c>
      <c r="BI160" s="108">
        <v>7</v>
      </c>
      <c r="BJ160" s="108">
        <v>11</v>
      </c>
      <c r="BK160" s="135">
        <v>1</v>
      </c>
      <c r="BL160" s="108">
        <v>69</v>
      </c>
      <c r="BM160" s="135">
        <v>0.9452054794520548</v>
      </c>
    </row>
    <row r="161" spans="2:65" x14ac:dyDescent="0.35">
      <c r="B161" s="107" t="s">
        <v>1</v>
      </c>
      <c r="C161" s="107" t="s">
        <v>24</v>
      </c>
      <c r="D161" s="107" t="s">
        <v>64</v>
      </c>
      <c r="E161" s="144" t="s">
        <v>181</v>
      </c>
      <c r="F161" s="107" t="s">
        <v>946</v>
      </c>
      <c r="G161" s="107" t="s">
        <v>42</v>
      </c>
      <c r="H161" s="107" t="s">
        <v>2401</v>
      </c>
      <c r="I161" s="133" t="s">
        <v>603</v>
      </c>
      <c r="J161" s="107" t="s">
        <v>1303</v>
      </c>
      <c r="K161" s="133" t="s">
        <v>603</v>
      </c>
      <c r="L161" s="107" t="s">
        <v>625</v>
      </c>
      <c r="M161" s="107" t="s">
        <v>534</v>
      </c>
      <c r="N161" s="132" t="s">
        <v>534</v>
      </c>
      <c r="O161" s="107">
        <v>2</v>
      </c>
      <c r="P161" s="107">
        <v>2</v>
      </c>
      <c r="Q161" s="107">
        <v>1</v>
      </c>
      <c r="R161" s="138">
        <v>0</v>
      </c>
      <c r="S161" s="107">
        <v>2</v>
      </c>
      <c r="T161" s="107">
        <v>2</v>
      </c>
      <c r="U161" s="107">
        <v>2</v>
      </c>
      <c r="V161" s="107">
        <v>2</v>
      </c>
      <c r="W161" s="107">
        <v>4</v>
      </c>
      <c r="X161" s="107" t="s">
        <v>722</v>
      </c>
      <c r="Y161" s="107" t="s">
        <v>548</v>
      </c>
      <c r="Z161" s="107" t="s">
        <v>548</v>
      </c>
      <c r="AA161" s="107" t="s">
        <v>548</v>
      </c>
      <c r="AB161" s="107" t="s">
        <v>548</v>
      </c>
      <c r="AC161" s="107">
        <v>17</v>
      </c>
      <c r="AD161" s="139">
        <v>0.94444444444444442</v>
      </c>
      <c r="AE161" s="107">
        <v>10</v>
      </c>
      <c r="AF161" s="107">
        <v>10</v>
      </c>
      <c r="AG161" s="139">
        <v>1</v>
      </c>
      <c r="AH161" s="107">
        <v>10</v>
      </c>
      <c r="AI161" s="138">
        <v>0</v>
      </c>
      <c r="AJ161" s="107">
        <v>10</v>
      </c>
      <c r="AK161" s="137">
        <v>0.7142857142857143</v>
      </c>
      <c r="AL161" s="107">
        <v>3</v>
      </c>
      <c r="AM161" s="107">
        <v>3</v>
      </c>
      <c r="AN161" s="107" t="s">
        <v>613</v>
      </c>
      <c r="AO161" s="107">
        <v>4</v>
      </c>
      <c r="AP161" s="107">
        <v>2</v>
      </c>
      <c r="AQ161" s="107">
        <v>12</v>
      </c>
      <c r="AR161" s="139">
        <v>1</v>
      </c>
      <c r="AS161" s="107">
        <v>5</v>
      </c>
      <c r="AT161" s="107">
        <v>4</v>
      </c>
      <c r="AU161" s="107">
        <v>9</v>
      </c>
      <c r="AV161" s="139">
        <v>1</v>
      </c>
      <c r="AW161" s="107">
        <v>2</v>
      </c>
      <c r="AX161" s="107" t="s">
        <v>614</v>
      </c>
      <c r="AY161" s="107">
        <v>2</v>
      </c>
      <c r="AZ161" s="139">
        <v>1</v>
      </c>
      <c r="BA161" s="107">
        <v>2</v>
      </c>
      <c r="BB161" s="133" t="s">
        <v>603</v>
      </c>
      <c r="BC161" s="107">
        <v>2</v>
      </c>
      <c r="BD161" s="139">
        <v>1</v>
      </c>
      <c r="BE161" s="107">
        <v>10</v>
      </c>
      <c r="BF161" s="107">
        <v>10</v>
      </c>
      <c r="BG161" s="139">
        <v>1</v>
      </c>
      <c r="BH161" s="107">
        <v>4</v>
      </c>
      <c r="BI161" s="107">
        <v>7</v>
      </c>
      <c r="BJ161" s="107">
        <v>11</v>
      </c>
      <c r="BK161" s="139">
        <v>1</v>
      </c>
      <c r="BL161" s="108">
        <v>83</v>
      </c>
      <c r="BM161" s="139">
        <v>0.94318181818181823</v>
      </c>
    </row>
    <row r="162" spans="2:65" x14ac:dyDescent="0.35">
      <c r="B162" s="108" t="s">
        <v>1</v>
      </c>
      <c r="C162" s="108" t="s">
        <v>8</v>
      </c>
      <c r="D162" s="108" t="s">
        <v>9</v>
      </c>
      <c r="E162" s="143" t="s">
        <v>336</v>
      </c>
      <c r="F162" s="108" t="s">
        <v>1076</v>
      </c>
      <c r="G162" s="108" t="s">
        <v>811</v>
      </c>
      <c r="H162" s="108" t="s">
        <v>2400</v>
      </c>
      <c r="I162" s="131" t="s">
        <v>603</v>
      </c>
      <c r="J162" s="108" t="s">
        <v>1323</v>
      </c>
      <c r="K162" s="131" t="s">
        <v>603</v>
      </c>
      <c r="L162" s="108" t="s">
        <v>1433</v>
      </c>
      <c r="M162" s="108" t="s">
        <v>534</v>
      </c>
      <c r="N162" s="129" t="s">
        <v>534</v>
      </c>
      <c r="O162" s="108">
        <v>2</v>
      </c>
      <c r="P162" s="108">
        <v>2</v>
      </c>
      <c r="Q162" s="108">
        <v>1</v>
      </c>
      <c r="R162" s="108">
        <v>1</v>
      </c>
      <c r="S162" s="108">
        <v>2</v>
      </c>
      <c r="T162" s="108">
        <v>2</v>
      </c>
      <c r="U162" s="108">
        <v>2</v>
      </c>
      <c r="V162" s="108">
        <v>2</v>
      </c>
      <c r="W162" s="108">
        <v>4</v>
      </c>
      <c r="X162" s="108" t="s">
        <v>2399</v>
      </c>
      <c r="Y162" s="108" t="s">
        <v>548</v>
      </c>
      <c r="Z162" s="108" t="s">
        <v>548</v>
      </c>
      <c r="AA162" s="108" t="s">
        <v>548</v>
      </c>
      <c r="AB162" s="108" t="s">
        <v>548</v>
      </c>
      <c r="AC162" s="108">
        <v>18</v>
      </c>
      <c r="AD162" s="135">
        <v>1</v>
      </c>
      <c r="AE162" s="108">
        <v>10</v>
      </c>
      <c r="AF162" s="108">
        <v>10</v>
      </c>
      <c r="AG162" s="135">
        <v>1</v>
      </c>
      <c r="AH162" s="108">
        <v>10</v>
      </c>
      <c r="AI162" s="108">
        <v>4</v>
      </c>
      <c r="AJ162" s="108">
        <v>14</v>
      </c>
      <c r="AK162" s="135">
        <v>1</v>
      </c>
      <c r="AL162" s="108">
        <v>3</v>
      </c>
      <c r="AM162" s="130">
        <v>0</v>
      </c>
      <c r="AN162" s="108" t="s">
        <v>614</v>
      </c>
      <c r="AO162" s="108">
        <v>4</v>
      </c>
      <c r="AP162" s="108" t="s">
        <v>548</v>
      </c>
      <c r="AQ162" s="108">
        <v>7</v>
      </c>
      <c r="AR162" s="140">
        <v>0.7</v>
      </c>
      <c r="AS162" s="108">
        <v>5</v>
      </c>
      <c r="AT162" s="108">
        <v>4</v>
      </c>
      <c r="AU162" s="108">
        <v>9</v>
      </c>
      <c r="AV162" s="135">
        <v>1</v>
      </c>
      <c r="AW162" s="108">
        <v>2</v>
      </c>
      <c r="AX162" s="108" t="s">
        <v>613</v>
      </c>
      <c r="AY162" s="108">
        <v>2</v>
      </c>
      <c r="AZ162" s="135">
        <v>1</v>
      </c>
      <c r="BA162" s="130">
        <v>0</v>
      </c>
      <c r="BB162" s="131" t="s">
        <v>603</v>
      </c>
      <c r="BC162" s="108" t="s">
        <v>534</v>
      </c>
      <c r="BD162" s="134">
        <v>0</v>
      </c>
      <c r="BE162" s="108">
        <v>10</v>
      </c>
      <c r="BF162" s="108">
        <v>10</v>
      </c>
      <c r="BG162" s="135">
        <v>1</v>
      </c>
      <c r="BH162" s="108">
        <v>4</v>
      </c>
      <c r="BI162" s="108">
        <v>7</v>
      </c>
      <c r="BJ162" s="108">
        <v>11</v>
      </c>
      <c r="BK162" s="135">
        <v>1</v>
      </c>
      <c r="BL162" s="108">
        <v>81</v>
      </c>
      <c r="BM162" s="135">
        <v>0.94186046511627908</v>
      </c>
    </row>
    <row r="163" spans="2:65" x14ac:dyDescent="0.35">
      <c r="B163" s="107" t="s">
        <v>1</v>
      </c>
      <c r="C163" s="107" t="s">
        <v>223</v>
      </c>
      <c r="D163" s="107" t="s">
        <v>236</v>
      </c>
      <c r="E163" s="144" t="s">
        <v>488</v>
      </c>
      <c r="F163" s="107" t="s">
        <v>1149</v>
      </c>
      <c r="G163" s="107" t="s">
        <v>210</v>
      </c>
      <c r="H163" s="107" t="s">
        <v>2398</v>
      </c>
      <c r="I163" s="133" t="s">
        <v>603</v>
      </c>
      <c r="J163" s="107" t="s">
        <v>1323</v>
      </c>
      <c r="K163" s="133" t="s">
        <v>603</v>
      </c>
      <c r="L163" s="107" t="s">
        <v>639</v>
      </c>
      <c r="M163" s="107" t="s">
        <v>534</v>
      </c>
      <c r="N163" s="132" t="s">
        <v>534</v>
      </c>
      <c r="O163" s="107">
        <v>2</v>
      </c>
      <c r="P163" s="107">
        <v>2</v>
      </c>
      <c r="Q163" s="107">
        <v>1</v>
      </c>
      <c r="R163" s="107">
        <v>1</v>
      </c>
      <c r="S163" s="107">
        <v>2</v>
      </c>
      <c r="T163" s="107">
        <v>2</v>
      </c>
      <c r="U163" s="107">
        <v>2</v>
      </c>
      <c r="V163" s="107">
        <v>2</v>
      </c>
      <c r="W163" s="107">
        <v>4</v>
      </c>
      <c r="X163" s="107" t="s">
        <v>752</v>
      </c>
      <c r="Y163" s="107" t="s">
        <v>548</v>
      </c>
      <c r="Z163" s="107" t="s">
        <v>548</v>
      </c>
      <c r="AA163" s="107" t="s">
        <v>548</v>
      </c>
      <c r="AB163" s="107" t="s">
        <v>548</v>
      </c>
      <c r="AC163" s="107">
        <v>18</v>
      </c>
      <c r="AD163" s="139">
        <v>1</v>
      </c>
      <c r="AE163" s="107">
        <v>10</v>
      </c>
      <c r="AF163" s="107">
        <v>10</v>
      </c>
      <c r="AG163" s="139">
        <v>1</v>
      </c>
      <c r="AH163" s="107">
        <v>10</v>
      </c>
      <c r="AI163" s="107">
        <v>4</v>
      </c>
      <c r="AJ163" s="107">
        <v>14</v>
      </c>
      <c r="AK163" s="139">
        <v>1</v>
      </c>
      <c r="AL163" s="107">
        <v>3</v>
      </c>
      <c r="AM163" s="138">
        <v>0</v>
      </c>
      <c r="AN163" s="107" t="s">
        <v>614</v>
      </c>
      <c r="AO163" s="107">
        <v>4</v>
      </c>
      <c r="AP163" s="107" t="s">
        <v>548</v>
      </c>
      <c r="AQ163" s="107">
        <v>7</v>
      </c>
      <c r="AR163" s="137">
        <v>0.7</v>
      </c>
      <c r="AS163" s="107">
        <v>5</v>
      </c>
      <c r="AT163" s="107">
        <v>4</v>
      </c>
      <c r="AU163" s="107">
        <v>9</v>
      </c>
      <c r="AV163" s="139">
        <v>1</v>
      </c>
      <c r="AW163" s="138">
        <v>0</v>
      </c>
      <c r="AX163" s="107" t="s">
        <v>614</v>
      </c>
      <c r="AY163" s="107" t="s">
        <v>534</v>
      </c>
      <c r="AZ163" s="136">
        <v>0</v>
      </c>
      <c r="BA163" s="107">
        <v>2</v>
      </c>
      <c r="BB163" s="133" t="s">
        <v>603</v>
      </c>
      <c r="BC163" s="107">
        <v>2</v>
      </c>
      <c r="BD163" s="139">
        <v>1</v>
      </c>
      <c r="BE163" s="107">
        <v>10</v>
      </c>
      <c r="BF163" s="107">
        <v>10</v>
      </c>
      <c r="BG163" s="139">
        <v>1</v>
      </c>
      <c r="BH163" s="107">
        <v>4</v>
      </c>
      <c r="BI163" s="107">
        <v>7</v>
      </c>
      <c r="BJ163" s="107">
        <v>11</v>
      </c>
      <c r="BK163" s="139">
        <v>1</v>
      </c>
      <c r="BL163" s="108">
        <v>81</v>
      </c>
      <c r="BM163" s="139">
        <v>0.94186046511627908</v>
      </c>
    </row>
    <row r="164" spans="2:65" x14ac:dyDescent="0.35">
      <c r="B164" s="108" t="s">
        <v>1</v>
      </c>
      <c r="C164" s="108" t="s">
        <v>78</v>
      </c>
      <c r="D164" s="108" t="s">
        <v>78</v>
      </c>
      <c r="E164" s="143" t="s">
        <v>324</v>
      </c>
      <c r="F164" s="108" t="s">
        <v>1008</v>
      </c>
      <c r="G164" s="108" t="s">
        <v>521</v>
      </c>
      <c r="H164" s="108" t="s">
        <v>2397</v>
      </c>
      <c r="I164" s="131" t="s">
        <v>603</v>
      </c>
      <c r="J164" s="108" t="s">
        <v>1303</v>
      </c>
      <c r="K164" s="131" t="s">
        <v>603</v>
      </c>
      <c r="L164" s="108" t="s">
        <v>627</v>
      </c>
      <c r="M164" s="108" t="s">
        <v>534</v>
      </c>
      <c r="N164" s="129" t="s">
        <v>534</v>
      </c>
      <c r="O164" s="108">
        <v>2</v>
      </c>
      <c r="P164" s="108">
        <v>2</v>
      </c>
      <c r="Q164" s="108">
        <v>1</v>
      </c>
      <c r="R164" s="108">
        <v>1</v>
      </c>
      <c r="S164" s="108">
        <v>2</v>
      </c>
      <c r="T164" s="108" t="s">
        <v>548</v>
      </c>
      <c r="U164" s="108">
        <v>2</v>
      </c>
      <c r="V164" s="108">
        <v>2</v>
      </c>
      <c r="W164" s="108">
        <v>4</v>
      </c>
      <c r="X164" s="108" t="s">
        <v>2396</v>
      </c>
      <c r="Y164" s="108" t="s">
        <v>548</v>
      </c>
      <c r="Z164" s="108" t="s">
        <v>548</v>
      </c>
      <c r="AA164" s="108" t="s">
        <v>548</v>
      </c>
      <c r="AB164" s="108" t="s">
        <v>548</v>
      </c>
      <c r="AC164" s="108">
        <v>16</v>
      </c>
      <c r="AD164" s="135">
        <v>1</v>
      </c>
      <c r="AE164" s="108">
        <v>10</v>
      </c>
      <c r="AF164" s="108">
        <v>10</v>
      </c>
      <c r="AG164" s="135">
        <v>1</v>
      </c>
      <c r="AH164" s="108">
        <v>10</v>
      </c>
      <c r="AI164" s="108">
        <v>4</v>
      </c>
      <c r="AJ164" s="108">
        <v>14</v>
      </c>
      <c r="AK164" s="135">
        <v>1</v>
      </c>
      <c r="AL164" s="108">
        <v>3</v>
      </c>
      <c r="AM164" s="108">
        <v>3</v>
      </c>
      <c r="AN164" s="108" t="s">
        <v>548</v>
      </c>
      <c r="AO164" s="108">
        <v>4</v>
      </c>
      <c r="AP164" s="108" t="s">
        <v>548</v>
      </c>
      <c r="AQ164" s="108">
        <v>10</v>
      </c>
      <c r="AR164" s="135">
        <v>1</v>
      </c>
      <c r="AS164" s="130">
        <v>0</v>
      </c>
      <c r="AT164" s="108">
        <v>4</v>
      </c>
      <c r="AU164" s="108">
        <v>4</v>
      </c>
      <c r="AV164" s="134">
        <v>0.44444444444444442</v>
      </c>
      <c r="AW164" s="108">
        <v>2</v>
      </c>
      <c r="AX164" s="108" t="s">
        <v>614</v>
      </c>
      <c r="AY164" s="108">
        <v>2</v>
      </c>
      <c r="AZ164" s="135">
        <v>1</v>
      </c>
      <c r="BA164" s="108">
        <v>2</v>
      </c>
      <c r="BB164" s="131" t="s">
        <v>603</v>
      </c>
      <c r="BC164" s="108">
        <v>2</v>
      </c>
      <c r="BD164" s="135">
        <v>1</v>
      </c>
      <c r="BE164" s="108">
        <v>10</v>
      </c>
      <c r="BF164" s="108">
        <v>10</v>
      </c>
      <c r="BG164" s="135">
        <v>1</v>
      </c>
      <c r="BH164" s="108">
        <v>4</v>
      </c>
      <c r="BI164" s="108">
        <v>7</v>
      </c>
      <c r="BJ164" s="108">
        <v>11</v>
      </c>
      <c r="BK164" s="135">
        <v>1</v>
      </c>
      <c r="BL164" s="108">
        <v>79</v>
      </c>
      <c r="BM164" s="135">
        <v>0.94047619047619047</v>
      </c>
    </row>
    <row r="165" spans="2:65" x14ac:dyDescent="0.35">
      <c r="B165" s="107" t="s">
        <v>1</v>
      </c>
      <c r="C165" s="107" t="s">
        <v>78</v>
      </c>
      <c r="D165" s="107" t="s">
        <v>78</v>
      </c>
      <c r="E165" s="144" t="s">
        <v>480</v>
      </c>
      <c r="F165" s="107" t="s">
        <v>1146</v>
      </c>
      <c r="G165" s="107" t="s">
        <v>80</v>
      </c>
      <c r="H165" s="107" t="s">
        <v>2395</v>
      </c>
      <c r="I165" s="133" t="s">
        <v>603</v>
      </c>
      <c r="J165" s="107" t="s">
        <v>1303</v>
      </c>
      <c r="K165" s="133" t="s">
        <v>603</v>
      </c>
      <c r="L165" s="107" t="s">
        <v>2394</v>
      </c>
      <c r="M165" s="107" t="s">
        <v>534</v>
      </c>
      <c r="N165" s="132" t="s">
        <v>534</v>
      </c>
      <c r="O165" s="107">
        <v>2</v>
      </c>
      <c r="P165" s="107">
        <v>2</v>
      </c>
      <c r="Q165" s="107">
        <v>1</v>
      </c>
      <c r="R165" s="107">
        <v>1</v>
      </c>
      <c r="S165" s="107">
        <v>2</v>
      </c>
      <c r="T165" s="107" t="s">
        <v>548</v>
      </c>
      <c r="U165" s="107">
        <v>2</v>
      </c>
      <c r="V165" s="107">
        <v>2</v>
      </c>
      <c r="W165" s="107">
        <v>4</v>
      </c>
      <c r="X165" s="107" t="s">
        <v>2393</v>
      </c>
      <c r="Y165" s="107" t="s">
        <v>548</v>
      </c>
      <c r="Z165" s="107" t="s">
        <v>548</v>
      </c>
      <c r="AA165" s="107" t="s">
        <v>548</v>
      </c>
      <c r="AB165" s="107" t="s">
        <v>548</v>
      </c>
      <c r="AC165" s="107">
        <v>16</v>
      </c>
      <c r="AD165" s="139">
        <v>1</v>
      </c>
      <c r="AE165" s="107">
        <v>10</v>
      </c>
      <c r="AF165" s="107">
        <v>10</v>
      </c>
      <c r="AG165" s="139">
        <v>1</v>
      </c>
      <c r="AH165" s="107">
        <v>10</v>
      </c>
      <c r="AI165" s="107">
        <v>4</v>
      </c>
      <c r="AJ165" s="107">
        <v>14</v>
      </c>
      <c r="AK165" s="139">
        <v>1</v>
      </c>
      <c r="AL165" s="107">
        <v>3</v>
      </c>
      <c r="AM165" s="138">
        <v>0</v>
      </c>
      <c r="AN165" s="107" t="s">
        <v>548</v>
      </c>
      <c r="AO165" s="107">
        <v>4</v>
      </c>
      <c r="AP165" s="107" t="s">
        <v>548</v>
      </c>
      <c r="AQ165" s="107">
        <v>7</v>
      </c>
      <c r="AR165" s="137">
        <v>0.7</v>
      </c>
      <c r="AS165" s="107">
        <v>5</v>
      </c>
      <c r="AT165" s="107">
        <v>4</v>
      </c>
      <c r="AU165" s="107">
        <v>9</v>
      </c>
      <c r="AV165" s="139">
        <v>1</v>
      </c>
      <c r="AW165" s="138">
        <v>0</v>
      </c>
      <c r="AX165" s="107" t="s">
        <v>614</v>
      </c>
      <c r="AY165" s="107" t="s">
        <v>534</v>
      </c>
      <c r="AZ165" s="136">
        <v>0</v>
      </c>
      <c r="BA165" s="107">
        <v>2</v>
      </c>
      <c r="BB165" s="133" t="s">
        <v>603</v>
      </c>
      <c r="BC165" s="107">
        <v>2</v>
      </c>
      <c r="BD165" s="139">
        <v>1</v>
      </c>
      <c r="BE165" s="107">
        <v>10</v>
      </c>
      <c r="BF165" s="107">
        <v>10</v>
      </c>
      <c r="BG165" s="139">
        <v>1</v>
      </c>
      <c r="BH165" s="107">
        <v>4</v>
      </c>
      <c r="BI165" s="107">
        <v>7</v>
      </c>
      <c r="BJ165" s="107">
        <v>11</v>
      </c>
      <c r="BK165" s="139">
        <v>1</v>
      </c>
      <c r="BL165" s="108">
        <v>79</v>
      </c>
      <c r="BM165" s="139">
        <v>0.94047619047619047</v>
      </c>
    </row>
    <row r="166" spans="2:65" x14ac:dyDescent="0.35">
      <c r="B166" s="108" t="s">
        <v>1</v>
      </c>
      <c r="C166" s="108" t="s">
        <v>78</v>
      </c>
      <c r="D166" s="108" t="s">
        <v>78</v>
      </c>
      <c r="E166" s="143" t="s">
        <v>407</v>
      </c>
      <c r="F166" s="108" t="s">
        <v>1220</v>
      </c>
      <c r="G166" s="108" t="s">
        <v>267</v>
      </c>
      <c r="H166" s="108" t="s">
        <v>2392</v>
      </c>
      <c r="I166" s="131" t="s">
        <v>603</v>
      </c>
      <c r="J166" s="108" t="s">
        <v>1323</v>
      </c>
      <c r="K166" s="131" t="s">
        <v>603</v>
      </c>
      <c r="L166" s="108" t="s">
        <v>622</v>
      </c>
      <c r="M166" s="108" t="s">
        <v>534</v>
      </c>
      <c r="N166" s="129" t="s">
        <v>534</v>
      </c>
      <c r="O166" s="108">
        <v>2</v>
      </c>
      <c r="P166" s="108">
        <v>2</v>
      </c>
      <c r="Q166" s="108">
        <v>1</v>
      </c>
      <c r="R166" s="108">
        <v>1</v>
      </c>
      <c r="S166" s="108">
        <v>2</v>
      </c>
      <c r="T166" s="108" t="s">
        <v>548</v>
      </c>
      <c r="U166" s="108">
        <v>2</v>
      </c>
      <c r="V166" s="108">
        <v>2</v>
      </c>
      <c r="W166" s="108">
        <v>4</v>
      </c>
      <c r="X166" s="108" t="s">
        <v>2391</v>
      </c>
      <c r="Y166" s="108" t="s">
        <v>548</v>
      </c>
      <c r="Z166" s="108" t="s">
        <v>548</v>
      </c>
      <c r="AA166" s="108" t="s">
        <v>548</v>
      </c>
      <c r="AB166" s="108" t="s">
        <v>548</v>
      </c>
      <c r="AC166" s="108">
        <v>16</v>
      </c>
      <c r="AD166" s="135">
        <v>1</v>
      </c>
      <c r="AE166" s="108">
        <v>10</v>
      </c>
      <c r="AF166" s="108">
        <v>10</v>
      </c>
      <c r="AG166" s="135">
        <v>1</v>
      </c>
      <c r="AH166" s="108">
        <v>10</v>
      </c>
      <c r="AI166" s="108">
        <v>4</v>
      </c>
      <c r="AJ166" s="108">
        <v>14</v>
      </c>
      <c r="AK166" s="135">
        <v>1</v>
      </c>
      <c r="AL166" s="108">
        <v>3</v>
      </c>
      <c r="AM166" s="130">
        <v>0</v>
      </c>
      <c r="AN166" s="108" t="s">
        <v>614</v>
      </c>
      <c r="AO166" s="108">
        <v>4</v>
      </c>
      <c r="AP166" s="108" t="s">
        <v>548</v>
      </c>
      <c r="AQ166" s="108">
        <v>7</v>
      </c>
      <c r="AR166" s="140">
        <v>0.7</v>
      </c>
      <c r="AS166" s="108">
        <v>5</v>
      </c>
      <c r="AT166" s="108">
        <v>4</v>
      </c>
      <c r="AU166" s="108">
        <v>9</v>
      </c>
      <c r="AV166" s="135">
        <v>1</v>
      </c>
      <c r="AW166" s="108">
        <v>2</v>
      </c>
      <c r="AX166" s="108" t="s">
        <v>548</v>
      </c>
      <c r="AY166" s="108">
        <v>2</v>
      </c>
      <c r="AZ166" s="135">
        <v>1</v>
      </c>
      <c r="BA166" s="130">
        <v>0</v>
      </c>
      <c r="BB166" s="131" t="s">
        <v>603</v>
      </c>
      <c r="BC166" s="108" t="s">
        <v>534</v>
      </c>
      <c r="BD166" s="134">
        <v>0</v>
      </c>
      <c r="BE166" s="108">
        <v>10</v>
      </c>
      <c r="BF166" s="108">
        <v>10</v>
      </c>
      <c r="BG166" s="135">
        <v>1</v>
      </c>
      <c r="BH166" s="108">
        <v>4</v>
      </c>
      <c r="BI166" s="108">
        <v>7</v>
      </c>
      <c r="BJ166" s="108">
        <v>11</v>
      </c>
      <c r="BK166" s="135">
        <v>1</v>
      </c>
      <c r="BL166" s="108">
        <v>79</v>
      </c>
      <c r="BM166" s="135">
        <v>0.94047619047619047</v>
      </c>
    </row>
    <row r="167" spans="2:65" x14ac:dyDescent="0.35">
      <c r="B167" s="107" t="s">
        <v>1</v>
      </c>
      <c r="C167" s="107" t="s">
        <v>223</v>
      </c>
      <c r="D167" s="107" t="s">
        <v>239</v>
      </c>
      <c r="E167" s="144" t="s">
        <v>398</v>
      </c>
      <c r="F167" s="107" t="s">
        <v>1098</v>
      </c>
      <c r="G167" s="107" t="s">
        <v>210</v>
      </c>
      <c r="H167" s="107" t="s">
        <v>2390</v>
      </c>
      <c r="I167" s="133" t="s">
        <v>603</v>
      </c>
      <c r="J167" s="107" t="s">
        <v>1303</v>
      </c>
      <c r="K167" s="133" t="s">
        <v>603</v>
      </c>
      <c r="L167" s="107" t="s">
        <v>637</v>
      </c>
      <c r="M167" s="107" t="s">
        <v>534</v>
      </c>
      <c r="N167" s="132" t="s">
        <v>534</v>
      </c>
      <c r="O167" s="107">
        <v>2</v>
      </c>
      <c r="P167" s="107">
        <v>2</v>
      </c>
      <c r="Q167" s="107">
        <v>1</v>
      </c>
      <c r="R167" s="107">
        <v>1</v>
      </c>
      <c r="S167" s="107">
        <v>2</v>
      </c>
      <c r="T167" s="138">
        <v>0</v>
      </c>
      <c r="U167" s="107">
        <v>2</v>
      </c>
      <c r="V167" s="107">
        <v>2</v>
      </c>
      <c r="W167" s="107">
        <v>4</v>
      </c>
      <c r="X167" s="107" t="s">
        <v>2389</v>
      </c>
      <c r="Y167" s="107" t="s">
        <v>548</v>
      </c>
      <c r="Z167" s="107" t="s">
        <v>548</v>
      </c>
      <c r="AA167" s="107" t="s">
        <v>548</v>
      </c>
      <c r="AB167" s="107" t="s">
        <v>548</v>
      </c>
      <c r="AC167" s="107">
        <v>16</v>
      </c>
      <c r="AD167" s="139">
        <v>0.88888888888888884</v>
      </c>
      <c r="AE167" s="107">
        <v>10</v>
      </c>
      <c r="AF167" s="107">
        <v>10</v>
      </c>
      <c r="AG167" s="139">
        <v>1</v>
      </c>
      <c r="AH167" s="107">
        <v>10</v>
      </c>
      <c r="AI167" s="107">
        <v>4</v>
      </c>
      <c r="AJ167" s="107">
        <v>14</v>
      </c>
      <c r="AK167" s="139">
        <v>1</v>
      </c>
      <c r="AL167" s="107">
        <v>3</v>
      </c>
      <c r="AM167" s="138">
        <v>0</v>
      </c>
      <c r="AN167" s="107" t="s">
        <v>614</v>
      </c>
      <c r="AO167" s="107" t="s">
        <v>548</v>
      </c>
      <c r="AP167" s="107" t="s">
        <v>548</v>
      </c>
      <c r="AQ167" s="107">
        <v>3</v>
      </c>
      <c r="AR167" s="136">
        <v>0.5</v>
      </c>
      <c r="AS167" s="107">
        <v>5</v>
      </c>
      <c r="AT167" s="107">
        <v>4</v>
      </c>
      <c r="AU167" s="107">
        <v>9</v>
      </c>
      <c r="AV167" s="139">
        <v>1</v>
      </c>
      <c r="AW167" s="107">
        <v>2</v>
      </c>
      <c r="AX167" s="107" t="s">
        <v>548</v>
      </c>
      <c r="AY167" s="107">
        <v>2</v>
      </c>
      <c r="AZ167" s="139">
        <v>1</v>
      </c>
      <c r="BA167" s="107">
        <v>2</v>
      </c>
      <c r="BB167" s="133" t="s">
        <v>603</v>
      </c>
      <c r="BC167" s="107">
        <v>2</v>
      </c>
      <c r="BD167" s="139">
        <v>1</v>
      </c>
      <c r="BE167" s="107">
        <v>10</v>
      </c>
      <c r="BF167" s="107">
        <v>10</v>
      </c>
      <c r="BG167" s="139">
        <v>1</v>
      </c>
      <c r="BH167" s="107">
        <v>4</v>
      </c>
      <c r="BI167" s="107">
        <v>7</v>
      </c>
      <c r="BJ167" s="107">
        <v>11</v>
      </c>
      <c r="BK167" s="139">
        <v>1</v>
      </c>
      <c r="BL167" s="108">
        <v>77</v>
      </c>
      <c r="BM167" s="139">
        <v>0.93902439024390238</v>
      </c>
    </row>
    <row r="168" spans="2:65" x14ac:dyDescent="0.35">
      <c r="B168" s="108" t="s">
        <v>1</v>
      </c>
      <c r="C168" s="108" t="s">
        <v>46</v>
      </c>
      <c r="D168" s="108" t="s">
        <v>50</v>
      </c>
      <c r="E168" s="143" t="s">
        <v>242</v>
      </c>
      <c r="F168" s="108" t="s">
        <v>1053</v>
      </c>
      <c r="G168" s="108" t="s">
        <v>49</v>
      </c>
      <c r="H168" s="108" t="s">
        <v>2388</v>
      </c>
      <c r="I168" s="131" t="s">
        <v>603</v>
      </c>
      <c r="J168" s="108" t="s">
        <v>1303</v>
      </c>
      <c r="K168" s="131" t="s">
        <v>603</v>
      </c>
      <c r="L168" s="108" t="s">
        <v>604</v>
      </c>
      <c r="M168" s="108" t="s">
        <v>534</v>
      </c>
      <c r="N168" s="129" t="s">
        <v>534</v>
      </c>
      <c r="O168" s="108">
        <v>2</v>
      </c>
      <c r="P168" s="108">
        <v>2</v>
      </c>
      <c r="Q168" s="108" t="s">
        <v>548</v>
      </c>
      <c r="R168" s="108" t="s">
        <v>548</v>
      </c>
      <c r="S168" s="108">
        <v>2</v>
      </c>
      <c r="T168" s="108" t="s">
        <v>548</v>
      </c>
      <c r="U168" s="108">
        <v>2</v>
      </c>
      <c r="V168" s="108">
        <v>2</v>
      </c>
      <c r="W168" s="108">
        <v>4</v>
      </c>
      <c r="X168" s="108" t="s">
        <v>666</v>
      </c>
      <c r="Y168" s="108" t="s">
        <v>548</v>
      </c>
      <c r="Z168" s="108" t="s">
        <v>548</v>
      </c>
      <c r="AA168" s="108" t="s">
        <v>548</v>
      </c>
      <c r="AB168" s="108" t="s">
        <v>548</v>
      </c>
      <c r="AC168" s="108">
        <v>14</v>
      </c>
      <c r="AD168" s="135">
        <v>1</v>
      </c>
      <c r="AE168" s="108" t="s">
        <v>548</v>
      </c>
      <c r="AF168" s="108" t="s">
        <v>534</v>
      </c>
      <c r="AG168" s="129" t="s">
        <v>534</v>
      </c>
      <c r="AH168" s="108">
        <v>10</v>
      </c>
      <c r="AI168" s="130">
        <v>0</v>
      </c>
      <c r="AJ168" s="108">
        <v>10</v>
      </c>
      <c r="AK168" s="140">
        <v>0.7142857142857143</v>
      </c>
      <c r="AL168" s="108">
        <v>3</v>
      </c>
      <c r="AM168" s="108" t="s">
        <v>548</v>
      </c>
      <c r="AN168" s="108" t="s">
        <v>548</v>
      </c>
      <c r="AO168" s="108" t="s">
        <v>548</v>
      </c>
      <c r="AP168" s="108" t="s">
        <v>548</v>
      </c>
      <c r="AQ168" s="108">
        <v>3</v>
      </c>
      <c r="AR168" s="135">
        <v>1</v>
      </c>
      <c r="AS168" s="108">
        <v>5</v>
      </c>
      <c r="AT168" s="108">
        <v>4</v>
      </c>
      <c r="AU168" s="108">
        <v>9</v>
      </c>
      <c r="AV168" s="135">
        <v>1</v>
      </c>
      <c r="AW168" s="108">
        <v>2</v>
      </c>
      <c r="AX168" s="108" t="s">
        <v>548</v>
      </c>
      <c r="AY168" s="108">
        <v>2</v>
      </c>
      <c r="AZ168" s="135">
        <v>1</v>
      </c>
      <c r="BA168" s="108">
        <v>2</v>
      </c>
      <c r="BB168" s="131" t="s">
        <v>603</v>
      </c>
      <c r="BC168" s="108">
        <v>2</v>
      </c>
      <c r="BD168" s="135">
        <v>1</v>
      </c>
      <c r="BE168" s="108">
        <v>10</v>
      </c>
      <c r="BF168" s="108">
        <v>10</v>
      </c>
      <c r="BG168" s="135">
        <v>1</v>
      </c>
      <c r="BH168" s="108">
        <v>4</v>
      </c>
      <c r="BI168" s="108">
        <v>7</v>
      </c>
      <c r="BJ168" s="108">
        <v>11</v>
      </c>
      <c r="BK168" s="135">
        <v>1</v>
      </c>
      <c r="BL168" s="108">
        <v>61</v>
      </c>
      <c r="BM168" s="135">
        <v>0.93846153846153846</v>
      </c>
    </row>
    <row r="169" spans="2:65" x14ac:dyDescent="0.35">
      <c r="B169" s="107" t="s">
        <v>1</v>
      </c>
      <c r="C169" s="107" t="s">
        <v>24</v>
      </c>
      <c r="D169" s="107" t="s">
        <v>64</v>
      </c>
      <c r="E169" s="144" t="s">
        <v>222</v>
      </c>
      <c r="F169" s="107" t="s">
        <v>914</v>
      </c>
      <c r="G169" s="107" t="s">
        <v>66</v>
      </c>
      <c r="H169" s="107" t="s">
        <v>2387</v>
      </c>
      <c r="I169" s="133" t="s">
        <v>603</v>
      </c>
      <c r="J169" s="107" t="s">
        <v>1998</v>
      </c>
      <c r="K169" s="133" t="s">
        <v>603</v>
      </c>
      <c r="L169" s="107" t="s">
        <v>619</v>
      </c>
      <c r="M169" s="107" t="s">
        <v>534</v>
      </c>
      <c r="N169" s="132" t="s">
        <v>534</v>
      </c>
      <c r="O169" s="107">
        <v>2</v>
      </c>
      <c r="P169" s="107">
        <v>2</v>
      </c>
      <c r="Q169" s="107">
        <v>1</v>
      </c>
      <c r="R169" s="107">
        <v>1</v>
      </c>
      <c r="S169" s="107">
        <v>2</v>
      </c>
      <c r="T169" s="107">
        <v>2</v>
      </c>
      <c r="U169" s="107">
        <v>2</v>
      </c>
      <c r="V169" s="107">
        <v>2</v>
      </c>
      <c r="W169" s="107">
        <v>4</v>
      </c>
      <c r="X169" s="107" t="s">
        <v>1908</v>
      </c>
      <c r="Y169" s="107" t="s">
        <v>548</v>
      </c>
      <c r="Z169" s="107" t="s">
        <v>548</v>
      </c>
      <c r="AA169" s="107" t="s">
        <v>548</v>
      </c>
      <c r="AB169" s="107" t="s">
        <v>548</v>
      </c>
      <c r="AC169" s="107">
        <v>18</v>
      </c>
      <c r="AD169" s="139">
        <v>1</v>
      </c>
      <c r="AE169" s="107" t="s">
        <v>548</v>
      </c>
      <c r="AF169" s="107" t="s">
        <v>534</v>
      </c>
      <c r="AG169" s="132" t="s">
        <v>534</v>
      </c>
      <c r="AH169" s="107">
        <v>10</v>
      </c>
      <c r="AI169" s="107">
        <v>4</v>
      </c>
      <c r="AJ169" s="107">
        <v>14</v>
      </c>
      <c r="AK169" s="139">
        <v>1</v>
      </c>
      <c r="AL169" s="107">
        <v>3</v>
      </c>
      <c r="AM169" s="107">
        <v>3</v>
      </c>
      <c r="AN169" s="107" t="s">
        <v>614</v>
      </c>
      <c r="AO169" s="107">
        <v>4</v>
      </c>
      <c r="AP169" s="107" t="s">
        <v>548</v>
      </c>
      <c r="AQ169" s="107">
        <v>10</v>
      </c>
      <c r="AR169" s="139">
        <v>1</v>
      </c>
      <c r="AS169" s="138">
        <v>0</v>
      </c>
      <c r="AT169" s="107">
        <v>4</v>
      </c>
      <c r="AU169" s="107">
        <v>4</v>
      </c>
      <c r="AV169" s="136">
        <v>0.44444444444444442</v>
      </c>
      <c r="AW169" s="107">
        <v>2</v>
      </c>
      <c r="AX169" s="107" t="s">
        <v>614</v>
      </c>
      <c r="AY169" s="107">
        <v>2</v>
      </c>
      <c r="AZ169" s="139">
        <v>1</v>
      </c>
      <c r="BA169" s="107">
        <v>2</v>
      </c>
      <c r="BB169" s="133" t="s">
        <v>603</v>
      </c>
      <c r="BC169" s="107">
        <v>2</v>
      </c>
      <c r="BD169" s="139">
        <v>1</v>
      </c>
      <c r="BE169" s="107">
        <v>10</v>
      </c>
      <c r="BF169" s="107">
        <v>10</v>
      </c>
      <c r="BG169" s="139">
        <v>1</v>
      </c>
      <c r="BH169" s="107">
        <v>4</v>
      </c>
      <c r="BI169" s="107">
        <v>7</v>
      </c>
      <c r="BJ169" s="107">
        <v>11</v>
      </c>
      <c r="BK169" s="139">
        <v>1</v>
      </c>
      <c r="BL169" s="108">
        <v>71</v>
      </c>
      <c r="BM169" s="139">
        <v>0.93421052631578949</v>
      </c>
    </row>
    <row r="170" spans="2:65" x14ac:dyDescent="0.35">
      <c r="B170" s="108" t="s">
        <v>1</v>
      </c>
      <c r="C170" s="108" t="s">
        <v>24</v>
      </c>
      <c r="D170" s="108" t="s">
        <v>64</v>
      </c>
      <c r="E170" s="143" t="s">
        <v>154</v>
      </c>
      <c r="F170" s="108" t="s">
        <v>988</v>
      </c>
      <c r="G170" s="108" t="s">
        <v>59</v>
      </c>
      <c r="H170" s="108" t="s">
        <v>2339</v>
      </c>
      <c r="I170" s="131" t="s">
        <v>603</v>
      </c>
      <c r="J170" s="108" t="s">
        <v>1303</v>
      </c>
      <c r="K170" s="131" t="s">
        <v>603</v>
      </c>
      <c r="L170" s="108" t="s">
        <v>625</v>
      </c>
      <c r="M170" s="108" t="s">
        <v>534</v>
      </c>
      <c r="N170" s="129" t="s">
        <v>534</v>
      </c>
      <c r="O170" s="108">
        <v>2</v>
      </c>
      <c r="P170" s="108">
        <v>2</v>
      </c>
      <c r="Q170" s="108">
        <v>1</v>
      </c>
      <c r="R170" s="108">
        <v>1</v>
      </c>
      <c r="S170" s="108">
        <v>2</v>
      </c>
      <c r="T170" s="108">
        <v>2</v>
      </c>
      <c r="U170" s="108">
        <v>2</v>
      </c>
      <c r="V170" s="108">
        <v>2</v>
      </c>
      <c r="W170" s="108">
        <v>4</v>
      </c>
      <c r="X170" s="108" t="s">
        <v>2386</v>
      </c>
      <c r="Y170" s="108" t="s">
        <v>548</v>
      </c>
      <c r="Z170" s="108" t="s">
        <v>548</v>
      </c>
      <c r="AA170" s="108" t="s">
        <v>548</v>
      </c>
      <c r="AB170" s="108" t="s">
        <v>548</v>
      </c>
      <c r="AC170" s="108">
        <v>18</v>
      </c>
      <c r="AD170" s="135">
        <v>1</v>
      </c>
      <c r="AE170" s="108">
        <v>10</v>
      </c>
      <c r="AF170" s="108">
        <v>10</v>
      </c>
      <c r="AG170" s="135">
        <v>1</v>
      </c>
      <c r="AH170" s="108">
        <v>10</v>
      </c>
      <c r="AI170" s="130">
        <v>0</v>
      </c>
      <c r="AJ170" s="108">
        <v>10</v>
      </c>
      <c r="AK170" s="140">
        <v>0.7142857142857143</v>
      </c>
      <c r="AL170" s="108">
        <v>3</v>
      </c>
      <c r="AM170" s="108">
        <v>3</v>
      </c>
      <c r="AN170" s="108" t="s">
        <v>614</v>
      </c>
      <c r="AO170" s="108">
        <v>4</v>
      </c>
      <c r="AP170" s="130">
        <v>0</v>
      </c>
      <c r="AQ170" s="108">
        <v>10</v>
      </c>
      <c r="AR170" s="135">
        <v>0.83333333333333337</v>
      </c>
      <c r="AS170" s="108">
        <v>5</v>
      </c>
      <c r="AT170" s="108">
        <v>4</v>
      </c>
      <c r="AU170" s="108">
        <v>9</v>
      </c>
      <c r="AV170" s="135">
        <v>1</v>
      </c>
      <c r="AW170" s="108">
        <v>2</v>
      </c>
      <c r="AX170" s="108" t="s">
        <v>614</v>
      </c>
      <c r="AY170" s="108">
        <v>2</v>
      </c>
      <c r="AZ170" s="135">
        <v>1</v>
      </c>
      <c r="BA170" s="108">
        <v>2</v>
      </c>
      <c r="BB170" s="131" t="s">
        <v>603</v>
      </c>
      <c r="BC170" s="108">
        <v>2</v>
      </c>
      <c r="BD170" s="135">
        <v>1</v>
      </c>
      <c r="BE170" s="108">
        <v>10</v>
      </c>
      <c r="BF170" s="108">
        <v>10</v>
      </c>
      <c r="BG170" s="135">
        <v>1</v>
      </c>
      <c r="BH170" s="108">
        <v>4</v>
      </c>
      <c r="BI170" s="108">
        <v>7</v>
      </c>
      <c r="BJ170" s="108">
        <v>11</v>
      </c>
      <c r="BK170" s="135">
        <v>1</v>
      </c>
      <c r="BL170" s="108">
        <v>82</v>
      </c>
      <c r="BM170" s="135">
        <v>0.93181818181818177</v>
      </c>
    </row>
    <row r="171" spans="2:65" x14ac:dyDescent="0.35">
      <c r="B171" s="107" t="s">
        <v>1</v>
      </c>
      <c r="C171" s="107" t="s">
        <v>72</v>
      </c>
      <c r="D171" s="107" t="s">
        <v>231</v>
      </c>
      <c r="E171" s="144" t="s">
        <v>1396</v>
      </c>
      <c r="F171" s="107" t="s">
        <v>1250</v>
      </c>
      <c r="G171" s="107" t="s">
        <v>75</v>
      </c>
      <c r="H171" s="107" t="s">
        <v>2385</v>
      </c>
      <c r="I171" s="133" t="s">
        <v>603</v>
      </c>
      <c r="J171" s="107" t="s">
        <v>1958</v>
      </c>
      <c r="K171" s="133" t="s">
        <v>603</v>
      </c>
      <c r="L171" s="107" t="s">
        <v>664</v>
      </c>
      <c r="M171" s="107" t="s">
        <v>534</v>
      </c>
      <c r="N171" s="132" t="s">
        <v>534</v>
      </c>
      <c r="O171" s="107">
        <v>2</v>
      </c>
      <c r="P171" s="107">
        <v>2</v>
      </c>
      <c r="Q171" s="107">
        <v>1</v>
      </c>
      <c r="R171" s="107">
        <v>1</v>
      </c>
      <c r="S171" s="107">
        <v>2</v>
      </c>
      <c r="T171" s="107">
        <v>2</v>
      </c>
      <c r="U171" s="107">
        <v>2</v>
      </c>
      <c r="V171" s="107">
        <v>2</v>
      </c>
      <c r="W171" s="138">
        <v>0</v>
      </c>
      <c r="X171" s="107" t="s">
        <v>2384</v>
      </c>
      <c r="Y171" s="107" t="s">
        <v>548</v>
      </c>
      <c r="Z171" s="107" t="s">
        <v>548</v>
      </c>
      <c r="AA171" s="107" t="s">
        <v>548</v>
      </c>
      <c r="AB171" s="107" t="s">
        <v>548</v>
      </c>
      <c r="AC171" s="107">
        <v>14</v>
      </c>
      <c r="AD171" s="139">
        <v>0.77777777777777779</v>
      </c>
      <c r="AE171" s="107">
        <v>10</v>
      </c>
      <c r="AF171" s="107">
        <v>10</v>
      </c>
      <c r="AG171" s="139">
        <v>1</v>
      </c>
      <c r="AH171" s="107">
        <v>10</v>
      </c>
      <c r="AI171" s="107">
        <v>4</v>
      </c>
      <c r="AJ171" s="107">
        <v>14</v>
      </c>
      <c r="AK171" s="139">
        <v>1</v>
      </c>
      <c r="AL171" s="107">
        <v>3</v>
      </c>
      <c r="AM171" s="107">
        <v>3</v>
      </c>
      <c r="AN171" s="107" t="s">
        <v>614</v>
      </c>
      <c r="AO171" s="107">
        <v>4</v>
      </c>
      <c r="AP171" s="107" t="s">
        <v>548</v>
      </c>
      <c r="AQ171" s="107">
        <v>10</v>
      </c>
      <c r="AR171" s="139">
        <v>1</v>
      </c>
      <c r="AS171" s="107">
        <v>5</v>
      </c>
      <c r="AT171" s="107">
        <v>4</v>
      </c>
      <c r="AU171" s="107">
        <v>9</v>
      </c>
      <c r="AV171" s="139">
        <v>1</v>
      </c>
      <c r="AW171" s="138">
        <v>0</v>
      </c>
      <c r="AX171" s="107" t="s">
        <v>614</v>
      </c>
      <c r="AY171" s="107" t="s">
        <v>534</v>
      </c>
      <c r="AZ171" s="136">
        <v>0</v>
      </c>
      <c r="BA171" s="107">
        <v>2</v>
      </c>
      <c r="BB171" s="133" t="s">
        <v>603</v>
      </c>
      <c r="BC171" s="107">
        <v>2</v>
      </c>
      <c r="BD171" s="139">
        <v>1</v>
      </c>
      <c r="BE171" s="107">
        <v>10</v>
      </c>
      <c r="BF171" s="107">
        <v>10</v>
      </c>
      <c r="BG171" s="139">
        <v>1</v>
      </c>
      <c r="BH171" s="107">
        <v>4</v>
      </c>
      <c r="BI171" s="107">
        <v>7</v>
      </c>
      <c r="BJ171" s="107">
        <v>11</v>
      </c>
      <c r="BK171" s="139">
        <v>1</v>
      </c>
      <c r="BL171" s="108">
        <v>80</v>
      </c>
      <c r="BM171" s="139">
        <v>0.93023255813953487</v>
      </c>
    </row>
    <row r="172" spans="2:65" x14ac:dyDescent="0.35">
      <c r="B172" s="108" t="s">
        <v>1</v>
      </c>
      <c r="C172" s="108" t="s">
        <v>34</v>
      </c>
      <c r="D172" s="108" t="s">
        <v>83</v>
      </c>
      <c r="E172" s="143" t="s">
        <v>84</v>
      </c>
      <c r="F172" s="108" t="s">
        <v>900</v>
      </c>
      <c r="G172" s="108" t="s">
        <v>202</v>
      </c>
      <c r="H172" s="108" t="s">
        <v>2383</v>
      </c>
      <c r="I172" s="131" t="s">
        <v>603</v>
      </c>
      <c r="J172" s="108" t="s">
        <v>1323</v>
      </c>
      <c r="K172" s="131" t="s">
        <v>603</v>
      </c>
      <c r="L172" s="108" t="s">
        <v>631</v>
      </c>
      <c r="M172" s="108" t="s">
        <v>534</v>
      </c>
      <c r="N172" s="129" t="s">
        <v>534</v>
      </c>
      <c r="O172" s="108">
        <v>2</v>
      </c>
      <c r="P172" s="108">
        <v>2</v>
      </c>
      <c r="Q172" s="108">
        <v>1</v>
      </c>
      <c r="R172" s="108">
        <v>1</v>
      </c>
      <c r="S172" s="108">
        <v>2</v>
      </c>
      <c r="T172" s="108">
        <v>2</v>
      </c>
      <c r="U172" s="108">
        <v>2</v>
      </c>
      <c r="V172" s="108">
        <v>2</v>
      </c>
      <c r="W172" s="130">
        <v>0</v>
      </c>
      <c r="X172" s="108" t="s">
        <v>642</v>
      </c>
      <c r="Y172" s="108" t="s">
        <v>548</v>
      </c>
      <c r="Z172" s="108" t="s">
        <v>548</v>
      </c>
      <c r="AA172" s="108" t="s">
        <v>548</v>
      </c>
      <c r="AB172" s="108" t="s">
        <v>548</v>
      </c>
      <c r="AC172" s="108">
        <v>14</v>
      </c>
      <c r="AD172" s="135">
        <v>0.77777777777777779</v>
      </c>
      <c r="AE172" s="108">
        <v>10</v>
      </c>
      <c r="AF172" s="108">
        <v>10</v>
      </c>
      <c r="AG172" s="135">
        <v>1</v>
      </c>
      <c r="AH172" s="108">
        <v>10</v>
      </c>
      <c r="AI172" s="108">
        <v>4</v>
      </c>
      <c r="AJ172" s="108">
        <v>14</v>
      </c>
      <c r="AK172" s="135">
        <v>1</v>
      </c>
      <c r="AL172" s="108">
        <v>3</v>
      </c>
      <c r="AM172" s="108">
        <v>3</v>
      </c>
      <c r="AN172" s="108" t="s">
        <v>548</v>
      </c>
      <c r="AO172" s="108">
        <v>4</v>
      </c>
      <c r="AP172" s="108" t="s">
        <v>548</v>
      </c>
      <c r="AQ172" s="108">
        <v>10</v>
      </c>
      <c r="AR172" s="135">
        <v>1</v>
      </c>
      <c r="AS172" s="108">
        <v>5</v>
      </c>
      <c r="AT172" s="108">
        <v>4</v>
      </c>
      <c r="AU172" s="108">
        <v>9</v>
      </c>
      <c r="AV172" s="135">
        <v>1</v>
      </c>
      <c r="AW172" s="108">
        <v>2</v>
      </c>
      <c r="AX172" s="108" t="s">
        <v>548</v>
      </c>
      <c r="AY172" s="108">
        <v>2</v>
      </c>
      <c r="AZ172" s="135">
        <v>1</v>
      </c>
      <c r="BA172" s="130">
        <v>0</v>
      </c>
      <c r="BB172" s="131" t="s">
        <v>603</v>
      </c>
      <c r="BC172" s="108" t="s">
        <v>534</v>
      </c>
      <c r="BD172" s="134">
        <v>0</v>
      </c>
      <c r="BE172" s="108">
        <v>10</v>
      </c>
      <c r="BF172" s="108">
        <v>10</v>
      </c>
      <c r="BG172" s="135">
        <v>1</v>
      </c>
      <c r="BH172" s="108">
        <v>4</v>
      </c>
      <c r="BI172" s="108">
        <v>7</v>
      </c>
      <c r="BJ172" s="108">
        <v>11</v>
      </c>
      <c r="BK172" s="135">
        <v>1</v>
      </c>
      <c r="BL172" s="108">
        <v>80</v>
      </c>
      <c r="BM172" s="135">
        <v>0.93023255813953487</v>
      </c>
    </row>
    <row r="173" spans="2:65" x14ac:dyDescent="0.35">
      <c r="B173" s="107" t="s">
        <v>1</v>
      </c>
      <c r="C173" s="107" t="s">
        <v>34</v>
      </c>
      <c r="D173" s="107" t="s">
        <v>83</v>
      </c>
      <c r="E173" s="144" t="s">
        <v>387</v>
      </c>
      <c r="F173" s="107" t="s">
        <v>948</v>
      </c>
      <c r="G173" s="107" t="s">
        <v>202</v>
      </c>
      <c r="H173" s="107" t="s">
        <v>2138</v>
      </c>
      <c r="I173" s="133" t="s">
        <v>603</v>
      </c>
      <c r="J173" s="107" t="s">
        <v>1303</v>
      </c>
      <c r="K173" s="133" t="s">
        <v>603</v>
      </c>
      <c r="L173" s="107" t="s">
        <v>604</v>
      </c>
      <c r="M173" s="107" t="s">
        <v>534</v>
      </c>
      <c r="N173" s="132" t="s">
        <v>534</v>
      </c>
      <c r="O173" s="107">
        <v>2</v>
      </c>
      <c r="P173" s="107">
        <v>2</v>
      </c>
      <c r="Q173" s="107">
        <v>1</v>
      </c>
      <c r="R173" s="107">
        <v>1</v>
      </c>
      <c r="S173" s="107">
        <v>2</v>
      </c>
      <c r="T173" s="107">
        <v>2</v>
      </c>
      <c r="U173" s="107">
        <v>2</v>
      </c>
      <c r="V173" s="107">
        <v>2</v>
      </c>
      <c r="W173" s="107">
        <v>4</v>
      </c>
      <c r="X173" s="107" t="s">
        <v>2382</v>
      </c>
      <c r="Y173" s="107" t="s">
        <v>548</v>
      </c>
      <c r="Z173" s="107" t="s">
        <v>548</v>
      </c>
      <c r="AA173" s="107" t="s">
        <v>548</v>
      </c>
      <c r="AB173" s="107" t="s">
        <v>548</v>
      </c>
      <c r="AC173" s="107">
        <v>18</v>
      </c>
      <c r="AD173" s="139">
        <v>1</v>
      </c>
      <c r="AE173" s="107">
        <v>10</v>
      </c>
      <c r="AF173" s="107">
        <v>10</v>
      </c>
      <c r="AG173" s="139">
        <v>1</v>
      </c>
      <c r="AH173" s="107">
        <v>10</v>
      </c>
      <c r="AI173" s="107">
        <v>4</v>
      </c>
      <c r="AJ173" s="107">
        <v>14</v>
      </c>
      <c r="AK173" s="139">
        <v>1</v>
      </c>
      <c r="AL173" s="107">
        <v>3</v>
      </c>
      <c r="AM173" s="107">
        <v>3</v>
      </c>
      <c r="AN173" s="107" t="s">
        <v>548</v>
      </c>
      <c r="AO173" s="107">
        <v>4</v>
      </c>
      <c r="AP173" s="107" t="s">
        <v>548</v>
      </c>
      <c r="AQ173" s="107">
        <v>10</v>
      </c>
      <c r="AR173" s="139">
        <v>1</v>
      </c>
      <c r="AS173" s="107">
        <v>5</v>
      </c>
      <c r="AT173" s="138">
        <v>0</v>
      </c>
      <c r="AU173" s="107">
        <v>5</v>
      </c>
      <c r="AV173" s="136">
        <v>0.55555555555555558</v>
      </c>
      <c r="AW173" s="138">
        <v>0</v>
      </c>
      <c r="AX173" s="107" t="s">
        <v>548</v>
      </c>
      <c r="AY173" s="107" t="s">
        <v>534</v>
      </c>
      <c r="AZ173" s="136">
        <v>0</v>
      </c>
      <c r="BA173" s="107">
        <v>2</v>
      </c>
      <c r="BB173" s="133" t="s">
        <v>603</v>
      </c>
      <c r="BC173" s="107">
        <v>2</v>
      </c>
      <c r="BD173" s="139">
        <v>1</v>
      </c>
      <c r="BE173" s="107">
        <v>10</v>
      </c>
      <c r="BF173" s="107">
        <v>10</v>
      </c>
      <c r="BG173" s="139">
        <v>1</v>
      </c>
      <c r="BH173" s="107">
        <v>4</v>
      </c>
      <c r="BI173" s="107">
        <v>7</v>
      </c>
      <c r="BJ173" s="107">
        <v>11</v>
      </c>
      <c r="BK173" s="139">
        <v>1</v>
      </c>
      <c r="BL173" s="108">
        <v>80</v>
      </c>
      <c r="BM173" s="139">
        <v>0.93023255813953487</v>
      </c>
    </row>
    <row r="174" spans="2:65" x14ac:dyDescent="0.35">
      <c r="B174" s="108" t="s">
        <v>1</v>
      </c>
      <c r="C174" s="108" t="s">
        <v>24</v>
      </c>
      <c r="D174" s="108" t="s">
        <v>64</v>
      </c>
      <c r="E174" s="143" t="s">
        <v>457</v>
      </c>
      <c r="F174" s="108" t="s">
        <v>1207</v>
      </c>
      <c r="G174" s="108" t="s">
        <v>66</v>
      </c>
      <c r="H174" s="108" t="s">
        <v>2381</v>
      </c>
      <c r="I174" s="131" t="s">
        <v>603</v>
      </c>
      <c r="J174" s="108" t="s">
        <v>1958</v>
      </c>
      <c r="K174" s="131" t="s">
        <v>603</v>
      </c>
      <c r="L174" s="108" t="s">
        <v>604</v>
      </c>
      <c r="M174" s="108" t="s">
        <v>534</v>
      </c>
      <c r="N174" s="129" t="s">
        <v>534</v>
      </c>
      <c r="O174" s="108">
        <v>2</v>
      </c>
      <c r="P174" s="108">
        <v>2</v>
      </c>
      <c r="Q174" s="108">
        <v>1</v>
      </c>
      <c r="R174" s="108">
        <v>1</v>
      </c>
      <c r="S174" s="108">
        <v>2</v>
      </c>
      <c r="T174" s="108">
        <v>2</v>
      </c>
      <c r="U174" s="108">
        <v>2</v>
      </c>
      <c r="V174" s="108">
        <v>2</v>
      </c>
      <c r="W174" s="108">
        <v>4</v>
      </c>
      <c r="X174" s="108" t="s">
        <v>715</v>
      </c>
      <c r="Y174" s="108" t="s">
        <v>548</v>
      </c>
      <c r="Z174" s="108" t="s">
        <v>548</v>
      </c>
      <c r="AA174" s="108" t="s">
        <v>548</v>
      </c>
      <c r="AB174" s="108" t="s">
        <v>548</v>
      </c>
      <c r="AC174" s="108">
        <v>18</v>
      </c>
      <c r="AD174" s="135">
        <v>1</v>
      </c>
      <c r="AE174" s="108">
        <v>10</v>
      </c>
      <c r="AF174" s="108">
        <v>10</v>
      </c>
      <c r="AG174" s="135">
        <v>1</v>
      </c>
      <c r="AH174" s="108">
        <v>10</v>
      </c>
      <c r="AI174" s="108">
        <v>4</v>
      </c>
      <c r="AJ174" s="108">
        <v>14</v>
      </c>
      <c r="AK174" s="135">
        <v>1</v>
      </c>
      <c r="AL174" s="108">
        <v>3</v>
      </c>
      <c r="AM174" s="108">
        <v>3</v>
      </c>
      <c r="AN174" s="108" t="s">
        <v>614</v>
      </c>
      <c r="AO174" s="108">
        <v>4</v>
      </c>
      <c r="AP174" s="108" t="s">
        <v>548</v>
      </c>
      <c r="AQ174" s="108">
        <v>10</v>
      </c>
      <c r="AR174" s="135">
        <v>1</v>
      </c>
      <c r="AS174" s="108">
        <v>5</v>
      </c>
      <c r="AT174" s="130">
        <v>0</v>
      </c>
      <c r="AU174" s="108">
        <v>5</v>
      </c>
      <c r="AV174" s="134">
        <v>0.55555555555555558</v>
      </c>
      <c r="AW174" s="130">
        <v>0</v>
      </c>
      <c r="AX174" s="108" t="s">
        <v>548</v>
      </c>
      <c r="AY174" s="108" t="s">
        <v>534</v>
      </c>
      <c r="AZ174" s="134">
        <v>0</v>
      </c>
      <c r="BA174" s="108">
        <v>2</v>
      </c>
      <c r="BB174" s="131" t="s">
        <v>603</v>
      </c>
      <c r="BC174" s="108">
        <v>2</v>
      </c>
      <c r="BD174" s="135">
        <v>1</v>
      </c>
      <c r="BE174" s="108">
        <v>10</v>
      </c>
      <c r="BF174" s="108">
        <v>10</v>
      </c>
      <c r="BG174" s="135">
        <v>1</v>
      </c>
      <c r="BH174" s="108">
        <v>4</v>
      </c>
      <c r="BI174" s="108">
        <v>7</v>
      </c>
      <c r="BJ174" s="108">
        <v>11</v>
      </c>
      <c r="BK174" s="135">
        <v>1</v>
      </c>
      <c r="BL174" s="108">
        <v>80</v>
      </c>
      <c r="BM174" s="135">
        <v>0.93023255813953487</v>
      </c>
    </row>
    <row r="175" spans="2:65" x14ac:dyDescent="0.35">
      <c r="B175" s="107" t="s">
        <v>1</v>
      </c>
      <c r="C175" s="107" t="s">
        <v>105</v>
      </c>
      <c r="D175" s="107" t="s">
        <v>106</v>
      </c>
      <c r="E175" s="144" t="s">
        <v>516</v>
      </c>
      <c r="F175" s="107" t="s">
        <v>1138</v>
      </c>
      <c r="G175" s="107" t="s">
        <v>202</v>
      </c>
      <c r="H175" s="107" t="s">
        <v>2380</v>
      </c>
      <c r="I175" s="133" t="s">
        <v>603</v>
      </c>
      <c r="J175" s="107" t="s">
        <v>2379</v>
      </c>
      <c r="K175" s="133" t="s">
        <v>603</v>
      </c>
      <c r="L175" s="107" t="s">
        <v>618</v>
      </c>
      <c r="M175" s="107" t="s">
        <v>534</v>
      </c>
      <c r="N175" s="132" t="s">
        <v>534</v>
      </c>
      <c r="O175" s="107">
        <v>2</v>
      </c>
      <c r="P175" s="107">
        <v>2</v>
      </c>
      <c r="Q175" s="107">
        <v>1</v>
      </c>
      <c r="R175" s="107">
        <v>1</v>
      </c>
      <c r="S175" s="107">
        <v>2</v>
      </c>
      <c r="T175" s="107">
        <v>2</v>
      </c>
      <c r="U175" s="107">
        <v>2</v>
      </c>
      <c r="V175" s="107">
        <v>2</v>
      </c>
      <c r="W175" s="107">
        <v>4</v>
      </c>
      <c r="X175" s="107" t="s">
        <v>1733</v>
      </c>
      <c r="Y175" s="107" t="s">
        <v>548</v>
      </c>
      <c r="Z175" s="107" t="s">
        <v>548</v>
      </c>
      <c r="AA175" s="107" t="s">
        <v>548</v>
      </c>
      <c r="AB175" s="107" t="s">
        <v>548</v>
      </c>
      <c r="AC175" s="107">
        <v>18</v>
      </c>
      <c r="AD175" s="139">
        <v>1</v>
      </c>
      <c r="AE175" s="107">
        <v>10</v>
      </c>
      <c r="AF175" s="107">
        <v>10</v>
      </c>
      <c r="AG175" s="139">
        <v>1</v>
      </c>
      <c r="AH175" s="107">
        <v>10</v>
      </c>
      <c r="AI175" s="138">
        <v>0</v>
      </c>
      <c r="AJ175" s="107">
        <v>10</v>
      </c>
      <c r="AK175" s="137">
        <v>0.7142857142857143</v>
      </c>
      <c r="AL175" s="107">
        <v>3</v>
      </c>
      <c r="AM175" s="107" t="s">
        <v>548</v>
      </c>
      <c r="AN175" s="107" t="s">
        <v>548</v>
      </c>
      <c r="AO175" s="107">
        <v>4</v>
      </c>
      <c r="AP175" s="107">
        <v>2</v>
      </c>
      <c r="AQ175" s="107">
        <v>9</v>
      </c>
      <c r="AR175" s="139">
        <v>1</v>
      </c>
      <c r="AS175" s="107">
        <v>5</v>
      </c>
      <c r="AT175" s="107">
        <v>4</v>
      </c>
      <c r="AU175" s="107">
        <v>9</v>
      </c>
      <c r="AV175" s="139">
        <v>1</v>
      </c>
      <c r="AW175" s="138">
        <v>0</v>
      </c>
      <c r="AX175" s="107" t="s">
        <v>548</v>
      </c>
      <c r="AY175" s="107" t="s">
        <v>534</v>
      </c>
      <c r="AZ175" s="136">
        <v>0</v>
      </c>
      <c r="BA175" s="107">
        <v>2</v>
      </c>
      <c r="BB175" s="133" t="s">
        <v>603</v>
      </c>
      <c r="BC175" s="107">
        <v>2</v>
      </c>
      <c r="BD175" s="139">
        <v>1</v>
      </c>
      <c r="BE175" s="107">
        <v>10</v>
      </c>
      <c r="BF175" s="107">
        <v>10</v>
      </c>
      <c r="BG175" s="139">
        <v>1</v>
      </c>
      <c r="BH175" s="107">
        <v>4</v>
      </c>
      <c r="BI175" s="107">
        <v>7</v>
      </c>
      <c r="BJ175" s="107">
        <v>11</v>
      </c>
      <c r="BK175" s="139">
        <v>1</v>
      </c>
      <c r="BL175" s="108">
        <v>79</v>
      </c>
      <c r="BM175" s="139">
        <v>0.92941176470588238</v>
      </c>
    </row>
    <row r="176" spans="2:65" x14ac:dyDescent="0.35">
      <c r="B176" s="108" t="s">
        <v>1</v>
      </c>
      <c r="C176" s="108" t="s">
        <v>24</v>
      </c>
      <c r="D176" s="108" t="s">
        <v>64</v>
      </c>
      <c r="E176" s="143" t="s">
        <v>322</v>
      </c>
      <c r="F176" s="108" t="s">
        <v>1244</v>
      </c>
      <c r="G176" s="108" t="s">
        <v>66</v>
      </c>
      <c r="H176" s="108" t="s">
        <v>2378</v>
      </c>
      <c r="I176" s="131" t="s">
        <v>603</v>
      </c>
      <c r="J176" s="108" t="s">
        <v>1958</v>
      </c>
      <c r="K176" s="131" t="s">
        <v>603</v>
      </c>
      <c r="L176" s="108" t="s">
        <v>618</v>
      </c>
      <c r="M176" s="108" t="s">
        <v>534</v>
      </c>
      <c r="N176" s="129" t="s">
        <v>534</v>
      </c>
      <c r="O176" s="108">
        <v>2</v>
      </c>
      <c r="P176" s="108">
        <v>2</v>
      </c>
      <c r="Q176" s="108">
        <v>1</v>
      </c>
      <c r="R176" s="108">
        <v>1</v>
      </c>
      <c r="S176" s="108">
        <v>2</v>
      </c>
      <c r="T176" s="108">
        <v>2</v>
      </c>
      <c r="U176" s="108">
        <v>2</v>
      </c>
      <c r="V176" s="108">
        <v>2</v>
      </c>
      <c r="W176" s="108">
        <v>4</v>
      </c>
      <c r="X176" s="108" t="s">
        <v>2377</v>
      </c>
      <c r="Y176" s="108" t="s">
        <v>548</v>
      </c>
      <c r="Z176" s="108" t="s">
        <v>548</v>
      </c>
      <c r="AA176" s="108" t="s">
        <v>548</v>
      </c>
      <c r="AB176" s="108" t="s">
        <v>548</v>
      </c>
      <c r="AC176" s="108">
        <v>18</v>
      </c>
      <c r="AD176" s="135">
        <v>1</v>
      </c>
      <c r="AE176" s="108">
        <v>10</v>
      </c>
      <c r="AF176" s="108">
        <v>10</v>
      </c>
      <c r="AG176" s="135">
        <v>1</v>
      </c>
      <c r="AH176" s="108">
        <v>10</v>
      </c>
      <c r="AI176" s="130">
        <v>0</v>
      </c>
      <c r="AJ176" s="108">
        <v>10</v>
      </c>
      <c r="AK176" s="140">
        <v>0.7142857142857143</v>
      </c>
      <c r="AL176" s="108">
        <v>3</v>
      </c>
      <c r="AM176" s="108" t="s">
        <v>548</v>
      </c>
      <c r="AN176" s="108" t="s">
        <v>548</v>
      </c>
      <c r="AO176" s="108">
        <v>4</v>
      </c>
      <c r="AP176" s="130">
        <v>0</v>
      </c>
      <c r="AQ176" s="108">
        <v>7</v>
      </c>
      <c r="AR176" s="135">
        <v>0.77777777777777779</v>
      </c>
      <c r="AS176" s="108">
        <v>5</v>
      </c>
      <c r="AT176" s="108">
        <v>4</v>
      </c>
      <c r="AU176" s="108">
        <v>9</v>
      </c>
      <c r="AV176" s="135">
        <v>1</v>
      </c>
      <c r="AW176" s="108">
        <v>2</v>
      </c>
      <c r="AX176" s="108" t="s">
        <v>548</v>
      </c>
      <c r="AY176" s="108">
        <v>2</v>
      </c>
      <c r="AZ176" s="135">
        <v>1</v>
      </c>
      <c r="BA176" s="108">
        <v>2</v>
      </c>
      <c r="BB176" s="131" t="s">
        <v>603</v>
      </c>
      <c r="BC176" s="108">
        <v>2</v>
      </c>
      <c r="BD176" s="135">
        <v>1</v>
      </c>
      <c r="BE176" s="108">
        <v>10</v>
      </c>
      <c r="BF176" s="108">
        <v>10</v>
      </c>
      <c r="BG176" s="135">
        <v>1</v>
      </c>
      <c r="BH176" s="108">
        <v>4</v>
      </c>
      <c r="BI176" s="108">
        <v>7</v>
      </c>
      <c r="BJ176" s="108">
        <v>11</v>
      </c>
      <c r="BK176" s="135">
        <v>1</v>
      </c>
      <c r="BL176" s="108">
        <v>79</v>
      </c>
      <c r="BM176" s="135">
        <v>0.92941176470588238</v>
      </c>
    </row>
    <row r="177" spans="2:65" x14ac:dyDescent="0.35">
      <c r="B177" s="107" t="s">
        <v>1</v>
      </c>
      <c r="C177" s="107" t="s">
        <v>24</v>
      </c>
      <c r="D177" s="107" t="s">
        <v>57</v>
      </c>
      <c r="E177" s="144" t="s">
        <v>58</v>
      </c>
      <c r="F177" s="107" t="s">
        <v>924</v>
      </c>
      <c r="G177" s="107" t="s">
        <v>59</v>
      </c>
      <c r="H177" s="107" t="s">
        <v>2376</v>
      </c>
      <c r="I177" s="133" t="s">
        <v>603</v>
      </c>
      <c r="J177" s="107" t="s">
        <v>2262</v>
      </c>
      <c r="K177" s="133" t="s">
        <v>603</v>
      </c>
      <c r="L177" s="107" t="s">
        <v>627</v>
      </c>
      <c r="M177" s="107" t="s">
        <v>534</v>
      </c>
      <c r="N177" s="132" t="s">
        <v>534</v>
      </c>
      <c r="O177" s="107">
        <v>2</v>
      </c>
      <c r="P177" s="107">
        <v>2</v>
      </c>
      <c r="Q177" s="107">
        <v>1</v>
      </c>
      <c r="R177" s="107">
        <v>1</v>
      </c>
      <c r="S177" s="107">
        <v>2</v>
      </c>
      <c r="T177" s="107">
        <v>2</v>
      </c>
      <c r="U177" s="107">
        <v>2</v>
      </c>
      <c r="V177" s="107">
        <v>2</v>
      </c>
      <c r="W177" s="107">
        <v>4</v>
      </c>
      <c r="X177" s="107" t="s">
        <v>2375</v>
      </c>
      <c r="Y177" s="107" t="s">
        <v>548</v>
      </c>
      <c r="Z177" s="107" t="s">
        <v>548</v>
      </c>
      <c r="AA177" s="107" t="s">
        <v>548</v>
      </c>
      <c r="AB177" s="107" t="s">
        <v>548</v>
      </c>
      <c r="AC177" s="107">
        <v>18</v>
      </c>
      <c r="AD177" s="139">
        <v>1</v>
      </c>
      <c r="AE177" s="107">
        <v>10</v>
      </c>
      <c r="AF177" s="107">
        <v>10</v>
      </c>
      <c r="AG177" s="139">
        <v>1</v>
      </c>
      <c r="AH177" s="107">
        <v>10</v>
      </c>
      <c r="AI177" s="138">
        <v>0</v>
      </c>
      <c r="AJ177" s="107">
        <v>10</v>
      </c>
      <c r="AK177" s="137">
        <v>0.7142857142857143</v>
      </c>
      <c r="AL177" s="107">
        <v>3</v>
      </c>
      <c r="AM177" s="107" t="s">
        <v>548</v>
      </c>
      <c r="AN177" s="107" t="s">
        <v>548</v>
      </c>
      <c r="AO177" s="107">
        <v>4</v>
      </c>
      <c r="AP177" s="107">
        <v>2</v>
      </c>
      <c r="AQ177" s="107">
        <v>9</v>
      </c>
      <c r="AR177" s="139">
        <v>1</v>
      </c>
      <c r="AS177" s="107">
        <v>5</v>
      </c>
      <c r="AT177" s="107">
        <v>4</v>
      </c>
      <c r="AU177" s="107">
        <v>9</v>
      </c>
      <c r="AV177" s="139">
        <v>1</v>
      </c>
      <c r="AW177" s="138">
        <v>0</v>
      </c>
      <c r="AX177" s="107" t="s">
        <v>614</v>
      </c>
      <c r="AY177" s="107" t="s">
        <v>534</v>
      </c>
      <c r="AZ177" s="136">
        <v>0</v>
      </c>
      <c r="BA177" s="107">
        <v>2</v>
      </c>
      <c r="BB177" s="133" t="s">
        <v>603</v>
      </c>
      <c r="BC177" s="107">
        <v>2</v>
      </c>
      <c r="BD177" s="139">
        <v>1</v>
      </c>
      <c r="BE177" s="107">
        <v>10</v>
      </c>
      <c r="BF177" s="107">
        <v>10</v>
      </c>
      <c r="BG177" s="139">
        <v>1</v>
      </c>
      <c r="BH177" s="107">
        <v>4</v>
      </c>
      <c r="BI177" s="107">
        <v>7</v>
      </c>
      <c r="BJ177" s="107">
        <v>11</v>
      </c>
      <c r="BK177" s="139">
        <v>1</v>
      </c>
      <c r="BL177" s="108">
        <v>79</v>
      </c>
      <c r="BM177" s="139">
        <v>0.92941176470588238</v>
      </c>
    </row>
    <row r="178" spans="2:65" x14ac:dyDescent="0.35">
      <c r="B178" s="108" t="s">
        <v>1</v>
      </c>
      <c r="C178" s="108" t="s">
        <v>21</v>
      </c>
      <c r="D178" s="108" t="s">
        <v>315</v>
      </c>
      <c r="E178" s="143" t="s">
        <v>316</v>
      </c>
      <c r="F178" s="108" t="s">
        <v>1142</v>
      </c>
      <c r="G178" s="108" t="s">
        <v>80</v>
      </c>
      <c r="H178" s="108" t="s">
        <v>2374</v>
      </c>
      <c r="I178" s="131" t="s">
        <v>603</v>
      </c>
      <c r="J178" s="108" t="s">
        <v>2108</v>
      </c>
      <c r="K178" s="131" t="s">
        <v>603</v>
      </c>
      <c r="L178" s="108" t="s">
        <v>637</v>
      </c>
      <c r="M178" s="108" t="s">
        <v>534</v>
      </c>
      <c r="N178" s="129" t="s">
        <v>534</v>
      </c>
      <c r="O178" s="108">
        <v>2</v>
      </c>
      <c r="P178" s="108">
        <v>2</v>
      </c>
      <c r="Q178" s="108">
        <v>1</v>
      </c>
      <c r="R178" s="108">
        <v>1</v>
      </c>
      <c r="S178" s="108">
        <v>2</v>
      </c>
      <c r="T178" s="108">
        <v>2</v>
      </c>
      <c r="U178" s="108">
        <v>2</v>
      </c>
      <c r="V178" s="108">
        <v>2</v>
      </c>
      <c r="W178" s="108">
        <v>4</v>
      </c>
      <c r="X178" s="108" t="s">
        <v>2373</v>
      </c>
      <c r="Y178" s="108" t="s">
        <v>548</v>
      </c>
      <c r="Z178" s="108" t="s">
        <v>548</v>
      </c>
      <c r="AA178" s="108" t="s">
        <v>548</v>
      </c>
      <c r="AB178" s="108" t="s">
        <v>548</v>
      </c>
      <c r="AC178" s="108">
        <v>18</v>
      </c>
      <c r="AD178" s="135">
        <v>1</v>
      </c>
      <c r="AE178" s="108">
        <v>10</v>
      </c>
      <c r="AF178" s="108">
        <v>10</v>
      </c>
      <c r="AG178" s="135">
        <v>1</v>
      </c>
      <c r="AH178" s="108">
        <v>10</v>
      </c>
      <c r="AI178" s="130">
        <v>0</v>
      </c>
      <c r="AJ178" s="108">
        <v>10</v>
      </c>
      <c r="AK178" s="140">
        <v>0.7142857142857143</v>
      </c>
      <c r="AL178" s="108">
        <v>3</v>
      </c>
      <c r="AM178" s="108" t="s">
        <v>548</v>
      </c>
      <c r="AN178" s="108" t="s">
        <v>548</v>
      </c>
      <c r="AO178" s="108">
        <v>4</v>
      </c>
      <c r="AP178" s="130">
        <v>0</v>
      </c>
      <c r="AQ178" s="108">
        <v>7</v>
      </c>
      <c r="AR178" s="135">
        <v>0.77777777777777779</v>
      </c>
      <c r="AS178" s="108">
        <v>5</v>
      </c>
      <c r="AT178" s="108">
        <v>4</v>
      </c>
      <c r="AU178" s="108">
        <v>9</v>
      </c>
      <c r="AV178" s="135">
        <v>1</v>
      </c>
      <c r="AW178" s="108">
        <v>2</v>
      </c>
      <c r="AX178" s="108" t="s">
        <v>548</v>
      </c>
      <c r="AY178" s="108">
        <v>2</v>
      </c>
      <c r="AZ178" s="135">
        <v>1</v>
      </c>
      <c r="BA178" s="108">
        <v>2</v>
      </c>
      <c r="BB178" s="131" t="s">
        <v>603</v>
      </c>
      <c r="BC178" s="108">
        <v>2</v>
      </c>
      <c r="BD178" s="135">
        <v>1</v>
      </c>
      <c r="BE178" s="108">
        <v>10</v>
      </c>
      <c r="BF178" s="108">
        <v>10</v>
      </c>
      <c r="BG178" s="135">
        <v>1</v>
      </c>
      <c r="BH178" s="108">
        <v>4</v>
      </c>
      <c r="BI178" s="108">
        <v>7</v>
      </c>
      <c r="BJ178" s="108">
        <v>11</v>
      </c>
      <c r="BK178" s="135">
        <v>1</v>
      </c>
      <c r="BL178" s="108">
        <v>79</v>
      </c>
      <c r="BM178" s="135">
        <v>0.92941176470588238</v>
      </c>
    </row>
    <row r="179" spans="2:65" x14ac:dyDescent="0.35">
      <c r="B179" s="107" t="s">
        <v>1</v>
      </c>
      <c r="C179" s="107" t="s">
        <v>24</v>
      </c>
      <c r="D179" s="107" t="s">
        <v>57</v>
      </c>
      <c r="E179" s="144" t="s">
        <v>191</v>
      </c>
      <c r="F179" s="107" t="s">
        <v>984</v>
      </c>
      <c r="G179" s="107" t="s">
        <v>42</v>
      </c>
      <c r="H179" s="107" t="s">
        <v>2372</v>
      </c>
      <c r="I179" s="133" t="s">
        <v>603</v>
      </c>
      <c r="J179" s="107" t="s">
        <v>2291</v>
      </c>
      <c r="K179" s="133" t="s">
        <v>603</v>
      </c>
      <c r="L179" s="107" t="s">
        <v>749</v>
      </c>
      <c r="M179" s="107" t="s">
        <v>534</v>
      </c>
      <c r="N179" s="132" t="s">
        <v>534</v>
      </c>
      <c r="O179" s="107">
        <v>2</v>
      </c>
      <c r="P179" s="107">
        <v>2</v>
      </c>
      <c r="Q179" s="107">
        <v>1</v>
      </c>
      <c r="R179" s="107">
        <v>1</v>
      </c>
      <c r="S179" s="107">
        <v>2</v>
      </c>
      <c r="T179" s="107">
        <v>2</v>
      </c>
      <c r="U179" s="107">
        <v>2</v>
      </c>
      <c r="V179" s="107">
        <v>2</v>
      </c>
      <c r="W179" s="107">
        <v>4</v>
      </c>
      <c r="X179" s="107" t="s">
        <v>643</v>
      </c>
      <c r="Y179" s="107" t="s">
        <v>548</v>
      </c>
      <c r="Z179" s="107" t="s">
        <v>548</v>
      </c>
      <c r="AA179" s="107" t="s">
        <v>548</v>
      </c>
      <c r="AB179" s="107" t="s">
        <v>548</v>
      </c>
      <c r="AC179" s="107">
        <v>18</v>
      </c>
      <c r="AD179" s="139">
        <v>1</v>
      </c>
      <c r="AE179" s="107">
        <v>10</v>
      </c>
      <c r="AF179" s="107">
        <v>10</v>
      </c>
      <c r="AG179" s="139">
        <v>1</v>
      </c>
      <c r="AH179" s="107">
        <v>10</v>
      </c>
      <c r="AI179" s="138">
        <v>0</v>
      </c>
      <c r="AJ179" s="107">
        <v>10</v>
      </c>
      <c r="AK179" s="137">
        <v>0.7142857142857143</v>
      </c>
      <c r="AL179" s="107">
        <v>3</v>
      </c>
      <c r="AM179" s="107" t="s">
        <v>548</v>
      </c>
      <c r="AN179" s="107" t="s">
        <v>548</v>
      </c>
      <c r="AO179" s="107">
        <v>4</v>
      </c>
      <c r="AP179" s="138">
        <v>0</v>
      </c>
      <c r="AQ179" s="107">
        <v>7</v>
      </c>
      <c r="AR179" s="139">
        <v>0.77777777777777779</v>
      </c>
      <c r="AS179" s="107">
        <v>5</v>
      </c>
      <c r="AT179" s="107">
        <v>4</v>
      </c>
      <c r="AU179" s="107">
        <v>9</v>
      </c>
      <c r="AV179" s="139">
        <v>1</v>
      </c>
      <c r="AW179" s="107">
        <v>2</v>
      </c>
      <c r="AX179" s="107" t="s">
        <v>614</v>
      </c>
      <c r="AY179" s="107">
        <v>2</v>
      </c>
      <c r="AZ179" s="139">
        <v>1</v>
      </c>
      <c r="BA179" s="107">
        <v>2</v>
      </c>
      <c r="BB179" s="133" t="s">
        <v>603</v>
      </c>
      <c r="BC179" s="107">
        <v>2</v>
      </c>
      <c r="BD179" s="139">
        <v>1</v>
      </c>
      <c r="BE179" s="107">
        <v>10</v>
      </c>
      <c r="BF179" s="107">
        <v>10</v>
      </c>
      <c r="BG179" s="139">
        <v>1</v>
      </c>
      <c r="BH179" s="107">
        <v>4</v>
      </c>
      <c r="BI179" s="107">
        <v>7</v>
      </c>
      <c r="BJ179" s="107">
        <v>11</v>
      </c>
      <c r="BK179" s="139">
        <v>1</v>
      </c>
      <c r="BL179" s="108">
        <v>79</v>
      </c>
      <c r="BM179" s="139">
        <v>0.92941176470588238</v>
      </c>
    </row>
    <row r="180" spans="2:65" x14ac:dyDescent="0.35">
      <c r="B180" s="108" t="s">
        <v>1</v>
      </c>
      <c r="C180" s="108" t="s">
        <v>24</v>
      </c>
      <c r="D180" s="108" t="s">
        <v>120</v>
      </c>
      <c r="E180" s="143" t="s">
        <v>333</v>
      </c>
      <c r="F180" s="108" t="s">
        <v>1094</v>
      </c>
      <c r="G180" s="108" t="s">
        <v>42</v>
      </c>
      <c r="H180" s="108" t="s">
        <v>2371</v>
      </c>
      <c r="I180" s="131" t="s">
        <v>603</v>
      </c>
      <c r="J180" s="108" t="s">
        <v>1415</v>
      </c>
      <c r="K180" s="131" t="s">
        <v>603</v>
      </c>
      <c r="L180" s="108" t="s">
        <v>625</v>
      </c>
      <c r="M180" s="108" t="s">
        <v>534</v>
      </c>
      <c r="N180" s="129" t="s">
        <v>534</v>
      </c>
      <c r="O180" s="108">
        <v>2</v>
      </c>
      <c r="P180" s="108">
        <v>2</v>
      </c>
      <c r="Q180" s="108">
        <v>1</v>
      </c>
      <c r="R180" s="108">
        <v>1</v>
      </c>
      <c r="S180" s="108">
        <v>2</v>
      </c>
      <c r="T180" s="108" t="s">
        <v>548</v>
      </c>
      <c r="U180" s="108">
        <v>2</v>
      </c>
      <c r="V180" s="108">
        <v>2</v>
      </c>
      <c r="W180" s="130">
        <v>0</v>
      </c>
      <c r="X180" s="108" t="s">
        <v>2370</v>
      </c>
      <c r="Y180" s="108" t="s">
        <v>548</v>
      </c>
      <c r="Z180" s="108" t="s">
        <v>548</v>
      </c>
      <c r="AA180" s="108" t="s">
        <v>548</v>
      </c>
      <c r="AB180" s="108" t="s">
        <v>548</v>
      </c>
      <c r="AC180" s="108">
        <v>12</v>
      </c>
      <c r="AD180" s="135">
        <v>0.75</v>
      </c>
      <c r="AE180" s="108">
        <v>10</v>
      </c>
      <c r="AF180" s="108">
        <v>10</v>
      </c>
      <c r="AG180" s="135">
        <v>1</v>
      </c>
      <c r="AH180" s="108">
        <v>10</v>
      </c>
      <c r="AI180" s="108">
        <v>4</v>
      </c>
      <c r="AJ180" s="108">
        <v>14</v>
      </c>
      <c r="AK180" s="135">
        <v>1</v>
      </c>
      <c r="AL180" s="108">
        <v>3</v>
      </c>
      <c r="AM180" s="108">
        <v>3</v>
      </c>
      <c r="AN180" s="108" t="s">
        <v>614</v>
      </c>
      <c r="AO180" s="108">
        <v>4</v>
      </c>
      <c r="AP180" s="108" t="s">
        <v>548</v>
      </c>
      <c r="AQ180" s="108">
        <v>10</v>
      </c>
      <c r="AR180" s="135">
        <v>1</v>
      </c>
      <c r="AS180" s="108">
        <v>5</v>
      </c>
      <c r="AT180" s="108">
        <v>4</v>
      </c>
      <c r="AU180" s="108">
        <v>9</v>
      </c>
      <c r="AV180" s="135">
        <v>1</v>
      </c>
      <c r="AW180" s="130">
        <v>0</v>
      </c>
      <c r="AX180" s="108" t="s">
        <v>614</v>
      </c>
      <c r="AY180" s="108" t="s">
        <v>534</v>
      </c>
      <c r="AZ180" s="134">
        <v>0</v>
      </c>
      <c r="BA180" s="108">
        <v>2</v>
      </c>
      <c r="BB180" s="131" t="s">
        <v>603</v>
      </c>
      <c r="BC180" s="108">
        <v>2</v>
      </c>
      <c r="BD180" s="135">
        <v>1</v>
      </c>
      <c r="BE180" s="108">
        <v>10</v>
      </c>
      <c r="BF180" s="108">
        <v>10</v>
      </c>
      <c r="BG180" s="135">
        <v>1</v>
      </c>
      <c r="BH180" s="108">
        <v>4</v>
      </c>
      <c r="BI180" s="108">
        <v>7</v>
      </c>
      <c r="BJ180" s="108">
        <v>11</v>
      </c>
      <c r="BK180" s="135">
        <v>1</v>
      </c>
      <c r="BL180" s="108">
        <v>78</v>
      </c>
      <c r="BM180" s="135">
        <v>0.9285714285714286</v>
      </c>
    </row>
    <row r="181" spans="2:65" x14ac:dyDescent="0.35">
      <c r="B181" s="107" t="s">
        <v>1</v>
      </c>
      <c r="C181" s="107" t="s">
        <v>78</v>
      </c>
      <c r="D181" s="107" t="s">
        <v>78</v>
      </c>
      <c r="E181" s="144" t="s">
        <v>123</v>
      </c>
      <c r="F181" s="107" t="s">
        <v>911</v>
      </c>
      <c r="G181" s="107" t="s">
        <v>521</v>
      </c>
      <c r="H181" s="107" t="s">
        <v>2369</v>
      </c>
      <c r="I181" s="133" t="s">
        <v>603</v>
      </c>
      <c r="J181" s="107" t="s">
        <v>1303</v>
      </c>
      <c r="K181" s="133" t="s">
        <v>603</v>
      </c>
      <c r="L181" s="107" t="s">
        <v>620</v>
      </c>
      <c r="M181" s="107" t="s">
        <v>534</v>
      </c>
      <c r="N181" s="132" t="s">
        <v>534</v>
      </c>
      <c r="O181" s="107">
        <v>2</v>
      </c>
      <c r="P181" s="107">
        <v>2</v>
      </c>
      <c r="Q181" s="107">
        <v>1</v>
      </c>
      <c r="R181" s="107">
        <v>1</v>
      </c>
      <c r="S181" s="107">
        <v>2</v>
      </c>
      <c r="T181" s="107" t="s">
        <v>548</v>
      </c>
      <c r="U181" s="107">
        <v>2</v>
      </c>
      <c r="V181" s="107">
        <v>2</v>
      </c>
      <c r="W181" s="107">
        <v>4</v>
      </c>
      <c r="X181" s="107" t="s">
        <v>2368</v>
      </c>
      <c r="Y181" s="107" t="s">
        <v>548</v>
      </c>
      <c r="Z181" s="107" t="s">
        <v>548</v>
      </c>
      <c r="AA181" s="107" t="s">
        <v>548</v>
      </c>
      <c r="AB181" s="107" t="s">
        <v>548</v>
      </c>
      <c r="AC181" s="107">
        <v>16</v>
      </c>
      <c r="AD181" s="139">
        <v>1</v>
      </c>
      <c r="AE181" s="107">
        <v>10</v>
      </c>
      <c r="AF181" s="107">
        <v>10</v>
      </c>
      <c r="AG181" s="139">
        <v>1</v>
      </c>
      <c r="AH181" s="107">
        <v>10</v>
      </c>
      <c r="AI181" s="138">
        <v>0</v>
      </c>
      <c r="AJ181" s="107">
        <v>10</v>
      </c>
      <c r="AK181" s="137">
        <v>0.7142857142857143</v>
      </c>
      <c r="AL181" s="107">
        <v>3</v>
      </c>
      <c r="AM181" s="107" t="s">
        <v>548</v>
      </c>
      <c r="AN181" s="107" t="s">
        <v>548</v>
      </c>
      <c r="AO181" s="107">
        <v>4</v>
      </c>
      <c r="AP181" s="138">
        <v>0</v>
      </c>
      <c r="AQ181" s="107">
        <v>7</v>
      </c>
      <c r="AR181" s="139">
        <v>0.77777777777777779</v>
      </c>
      <c r="AS181" s="107">
        <v>5</v>
      </c>
      <c r="AT181" s="107">
        <v>4</v>
      </c>
      <c r="AU181" s="107">
        <v>9</v>
      </c>
      <c r="AV181" s="139">
        <v>1</v>
      </c>
      <c r="AW181" s="107">
        <v>2</v>
      </c>
      <c r="AX181" s="107" t="s">
        <v>614</v>
      </c>
      <c r="AY181" s="107">
        <v>2</v>
      </c>
      <c r="AZ181" s="139">
        <v>1</v>
      </c>
      <c r="BA181" s="107">
        <v>2</v>
      </c>
      <c r="BB181" s="133" t="s">
        <v>603</v>
      </c>
      <c r="BC181" s="107">
        <v>2</v>
      </c>
      <c r="BD181" s="139">
        <v>1</v>
      </c>
      <c r="BE181" s="107">
        <v>10</v>
      </c>
      <c r="BF181" s="107">
        <v>10</v>
      </c>
      <c r="BG181" s="139">
        <v>1</v>
      </c>
      <c r="BH181" s="107">
        <v>4</v>
      </c>
      <c r="BI181" s="107">
        <v>7</v>
      </c>
      <c r="BJ181" s="107">
        <v>11</v>
      </c>
      <c r="BK181" s="139">
        <v>1</v>
      </c>
      <c r="BL181" s="108">
        <v>77</v>
      </c>
      <c r="BM181" s="139">
        <v>0.92771084337349397</v>
      </c>
    </row>
    <row r="182" spans="2:65" x14ac:dyDescent="0.35">
      <c r="B182" s="108" t="s">
        <v>1</v>
      </c>
      <c r="C182" s="108" t="s">
        <v>117</v>
      </c>
      <c r="D182" s="108" t="s">
        <v>118</v>
      </c>
      <c r="E182" s="143" t="s">
        <v>341</v>
      </c>
      <c r="F182" s="108" t="s">
        <v>1242</v>
      </c>
      <c r="G182" s="108" t="s">
        <v>45</v>
      </c>
      <c r="H182" s="108" t="s">
        <v>2336</v>
      </c>
      <c r="I182" s="131" t="s">
        <v>603</v>
      </c>
      <c r="J182" s="108" t="s">
        <v>1303</v>
      </c>
      <c r="K182" s="131" t="s">
        <v>603</v>
      </c>
      <c r="L182" s="108" t="s">
        <v>624</v>
      </c>
      <c r="M182" s="108" t="s">
        <v>534</v>
      </c>
      <c r="N182" s="129" t="s">
        <v>534</v>
      </c>
      <c r="O182" s="108">
        <v>2</v>
      </c>
      <c r="P182" s="108">
        <v>2</v>
      </c>
      <c r="Q182" s="108">
        <v>1</v>
      </c>
      <c r="R182" s="108">
        <v>1</v>
      </c>
      <c r="S182" s="108">
        <v>2</v>
      </c>
      <c r="T182" s="108" t="s">
        <v>548</v>
      </c>
      <c r="U182" s="108">
        <v>2</v>
      </c>
      <c r="V182" s="108">
        <v>2</v>
      </c>
      <c r="W182" s="130">
        <v>0</v>
      </c>
      <c r="X182" s="108" t="s">
        <v>2367</v>
      </c>
      <c r="Y182" s="108" t="s">
        <v>548</v>
      </c>
      <c r="Z182" s="108" t="s">
        <v>548</v>
      </c>
      <c r="AA182" s="108" t="s">
        <v>548</v>
      </c>
      <c r="AB182" s="108" t="s">
        <v>548</v>
      </c>
      <c r="AC182" s="108">
        <v>12</v>
      </c>
      <c r="AD182" s="135">
        <v>0.75</v>
      </c>
      <c r="AE182" s="108">
        <v>10</v>
      </c>
      <c r="AF182" s="108">
        <v>10</v>
      </c>
      <c r="AG182" s="135">
        <v>1</v>
      </c>
      <c r="AH182" s="108">
        <v>10</v>
      </c>
      <c r="AI182" s="108">
        <v>4</v>
      </c>
      <c r="AJ182" s="108">
        <v>14</v>
      </c>
      <c r="AK182" s="135">
        <v>1</v>
      </c>
      <c r="AL182" s="108">
        <v>3</v>
      </c>
      <c r="AM182" s="108" t="s">
        <v>548</v>
      </c>
      <c r="AN182" s="108" t="s">
        <v>548</v>
      </c>
      <c r="AO182" s="108">
        <v>4</v>
      </c>
      <c r="AP182" s="108" t="s">
        <v>548</v>
      </c>
      <c r="AQ182" s="108">
        <v>7</v>
      </c>
      <c r="AR182" s="135">
        <v>1</v>
      </c>
      <c r="AS182" s="108">
        <v>5</v>
      </c>
      <c r="AT182" s="108">
        <v>4</v>
      </c>
      <c r="AU182" s="108">
        <v>9</v>
      </c>
      <c r="AV182" s="135">
        <v>1</v>
      </c>
      <c r="AW182" s="108">
        <v>2</v>
      </c>
      <c r="AX182" s="108" t="s">
        <v>614</v>
      </c>
      <c r="AY182" s="108">
        <v>2</v>
      </c>
      <c r="AZ182" s="135">
        <v>1</v>
      </c>
      <c r="BA182" s="130">
        <v>0</v>
      </c>
      <c r="BB182" s="131" t="s">
        <v>603</v>
      </c>
      <c r="BC182" s="108" t="s">
        <v>534</v>
      </c>
      <c r="BD182" s="134">
        <v>0</v>
      </c>
      <c r="BE182" s="108">
        <v>10</v>
      </c>
      <c r="BF182" s="108">
        <v>10</v>
      </c>
      <c r="BG182" s="135">
        <v>1</v>
      </c>
      <c r="BH182" s="108">
        <v>4</v>
      </c>
      <c r="BI182" s="108">
        <v>7</v>
      </c>
      <c r="BJ182" s="108">
        <v>11</v>
      </c>
      <c r="BK182" s="135">
        <v>1</v>
      </c>
      <c r="BL182" s="108">
        <v>75</v>
      </c>
      <c r="BM182" s="135">
        <v>0.92592592592592593</v>
      </c>
    </row>
    <row r="183" spans="2:65" x14ac:dyDescent="0.35">
      <c r="B183" s="107" t="s">
        <v>1</v>
      </c>
      <c r="C183" s="107" t="s">
        <v>27</v>
      </c>
      <c r="D183" s="107" t="s">
        <v>28</v>
      </c>
      <c r="E183" s="144" t="s">
        <v>275</v>
      </c>
      <c r="F183" s="107" t="s">
        <v>1121</v>
      </c>
      <c r="G183" s="107" t="s">
        <v>30</v>
      </c>
      <c r="H183" s="107" t="s">
        <v>2366</v>
      </c>
      <c r="I183" s="133" t="s">
        <v>603</v>
      </c>
      <c r="J183" s="107" t="s">
        <v>2245</v>
      </c>
      <c r="K183" s="133" t="s">
        <v>603</v>
      </c>
      <c r="L183" s="107" t="s">
        <v>2365</v>
      </c>
      <c r="M183" s="107" t="s">
        <v>534</v>
      </c>
      <c r="N183" s="132" t="s">
        <v>534</v>
      </c>
      <c r="O183" s="107">
        <v>2</v>
      </c>
      <c r="P183" s="107">
        <v>2</v>
      </c>
      <c r="Q183" s="107">
        <v>1</v>
      </c>
      <c r="R183" s="107">
        <v>1</v>
      </c>
      <c r="S183" s="107">
        <v>2</v>
      </c>
      <c r="T183" s="107">
        <v>2</v>
      </c>
      <c r="U183" s="107">
        <v>2</v>
      </c>
      <c r="V183" s="107">
        <v>2</v>
      </c>
      <c r="W183" s="107">
        <v>4</v>
      </c>
      <c r="X183" s="107" t="s">
        <v>650</v>
      </c>
      <c r="Y183" s="107" t="s">
        <v>548</v>
      </c>
      <c r="Z183" s="107" t="s">
        <v>548</v>
      </c>
      <c r="AA183" s="107" t="s">
        <v>548</v>
      </c>
      <c r="AB183" s="107" t="s">
        <v>548</v>
      </c>
      <c r="AC183" s="107">
        <v>18</v>
      </c>
      <c r="AD183" s="139">
        <v>1</v>
      </c>
      <c r="AE183" s="107">
        <v>10</v>
      </c>
      <c r="AF183" s="107">
        <v>10</v>
      </c>
      <c r="AG183" s="139">
        <v>1</v>
      </c>
      <c r="AH183" s="107">
        <v>10</v>
      </c>
      <c r="AI183" s="107" t="s">
        <v>548</v>
      </c>
      <c r="AJ183" s="107">
        <v>10</v>
      </c>
      <c r="AK183" s="139">
        <v>1</v>
      </c>
      <c r="AL183" s="107">
        <v>3</v>
      </c>
      <c r="AM183" s="107" t="s">
        <v>548</v>
      </c>
      <c r="AN183" s="107" t="s">
        <v>548</v>
      </c>
      <c r="AO183" s="107">
        <v>4</v>
      </c>
      <c r="AP183" s="138">
        <v>0</v>
      </c>
      <c r="AQ183" s="107">
        <v>7</v>
      </c>
      <c r="AR183" s="139">
        <v>0.77777777777777779</v>
      </c>
      <c r="AS183" s="107">
        <v>5</v>
      </c>
      <c r="AT183" s="107">
        <v>4</v>
      </c>
      <c r="AU183" s="107">
        <v>9</v>
      </c>
      <c r="AV183" s="139">
        <v>1</v>
      </c>
      <c r="AW183" s="138">
        <v>0</v>
      </c>
      <c r="AX183" s="107" t="s">
        <v>614</v>
      </c>
      <c r="AY183" s="107" t="s">
        <v>534</v>
      </c>
      <c r="AZ183" s="136">
        <v>0</v>
      </c>
      <c r="BA183" s="138">
        <v>0</v>
      </c>
      <c r="BB183" s="133" t="s">
        <v>603</v>
      </c>
      <c r="BC183" s="107" t="s">
        <v>534</v>
      </c>
      <c r="BD183" s="136">
        <v>0</v>
      </c>
      <c r="BE183" s="107">
        <v>10</v>
      </c>
      <c r="BF183" s="107">
        <v>10</v>
      </c>
      <c r="BG183" s="139">
        <v>1</v>
      </c>
      <c r="BH183" s="107">
        <v>4</v>
      </c>
      <c r="BI183" s="107">
        <v>7</v>
      </c>
      <c r="BJ183" s="107">
        <v>11</v>
      </c>
      <c r="BK183" s="139">
        <v>1</v>
      </c>
      <c r="BL183" s="108">
        <v>75</v>
      </c>
      <c r="BM183" s="139">
        <v>0.92592592592592593</v>
      </c>
    </row>
    <row r="184" spans="2:65" x14ac:dyDescent="0.35">
      <c r="B184" s="108" t="s">
        <v>1</v>
      </c>
      <c r="C184" s="108" t="s">
        <v>21</v>
      </c>
      <c r="D184" s="108" t="s">
        <v>394</v>
      </c>
      <c r="E184" s="143" t="s">
        <v>395</v>
      </c>
      <c r="F184" s="108" t="s">
        <v>1237</v>
      </c>
      <c r="G184" s="108" t="s">
        <v>5</v>
      </c>
      <c r="H184" s="108" t="s">
        <v>2364</v>
      </c>
      <c r="I184" s="131" t="s">
        <v>603</v>
      </c>
      <c r="J184" s="108" t="s">
        <v>2108</v>
      </c>
      <c r="K184" s="131" t="s">
        <v>603</v>
      </c>
      <c r="L184" s="108" t="s">
        <v>618</v>
      </c>
      <c r="M184" s="108" t="s">
        <v>534</v>
      </c>
      <c r="N184" s="129" t="s">
        <v>534</v>
      </c>
      <c r="O184" s="108">
        <v>2</v>
      </c>
      <c r="P184" s="108">
        <v>2</v>
      </c>
      <c r="Q184" s="108">
        <v>1</v>
      </c>
      <c r="R184" s="108">
        <v>1</v>
      </c>
      <c r="S184" s="108">
        <v>2</v>
      </c>
      <c r="T184" s="108" t="s">
        <v>548</v>
      </c>
      <c r="U184" s="108">
        <v>2</v>
      </c>
      <c r="V184" s="108">
        <v>2</v>
      </c>
      <c r="W184" s="108">
        <v>4</v>
      </c>
      <c r="X184" s="108" t="s">
        <v>2363</v>
      </c>
      <c r="Y184" s="108" t="s">
        <v>548</v>
      </c>
      <c r="Z184" s="108" t="s">
        <v>548</v>
      </c>
      <c r="AA184" s="108" t="s">
        <v>548</v>
      </c>
      <c r="AB184" s="108" t="s">
        <v>548</v>
      </c>
      <c r="AC184" s="108">
        <v>16</v>
      </c>
      <c r="AD184" s="135">
        <v>1</v>
      </c>
      <c r="AE184" s="108">
        <v>10</v>
      </c>
      <c r="AF184" s="108">
        <v>10</v>
      </c>
      <c r="AG184" s="135">
        <v>1</v>
      </c>
      <c r="AH184" s="108">
        <v>10</v>
      </c>
      <c r="AI184" s="108" t="s">
        <v>548</v>
      </c>
      <c r="AJ184" s="108">
        <v>10</v>
      </c>
      <c r="AK184" s="135">
        <v>1</v>
      </c>
      <c r="AL184" s="108">
        <v>3</v>
      </c>
      <c r="AM184" s="108" t="s">
        <v>548</v>
      </c>
      <c r="AN184" s="108" t="s">
        <v>548</v>
      </c>
      <c r="AO184" s="108">
        <v>4</v>
      </c>
      <c r="AP184" s="108">
        <v>2</v>
      </c>
      <c r="AQ184" s="108">
        <v>9</v>
      </c>
      <c r="AR184" s="135">
        <v>1</v>
      </c>
      <c r="AS184" s="108">
        <v>5</v>
      </c>
      <c r="AT184" s="130">
        <v>0</v>
      </c>
      <c r="AU184" s="108">
        <v>5</v>
      </c>
      <c r="AV184" s="134">
        <v>0.55555555555555558</v>
      </c>
      <c r="AW184" s="108">
        <v>2</v>
      </c>
      <c r="AX184" s="108" t="s">
        <v>548</v>
      </c>
      <c r="AY184" s="108">
        <v>2</v>
      </c>
      <c r="AZ184" s="135">
        <v>1</v>
      </c>
      <c r="BA184" s="130">
        <v>0</v>
      </c>
      <c r="BB184" s="131" t="s">
        <v>603</v>
      </c>
      <c r="BC184" s="108" t="s">
        <v>534</v>
      </c>
      <c r="BD184" s="134">
        <v>0</v>
      </c>
      <c r="BE184" s="108">
        <v>10</v>
      </c>
      <c r="BF184" s="108">
        <v>10</v>
      </c>
      <c r="BG184" s="135">
        <v>1</v>
      </c>
      <c r="BH184" s="108">
        <v>4</v>
      </c>
      <c r="BI184" s="108">
        <v>7</v>
      </c>
      <c r="BJ184" s="108">
        <v>11</v>
      </c>
      <c r="BK184" s="135">
        <v>1</v>
      </c>
      <c r="BL184" s="108">
        <v>73</v>
      </c>
      <c r="BM184" s="135">
        <v>0.92405063291139244</v>
      </c>
    </row>
    <row r="185" spans="2:65" x14ac:dyDescent="0.35">
      <c r="B185" s="107" t="s">
        <v>1</v>
      </c>
      <c r="C185" s="107" t="s">
        <v>8</v>
      </c>
      <c r="D185" s="107" t="s">
        <v>9</v>
      </c>
      <c r="E185" s="144" t="s">
        <v>372</v>
      </c>
      <c r="F185" s="107" t="s">
        <v>1236</v>
      </c>
      <c r="G185" s="107" t="s">
        <v>811</v>
      </c>
      <c r="H185" s="107" t="s">
        <v>2362</v>
      </c>
      <c r="I185" s="133" t="s">
        <v>603</v>
      </c>
      <c r="J185" s="107" t="s">
        <v>2361</v>
      </c>
      <c r="K185" s="133" t="s">
        <v>603</v>
      </c>
      <c r="L185" s="107" t="s">
        <v>619</v>
      </c>
      <c r="M185" s="107" t="s">
        <v>534</v>
      </c>
      <c r="N185" s="132" t="s">
        <v>534</v>
      </c>
      <c r="O185" s="107">
        <v>2</v>
      </c>
      <c r="P185" s="107">
        <v>2</v>
      </c>
      <c r="Q185" s="107">
        <v>1</v>
      </c>
      <c r="R185" s="107">
        <v>1</v>
      </c>
      <c r="S185" s="107">
        <v>2</v>
      </c>
      <c r="T185" s="107">
        <v>2</v>
      </c>
      <c r="U185" s="107">
        <v>2</v>
      </c>
      <c r="V185" s="107">
        <v>2</v>
      </c>
      <c r="W185" s="107">
        <v>4</v>
      </c>
      <c r="X185" s="107" t="s">
        <v>2360</v>
      </c>
      <c r="Y185" s="107" t="s">
        <v>548</v>
      </c>
      <c r="Z185" s="107" t="s">
        <v>548</v>
      </c>
      <c r="AA185" s="107" t="s">
        <v>548</v>
      </c>
      <c r="AB185" s="107" t="s">
        <v>548</v>
      </c>
      <c r="AC185" s="107">
        <v>18</v>
      </c>
      <c r="AD185" s="139">
        <v>1</v>
      </c>
      <c r="AE185" s="107" t="s">
        <v>548</v>
      </c>
      <c r="AF185" s="107" t="s">
        <v>534</v>
      </c>
      <c r="AG185" s="132" t="s">
        <v>534</v>
      </c>
      <c r="AH185" s="107">
        <v>10</v>
      </c>
      <c r="AI185" s="138">
        <v>0</v>
      </c>
      <c r="AJ185" s="107">
        <v>10</v>
      </c>
      <c r="AK185" s="137">
        <v>0.7142857142857143</v>
      </c>
      <c r="AL185" s="107">
        <v>3</v>
      </c>
      <c r="AM185" s="107">
        <v>3</v>
      </c>
      <c r="AN185" s="107" t="s">
        <v>614</v>
      </c>
      <c r="AO185" s="107">
        <v>4</v>
      </c>
      <c r="AP185" s="138">
        <v>0</v>
      </c>
      <c r="AQ185" s="107">
        <v>10</v>
      </c>
      <c r="AR185" s="139">
        <v>0.83333333333333337</v>
      </c>
      <c r="AS185" s="107">
        <v>5</v>
      </c>
      <c r="AT185" s="107">
        <v>4</v>
      </c>
      <c r="AU185" s="107">
        <v>9</v>
      </c>
      <c r="AV185" s="139">
        <v>1</v>
      </c>
      <c r="AW185" s="107">
        <v>2</v>
      </c>
      <c r="AX185" s="107" t="s">
        <v>613</v>
      </c>
      <c r="AY185" s="107">
        <v>2</v>
      </c>
      <c r="AZ185" s="139">
        <v>1</v>
      </c>
      <c r="BA185" s="107">
        <v>2</v>
      </c>
      <c r="BB185" s="133" t="s">
        <v>603</v>
      </c>
      <c r="BC185" s="107">
        <v>2</v>
      </c>
      <c r="BD185" s="139">
        <v>1</v>
      </c>
      <c r="BE185" s="107">
        <v>10</v>
      </c>
      <c r="BF185" s="107">
        <v>10</v>
      </c>
      <c r="BG185" s="139">
        <v>1</v>
      </c>
      <c r="BH185" s="107">
        <v>4</v>
      </c>
      <c r="BI185" s="107">
        <v>7</v>
      </c>
      <c r="BJ185" s="107">
        <v>11</v>
      </c>
      <c r="BK185" s="139">
        <v>1</v>
      </c>
      <c r="BL185" s="108">
        <v>72</v>
      </c>
      <c r="BM185" s="139">
        <v>0.92307692307692313</v>
      </c>
    </row>
    <row r="186" spans="2:65" x14ac:dyDescent="0.35">
      <c r="B186" s="108" t="s">
        <v>1</v>
      </c>
      <c r="C186" s="108" t="s">
        <v>24</v>
      </c>
      <c r="D186" s="108" t="s">
        <v>485</v>
      </c>
      <c r="E186" s="143" t="s">
        <v>486</v>
      </c>
      <c r="F186" s="108" t="s">
        <v>1097</v>
      </c>
      <c r="G186" s="108" t="s">
        <v>59</v>
      </c>
      <c r="H186" s="108" t="s">
        <v>2359</v>
      </c>
      <c r="I186" s="131" t="s">
        <v>603</v>
      </c>
      <c r="J186" s="108" t="s">
        <v>2159</v>
      </c>
      <c r="K186" s="131" t="s">
        <v>603</v>
      </c>
      <c r="L186" s="108" t="s">
        <v>2175</v>
      </c>
      <c r="M186" s="108" t="s">
        <v>534</v>
      </c>
      <c r="N186" s="129" t="s">
        <v>534</v>
      </c>
      <c r="O186" s="108">
        <v>2</v>
      </c>
      <c r="P186" s="108">
        <v>2</v>
      </c>
      <c r="Q186" s="108">
        <v>1</v>
      </c>
      <c r="R186" s="108">
        <v>1</v>
      </c>
      <c r="S186" s="108">
        <v>2</v>
      </c>
      <c r="T186" s="108">
        <v>2</v>
      </c>
      <c r="U186" s="108">
        <v>2</v>
      </c>
      <c r="V186" s="108">
        <v>2</v>
      </c>
      <c r="W186" s="108">
        <v>4</v>
      </c>
      <c r="X186" s="108" t="s">
        <v>2358</v>
      </c>
      <c r="Y186" s="108" t="s">
        <v>548</v>
      </c>
      <c r="Z186" s="108" t="s">
        <v>548</v>
      </c>
      <c r="AA186" s="108" t="s">
        <v>548</v>
      </c>
      <c r="AB186" s="108" t="s">
        <v>548</v>
      </c>
      <c r="AC186" s="108">
        <v>18</v>
      </c>
      <c r="AD186" s="135">
        <v>1</v>
      </c>
      <c r="AE186" s="108" t="s">
        <v>548</v>
      </c>
      <c r="AF186" s="108" t="s">
        <v>534</v>
      </c>
      <c r="AG186" s="129" t="s">
        <v>534</v>
      </c>
      <c r="AH186" s="108">
        <v>10</v>
      </c>
      <c r="AI186" s="108">
        <v>4</v>
      </c>
      <c r="AJ186" s="108">
        <v>14</v>
      </c>
      <c r="AK186" s="135">
        <v>1</v>
      </c>
      <c r="AL186" s="108">
        <v>3</v>
      </c>
      <c r="AM186" s="108">
        <v>3</v>
      </c>
      <c r="AN186" s="108" t="s">
        <v>548</v>
      </c>
      <c r="AO186" s="108">
        <v>4</v>
      </c>
      <c r="AP186" s="108" t="s">
        <v>548</v>
      </c>
      <c r="AQ186" s="108">
        <v>10</v>
      </c>
      <c r="AR186" s="135">
        <v>1</v>
      </c>
      <c r="AS186" s="108">
        <v>5</v>
      </c>
      <c r="AT186" s="130">
        <v>0</v>
      </c>
      <c r="AU186" s="108">
        <v>5</v>
      </c>
      <c r="AV186" s="134">
        <v>0.55555555555555558</v>
      </c>
      <c r="AW186" s="130">
        <v>0</v>
      </c>
      <c r="AX186" s="108" t="s">
        <v>614</v>
      </c>
      <c r="AY186" s="108" t="s">
        <v>534</v>
      </c>
      <c r="AZ186" s="134">
        <v>0</v>
      </c>
      <c r="BA186" s="108">
        <v>2</v>
      </c>
      <c r="BB186" s="131" t="s">
        <v>603</v>
      </c>
      <c r="BC186" s="108">
        <v>2</v>
      </c>
      <c r="BD186" s="135">
        <v>1</v>
      </c>
      <c r="BE186" s="108">
        <v>10</v>
      </c>
      <c r="BF186" s="108">
        <v>10</v>
      </c>
      <c r="BG186" s="135">
        <v>1</v>
      </c>
      <c r="BH186" s="108">
        <v>4</v>
      </c>
      <c r="BI186" s="108">
        <v>7</v>
      </c>
      <c r="BJ186" s="108">
        <v>11</v>
      </c>
      <c r="BK186" s="135">
        <v>1</v>
      </c>
      <c r="BL186" s="108">
        <v>70</v>
      </c>
      <c r="BM186" s="135">
        <v>0.92105263157894735</v>
      </c>
    </row>
    <row r="187" spans="2:65" x14ac:dyDescent="0.35">
      <c r="B187" s="107" t="s">
        <v>1</v>
      </c>
      <c r="C187" s="107" t="s">
        <v>8</v>
      </c>
      <c r="D187" s="107" t="s">
        <v>101</v>
      </c>
      <c r="E187" s="144" t="s">
        <v>238</v>
      </c>
      <c r="F187" s="107" t="s">
        <v>992</v>
      </c>
      <c r="G187" s="107" t="s">
        <v>11</v>
      </c>
      <c r="H187" s="107" t="s">
        <v>2357</v>
      </c>
      <c r="I187" s="133" t="s">
        <v>603</v>
      </c>
      <c r="J187" s="107" t="s">
        <v>1627</v>
      </c>
      <c r="K187" s="133" t="s">
        <v>603</v>
      </c>
      <c r="L187" s="107" t="s">
        <v>641</v>
      </c>
      <c r="M187" s="107" t="s">
        <v>534</v>
      </c>
      <c r="N187" s="132" t="s">
        <v>534</v>
      </c>
      <c r="O187" s="107">
        <v>2</v>
      </c>
      <c r="P187" s="107">
        <v>2</v>
      </c>
      <c r="Q187" s="107">
        <v>1</v>
      </c>
      <c r="R187" s="107">
        <v>1</v>
      </c>
      <c r="S187" s="107">
        <v>2</v>
      </c>
      <c r="T187" s="107">
        <v>2</v>
      </c>
      <c r="U187" s="107">
        <v>2</v>
      </c>
      <c r="V187" s="107">
        <v>2</v>
      </c>
      <c r="W187" s="107">
        <v>4</v>
      </c>
      <c r="X187" s="107" t="s">
        <v>2356</v>
      </c>
      <c r="Y187" s="107" t="s">
        <v>548</v>
      </c>
      <c r="Z187" s="107" t="s">
        <v>548</v>
      </c>
      <c r="AA187" s="107" t="s">
        <v>548</v>
      </c>
      <c r="AB187" s="107" t="s">
        <v>548</v>
      </c>
      <c r="AC187" s="107">
        <v>18</v>
      </c>
      <c r="AD187" s="139">
        <v>1</v>
      </c>
      <c r="AE187" s="107">
        <v>10</v>
      </c>
      <c r="AF187" s="107">
        <v>10</v>
      </c>
      <c r="AG187" s="139">
        <v>1</v>
      </c>
      <c r="AH187" s="107">
        <v>10</v>
      </c>
      <c r="AI187" s="138">
        <v>0</v>
      </c>
      <c r="AJ187" s="107">
        <v>10</v>
      </c>
      <c r="AK187" s="137">
        <v>0.7142857142857143</v>
      </c>
      <c r="AL187" s="138">
        <v>0</v>
      </c>
      <c r="AM187" s="107">
        <v>3</v>
      </c>
      <c r="AN187" s="107" t="s">
        <v>614</v>
      </c>
      <c r="AO187" s="107">
        <v>4</v>
      </c>
      <c r="AP187" s="107">
        <v>2</v>
      </c>
      <c r="AQ187" s="107">
        <v>9</v>
      </c>
      <c r="AR187" s="139">
        <v>0.75</v>
      </c>
      <c r="AS187" s="107">
        <v>5</v>
      </c>
      <c r="AT187" s="107">
        <v>4</v>
      </c>
      <c r="AU187" s="107">
        <v>9</v>
      </c>
      <c r="AV187" s="139">
        <v>1</v>
      </c>
      <c r="AW187" s="107">
        <v>2</v>
      </c>
      <c r="AX187" s="107" t="s">
        <v>548</v>
      </c>
      <c r="AY187" s="107">
        <v>2</v>
      </c>
      <c r="AZ187" s="139">
        <v>1</v>
      </c>
      <c r="BA187" s="107">
        <v>2</v>
      </c>
      <c r="BB187" s="133" t="s">
        <v>603</v>
      </c>
      <c r="BC187" s="107">
        <v>2</v>
      </c>
      <c r="BD187" s="139">
        <v>1</v>
      </c>
      <c r="BE187" s="107">
        <v>10</v>
      </c>
      <c r="BF187" s="107">
        <v>10</v>
      </c>
      <c r="BG187" s="139">
        <v>1</v>
      </c>
      <c r="BH187" s="107">
        <v>4</v>
      </c>
      <c r="BI187" s="107">
        <v>7</v>
      </c>
      <c r="BJ187" s="107">
        <v>11</v>
      </c>
      <c r="BK187" s="139">
        <v>1</v>
      </c>
      <c r="BL187" s="108">
        <v>81</v>
      </c>
      <c r="BM187" s="139">
        <v>0.92045454545454541</v>
      </c>
    </row>
    <row r="188" spans="2:65" x14ac:dyDescent="0.35">
      <c r="B188" s="108" t="s">
        <v>1</v>
      </c>
      <c r="C188" s="108" t="s">
        <v>24</v>
      </c>
      <c r="D188" s="108" t="s">
        <v>276</v>
      </c>
      <c r="E188" s="143" t="s">
        <v>277</v>
      </c>
      <c r="F188" s="108" t="s">
        <v>1179</v>
      </c>
      <c r="G188" s="108" t="s">
        <v>59</v>
      </c>
      <c r="H188" s="108" t="s">
        <v>2355</v>
      </c>
      <c r="I188" s="131" t="s">
        <v>603</v>
      </c>
      <c r="J188" s="108" t="s">
        <v>1415</v>
      </c>
      <c r="K188" s="131" t="s">
        <v>603</v>
      </c>
      <c r="L188" s="108" t="s">
        <v>637</v>
      </c>
      <c r="M188" s="108" t="s">
        <v>534</v>
      </c>
      <c r="N188" s="129" t="s">
        <v>534</v>
      </c>
      <c r="O188" s="108">
        <v>2</v>
      </c>
      <c r="P188" s="108">
        <v>2</v>
      </c>
      <c r="Q188" s="108">
        <v>1</v>
      </c>
      <c r="R188" s="108">
        <v>1</v>
      </c>
      <c r="S188" s="108">
        <v>2</v>
      </c>
      <c r="T188" s="108">
        <v>2</v>
      </c>
      <c r="U188" s="108">
        <v>2</v>
      </c>
      <c r="V188" s="108">
        <v>2</v>
      </c>
      <c r="W188" s="108">
        <v>4</v>
      </c>
      <c r="X188" s="108" t="s">
        <v>2354</v>
      </c>
      <c r="Y188" s="108" t="s">
        <v>548</v>
      </c>
      <c r="Z188" s="108" t="s">
        <v>548</v>
      </c>
      <c r="AA188" s="108" t="s">
        <v>548</v>
      </c>
      <c r="AB188" s="108" t="s">
        <v>548</v>
      </c>
      <c r="AC188" s="108">
        <v>18</v>
      </c>
      <c r="AD188" s="135">
        <v>1</v>
      </c>
      <c r="AE188" s="108" t="s">
        <v>548</v>
      </c>
      <c r="AF188" s="108" t="s">
        <v>534</v>
      </c>
      <c r="AG188" s="129" t="s">
        <v>534</v>
      </c>
      <c r="AH188" s="108">
        <v>10</v>
      </c>
      <c r="AI188" s="130">
        <v>0</v>
      </c>
      <c r="AJ188" s="108">
        <v>10</v>
      </c>
      <c r="AK188" s="140">
        <v>0.7142857142857143</v>
      </c>
      <c r="AL188" s="108">
        <v>3</v>
      </c>
      <c r="AM188" s="108" t="s">
        <v>548</v>
      </c>
      <c r="AN188" s="108" t="s">
        <v>548</v>
      </c>
      <c r="AO188" s="108">
        <v>4</v>
      </c>
      <c r="AP188" s="130">
        <v>0</v>
      </c>
      <c r="AQ188" s="108">
        <v>7</v>
      </c>
      <c r="AR188" s="135">
        <v>0.77777777777777779</v>
      </c>
      <c r="AS188" s="108">
        <v>5</v>
      </c>
      <c r="AT188" s="108">
        <v>4</v>
      </c>
      <c r="AU188" s="108">
        <v>9</v>
      </c>
      <c r="AV188" s="135">
        <v>1</v>
      </c>
      <c r="AW188" s="108">
        <v>2</v>
      </c>
      <c r="AX188" s="108" t="s">
        <v>548</v>
      </c>
      <c r="AY188" s="108">
        <v>2</v>
      </c>
      <c r="AZ188" s="135">
        <v>1</v>
      </c>
      <c r="BA188" s="108">
        <v>2</v>
      </c>
      <c r="BB188" s="131" t="s">
        <v>603</v>
      </c>
      <c r="BC188" s="108">
        <v>2</v>
      </c>
      <c r="BD188" s="135">
        <v>1</v>
      </c>
      <c r="BE188" s="108">
        <v>10</v>
      </c>
      <c r="BF188" s="108">
        <v>10</v>
      </c>
      <c r="BG188" s="135">
        <v>1</v>
      </c>
      <c r="BH188" s="108">
        <v>4</v>
      </c>
      <c r="BI188" s="108">
        <v>7</v>
      </c>
      <c r="BJ188" s="108">
        <v>11</v>
      </c>
      <c r="BK188" s="135">
        <v>1</v>
      </c>
      <c r="BL188" s="108">
        <v>69</v>
      </c>
      <c r="BM188" s="135">
        <v>0.92</v>
      </c>
    </row>
    <row r="189" spans="2:65" x14ac:dyDescent="0.35">
      <c r="B189" s="107" t="s">
        <v>1</v>
      </c>
      <c r="C189" s="107" t="s">
        <v>12</v>
      </c>
      <c r="D189" s="107" t="s">
        <v>70</v>
      </c>
      <c r="E189" s="144" t="s">
        <v>71</v>
      </c>
      <c r="F189" s="107" t="s">
        <v>926</v>
      </c>
      <c r="G189" s="107" t="s">
        <v>15</v>
      </c>
      <c r="H189" s="107" t="s">
        <v>2353</v>
      </c>
      <c r="I189" s="133" t="s">
        <v>603</v>
      </c>
      <c r="J189" s="107" t="s">
        <v>1303</v>
      </c>
      <c r="K189" s="133" t="s">
        <v>603</v>
      </c>
      <c r="L189" s="107" t="s">
        <v>637</v>
      </c>
      <c r="M189" s="107" t="s">
        <v>534</v>
      </c>
      <c r="N189" s="132" t="s">
        <v>534</v>
      </c>
      <c r="O189" s="107">
        <v>2</v>
      </c>
      <c r="P189" s="107">
        <v>2</v>
      </c>
      <c r="Q189" s="107">
        <v>1</v>
      </c>
      <c r="R189" s="107">
        <v>1</v>
      </c>
      <c r="S189" s="107">
        <v>2</v>
      </c>
      <c r="T189" s="107">
        <v>2</v>
      </c>
      <c r="U189" s="107">
        <v>2</v>
      </c>
      <c r="V189" s="107">
        <v>2</v>
      </c>
      <c r="W189" s="107">
        <v>4</v>
      </c>
      <c r="X189" s="107" t="s">
        <v>621</v>
      </c>
      <c r="Y189" s="107" t="s">
        <v>548</v>
      </c>
      <c r="Z189" s="107" t="s">
        <v>548</v>
      </c>
      <c r="AA189" s="107" t="s">
        <v>548</v>
      </c>
      <c r="AB189" s="107" t="s">
        <v>548</v>
      </c>
      <c r="AC189" s="107">
        <v>18</v>
      </c>
      <c r="AD189" s="139">
        <v>1</v>
      </c>
      <c r="AE189" s="107">
        <v>10</v>
      </c>
      <c r="AF189" s="107">
        <v>10</v>
      </c>
      <c r="AG189" s="139">
        <v>1</v>
      </c>
      <c r="AH189" s="107">
        <v>10</v>
      </c>
      <c r="AI189" s="107">
        <v>4</v>
      </c>
      <c r="AJ189" s="107">
        <v>14</v>
      </c>
      <c r="AK189" s="139">
        <v>1</v>
      </c>
      <c r="AL189" s="107">
        <v>3</v>
      </c>
      <c r="AM189" s="138">
        <v>0</v>
      </c>
      <c r="AN189" s="107" t="s">
        <v>614</v>
      </c>
      <c r="AO189" s="107">
        <v>4</v>
      </c>
      <c r="AP189" s="107" t="s">
        <v>548</v>
      </c>
      <c r="AQ189" s="107">
        <v>7</v>
      </c>
      <c r="AR189" s="137">
        <v>0.7</v>
      </c>
      <c r="AS189" s="107">
        <v>5</v>
      </c>
      <c r="AT189" s="138">
        <v>0</v>
      </c>
      <c r="AU189" s="107">
        <v>5</v>
      </c>
      <c r="AV189" s="136">
        <v>0.55555555555555558</v>
      </c>
      <c r="AW189" s="107">
        <v>2</v>
      </c>
      <c r="AX189" s="107" t="s">
        <v>548</v>
      </c>
      <c r="AY189" s="107">
        <v>2</v>
      </c>
      <c r="AZ189" s="139">
        <v>1</v>
      </c>
      <c r="BA189" s="107">
        <v>2</v>
      </c>
      <c r="BB189" s="133" t="s">
        <v>603</v>
      </c>
      <c r="BC189" s="107">
        <v>2</v>
      </c>
      <c r="BD189" s="139">
        <v>1</v>
      </c>
      <c r="BE189" s="107">
        <v>10</v>
      </c>
      <c r="BF189" s="107">
        <v>10</v>
      </c>
      <c r="BG189" s="139">
        <v>1</v>
      </c>
      <c r="BH189" s="107">
        <v>4</v>
      </c>
      <c r="BI189" s="107">
        <v>7</v>
      </c>
      <c r="BJ189" s="107">
        <v>11</v>
      </c>
      <c r="BK189" s="139">
        <v>1</v>
      </c>
      <c r="BL189" s="108">
        <v>79</v>
      </c>
      <c r="BM189" s="139">
        <v>0.91860465116279066</v>
      </c>
    </row>
    <row r="190" spans="2:65" x14ac:dyDescent="0.35">
      <c r="B190" s="108" t="s">
        <v>1</v>
      </c>
      <c r="C190" s="108" t="s">
        <v>117</v>
      </c>
      <c r="D190" s="108" t="s">
        <v>118</v>
      </c>
      <c r="E190" s="143" t="s">
        <v>119</v>
      </c>
      <c r="F190" s="108" t="s">
        <v>933</v>
      </c>
      <c r="G190" s="108" t="s">
        <v>45</v>
      </c>
      <c r="H190" s="108" t="s">
        <v>2352</v>
      </c>
      <c r="I190" s="131" t="s">
        <v>603</v>
      </c>
      <c r="J190" s="108" t="s">
        <v>1303</v>
      </c>
      <c r="K190" s="131" t="s">
        <v>603</v>
      </c>
      <c r="L190" s="108" t="s">
        <v>627</v>
      </c>
      <c r="M190" s="108" t="s">
        <v>534</v>
      </c>
      <c r="N190" s="129" t="s">
        <v>534</v>
      </c>
      <c r="O190" s="108">
        <v>2</v>
      </c>
      <c r="P190" s="108">
        <v>2</v>
      </c>
      <c r="Q190" s="108">
        <v>1</v>
      </c>
      <c r="R190" s="108">
        <v>1</v>
      </c>
      <c r="S190" s="108">
        <v>2</v>
      </c>
      <c r="T190" s="108">
        <v>2</v>
      </c>
      <c r="U190" s="108">
        <v>2</v>
      </c>
      <c r="V190" s="108">
        <v>2</v>
      </c>
      <c r="W190" s="108">
        <v>4</v>
      </c>
      <c r="X190" s="108" t="s">
        <v>1582</v>
      </c>
      <c r="Y190" s="108" t="s">
        <v>548</v>
      </c>
      <c r="Z190" s="108" t="s">
        <v>548</v>
      </c>
      <c r="AA190" s="108" t="s">
        <v>548</v>
      </c>
      <c r="AB190" s="108" t="s">
        <v>548</v>
      </c>
      <c r="AC190" s="108">
        <v>18</v>
      </c>
      <c r="AD190" s="135">
        <v>1</v>
      </c>
      <c r="AE190" s="108">
        <v>10</v>
      </c>
      <c r="AF190" s="108">
        <v>10</v>
      </c>
      <c r="AG190" s="135">
        <v>1</v>
      </c>
      <c r="AH190" s="108">
        <v>10</v>
      </c>
      <c r="AI190" s="108">
        <v>4</v>
      </c>
      <c r="AJ190" s="108">
        <v>14</v>
      </c>
      <c r="AK190" s="135">
        <v>1</v>
      </c>
      <c r="AL190" s="108">
        <v>3</v>
      </c>
      <c r="AM190" s="130">
        <v>0</v>
      </c>
      <c r="AN190" s="108" t="s">
        <v>614</v>
      </c>
      <c r="AO190" s="108">
        <v>4</v>
      </c>
      <c r="AP190" s="108" t="s">
        <v>548</v>
      </c>
      <c r="AQ190" s="108">
        <v>7</v>
      </c>
      <c r="AR190" s="140">
        <v>0.7</v>
      </c>
      <c r="AS190" s="108">
        <v>5</v>
      </c>
      <c r="AT190" s="130">
        <v>0</v>
      </c>
      <c r="AU190" s="108">
        <v>5</v>
      </c>
      <c r="AV190" s="134">
        <v>0.55555555555555558</v>
      </c>
      <c r="AW190" s="108">
        <v>2</v>
      </c>
      <c r="AX190" s="108" t="s">
        <v>614</v>
      </c>
      <c r="AY190" s="108">
        <v>2</v>
      </c>
      <c r="AZ190" s="135">
        <v>1</v>
      </c>
      <c r="BA190" s="108">
        <v>2</v>
      </c>
      <c r="BB190" s="131" t="s">
        <v>603</v>
      </c>
      <c r="BC190" s="108">
        <v>2</v>
      </c>
      <c r="BD190" s="135">
        <v>1</v>
      </c>
      <c r="BE190" s="108">
        <v>10</v>
      </c>
      <c r="BF190" s="108">
        <v>10</v>
      </c>
      <c r="BG190" s="135">
        <v>1</v>
      </c>
      <c r="BH190" s="108">
        <v>4</v>
      </c>
      <c r="BI190" s="108">
        <v>7</v>
      </c>
      <c r="BJ190" s="108">
        <v>11</v>
      </c>
      <c r="BK190" s="135">
        <v>1</v>
      </c>
      <c r="BL190" s="108">
        <v>79</v>
      </c>
      <c r="BM190" s="135">
        <v>0.91860465116279066</v>
      </c>
    </row>
    <row r="191" spans="2:65" x14ac:dyDescent="0.35">
      <c r="B191" s="107" t="s">
        <v>1</v>
      </c>
      <c r="C191" s="107" t="s">
        <v>21</v>
      </c>
      <c r="D191" s="107" t="s">
        <v>183</v>
      </c>
      <c r="E191" s="144" t="s">
        <v>363</v>
      </c>
      <c r="F191" s="107" t="s">
        <v>1120</v>
      </c>
      <c r="G191" s="107" t="s">
        <v>521</v>
      </c>
      <c r="H191" s="107" t="s">
        <v>2351</v>
      </c>
      <c r="I191" s="133" t="s">
        <v>603</v>
      </c>
      <c r="J191" s="107" t="s">
        <v>2216</v>
      </c>
      <c r="K191" s="133" t="s">
        <v>603</v>
      </c>
      <c r="L191" s="107" t="s">
        <v>737</v>
      </c>
      <c r="M191" s="107" t="s">
        <v>534</v>
      </c>
      <c r="N191" s="132" t="s">
        <v>534</v>
      </c>
      <c r="O191" s="107">
        <v>2</v>
      </c>
      <c r="P191" s="107">
        <v>2</v>
      </c>
      <c r="Q191" s="107">
        <v>1</v>
      </c>
      <c r="R191" s="107">
        <v>1</v>
      </c>
      <c r="S191" s="107">
        <v>2</v>
      </c>
      <c r="T191" s="107">
        <v>2</v>
      </c>
      <c r="U191" s="107">
        <v>2</v>
      </c>
      <c r="V191" s="107">
        <v>2</v>
      </c>
      <c r="W191" s="107">
        <v>4</v>
      </c>
      <c r="X191" s="107" t="s">
        <v>2350</v>
      </c>
      <c r="Y191" s="107" t="s">
        <v>548</v>
      </c>
      <c r="Z191" s="107" t="s">
        <v>548</v>
      </c>
      <c r="AA191" s="107" t="s">
        <v>548</v>
      </c>
      <c r="AB191" s="107" t="s">
        <v>548</v>
      </c>
      <c r="AC191" s="107">
        <v>18</v>
      </c>
      <c r="AD191" s="139">
        <v>1</v>
      </c>
      <c r="AE191" s="107">
        <v>10</v>
      </c>
      <c r="AF191" s="107">
        <v>10</v>
      </c>
      <c r="AG191" s="139">
        <v>1</v>
      </c>
      <c r="AH191" s="107">
        <v>10</v>
      </c>
      <c r="AI191" s="107">
        <v>4</v>
      </c>
      <c r="AJ191" s="107">
        <v>14</v>
      </c>
      <c r="AK191" s="139">
        <v>1</v>
      </c>
      <c r="AL191" s="107">
        <v>3</v>
      </c>
      <c r="AM191" s="107">
        <v>3</v>
      </c>
      <c r="AN191" s="107" t="s">
        <v>548</v>
      </c>
      <c r="AO191" s="107">
        <v>4</v>
      </c>
      <c r="AP191" s="107" t="s">
        <v>548</v>
      </c>
      <c r="AQ191" s="107">
        <v>10</v>
      </c>
      <c r="AR191" s="139">
        <v>1</v>
      </c>
      <c r="AS191" s="138">
        <v>0</v>
      </c>
      <c r="AT191" s="107">
        <v>4</v>
      </c>
      <c r="AU191" s="107">
        <v>4</v>
      </c>
      <c r="AV191" s="136">
        <v>0.44444444444444442</v>
      </c>
      <c r="AW191" s="138">
        <v>0</v>
      </c>
      <c r="AX191" s="107" t="s">
        <v>548</v>
      </c>
      <c r="AY191" s="107" t="s">
        <v>534</v>
      </c>
      <c r="AZ191" s="136">
        <v>0</v>
      </c>
      <c r="BA191" s="107">
        <v>2</v>
      </c>
      <c r="BB191" s="133" t="s">
        <v>603</v>
      </c>
      <c r="BC191" s="107">
        <v>2</v>
      </c>
      <c r="BD191" s="139">
        <v>1</v>
      </c>
      <c r="BE191" s="107">
        <v>10</v>
      </c>
      <c r="BF191" s="107">
        <v>10</v>
      </c>
      <c r="BG191" s="139">
        <v>1</v>
      </c>
      <c r="BH191" s="107">
        <v>4</v>
      </c>
      <c r="BI191" s="107">
        <v>7</v>
      </c>
      <c r="BJ191" s="107">
        <v>11</v>
      </c>
      <c r="BK191" s="139">
        <v>1</v>
      </c>
      <c r="BL191" s="108">
        <v>79</v>
      </c>
      <c r="BM191" s="139">
        <v>0.91860465116279066</v>
      </c>
    </row>
    <row r="192" spans="2:65" x14ac:dyDescent="0.35">
      <c r="B192" s="108" t="s">
        <v>1</v>
      </c>
      <c r="C192" s="108" t="s">
        <v>223</v>
      </c>
      <c r="D192" s="108" t="s">
        <v>342</v>
      </c>
      <c r="E192" s="143" t="s">
        <v>343</v>
      </c>
      <c r="F192" s="108" t="s">
        <v>1055</v>
      </c>
      <c r="G192" s="108" t="s">
        <v>210</v>
      </c>
      <c r="H192" s="108" t="s">
        <v>2349</v>
      </c>
      <c r="I192" s="131" t="s">
        <v>603</v>
      </c>
      <c r="J192" s="108" t="s">
        <v>1323</v>
      </c>
      <c r="K192" s="131" t="s">
        <v>603</v>
      </c>
      <c r="L192" s="108" t="s">
        <v>639</v>
      </c>
      <c r="M192" s="108" t="s">
        <v>534</v>
      </c>
      <c r="N192" s="129" t="s">
        <v>534</v>
      </c>
      <c r="O192" s="108">
        <v>2</v>
      </c>
      <c r="P192" s="108">
        <v>2</v>
      </c>
      <c r="Q192" s="108">
        <v>1</v>
      </c>
      <c r="R192" s="108">
        <v>1</v>
      </c>
      <c r="S192" s="108">
        <v>2</v>
      </c>
      <c r="T192" s="108">
        <v>2</v>
      </c>
      <c r="U192" s="108">
        <v>2</v>
      </c>
      <c r="V192" s="108">
        <v>2</v>
      </c>
      <c r="W192" s="108">
        <v>4</v>
      </c>
      <c r="X192" s="108" t="s">
        <v>2348</v>
      </c>
      <c r="Y192" s="108" t="s">
        <v>548</v>
      </c>
      <c r="Z192" s="108" t="s">
        <v>548</v>
      </c>
      <c r="AA192" s="108" t="s">
        <v>548</v>
      </c>
      <c r="AB192" s="108" t="s">
        <v>548</v>
      </c>
      <c r="AC192" s="108">
        <v>18</v>
      </c>
      <c r="AD192" s="135">
        <v>1</v>
      </c>
      <c r="AE192" s="108">
        <v>10</v>
      </c>
      <c r="AF192" s="108">
        <v>10</v>
      </c>
      <c r="AG192" s="135">
        <v>1</v>
      </c>
      <c r="AH192" s="108">
        <v>10</v>
      </c>
      <c r="AI192" s="108">
        <v>4</v>
      </c>
      <c r="AJ192" s="108">
        <v>14</v>
      </c>
      <c r="AK192" s="135">
        <v>1</v>
      </c>
      <c r="AL192" s="130">
        <v>0</v>
      </c>
      <c r="AM192" s="108">
        <v>3</v>
      </c>
      <c r="AN192" s="108" t="s">
        <v>548</v>
      </c>
      <c r="AO192" s="108">
        <v>4</v>
      </c>
      <c r="AP192" s="108" t="s">
        <v>548</v>
      </c>
      <c r="AQ192" s="108">
        <v>7</v>
      </c>
      <c r="AR192" s="140">
        <v>0.7</v>
      </c>
      <c r="AS192" s="108">
        <v>5</v>
      </c>
      <c r="AT192" s="130">
        <v>0</v>
      </c>
      <c r="AU192" s="108">
        <v>5</v>
      </c>
      <c r="AV192" s="134">
        <v>0.55555555555555558</v>
      </c>
      <c r="AW192" s="108">
        <v>2</v>
      </c>
      <c r="AX192" s="108" t="s">
        <v>614</v>
      </c>
      <c r="AY192" s="108">
        <v>2</v>
      </c>
      <c r="AZ192" s="135">
        <v>1</v>
      </c>
      <c r="BA192" s="108">
        <v>2</v>
      </c>
      <c r="BB192" s="131" t="s">
        <v>603</v>
      </c>
      <c r="BC192" s="108">
        <v>2</v>
      </c>
      <c r="BD192" s="135">
        <v>1</v>
      </c>
      <c r="BE192" s="108">
        <v>10</v>
      </c>
      <c r="BF192" s="108">
        <v>10</v>
      </c>
      <c r="BG192" s="135">
        <v>1</v>
      </c>
      <c r="BH192" s="108">
        <v>4</v>
      </c>
      <c r="BI192" s="108">
        <v>7</v>
      </c>
      <c r="BJ192" s="108">
        <v>11</v>
      </c>
      <c r="BK192" s="135">
        <v>1</v>
      </c>
      <c r="BL192" s="108">
        <v>79</v>
      </c>
      <c r="BM192" s="135">
        <v>0.91860465116279066</v>
      </c>
    </row>
    <row r="193" spans="2:65" x14ac:dyDescent="0.35">
      <c r="B193" s="107" t="s">
        <v>1</v>
      </c>
      <c r="C193" s="107" t="s">
        <v>21</v>
      </c>
      <c r="D193" s="107" t="s">
        <v>78</v>
      </c>
      <c r="E193" s="144" t="s">
        <v>396</v>
      </c>
      <c r="F193" s="107" t="s">
        <v>1046</v>
      </c>
      <c r="G193" s="107" t="s">
        <v>109</v>
      </c>
      <c r="H193" s="107" t="s">
        <v>2347</v>
      </c>
      <c r="I193" s="133" t="s">
        <v>603</v>
      </c>
      <c r="J193" s="107" t="s">
        <v>1303</v>
      </c>
      <c r="K193" s="133" t="s">
        <v>603</v>
      </c>
      <c r="L193" s="107" t="s">
        <v>627</v>
      </c>
      <c r="M193" s="107" t="s">
        <v>534</v>
      </c>
      <c r="N193" s="132" t="s">
        <v>534</v>
      </c>
      <c r="O193" s="107">
        <v>2</v>
      </c>
      <c r="P193" s="107">
        <v>2</v>
      </c>
      <c r="Q193" s="138">
        <v>0</v>
      </c>
      <c r="R193" s="107">
        <v>1</v>
      </c>
      <c r="S193" s="107">
        <v>2</v>
      </c>
      <c r="T193" s="107">
        <v>2</v>
      </c>
      <c r="U193" s="107">
        <v>2</v>
      </c>
      <c r="V193" s="107">
        <v>2</v>
      </c>
      <c r="W193" s="107">
        <v>4</v>
      </c>
      <c r="X193" s="107" t="s">
        <v>2346</v>
      </c>
      <c r="Y193" s="107" t="s">
        <v>548</v>
      </c>
      <c r="Z193" s="107" t="s">
        <v>548</v>
      </c>
      <c r="AA193" s="107" t="s">
        <v>548</v>
      </c>
      <c r="AB193" s="107" t="s">
        <v>548</v>
      </c>
      <c r="AC193" s="107">
        <v>17</v>
      </c>
      <c r="AD193" s="139">
        <v>0.94444444444444442</v>
      </c>
      <c r="AE193" s="107">
        <v>10</v>
      </c>
      <c r="AF193" s="107">
        <v>10</v>
      </c>
      <c r="AG193" s="139">
        <v>1</v>
      </c>
      <c r="AH193" s="107">
        <v>10</v>
      </c>
      <c r="AI193" s="138">
        <v>0</v>
      </c>
      <c r="AJ193" s="107">
        <v>10</v>
      </c>
      <c r="AK193" s="137">
        <v>0.7142857142857143</v>
      </c>
      <c r="AL193" s="107">
        <v>3</v>
      </c>
      <c r="AM193" s="107" t="s">
        <v>548</v>
      </c>
      <c r="AN193" s="107" t="s">
        <v>548</v>
      </c>
      <c r="AO193" s="107">
        <v>4</v>
      </c>
      <c r="AP193" s="138">
        <v>0</v>
      </c>
      <c r="AQ193" s="107">
        <v>7</v>
      </c>
      <c r="AR193" s="139">
        <v>0.77777777777777779</v>
      </c>
      <c r="AS193" s="107">
        <v>5</v>
      </c>
      <c r="AT193" s="107">
        <v>4</v>
      </c>
      <c r="AU193" s="107">
        <v>9</v>
      </c>
      <c r="AV193" s="139">
        <v>1</v>
      </c>
      <c r="AW193" s="107">
        <v>2</v>
      </c>
      <c r="AX193" s="107" t="s">
        <v>614</v>
      </c>
      <c r="AY193" s="107">
        <v>2</v>
      </c>
      <c r="AZ193" s="139">
        <v>1</v>
      </c>
      <c r="BA193" s="107">
        <v>2</v>
      </c>
      <c r="BB193" s="133" t="s">
        <v>603</v>
      </c>
      <c r="BC193" s="107">
        <v>2</v>
      </c>
      <c r="BD193" s="139">
        <v>1</v>
      </c>
      <c r="BE193" s="107">
        <v>10</v>
      </c>
      <c r="BF193" s="107">
        <v>10</v>
      </c>
      <c r="BG193" s="139">
        <v>1</v>
      </c>
      <c r="BH193" s="107">
        <v>4</v>
      </c>
      <c r="BI193" s="107">
        <v>7</v>
      </c>
      <c r="BJ193" s="107">
        <v>11</v>
      </c>
      <c r="BK193" s="139">
        <v>1</v>
      </c>
      <c r="BL193" s="108">
        <v>78</v>
      </c>
      <c r="BM193" s="139">
        <v>0.91764705882352937</v>
      </c>
    </row>
    <row r="194" spans="2:65" x14ac:dyDescent="0.35">
      <c r="B194" s="108" t="s">
        <v>1</v>
      </c>
      <c r="C194" s="108" t="s">
        <v>2</v>
      </c>
      <c r="D194" s="108" t="s">
        <v>135</v>
      </c>
      <c r="E194" s="143" t="s">
        <v>136</v>
      </c>
      <c r="F194" s="108" t="s">
        <v>907</v>
      </c>
      <c r="G194" s="108" t="s">
        <v>5</v>
      </c>
      <c r="H194" s="108" t="s">
        <v>2345</v>
      </c>
      <c r="I194" s="131" t="s">
        <v>603</v>
      </c>
      <c r="J194" s="108" t="s">
        <v>740</v>
      </c>
      <c r="K194" s="131" t="s">
        <v>603</v>
      </c>
      <c r="L194" s="108" t="s">
        <v>2344</v>
      </c>
      <c r="M194" s="108" t="s">
        <v>534</v>
      </c>
      <c r="N194" s="129" t="s">
        <v>534</v>
      </c>
      <c r="O194" s="108">
        <v>2</v>
      </c>
      <c r="P194" s="108">
        <v>2</v>
      </c>
      <c r="Q194" s="108">
        <v>1</v>
      </c>
      <c r="R194" s="108">
        <v>1</v>
      </c>
      <c r="S194" s="108">
        <v>2</v>
      </c>
      <c r="T194" s="108" t="s">
        <v>548</v>
      </c>
      <c r="U194" s="108">
        <v>2</v>
      </c>
      <c r="V194" s="108">
        <v>2</v>
      </c>
      <c r="W194" s="108">
        <v>4</v>
      </c>
      <c r="X194" s="108" t="s">
        <v>676</v>
      </c>
      <c r="Y194" s="108" t="s">
        <v>548</v>
      </c>
      <c r="Z194" s="108" t="s">
        <v>548</v>
      </c>
      <c r="AA194" s="108" t="s">
        <v>548</v>
      </c>
      <c r="AB194" s="108" t="s">
        <v>548</v>
      </c>
      <c r="AC194" s="108">
        <v>16</v>
      </c>
      <c r="AD194" s="135">
        <v>1</v>
      </c>
      <c r="AE194" s="108">
        <v>10</v>
      </c>
      <c r="AF194" s="108">
        <v>10</v>
      </c>
      <c r="AG194" s="135">
        <v>1</v>
      </c>
      <c r="AH194" s="108">
        <v>10</v>
      </c>
      <c r="AI194" s="108">
        <v>4</v>
      </c>
      <c r="AJ194" s="108">
        <v>14</v>
      </c>
      <c r="AK194" s="135">
        <v>1</v>
      </c>
      <c r="AL194" s="130">
        <v>0</v>
      </c>
      <c r="AM194" s="108">
        <v>3</v>
      </c>
      <c r="AN194" s="108" t="s">
        <v>548</v>
      </c>
      <c r="AO194" s="108">
        <v>4</v>
      </c>
      <c r="AP194" s="108" t="s">
        <v>548</v>
      </c>
      <c r="AQ194" s="108">
        <v>7</v>
      </c>
      <c r="AR194" s="140">
        <v>0.7</v>
      </c>
      <c r="AS194" s="108">
        <v>5</v>
      </c>
      <c r="AT194" s="130">
        <v>0</v>
      </c>
      <c r="AU194" s="108">
        <v>5</v>
      </c>
      <c r="AV194" s="134">
        <v>0.55555555555555558</v>
      </c>
      <c r="AW194" s="108">
        <v>2</v>
      </c>
      <c r="AX194" s="108" t="s">
        <v>614</v>
      </c>
      <c r="AY194" s="108">
        <v>2</v>
      </c>
      <c r="AZ194" s="135">
        <v>1</v>
      </c>
      <c r="BA194" s="108">
        <v>2</v>
      </c>
      <c r="BB194" s="131" t="s">
        <v>603</v>
      </c>
      <c r="BC194" s="108">
        <v>2</v>
      </c>
      <c r="BD194" s="135">
        <v>1</v>
      </c>
      <c r="BE194" s="108">
        <v>10</v>
      </c>
      <c r="BF194" s="108">
        <v>10</v>
      </c>
      <c r="BG194" s="135">
        <v>1</v>
      </c>
      <c r="BH194" s="108">
        <v>4</v>
      </c>
      <c r="BI194" s="108">
        <v>7</v>
      </c>
      <c r="BJ194" s="108">
        <v>11</v>
      </c>
      <c r="BK194" s="135">
        <v>1</v>
      </c>
      <c r="BL194" s="108">
        <v>77</v>
      </c>
      <c r="BM194" s="135">
        <v>0.91666666666666663</v>
      </c>
    </row>
    <row r="195" spans="2:65" x14ac:dyDescent="0.35">
      <c r="B195" s="107" t="s">
        <v>1</v>
      </c>
      <c r="C195" s="107" t="s">
        <v>78</v>
      </c>
      <c r="D195" s="107" t="s">
        <v>78</v>
      </c>
      <c r="E195" s="144" t="s">
        <v>484</v>
      </c>
      <c r="F195" s="107" t="s">
        <v>1111</v>
      </c>
      <c r="G195" s="107" t="s">
        <v>521</v>
      </c>
      <c r="H195" s="107" t="s">
        <v>2343</v>
      </c>
      <c r="I195" s="133" t="s">
        <v>603</v>
      </c>
      <c r="J195" s="107" t="s">
        <v>1303</v>
      </c>
      <c r="K195" s="133" t="s">
        <v>603</v>
      </c>
      <c r="L195" s="107" t="s">
        <v>619</v>
      </c>
      <c r="M195" s="107" t="s">
        <v>534</v>
      </c>
      <c r="N195" s="132" t="s">
        <v>534</v>
      </c>
      <c r="O195" s="107">
        <v>2</v>
      </c>
      <c r="P195" s="107">
        <v>2</v>
      </c>
      <c r="Q195" s="107">
        <v>1</v>
      </c>
      <c r="R195" s="138">
        <v>0</v>
      </c>
      <c r="S195" s="107">
        <v>2</v>
      </c>
      <c r="T195" s="107" t="s">
        <v>548</v>
      </c>
      <c r="U195" s="107">
        <v>2</v>
      </c>
      <c r="V195" s="107">
        <v>2</v>
      </c>
      <c r="W195" s="138">
        <v>0</v>
      </c>
      <c r="X195" s="107" t="s">
        <v>2342</v>
      </c>
      <c r="Y195" s="107" t="s">
        <v>548</v>
      </c>
      <c r="Z195" s="107" t="s">
        <v>548</v>
      </c>
      <c r="AA195" s="107" t="s">
        <v>548</v>
      </c>
      <c r="AB195" s="107" t="s">
        <v>548</v>
      </c>
      <c r="AC195" s="107">
        <v>11</v>
      </c>
      <c r="AD195" s="137">
        <v>0.6875</v>
      </c>
      <c r="AE195" s="107">
        <v>10</v>
      </c>
      <c r="AF195" s="107">
        <v>10</v>
      </c>
      <c r="AG195" s="139">
        <v>1</v>
      </c>
      <c r="AH195" s="107">
        <v>10</v>
      </c>
      <c r="AI195" s="107">
        <v>4</v>
      </c>
      <c r="AJ195" s="107">
        <v>14</v>
      </c>
      <c r="AK195" s="139">
        <v>1</v>
      </c>
      <c r="AL195" s="107">
        <v>3</v>
      </c>
      <c r="AM195" s="107">
        <v>3</v>
      </c>
      <c r="AN195" s="107" t="s">
        <v>614</v>
      </c>
      <c r="AO195" s="107">
        <v>4</v>
      </c>
      <c r="AP195" s="107" t="s">
        <v>548</v>
      </c>
      <c r="AQ195" s="107">
        <v>10</v>
      </c>
      <c r="AR195" s="139">
        <v>1</v>
      </c>
      <c r="AS195" s="107">
        <v>5</v>
      </c>
      <c r="AT195" s="107">
        <v>4</v>
      </c>
      <c r="AU195" s="107">
        <v>9</v>
      </c>
      <c r="AV195" s="139">
        <v>1</v>
      </c>
      <c r="AW195" s="138">
        <v>0</v>
      </c>
      <c r="AX195" s="107" t="s">
        <v>614</v>
      </c>
      <c r="AY195" s="107" t="s">
        <v>534</v>
      </c>
      <c r="AZ195" s="136">
        <v>0</v>
      </c>
      <c r="BA195" s="107">
        <v>2</v>
      </c>
      <c r="BB195" s="133" t="s">
        <v>603</v>
      </c>
      <c r="BC195" s="107">
        <v>2</v>
      </c>
      <c r="BD195" s="139">
        <v>1</v>
      </c>
      <c r="BE195" s="107">
        <v>10</v>
      </c>
      <c r="BF195" s="107">
        <v>10</v>
      </c>
      <c r="BG195" s="139">
        <v>1</v>
      </c>
      <c r="BH195" s="107">
        <v>4</v>
      </c>
      <c r="BI195" s="107">
        <v>7</v>
      </c>
      <c r="BJ195" s="107">
        <v>11</v>
      </c>
      <c r="BK195" s="139">
        <v>1</v>
      </c>
      <c r="BL195" s="108">
        <v>77</v>
      </c>
      <c r="BM195" s="139">
        <v>0.91666666666666663</v>
      </c>
    </row>
    <row r="196" spans="2:65" x14ac:dyDescent="0.35">
      <c r="B196" s="108" t="s">
        <v>1</v>
      </c>
      <c r="C196" s="108" t="s">
        <v>78</v>
      </c>
      <c r="D196" s="108" t="s">
        <v>78</v>
      </c>
      <c r="E196" s="143" t="s">
        <v>439</v>
      </c>
      <c r="F196" s="108" t="s">
        <v>1158</v>
      </c>
      <c r="G196" s="108" t="s">
        <v>521</v>
      </c>
      <c r="H196" s="108" t="s">
        <v>2341</v>
      </c>
      <c r="I196" s="131" t="s">
        <v>603</v>
      </c>
      <c r="J196" s="108" t="s">
        <v>1303</v>
      </c>
      <c r="K196" s="131" t="s">
        <v>603</v>
      </c>
      <c r="L196" s="108" t="s">
        <v>630</v>
      </c>
      <c r="M196" s="108" t="s">
        <v>534</v>
      </c>
      <c r="N196" s="129" t="s">
        <v>534</v>
      </c>
      <c r="O196" s="108">
        <v>2</v>
      </c>
      <c r="P196" s="108">
        <v>2</v>
      </c>
      <c r="Q196" s="108" t="s">
        <v>548</v>
      </c>
      <c r="R196" s="108" t="s">
        <v>548</v>
      </c>
      <c r="S196" s="108">
        <v>2</v>
      </c>
      <c r="T196" s="108" t="s">
        <v>548</v>
      </c>
      <c r="U196" s="108">
        <v>2</v>
      </c>
      <c r="V196" s="108">
        <v>2</v>
      </c>
      <c r="W196" s="108">
        <v>4</v>
      </c>
      <c r="X196" s="108" t="s">
        <v>2340</v>
      </c>
      <c r="Y196" s="108" t="s">
        <v>548</v>
      </c>
      <c r="Z196" s="108" t="s">
        <v>548</v>
      </c>
      <c r="AA196" s="108" t="s">
        <v>548</v>
      </c>
      <c r="AB196" s="108" t="s">
        <v>548</v>
      </c>
      <c r="AC196" s="108">
        <v>14</v>
      </c>
      <c r="AD196" s="135">
        <v>1</v>
      </c>
      <c r="AE196" s="108">
        <v>10</v>
      </c>
      <c r="AF196" s="108">
        <v>10</v>
      </c>
      <c r="AG196" s="135">
        <v>1</v>
      </c>
      <c r="AH196" s="108">
        <v>10</v>
      </c>
      <c r="AI196" s="130">
        <v>0</v>
      </c>
      <c r="AJ196" s="108">
        <v>10</v>
      </c>
      <c r="AK196" s="140">
        <v>0.7142857142857143</v>
      </c>
      <c r="AL196" s="108">
        <v>3</v>
      </c>
      <c r="AM196" s="130">
        <v>0</v>
      </c>
      <c r="AN196" s="108" t="s">
        <v>614</v>
      </c>
      <c r="AO196" s="108">
        <v>4</v>
      </c>
      <c r="AP196" s="108">
        <v>2</v>
      </c>
      <c r="AQ196" s="108">
        <v>9</v>
      </c>
      <c r="AR196" s="135">
        <v>0.75</v>
      </c>
      <c r="AS196" s="108">
        <v>5</v>
      </c>
      <c r="AT196" s="108">
        <v>4</v>
      </c>
      <c r="AU196" s="108">
        <v>9</v>
      </c>
      <c r="AV196" s="135">
        <v>1</v>
      </c>
      <c r="AW196" s="108">
        <v>2</v>
      </c>
      <c r="AX196" s="108" t="s">
        <v>614</v>
      </c>
      <c r="AY196" s="108">
        <v>2</v>
      </c>
      <c r="AZ196" s="135">
        <v>1</v>
      </c>
      <c r="BA196" s="108">
        <v>2</v>
      </c>
      <c r="BB196" s="131" t="s">
        <v>603</v>
      </c>
      <c r="BC196" s="108">
        <v>2</v>
      </c>
      <c r="BD196" s="135">
        <v>1</v>
      </c>
      <c r="BE196" s="108">
        <v>10</v>
      </c>
      <c r="BF196" s="108">
        <v>10</v>
      </c>
      <c r="BG196" s="135">
        <v>1</v>
      </c>
      <c r="BH196" s="108">
        <v>4</v>
      </c>
      <c r="BI196" s="108">
        <v>7</v>
      </c>
      <c r="BJ196" s="108">
        <v>11</v>
      </c>
      <c r="BK196" s="135">
        <v>1</v>
      </c>
      <c r="BL196" s="108">
        <v>77</v>
      </c>
      <c r="BM196" s="135">
        <v>0.91666666666666663</v>
      </c>
    </row>
    <row r="197" spans="2:65" x14ac:dyDescent="0.35">
      <c r="B197" s="107" t="s">
        <v>1</v>
      </c>
      <c r="C197" s="107" t="s">
        <v>2</v>
      </c>
      <c r="D197" s="107" t="s">
        <v>168</v>
      </c>
      <c r="E197" s="144" t="s">
        <v>169</v>
      </c>
      <c r="F197" s="107" t="s">
        <v>1062</v>
      </c>
      <c r="G197" s="107" t="s">
        <v>5</v>
      </c>
      <c r="H197" s="107" t="s">
        <v>2339</v>
      </c>
      <c r="I197" s="133" t="s">
        <v>603</v>
      </c>
      <c r="J197" s="107" t="s">
        <v>1303</v>
      </c>
      <c r="K197" s="133" t="s">
        <v>603</v>
      </c>
      <c r="L197" s="107" t="s">
        <v>655</v>
      </c>
      <c r="M197" s="107" t="s">
        <v>534</v>
      </c>
      <c r="N197" s="132" t="s">
        <v>534</v>
      </c>
      <c r="O197" s="107">
        <v>2</v>
      </c>
      <c r="P197" s="107">
        <v>2</v>
      </c>
      <c r="Q197" s="107" t="s">
        <v>548</v>
      </c>
      <c r="R197" s="107" t="s">
        <v>548</v>
      </c>
      <c r="S197" s="107">
        <v>2</v>
      </c>
      <c r="T197" s="107" t="s">
        <v>548</v>
      </c>
      <c r="U197" s="107">
        <v>2</v>
      </c>
      <c r="V197" s="107">
        <v>2</v>
      </c>
      <c r="W197" s="107">
        <v>4</v>
      </c>
      <c r="X197" s="107" t="s">
        <v>670</v>
      </c>
      <c r="Y197" s="107" t="s">
        <v>548</v>
      </c>
      <c r="Z197" s="107" t="s">
        <v>548</v>
      </c>
      <c r="AA197" s="107" t="s">
        <v>548</v>
      </c>
      <c r="AB197" s="107" t="s">
        <v>548</v>
      </c>
      <c r="AC197" s="107">
        <v>14</v>
      </c>
      <c r="AD197" s="139">
        <v>1</v>
      </c>
      <c r="AE197" s="107">
        <v>10</v>
      </c>
      <c r="AF197" s="107">
        <v>10</v>
      </c>
      <c r="AG197" s="139">
        <v>1</v>
      </c>
      <c r="AH197" s="107">
        <v>10</v>
      </c>
      <c r="AI197" s="107">
        <v>4</v>
      </c>
      <c r="AJ197" s="107">
        <v>14</v>
      </c>
      <c r="AK197" s="139">
        <v>1</v>
      </c>
      <c r="AL197" s="107">
        <v>3</v>
      </c>
      <c r="AM197" s="138">
        <v>0</v>
      </c>
      <c r="AN197" s="107" t="s">
        <v>614</v>
      </c>
      <c r="AO197" s="107">
        <v>4</v>
      </c>
      <c r="AP197" s="107" t="s">
        <v>548</v>
      </c>
      <c r="AQ197" s="107">
        <v>7</v>
      </c>
      <c r="AR197" s="137">
        <v>0.7</v>
      </c>
      <c r="AS197" s="107">
        <v>5</v>
      </c>
      <c r="AT197" s="138">
        <v>0</v>
      </c>
      <c r="AU197" s="107">
        <v>5</v>
      </c>
      <c r="AV197" s="136">
        <v>0.55555555555555558</v>
      </c>
      <c r="AW197" s="107">
        <v>2</v>
      </c>
      <c r="AX197" s="107" t="s">
        <v>614</v>
      </c>
      <c r="AY197" s="107">
        <v>2</v>
      </c>
      <c r="AZ197" s="139">
        <v>1</v>
      </c>
      <c r="BA197" s="107">
        <v>2</v>
      </c>
      <c r="BB197" s="133" t="s">
        <v>603</v>
      </c>
      <c r="BC197" s="107">
        <v>2</v>
      </c>
      <c r="BD197" s="139">
        <v>1</v>
      </c>
      <c r="BE197" s="107">
        <v>10</v>
      </c>
      <c r="BF197" s="107">
        <v>10</v>
      </c>
      <c r="BG197" s="139">
        <v>1</v>
      </c>
      <c r="BH197" s="107">
        <v>4</v>
      </c>
      <c r="BI197" s="107">
        <v>7</v>
      </c>
      <c r="BJ197" s="107">
        <v>11</v>
      </c>
      <c r="BK197" s="139">
        <v>1</v>
      </c>
      <c r="BL197" s="108">
        <v>75</v>
      </c>
      <c r="BM197" s="139">
        <v>0.91463414634146345</v>
      </c>
    </row>
    <row r="198" spans="2:65" x14ac:dyDescent="0.35">
      <c r="B198" s="108" t="s">
        <v>1</v>
      </c>
      <c r="C198" s="108" t="s">
        <v>21</v>
      </c>
      <c r="D198" s="108" t="s">
        <v>377</v>
      </c>
      <c r="E198" s="143" t="s">
        <v>378</v>
      </c>
      <c r="F198" s="108" t="s">
        <v>1161</v>
      </c>
      <c r="G198" s="108" t="s">
        <v>267</v>
      </c>
      <c r="H198" s="108" t="s">
        <v>2338</v>
      </c>
      <c r="I198" s="131" t="s">
        <v>603</v>
      </c>
      <c r="J198" s="108" t="s">
        <v>1958</v>
      </c>
      <c r="K198" s="131" t="s">
        <v>603</v>
      </c>
      <c r="L198" s="108" t="s">
        <v>618</v>
      </c>
      <c r="M198" s="108" t="s">
        <v>534</v>
      </c>
      <c r="N198" s="129" t="s">
        <v>534</v>
      </c>
      <c r="O198" s="108">
        <v>2</v>
      </c>
      <c r="P198" s="108">
        <v>2</v>
      </c>
      <c r="Q198" s="108">
        <v>1</v>
      </c>
      <c r="R198" s="108">
        <v>1</v>
      </c>
      <c r="S198" s="108">
        <v>2</v>
      </c>
      <c r="T198" s="108">
        <v>2</v>
      </c>
      <c r="U198" s="108">
        <v>2</v>
      </c>
      <c r="V198" s="108">
        <v>2</v>
      </c>
      <c r="W198" s="108">
        <v>4</v>
      </c>
      <c r="X198" s="108" t="s">
        <v>731</v>
      </c>
      <c r="Y198" s="108" t="s">
        <v>548</v>
      </c>
      <c r="Z198" s="108" t="s">
        <v>548</v>
      </c>
      <c r="AA198" s="108" t="s">
        <v>548</v>
      </c>
      <c r="AB198" s="108" t="s">
        <v>548</v>
      </c>
      <c r="AC198" s="108">
        <v>18</v>
      </c>
      <c r="AD198" s="135">
        <v>1</v>
      </c>
      <c r="AE198" s="108">
        <v>10</v>
      </c>
      <c r="AF198" s="108">
        <v>10</v>
      </c>
      <c r="AG198" s="135">
        <v>1</v>
      </c>
      <c r="AH198" s="108">
        <v>10</v>
      </c>
      <c r="AI198" s="108">
        <v>4</v>
      </c>
      <c r="AJ198" s="108">
        <v>14</v>
      </c>
      <c r="AK198" s="135">
        <v>1</v>
      </c>
      <c r="AL198" s="108">
        <v>3</v>
      </c>
      <c r="AM198" s="130">
        <v>0</v>
      </c>
      <c r="AN198" s="108" t="s">
        <v>614</v>
      </c>
      <c r="AO198" s="108" t="s">
        <v>548</v>
      </c>
      <c r="AP198" s="108" t="s">
        <v>548</v>
      </c>
      <c r="AQ198" s="108">
        <v>3</v>
      </c>
      <c r="AR198" s="134">
        <v>0.5</v>
      </c>
      <c r="AS198" s="108">
        <v>5</v>
      </c>
      <c r="AT198" s="130">
        <v>0</v>
      </c>
      <c r="AU198" s="108">
        <v>5</v>
      </c>
      <c r="AV198" s="134">
        <v>0.55555555555555558</v>
      </c>
      <c r="AW198" s="108">
        <v>2</v>
      </c>
      <c r="AX198" s="108" t="s">
        <v>548</v>
      </c>
      <c r="AY198" s="108">
        <v>2</v>
      </c>
      <c r="AZ198" s="135">
        <v>1</v>
      </c>
      <c r="BA198" s="108">
        <v>2</v>
      </c>
      <c r="BB198" s="131" t="s">
        <v>603</v>
      </c>
      <c r="BC198" s="108">
        <v>2</v>
      </c>
      <c r="BD198" s="135">
        <v>1</v>
      </c>
      <c r="BE198" s="108">
        <v>10</v>
      </c>
      <c r="BF198" s="108">
        <v>10</v>
      </c>
      <c r="BG198" s="135">
        <v>1</v>
      </c>
      <c r="BH198" s="108">
        <v>4</v>
      </c>
      <c r="BI198" s="108">
        <v>7</v>
      </c>
      <c r="BJ198" s="108">
        <v>11</v>
      </c>
      <c r="BK198" s="135">
        <v>1</v>
      </c>
      <c r="BL198" s="108">
        <v>75</v>
      </c>
      <c r="BM198" s="135">
        <v>0.91463414634146345</v>
      </c>
    </row>
    <row r="199" spans="2:65" x14ac:dyDescent="0.35">
      <c r="B199" s="107" t="s">
        <v>1</v>
      </c>
      <c r="C199" s="107" t="s">
        <v>78</v>
      </c>
      <c r="D199" s="107" t="s">
        <v>78</v>
      </c>
      <c r="E199" s="144" t="s">
        <v>162</v>
      </c>
      <c r="F199" s="107" t="s">
        <v>1011</v>
      </c>
      <c r="G199" s="107" t="s">
        <v>521</v>
      </c>
      <c r="H199" s="107" t="s">
        <v>2337</v>
      </c>
      <c r="I199" s="133" t="s">
        <v>603</v>
      </c>
      <c r="J199" s="107" t="s">
        <v>1303</v>
      </c>
      <c r="K199" s="133" t="s">
        <v>603</v>
      </c>
      <c r="L199" s="107" t="s">
        <v>627</v>
      </c>
      <c r="M199" s="107" t="s">
        <v>534</v>
      </c>
      <c r="N199" s="132" t="s">
        <v>534</v>
      </c>
      <c r="O199" s="107">
        <v>2</v>
      </c>
      <c r="P199" s="107">
        <v>2</v>
      </c>
      <c r="Q199" s="107">
        <v>1</v>
      </c>
      <c r="R199" s="107">
        <v>1</v>
      </c>
      <c r="S199" s="107">
        <v>2</v>
      </c>
      <c r="T199" s="107">
        <v>2</v>
      </c>
      <c r="U199" s="107">
        <v>2</v>
      </c>
      <c r="V199" s="107">
        <v>2</v>
      </c>
      <c r="W199" s="107">
        <v>4</v>
      </c>
      <c r="X199" s="107" t="s">
        <v>640</v>
      </c>
      <c r="Y199" s="107" t="s">
        <v>548</v>
      </c>
      <c r="Z199" s="107" t="s">
        <v>548</v>
      </c>
      <c r="AA199" s="107" t="s">
        <v>548</v>
      </c>
      <c r="AB199" s="107" t="s">
        <v>548</v>
      </c>
      <c r="AC199" s="107">
        <v>18</v>
      </c>
      <c r="AD199" s="139">
        <v>1</v>
      </c>
      <c r="AE199" s="107">
        <v>10</v>
      </c>
      <c r="AF199" s="107">
        <v>10</v>
      </c>
      <c r="AG199" s="139">
        <v>1</v>
      </c>
      <c r="AH199" s="107">
        <v>10</v>
      </c>
      <c r="AI199" s="138">
        <v>0</v>
      </c>
      <c r="AJ199" s="107">
        <v>10</v>
      </c>
      <c r="AK199" s="137">
        <v>0.7142857142857143</v>
      </c>
      <c r="AL199" s="107">
        <v>3</v>
      </c>
      <c r="AM199" s="107">
        <v>3</v>
      </c>
      <c r="AN199" s="107" t="s">
        <v>614</v>
      </c>
      <c r="AO199" s="107">
        <v>4</v>
      </c>
      <c r="AP199" s="138">
        <v>0</v>
      </c>
      <c r="AQ199" s="107">
        <v>10</v>
      </c>
      <c r="AR199" s="139">
        <v>0.83333333333333337</v>
      </c>
      <c r="AS199" s="107">
        <v>5</v>
      </c>
      <c r="AT199" s="107">
        <v>4</v>
      </c>
      <c r="AU199" s="107">
        <v>9</v>
      </c>
      <c r="AV199" s="139">
        <v>1</v>
      </c>
      <c r="AW199" s="138">
        <v>0</v>
      </c>
      <c r="AX199" s="107" t="s">
        <v>614</v>
      </c>
      <c r="AY199" s="107" t="s">
        <v>534</v>
      </c>
      <c r="AZ199" s="136">
        <v>0</v>
      </c>
      <c r="BA199" s="107">
        <v>2</v>
      </c>
      <c r="BB199" s="133" t="s">
        <v>603</v>
      </c>
      <c r="BC199" s="107">
        <v>2</v>
      </c>
      <c r="BD199" s="139">
        <v>1</v>
      </c>
      <c r="BE199" s="107">
        <v>10</v>
      </c>
      <c r="BF199" s="107">
        <v>10</v>
      </c>
      <c r="BG199" s="139">
        <v>1</v>
      </c>
      <c r="BH199" s="107">
        <v>4</v>
      </c>
      <c r="BI199" s="107">
        <v>7</v>
      </c>
      <c r="BJ199" s="107">
        <v>11</v>
      </c>
      <c r="BK199" s="139">
        <v>1</v>
      </c>
      <c r="BL199" s="108">
        <v>80</v>
      </c>
      <c r="BM199" s="139">
        <v>0.90909090909090906</v>
      </c>
    </row>
    <row r="200" spans="2:65" x14ac:dyDescent="0.35">
      <c r="B200" s="108" t="s">
        <v>1</v>
      </c>
      <c r="C200" s="108" t="s">
        <v>12</v>
      </c>
      <c r="D200" s="108" t="s">
        <v>175</v>
      </c>
      <c r="E200" s="143" t="s">
        <v>176</v>
      </c>
      <c r="F200" s="108" t="s">
        <v>936</v>
      </c>
      <c r="G200" s="108" t="s">
        <v>15</v>
      </c>
      <c r="H200" s="108" t="s">
        <v>2336</v>
      </c>
      <c r="I200" s="131" t="s">
        <v>603</v>
      </c>
      <c r="J200" s="108" t="s">
        <v>1303</v>
      </c>
      <c r="K200" s="131" t="s">
        <v>603</v>
      </c>
      <c r="L200" s="108" t="s">
        <v>624</v>
      </c>
      <c r="M200" s="108" t="s">
        <v>534</v>
      </c>
      <c r="N200" s="129" t="s">
        <v>534</v>
      </c>
      <c r="O200" s="108">
        <v>2</v>
      </c>
      <c r="P200" s="108">
        <v>2</v>
      </c>
      <c r="Q200" s="108">
        <v>1</v>
      </c>
      <c r="R200" s="108">
        <v>1</v>
      </c>
      <c r="S200" s="108">
        <v>2</v>
      </c>
      <c r="T200" s="108">
        <v>2</v>
      </c>
      <c r="U200" s="108">
        <v>2</v>
      </c>
      <c r="V200" s="108">
        <v>2</v>
      </c>
      <c r="W200" s="108">
        <v>4</v>
      </c>
      <c r="X200" s="108" t="s">
        <v>623</v>
      </c>
      <c r="Y200" s="108" t="s">
        <v>548</v>
      </c>
      <c r="Z200" s="108" t="s">
        <v>548</v>
      </c>
      <c r="AA200" s="108" t="s">
        <v>548</v>
      </c>
      <c r="AB200" s="108" t="s">
        <v>548</v>
      </c>
      <c r="AC200" s="108">
        <v>18</v>
      </c>
      <c r="AD200" s="135">
        <v>1</v>
      </c>
      <c r="AE200" s="108">
        <v>10</v>
      </c>
      <c r="AF200" s="108">
        <v>10</v>
      </c>
      <c r="AG200" s="135">
        <v>1</v>
      </c>
      <c r="AH200" s="108">
        <v>10</v>
      </c>
      <c r="AI200" s="130">
        <v>0</v>
      </c>
      <c r="AJ200" s="108">
        <v>10</v>
      </c>
      <c r="AK200" s="140">
        <v>0.7142857142857143</v>
      </c>
      <c r="AL200" s="108">
        <v>3</v>
      </c>
      <c r="AM200" s="108">
        <v>3</v>
      </c>
      <c r="AN200" s="108" t="s">
        <v>614</v>
      </c>
      <c r="AO200" s="108">
        <v>4</v>
      </c>
      <c r="AP200" s="130">
        <v>0</v>
      </c>
      <c r="AQ200" s="108">
        <v>10</v>
      </c>
      <c r="AR200" s="135">
        <v>0.83333333333333337</v>
      </c>
      <c r="AS200" s="108">
        <v>5</v>
      </c>
      <c r="AT200" s="108">
        <v>4</v>
      </c>
      <c r="AU200" s="108">
        <v>9</v>
      </c>
      <c r="AV200" s="135">
        <v>1</v>
      </c>
      <c r="AW200" s="130">
        <v>0</v>
      </c>
      <c r="AX200" s="108" t="s">
        <v>614</v>
      </c>
      <c r="AY200" s="108" t="s">
        <v>534</v>
      </c>
      <c r="AZ200" s="134">
        <v>0</v>
      </c>
      <c r="BA200" s="108">
        <v>2</v>
      </c>
      <c r="BB200" s="131" t="s">
        <v>603</v>
      </c>
      <c r="BC200" s="108">
        <v>2</v>
      </c>
      <c r="BD200" s="135">
        <v>1</v>
      </c>
      <c r="BE200" s="108">
        <v>10</v>
      </c>
      <c r="BF200" s="108">
        <v>10</v>
      </c>
      <c r="BG200" s="135">
        <v>1</v>
      </c>
      <c r="BH200" s="108">
        <v>4</v>
      </c>
      <c r="BI200" s="108">
        <v>7</v>
      </c>
      <c r="BJ200" s="108">
        <v>11</v>
      </c>
      <c r="BK200" s="135">
        <v>1</v>
      </c>
      <c r="BL200" s="108">
        <v>80</v>
      </c>
      <c r="BM200" s="135">
        <v>0.90909090909090906</v>
      </c>
    </row>
    <row r="201" spans="2:65" x14ac:dyDescent="0.35">
      <c r="B201" s="107" t="s">
        <v>1</v>
      </c>
      <c r="C201" s="107" t="s">
        <v>2</v>
      </c>
      <c r="D201" s="107" t="s">
        <v>432</v>
      </c>
      <c r="E201" s="144" t="s">
        <v>433</v>
      </c>
      <c r="F201" s="107" t="s">
        <v>1047</v>
      </c>
      <c r="G201" s="107" t="s">
        <v>5</v>
      </c>
      <c r="H201" s="107" t="s">
        <v>2335</v>
      </c>
      <c r="I201" s="133" t="s">
        <v>603</v>
      </c>
      <c r="J201" s="107" t="s">
        <v>2074</v>
      </c>
      <c r="K201" s="133" t="s">
        <v>603</v>
      </c>
      <c r="L201" s="107" t="s">
        <v>604</v>
      </c>
      <c r="M201" s="107" t="s">
        <v>534</v>
      </c>
      <c r="N201" s="132" t="s">
        <v>534</v>
      </c>
      <c r="O201" s="107">
        <v>2</v>
      </c>
      <c r="P201" s="107">
        <v>2</v>
      </c>
      <c r="Q201" s="107">
        <v>1</v>
      </c>
      <c r="R201" s="107">
        <v>1</v>
      </c>
      <c r="S201" s="107">
        <v>2</v>
      </c>
      <c r="T201" s="138">
        <v>0</v>
      </c>
      <c r="U201" s="138">
        <v>0</v>
      </c>
      <c r="V201" s="107">
        <v>2</v>
      </c>
      <c r="W201" s="138">
        <v>0</v>
      </c>
      <c r="X201" s="107" t="s">
        <v>2334</v>
      </c>
      <c r="Y201" s="107" t="s">
        <v>548</v>
      </c>
      <c r="Z201" s="107" t="s">
        <v>548</v>
      </c>
      <c r="AA201" s="107" t="s">
        <v>548</v>
      </c>
      <c r="AB201" s="107" t="s">
        <v>548</v>
      </c>
      <c r="AC201" s="107">
        <v>10</v>
      </c>
      <c r="AD201" s="136">
        <v>0.55555555555555558</v>
      </c>
      <c r="AE201" s="107">
        <v>10</v>
      </c>
      <c r="AF201" s="107">
        <v>10</v>
      </c>
      <c r="AG201" s="139">
        <v>1</v>
      </c>
      <c r="AH201" s="107">
        <v>10</v>
      </c>
      <c r="AI201" s="107">
        <v>4</v>
      </c>
      <c r="AJ201" s="107">
        <v>14</v>
      </c>
      <c r="AK201" s="139">
        <v>1</v>
      </c>
      <c r="AL201" s="107">
        <v>3</v>
      </c>
      <c r="AM201" s="107">
        <v>3</v>
      </c>
      <c r="AN201" s="107" t="s">
        <v>614</v>
      </c>
      <c r="AO201" s="107">
        <v>4</v>
      </c>
      <c r="AP201" s="107" t="s">
        <v>548</v>
      </c>
      <c r="AQ201" s="107">
        <v>10</v>
      </c>
      <c r="AR201" s="139">
        <v>1</v>
      </c>
      <c r="AS201" s="107">
        <v>5</v>
      </c>
      <c r="AT201" s="107">
        <v>4</v>
      </c>
      <c r="AU201" s="107">
        <v>9</v>
      </c>
      <c r="AV201" s="139">
        <v>1</v>
      </c>
      <c r="AW201" s="107">
        <v>2</v>
      </c>
      <c r="AX201" s="107" t="s">
        <v>548</v>
      </c>
      <c r="AY201" s="107">
        <v>2</v>
      </c>
      <c r="AZ201" s="139">
        <v>1</v>
      </c>
      <c r="BA201" s="107">
        <v>2</v>
      </c>
      <c r="BB201" s="133" t="s">
        <v>603</v>
      </c>
      <c r="BC201" s="107">
        <v>2</v>
      </c>
      <c r="BD201" s="139">
        <v>1</v>
      </c>
      <c r="BE201" s="107">
        <v>10</v>
      </c>
      <c r="BF201" s="107">
        <v>10</v>
      </c>
      <c r="BG201" s="139">
        <v>1</v>
      </c>
      <c r="BH201" s="107">
        <v>4</v>
      </c>
      <c r="BI201" s="107">
        <v>7</v>
      </c>
      <c r="BJ201" s="107">
        <v>11</v>
      </c>
      <c r="BK201" s="139">
        <v>1</v>
      </c>
      <c r="BL201" s="108">
        <v>78</v>
      </c>
      <c r="BM201" s="139">
        <v>0.90697674418604646</v>
      </c>
    </row>
    <row r="202" spans="2:65" x14ac:dyDescent="0.35">
      <c r="B202" s="108" t="s">
        <v>1</v>
      </c>
      <c r="C202" s="108" t="s">
        <v>100</v>
      </c>
      <c r="D202" s="108" t="s">
        <v>150</v>
      </c>
      <c r="E202" s="143" t="s">
        <v>379</v>
      </c>
      <c r="F202" s="108" t="s">
        <v>1115</v>
      </c>
      <c r="G202" s="108" t="s">
        <v>15</v>
      </c>
      <c r="H202" s="108" t="s">
        <v>2333</v>
      </c>
      <c r="I202" s="131" t="s">
        <v>603</v>
      </c>
      <c r="J202" s="108" t="s">
        <v>1323</v>
      </c>
      <c r="K202" s="131" t="s">
        <v>603</v>
      </c>
      <c r="L202" s="108" t="s">
        <v>662</v>
      </c>
      <c r="M202" s="108" t="s">
        <v>534</v>
      </c>
      <c r="N202" s="129" t="s">
        <v>534</v>
      </c>
      <c r="O202" s="108">
        <v>2</v>
      </c>
      <c r="P202" s="108">
        <v>2</v>
      </c>
      <c r="Q202" s="108">
        <v>1</v>
      </c>
      <c r="R202" s="108">
        <v>1</v>
      </c>
      <c r="S202" s="108">
        <v>2</v>
      </c>
      <c r="T202" s="108">
        <v>2</v>
      </c>
      <c r="U202" s="108">
        <v>2</v>
      </c>
      <c r="V202" s="108">
        <v>2</v>
      </c>
      <c r="W202" s="108">
        <v>4</v>
      </c>
      <c r="X202" s="108" t="s">
        <v>2332</v>
      </c>
      <c r="Y202" s="108" t="s">
        <v>548</v>
      </c>
      <c r="Z202" s="108" t="s">
        <v>548</v>
      </c>
      <c r="AA202" s="108" t="s">
        <v>548</v>
      </c>
      <c r="AB202" s="108" t="s">
        <v>548</v>
      </c>
      <c r="AC202" s="108">
        <v>18</v>
      </c>
      <c r="AD202" s="135">
        <v>1</v>
      </c>
      <c r="AE202" s="108">
        <v>10</v>
      </c>
      <c r="AF202" s="108">
        <v>10</v>
      </c>
      <c r="AG202" s="135">
        <v>1</v>
      </c>
      <c r="AH202" s="108">
        <v>10</v>
      </c>
      <c r="AI202" s="130">
        <v>0</v>
      </c>
      <c r="AJ202" s="108">
        <v>10</v>
      </c>
      <c r="AK202" s="140">
        <v>0.7142857142857143</v>
      </c>
      <c r="AL202" s="108">
        <v>3</v>
      </c>
      <c r="AM202" s="108" t="s">
        <v>548</v>
      </c>
      <c r="AN202" s="108" t="s">
        <v>548</v>
      </c>
      <c r="AO202" s="108">
        <v>4</v>
      </c>
      <c r="AP202" s="130">
        <v>0</v>
      </c>
      <c r="AQ202" s="108">
        <v>7</v>
      </c>
      <c r="AR202" s="135">
        <v>0.77777777777777779</v>
      </c>
      <c r="AS202" s="108">
        <v>5</v>
      </c>
      <c r="AT202" s="108">
        <v>4</v>
      </c>
      <c r="AU202" s="108">
        <v>9</v>
      </c>
      <c r="AV202" s="135">
        <v>1</v>
      </c>
      <c r="AW202" s="130">
        <v>0</v>
      </c>
      <c r="AX202" s="108" t="s">
        <v>614</v>
      </c>
      <c r="AY202" s="108" t="s">
        <v>534</v>
      </c>
      <c r="AZ202" s="134">
        <v>0</v>
      </c>
      <c r="BA202" s="108">
        <v>2</v>
      </c>
      <c r="BB202" s="131" t="s">
        <v>603</v>
      </c>
      <c r="BC202" s="108">
        <v>2</v>
      </c>
      <c r="BD202" s="135">
        <v>1</v>
      </c>
      <c r="BE202" s="108">
        <v>10</v>
      </c>
      <c r="BF202" s="108">
        <v>10</v>
      </c>
      <c r="BG202" s="135">
        <v>1</v>
      </c>
      <c r="BH202" s="108">
        <v>4</v>
      </c>
      <c r="BI202" s="108">
        <v>7</v>
      </c>
      <c r="BJ202" s="108">
        <v>11</v>
      </c>
      <c r="BK202" s="135">
        <v>1</v>
      </c>
      <c r="BL202" s="108">
        <v>77</v>
      </c>
      <c r="BM202" s="135">
        <v>0.90588235294117647</v>
      </c>
    </row>
    <row r="203" spans="2:65" x14ac:dyDescent="0.35">
      <c r="B203" s="107" t="s">
        <v>1</v>
      </c>
      <c r="C203" s="107" t="s">
        <v>24</v>
      </c>
      <c r="D203" s="107" t="s">
        <v>131</v>
      </c>
      <c r="E203" s="144" t="s">
        <v>132</v>
      </c>
      <c r="F203" s="107" t="s">
        <v>1013</v>
      </c>
      <c r="G203" s="107" t="s">
        <v>15</v>
      </c>
      <c r="H203" s="107" t="s">
        <v>2331</v>
      </c>
      <c r="I203" s="133" t="s">
        <v>603</v>
      </c>
      <c r="J203" s="107" t="s">
        <v>2051</v>
      </c>
      <c r="K203" s="133" t="s">
        <v>603</v>
      </c>
      <c r="L203" s="107" t="s">
        <v>627</v>
      </c>
      <c r="M203" s="107" t="s">
        <v>534</v>
      </c>
      <c r="N203" s="132" t="s">
        <v>534</v>
      </c>
      <c r="O203" s="107">
        <v>2</v>
      </c>
      <c r="P203" s="107">
        <v>2</v>
      </c>
      <c r="Q203" s="107">
        <v>1</v>
      </c>
      <c r="R203" s="107">
        <v>1</v>
      </c>
      <c r="S203" s="107">
        <v>2</v>
      </c>
      <c r="T203" s="107">
        <v>2</v>
      </c>
      <c r="U203" s="107">
        <v>2</v>
      </c>
      <c r="V203" s="107">
        <v>2</v>
      </c>
      <c r="W203" s="107">
        <v>4</v>
      </c>
      <c r="X203" s="107" t="s">
        <v>2330</v>
      </c>
      <c r="Y203" s="107" t="s">
        <v>548</v>
      </c>
      <c r="Z203" s="107" t="s">
        <v>548</v>
      </c>
      <c r="AA203" s="107" t="s">
        <v>548</v>
      </c>
      <c r="AB203" s="107" t="s">
        <v>548</v>
      </c>
      <c r="AC203" s="107">
        <v>18</v>
      </c>
      <c r="AD203" s="139">
        <v>1</v>
      </c>
      <c r="AE203" s="107">
        <v>10</v>
      </c>
      <c r="AF203" s="107">
        <v>10</v>
      </c>
      <c r="AG203" s="139">
        <v>1</v>
      </c>
      <c r="AH203" s="107">
        <v>10</v>
      </c>
      <c r="AI203" s="138">
        <v>0</v>
      </c>
      <c r="AJ203" s="107">
        <v>10</v>
      </c>
      <c r="AK203" s="137">
        <v>0.7142857142857143</v>
      </c>
      <c r="AL203" s="107">
        <v>3</v>
      </c>
      <c r="AM203" s="107" t="s">
        <v>548</v>
      </c>
      <c r="AN203" s="107" t="s">
        <v>548</v>
      </c>
      <c r="AO203" s="107">
        <v>4</v>
      </c>
      <c r="AP203" s="138">
        <v>0</v>
      </c>
      <c r="AQ203" s="107">
        <v>7</v>
      </c>
      <c r="AR203" s="139">
        <v>0.77777777777777779</v>
      </c>
      <c r="AS203" s="107">
        <v>5</v>
      </c>
      <c r="AT203" s="107">
        <v>4</v>
      </c>
      <c r="AU203" s="107">
        <v>9</v>
      </c>
      <c r="AV203" s="139">
        <v>1</v>
      </c>
      <c r="AW203" s="138">
        <v>0</v>
      </c>
      <c r="AX203" s="107" t="s">
        <v>614</v>
      </c>
      <c r="AY203" s="107" t="s">
        <v>534</v>
      </c>
      <c r="AZ203" s="136">
        <v>0</v>
      </c>
      <c r="BA203" s="107">
        <v>2</v>
      </c>
      <c r="BB203" s="133" t="s">
        <v>603</v>
      </c>
      <c r="BC203" s="107">
        <v>2</v>
      </c>
      <c r="BD203" s="139">
        <v>1</v>
      </c>
      <c r="BE203" s="107">
        <v>10</v>
      </c>
      <c r="BF203" s="107">
        <v>10</v>
      </c>
      <c r="BG203" s="139">
        <v>1</v>
      </c>
      <c r="BH203" s="107">
        <v>4</v>
      </c>
      <c r="BI203" s="107">
        <v>7</v>
      </c>
      <c r="BJ203" s="107">
        <v>11</v>
      </c>
      <c r="BK203" s="139">
        <v>1</v>
      </c>
      <c r="BL203" s="108">
        <v>77</v>
      </c>
      <c r="BM203" s="139">
        <v>0.90588235294117647</v>
      </c>
    </row>
    <row r="204" spans="2:65" x14ac:dyDescent="0.35">
      <c r="B204" s="108" t="s">
        <v>1</v>
      </c>
      <c r="C204" s="108" t="s">
        <v>46</v>
      </c>
      <c r="D204" s="108" t="s">
        <v>50</v>
      </c>
      <c r="E204" s="143" t="s">
        <v>417</v>
      </c>
      <c r="F204" s="108" t="s">
        <v>1201</v>
      </c>
      <c r="G204" s="108" t="s">
        <v>49</v>
      </c>
      <c r="H204" s="108" t="s">
        <v>2329</v>
      </c>
      <c r="I204" s="131" t="s">
        <v>603</v>
      </c>
      <c r="J204" s="108" t="s">
        <v>1303</v>
      </c>
      <c r="K204" s="131" t="s">
        <v>603</v>
      </c>
      <c r="L204" s="108" t="s">
        <v>604</v>
      </c>
      <c r="M204" s="108" t="s">
        <v>534</v>
      </c>
      <c r="N204" s="129" t="s">
        <v>534</v>
      </c>
      <c r="O204" s="108">
        <v>2</v>
      </c>
      <c r="P204" s="108">
        <v>2</v>
      </c>
      <c r="Q204" s="108">
        <v>1</v>
      </c>
      <c r="R204" s="108">
        <v>1</v>
      </c>
      <c r="S204" s="108">
        <v>2</v>
      </c>
      <c r="T204" s="108" t="s">
        <v>548</v>
      </c>
      <c r="U204" s="108">
        <v>2</v>
      </c>
      <c r="V204" s="108">
        <v>2</v>
      </c>
      <c r="W204" s="108">
        <v>4</v>
      </c>
      <c r="X204" s="108" t="s">
        <v>2328</v>
      </c>
      <c r="Y204" s="108" t="s">
        <v>548</v>
      </c>
      <c r="Z204" s="108" t="s">
        <v>548</v>
      </c>
      <c r="AA204" s="108" t="s">
        <v>548</v>
      </c>
      <c r="AB204" s="108" t="s">
        <v>548</v>
      </c>
      <c r="AC204" s="108">
        <v>16</v>
      </c>
      <c r="AD204" s="135">
        <v>1</v>
      </c>
      <c r="AE204" s="108" t="s">
        <v>548</v>
      </c>
      <c r="AF204" s="108" t="s">
        <v>534</v>
      </c>
      <c r="AG204" s="129" t="s">
        <v>534</v>
      </c>
      <c r="AH204" s="108">
        <v>10</v>
      </c>
      <c r="AI204" s="108">
        <v>4</v>
      </c>
      <c r="AJ204" s="108">
        <v>14</v>
      </c>
      <c r="AK204" s="135">
        <v>1</v>
      </c>
      <c r="AL204" s="108">
        <v>3</v>
      </c>
      <c r="AM204" s="130">
        <v>0</v>
      </c>
      <c r="AN204" s="108" t="s">
        <v>614</v>
      </c>
      <c r="AO204" s="108">
        <v>4</v>
      </c>
      <c r="AP204" s="108" t="s">
        <v>548</v>
      </c>
      <c r="AQ204" s="108">
        <v>7</v>
      </c>
      <c r="AR204" s="140">
        <v>0.7</v>
      </c>
      <c r="AS204" s="108">
        <v>5</v>
      </c>
      <c r="AT204" s="130">
        <v>0</v>
      </c>
      <c r="AU204" s="108">
        <v>5</v>
      </c>
      <c r="AV204" s="134">
        <v>0.55555555555555558</v>
      </c>
      <c r="AW204" s="108">
        <v>2</v>
      </c>
      <c r="AX204" s="108" t="s">
        <v>548</v>
      </c>
      <c r="AY204" s="108">
        <v>2</v>
      </c>
      <c r="AZ204" s="135">
        <v>1</v>
      </c>
      <c r="BA204" s="108">
        <v>2</v>
      </c>
      <c r="BB204" s="131" t="s">
        <v>603</v>
      </c>
      <c r="BC204" s="108">
        <v>2</v>
      </c>
      <c r="BD204" s="135">
        <v>1</v>
      </c>
      <c r="BE204" s="108">
        <v>10</v>
      </c>
      <c r="BF204" s="108">
        <v>10</v>
      </c>
      <c r="BG204" s="135">
        <v>1</v>
      </c>
      <c r="BH204" s="108">
        <v>4</v>
      </c>
      <c r="BI204" s="108">
        <v>7</v>
      </c>
      <c r="BJ204" s="108">
        <v>11</v>
      </c>
      <c r="BK204" s="135">
        <v>1</v>
      </c>
      <c r="BL204" s="108">
        <v>67</v>
      </c>
      <c r="BM204" s="135">
        <v>0.90540540540540537</v>
      </c>
    </row>
    <row r="205" spans="2:65" x14ac:dyDescent="0.35">
      <c r="B205" s="107" t="s">
        <v>1</v>
      </c>
      <c r="C205" s="107" t="s">
        <v>78</v>
      </c>
      <c r="D205" s="107" t="s">
        <v>78</v>
      </c>
      <c r="E205" s="144" t="s">
        <v>284</v>
      </c>
      <c r="F205" s="107" t="s">
        <v>1226</v>
      </c>
      <c r="G205" s="107" t="s">
        <v>80</v>
      </c>
      <c r="H205" s="107" t="s">
        <v>2327</v>
      </c>
      <c r="I205" s="133" t="s">
        <v>603</v>
      </c>
      <c r="J205" s="107" t="s">
        <v>1303</v>
      </c>
      <c r="K205" s="133" t="s">
        <v>603</v>
      </c>
      <c r="L205" s="107" t="s">
        <v>627</v>
      </c>
      <c r="M205" s="107" t="s">
        <v>534</v>
      </c>
      <c r="N205" s="132" t="s">
        <v>534</v>
      </c>
      <c r="O205" s="107">
        <v>2</v>
      </c>
      <c r="P205" s="107">
        <v>2</v>
      </c>
      <c r="Q205" s="138">
        <v>0</v>
      </c>
      <c r="R205" s="107">
        <v>1</v>
      </c>
      <c r="S205" s="107">
        <v>2</v>
      </c>
      <c r="T205" s="107" t="s">
        <v>548</v>
      </c>
      <c r="U205" s="107">
        <v>2</v>
      </c>
      <c r="V205" s="107">
        <v>2</v>
      </c>
      <c r="W205" s="107">
        <v>4</v>
      </c>
      <c r="X205" s="107" t="s">
        <v>738</v>
      </c>
      <c r="Y205" s="107" t="s">
        <v>548</v>
      </c>
      <c r="Z205" s="107" t="s">
        <v>548</v>
      </c>
      <c r="AA205" s="107" t="s">
        <v>548</v>
      </c>
      <c r="AB205" s="107" t="s">
        <v>548</v>
      </c>
      <c r="AC205" s="107">
        <v>15</v>
      </c>
      <c r="AD205" s="139">
        <v>0.9375</v>
      </c>
      <c r="AE205" s="107">
        <v>10</v>
      </c>
      <c r="AF205" s="107">
        <v>10</v>
      </c>
      <c r="AG205" s="139">
        <v>1</v>
      </c>
      <c r="AH205" s="107">
        <v>10</v>
      </c>
      <c r="AI205" s="107">
        <v>4</v>
      </c>
      <c r="AJ205" s="107">
        <v>14</v>
      </c>
      <c r="AK205" s="139">
        <v>1</v>
      </c>
      <c r="AL205" s="107">
        <v>3</v>
      </c>
      <c r="AM205" s="138">
        <v>0</v>
      </c>
      <c r="AN205" s="107" t="s">
        <v>548</v>
      </c>
      <c r="AO205" s="107">
        <v>4</v>
      </c>
      <c r="AP205" s="107" t="s">
        <v>548</v>
      </c>
      <c r="AQ205" s="107">
        <v>7</v>
      </c>
      <c r="AR205" s="137">
        <v>0.7</v>
      </c>
      <c r="AS205" s="107">
        <v>5</v>
      </c>
      <c r="AT205" s="138">
        <v>0</v>
      </c>
      <c r="AU205" s="107">
        <v>5</v>
      </c>
      <c r="AV205" s="136">
        <v>0.55555555555555558</v>
      </c>
      <c r="AW205" s="107">
        <v>2</v>
      </c>
      <c r="AX205" s="107" t="s">
        <v>614</v>
      </c>
      <c r="AY205" s="107">
        <v>2</v>
      </c>
      <c r="AZ205" s="139">
        <v>1</v>
      </c>
      <c r="BA205" s="107">
        <v>2</v>
      </c>
      <c r="BB205" s="133" t="s">
        <v>603</v>
      </c>
      <c r="BC205" s="107">
        <v>2</v>
      </c>
      <c r="BD205" s="139">
        <v>1</v>
      </c>
      <c r="BE205" s="107">
        <v>10</v>
      </c>
      <c r="BF205" s="107">
        <v>10</v>
      </c>
      <c r="BG205" s="139">
        <v>1</v>
      </c>
      <c r="BH205" s="107">
        <v>4</v>
      </c>
      <c r="BI205" s="107">
        <v>7</v>
      </c>
      <c r="BJ205" s="107">
        <v>11</v>
      </c>
      <c r="BK205" s="139">
        <v>1</v>
      </c>
      <c r="BL205" s="108">
        <v>76</v>
      </c>
      <c r="BM205" s="139">
        <v>0.90476190476190477</v>
      </c>
    </row>
    <row r="206" spans="2:65" x14ac:dyDescent="0.35">
      <c r="B206" s="108" t="s">
        <v>1</v>
      </c>
      <c r="C206" s="108" t="s">
        <v>421</v>
      </c>
      <c r="D206" s="108" t="s">
        <v>424</v>
      </c>
      <c r="E206" s="143" t="s">
        <v>425</v>
      </c>
      <c r="F206" s="108" t="s">
        <v>1184</v>
      </c>
      <c r="G206" s="108" t="s">
        <v>30</v>
      </c>
      <c r="H206" s="108" t="s">
        <v>2326</v>
      </c>
      <c r="I206" s="131" t="s">
        <v>603</v>
      </c>
      <c r="J206" s="108" t="s">
        <v>2159</v>
      </c>
      <c r="K206" s="131" t="s">
        <v>603</v>
      </c>
      <c r="L206" s="108" t="s">
        <v>750</v>
      </c>
      <c r="M206" s="108" t="s">
        <v>534</v>
      </c>
      <c r="N206" s="129" t="s">
        <v>534</v>
      </c>
      <c r="O206" s="108">
        <v>2</v>
      </c>
      <c r="P206" s="108">
        <v>2</v>
      </c>
      <c r="Q206" s="108">
        <v>1</v>
      </c>
      <c r="R206" s="108">
        <v>1</v>
      </c>
      <c r="S206" s="108">
        <v>2</v>
      </c>
      <c r="T206" s="108">
        <v>2</v>
      </c>
      <c r="U206" s="108">
        <v>2</v>
      </c>
      <c r="V206" s="108">
        <v>2</v>
      </c>
      <c r="W206" s="108">
        <v>4</v>
      </c>
      <c r="X206" s="108" t="s">
        <v>2325</v>
      </c>
      <c r="Y206" s="108" t="s">
        <v>548</v>
      </c>
      <c r="Z206" s="108" t="s">
        <v>548</v>
      </c>
      <c r="AA206" s="108" t="s">
        <v>548</v>
      </c>
      <c r="AB206" s="108" t="s">
        <v>548</v>
      </c>
      <c r="AC206" s="108">
        <v>18</v>
      </c>
      <c r="AD206" s="135">
        <v>1</v>
      </c>
      <c r="AE206" s="108" t="s">
        <v>548</v>
      </c>
      <c r="AF206" s="108" t="s">
        <v>534</v>
      </c>
      <c r="AG206" s="129" t="s">
        <v>534</v>
      </c>
      <c r="AH206" s="108">
        <v>10</v>
      </c>
      <c r="AI206" s="108">
        <v>4</v>
      </c>
      <c r="AJ206" s="108">
        <v>14</v>
      </c>
      <c r="AK206" s="135">
        <v>1</v>
      </c>
      <c r="AL206" s="130">
        <v>0</v>
      </c>
      <c r="AM206" s="108" t="s">
        <v>548</v>
      </c>
      <c r="AN206" s="108" t="s">
        <v>548</v>
      </c>
      <c r="AO206" s="108">
        <v>4</v>
      </c>
      <c r="AP206" s="108" t="s">
        <v>548</v>
      </c>
      <c r="AQ206" s="108">
        <v>4</v>
      </c>
      <c r="AR206" s="134">
        <v>0.5714285714285714</v>
      </c>
      <c r="AS206" s="108">
        <v>5</v>
      </c>
      <c r="AT206" s="130">
        <v>0</v>
      </c>
      <c r="AU206" s="108">
        <v>5</v>
      </c>
      <c r="AV206" s="134">
        <v>0.55555555555555558</v>
      </c>
      <c r="AW206" s="108">
        <v>2</v>
      </c>
      <c r="AX206" s="108" t="s">
        <v>614</v>
      </c>
      <c r="AY206" s="108">
        <v>2</v>
      </c>
      <c r="AZ206" s="135">
        <v>1</v>
      </c>
      <c r="BA206" s="108">
        <v>2</v>
      </c>
      <c r="BB206" s="131" t="s">
        <v>603</v>
      </c>
      <c r="BC206" s="108">
        <v>2</v>
      </c>
      <c r="BD206" s="135">
        <v>1</v>
      </c>
      <c r="BE206" s="108">
        <v>10</v>
      </c>
      <c r="BF206" s="108">
        <v>10</v>
      </c>
      <c r="BG206" s="135">
        <v>1</v>
      </c>
      <c r="BH206" s="108">
        <v>4</v>
      </c>
      <c r="BI206" s="108">
        <v>7</v>
      </c>
      <c r="BJ206" s="108">
        <v>11</v>
      </c>
      <c r="BK206" s="135">
        <v>1</v>
      </c>
      <c r="BL206" s="108">
        <v>66</v>
      </c>
      <c r="BM206" s="135">
        <v>0.90410958904109584</v>
      </c>
    </row>
    <row r="207" spans="2:65" x14ac:dyDescent="0.35">
      <c r="B207" s="107" t="s">
        <v>1</v>
      </c>
      <c r="C207" s="107" t="s">
        <v>24</v>
      </c>
      <c r="D207" s="107" t="s">
        <v>120</v>
      </c>
      <c r="E207" s="144" t="s">
        <v>296</v>
      </c>
      <c r="F207" s="107" t="s">
        <v>1071</v>
      </c>
      <c r="G207" s="107" t="s">
        <v>59</v>
      </c>
      <c r="H207" s="107" t="s">
        <v>2324</v>
      </c>
      <c r="I207" s="133" t="s">
        <v>603</v>
      </c>
      <c r="J207" s="107" t="s">
        <v>1323</v>
      </c>
      <c r="K207" s="133" t="s">
        <v>603</v>
      </c>
      <c r="L207" s="107" t="s">
        <v>604</v>
      </c>
      <c r="M207" s="107" t="s">
        <v>534</v>
      </c>
      <c r="N207" s="132" t="s">
        <v>534</v>
      </c>
      <c r="O207" s="107">
        <v>2</v>
      </c>
      <c r="P207" s="107">
        <v>2</v>
      </c>
      <c r="Q207" s="107">
        <v>1</v>
      </c>
      <c r="R207" s="107">
        <v>1</v>
      </c>
      <c r="S207" s="107">
        <v>2</v>
      </c>
      <c r="T207" s="107">
        <v>2</v>
      </c>
      <c r="U207" s="107">
        <v>2</v>
      </c>
      <c r="V207" s="107">
        <v>2</v>
      </c>
      <c r="W207" s="107">
        <v>4</v>
      </c>
      <c r="X207" s="107" t="s">
        <v>2323</v>
      </c>
      <c r="Y207" s="107" t="s">
        <v>548</v>
      </c>
      <c r="Z207" s="107" t="s">
        <v>548</v>
      </c>
      <c r="AA207" s="107" t="s">
        <v>548</v>
      </c>
      <c r="AB207" s="107" t="s">
        <v>548</v>
      </c>
      <c r="AC207" s="107">
        <v>18</v>
      </c>
      <c r="AD207" s="139">
        <v>1</v>
      </c>
      <c r="AE207" s="107">
        <v>10</v>
      </c>
      <c r="AF207" s="107">
        <v>10</v>
      </c>
      <c r="AG207" s="139">
        <v>1</v>
      </c>
      <c r="AH207" s="107">
        <v>10</v>
      </c>
      <c r="AI207" s="107">
        <v>4</v>
      </c>
      <c r="AJ207" s="107">
        <v>14</v>
      </c>
      <c r="AK207" s="139">
        <v>1</v>
      </c>
      <c r="AL207" s="107">
        <v>3</v>
      </c>
      <c r="AM207" s="107" t="s">
        <v>548</v>
      </c>
      <c r="AN207" s="107" t="s">
        <v>548</v>
      </c>
      <c r="AO207" s="107">
        <v>4</v>
      </c>
      <c r="AP207" s="107" t="s">
        <v>548</v>
      </c>
      <c r="AQ207" s="107">
        <v>7</v>
      </c>
      <c r="AR207" s="139">
        <v>1</v>
      </c>
      <c r="AS207" s="107">
        <v>5</v>
      </c>
      <c r="AT207" s="138">
        <v>0</v>
      </c>
      <c r="AU207" s="107">
        <v>5</v>
      </c>
      <c r="AV207" s="136">
        <v>0.55555555555555558</v>
      </c>
      <c r="AW207" s="138">
        <v>0</v>
      </c>
      <c r="AX207" s="107" t="s">
        <v>548</v>
      </c>
      <c r="AY207" s="107" t="s">
        <v>534</v>
      </c>
      <c r="AZ207" s="136">
        <v>0</v>
      </c>
      <c r="BA207" s="138">
        <v>0</v>
      </c>
      <c r="BB207" s="133" t="s">
        <v>603</v>
      </c>
      <c r="BC207" s="107" t="s">
        <v>534</v>
      </c>
      <c r="BD207" s="136">
        <v>0</v>
      </c>
      <c r="BE207" s="107">
        <v>10</v>
      </c>
      <c r="BF207" s="107">
        <v>10</v>
      </c>
      <c r="BG207" s="139">
        <v>1</v>
      </c>
      <c r="BH207" s="107">
        <v>4</v>
      </c>
      <c r="BI207" s="107">
        <v>7</v>
      </c>
      <c r="BJ207" s="107">
        <v>11</v>
      </c>
      <c r="BK207" s="139">
        <v>1</v>
      </c>
      <c r="BL207" s="108">
        <v>75</v>
      </c>
      <c r="BM207" s="139">
        <v>0.90361445783132532</v>
      </c>
    </row>
    <row r="208" spans="2:65" x14ac:dyDescent="0.35">
      <c r="B208" s="108" t="s">
        <v>1</v>
      </c>
      <c r="C208" s="108" t="s">
        <v>78</v>
      </c>
      <c r="D208" s="108" t="s">
        <v>78</v>
      </c>
      <c r="E208" s="143" t="s">
        <v>278</v>
      </c>
      <c r="F208" s="108" t="s">
        <v>965</v>
      </c>
      <c r="G208" s="108" t="s">
        <v>521</v>
      </c>
      <c r="H208" s="108" t="s">
        <v>2086</v>
      </c>
      <c r="I208" s="131" t="s">
        <v>603</v>
      </c>
      <c r="J208" s="108" t="s">
        <v>1303</v>
      </c>
      <c r="K208" s="131" t="s">
        <v>603</v>
      </c>
      <c r="L208" s="108" t="s">
        <v>627</v>
      </c>
      <c r="M208" s="108" t="s">
        <v>534</v>
      </c>
      <c r="N208" s="129" t="s">
        <v>534</v>
      </c>
      <c r="O208" s="108">
        <v>2</v>
      </c>
      <c r="P208" s="108">
        <v>2</v>
      </c>
      <c r="Q208" s="108">
        <v>1</v>
      </c>
      <c r="R208" s="108">
        <v>1</v>
      </c>
      <c r="S208" s="108">
        <v>2</v>
      </c>
      <c r="T208" s="108" t="s">
        <v>548</v>
      </c>
      <c r="U208" s="108">
        <v>2</v>
      </c>
      <c r="V208" s="108">
        <v>2</v>
      </c>
      <c r="W208" s="108">
        <v>4</v>
      </c>
      <c r="X208" s="108" t="s">
        <v>2322</v>
      </c>
      <c r="Y208" s="108" t="s">
        <v>548</v>
      </c>
      <c r="Z208" s="108" t="s">
        <v>548</v>
      </c>
      <c r="AA208" s="108" t="s">
        <v>548</v>
      </c>
      <c r="AB208" s="108" t="s">
        <v>548</v>
      </c>
      <c r="AC208" s="108">
        <v>16</v>
      </c>
      <c r="AD208" s="135">
        <v>1</v>
      </c>
      <c r="AE208" s="108">
        <v>10</v>
      </c>
      <c r="AF208" s="108">
        <v>10</v>
      </c>
      <c r="AG208" s="135">
        <v>1</v>
      </c>
      <c r="AH208" s="108">
        <v>10</v>
      </c>
      <c r="AI208" s="130">
        <v>0</v>
      </c>
      <c r="AJ208" s="108">
        <v>10</v>
      </c>
      <c r="AK208" s="140">
        <v>0.7142857142857143</v>
      </c>
      <c r="AL208" s="108">
        <v>3</v>
      </c>
      <c r="AM208" s="108" t="s">
        <v>548</v>
      </c>
      <c r="AN208" s="108" t="s">
        <v>548</v>
      </c>
      <c r="AO208" s="108">
        <v>4</v>
      </c>
      <c r="AP208" s="130">
        <v>0</v>
      </c>
      <c r="AQ208" s="108">
        <v>7</v>
      </c>
      <c r="AR208" s="135">
        <v>0.77777777777777779</v>
      </c>
      <c r="AS208" s="108">
        <v>5</v>
      </c>
      <c r="AT208" s="108">
        <v>4</v>
      </c>
      <c r="AU208" s="108">
        <v>9</v>
      </c>
      <c r="AV208" s="135">
        <v>1</v>
      </c>
      <c r="AW208" s="130">
        <v>0</v>
      </c>
      <c r="AX208" s="108" t="s">
        <v>614</v>
      </c>
      <c r="AY208" s="108" t="s">
        <v>534</v>
      </c>
      <c r="AZ208" s="134">
        <v>0</v>
      </c>
      <c r="BA208" s="108">
        <v>2</v>
      </c>
      <c r="BB208" s="131" t="s">
        <v>603</v>
      </c>
      <c r="BC208" s="108">
        <v>2</v>
      </c>
      <c r="BD208" s="135">
        <v>1</v>
      </c>
      <c r="BE208" s="108">
        <v>10</v>
      </c>
      <c r="BF208" s="108">
        <v>10</v>
      </c>
      <c r="BG208" s="135">
        <v>1</v>
      </c>
      <c r="BH208" s="108">
        <v>4</v>
      </c>
      <c r="BI208" s="108">
        <v>7</v>
      </c>
      <c r="BJ208" s="108">
        <v>11</v>
      </c>
      <c r="BK208" s="135">
        <v>1</v>
      </c>
      <c r="BL208" s="108">
        <v>75</v>
      </c>
      <c r="BM208" s="135">
        <v>0.90361445783132532</v>
      </c>
    </row>
    <row r="209" spans="2:65" x14ac:dyDescent="0.35">
      <c r="B209" s="107" t="s">
        <v>1</v>
      </c>
      <c r="C209" s="107" t="s">
        <v>24</v>
      </c>
      <c r="D209" s="107" t="s">
        <v>177</v>
      </c>
      <c r="E209" s="144" t="s">
        <v>204</v>
      </c>
      <c r="F209" s="107" t="s">
        <v>1001</v>
      </c>
      <c r="G209" s="107" t="s">
        <v>493</v>
      </c>
      <c r="H209" s="107" t="s">
        <v>2321</v>
      </c>
      <c r="I209" s="133" t="s">
        <v>603</v>
      </c>
      <c r="J209" s="107" t="s">
        <v>2012</v>
      </c>
      <c r="K209" s="133" t="s">
        <v>603</v>
      </c>
      <c r="L209" s="107" t="s">
        <v>627</v>
      </c>
      <c r="M209" s="107" t="s">
        <v>534</v>
      </c>
      <c r="N209" s="132" t="s">
        <v>534</v>
      </c>
      <c r="O209" s="107">
        <v>2</v>
      </c>
      <c r="P209" s="107">
        <v>2</v>
      </c>
      <c r="Q209" s="107">
        <v>1</v>
      </c>
      <c r="R209" s="107">
        <v>1</v>
      </c>
      <c r="S209" s="107">
        <v>2</v>
      </c>
      <c r="T209" s="107" t="s">
        <v>548</v>
      </c>
      <c r="U209" s="138">
        <v>0</v>
      </c>
      <c r="V209" s="107">
        <v>2</v>
      </c>
      <c r="W209" s="138">
        <v>0</v>
      </c>
      <c r="X209" s="107" t="s">
        <v>2320</v>
      </c>
      <c r="Y209" s="107" t="s">
        <v>548</v>
      </c>
      <c r="Z209" s="107" t="s">
        <v>548</v>
      </c>
      <c r="AA209" s="107" t="s">
        <v>548</v>
      </c>
      <c r="AB209" s="107" t="s">
        <v>548</v>
      </c>
      <c r="AC209" s="107">
        <v>10</v>
      </c>
      <c r="AD209" s="137">
        <v>0.625</v>
      </c>
      <c r="AE209" s="107">
        <v>10</v>
      </c>
      <c r="AF209" s="107">
        <v>10</v>
      </c>
      <c r="AG209" s="139">
        <v>1</v>
      </c>
      <c r="AH209" s="107">
        <v>10</v>
      </c>
      <c r="AI209" s="107" t="s">
        <v>548</v>
      </c>
      <c r="AJ209" s="107">
        <v>10</v>
      </c>
      <c r="AK209" s="139">
        <v>1</v>
      </c>
      <c r="AL209" s="107">
        <v>3</v>
      </c>
      <c r="AM209" s="107">
        <v>3</v>
      </c>
      <c r="AN209" s="107" t="s">
        <v>548</v>
      </c>
      <c r="AO209" s="107">
        <v>4</v>
      </c>
      <c r="AP209" s="138">
        <v>0</v>
      </c>
      <c r="AQ209" s="107">
        <v>10</v>
      </c>
      <c r="AR209" s="139">
        <v>0.83333333333333337</v>
      </c>
      <c r="AS209" s="107">
        <v>5</v>
      </c>
      <c r="AT209" s="107">
        <v>4</v>
      </c>
      <c r="AU209" s="107">
        <v>9</v>
      </c>
      <c r="AV209" s="139">
        <v>1</v>
      </c>
      <c r="AW209" s="107">
        <v>2</v>
      </c>
      <c r="AX209" s="107" t="s">
        <v>614</v>
      </c>
      <c r="AY209" s="107">
        <v>2</v>
      </c>
      <c r="AZ209" s="139">
        <v>1</v>
      </c>
      <c r="BA209" s="107">
        <v>2</v>
      </c>
      <c r="BB209" s="133" t="s">
        <v>603</v>
      </c>
      <c r="BC209" s="107">
        <v>2</v>
      </c>
      <c r="BD209" s="139">
        <v>1</v>
      </c>
      <c r="BE209" s="107">
        <v>10</v>
      </c>
      <c r="BF209" s="107">
        <v>10</v>
      </c>
      <c r="BG209" s="139">
        <v>1</v>
      </c>
      <c r="BH209" s="107">
        <v>4</v>
      </c>
      <c r="BI209" s="107">
        <v>7</v>
      </c>
      <c r="BJ209" s="107">
        <v>11</v>
      </c>
      <c r="BK209" s="139">
        <v>1</v>
      </c>
      <c r="BL209" s="108">
        <v>74</v>
      </c>
      <c r="BM209" s="139">
        <v>0.90243902439024393</v>
      </c>
    </row>
    <row r="210" spans="2:65" x14ac:dyDescent="0.35">
      <c r="B210" s="108" t="s">
        <v>1</v>
      </c>
      <c r="C210" s="108" t="s">
        <v>100</v>
      </c>
      <c r="D210" s="108" t="s">
        <v>229</v>
      </c>
      <c r="E210" s="143" t="s">
        <v>230</v>
      </c>
      <c r="F210" s="108" t="s">
        <v>985</v>
      </c>
      <c r="G210" s="108" t="s">
        <v>493</v>
      </c>
      <c r="H210" s="108" t="s">
        <v>2319</v>
      </c>
      <c r="I210" s="131" t="s">
        <v>603</v>
      </c>
      <c r="J210" s="108" t="s">
        <v>2051</v>
      </c>
      <c r="K210" s="131" t="s">
        <v>603</v>
      </c>
      <c r="L210" s="108" t="s">
        <v>627</v>
      </c>
      <c r="M210" s="108" t="s">
        <v>534</v>
      </c>
      <c r="N210" s="129" t="s">
        <v>534</v>
      </c>
      <c r="O210" s="108">
        <v>2</v>
      </c>
      <c r="P210" s="108">
        <v>2</v>
      </c>
      <c r="Q210" s="108" t="s">
        <v>548</v>
      </c>
      <c r="R210" s="108" t="s">
        <v>548</v>
      </c>
      <c r="S210" s="108">
        <v>2</v>
      </c>
      <c r="T210" s="108">
        <v>2</v>
      </c>
      <c r="U210" s="108">
        <v>2</v>
      </c>
      <c r="V210" s="108">
        <v>2</v>
      </c>
      <c r="W210" s="108">
        <v>4</v>
      </c>
      <c r="X210" s="108" t="s">
        <v>2318</v>
      </c>
      <c r="Y210" s="108" t="s">
        <v>548</v>
      </c>
      <c r="Z210" s="108" t="s">
        <v>548</v>
      </c>
      <c r="AA210" s="108" t="s">
        <v>548</v>
      </c>
      <c r="AB210" s="108" t="s">
        <v>548</v>
      </c>
      <c r="AC210" s="108">
        <v>16</v>
      </c>
      <c r="AD210" s="135">
        <v>1</v>
      </c>
      <c r="AE210" s="108">
        <v>10</v>
      </c>
      <c r="AF210" s="108">
        <v>10</v>
      </c>
      <c r="AG210" s="135">
        <v>1</v>
      </c>
      <c r="AH210" s="108">
        <v>10</v>
      </c>
      <c r="AI210" s="130">
        <v>0</v>
      </c>
      <c r="AJ210" s="108">
        <v>10</v>
      </c>
      <c r="AK210" s="140">
        <v>0.7142857142857143</v>
      </c>
      <c r="AL210" s="108">
        <v>3</v>
      </c>
      <c r="AM210" s="108" t="s">
        <v>548</v>
      </c>
      <c r="AN210" s="108" t="s">
        <v>548</v>
      </c>
      <c r="AO210" s="108" t="s">
        <v>548</v>
      </c>
      <c r="AP210" s="130">
        <v>0</v>
      </c>
      <c r="AQ210" s="108">
        <v>3</v>
      </c>
      <c r="AR210" s="134">
        <v>0.6</v>
      </c>
      <c r="AS210" s="108">
        <v>5</v>
      </c>
      <c r="AT210" s="108">
        <v>4</v>
      </c>
      <c r="AU210" s="108">
        <v>9</v>
      </c>
      <c r="AV210" s="135">
        <v>1</v>
      </c>
      <c r="AW210" s="130">
        <v>0</v>
      </c>
      <c r="AX210" s="108" t="s">
        <v>614</v>
      </c>
      <c r="AY210" s="108" t="s">
        <v>534</v>
      </c>
      <c r="AZ210" s="134">
        <v>0</v>
      </c>
      <c r="BA210" s="108">
        <v>2</v>
      </c>
      <c r="BB210" s="131" t="s">
        <v>603</v>
      </c>
      <c r="BC210" s="108">
        <v>2</v>
      </c>
      <c r="BD210" s="135">
        <v>1</v>
      </c>
      <c r="BE210" s="108">
        <v>10</v>
      </c>
      <c r="BF210" s="108">
        <v>10</v>
      </c>
      <c r="BG210" s="135">
        <v>1</v>
      </c>
      <c r="BH210" s="108">
        <v>4</v>
      </c>
      <c r="BI210" s="108">
        <v>7</v>
      </c>
      <c r="BJ210" s="108">
        <v>11</v>
      </c>
      <c r="BK210" s="135">
        <v>1</v>
      </c>
      <c r="BL210" s="108">
        <v>71</v>
      </c>
      <c r="BM210" s="135">
        <v>0.89873417721518989</v>
      </c>
    </row>
    <row r="211" spans="2:65" x14ac:dyDescent="0.35">
      <c r="B211" s="107" t="s">
        <v>1</v>
      </c>
      <c r="C211" s="107" t="s">
        <v>8</v>
      </c>
      <c r="D211" s="107" t="s">
        <v>9</v>
      </c>
      <c r="E211" s="144" t="s">
        <v>434</v>
      </c>
      <c r="F211" s="107" t="s">
        <v>1113</v>
      </c>
      <c r="G211" s="107" t="s">
        <v>811</v>
      </c>
      <c r="H211" s="107" t="s">
        <v>2317</v>
      </c>
      <c r="I211" s="133" t="s">
        <v>603</v>
      </c>
      <c r="J211" s="107" t="s">
        <v>1759</v>
      </c>
      <c r="K211" s="133" t="s">
        <v>603</v>
      </c>
      <c r="L211" s="107" t="s">
        <v>663</v>
      </c>
      <c r="M211" s="107" t="s">
        <v>534</v>
      </c>
      <c r="N211" s="132" t="s">
        <v>534</v>
      </c>
      <c r="O211" s="107">
        <v>2</v>
      </c>
      <c r="P211" s="107">
        <v>2</v>
      </c>
      <c r="Q211" s="107">
        <v>1</v>
      </c>
      <c r="R211" s="107">
        <v>1</v>
      </c>
      <c r="S211" s="107">
        <v>2</v>
      </c>
      <c r="T211" s="107">
        <v>2</v>
      </c>
      <c r="U211" s="107">
        <v>2</v>
      </c>
      <c r="V211" s="107">
        <v>2</v>
      </c>
      <c r="W211" s="107">
        <v>4</v>
      </c>
      <c r="X211" s="107" t="s">
        <v>1906</v>
      </c>
      <c r="Y211" s="107" t="s">
        <v>548</v>
      </c>
      <c r="Z211" s="107" t="s">
        <v>548</v>
      </c>
      <c r="AA211" s="107" t="s">
        <v>548</v>
      </c>
      <c r="AB211" s="107" t="s">
        <v>548</v>
      </c>
      <c r="AC211" s="107">
        <v>18</v>
      </c>
      <c r="AD211" s="139">
        <v>1</v>
      </c>
      <c r="AE211" s="107">
        <v>10</v>
      </c>
      <c r="AF211" s="107">
        <v>10</v>
      </c>
      <c r="AG211" s="139">
        <v>1</v>
      </c>
      <c r="AH211" s="107">
        <v>10</v>
      </c>
      <c r="AI211" s="138">
        <v>0</v>
      </c>
      <c r="AJ211" s="107">
        <v>10</v>
      </c>
      <c r="AK211" s="137">
        <v>0.7142857142857143</v>
      </c>
      <c r="AL211" s="107">
        <v>3</v>
      </c>
      <c r="AM211" s="138">
        <v>0</v>
      </c>
      <c r="AN211" s="107" t="s">
        <v>614</v>
      </c>
      <c r="AO211" s="107">
        <v>4</v>
      </c>
      <c r="AP211" s="138">
        <v>0</v>
      </c>
      <c r="AQ211" s="107">
        <v>7</v>
      </c>
      <c r="AR211" s="136">
        <v>0.58333333333333337</v>
      </c>
      <c r="AS211" s="107">
        <v>5</v>
      </c>
      <c r="AT211" s="107">
        <v>4</v>
      </c>
      <c r="AU211" s="107">
        <v>9</v>
      </c>
      <c r="AV211" s="139">
        <v>1</v>
      </c>
      <c r="AW211" s="107">
        <v>2</v>
      </c>
      <c r="AX211" s="107" t="s">
        <v>614</v>
      </c>
      <c r="AY211" s="107">
        <v>2</v>
      </c>
      <c r="AZ211" s="139">
        <v>1</v>
      </c>
      <c r="BA211" s="107">
        <v>2</v>
      </c>
      <c r="BB211" s="133" t="s">
        <v>603</v>
      </c>
      <c r="BC211" s="107">
        <v>2</v>
      </c>
      <c r="BD211" s="139">
        <v>1</v>
      </c>
      <c r="BE211" s="107">
        <v>10</v>
      </c>
      <c r="BF211" s="107">
        <v>10</v>
      </c>
      <c r="BG211" s="139">
        <v>1</v>
      </c>
      <c r="BH211" s="107">
        <v>4</v>
      </c>
      <c r="BI211" s="107">
        <v>7</v>
      </c>
      <c r="BJ211" s="107">
        <v>11</v>
      </c>
      <c r="BK211" s="139">
        <v>1</v>
      </c>
      <c r="BL211" s="108">
        <v>79</v>
      </c>
      <c r="BM211" s="139">
        <v>0.89772727272727271</v>
      </c>
    </row>
    <row r="212" spans="2:65" x14ac:dyDescent="0.35">
      <c r="B212" s="108" t="s">
        <v>1</v>
      </c>
      <c r="C212" s="108" t="s">
        <v>8</v>
      </c>
      <c r="D212" s="108" t="s">
        <v>9</v>
      </c>
      <c r="E212" s="143" t="s">
        <v>31</v>
      </c>
      <c r="F212" s="108" t="s">
        <v>966</v>
      </c>
      <c r="G212" s="108" t="s">
        <v>1330</v>
      </c>
      <c r="H212" s="108" t="s">
        <v>2316</v>
      </c>
      <c r="I212" s="131" t="s">
        <v>603</v>
      </c>
      <c r="J212" s="108" t="s">
        <v>1759</v>
      </c>
      <c r="K212" s="131" t="s">
        <v>603</v>
      </c>
      <c r="L212" s="108" t="s">
        <v>2315</v>
      </c>
      <c r="M212" s="108" t="s">
        <v>534</v>
      </c>
      <c r="N212" s="129" t="s">
        <v>534</v>
      </c>
      <c r="O212" s="108">
        <v>2</v>
      </c>
      <c r="P212" s="108">
        <v>2</v>
      </c>
      <c r="Q212" s="108">
        <v>1</v>
      </c>
      <c r="R212" s="108">
        <v>1</v>
      </c>
      <c r="S212" s="108">
        <v>2</v>
      </c>
      <c r="T212" s="108">
        <v>2</v>
      </c>
      <c r="U212" s="108">
        <v>2</v>
      </c>
      <c r="V212" s="108">
        <v>2</v>
      </c>
      <c r="W212" s="108">
        <v>4</v>
      </c>
      <c r="X212" s="108" t="s">
        <v>2314</v>
      </c>
      <c r="Y212" s="108" t="s">
        <v>548</v>
      </c>
      <c r="Z212" s="108" t="s">
        <v>548</v>
      </c>
      <c r="AA212" s="108" t="s">
        <v>548</v>
      </c>
      <c r="AB212" s="108" t="s">
        <v>548</v>
      </c>
      <c r="AC212" s="108">
        <v>18</v>
      </c>
      <c r="AD212" s="135">
        <v>1</v>
      </c>
      <c r="AE212" s="108">
        <v>10</v>
      </c>
      <c r="AF212" s="108">
        <v>10</v>
      </c>
      <c r="AG212" s="135">
        <v>1</v>
      </c>
      <c r="AH212" s="108">
        <v>10</v>
      </c>
      <c r="AI212" s="130">
        <v>0</v>
      </c>
      <c r="AJ212" s="108">
        <v>10</v>
      </c>
      <c r="AK212" s="140">
        <v>0.7142857142857143</v>
      </c>
      <c r="AL212" s="108">
        <v>3</v>
      </c>
      <c r="AM212" s="130">
        <v>0</v>
      </c>
      <c r="AN212" s="108" t="s">
        <v>614</v>
      </c>
      <c r="AO212" s="108">
        <v>4</v>
      </c>
      <c r="AP212" s="130">
        <v>0</v>
      </c>
      <c r="AQ212" s="108">
        <v>7</v>
      </c>
      <c r="AR212" s="134">
        <v>0.58333333333333337</v>
      </c>
      <c r="AS212" s="108">
        <v>5</v>
      </c>
      <c r="AT212" s="108">
        <v>4</v>
      </c>
      <c r="AU212" s="108">
        <v>9</v>
      </c>
      <c r="AV212" s="135">
        <v>1</v>
      </c>
      <c r="AW212" s="108">
        <v>2</v>
      </c>
      <c r="AX212" s="108" t="s">
        <v>613</v>
      </c>
      <c r="AY212" s="108">
        <v>2</v>
      </c>
      <c r="AZ212" s="135">
        <v>1</v>
      </c>
      <c r="BA212" s="108">
        <v>2</v>
      </c>
      <c r="BB212" s="131" t="s">
        <v>603</v>
      </c>
      <c r="BC212" s="108">
        <v>2</v>
      </c>
      <c r="BD212" s="135">
        <v>1</v>
      </c>
      <c r="BE212" s="108">
        <v>10</v>
      </c>
      <c r="BF212" s="108">
        <v>10</v>
      </c>
      <c r="BG212" s="135">
        <v>1</v>
      </c>
      <c r="BH212" s="108">
        <v>4</v>
      </c>
      <c r="BI212" s="108">
        <v>7</v>
      </c>
      <c r="BJ212" s="108">
        <v>11</v>
      </c>
      <c r="BK212" s="135">
        <v>1</v>
      </c>
      <c r="BL212" s="108">
        <v>79</v>
      </c>
      <c r="BM212" s="135">
        <v>0.89772727272727271</v>
      </c>
    </row>
    <row r="213" spans="2:65" x14ac:dyDescent="0.35">
      <c r="B213" s="107" t="s">
        <v>1</v>
      </c>
      <c r="C213" s="107" t="s">
        <v>12</v>
      </c>
      <c r="D213" s="107" t="s">
        <v>13</v>
      </c>
      <c r="E213" s="144" t="s">
        <v>261</v>
      </c>
      <c r="F213" s="107" t="s">
        <v>945</v>
      </c>
      <c r="G213" s="107" t="s">
        <v>15</v>
      </c>
      <c r="H213" s="107" t="s">
        <v>2313</v>
      </c>
      <c r="I213" s="133" t="s">
        <v>603</v>
      </c>
      <c r="J213" s="107" t="s">
        <v>1303</v>
      </c>
      <c r="K213" s="133" t="s">
        <v>603</v>
      </c>
      <c r="L213" s="107" t="s">
        <v>620</v>
      </c>
      <c r="M213" s="107" t="s">
        <v>534</v>
      </c>
      <c r="N213" s="132" t="s">
        <v>534</v>
      </c>
      <c r="O213" s="107">
        <v>2</v>
      </c>
      <c r="P213" s="107">
        <v>2</v>
      </c>
      <c r="Q213" s="107">
        <v>1</v>
      </c>
      <c r="R213" s="107">
        <v>1</v>
      </c>
      <c r="S213" s="107">
        <v>2</v>
      </c>
      <c r="T213" s="107">
        <v>2</v>
      </c>
      <c r="U213" s="107">
        <v>2</v>
      </c>
      <c r="V213" s="107">
        <v>2</v>
      </c>
      <c r="W213" s="107">
        <v>4</v>
      </c>
      <c r="X213" s="107" t="s">
        <v>2312</v>
      </c>
      <c r="Y213" s="107" t="s">
        <v>548</v>
      </c>
      <c r="Z213" s="107" t="s">
        <v>548</v>
      </c>
      <c r="AA213" s="107" t="s">
        <v>548</v>
      </c>
      <c r="AB213" s="107" t="s">
        <v>548</v>
      </c>
      <c r="AC213" s="107">
        <v>18</v>
      </c>
      <c r="AD213" s="139">
        <v>1</v>
      </c>
      <c r="AE213" s="107">
        <v>10</v>
      </c>
      <c r="AF213" s="107">
        <v>10</v>
      </c>
      <c r="AG213" s="139">
        <v>1</v>
      </c>
      <c r="AH213" s="107">
        <v>10</v>
      </c>
      <c r="AI213" s="107">
        <v>4</v>
      </c>
      <c r="AJ213" s="107">
        <v>14</v>
      </c>
      <c r="AK213" s="139">
        <v>1</v>
      </c>
      <c r="AL213" s="107">
        <v>3</v>
      </c>
      <c r="AM213" s="107">
        <v>3</v>
      </c>
      <c r="AN213" s="107" t="s">
        <v>614</v>
      </c>
      <c r="AO213" s="107">
        <v>4</v>
      </c>
      <c r="AP213" s="107" t="s">
        <v>548</v>
      </c>
      <c r="AQ213" s="107">
        <v>10</v>
      </c>
      <c r="AR213" s="139">
        <v>1</v>
      </c>
      <c r="AS213" s="138">
        <v>0</v>
      </c>
      <c r="AT213" s="138">
        <v>0</v>
      </c>
      <c r="AU213" s="107" t="s">
        <v>534</v>
      </c>
      <c r="AV213" s="136">
        <v>0</v>
      </c>
      <c r="AW213" s="107">
        <v>2</v>
      </c>
      <c r="AX213" s="107" t="s">
        <v>614</v>
      </c>
      <c r="AY213" s="107">
        <v>2</v>
      </c>
      <c r="AZ213" s="139">
        <v>1</v>
      </c>
      <c r="BA213" s="107">
        <v>2</v>
      </c>
      <c r="BB213" s="133" t="s">
        <v>603</v>
      </c>
      <c r="BC213" s="107">
        <v>2</v>
      </c>
      <c r="BD213" s="139">
        <v>1</v>
      </c>
      <c r="BE213" s="107">
        <v>10</v>
      </c>
      <c r="BF213" s="107">
        <v>10</v>
      </c>
      <c r="BG213" s="139">
        <v>1</v>
      </c>
      <c r="BH213" s="107">
        <v>4</v>
      </c>
      <c r="BI213" s="107">
        <v>7</v>
      </c>
      <c r="BJ213" s="107">
        <v>11</v>
      </c>
      <c r="BK213" s="139">
        <v>1</v>
      </c>
      <c r="BL213" s="108">
        <v>77</v>
      </c>
      <c r="BM213" s="139">
        <v>0.89534883720930236</v>
      </c>
    </row>
    <row r="214" spans="2:65" x14ac:dyDescent="0.35">
      <c r="B214" s="108" t="s">
        <v>1</v>
      </c>
      <c r="C214" s="108" t="s">
        <v>17</v>
      </c>
      <c r="D214" s="108" t="s">
        <v>164</v>
      </c>
      <c r="E214" s="143" t="s">
        <v>165</v>
      </c>
      <c r="F214" s="108" t="s">
        <v>899</v>
      </c>
      <c r="G214" s="108" t="s">
        <v>20</v>
      </c>
      <c r="H214" s="108" t="s">
        <v>2311</v>
      </c>
      <c r="I214" s="131" t="s">
        <v>603</v>
      </c>
      <c r="J214" s="108" t="s">
        <v>1303</v>
      </c>
      <c r="K214" s="131" t="s">
        <v>603</v>
      </c>
      <c r="L214" s="108" t="s">
        <v>604</v>
      </c>
      <c r="M214" s="108" t="s">
        <v>534</v>
      </c>
      <c r="N214" s="129" t="s">
        <v>534</v>
      </c>
      <c r="O214" s="108">
        <v>2</v>
      </c>
      <c r="P214" s="108">
        <v>2</v>
      </c>
      <c r="Q214" s="108">
        <v>1</v>
      </c>
      <c r="R214" s="108">
        <v>1</v>
      </c>
      <c r="S214" s="108">
        <v>2</v>
      </c>
      <c r="T214" s="108">
        <v>2</v>
      </c>
      <c r="U214" s="108">
        <v>2</v>
      </c>
      <c r="V214" s="108">
        <v>2</v>
      </c>
      <c r="W214" s="108">
        <v>4</v>
      </c>
      <c r="X214" s="108" t="s">
        <v>697</v>
      </c>
      <c r="Y214" s="108" t="s">
        <v>548</v>
      </c>
      <c r="Z214" s="108" t="s">
        <v>548</v>
      </c>
      <c r="AA214" s="108" t="s">
        <v>548</v>
      </c>
      <c r="AB214" s="108" t="s">
        <v>548</v>
      </c>
      <c r="AC214" s="108">
        <v>18</v>
      </c>
      <c r="AD214" s="135">
        <v>1</v>
      </c>
      <c r="AE214" s="108">
        <v>10</v>
      </c>
      <c r="AF214" s="108">
        <v>10</v>
      </c>
      <c r="AG214" s="135">
        <v>1</v>
      </c>
      <c r="AH214" s="108">
        <v>10</v>
      </c>
      <c r="AI214" s="108">
        <v>4</v>
      </c>
      <c r="AJ214" s="108">
        <v>14</v>
      </c>
      <c r="AK214" s="135">
        <v>1</v>
      </c>
      <c r="AL214" s="108">
        <v>3</v>
      </c>
      <c r="AM214" s="108" t="s">
        <v>548</v>
      </c>
      <c r="AN214" s="108" t="s">
        <v>548</v>
      </c>
      <c r="AO214" s="108">
        <v>4</v>
      </c>
      <c r="AP214" s="108" t="s">
        <v>548</v>
      </c>
      <c r="AQ214" s="108">
        <v>7</v>
      </c>
      <c r="AR214" s="135">
        <v>1</v>
      </c>
      <c r="AS214" s="130">
        <v>0</v>
      </c>
      <c r="AT214" s="130">
        <v>0</v>
      </c>
      <c r="AU214" s="108" t="s">
        <v>534</v>
      </c>
      <c r="AV214" s="134">
        <v>0</v>
      </c>
      <c r="AW214" s="108">
        <v>2</v>
      </c>
      <c r="AX214" s="108" t="s">
        <v>548</v>
      </c>
      <c r="AY214" s="108">
        <v>2</v>
      </c>
      <c r="AZ214" s="135">
        <v>1</v>
      </c>
      <c r="BA214" s="108">
        <v>2</v>
      </c>
      <c r="BB214" s="131" t="s">
        <v>603</v>
      </c>
      <c r="BC214" s="108">
        <v>2</v>
      </c>
      <c r="BD214" s="135">
        <v>1</v>
      </c>
      <c r="BE214" s="108">
        <v>10</v>
      </c>
      <c r="BF214" s="108">
        <v>10</v>
      </c>
      <c r="BG214" s="135">
        <v>1</v>
      </c>
      <c r="BH214" s="108">
        <v>4</v>
      </c>
      <c r="BI214" s="108">
        <v>7</v>
      </c>
      <c r="BJ214" s="108">
        <v>11</v>
      </c>
      <c r="BK214" s="135">
        <v>1</v>
      </c>
      <c r="BL214" s="108">
        <v>74</v>
      </c>
      <c r="BM214" s="135">
        <v>0.89156626506024095</v>
      </c>
    </row>
    <row r="215" spans="2:65" x14ac:dyDescent="0.35">
      <c r="B215" s="107" t="s">
        <v>1</v>
      </c>
      <c r="C215" s="107" t="s">
        <v>223</v>
      </c>
      <c r="D215" s="107" t="s">
        <v>236</v>
      </c>
      <c r="E215" s="144" t="s">
        <v>477</v>
      </c>
      <c r="F215" s="107" t="s">
        <v>1067</v>
      </c>
      <c r="G215" s="107" t="s">
        <v>210</v>
      </c>
      <c r="H215" s="107" t="s">
        <v>2310</v>
      </c>
      <c r="I215" s="133" t="s">
        <v>603</v>
      </c>
      <c r="J215" s="107" t="s">
        <v>1323</v>
      </c>
      <c r="K215" s="133" t="s">
        <v>603</v>
      </c>
      <c r="L215" s="107" t="s">
        <v>639</v>
      </c>
      <c r="M215" s="107" t="s">
        <v>534</v>
      </c>
      <c r="N215" s="132" t="s">
        <v>534</v>
      </c>
      <c r="O215" s="107">
        <v>2</v>
      </c>
      <c r="P215" s="107">
        <v>2</v>
      </c>
      <c r="Q215" s="107">
        <v>1</v>
      </c>
      <c r="R215" s="107">
        <v>1</v>
      </c>
      <c r="S215" s="107">
        <v>2</v>
      </c>
      <c r="T215" s="107">
        <v>2</v>
      </c>
      <c r="U215" s="107">
        <v>2</v>
      </c>
      <c r="V215" s="107">
        <v>2</v>
      </c>
      <c r="W215" s="107">
        <v>4</v>
      </c>
      <c r="X215" s="107" t="s">
        <v>695</v>
      </c>
      <c r="Y215" s="107" t="s">
        <v>548</v>
      </c>
      <c r="Z215" s="107" t="s">
        <v>548</v>
      </c>
      <c r="AA215" s="107" t="s">
        <v>548</v>
      </c>
      <c r="AB215" s="107" t="s">
        <v>548</v>
      </c>
      <c r="AC215" s="107">
        <v>18</v>
      </c>
      <c r="AD215" s="139">
        <v>1</v>
      </c>
      <c r="AE215" s="107">
        <v>10</v>
      </c>
      <c r="AF215" s="107">
        <v>10</v>
      </c>
      <c r="AG215" s="139">
        <v>1</v>
      </c>
      <c r="AH215" s="107">
        <v>10</v>
      </c>
      <c r="AI215" s="138">
        <v>0</v>
      </c>
      <c r="AJ215" s="107">
        <v>10</v>
      </c>
      <c r="AK215" s="137">
        <v>0.7142857142857143</v>
      </c>
      <c r="AL215" s="138">
        <v>0</v>
      </c>
      <c r="AM215" s="138">
        <v>0</v>
      </c>
      <c r="AN215" s="107" t="s">
        <v>548</v>
      </c>
      <c r="AO215" s="107">
        <v>4</v>
      </c>
      <c r="AP215" s="107">
        <v>2</v>
      </c>
      <c r="AQ215" s="107">
        <v>6</v>
      </c>
      <c r="AR215" s="136">
        <v>0.5</v>
      </c>
      <c r="AS215" s="107">
        <v>5</v>
      </c>
      <c r="AT215" s="107">
        <v>4</v>
      </c>
      <c r="AU215" s="107">
        <v>9</v>
      </c>
      <c r="AV215" s="139">
        <v>1</v>
      </c>
      <c r="AW215" s="107">
        <v>2</v>
      </c>
      <c r="AX215" s="107" t="s">
        <v>614</v>
      </c>
      <c r="AY215" s="107">
        <v>2</v>
      </c>
      <c r="AZ215" s="139">
        <v>1</v>
      </c>
      <c r="BA215" s="107">
        <v>2</v>
      </c>
      <c r="BB215" s="133" t="s">
        <v>603</v>
      </c>
      <c r="BC215" s="107">
        <v>2</v>
      </c>
      <c r="BD215" s="139">
        <v>1</v>
      </c>
      <c r="BE215" s="107">
        <v>10</v>
      </c>
      <c r="BF215" s="107">
        <v>10</v>
      </c>
      <c r="BG215" s="139">
        <v>1</v>
      </c>
      <c r="BH215" s="107">
        <v>4</v>
      </c>
      <c r="BI215" s="107">
        <v>7</v>
      </c>
      <c r="BJ215" s="107">
        <v>11</v>
      </c>
      <c r="BK215" s="139">
        <v>1</v>
      </c>
      <c r="BL215" s="108">
        <v>78</v>
      </c>
      <c r="BM215" s="139">
        <v>0.88636363636363635</v>
      </c>
    </row>
    <row r="216" spans="2:65" x14ac:dyDescent="0.35">
      <c r="B216" s="108" t="s">
        <v>1</v>
      </c>
      <c r="C216" s="108" t="s">
        <v>421</v>
      </c>
      <c r="D216" s="108" t="s">
        <v>422</v>
      </c>
      <c r="E216" s="143" t="s">
        <v>423</v>
      </c>
      <c r="F216" s="108" t="s">
        <v>1162</v>
      </c>
      <c r="G216" s="108" t="s">
        <v>30</v>
      </c>
      <c r="H216" s="108" t="s">
        <v>2309</v>
      </c>
      <c r="I216" s="131" t="s">
        <v>603</v>
      </c>
      <c r="J216" s="108" t="s">
        <v>2095</v>
      </c>
      <c r="K216" s="131" t="s">
        <v>603</v>
      </c>
      <c r="L216" s="108" t="s">
        <v>750</v>
      </c>
      <c r="M216" s="108" t="s">
        <v>534</v>
      </c>
      <c r="N216" s="129" t="s">
        <v>534</v>
      </c>
      <c r="O216" s="108">
        <v>2</v>
      </c>
      <c r="P216" s="108">
        <v>2</v>
      </c>
      <c r="Q216" s="108">
        <v>1</v>
      </c>
      <c r="R216" s="108">
        <v>1</v>
      </c>
      <c r="S216" s="108">
        <v>2</v>
      </c>
      <c r="T216" s="130">
        <v>0</v>
      </c>
      <c r="U216" s="130">
        <v>0</v>
      </c>
      <c r="V216" s="108">
        <v>2</v>
      </c>
      <c r="W216" s="108">
        <v>4</v>
      </c>
      <c r="X216" s="108" t="s">
        <v>2308</v>
      </c>
      <c r="Y216" s="108" t="s">
        <v>548</v>
      </c>
      <c r="Z216" s="108" t="s">
        <v>548</v>
      </c>
      <c r="AA216" s="108" t="s">
        <v>548</v>
      </c>
      <c r="AB216" s="108" t="s">
        <v>548</v>
      </c>
      <c r="AC216" s="108">
        <v>14</v>
      </c>
      <c r="AD216" s="135">
        <v>0.77777777777777779</v>
      </c>
      <c r="AE216" s="108">
        <v>10</v>
      </c>
      <c r="AF216" s="108">
        <v>10</v>
      </c>
      <c r="AG216" s="135">
        <v>1</v>
      </c>
      <c r="AH216" s="108">
        <v>10</v>
      </c>
      <c r="AI216" s="108">
        <v>4</v>
      </c>
      <c r="AJ216" s="108">
        <v>14</v>
      </c>
      <c r="AK216" s="135">
        <v>1</v>
      </c>
      <c r="AL216" s="130">
        <v>0</v>
      </c>
      <c r="AM216" s="108" t="s">
        <v>548</v>
      </c>
      <c r="AN216" s="108" t="s">
        <v>548</v>
      </c>
      <c r="AO216" s="108" t="s">
        <v>548</v>
      </c>
      <c r="AP216" s="108" t="s">
        <v>548</v>
      </c>
      <c r="AQ216" s="108" t="s">
        <v>534</v>
      </c>
      <c r="AR216" s="134">
        <v>0</v>
      </c>
      <c r="AS216" s="108">
        <v>5</v>
      </c>
      <c r="AT216" s="108">
        <v>4</v>
      </c>
      <c r="AU216" s="108">
        <v>9</v>
      </c>
      <c r="AV216" s="135">
        <v>1</v>
      </c>
      <c r="AW216" s="130">
        <v>0</v>
      </c>
      <c r="AX216" s="108" t="s">
        <v>614</v>
      </c>
      <c r="AY216" s="108" t="s">
        <v>534</v>
      </c>
      <c r="AZ216" s="134">
        <v>0</v>
      </c>
      <c r="BA216" s="108">
        <v>2</v>
      </c>
      <c r="BB216" s="131" t="s">
        <v>603</v>
      </c>
      <c r="BC216" s="108">
        <v>2</v>
      </c>
      <c r="BD216" s="135">
        <v>1</v>
      </c>
      <c r="BE216" s="108">
        <v>10</v>
      </c>
      <c r="BF216" s="108">
        <v>10</v>
      </c>
      <c r="BG216" s="135">
        <v>1</v>
      </c>
      <c r="BH216" s="108">
        <v>4</v>
      </c>
      <c r="BI216" s="108">
        <v>7</v>
      </c>
      <c r="BJ216" s="108">
        <v>11</v>
      </c>
      <c r="BK216" s="135">
        <v>1</v>
      </c>
      <c r="BL216" s="108">
        <v>70</v>
      </c>
      <c r="BM216" s="135">
        <v>0.88607594936708856</v>
      </c>
    </row>
    <row r="217" spans="2:65" x14ac:dyDescent="0.35">
      <c r="B217" s="107" t="s">
        <v>1</v>
      </c>
      <c r="C217" s="107" t="s">
        <v>24</v>
      </c>
      <c r="D217" s="107" t="s">
        <v>64</v>
      </c>
      <c r="E217" s="144" t="s">
        <v>185</v>
      </c>
      <c r="F217" s="107" t="s">
        <v>990</v>
      </c>
      <c r="G217" s="107" t="s">
        <v>42</v>
      </c>
      <c r="H217" s="107" t="s">
        <v>2307</v>
      </c>
      <c r="I217" s="133" t="s">
        <v>603</v>
      </c>
      <c r="J217" s="107" t="s">
        <v>1323</v>
      </c>
      <c r="K217" s="133" t="s">
        <v>603</v>
      </c>
      <c r="L217" s="107" t="s">
        <v>625</v>
      </c>
      <c r="M217" s="107" t="s">
        <v>534</v>
      </c>
      <c r="N217" s="132" t="s">
        <v>534</v>
      </c>
      <c r="O217" s="107">
        <v>2</v>
      </c>
      <c r="P217" s="107">
        <v>2</v>
      </c>
      <c r="Q217" s="107">
        <v>1</v>
      </c>
      <c r="R217" s="107">
        <v>1</v>
      </c>
      <c r="S217" s="107">
        <v>2</v>
      </c>
      <c r="T217" s="107">
        <v>2</v>
      </c>
      <c r="U217" s="107">
        <v>2</v>
      </c>
      <c r="V217" s="107">
        <v>2</v>
      </c>
      <c r="W217" s="107">
        <v>4</v>
      </c>
      <c r="X217" s="107" t="s">
        <v>2306</v>
      </c>
      <c r="Y217" s="107" t="s">
        <v>548</v>
      </c>
      <c r="Z217" s="107" t="s">
        <v>548</v>
      </c>
      <c r="AA217" s="107" t="s">
        <v>548</v>
      </c>
      <c r="AB217" s="107" t="s">
        <v>548</v>
      </c>
      <c r="AC217" s="107">
        <v>18</v>
      </c>
      <c r="AD217" s="139">
        <v>1</v>
      </c>
      <c r="AE217" s="138">
        <v>0</v>
      </c>
      <c r="AF217" s="107" t="s">
        <v>534</v>
      </c>
      <c r="AG217" s="136">
        <v>0</v>
      </c>
      <c r="AH217" s="107">
        <v>10</v>
      </c>
      <c r="AI217" s="107">
        <v>4</v>
      </c>
      <c r="AJ217" s="107">
        <v>14</v>
      </c>
      <c r="AK217" s="139">
        <v>1</v>
      </c>
      <c r="AL217" s="107">
        <v>3</v>
      </c>
      <c r="AM217" s="107">
        <v>3</v>
      </c>
      <c r="AN217" s="107" t="s">
        <v>614</v>
      </c>
      <c r="AO217" s="107">
        <v>4</v>
      </c>
      <c r="AP217" s="107" t="s">
        <v>548</v>
      </c>
      <c r="AQ217" s="107">
        <v>10</v>
      </c>
      <c r="AR217" s="139">
        <v>1</v>
      </c>
      <c r="AS217" s="107">
        <v>5</v>
      </c>
      <c r="AT217" s="107">
        <v>4</v>
      </c>
      <c r="AU217" s="107">
        <v>9</v>
      </c>
      <c r="AV217" s="139">
        <v>1</v>
      </c>
      <c r="AW217" s="107">
        <v>2</v>
      </c>
      <c r="AX217" s="107" t="s">
        <v>614</v>
      </c>
      <c r="AY217" s="107">
        <v>2</v>
      </c>
      <c r="AZ217" s="139">
        <v>1</v>
      </c>
      <c r="BA217" s="107">
        <v>2</v>
      </c>
      <c r="BB217" s="133" t="s">
        <v>603</v>
      </c>
      <c r="BC217" s="107">
        <v>2</v>
      </c>
      <c r="BD217" s="139">
        <v>1</v>
      </c>
      <c r="BE217" s="107">
        <v>10</v>
      </c>
      <c r="BF217" s="107">
        <v>10</v>
      </c>
      <c r="BG217" s="139">
        <v>1</v>
      </c>
      <c r="BH217" s="107">
        <v>4</v>
      </c>
      <c r="BI217" s="107">
        <v>7</v>
      </c>
      <c r="BJ217" s="107">
        <v>11</v>
      </c>
      <c r="BK217" s="139">
        <v>1</v>
      </c>
      <c r="BL217" s="108">
        <v>76</v>
      </c>
      <c r="BM217" s="139">
        <v>0.88372093023255816</v>
      </c>
    </row>
    <row r="218" spans="2:65" x14ac:dyDescent="0.35">
      <c r="B218" s="108" t="s">
        <v>1</v>
      </c>
      <c r="C218" s="108" t="s">
        <v>21</v>
      </c>
      <c r="D218" s="108" t="s">
        <v>444</v>
      </c>
      <c r="E218" s="143" t="s">
        <v>445</v>
      </c>
      <c r="F218" s="108" t="s">
        <v>1135</v>
      </c>
      <c r="G218" s="108" t="s">
        <v>80</v>
      </c>
      <c r="H218" s="108" t="s">
        <v>2305</v>
      </c>
      <c r="I218" s="131" t="s">
        <v>603</v>
      </c>
      <c r="J218" s="108" t="s">
        <v>2102</v>
      </c>
      <c r="K218" s="131" t="s">
        <v>603</v>
      </c>
      <c r="L218" s="108" t="s">
        <v>2304</v>
      </c>
      <c r="M218" s="108" t="s">
        <v>534</v>
      </c>
      <c r="N218" s="129" t="s">
        <v>534</v>
      </c>
      <c r="O218" s="108">
        <v>2</v>
      </c>
      <c r="P218" s="108">
        <v>2</v>
      </c>
      <c r="Q218" s="108">
        <v>1</v>
      </c>
      <c r="R218" s="108">
        <v>1</v>
      </c>
      <c r="S218" s="108">
        <v>2</v>
      </c>
      <c r="T218" s="108">
        <v>2</v>
      </c>
      <c r="U218" s="108">
        <v>2</v>
      </c>
      <c r="V218" s="108">
        <v>2</v>
      </c>
      <c r="W218" s="130">
        <v>0</v>
      </c>
      <c r="X218" s="108" t="s">
        <v>741</v>
      </c>
      <c r="Y218" s="108" t="s">
        <v>548</v>
      </c>
      <c r="Z218" s="108" t="s">
        <v>548</v>
      </c>
      <c r="AA218" s="108" t="s">
        <v>548</v>
      </c>
      <c r="AB218" s="108" t="s">
        <v>548</v>
      </c>
      <c r="AC218" s="108">
        <v>14</v>
      </c>
      <c r="AD218" s="135">
        <v>0.77777777777777779</v>
      </c>
      <c r="AE218" s="108">
        <v>10</v>
      </c>
      <c r="AF218" s="108">
        <v>10</v>
      </c>
      <c r="AG218" s="135">
        <v>1</v>
      </c>
      <c r="AH218" s="108">
        <v>10</v>
      </c>
      <c r="AI218" s="108">
        <v>4</v>
      </c>
      <c r="AJ218" s="108">
        <v>14</v>
      </c>
      <c r="AK218" s="135">
        <v>1</v>
      </c>
      <c r="AL218" s="108">
        <v>3</v>
      </c>
      <c r="AM218" s="108">
        <v>3</v>
      </c>
      <c r="AN218" s="108" t="s">
        <v>548</v>
      </c>
      <c r="AO218" s="108">
        <v>4</v>
      </c>
      <c r="AP218" s="108" t="s">
        <v>548</v>
      </c>
      <c r="AQ218" s="108">
        <v>10</v>
      </c>
      <c r="AR218" s="135">
        <v>1</v>
      </c>
      <c r="AS218" s="108">
        <v>5</v>
      </c>
      <c r="AT218" s="130">
        <v>0</v>
      </c>
      <c r="AU218" s="108">
        <v>5</v>
      </c>
      <c r="AV218" s="134">
        <v>0.55555555555555558</v>
      </c>
      <c r="AW218" s="130">
        <v>0</v>
      </c>
      <c r="AX218" s="108" t="s">
        <v>548</v>
      </c>
      <c r="AY218" s="108" t="s">
        <v>534</v>
      </c>
      <c r="AZ218" s="134">
        <v>0</v>
      </c>
      <c r="BA218" s="108">
        <v>2</v>
      </c>
      <c r="BB218" s="131" t="s">
        <v>603</v>
      </c>
      <c r="BC218" s="108">
        <v>2</v>
      </c>
      <c r="BD218" s="135">
        <v>1</v>
      </c>
      <c r="BE218" s="108">
        <v>10</v>
      </c>
      <c r="BF218" s="108">
        <v>10</v>
      </c>
      <c r="BG218" s="135">
        <v>1</v>
      </c>
      <c r="BH218" s="108">
        <v>4</v>
      </c>
      <c r="BI218" s="108">
        <v>7</v>
      </c>
      <c r="BJ218" s="108">
        <v>11</v>
      </c>
      <c r="BK218" s="135">
        <v>1</v>
      </c>
      <c r="BL218" s="108">
        <v>76</v>
      </c>
      <c r="BM218" s="135">
        <v>0.88372093023255816</v>
      </c>
    </row>
    <row r="219" spans="2:65" x14ac:dyDescent="0.35">
      <c r="B219" s="107" t="s">
        <v>1</v>
      </c>
      <c r="C219" s="107" t="s">
        <v>24</v>
      </c>
      <c r="D219" s="107" t="s">
        <v>350</v>
      </c>
      <c r="E219" s="144" t="s">
        <v>446</v>
      </c>
      <c r="F219" s="107" t="s">
        <v>1181</v>
      </c>
      <c r="G219" s="107" t="s">
        <v>66</v>
      </c>
      <c r="H219" s="107" t="s">
        <v>2303</v>
      </c>
      <c r="I219" s="133" t="s">
        <v>603</v>
      </c>
      <c r="J219" s="107" t="s">
        <v>1998</v>
      </c>
      <c r="K219" s="133" t="s">
        <v>603</v>
      </c>
      <c r="L219" s="107" t="s">
        <v>619</v>
      </c>
      <c r="M219" s="107" t="s">
        <v>534</v>
      </c>
      <c r="N219" s="132" t="s">
        <v>534</v>
      </c>
      <c r="O219" s="107">
        <v>2</v>
      </c>
      <c r="P219" s="107">
        <v>2</v>
      </c>
      <c r="Q219" s="107">
        <v>1</v>
      </c>
      <c r="R219" s="107">
        <v>1</v>
      </c>
      <c r="S219" s="107">
        <v>2</v>
      </c>
      <c r="T219" s="107">
        <v>2</v>
      </c>
      <c r="U219" s="107">
        <v>2</v>
      </c>
      <c r="V219" s="107">
        <v>2</v>
      </c>
      <c r="W219" s="107">
        <v>4</v>
      </c>
      <c r="X219" s="107" t="s">
        <v>2302</v>
      </c>
      <c r="Y219" s="107" t="s">
        <v>548</v>
      </c>
      <c r="Z219" s="107" t="s">
        <v>548</v>
      </c>
      <c r="AA219" s="107" t="s">
        <v>548</v>
      </c>
      <c r="AB219" s="107" t="s">
        <v>548</v>
      </c>
      <c r="AC219" s="107">
        <v>18</v>
      </c>
      <c r="AD219" s="139">
        <v>1</v>
      </c>
      <c r="AE219" s="107">
        <v>10</v>
      </c>
      <c r="AF219" s="107">
        <v>10</v>
      </c>
      <c r="AG219" s="139">
        <v>1</v>
      </c>
      <c r="AH219" s="107">
        <v>10</v>
      </c>
      <c r="AI219" s="107">
        <v>4</v>
      </c>
      <c r="AJ219" s="107">
        <v>14</v>
      </c>
      <c r="AK219" s="139">
        <v>1</v>
      </c>
      <c r="AL219" s="138">
        <v>0</v>
      </c>
      <c r="AM219" s="138">
        <v>0</v>
      </c>
      <c r="AN219" s="107" t="s">
        <v>614</v>
      </c>
      <c r="AO219" s="107">
        <v>4</v>
      </c>
      <c r="AP219" s="107" t="s">
        <v>548</v>
      </c>
      <c r="AQ219" s="107">
        <v>4</v>
      </c>
      <c r="AR219" s="136">
        <v>0.4</v>
      </c>
      <c r="AS219" s="107">
        <v>5</v>
      </c>
      <c r="AT219" s="107">
        <v>4</v>
      </c>
      <c r="AU219" s="107">
        <v>9</v>
      </c>
      <c r="AV219" s="139">
        <v>1</v>
      </c>
      <c r="AW219" s="138">
        <v>0</v>
      </c>
      <c r="AX219" s="107" t="s">
        <v>614</v>
      </c>
      <c r="AY219" s="107" t="s">
        <v>534</v>
      </c>
      <c r="AZ219" s="136">
        <v>0</v>
      </c>
      <c r="BA219" s="138">
        <v>0</v>
      </c>
      <c r="BB219" s="133" t="s">
        <v>603</v>
      </c>
      <c r="BC219" s="107" t="s">
        <v>534</v>
      </c>
      <c r="BD219" s="136">
        <v>0</v>
      </c>
      <c r="BE219" s="107">
        <v>10</v>
      </c>
      <c r="BF219" s="107">
        <v>10</v>
      </c>
      <c r="BG219" s="139">
        <v>1</v>
      </c>
      <c r="BH219" s="107">
        <v>4</v>
      </c>
      <c r="BI219" s="107">
        <v>7</v>
      </c>
      <c r="BJ219" s="107">
        <v>11</v>
      </c>
      <c r="BK219" s="139">
        <v>1</v>
      </c>
      <c r="BL219" s="108">
        <v>76</v>
      </c>
      <c r="BM219" s="139">
        <v>0.88372093023255816</v>
      </c>
    </row>
    <row r="220" spans="2:65" x14ac:dyDescent="0.35">
      <c r="B220" s="108" t="s">
        <v>1</v>
      </c>
      <c r="C220" s="108" t="s">
        <v>8</v>
      </c>
      <c r="D220" s="108" t="s">
        <v>9</v>
      </c>
      <c r="E220" s="143" t="s">
        <v>137</v>
      </c>
      <c r="F220" s="108" t="s">
        <v>1007</v>
      </c>
      <c r="G220" s="108" t="s">
        <v>11</v>
      </c>
      <c r="H220" s="108" t="s">
        <v>2301</v>
      </c>
      <c r="I220" s="131" t="s">
        <v>603</v>
      </c>
      <c r="J220" s="108" t="s">
        <v>1303</v>
      </c>
      <c r="K220" s="131" t="s">
        <v>603</v>
      </c>
      <c r="L220" s="108" t="s">
        <v>619</v>
      </c>
      <c r="M220" s="108" t="s">
        <v>534</v>
      </c>
      <c r="N220" s="129" t="s">
        <v>534</v>
      </c>
      <c r="O220" s="108">
        <v>2</v>
      </c>
      <c r="P220" s="108">
        <v>2</v>
      </c>
      <c r="Q220" s="108">
        <v>1</v>
      </c>
      <c r="R220" s="108">
        <v>1</v>
      </c>
      <c r="S220" s="108">
        <v>2</v>
      </c>
      <c r="T220" s="108">
        <v>2</v>
      </c>
      <c r="U220" s="108">
        <v>2</v>
      </c>
      <c r="V220" s="108">
        <v>2</v>
      </c>
      <c r="W220" s="108">
        <v>4</v>
      </c>
      <c r="X220" s="108" t="s">
        <v>2300</v>
      </c>
      <c r="Y220" s="108" t="s">
        <v>548</v>
      </c>
      <c r="Z220" s="108" t="s">
        <v>548</v>
      </c>
      <c r="AA220" s="108" t="s">
        <v>548</v>
      </c>
      <c r="AB220" s="108" t="s">
        <v>548</v>
      </c>
      <c r="AC220" s="108">
        <v>18</v>
      </c>
      <c r="AD220" s="135">
        <v>1</v>
      </c>
      <c r="AE220" s="108">
        <v>10</v>
      </c>
      <c r="AF220" s="108">
        <v>10</v>
      </c>
      <c r="AG220" s="135">
        <v>1</v>
      </c>
      <c r="AH220" s="130">
        <v>0</v>
      </c>
      <c r="AI220" s="108">
        <v>4</v>
      </c>
      <c r="AJ220" s="108">
        <v>4</v>
      </c>
      <c r="AK220" s="134">
        <v>0.2857142857142857</v>
      </c>
      <c r="AL220" s="108">
        <v>3</v>
      </c>
      <c r="AM220" s="108">
        <v>3</v>
      </c>
      <c r="AN220" s="108" t="s">
        <v>614</v>
      </c>
      <c r="AO220" s="108">
        <v>4</v>
      </c>
      <c r="AP220" s="108" t="s">
        <v>548</v>
      </c>
      <c r="AQ220" s="108">
        <v>10</v>
      </c>
      <c r="AR220" s="135">
        <v>1</v>
      </c>
      <c r="AS220" s="108">
        <v>5</v>
      </c>
      <c r="AT220" s="108">
        <v>4</v>
      </c>
      <c r="AU220" s="108">
        <v>9</v>
      </c>
      <c r="AV220" s="135">
        <v>1</v>
      </c>
      <c r="AW220" s="108">
        <v>2</v>
      </c>
      <c r="AX220" s="108" t="s">
        <v>614</v>
      </c>
      <c r="AY220" s="108">
        <v>2</v>
      </c>
      <c r="AZ220" s="135">
        <v>1</v>
      </c>
      <c r="BA220" s="108">
        <v>2</v>
      </c>
      <c r="BB220" s="131" t="s">
        <v>603</v>
      </c>
      <c r="BC220" s="108">
        <v>2</v>
      </c>
      <c r="BD220" s="135">
        <v>1</v>
      </c>
      <c r="BE220" s="108">
        <v>10</v>
      </c>
      <c r="BF220" s="108">
        <v>10</v>
      </c>
      <c r="BG220" s="135">
        <v>1</v>
      </c>
      <c r="BH220" s="108">
        <v>4</v>
      </c>
      <c r="BI220" s="108">
        <v>7</v>
      </c>
      <c r="BJ220" s="108">
        <v>11</v>
      </c>
      <c r="BK220" s="135">
        <v>1</v>
      </c>
      <c r="BL220" s="108">
        <v>76</v>
      </c>
      <c r="BM220" s="135">
        <v>0.88372093023255816</v>
      </c>
    </row>
    <row r="221" spans="2:65" x14ac:dyDescent="0.35">
      <c r="B221" s="107" t="s">
        <v>1</v>
      </c>
      <c r="C221" s="107" t="s">
        <v>78</v>
      </c>
      <c r="D221" s="107" t="s">
        <v>78</v>
      </c>
      <c r="E221" s="144" t="s">
        <v>397</v>
      </c>
      <c r="F221" s="107" t="s">
        <v>1110</v>
      </c>
      <c r="G221" s="107" t="s">
        <v>521</v>
      </c>
      <c r="H221" s="107" t="s">
        <v>2299</v>
      </c>
      <c r="I221" s="133" t="s">
        <v>603</v>
      </c>
      <c r="J221" s="107" t="s">
        <v>1415</v>
      </c>
      <c r="K221" s="133" t="s">
        <v>603</v>
      </c>
      <c r="L221" s="107" t="s">
        <v>622</v>
      </c>
      <c r="M221" s="107" t="s">
        <v>534</v>
      </c>
      <c r="N221" s="132" t="s">
        <v>534</v>
      </c>
      <c r="O221" s="107">
        <v>2</v>
      </c>
      <c r="P221" s="107">
        <v>2</v>
      </c>
      <c r="Q221" s="107" t="s">
        <v>548</v>
      </c>
      <c r="R221" s="107">
        <v>1</v>
      </c>
      <c r="S221" s="107">
        <v>2</v>
      </c>
      <c r="T221" s="107">
        <v>2</v>
      </c>
      <c r="U221" s="107">
        <v>2</v>
      </c>
      <c r="V221" s="107">
        <v>2</v>
      </c>
      <c r="W221" s="107">
        <v>4</v>
      </c>
      <c r="X221" s="107" t="s">
        <v>668</v>
      </c>
      <c r="Y221" s="107" t="s">
        <v>548</v>
      </c>
      <c r="Z221" s="107" t="s">
        <v>548</v>
      </c>
      <c r="AA221" s="107" t="s">
        <v>548</v>
      </c>
      <c r="AB221" s="107" t="s">
        <v>548</v>
      </c>
      <c r="AC221" s="107">
        <v>17</v>
      </c>
      <c r="AD221" s="139">
        <v>1</v>
      </c>
      <c r="AE221" s="107" t="s">
        <v>548</v>
      </c>
      <c r="AF221" s="107" t="s">
        <v>534</v>
      </c>
      <c r="AG221" s="132" t="s">
        <v>534</v>
      </c>
      <c r="AH221" s="107">
        <v>10</v>
      </c>
      <c r="AI221" s="107">
        <v>4</v>
      </c>
      <c r="AJ221" s="107">
        <v>14</v>
      </c>
      <c r="AK221" s="139">
        <v>1</v>
      </c>
      <c r="AL221" s="107">
        <v>3</v>
      </c>
      <c r="AM221" s="107" t="s">
        <v>548</v>
      </c>
      <c r="AN221" s="107" t="s">
        <v>548</v>
      </c>
      <c r="AO221" s="107" t="s">
        <v>548</v>
      </c>
      <c r="AP221" s="107" t="s">
        <v>548</v>
      </c>
      <c r="AQ221" s="107">
        <v>3</v>
      </c>
      <c r="AR221" s="139">
        <v>1</v>
      </c>
      <c r="AS221" s="107">
        <v>5</v>
      </c>
      <c r="AT221" s="138">
        <v>0</v>
      </c>
      <c r="AU221" s="107">
        <v>5</v>
      </c>
      <c r="AV221" s="136">
        <v>0.55555555555555558</v>
      </c>
      <c r="AW221" s="138">
        <v>0</v>
      </c>
      <c r="AX221" s="107" t="s">
        <v>548</v>
      </c>
      <c r="AY221" s="107" t="s">
        <v>534</v>
      </c>
      <c r="AZ221" s="136">
        <v>0</v>
      </c>
      <c r="BA221" s="138">
        <v>0</v>
      </c>
      <c r="BB221" s="133" t="s">
        <v>603</v>
      </c>
      <c r="BC221" s="107" t="s">
        <v>534</v>
      </c>
      <c r="BD221" s="136">
        <v>0</v>
      </c>
      <c r="BE221" s="107">
        <v>10</v>
      </c>
      <c r="BF221" s="107">
        <v>10</v>
      </c>
      <c r="BG221" s="139">
        <v>1</v>
      </c>
      <c r="BH221" s="107">
        <v>4</v>
      </c>
      <c r="BI221" s="107">
        <v>7</v>
      </c>
      <c r="BJ221" s="107">
        <v>11</v>
      </c>
      <c r="BK221" s="139">
        <v>1</v>
      </c>
      <c r="BL221" s="108">
        <v>60</v>
      </c>
      <c r="BM221" s="139">
        <v>0.88235294117647056</v>
      </c>
    </row>
    <row r="222" spans="2:65" x14ac:dyDescent="0.35">
      <c r="B222" s="108" t="s">
        <v>1</v>
      </c>
      <c r="C222" s="108" t="s">
        <v>24</v>
      </c>
      <c r="D222" s="108" t="s">
        <v>57</v>
      </c>
      <c r="E222" s="143" t="s">
        <v>112</v>
      </c>
      <c r="F222" s="108" t="s">
        <v>970</v>
      </c>
      <c r="G222" s="108" t="s">
        <v>59</v>
      </c>
      <c r="H222" s="108" t="s">
        <v>2298</v>
      </c>
      <c r="I222" s="131" t="s">
        <v>603</v>
      </c>
      <c r="J222" s="108" t="s">
        <v>2291</v>
      </c>
      <c r="K222" s="131" t="s">
        <v>603</v>
      </c>
      <c r="L222" s="108" t="s">
        <v>749</v>
      </c>
      <c r="M222" s="108" t="s">
        <v>534</v>
      </c>
      <c r="N222" s="129" t="s">
        <v>534</v>
      </c>
      <c r="O222" s="108">
        <v>2</v>
      </c>
      <c r="P222" s="108">
        <v>2</v>
      </c>
      <c r="Q222" s="108">
        <v>1</v>
      </c>
      <c r="R222" s="108">
        <v>1</v>
      </c>
      <c r="S222" s="108">
        <v>2</v>
      </c>
      <c r="T222" s="108">
        <v>2</v>
      </c>
      <c r="U222" s="108">
        <v>2</v>
      </c>
      <c r="V222" s="108">
        <v>2</v>
      </c>
      <c r="W222" s="108">
        <v>4</v>
      </c>
      <c r="X222" s="108" t="s">
        <v>2297</v>
      </c>
      <c r="Y222" s="108" t="s">
        <v>548</v>
      </c>
      <c r="Z222" s="108" t="s">
        <v>548</v>
      </c>
      <c r="AA222" s="108" t="s">
        <v>548</v>
      </c>
      <c r="AB222" s="108" t="s">
        <v>548</v>
      </c>
      <c r="AC222" s="108">
        <v>18</v>
      </c>
      <c r="AD222" s="135">
        <v>1</v>
      </c>
      <c r="AE222" s="108">
        <v>10</v>
      </c>
      <c r="AF222" s="108">
        <v>10</v>
      </c>
      <c r="AG222" s="135">
        <v>1</v>
      </c>
      <c r="AH222" s="108">
        <v>10</v>
      </c>
      <c r="AI222" s="130">
        <v>0</v>
      </c>
      <c r="AJ222" s="108">
        <v>10</v>
      </c>
      <c r="AK222" s="140">
        <v>0.7142857142857143</v>
      </c>
      <c r="AL222" s="108">
        <v>3</v>
      </c>
      <c r="AM222" s="108" t="s">
        <v>548</v>
      </c>
      <c r="AN222" s="108" t="s">
        <v>548</v>
      </c>
      <c r="AO222" s="130">
        <v>0</v>
      </c>
      <c r="AP222" s="130">
        <v>0</v>
      </c>
      <c r="AQ222" s="108">
        <v>3</v>
      </c>
      <c r="AR222" s="134">
        <v>0.33333333333333331</v>
      </c>
      <c r="AS222" s="108">
        <v>5</v>
      </c>
      <c r="AT222" s="108">
        <v>4</v>
      </c>
      <c r="AU222" s="108">
        <v>9</v>
      </c>
      <c r="AV222" s="135">
        <v>1</v>
      </c>
      <c r="AW222" s="108">
        <v>2</v>
      </c>
      <c r="AX222" s="108" t="s">
        <v>614</v>
      </c>
      <c r="AY222" s="108">
        <v>2</v>
      </c>
      <c r="AZ222" s="135">
        <v>1</v>
      </c>
      <c r="BA222" s="108">
        <v>2</v>
      </c>
      <c r="BB222" s="131" t="s">
        <v>603</v>
      </c>
      <c r="BC222" s="108">
        <v>2</v>
      </c>
      <c r="BD222" s="135">
        <v>1</v>
      </c>
      <c r="BE222" s="108">
        <v>10</v>
      </c>
      <c r="BF222" s="108">
        <v>10</v>
      </c>
      <c r="BG222" s="135">
        <v>1</v>
      </c>
      <c r="BH222" s="108">
        <v>4</v>
      </c>
      <c r="BI222" s="108">
        <v>7</v>
      </c>
      <c r="BJ222" s="108">
        <v>11</v>
      </c>
      <c r="BK222" s="135">
        <v>1</v>
      </c>
      <c r="BL222" s="108">
        <v>75</v>
      </c>
      <c r="BM222" s="135">
        <v>0.88235294117647056</v>
      </c>
    </row>
    <row r="223" spans="2:65" x14ac:dyDescent="0.35">
      <c r="B223" s="107" t="s">
        <v>1</v>
      </c>
      <c r="C223" s="107" t="s">
        <v>24</v>
      </c>
      <c r="D223" s="107" t="s">
        <v>64</v>
      </c>
      <c r="E223" s="144" t="s">
        <v>67</v>
      </c>
      <c r="F223" s="107" t="s">
        <v>1010</v>
      </c>
      <c r="G223" s="107" t="s">
        <v>42</v>
      </c>
      <c r="H223" s="107" t="s">
        <v>2296</v>
      </c>
      <c r="I223" s="133" t="s">
        <v>603</v>
      </c>
      <c r="J223" s="107" t="s">
        <v>1958</v>
      </c>
      <c r="K223" s="133" t="s">
        <v>603</v>
      </c>
      <c r="L223" s="107" t="s">
        <v>618</v>
      </c>
      <c r="M223" s="107" t="s">
        <v>534</v>
      </c>
      <c r="N223" s="132" t="s">
        <v>534</v>
      </c>
      <c r="O223" s="107">
        <v>2</v>
      </c>
      <c r="P223" s="107">
        <v>2</v>
      </c>
      <c r="Q223" s="107">
        <v>1</v>
      </c>
      <c r="R223" s="107">
        <v>1</v>
      </c>
      <c r="S223" s="107">
        <v>2</v>
      </c>
      <c r="T223" s="107">
        <v>2</v>
      </c>
      <c r="U223" s="107">
        <v>2</v>
      </c>
      <c r="V223" s="107">
        <v>2</v>
      </c>
      <c r="W223" s="107">
        <v>4</v>
      </c>
      <c r="X223" s="107" t="s">
        <v>2295</v>
      </c>
      <c r="Y223" s="107" t="s">
        <v>548</v>
      </c>
      <c r="Z223" s="107" t="s">
        <v>548</v>
      </c>
      <c r="AA223" s="107" t="s">
        <v>548</v>
      </c>
      <c r="AB223" s="107" t="s">
        <v>548</v>
      </c>
      <c r="AC223" s="107">
        <v>18</v>
      </c>
      <c r="AD223" s="139">
        <v>1</v>
      </c>
      <c r="AE223" s="107" t="s">
        <v>548</v>
      </c>
      <c r="AF223" s="107" t="s">
        <v>534</v>
      </c>
      <c r="AG223" s="132" t="s">
        <v>534</v>
      </c>
      <c r="AH223" s="107">
        <v>10</v>
      </c>
      <c r="AI223" s="107">
        <v>4</v>
      </c>
      <c r="AJ223" s="107">
        <v>14</v>
      </c>
      <c r="AK223" s="139">
        <v>1</v>
      </c>
      <c r="AL223" s="107">
        <v>3</v>
      </c>
      <c r="AM223" s="107">
        <v>3</v>
      </c>
      <c r="AN223" s="107" t="s">
        <v>614</v>
      </c>
      <c r="AO223" s="107">
        <v>4</v>
      </c>
      <c r="AP223" s="107" t="s">
        <v>548</v>
      </c>
      <c r="AQ223" s="107">
        <v>10</v>
      </c>
      <c r="AR223" s="139">
        <v>1</v>
      </c>
      <c r="AS223" s="138">
        <v>0</v>
      </c>
      <c r="AT223" s="138">
        <v>0</v>
      </c>
      <c r="AU223" s="107" t="s">
        <v>534</v>
      </c>
      <c r="AV223" s="136">
        <v>0</v>
      </c>
      <c r="AW223" s="107">
        <v>2</v>
      </c>
      <c r="AX223" s="107" t="s">
        <v>548</v>
      </c>
      <c r="AY223" s="107">
        <v>2</v>
      </c>
      <c r="AZ223" s="139">
        <v>1</v>
      </c>
      <c r="BA223" s="107">
        <v>2</v>
      </c>
      <c r="BB223" s="133" t="s">
        <v>603</v>
      </c>
      <c r="BC223" s="107">
        <v>2</v>
      </c>
      <c r="BD223" s="139">
        <v>1</v>
      </c>
      <c r="BE223" s="107">
        <v>10</v>
      </c>
      <c r="BF223" s="107">
        <v>10</v>
      </c>
      <c r="BG223" s="139">
        <v>1</v>
      </c>
      <c r="BH223" s="107">
        <v>4</v>
      </c>
      <c r="BI223" s="107">
        <v>7</v>
      </c>
      <c r="BJ223" s="107">
        <v>11</v>
      </c>
      <c r="BK223" s="139">
        <v>1</v>
      </c>
      <c r="BL223" s="108">
        <v>67</v>
      </c>
      <c r="BM223" s="139">
        <v>0.88157894736842102</v>
      </c>
    </row>
    <row r="224" spans="2:65" x14ac:dyDescent="0.35">
      <c r="B224" s="108" t="s">
        <v>1</v>
      </c>
      <c r="C224" s="108" t="s">
        <v>24</v>
      </c>
      <c r="D224" s="108" t="s">
        <v>2294</v>
      </c>
      <c r="E224" s="143" t="s">
        <v>2293</v>
      </c>
      <c r="F224" s="108" t="s">
        <v>1252</v>
      </c>
      <c r="G224" s="108" t="s">
        <v>42</v>
      </c>
      <c r="H224" s="108" t="s">
        <v>2292</v>
      </c>
      <c r="I224" s="131" t="s">
        <v>603</v>
      </c>
      <c r="J224" s="108" t="s">
        <v>2291</v>
      </c>
      <c r="K224" s="131" t="s">
        <v>603</v>
      </c>
      <c r="L224" s="108" t="s">
        <v>627</v>
      </c>
      <c r="M224" s="108" t="s">
        <v>534</v>
      </c>
      <c r="N224" s="129" t="s">
        <v>534</v>
      </c>
      <c r="O224" s="108">
        <v>2</v>
      </c>
      <c r="P224" s="108">
        <v>2</v>
      </c>
      <c r="Q224" s="108">
        <v>1</v>
      </c>
      <c r="R224" s="108">
        <v>1</v>
      </c>
      <c r="S224" s="108">
        <v>2</v>
      </c>
      <c r="T224" s="108">
        <v>2</v>
      </c>
      <c r="U224" s="108">
        <v>2</v>
      </c>
      <c r="V224" s="108">
        <v>2</v>
      </c>
      <c r="W224" s="108">
        <v>4</v>
      </c>
      <c r="X224" s="108" t="s">
        <v>2290</v>
      </c>
      <c r="Y224" s="108" t="s">
        <v>548</v>
      </c>
      <c r="Z224" s="108" t="s">
        <v>548</v>
      </c>
      <c r="AA224" s="108" t="s">
        <v>548</v>
      </c>
      <c r="AB224" s="108" t="s">
        <v>548</v>
      </c>
      <c r="AC224" s="108">
        <v>18</v>
      </c>
      <c r="AD224" s="135">
        <v>1</v>
      </c>
      <c r="AE224" s="108" t="s">
        <v>548</v>
      </c>
      <c r="AF224" s="108" t="s">
        <v>534</v>
      </c>
      <c r="AG224" s="129" t="s">
        <v>534</v>
      </c>
      <c r="AH224" s="108">
        <v>10</v>
      </c>
      <c r="AI224" s="130">
        <v>0</v>
      </c>
      <c r="AJ224" s="108">
        <v>10</v>
      </c>
      <c r="AK224" s="140">
        <v>0.7142857142857143</v>
      </c>
      <c r="AL224" s="130">
        <v>0</v>
      </c>
      <c r="AM224" s="108">
        <v>3</v>
      </c>
      <c r="AN224" s="108" t="s">
        <v>614</v>
      </c>
      <c r="AO224" s="108">
        <v>4</v>
      </c>
      <c r="AP224" s="130">
        <v>0</v>
      </c>
      <c r="AQ224" s="108">
        <v>7</v>
      </c>
      <c r="AR224" s="134">
        <v>0.58333333333333337</v>
      </c>
      <c r="AS224" s="108">
        <v>5</v>
      </c>
      <c r="AT224" s="108">
        <v>4</v>
      </c>
      <c r="AU224" s="108">
        <v>9</v>
      </c>
      <c r="AV224" s="135">
        <v>1</v>
      </c>
      <c r="AW224" s="108">
        <v>2</v>
      </c>
      <c r="AX224" s="108" t="s">
        <v>614</v>
      </c>
      <c r="AY224" s="108">
        <v>2</v>
      </c>
      <c r="AZ224" s="135">
        <v>1</v>
      </c>
      <c r="BA224" s="108" t="s">
        <v>548</v>
      </c>
      <c r="BB224" s="131" t="s">
        <v>603</v>
      </c>
      <c r="BC224" s="108" t="s">
        <v>534</v>
      </c>
      <c r="BD224" s="129" t="s">
        <v>534</v>
      </c>
      <c r="BE224" s="108">
        <v>10</v>
      </c>
      <c r="BF224" s="108">
        <v>10</v>
      </c>
      <c r="BG224" s="135">
        <v>1</v>
      </c>
      <c r="BH224" s="108">
        <v>4</v>
      </c>
      <c r="BI224" s="108">
        <v>7</v>
      </c>
      <c r="BJ224" s="108">
        <v>11</v>
      </c>
      <c r="BK224" s="135">
        <v>1</v>
      </c>
      <c r="BL224" s="108">
        <v>67</v>
      </c>
      <c r="BM224" s="135">
        <v>0.88157894736842102</v>
      </c>
    </row>
    <row r="225" spans="2:65" x14ac:dyDescent="0.35">
      <c r="B225" s="107" t="s">
        <v>1</v>
      </c>
      <c r="C225" s="107" t="s">
        <v>223</v>
      </c>
      <c r="D225" s="107" t="s">
        <v>224</v>
      </c>
      <c r="E225" s="144" t="s">
        <v>225</v>
      </c>
      <c r="F225" s="107" t="s">
        <v>973</v>
      </c>
      <c r="G225" s="107" t="s">
        <v>210</v>
      </c>
      <c r="H225" s="107" t="s">
        <v>2289</v>
      </c>
      <c r="I225" s="133" t="s">
        <v>603</v>
      </c>
      <c r="J225" s="107" t="s">
        <v>2095</v>
      </c>
      <c r="K225" s="133" t="s">
        <v>603</v>
      </c>
      <c r="L225" s="107" t="s">
        <v>622</v>
      </c>
      <c r="M225" s="107" t="s">
        <v>534</v>
      </c>
      <c r="N225" s="132" t="s">
        <v>534</v>
      </c>
      <c r="O225" s="107">
        <v>2</v>
      </c>
      <c r="P225" s="107">
        <v>2</v>
      </c>
      <c r="Q225" s="107" t="s">
        <v>548</v>
      </c>
      <c r="R225" s="107" t="s">
        <v>548</v>
      </c>
      <c r="S225" s="107">
        <v>2</v>
      </c>
      <c r="T225" s="107">
        <v>2</v>
      </c>
      <c r="U225" s="107">
        <v>2</v>
      </c>
      <c r="V225" s="107">
        <v>2</v>
      </c>
      <c r="W225" s="107">
        <v>4</v>
      </c>
      <c r="X225" s="107" t="s">
        <v>2288</v>
      </c>
      <c r="Y225" s="107" t="s">
        <v>548</v>
      </c>
      <c r="Z225" s="107" t="s">
        <v>548</v>
      </c>
      <c r="AA225" s="107" t="s">
        <v>548</v>
      </c>
      <c r="AB225" s="107" t="s">
        <v>548</v>
      </c>
      <c r="AC225" s="107">
        <v>16</v>
      </c>
      <c r="AD225" s="139">
        <v>1</v>
      </c>
      <c r="AE225" s="107">
        <v>10</v>
      </c>
      <c r="AF225" s="107">
        <v>10</v>
      </c>
      <c r="AG225" s="139">
        <v>1</v>
      </c>
      <c r="AH225" s="138">
        <v>0</v>
      </c>
      <c r="AI225" s="107">
        <v>4</v>
      </c>
      <c r="AJ225" s="107">
        <v>4</v>
      </c>
      <c r="AK225" s="136">
        <v>0.2857142857142857</v>
      </c>
      <c r="AL225" s="107">
        <v>3</v>
      </c>
      <c r="AM225" s="107">
        <v>3</v>
      </c>
      <c r="AN225" s="107" t="s">
        <v>614</v>
      </c>
      <c r="AO225" s="107">
        <v>4</v>
      </c>
      <c r="AP225" s="107" t="s">
        <v>548</v>
      </c>
      <c r="AQ225" s="107">
        <v>10</v>
      </c>
      <c r="AR225" s="139">
        <v>1</v>
      </c>
      <c r="AS225" s="107">
        <v>5</v>
      </c>
      <c r="AT225" s="107">
        <v>4</v>
      </c>
      <c r="AU225" s="107">
        <v>9</v>
      </c>
      <c r="AV225" s="139">
        <v>1</v>
      </c>
      <c r="AW225" s="107">
        <v>2</v>
      </c>
      <c r="AX225" s="107" t="s">
        <v>548</v>
      </c>
      <c r="AY225" s="107">
        <v>2</v>
      </c>
      <c r="AZ225" s="139">
        <v>1</v>
      </c>
      <c r="BA225" s="107">
        <v>2</v>
      </c>
      <c r="BB225" s="133" t="s">
        <v>603</v>
      </c>
      <c r="BC225" s="107">
        <v>2</v>
      </c>
      <c r="BD225" s="139">
        <v>1</v>
      </c>
      <c r="BE225" s="107">
        <v>10</v>
      </c>
      <c r="BF225" s="107">
        <v>10</v>
      </c>
      <c r="BG225" s="139">
        <v>1</v>
      </c>
      <c r="BH225" s="107">
        <v>4</v>
      </c>
      <c r="BI225" s="107">
        <v>7</v>
      </c>
      <c r="BJ225" s="107">
        <v>11</v>
      </c>
      <c r="BK225" s="139">
        <v>1</v>
      </c>
      <c r="BL225" s="108">
        <v>74</v>
      </c>
      <c r="BM225" s="139">
        <v>0.88095238095238093</v>
      </c>
    </row>
    <row r="226" spans="2:65" x14ac:dyDescent="0.35">
      <c r="B226" s="108" t="s">
        <v>1</v>
      </c>
      <c r="C226" s="108" t="s">
        <v>85</v>
      </c>
      <c r="D226" s="108" t="s">
        <v>530</v>
      </c>
      <c r="E226" s="143" t="s">
        <v>532</v>
      </c>
      <c r="F226" s="108" t="s">
        <v>1197</v>
      </c>
      <c r="G226" s="108" t="s">
        <v>88</v>
      </c>
      <c r="H226" s="108" t="s">
        <v>2287</v>
      </c>
      <c r="I226" s="131" t="s">
        <v>603</v>
      </c>
      <c r="J226" s="108" t="s">
        <v>1303</v>
      </c>
      <c r="K226" s="131" t="s">
        <v>603</v>
      </c>
      <c r="L226" s="108" t="s">
        <v>1822</v>
      </c>
      <c r="M226" s="108" t="s">
        <v>534</v>
      </c>
      <c r="N226" s="129" t="s">
        <v>534</v>
      </c>
      <c r="O226" s="108">
        <v>2</v>
      </c>
      <c r="P226" s="108">
        <v>2</v>
      </c>
      <c r="Q226" s="108">
        <v>1</v>
      </c>
      <c r="R226" s="108">
        <v>1</v>
      </c>
      <c r="S226" s="108">
        <v>2</v>
      </c>
      <c r="T226" s="108">
        <v>2</v>
      </c>
      <c r="U226" s="108">
        <v>2</v>
      </c>
      <c r="V226" s="108">
        <v>2</v>
      </c>
      <c r="W226" s="108">
        <v>4</v>
      </c>
      <c r="X226" s="108" t="s">
        <v>2286</v>
      </c>
      <c r="Y226" s="108" t="s">
        <v>548</v>
      </c>
      <c r="Z226" s="108" t="s">
        <v>548</v>
      </c>
      <c r="AA226" s="108" t="s">
        <v>548</v>
      </c>
      <c r="AB226" s="108" t="s">
        <v>548</v>
      </c>
      <c r="AC226" s="108">
        <v>18</v>
      </c>
      <c r="AD226" s="135">
        <v>1</v>
      </c>
      <c r="AE226" s="108">
        <v>10</v>
      </c>
      <c r="AF226" s="108">
        <v>10</v>
      </c>
      <c r="AG226" s="135">
        <v>1</v>
      </c>
      <c r="AH226" s="130">
        <v>0</v>
      </c>
      <c r="AI226" s="108">
        <v>4</v>
      </c>
      <c r="AJ226" s="108">
        <v>4</v>
      </c>
      <c r="AK226" s="134">
        <v>0.2857142857142857</v>
      </c>
      <c r="AL226" s="108">
        <v>3</v>
      </c>
      <c r="AM226" s="108" t="s">
        <v>548</v>
      </c>
      <c r="AN226" s="108" t="s">
        <v>548</v>
      </c>
      <c r="AO226" s="108">
        <v>4</v>
      </c>
      <c r="AP226" s="108" t="s">
        <v>548</v>
      </c>
      <c r="AQ226" s="108">
        <v>7</v>
      </c>
      <c r="AR226" s="135">
        <v>1</v>
      </c>
      <c r="AS226" s="108">
        <v>5</v>
      </c>
      <c r="AT226" s="108">
        <v>4</v>
      </c>
      <c r="AU226" s="108">
        <v>9</v>
      </c>
      <c r="AV226" s="135">
        <v>1</v>
      </c>
      <c r="AW226" s="108">
        <v>2</v>
      </c>
      <c r="AX226" s="108" t="s">
        <v>548</v>
      </c>
      <c r="AY226" s="108">
        <v>2</v>
      </c>
      <c r="AZ226" s="135">
        <v>1</v>
      </c>
      <c r="BA226" s="108">
        <v>2</v>
      </c>
      <c r="BB226" s="131" t="s">
        <v>603</v>
      </c>
      <c r="BC226" s="108">
        <v>2</v>
      </c>
      <c r="BD226" s="135">
        <v>1</v>
      </c>
      <c r="BE226" s="108">
        <v>10</v>
      </c>
      <c r="BF226" s="108">
        <v>10</v>
      </c>
      <c r="BG226" s="135">
        <v>1</v>
      </c>
      <c r="BH226" s="108">
        <v>4</v>
      </c>
      <c r="BI226" s="108">
        <v>7</v>
      </c>
      <c r="BJ226" s="108">
        <v>11</v>
      </c>
      <c r="BK226" s="135">
        <v>1</v>
      </c>
      <c r="BL226" s="108">
        <v>73</v>
      </c>
      <c r="BM226" s="135">
        <v>0.87951807228915657</v>
      </c>
    </row>
    <row r="227" spans="2:65" x14ac:dyDescent="0.35">
      <c r="B227" s="107" t="s">
        <v>1</v>
      </c>
      <c r="C227" s="107" t="s">
        <v>8</v>
      </c>
      <c r="D227" s="107" t="s">
        <v>468</v>
      </c>
      <c r="E227" s="144" t="s">
        <v>469</v>
      </c>
      <c r="F227" s="107" t="s">
        <v>1054</v>
      </c>
      <c r="G227" s="107" t="s">
        <v>1330</v>
      </c>
      <c r="H227" s="107" t="s">
        <v>2285</v>
      </c>
      <c r="I227" s="133" t="s">
        <v>603</v>
      </c>
      <c r="J227" s="107" t="s">
        <v>1303</v>
      </c>
      <c r="K227" s="133" t="s">
        <v>603</v>
      </c>
      <c r="L227" s="107" t="s">
        <v>622</v>
      </c>
      <c r="M227" s="107" t="s">
        <v>534</v>
      </c>
      <c r="N227" s="132" t="s">
        <v>534</v>
      </c>
      <c r="O227" s="107">
        <v>2</v>
      </c>
      <c r="P227" s="107">
        <v>2</v>
      </c>
      <c r="Q227" s="107">
        <v>1</v>
      </c>
      <c r="R227" s="107">
        <v>1</v>
      </c>
      <c r="S227" s="107">
        <v>2</v>
      </c>
      <c r="T227" s="107">
        <v>2</v>
      </c>
      <c r="U227" s="107">
        <v>2</v>
      </c>
      <c r="V227" s="107">
        <v>2</v>
      </c>
      <c r="W227" s="107">
        <v>4</v>
      </c>
      <c r="X227" s="107" t="s">
        <v>2284</v>
      </c>
      <c r="Y227" s="107" t="s">
        <v>548</v>
      </c>
      <c r="Z227" s="107" t="s">
        <v>548</v>
      </c>
      <c r="AA227" s="107" t="s">
        <v>548</v>
      </c>
      <c r="AB227" s="107" t="s">
        <v>548</v>
      </c>
      <c r="AC227" s="107">
        <v>18</v>
      </c>
      <c r="AD227" s="139">
        <v>1</v>
      </c>
      <c r="AE227" s="138">
        <v>0</v>
      </c>
      <c r="AF227" s="107" t="s">
        <v>534</v>
      </c>
      <c r="AG227" s="136">
        <v>0</v>
      </c>
      <c r="AH227" s="107">
        <v>10</v>
      </c>
      <c r="AI227" s="107">
        <v>4</v>
      </c>
      <c r="AJ227" s="107">
        <v>14</v>
      </c>
      <c r="AK227" s="139">
        <v>1</v>
      </c>
      <c r="AL227" s="107">
        <v>3</v>
      </c>
      <c r="AM227" s="107" t="s">
        <v>548</v>
      </c>
      <c r="AN227" s="107" t="s">
        <v>548</v>
      </c>
      <c r="AO227" s="107">
        <v>4</v>
      </c>
      <c r="AP227" s="107" t="s">
        <v>548</v>
      </c>
      <c r="AQ227" s="107">
        <v>7</v>
      </c>
      <c r="AR227" s="139">
        <v>1</v>
      </c>
      <c r="AS227" s="107">
        <v>5</v>
      </c>
      <c r="AT227" s="107">
        <v>4</v>
      </c>
      <c r="AU227" s="107">
        <v>9</v>
      </c>
      <c r="AV227" s="139">
        <v>1</v>
      </c>
      <c r="AW227" s="107">
        <v>2</v>
      </c>
      <c r="AX227" s="107" t="s">
        <v>548</v>
      </c>
      <c r="AY227" s="107">
        <v>2</v>
      </c>
      <c r="AZ227" s="139">
        <v>1</v>
      </c>
      <c r="BA227" s="107">
        <v>2</v>
      </c>
      <c r="BB227" s="133" t="s">
        <v>603</v>
      </c>
      <c r="BC227" s="107">
        <v>2</v>
      </c>
      <c r="BD227" s="139">
        <v>1</v>
      </c>
      <c r="BE227" s="107">
        <v>10</v>
      </c>
      <c r="BF227" s="107">
        <v>10</v>
      </c>
      <c r="BG227" s="139">
        <v>1</v>
      </c>
      <c r="BH227" s="107">
        <v>4</v>
      </c>
      <c r="BI227" s="107">
        <v>7</v>
      </c>
      <c r="BJ227" s="107">
        <v>11</v>
      </c>
      <c r="BK227" s="139">
        <v>1</v>
      </c>
      <c r="BL227" s="108">
        <v>73</v>
      </c>
      <c r="BM227" s="139">
        <v>0.87951807228915657</v>
      </c>
    </row>
    <row r="228" spans="2:65" x14ac:dyDescent="0.35">
      <c r="B228" s="108" t="s">
        <v>1</v>
      </c>
      <c r="C228" s="108" t="s">
        <v>8</v>
      </c>
      <c r="D228" s="108" t="s">
        <v>337</v>
      </c>
      <c r="E228" s="143" t="s">
        <v>490</v>
      </c>
      <c r="F228" s="108" t="s">
        <v>1231</v>
      </c>
      <c r="G228" s="108" t="s">
        <v>811</v>
      </c>
      <c r="H228" s="108" t="s">
        <v>2283</v>
      </c>
      <c r="I228" s="131" t="s">
        <v>603</v>
      </c>
      <c r="J228" s="108" t="s">
        <v>2095</v>
      </c>
      <c r="K228" s="131" t="s">
        <v>603</v>
      </c>
      <c r="L228" s="108" t="s">
        <v>619</v>
      </c>
      <c r="M228" s="108" t="s">
        <v>534</v>
      </c>
      <c r="N228" s="129" t="s">
        <v>534</v>
      </c>
      <c r="O228" s="108">
        <v>2</v>
      </c>
      <c r="P228" s="108">
        <v>2</v>
      </c>
      <c r="Q228" s="108">
        <v>1</v>
      </c>
      <c r="R228" s="108">
        <v>1</v>
      </c>
      <c r="S228" s="108">
        <v>2</v>
      </c>
      <c r="T228" s="108">
        <v>2</v>
      </c>
      <c r="U228" s="108">
        <v>2</v>
      </c>
      <c r="V228" s="108">
        <v>2</v>
      </c>
      <c r="W228" s="108">
        <v>4</v>
      </c>
      <c r="X228" s="108" t="s">
        <v>2282</v>
      </c>
      <c r="Y228" s="108" t="s">
        <v>548</v>
      </c>
      <c r="Z228" s="108" t="s">
        <v>548</v>
      </c>
      <c r="AA228" s="108" t="s">
        <v>548</v>
      </c>
      <c r="AB228" s="108" t="s">
        <v>548</v>
      </c>
      <c r="AC228" s="108">
        <v>18</v>
      </c>
      <c r="AD228" s="135">
        <v>1</v>
      </c>
      <c r="AE228" s="108">
        <v>10</v>
      </c>
      <c r="AF228" s="108">
        <v>10</v>
      </c>
      <c r="AG228" s="135">
        <v>1</v>
      </c>
      <c r="AH228" s="108">
        <v>10</v>
      </c>
      <c r="AI228" s="130">
        <v>0</v>
      </c>
      <c r="AJ228" s="108">
        <v>10</v>
      </c>
      <c r="AK228" s="140">
        <v>0.7142857142857143</v>
      </c>
      <c r="AL228" s="108">
        <v>3</v>
      </c>
      <c r="AM228" s="108" t="s">
        <v>548</v>
      </c>
      <c r="AN228" s="108" t="s">
        <v>548</v>
      </c>
      <c r="AO228" s="108" t="s">
        <v>548</v>
      </c>
      <c r="AP228" s="130">
        <v>0</v>
      </c>
      <c r="AQ228" s="108">
        <v>3</v>
      </c>
      <c r="AR228" s="134">
        <v>0.6</v>
      </c>
      <c r="AS228" s="108">
        <v>5</v>
      </c>
      <c r="AT228" s="130">
        <v>0</v>
      </c>
      <c r="AU228" s="108">
        <v>5</v>
      </c>
      <c r="AV228" s="134">
        <v>0.55555555555555558</v>
      </c>
      <c r="AW228" s="108">
        <v>2</v>
      </c>
      <c r="AX228" s="108" t="s">
        <v>614</v>
      </c>
      <c r="AY228" s="108">
        <v>2</v>
      </c>
      <c r="AZ228" s="135">
        <v>1</v>
      </c>
      <c r="BA228" s="108">
        <v>2</v>
      </c>
      <c r="BB228" s="131" t="s">
        <v>603</v>
      </c>
      <c r="BC228" s="108">
        <v>2</v>
      </c>
      <c r="BD228" s="135">
        <v>1</v>
      </c>
      <c r="BE228" s="108">
        <v>10</v>
      </c>
      <c r="BF228" s="108">
        <v>10</v>
      </c>
      <c r="BG228" s="135">
        <v>1</v>
      </c>
      <c r="BH228" s="108">
        <v>4</v>
      </c>
      <c r="BI228" s="108">
        <v>7</v>
      </c>
      <c r="BJ228" s="108">
        <v>11</v>
      </c>
      <c r="BK228" s="135">
        <v>1</v>
      </c>
      <c r="BL228" s="108">
        <v>71</v>
      </c>
      <c r="BM228" s="135">
        <v>0.87654320987654322</v>
      </c>
    </row>
    <row r="229" spans="2:65" x14ac:dyDescent="0.35">
      <c r="B229" s="107" t="s">
        <v>1</v>
      </c>
      <c r="C229" s="107" t="s">
        <v>24</v>
      </c>
      <c r="D229" s="107" t="s">
        <v>76</v>
      </c>
      <c r="E229" s="144" t="s">
        <v>403</v>
      </c>
      <c r="F229" s="107" t="s">
        <v>1119</v>
      </c>
      <c r="G229" s="107" t="s">
        <v>59</v>
      </c>
      <c r="H229" s="107" t="s">
        <v>2281</v>
      </c>
      <c r="I229" s="133" t="s">
        <v>603</v>
      </c>
      <c r="J229" s="107" t="s">
        <v>2091</v>
      </c>
      <c r="K229" s="133" t="s">
        <v>603</v>
      </c>
      <c r="L229" s="107" t="s">
        <v>624</v>
      </c>
      <c r="M229" s="107" t="s">
        <v>534</v>
      </c>
      <c r="N229" s="132" t="s">
        <v>534</v>
      </c>
      <c r="O229" s="107">
        <v>2</v>
      </c>
      <c r="P229" s="107">
        <v>2</v>
      </c>
      <c r="Q229" s="107">
        <v>1</v>
      </c>
      <c r="R229" s="107">
        <v>1</v>
      </c>
      <c r="S229" s="107">
        <v>2</v>
      </c>
      <c r="T229" s="107">
        <v>2</v>
      </c>
      <c r="U229" s="107">
        <v>2</v>
      </c>
      <c r="V229" s="107">
        <v>2</v>
      </c>
      <c r="W229" s="107">
        <v>4</v>
      </c>
      <c r="X229" s="107" t="s">
        <v>2280</v>
      </c>
      <c r="Y229" s="107" t="s">
        <v>548</v>
      </c>
      <c r="Z229" s="107" t="s">
        <v>548</v>
      </c>
      <c r="AA229" s="107" t="s">
        <v>548</v>
      </c>
      <c r="AB229" s="107" t="s">
        <v>548</v>
      </c>
      <c r="AC229" s="107">
        <v>18</v>
      </c>
      <c r="AD229" s="139">
        <v>1</v>
      </c>
      <c r="AE229" s="107">
        <v>10</v>
      </c>
      <c r="AF229" s="107">
        <v>10</v>
      </c>
      <c r="AG229" s="139">
        <v>1</v>
      </c>
      <c r="AH229" s="107">
        <v>10</v>
      </c>
      <c r="AI229" s="107">
        <v>4</v>
      </c>
      <c r="AJ229" s="107">
        <v>14</v>
      </c>
      <c r="AK229" s="139">
        <v>1</v>
      </c>
      <c r="AL229" s="107">
        <v>3</v>
      </c>
      <c r="AM229" s="107" t="s">
        <v>548</v>
      </c>
      <c r="AN229" s="107" t="s">
        <v>548</v>
      </c>
      <c r="AO229" s="107" t="s">
        <v>548</v>
      </c>
      <c r="AP229" s="107">
        <v>2</v>
      </c>
      <c r="AQ229" s="107">
        <v>5</v>
      </c>
      <c r="AR229" s="139">
        <v>1</v>
      </c>
      <c r="AS229" s="107">
        <v>5</v>
      </c>
      <c r="AT229" s="107">
        <v>4</v>
      </c>
      <c r="AU229" s="107">
        <v>9</v>
      </c>
      <c r="AV229" s="139">
        <v>1</v>
      </c>
      <c r="AW229" s="107">
        <v>2</v>
      </c>
      <c r="AX229" s="107" t="s">
        <v>614</v>
      </c>
      <c r="AY229" s="107">
        <v>2</v>
      </c>
      <c r="AZ229" s="139">
        <v>1</v>
      </c>
      <c r="BA229" s="107">
        <v>2</v>
      </c>
      <c r="BB229" s="133" t="s">
        <v>603</v>
      </c>
      <c r="BC229" s="107">
        <v>2</v>
      </c>
      <c r="BD229" s="139">
        <v>1</v>
      </c>
      <c r="BE229" s="138">
        <v>0</v>
      </c>
      <c r="BF229" s="107" t="s">
        <v>534</v>
      </c>
      <c r="BG229" s="136">
        <v>0</v>
      </c>
      <c r="BH229" s="107">
        <v>4</v>
      </c>
      <c r="BI229" s="107">
        <v>7</v>
      </c>
      <c r="BJ229" s="107">
        <v>11</v>
      </c>
      <c r="BK229" s="139">
        <v>1</v>
      </c>
      <c r="BL229" s="108">
        <v>71</v>
      </c>
      <c r="BM229" s="139">
        <v>0.87654320987654322</v>
      </c>
    </row>
    <row r="230" spans="2:65" x14ac:dyDescent="0.35">
      <c r="B230" s="108" t="s">
        <v>1</v>
      </c>
      <c r="C230" s="108" t="s">
        <v>21</v>
      </c>
      <c r="D230" s="108" t="s">
        <v>268</v>
      </c>
      <c r="E230" s="143" t="s">
        <v>269</v>
      </c>
      <c r="F230" s="108" t="s">
        <v>1004</v>
      </c>
      <c r="G230" s="108" t="s">
        <v>267</v>
      </c>
      <c r="H230" s="108" t="s">
        <v>2279</v>
      </c>
      <c r="I230" s="131" t="s">
        <v>603</v>
      </c>
      <c r="J230" s="108" t="s">
        <v>1303</v>
      </c>
      <c r="K230" s="131" t="s">
        <v>603</v>
      </c>
      <c r="L230" s="108" t="s">
        <v>627</v>
      </c>
      <c r="M230" s="108" t="s">
        <v>534</v>
      </c>
      <c r="N230" s="129" t="s">
        <v>534</v>
      </c>
      <c r="O230" s="108">
        <v>2</v>
      </c>
      <c r="P230" s="108">
        <v>2</v>
      </c>
      <c r="Q230" s="108">
        <v>1</v>
      </c>
      <c r="R230" s="108">
        <v>1</v>
      </c>
      <c r="S230" s="108">
        <v>2</v>
      </c>
      <c r="T230" s="108" t="s">
        <v>548</v>
      </c>
      <c r="U230" s="108">
        <v>2</v>
      </c>
      <c r="V230" s="108">
        <v>2</v>
      </c>
      <c r="W230" s="130">
        <v>0</v>
      </c>
      <c r="X230" s="108" t="s">
        <v>2278</v>
      </c>
      <c r="Y230" s="108" t="s">
        <v>548</v>
      </c>
      <c r="Z230" s="108" t="s">
        <v>548</v>
      </c>
      <c r="AA230" s="108" t="s">
        <v>548</v>
      </c>
      <c r="AB230" s="108" t="s">
        <v>548</v>
      </c>
      <c r="AC230" s="108">
        <v>12</v>
      </c>
      <c r="AD230" s="135">
        <v>0.75</v>
      </c>
      <c r="AE230" s="108">
        <v>10</v>
      </c>
      <c r="AF230" s="108">
        <v>10</v>
      </c>
      <c r="AG230" s="135">
        <v>1</v>
      </c>
      <c r="AH230" s="108">
        <v>10</v>
      </c>
      <c r="AI230" s="108">
        <v>4</v>
      </c>
      <c r="AJ230" s="108">
        <v>14</v>
      </c>
      <c r="AK230" s="135">
        <v>1</v>
      </c>
      <c r="AL230" s="108">
        <v>3</v>
      </c>
      <c r="AM230" s="108" t="s">
        <v>548</v>
      </c>
      <c r="AN230" s="108" t="s">
        <v>548</v>
      </c>
      <c r="AO230" s="108">
        <v>4</v>
      </c>
      <c r="AP230" s="108" t="s">
        <v>548</v>
      </c>
      <c r="AQ230" s="108">
        <v>7</v>
      </c>
      <c r="AR230" s="135">
        <v>1</v>
      </c>
      <c r="AS230" s="108">
        <v>5</v>
      </c>
      <c r="AT230" s="130">
        <v>0</v>
      </c>
      <c r="AU230" s="108">
        <v>5</v>
      </c>
      <c r="AV230" s="134">
        <v>0.55555555555555558</v>
      </c>
      <c r="AW230" s="108">
        <v>2</v>
      </c>
      <c r="AX230" s="108" t="s">
        <v>614</v>
      </c>
      <c r="AY230" s="108">
        <v>2</v>
      </c>
      <c r="AZ230" s="135">
        <v>1</v>
      </c>
      <c r="BA230" s="130">
        <v>0</v>
      </c>
      <c r="BB230" s="131" t="s">
        <v>603</v>
      </c>
      <c r="BC230" s="108" t="s">
        <v>534</v>
      </c>
      <c r="BD230" s="134">
        <v>0</v>
      </c>
      <c r="BE230" s="108">
        <v>10</v>
      </c>
      <c r="BF230" s="108">
        <v>10</v>
      </c>
      <c r="BG230" s="135">
        <v>1</v>
      </c>
      <c r="BH230" s="108">
        <v>4</v>
      </c>
      <c r="BI230" s="108">
        <v>7</v>
      </c>
      <c r="BJ230" s="108">
        <v>11</v>
      </c>
      <c r="BK230" s="135">
        <v>1</v>
      </c>
      <c r="BL230" s="108">
        <v>71</v>
      </c>
      <c r="BM230" s="135">
        <v>0.87654320987654322</v>
      </c>
    </row>
    <row r="231" spans="2:65" x14ac:dyDescent="0.35">
      <c r="B231" s="107" t="s">
        <v>1</v>
      </c>
      <c r="C231" s="107" t="s">
        <v>24</v>
      </c>
      <c r="D231" s="107" t="s">
        <v>64</v>
      </c>
      <c r="E231" s="144" t="s">
        <v>110</v>
      </c>
      <c r="F231" s="107" t="s">
        <v>916</v>
      </c>
      <c r="G231" s="107" t="s">
        <v>66</v>
      </c>
      <c r="H231" s="107" t="s">
        <v>2277</v>
      </c>
      <c r="I231" s="133" t="s">
        <v>603</v>
      </c>
      <c r="J231" s="107" t="s">
        <v>1323</v>
      </c>
      <c r="K231" s="133" t="s">
        <v>603</v>
      </c>
      <c r="L231" s="107" t="s">
        <v>627</v>
      </c>
      <c r="M231" s="107" t="s">
        <v>534</v>
      </c>
      <c r="N231" s="132" t="s">
        <v>534</v>
      </c>
      <c r="O231" s="107">
        <v>2</v>
      </c>
      <c r="P231" s="107">
        <v>2</v>
      </c>
      <c r="Q231" s="107">
        <v>1</v>
      </c>
      <c r="R231" s="107">
        <v>1</v>
      </c>
      <c r="S231" s="107">
        <v>2</v>
      </c>
      <c r="T231" s="107">
        <v>2</v>
      </c>
      <c r="U231" s="107">
        <v>2</v>
      </c>
      <c r="V231" s="107">
        <v>2</v>
      </c>
      <c r="W231" s="107">
        <v>4</v>
      </c>
      <c r="X231" s="107" t="s">
        <v>2276</v>
      </c>
      <c r="Y231" s="107" t="s">
        <v>548</v>
      </c>
      <c r="Z231" s="107" t="s">
        <v>548</v>
      </c>
      <c r="AA231" s="107" t="s">
        <v>548</v>
      </c>
      <c r="AB231" s="107" t="s">
        <v>548</v>
      </c>
      <c r="AC231" s="107">
        <v>18</v>
      </c>
      <c r="AD231" s="139">
        <v>1</v>
      </c>
      <c r="AE231" s="107">
        <v>10</v>
      </c>
      <c r="AF231" s="107">
        <v>10</v>
      </c>
      <c r="AG231" s="139">
        <v>1</v>
      </c>
      <c r="AH231" s="107">
        <v>10</v>
      </c>
      <c r="AI231" s="138">
        <v>0</v>
      </c>
      <c r="AJ231" s="107">
        <v>10</v>
      </c>
      <c r="AK231" s="137">
        <v>0.7142857142857143</v>
      </c>
      <c r="AL231" s="107">
        <v>3</v>
      </c>
      <c r="AM231" s="107" t="s">
        <v>548</v>
      </c>
      <c r="AN231" s="107" t="s">
        <v>548</v>
      </c>
      <c r="AO231" s="107" t="s">
        <v>548</v>
      </c>
      <c r="AP231" s="138">
        <v>0</v>
      </c>
      <c r="AQ231" s="107">
        <v>3</v>
      </c>
      <c r="AR231" s="136">
        <v>0.6</v>
      </c>
      <c r="AS231" s="107">
        <v>5</v>
      </c>
      <c r="AT231" s="107">
        <v>4</v>
      </c>
      <c r="AU231" s="107">
        <v>9</v>
      </c>
      <c r="AV231" s="139">
        <v>1</v>
      </c>
      <c r="AW231" s="138">
        <v>0</v>
      </c>
      <c r="AX231" s="107" t="s">
        <v>614</v>
      </c>
      <c r="AY231" s="107" t="s">
        <v>534</v>
      </c>
      <c r="AZ231" s="136">
        <v>0</v>
      </c>
      <c r="BA231" s="138">
        <v>0</v>
      </c>
      <c r="BB231" s="133" t="s">
        <v>603</v>
      </c>
      <c r="BC231" s="107" t="s">
        <v>534</v>
      </c>
      <c r="BD231" s="136">
        <v>0</v>
      </c>
      <c r="BE231" s="107">
        <v>10</v>
      </c>
      <c r="BF231" s="107">
        <v>10</v>
      </c>
      <c r="BG231" s="139">
        <v>1</v>
      </c>
      <c r="BH231" s="107">
        <v>4</v>
      </c>
      <c r="BI231" s="107">
        <v>7</v>
      </c>
      <c r="BJ231" s="107">
        <v>11</v>
      </c>
      <c r="BK231" s="139">
        <v>1</v>
      </c>
      <c r="BL231" s="108">
        <v>71</v>
      </c>
      <c r="BM231" s="139">
        <v>0.87654320987654322</v>
      </c>
    </row>
    <row r="232" spans="2:65" x14ac:dyDescent="0.35">
      <c r="B232" s="108" t="s">
        <v>1</v>
      </c>
      <c r="C232" s="108" t="s">
        <v>72</v>
      </c>
      <c r="D232" s="108" t="s">
        <v>148</v>
      </c>
      <c r="E232" s="143" t="s">
        <v>311</v>
      </c>
      <c r="F232" s="108" t="s">
        <v>995</v>
      </c>
      <c r="G232" s="108" t="s">
        <v>75</v>
      </c>
      <c r="H232" s="108" t="s">
        <v>2275</v>
      </c>
      <c r="I232" s="131" t="s">
        <v>603</v>
      </c>
      <c r="J232" s="108" t="s">
        <v>1303</v>
      </c>
      <c r="K232" s="131" t="s">
        <v>603</v>
      </c>
      <c r="L232" s="108" t="s">
        <v>664</v>
      </c>
      <c r="M232" s="108" t="s">
        <v>534</v>
      </c>
      <c r="N232" s="129" t="s">
        <v>534</v>
      </c>
      <c r="O232" s="108">
        <v>2</v>
      </c>
      <c r="P232" s="108">
        <v>2</v>
      </c>
      <c r="Q232" s="108">
        <v>1</v>
      </c>
      <c r="R232" s="108">
        <v>1</v>
      </c>
      <c r="S232" s="108">
        <v>2</v>
      </c>
      <c r="T232" s="108">
        <v>2</v>
      </c>
      <c r="U232" s="108">
        <v>2</v>
      </c>
      <c r="V232" s="108">
        <v>2</v>
      </c>
      <c r="W232" s="130">
        <v>0</v>
      </c>
      <c r="X232" s="108" t="s">
        <v>2274</v>
      </c>
      <c r="Y232" s="108" t="s">
        <v>548</v>
      </c>
      <c r="Z232" s="108" t="s">
        <v>548</v>
      </c>
      <c r="AA232" s="108" t="s">
        <v>548</v>
      </c>
      <c r="AB232" s="108" t="s">
        <v>548</v>
      </c>
      <c r="AC232" s="108">
        <v>14</v>
      </c>
      <c r="AD232" s="135">
        <v>0.77777777777777779</v>
      </c>
      <c r="AE232" s="108">
        <v>10</v>
      </c>
      <c r="AF232" s="108">
        <v>10</v>
      </c>
      <c r="AG232" s="135">
        <v>1</v>
      </c>
      <c r="AH232" s="108">
        <v>10</v>
      </c>
      <c r="AI232" s="130">
        <v>0</v>
      </c>
      <c r="AJ232" s="108">
        <v>10</v>
      </c>
      <c r="AK232" s="140">
        <v>0.7142857142857143</v>
      </c>
      <c r="AL232" s="108">
        <v>3</v>
      </c>
      <c r="AM232" s="130">
        <v>0</v>
      </c>
      <c r="AN232" s="108" t="s">
        <v>614</v>
      </c>
      <c r="AO232" s="108">
        <v>4</v>
      </c>
      <c r="AP232" s="108">
        <v>2</v>
      </c>
      <c r="AQ232" s="108">
        <v>9</v>
      </c>
      <c r="AR232" s="135">
        <v>0.75</v>
      </c>
      <c r="AS232" s="108">
        <v>5</v>
      </c>
      <c r="AT232" s="108">
        <v>4</v>
      </c>
      <c r="AU232" s="108">
        <v>9</v>
      </c>
      <c r="AV232" s="135">
        <v>1</v>
      </c>
      <c r="AW232" s="108">
        <v>2</v>
      </c>
      <c r="AX232" s="108" t="s">
        <v>614</v>
      </c>
      <c r="AY232" s="108">
        <v>2</v>
      </c>
      <c r="AZ232" s="135">
        <v>1</v>
      </c>
      <c r="BA232" s="108">
        <v>2</v>
      </c>
      <c r="BB232" s="131" t="s">
        <v>603</v>
      </c>
      <c r="BC232" s="108">
        <v>2</v>
      </c>
      <c r="BD232" s="135">
        <v>1</v>
      </c>
      <c r="BE232" s="108">
        <v>10</v>
      </c>
      <c r="BF232" s="108">
        <v>10</v>
      </c>
      <c r="BG232" s="135">
        <v>1</v>
      </c>
      <c r="BH232" s="108">
        <v>4</v>
      </c>
      <c r="BI232" s="108">
        <v>7</v>
      </c>
      <c r="BJ232" s="108">
        <v>11</v>
      </c>
      <c r="BK232" s="135">
        <v>1</v>
      </c>
      <c r="BL232" s="108">
        <v>77</v>
      </c>
      <c r="BM232" s="135">
        <v>0.875</v>
      </c>
    </row>
    <row r="233" spans="2:65" x14ac:dyDescent="0.35">
      <c r="B233" s="107" t="s">
        <v>1</v>
      </c>
      <c r="C233" s="107" t="s">
        <v>8</v>
      </c>
      <c r="D233" s="107" t="s">
        <v>337</v>
      </c>
      <c r="E233" s="144" t="s">
        <v>338</v>
      </c>
      <c r="F233" s="107" t="s">
        <v>1152</v>
      </c>
      <c r="G233" s="107" t="s">
        <v>11</v>
      </c>
      <c r="H233" s="107" t="s">
        <v>2273</v>
      </c>
      <c r="I233" s="133" t="s">
        <v>603</v>
      </c>
      <c r="J233" s="107" t="s">
        <v>1303</v>
      </c>
      <c r="K233" s="133" t="s">
        <v>603</v>
      </c>
      <c r="L233" s="107" t="s">
        <v>622</v>
      </c>
      <c r="M233" s="107" t="s">
        <v>534</v>
      </c>
      <c r="N233" s="132" t="s">
        <v>534</v>
      </c>
      <c r="O233" s="107">
        <v>2</v>
      </c>
      <c r="P233" s="107">
        <v>2</v>
      </c>
      <c r="Q233" s="107">
        <v>1</v>
      </c>
      <c r="R233" s="107">
        <v>1</v>
      </c>
      <c r="S233" s="107">
        <v>2</v>
      </c>
      <c r="T233" s="107">
        <v>2</v>
      </c>
      <c r="U233" s="107">
        <v>2</v>
      </c>
      <c r="V233" s="107">
        <v>2</v>
      </c>
      <c r="W233" s="107">
        <v>4</v>
      </c>
      <c r="X233" s="107" t="s">
        <v>2272</v>
      </c>
      <c r="Y233" s="107" t="s">
        <v>548</v>
      </c>
      <c r="Z233" s="107" t="s">
        <v>548</v>
      </c>
      <c r="AA233" s="107" t="s">
        <v>548</v>
      </c>
      <c r="AB233" s="107" t="s">
        <v>548</v>
      </c>
      <c r="AC233" s="107">
        <v>18</v>
      </c>
      <c r="AD233" s="139">
        <v>1</v>
      </c>
      <c r="AE233" s="107">
        <v>10</v>
      </c>
      <c r="AF233" s="107">
        <v>10</v>
      </c>
      <c r="AG233" s="139">
        <v>1</v>
      </c>
      <c r="AH233" s="107">
        <v>10</v>
      </c>
      <c r="AI233" s="107">
        <v>4</v>
      </c>
      <c r="AJ233" s="107">
        <v>14</v>
      </c>
      <c r="AK233" s="139">
        <v>1</v>
      </c>
      <c r="AL233" s="107">
        <v>3</v>
      </c>
      <c r="AM233" s="107">
        <v>3</v>
      </c>
      <c r="AN233" s="107" t="s">
        <v>548</v>
      </c>
      <c r="AO233" s="107">
        <v>4</v>
      </c>
      <c r="AP233" s="107" t="s">
        <v>548</v>
      </c>
      <c r="AQ233" s="107">
        <v>10</v>
      </c>
      <c r="AR233" s="139">
        <v>1</v>
      </c>
      <c r="AS233" s="138">
        <v>0</v>
      </c>
      <c r="AT233" s="138">
        <v>0</v>
      </c>
      <c r="AU233" s="107" t="s">
        <v>534</v>
      </c>
      <c r="AV233" s="136">
        <v>0</v>
      </c>
      <c r="AW233" s="138">
        <v>0</v>
      </c>
      <c r="AX233" s="107" t="s">
        <v>548</v>
      </c>
      <c r="AY233" s="107" t="s">
        <v>534</v>
      </c>
      <c r="AZ233" s="136">
        <v>0</v>
      </c>
      <c r="BA233" s="107">
        <v>2</v>
      </c>
      <c r="BB233" s="133" t="s">
        <v>603</v>
      </c>
      <c r="BC233" s="107">
        <v>2</v>
      </c>
      <c r="BD233" s="139">
        <v>1</v>
      </c>
      <c r="BE233" s="107">
        <v>10</v>
      </c>
      <c r="BF233" s="107">
        <v>10</v>
      </c>
      <c r="BG233" s="139">
        <v>1</v>
      </c>
      <c r="BH233" s="107">
        <v>4</v>
      </c>
      <c r="BI233" s="107">
        <v>7</v>
      </c>
      <c r="BJ233" s="107">
        <v>11</v>
      </c>
      <c r="BK233" s="139">
        <v>1</v>
      </c>
      <c r="BL233" s="108">
        <v>75</v>
      </c>
      <c r="BM233" s="139">
        <v>0.87209302325581395</v>
      </c>
    </row>
    <row r="234" spans="2:65" x14ac:dyDescent="0.35">
      <c r="B234" s="108" t="s">
        <v>1</v>
      </c>
      <c r="C234" s="108" t="s">
        <v>24</v>
      </c>
      <c r="D234" s="108" t="s">
        <v>177</v>
      </c>
      <c r="E234" s="143" t="s">
        <v>246</v>
      </c>
      <c r="F234" s="108" t="s">
        <v>1131</v>
      </c>
      <c r="G234" s="108" t="s">
        <v>493</v>
      </c>
      <c r="H234" s="108" t="s">
        <v>2271</v>
      </c>
      <c r="I234" s="131" t="s">
        <v>603</v>
      </c>
      <c r="J234" s="108" t="s">
        <v>1303</v>
      </c>
      <c r="K234" s="131" t="s">
        <v>603</v>
      </c>
      <c r="L234" s="108" t="s">
        <v>749</v>
      </c>
      <c r="M234" s="108" t="s">
        <v>534</v>
      </c>
      <c r="N234" s="129" t="s">
        <v>534</v>
      </c>
      <c r="O234" s="108">
        <v>2</v>
      </c>
      <c r="P234" s="108">
        <v>2</v>
      </c>
      <c r="Q234" s="108">
        <v>1</v>
      </c>
      <c r="R234" s="108">
        <v>1</v>
      </c>
      <c r="S234" s="108">
        <v>2</v>
      </c>
      <c r="T234" s="108">
        <v>2</v>
      </c>
      <c r="U234" s="108">
        <v>2</v>
      </c>
      <c r="V234" s="108">
        <v>2</v>
      </c>
      <c r="W234" s="108">
        <v>4</v>
      </c>
      <c r="X234" s="108" t="s">
        <v>2270</v>
      </c>
      <c r="Y234" s="108" t="s">
        <v>548</v>
      </c>
      <c r="Z234" s="108" t="s">
        <v>548</v>
      </c>
      <c r="AA234" s="108" t="s">
        <v>548</v>
      </c>
      <c r="AB234" s="108" t="s">
        <v>548</v>
      </c>
      <c r="AC234" s="108">
        <v>18</v>
      </c>
      <c r="AD234" s="135">
        <v>1</v>
      </c>
      <c r="AE234" s="108">
        <v>10</v>
      </c>
      <c r="AF234" s="108">
        <v>10</v>
      </c>
      <c r="AG234" s="135">
        <v>1</v>
      </c>
      <c r="AH234" s="108">
        <v>10</v>
      </c>
      <c r="AI234" s="130">
        <v>0</v>
      </c>
      <c r="AJ234" s="108">
        <v>10</v>
      </c>
      <c r="AK234" s="140">
        <v>0.7142857142857143</v>
      </c>
      <c r="AL234" s="130">
        <v>0</v>
      </c>
      <c r="AM234" s="108" t="s">
        <v>548</v>
      </c>
      <c r="AN234" s="108" t="s">
        <v>548</v>
      </c>
      <c r="AO234" s="108">
        <v>4</v>
      </c>
      <c r="AP234" s="130">
        <v>0</v>
      </c>
      <c r="AQ234" s="108">
        <v>4</v>
      </c>
      <c r="AR234" s="134">
        <v>0.44444444444444442</v>
      </c>
      <c r="AS234" s="108">
        <v>5</v>
      </c>
      <c r="AT234" s="108">
        <v>4</v>
      </c>
      <c r="AU234" s="108">
        <v>9</v>
      </c>
      <c r="AV234" s="135">
        <v>1</v>
      </c>
      <c r="AW234" s="130">
        <v>0</v>
      </c>
      <c r="AX234" s="108" t="s">
        <v>614</v>
      </c>
      <c r="AY234" s="108" t="s">
        <v>534</v>
      </c>
      <c r="AZ234" s="134">
        <v>0</v>
      </c>
      <c r="BA234" s="108">
        <v>2</v>
      </c>
      <c r="BB234" s="131" t="s">
        <v>603</v>
      </c>
      <c r="BC234" s="108">
        <v>2</v>
      </c>
      <c r="BD234" s="135">
        <v>1</v>
      </c>
      <c r="BE234" s="108">
        <v>10</v>
      </c>
      <c r="BF234" s="108">
        <v>10</v>
      </c>
      <c r="BG234" s="135">
        <v>1</v>
      </c>
      <c r="BH234" s="108">
        <v>4</v>
      </c>
      <c r="BI234" s="108">
        <v>7</v>
      </c>
      <c r="BJ234" s="108">
        <v>11</v>
      </c>
      <c r="BK234" s="135">
        <v>1</v>
      </c>
      <c r="BL234" s="108">
        <v>74</v>
      </c>
      <c r="BM234" s="135">
        <v>0.87058823529411766</v>
      </c>
    </row>
    <row r="235" spans="2:65" x14ac:dyDescent="0.35">
      <c r="B235" s="107" t="s">
        <v>1</v>
      </c>
      <c r="C235" s="107" t="s">
        <v>46</v>
      </c>
      <c r="D235" s="107" t="s">
        <v>318</v>
      </c>
      <c r="E235" s="144" t="s">
        <v>319</v>
      </c>
      <c r="F235" s="107" t="s">
        <v>1204</v>
      </c>
      <c r="G235" s="107" t="s">
        <v>49</v>
      </c>
      <c r="H235" s="107" t="s">
        <v>2269</v>
      </c>
      <c r="I235" s="133" t="s">
        <v>603</v>
      </c>
      <c r="J235" s="107" t="s">
        <v>1958</v>
      </c>
      <c r="K235" s="133" t="s">
        <v>603</v>
      </c>
      <c r="L235" s="107" t="s">
        <v>604</v>
      </c>
      <c r="M235" s="107" t="s">
        <v>534</v>
      </c>
      <c r="N235" s="132" t="s">
        <v>534</v>
      </c>
      <c r="O235" s="107">
        <v>2</v>
      </c>
      <c r="P235" s="107">
        <v>2</v>
      </c>
      <c r="Q235" s="107">
        <v>1</v>
      </c>
      <c r="R235" s="107">
        <v>1</v>
      </c>
      <c r="S235" s="107">
        <v>2</v>
      </c>
      <c r="T235" s="107">
        <v>2</v>
      </c>
      <c r="U235" s="107">
        <v>2</v>
      </c>
      <c r="V235" s="107">
        <v>2</v>
      </c>
      <c r="W235" s="107">
        <v>4</v>
      </c>
      <c r="X235" s="107" t="s">
        <v>2268</v>
      </c>
      <c r="Y235" s="107" t="s">
        <v>548</v>
      </c>
      <c r="Z235" s="107" t="s">
        <v>548</v>
      </c>
      <c r="AA235" s="107" t="s">
        <v>548</v>
      </c>
      <c r="AB235" s="107" t="s">
        <v>548</v>
      </c>
      <c r="AC235" s="107">
        <v>18</v>
      </c>
      <c r="AD235" s="139">
        <v>1</v>
      </c>
      <c r="AE235" s="138">
        <v>0</v>
      </c>
      <c r="AF235" s="107" t="s">
        <v>534</v>
      </c>
      <c r="AG235" s="136">
        <v>0</v>
      </c>
      <c r="AH235" s="107">
        <v>10</v>
      </c>
      <c r="AI235" s="107" t="s">
        <v>548</v>
      </c>
      <c r="AJ235" s="107">
        <v>10</v>
      </c>
      <c r="AK235" s="139">
        <v>1</v>
      </c>
      <c r="AL235" s="107">
        <v>3</v>
      </c>
      <c r="AM235" s="107" t="s">
        <v>548</v>
      </c>
      <c r="AN235" s="107" t="s">
        <v>548</v>
      </c>
      <c r="AO235" s="107" t="s">
        <v>548</v>
      </c>
      <c r="AP235" s="107" t="s">
        <v>548</v>
      </c>
      <c r="AQ235" s="107">
        <v>3</v>
      </c>
      <c r="AR235" s="139">
        <v>1</v>
      </c>
      <c r="AS235" s="107">
        <v>5</v>
      </c>
      <c r="AT235" s="107">
        <v>4</v>
      </c>
      <c r="AU235" s="107">
        <v>9</v>
      </c>
      <c r="AV235" s="139">
        <v>1</v>
      </c>
      <c r="AW235" s="107">
        <v>2</v>
      </c>
      <c r="AX235" s="107" t="s">
        <v>548</v>
      </c>
      <c r="AY235" s="107">
        <v>2</v>
      </c>
      <c r="AZ235" s="139">
        <v>1</v>
      </c>
      <c r="BA235" s="107">
        <v>2</v>
      </c>
      <c r="BB235" s="133" t="s">
        <v>603</v>
      </c>
      <c r="BC235" s="107">
        <v>2</v>
      </c>
      <c r="BD235" s="139">
        <v>1</v>
      </c>
      <c r="BE235" s="107">
        <v>10</v>
      </c>
      <c r="BF235" s="107">
        <v>10</v>
      </c>
      <c r="BG235" s="139">
        <v>1</v>
      </c>
      <c r="BH235" s="107">
        <v>4</v>
      </c>
      <c r="BI235" s="107">
        <v>7</v>
      </c>
      <c r="BJ235" s="107">
        <v>11</v>
      </c>
      <c r="BK235" s="139">
        <v>1</v>
      </c>
      <c r="BL235" s="108">
        <v>65</v>
      </c>
      <c r="BM235" s="139">
        <v>0.8666666666666667</v>
      </c>
    </row>
    <row r="236" spans="2:65" x14ac:dyDescent="0.35">
      <c r="B236" s="108" t="s">
        <v>1</v>
      </c>
      <c r="C236" s="108" t="s">
        <v>223</v>
      </c>
      <c r="D236" s="108" t="s">
        <v>236</v>
      </c>
      <c r="E236" s="143" t="s">
        <v>265</v>
      </c>
      <c r="F236" s="108" t="s">
        <v>991</v>
      </c>
      <c r="G236" s="108" t="s">
        <v>210</v>
      </c>
      <c r="H236" s="108" t="s">
        <v>2267</v>
      </c>
      <c r="I236" s="131" t="s">
        <v>603</v>
      </c>
      <c r="J236" s="108" t="s">
        <v>1323</v>
      </c>
      <c r="K236" s="131" t="s">
        <v>603</v>
      </c>
      <c r="L236" s="108" t="s">
        <v>639</v>
      </c>
      <c r="M236" s="108" t="s">
        <v>534</v>
      </c>
      <c r="N236" s="129" t="s">
        <v>534</v>
      </c>
      <c r="O236" s="108">
        <v>2</v>
      </c>
      <c r="P236" s="108">
        <v>2</v>
      </c>
      <c r="Q236" s="108">
        <v>1</v>
      </c>
      <c r="R236" s="108">
        <v>1</v>
      </c>
      <c r="S236" s="108">
        <v>2</v>
      </c>
      <c r="T236" s="108">
        <v>2</v>
      </c>
      <c r="U236" s="108">
        <v>2</v>
      </c>
      <c r="V236" s="108">
        <v>2</v>
      </c>
      <c r="W236" s="108">
        <v>4</v>
      </c>
      <c r="X236" s="108" t="s">
        <v>2266</v>
      </c>
      <c r="Y236" s="108" t="s">
        <v>548</v>
      </c>
      <c r="Z236" s="108" t="s">
        <v>548</v>
      </c>
      <c r="AA236" s="108" t="s">
        <v>548</v>
      </c>
      <c r="AB236" s="108" t="s">
        <v>548</v>
      </c>
      <c r="AC236" s="108">
        <v>18</v>
      </c>
      <c r="AD236" s="135">
        <v>1</v>
      </c>
      <c r="AE236" s="108">
        <v>10</v>
      </c>
      <c r="AF236" s="108">
        <v>10</v>
      </c>
      <c r="AG236" s="135">
        <v>1</v>
      </c>
      <c r="AH236" s="130">
        <v>0</v>
      </c>
      <c r="AI236" s="108">
        <v>4</v>
      </c>
      <c r="AJ236" s="108">
        <v>4</v>
      </c>
      <c r="AK236" s="134">
        <v>0.2857142857142857</v>
      </c>
      <c r="AL236" s="108">
        <v>3</v>
      </c>
      <c r="AM236" s="108">
        <v>3</v>
      </c>
      <c r="AN236" s="108" t="s">
        <v>548</v>
      </c>
      <c r="AO236" s="108">
        <v>4</v>
      </c>
      <c r="AP236" s="108" t="s">
        <v>548</v>
      </c>
      <c r="AQ236" s="108">
        <v>10</v>
      </c>
      <c r="AR236" s="135">
        <v>1</v>
      </c>
      <c r="AS236" s="108">
        <v>5</v>
      </c>
      <c r="AT236" s="108">
        <v>4</v>
      </c>
      <c r="AU236" s="108">
        <v>9</v>
      </c>
      <c r="AV236" s="135">
        <v>1</v>
      </c>
      <c r="AW236" s="130">
        <v>0</v>
      </c>
      <c r="AX236" s="108" t="s">
        <v>614</v>
      </c>
      <c r="AY236" s="108" t="s">
        <v>534</v>
      </c>
      <c r="AZ236" s="134">
        <v>0</v>
      </c>
      <c r="BA236" s="108">
        <v>2</v>
      </c>
      <c r="BB236" s="131" t="s">
        <v>603</v>
      </c>
      <c r="BC236" s="108">
        <v>2</v>
      </c>
      <c r="BD236" s="135">
        <v>1</v>
      </c>
      <c r="BE236" s="108">
        <v>10</v>
      </c>
      <c r="BF236" s="108">
        <v>10</v>
      </c>
      <c r="BG236" s="135">
        <v>1</v>
      </c>
      <c r="BH236" s="108">
        <v>4</v>
      </c>
      <c r="BI236" s="108">
        <v>7</v>
      </c>
      <c r="BJ236" s="108">
        <v>11</v>
      </c>
      <c r="BK236" s="135">
        <v>1</v>
      </c>
      <c r="BL236" s="108">
        <v>74</v>
      </c>
      <c r="BM236" s="135">
        <v>0.86046511627906974</v>
      </c>
    </row>
    <row r="237" spans="2:65" x14ac:dyDescent="0.35">
      <c r="B237" s="107" t="s">
        <v>1</v>
      </c>
      <c r="C237" s="107" t="s">
        <v>100</v>
      </c>
      <c r="D237" s="107" t="s">
        <v>150</v>
      </c>
      <c r="E237" s="144" t="s">
        <v>515</v>
      </c>
      <c r="F237" s="107" t="s">
        <v>1174</v>
      </c>
      <c r="G237" s="107" t="s">
        <v>15</v>
      </c>
      <c r="H237" s="107" t="s">
        <v>2265</v>
      </c>
      <c r="I237" s="133" t="s">
        <v>603</v>
      </c>
      <c r="J237" s="107" t="s">
        <v>1323</v>
      </c>
      <c r="K237" s="133" t="s">
        <v>603</v>
      </c>
      <c r="L237" s="107" t="s">
        <v>662</v>
      </c>
      <c r="M237" s="107" t="s">
        <v>534</v>
      </c>
      <c r="N237" s="132" t="s">
        <v>534</v>
      </c>
      <c r="O237" s="107">
        <v>2</v>
      </c>
      <c r="P237" s="107">
        <v>2</v>
      </c>
      <c r="Q237" s="107">
        <v>1</v>
      </c>
      <c r="R237" s="107">
        <v>1</v>
      </c>
      <c r="S237" s="107">
        <v>2</v>
      </c>
      <c r="T237" s="107">
        <v>2</v>
      </c>
      <c r="U237" s="107">
        <v>2</v>
      </c>
      <c r="V237" s="107">
        <v>2</v>
      </c>
      <c r="W237" s="107">
        <v>4</v>
      </c>
      <c r="X237" s="107" t="s">
        <v>2264</v>
      </c>
      <c r="Y237" s="107" t="s">
        <v>548</v>
      </c>
      <c r="Z237" s="107" t="s">
        <v>548</v>
      </c>
      <c r="AA237" s="107" t="s">
        <v>548</v>
      </c>
      <c r="AB237" s="107" t="s">
        <v>548</v>
      </c>
      <c r="AC237" s="107">
        <v>18</v>
      </c>
      <c r="AD237" s="139">
        <v>1</v>
      </c>
      <c r="AE237" s="107">
        <v>10</v>
      </c>
      <c r="AF237" s="107">
        <v>10</v>
      </c>
      <c r="AG237" s="139">
        <v>1</v>
      </c>
      <c r="AH237" s="107">
        <v>10</v>
      </c>
      <c r="AI237" s="138">
        <v>0</v>
      </c>
      <c r="AJ237" s="107">
        <v>10</v>
      </c>
      <c r="AK237" s="137">
        <v>0.7142857142857143</v>
      </c>
      <c r="AL237" s="107">
        <v>3</v>
      </c>
      <c r="AM237" s="107" t="s">
        <v>548</v>
      </c>
      <c r="AN237" s="107" t="s">
        <v>548</v>
      </c>
      <c r="AO237" s="138">
        <v>0</v>
      </c>
      <c r="AP237" s="138">
        <v>0</v>
      </c>
      <c r="AQ237" s="107">
        <v>3</v>
      </c>
      <c r="AR237" s="136">
        <v>0.33333333333333331</v>
      </c>
      <c r="AS237" s="107">
        <v>5</v>
      </c>
      <c r="AT237" s="107">
        <v>4</v>
      </c>
      <c r="AU237" s="107">
        <v>9</v>
      </c>
      <c r="AV237" s="139">
        <v>1</v>
      </c>
      <c r="AW237" s="138">
        <v>0</v>
      </c>
      <c r="AX237" s="107" t="s">
        <v>614</v>
      </c>
      <c r="AY237" s="107" t="s">
        <v>534</v>
      </c>
      <c r="AZ237" s="136">
        <v>0</v>
      </c>
      <c r="BA237" s="107">
        <v>2</v>
      </c>
      <c r="BB237" s="133" t="s">
        <v>603</v>
      </c>
      <c r="BC237" s="107">
        <v>2</v>
      </c>
      <c r="BD237" s="139">
        <v>1</v>
      </c>
      <c r="BE237" s="107">
        <v>10</v>
      </c>
      <c r="BF237" s="107">
        <v>10</v>
      </c>
      <c r="BG237" s="139">
        <v>1</v>
      </c>
      <c r="BH237" s="107">
        <v>4</v>
      </c>
      <c r="BI237" s="107">
        <v>7</v>
      </c>
      <c r="BJ237" s="107">
        <v>11</v>
      </c>
      <c r="BK237" s="139">
        <v>1</v>
      </c>
      <c r="BL237" s="108">
        <v>73</v>
      </c>
      <c r="BM237" s="139">
        <v>0.85882352941176465</v>
      </c>
    </row>
    <row r="238" spans="2:65" x14ac:dyDescent="0.35">
      <c r="B238" s="108" t="s">
        <v>1</v>
      </c>
      <c r="C238" s="108" t="s">
        <v>24</v>
      </c>
      <c r="D238" s="108" t="s">
        <v>57</v>
      </c>
      <c r="E238" s="143" t="s">
        <v>124</v>
      </c>
      <c r="F238" s="108" t="s">
        <v>956</v>
      </c>
      <c r="G238" s="108" t="s">
        <v>42</v>
      </c>
      <c r="H238" s="108" t="s">
        <v>2263</v>
      </c>
      <c r="I238" s="131" t="s">
        <v>603</v>
      </c>
      <c r="J238" s="108" t="s">
        <v>2262</v>
      </c>
      <c r="K238" s="131" t="s">
        <v>603</v>
      </c>
      <c r="L238" s="108" t="s">
        <v>627</v>
      </c>
      <c r="M238" s="108" t="s">
        <v>534</v>
      </c>
      <c r="N238" s="129" t="s">
        <v>534</v>
      </c>
      <c r="O238" s="108">
        <v>2</v>
      </c>
      <c r="P238" s="108">
        <v>2</v>
      </c>
      <c r="Q238" s="108">
        <v>1</v>
      </c>
      <c r="R238" s="108">
        <v>1</v>
      </c>
      <c r="S238" s="108">
        <v>2</v>
      </c>
      <c r="T238" s="108">
        <v>2</v>
      </c>
      <c r="U238" s="108">
        <v>2</v>
      </c>
      <c r="V238" s="108">
        <v>2</v>
      </c>
      <c r="W238" s="108">
        <v>4</v>
      </c>
      <c r="X238" s="108" t="s">
        <v>2261</v>
      </c>
      <c r="Y238" s="108" t="s">
        <v>548</v>
      </c>
      <c r="Z238" s="108" t="s">
        <v>548</v>
      </c>
      <c r="AA238" s="108" t="s">
        <v>548</v>
      </c>
      <c r="AB238" s="108" t="s">
        <v>548</v>
      </c>
      <c r="AC238" s="108">
        <v>18</v>
      </c>
      <c r="AD238" s="135">
        <v>1</v>
      </c>
      <c r="AE238" s="108">
        <v>10</v>
      </c>
      <c r="AF238" s="108">
        <v>10</v>
      </c>
      <c r="AG238" s="135">
        <v>1</v>
      </c>
      <c r="AH238" s="108">
        <v>10</v>
      </c>
      <c r="AI238" s="130">
        <v>0</v>
      </c>
      <c r="AJ238" s="108">
        <v>10</v>
      </c>
      <c r="AK238" s="140">
        <v>0.7142857142857143</v>
      </c>
      <c r="AL238" s="108">
        <v>3</v>
      </c>
      <c r="AM238" s="108" t="s">
        <v>548</v>
      </c>
      <c r="AN238" s="108" t="s">
        <v>548</v>
      </c>
      <c r="AO238" s="108">
        <v>4</v>
      </c>
      <c r="AP238" s="130">
        <v>0</v>
      </c>
      <c r="AQ238" s="108">
        <v>7</v>
      </c>
      <c r="AR238" s="135">
        <v>0.77777777777777779</v>
      </c>
      <c r="AS238" s="108">
        <v>5</v>
      </c>
      <c r="AT238" s="130">
        <v>0</v>
      </c>
      <c r="AU238" s="108">
        <v>5</v>
      </c>
      <c r="AV238" s="134">
        <v>0.55555555555555558</v>
      </c>
      <c r="AW238" s="130">
        <v>0</v>
      </c>
      <c r="AX238" s="108" t="s">
        <v>614</v>
      </c>
      <c r="AY238" s="108" t="s">
        <v>534</v>
      </c>
      <c r="AZ238" s="134">
        <v>0</v>
      </c>
      <c r="BA238" s="108">
        <v>2</v>
      </c>
      <c r="BB238" s="131" t="s">
        <v>603</v>
      </c>
      <c r="BC238" s="108">
        <v>2</v>
      </c>
      <c r="BD238" s="135">
        <v>1</v>
      </c>
      <c r="BE238" s="108">
        <v>10</v>
      </c>
      <c r="BF238" s="108">
        <v>10</v>
      </c>
      <c r="BG238" s="135">
        <v>1</v>
      </c>
      <c r="BH238" s="108">
        <v>4</v>
      </c>
      <c r="BI238" s="108">
        <v>7</v>
      </c>
      <c r="BJ238" s="108">
        <v>11</v>
      </c>
      <c r="BK238" s="135">
        <v>1</v>
      </c>
      <c r="BL238" s="108">
        <v>73</v>
      </c>
      <c r="BM238" s="135">
        <v>0.85882352941176465</v>
      </c>
    </row>
    <row r="239" spans="2:65" x14ac:dyDescent="0.35">
      <c r="B239" s="107" t="s">
        <v>1</v>
      </c>
      <c r="C239" s="107" t="s">
        <v>21</v>
      </c>
      <c r="D239" s="107" t="s">
        <v>462</v>
      </c>
      <c r="E239" s="144" t="s">
        <v>463</v>
      </c>
      <c r="F239" s="107" t="s">
        <v>1079</v>
      </c>
      <c r="G239" s="107" t="s">
        <v>80</v>
      </c>
      <c r="H239" s="107" t="s">
        <v>2260</v>
      </c>
      <c r="I239" s="133" t="s">
        <v>603</v>
      </c>
      <c r="J239" s="107" t="s">
        <v>1958</v>
      </c>
      <c r="K239" s="133" t="s">
        <v>603</v>
      </c>
      <c r="L239" s="107" t="s">
        <v>641</v>
      </c>
      <c r="M239" s="107" t="s">
        <v>534</v>
      </c>
      <c r="N239" s="132" t="s">
        <v>534</v>
      </c>
      <c r="O239" s="107">
        <v>2</v>
      </c>
      <c r="P239" s="107">
        <v>2</v>
      </c>
      <c r="Q239" s="107" t="s">
        <v>548</v>
      </c>
      <c r="R239" s="107" t="s">
        <v>548</v>
      </c>
      <c r="S239" s="107">
        <v>2</v>
      </c>
      <c r="T239" s="107">
        <v>2</v>
      </c>
      <c r="U239" s="107">
        <v>2</v>
      </c>
      <c r="V239" s="107">
        <v>2</v>
      </c>
      <c r="W239" s="107">
        <v>4</v>
      </c>
      <c r="X239" s="107" t="s">
        <v>1566</v>
      </c>
      <c r="Y239" s="107" t="s">
        <v>548</v>
      </c>
      <c r="Z239" s="107" t="s">
        <v>548</v>
      </c>
      <c r="AA239" s="107" t="s">
        <v>548</v>
      </c>
      <c r="AB239" s="107" t="s">
        <v>548</v>
      </c>
      <c r="AC239" s="107">
        <v>16</v>
      </c>
      <c r="AD239" s="139">
        <v>1</v>
      </c>
      <c r="AE239" s="138">
        <v>0</v>
      </c>
      <c r="AF239" s="107" t="s">
        <v>534</v>
      </c>
      <c r="AG239" s="136">
        <v>0</v>
      </c>
      <c r="AH239" s="107">
        <v>10</v>
      </c>
      <c r="AI239" s="107">
        <v>4</v>
      </c>
      <c r="AJ239" s="107">
        <v>14</v>
      </c>
      <c r="AK239" s="139">
        <v>1</v>
      </c>
      <c r="AL239" s="107">
        <v>3</v>
      </c>
      <c r="AM239" s="107">
        <v>3</v>
      </c>
      <c r="AN239" s="107" t="s">
        <v>548</v>
      </c>
      <c r="AO239" s="107">
        <v>4</v>
      </c>
      <c r="AP239" s="107" t="s">
        <v>548</v>
      </c>
      <c r="AQ239" s="107">
        <v>10</v>
      </c>
      <c r="AR239" s="139">
        <v>1</v>
      </c>
      <c r="AS239" s="107">
        <v>5</v>
      </c>
      <c r="AT239" s="107">
        <v>4</v>
      </c>
      <c r="AU239" s="107">
        <v>9</v>
      </c>
      <c r="AV239" s="139">
        <v>1</v>
      </c>
      <c r="AW239" s="138">
        <v>0</v>
      </c>
      <c r="AX239" s="107" t="s">
        <v>548</v>
      </c>
      <c r="AY239" s="107" t="s">
        <v>534</v>
      </c>
      <c r="AZ239" s="136">
        <v>0</v>
      </c>
      <c r="BA239" s="107">
        <v>2</v>
      </c>
      <c r="BB239" s="133" t="s">
        <v>603</v>
      </c>
      <c r="BC239" s="107">
        <v>2</v>
      </c>
      <c r="BD239" s="139">
        <v>1</v>
      </c>
      <c r="BE239" s="107">
        <v>10</v>
      </c>
      <c r="BF239" s="107">
        <v>10</v>
      </c>
      <c r="BG239" s="139">
        <v>1</v>
      </c>
      <c r="BH239" s="107">
        <v>4</v>
      </c>
      <c r="BI239" s="107">
        <v>7</v>
      </c>
      <c r="BJ239" s="107">
        <v>11</v>
      </c>
      <c r="BK239" s="139">
        <v>1</v>
      </c>
      <c r="BL239" s="108">
        <v>72</v>
      </c>
      <c r="BM239" s="139">
        <v>0.8571428571428571</v>
      </c>
    </row>
    <row r="240" spans="2:65" x14ac:dyDescent="0.35">
      <c r="B240" s="108" t="s">
        <v>1</v>
      </c>
      <c r="C240" s="108" t="s">
        <v>78</v>
      </c>
      <c r="D240" s="108" t="s">
        <v>78</v>
      </c>
      <c r="E240" s="143" t="s">
        <v>431</v>
      </c>
      <c r="F240" s="108" t="s">
        <v>1124</v>
      </c>
      <c r="G240" s="108" t="s">
        <v>80</v>
      </c>
      <c r="H240" s="108" t="s">
        <v>2259</v>
      </c>
      <c r="I240" s="131" t="s">
        <v>603</v>
      </c>
      <c r="J240" s="108" t="s">
        <v>1303</v>
      </c>
      <c r="K240" s="131" t="s">
        <v>603</v>
      </c>
      <c r="L240" s="108" t="s">
        <v>639</v>
      </c>
      <c r="M240" s="108" t="s">
        <v>534</v>
      </c>
      <c r="N240" s="129" t="s">
        <v>534</v>
      </c>
      <c r="O240" s="108">
        <v>2</v>
      </c>
      <c r="P240" s="108">
        <v>2</v>
      </c>
      <c r="Q240" s="108">
        <v>1</v>
      </c>
      <c r="R240" s="108">
        <v>1</v>
      </c>
      <c r="S240" s="108">
        <v>2</v>
      </c>
      <c r="T240" s="108">
        <v>2</v>
      </c>
      <c r="U240" s="108">
        <v>2</v>
      </c>
      <c r="V240" s="108">
        <v>2</v>
      </c>
      <c r="W240" s="108">
        <v>4</v>
      </c>
      <c r="X240" s="108" t="s">
        <v>2258</v>
      </c>
      <c r="Y240" s="108" t="s">
        <v>548</v>
      </c>
      <c r="Z240" s="108" t="s">
        <v>548</v>
      </c>
      <c r="AA240" s="108" t="s">
        <v>548</v>
      </c>
      <c r="AB240" s="108" t="s">
        <v>548</v>
      </c>
      <c r="AC240" s="108">
        <v>18</v>
      </c>
      <c r="AD240" s="135">
        <v>1</v>
      </c>
      <c r="AE240" s="130">
        <v>0</v>
      </c>
      <c r="AF240" s="108" t="s">
        <v>534</v>
      </c>
      <c r="AG240" s="134">
        <v>0</v>
      </c>
      <c r="AH240" s="108">
        <v>10</v>
      </c>
      <c r="AI240" s="108">
        <v>4</v>
      </c>
      <c r="AJ240" s="108">
        <v>14</v>
      </c>
      <c r="AK240" s="135">
        <v>1</v>
      </c>
      <c r="AL240" s="108">
        <v>3</v>
      </c>
      <c r="AM240" s="108" t="s">
        <v>548</v>
      </c>
      <c r="AN240" s="108" t="s">
        <v>548</v>
      </c>
      <c r="AO240" s="108">
        <v>4</v>
      </c>
      <c r="AP240" s="108" t="s">
        <v>548</v>
      </c>
      <c r="AQ240" s="108">
        <v>7</v>
      </c>
      <c r="AR240" s="135">
        <v>1</v>
      </c>
      <c r="AS240" s="108">
        <v>5</v>
      </c>
      <c r="AT240" s="108">
        <v>4</v>
      </c>
      <c r="AU240" s="108">
        <v>9</v>
      </c>
      <c r="AV240" s="135">
        <v>1</v>
      </c>
      <c r="AW240" s="130">
        <v>0</v>
      </c>
      <c r="AX240" s="108" t="s">
        <v>614</v>
      </c>
      <c r="AY240" s="108" t="s">
        <v>534</v>
      </c>
      <c r="AZ240" s="134">
        <v>0</v>
      </c>
      <c r="BA240" s="108">
        <v>2</v>
      </c>
      <c r="BB240" s="131" t="s">
        <v>603</v>
      </c>
      <c r="BC240" s="108">
        <v>2</v>
      </c>
      <c r="BD240" s="135">
        <v>1</v>
      </c>
      <c r="BE240" s="108">
        <v>10</v>
      </c>
      <c r="BF240" s="108">
        <v>10</v>
      </c>
      <c r="BG240" s="135">
        <v>1</v>
      </c>
      <c r="BH240" s="108">
        <v>4</v>
      </c>
      <c r="BI240" s="108">
        <v>7</v>
      </c>
      <c r="BJ240" s="108">
        <v>11</v>
      </c>
      <c r="BK240" s="135">
        <v>1</v>
      </c>
      <c r="BL240" s="108">
        <v>71</v>
      </c>
      <c r="BM240" s="135">
        <v>0.85542168674698793</v>
      </c>
    </row>
    <row r="241" spans="2:65" x14ac:dyDescent="0.35">
      <c r="B241" s="107" t="s">
        <v>1</v>
      </c>
      <c r="C241" s="107" t="s">
        <v>21</v>
      </c>
      <c r="D241" s="107" t="s">
        <v>22</v>
      </c>
      <c r="E241" s="144" t="s">
        <v>264</v>
      </c>
      <c r="F241" s="107" t="s">
        <v>1052</v>
      </c>
      <c r="G241" s="107" t="s">
        <v>5</v>
      </c>
      <c r="H241" s="107" t="s">
        <v>2257</v>
      </c>
      <c r="I241" s="133" t="s">
        <v>603</v>
      </c>
      <c r="J241" s="107" t="s">
        <v>1998</v>
      </c>
      <c r="K241" s="133" t="s">
        <v>603</v>
      </c>
      <c r="L241" s="107" t="s">
        <v>751</v>
      </c>
      <c r="M241" s="107" t="s">
        <v>534</v>
      </c>
      <c r="N241" s="132" t="s">
        <v>534</v>
      </c>
      <c r="O241" s="107">
        <v>2</v>
      </c>
      <c r="P241" s="107">
        <v>2</v>
      </c>
      <c r="Q241" s="107" t="s">
        <v>548</v>
      </c>
      <c r="R241" s="107" t="s">
        <v>548</v>
      </c>
      <c r="S241" s="107">
        <v>2</v>
      </c>
      <c r="T241" s="107">
        <v>2</v>
      </c>
      <c r="U241" s="107">
        <v>2</v>
      </c>
      <c r="V241" s="107">
        <v>2</v>
      </c>
      <c r="W241" s="107">
        <v>4</v>
      </c>
      <c r="X241" s="107" t="s">
        <v>727</v>
      </c>
      <c r="Y241" s="107" t="s">
        <v>548</v>
      </c>
      <c r="Z241" s="107" t="s">
        <v>548</v>
      </c>
      <c r="AA241" s="107" t="s">
        <v>548</v>
      </c>
      <c r="AB241" s="107" t="s">
        <v>548</v>
      </c>
      <c r="AC241" s="107">
        <v>16</v>
      </c>
      <c r="AD241" s="139">
        <v>1</v>
      </c>
      <c r="AE241" s="107">
        <v>10</v>
      </c>
      <c r="AF241" s="107">
        <v>10</v>
      </c>
      <c r="AG241" s="139">
        <v>1</v>
      </c>
      <c r="AH241" s="107">
        <v>10</v>
      </c>
      <c r="AI241" s="138">
        <v>0</v>
      </c>
      <c r="AJ241" s="107">
        <v>10</v>
      </c>
      <c r="AK241" s="137">
        <v>0.7142857142857143</v>
      </c>
      <c r="AL241" s="107">
        <v>3</v>
      </c>
      <c r="AM241" s="107" t="s">
        <v>548</v>
      </c>
      <c r="AN241" s="107" t="s">
        <v>548</v>
      </c>
      <c r="AO241" s="138">
        <v>0</v>
      </c>
      <c r="AP241" s="138">
        <v>0</v>
      </c>
      <c r="AQ241" s="107">
        <v>3</v>
      </c>
      <c r="AR241" s="136">
        <v>0.33333333333333331</v>
      </c>
      <c r="AS241" s="107">
        <v>5</v>
      </c>
      <c r="AT241" s="107">
        <v>4</v>
      </c>
      <c r="AU241" s="107">
        <v>9</v>
      </c>
      <c r="AV241" s="139">
        <v>1</v>
      </c>
      <c r="AW241" s="138">
        <v>0</v>
      </c>
      <c r="AX241" s="107" t="s">
        <v>614</v>
      </c>
      <c r="AY241" s="107" t="s">
        <v>534</v>
      </c>
      <c r="AZ241" s="136">
        <v>0</v>
      </c>
      <c r="BA241" s="107">
        <v>2</v>
      </c>
      <c r="BB241" s="133" t="s">
        <v>603</v>
      </c>
      <c r="BC241" s="107">
        <v>2</v>
      </c>
      <c r="BD241" s="139">
        <v>1</v>
      </c>
      <c r="BE241" s="107">
        <v>10</v>
      </c>
      <c r="BF241" s="107">
        <v>10</v>
      </c>
      <c r="BG241" s="139">
        <v>1</v>
      </c>
      <c r="BH241" s="107">
        <v>4</v>
      </c>
      <c r="BI241" s="107">
        <v>7</v>
      </c>
      <c r="BJ241" s="107">
        <v>11</v>
      </c>
      <c r="BK241" s="139">
        <v>1</v>
      </c>
      <c r="BL241" s="108">
        <v>71</v>
      </c>
      <c r="BM241" s="139">
        <v>0.85542168674698793</v>
      </c>
    </row>
    <row r="242" spans="2:65" x14ac:dyDescent="0.35">
      <c r="B242" s="108" t="s">
        <v>1</v>
      </c>
      <c r="C242" s="108" t="s">
        <v>24</v>
      </c>
      <c r="D242" s="108" t="s">
        <v>350</v>
      </c>
      <c r="E242" s="143" t="s">
        <v>529</v>
      </c>
      <c r="F242" s="108" t="s">
        <v>1171</v>
      </c>
      <c r="G242" s="108" t="s">
        <v>66</v>
      </c>
      <c r="H242" s="108" t="s">
        <v>2256</v>
      </c>
      <c r="I242" s="131" t="s">
        <v>603</v>
      </c>
      <c r="J242" s="108" t="s">
        <v>1998</v>
      </c>
      <c r="K242" s="131" t="s">
        <v>603</v>
      </c>
      <c r="L242" s="108" t="s">
        <v>625</v>
      </c>
      <c r="M242" s="108" t="s">
        <v>534</v>
      </c>
      <c r="N242" s="129" t="s">
        <v>534</v>
      </c>
      <c r="O242" s="108">
        <v>2</v>
      </c>
      <c r="P242" s="108">
        <v>2</v>
      </c>
      <c r="Q242" s="108">
        <v>1</v>
      </c>
      <c r="R242" s="108">
        <v>1</v>
      </c>
      <c r="S242" s="108">
        <v>2</v>
      </c>
      <c r="T242" s="108">
        <v>2</v>
      </c>
      <c r="U242" s="108">
        <v>2</v>
      </c>
      <c r="V242" s="108">
        <v>2</v>
      </c>
      <c r="W242" s="108">
        <v>4</v>
      </c>
      <c r="X242" s="108" t="s">
        <v>691</v>
      </c>
      <c r="Y242" s="108" t="s">
        <v>548</v>
      </c>
      <c r="Z242" s="108" t="s">
        <v>548</v>
      </c>
      <c r="AA242" s="108" t="s">
        <v>548</v>
      </c>
      <c r="AB242" s="108" t="s">
        <v>548</v>
      </c>
      <c r="AC242" s="108">
        <v>18</v>
      </c>
      <c r="AD242" s="135">
        <v>1</v>
      </c>
      <c r="AE242" s="108">
        <v>10</v>
      </c>
      <c r="AF242" s="108">
        <v>10</v>
      </c>
      <c r="AG242" s="135">
        <v>1</v>
      </c>
      <c r="AH242" s="108">
        <v>10</v>
      </c>
      <c r="AI242" s="130">
        <v>0</v>
      </c>
      <c r="AJ242" s="108">
        <v>10</v>
      </c>
      <c r="AK242" s="140">
        <v>0.7142857142857143</v>
      </c>
      <c r="AL242" s="108">
        <v>3</v>
      </c>
      <c r="AM242" s="130">
        <v>0</v>
      </c>
      <c r="AN242" s="108" t="s">
        <v>614</v>
      </c>
      <c r="AO242" s="108">
        <v>4</v>
      </c>
      <c r="AP242" s="130">
        <v>0</v>
      </c>
      <c r="AQ242" s="108">
        <v>7</v>
      </c>
      <c r="AR242" s="134">
        <v>0.58333333333333337</v>
      </c>
      <c r="AS242" s="108">
        <v>5</v>
      </c>
      <c r="AT242" s="108">
        <v>4</v>
      </c>
      <c r="AU242" s="108">
        <v>9</v>
      </c>
      <c r="AV242" s="135">
        <v>1</v>
      </c>
      <c r="AW242" s="130">
        <v>0</v>
      </c>
      <c r="AX242" s="108" t="s">
        <v>614</v>
      </c>
      <c r="AY242" s="108" t="s">
        <v>534</v>
      </c>
      <c r="AZ242" s="134">
        <v>0</v>
      </c>
      <c r="BA242" s="130">
        <v>0</v>
      </c>
      <c r="BB242" s="131" t="s">
        <v>603</v>
      </c>
      <c r="BC242" s="108" t="s">
        <v>534</v>
      </c>
      <c r="BD242" s="134">
        <v>0</v>
      </c>
      <c r="BE242" s="108">
        <v>10</v>
      </c>
      <c r="BF242" s="108">
        <v>10</v>
      </c>
      <c r="BG242" s="135">
        <v>1</v>
      </c>
      <c r="BH242" s="108">
        <v>4</v>
      </c>
      <c r="BI242" s="108">
        <v>7</v>
      </c>
      <c r="BJ242" s="108">
        <v>11</v>
      </c>
      <c r="BK242" s="135">
        <v>1</v>
      </c>
      <c r="BL242" s="108">
        <v>75</v>
      </c>
      <c r="BM242" s="135">
        <v>0.85227272727272729</v>
      </c>
    </row>
    <row r="243" spans="2:65" x14ac:dyDescent="0.35">
      <c r="B243" s="107" t="s">
        <v>1</v>
      </c>
      <c r="C243" s="107" t="s">
        <v>27</v>
      </c>
      <c r="D243" s="107" t="s">
        <v>28</v>
      </c>
      <c r="E243" s="144" t="s">
        <v>373</v>
      </c>
      <c r="F243" s="107" t="s">
        <v>1104</v>
      </c>
      <c r="G243" s="107" t="s">
        <v>30</v>
      </c>
      <c r="H243" s="107" t="s">
        <v>2255</v>
      </c>
      <c r="I243" s="133" t="s">
        <v>603</v>
      </c>
      <c r="J243" s="107" t="s">
        <v>2051</v>
      </c>
      <c r="K243" s="133" t="s">
        <v>603</v>
      </c>
      <c r="L243" s="107" t="s">
        <v>635</v>
      </c>
      <c r="M243" s="107" t="s">
        <v>534</v>
      </c>
      <c r="N243" s="132" t="s">
        <v>534</v>
      </c>
      <c r="O243" s="107">
        <v>2</v>
      </c>
      <c r="P243" s="107">
        <v>2</v>
      </c>
      <c r="Q243" s="107">
        <v>1</v>
      </c>
      <c r="R243" s="107">
        <v>1</v>
      </c>
      <c r="S243" s="107">
        <v>2</v>
      </c>
      <c r="T243" s="107">
        <v>2</v>
      </c>
      <c r="U243" s="107">
        <v>2</v>
      </c>
      <c r="V243" s="107">
        <v>2</v>
      </c>
      <c r="W243" s="107">
        <v>4</v>
      </c>
      <c r="X243" s="107" t="s">
        <v>2254</v>
      </c>
      <c r="Y243" s="107" t="s">
        <v>548</v>
      </c>
      <c r="Z243" s="107" t="s">
        <v>548</v>
      </c>
      <c r="AA243" s="107" t="s">
        <v>548</v>
      </c>
      <c r="AB243" s="107" t="s">
        <v>548</v>
      </c>
      <c r="AC243" s="107">
        <v>18</v>
      </c>
      <c r="AD243" s="139">
        <v>1</v>
      </c>
      <c r="AE243" s="107">
        <v>10</v>
      </c>
      <c r="AF243" s="107">
        <v>10</v>
      </c>
      <c r="AG243" s="139">
        <v>1</v>
      </c>
      <c r="AH243" s="107">
        <v>10</v>
      </c>
      <c r="AI243" s="138">
        <v>0</v>
      </c>
      <c r="AJ243" s="107">
        <v>10</v>
      </c>
      <c r="AK243" s="137">
        <v>0.7142857142857143</v>
      </c>
      <c r="AL243" s="107">
        <v>3</v>
      </c>
      <c r="AM243" s="138">
        <v>0</v>
      </c>
      <c r="AN243" s="107" t="s">
        <v>614</v>
      </c>
      <c r="AO243" s="107">
        <v>4</v>
      </c>
      <c r="AP243" s="138">
        <v>0</v>
      </c>
      <c r="AQ243" s="107">
        <v>7</v>
      </c>
      <c r="AR243" s="136">
        <v>0.58333333333333337</v>
      </c>
      <c r="AS243" s="107">
        <v>5</v>
      </c>
      <c r="AT243" s="107">
        <v>4</v>
      </c>
      <c r="AU243" s="107">
        <v>9</v>
      </c>
      <c r="AV243" s="139">
        <v>1</v>
      </c>
      <c r="AW243" s="138">
        <v>0</v>
      </c>
      <c r="AX243" s="107" t="s">
        <v>614</v>
      </c>
      <c r="AY243" s="107" t="s">
        <v>534</v>
      </c>
      <c r="AZ243" s="136">
        <v>0</v>
      </c>
      <c r="BA243" s="138">
        <v>0</v>
      </c>
      <c r="BB243" s="133" t="s">
        <v>603</v>
      </c>
      <c r="BC243" s="107" t="s">
        <v>534</v>
      </c>
      <c r="BD243" s="136">
        <v>0</v>
      </c>
      <c r="BE243" s="107">
        <v>10</v>
      </c>
      <c r="BF243" s="107">
        <v>10</v>
      </c>
      <c r="BG243" s="139">
        <v>1</v>
      </c>
      <c r="BH243" s="107">
        <v>4</v>
      </c>
      <c r="BI243" s="107">
        <v>7</v>
      </c>
      <c r="BJ243" s="107">
        <v>11</v>
      </c>
      <c r="BK243" s="139">
        <v>1</v>
      </c>
      <c r="BL243" s="108">
        <v>75</v>
      </c>
      <c r="BM243" s="139">
        <v>0.85227272727272729</v>
      </c>
    </row>
    <row r="244" spans="2:65" x14ac:dyDescent="0.35">
      <c r="B244" s="108" t="s">
        <v>1</v>
      </c>
      <c r="C244" s="108" t="s">
        <v>8</v>
      </c>
      <c r="D244" s="108" t="s">
        <v>256</v>
      </c>
      <c r="E244" s="143" t="s">
        <v>257</v>
      </c>
      <c r="F244" s="108" t="s">
        <v>1232</v>
      </c>
      <c r="G244" s="108" t="s">
        <v>811</v>
      </c>
      <c r="H244" s="108" t="s">
        <v>2253</v>
      </c>
      <c r="I244" s="131" t="s">
        <v>603</v>
      </c>
      <c r="J244" s="108" t="s">
        <v>2012</v>
      </c>
      <c r="K244" s="131" t="s">
        <v>603</v>
      </c>
      <c r="L244" s="108" t="s">
        <v>627</v>
      </c>
      <c r="M244" s="108" t="s">
        <v>534</v>
      </c>
      <c r="N244" s="129" t="s">
        <v>534</v>
      </c>
      <c r="O244" s="108">
        <v>2</v>
      </c>
      <c r="P244" s="108">
        <v>2</v>
      </c>
      <c r="Q244" s="108">
        <v>1</v>
      </c>
      <c r="R244" s="108">
        <v>1</v>
      </c>
      <c r="S244" s="108">
        <v>2</v>
      </c>
      <c r="T244" s="108">
        <v>2</v>
      </c>
      <c r="U244" s="108">
        <v>2</v>
      </c>
      <c r="V244" s="108">
        <v>2</v>
      </c>
      <c r="W244" s="108">
        <v>4</v>
      </c>
      <c r="X244" s="108" t="s">
        <v>678</v>
      </c>
      <c r="Y244" s="108" t="s">
        <v>548</v>
      </c>
      <c r="Z244" s="108" t="s">
        <v>548</v>
      </c>
      <c r="AA244" s="108" t="s">
        <v>548</v>
      </c>
      <c r="AB244" s="108" t="s">
        <v>548</v>
      </c>
      <c r="AC244" s="108">
        <v>18</v>
      </c>
      <c r="AD244" s="135">
        <v>1</v>
      </c>
      <c r="AE244" s="108">
        <v>10</v>
      </c>
      <c r="AF244" s="108">
        <v>10</v>
      </c>
      <c r="AG244" s="135">
        <v>1</v>
      </c>
      <c r="AH244" s="108">
        <v>10</v>
      </c>
      <c r="AI244" s="130">
        <v>0</v>
      </c>
      <c r="AJ244" s="108">
        <v>10</v>
      </c>
      <c r="AK244" s="140">
        <v>0.7142857142857143</v>
      </c>
      <c r="AL244" s="108">
        <v>3</v>
      </c>
      <c r="AM244" s="130">
        <v>0</v>
      </c>
      <c r="AN244" s="108" t="s">
        <v>614</v>
      </c>
      <c r="AO244" s="108">
        <v>4</v>
      </c>
      <c r="AP244" s="130">
        <v>0</v>
      </c>
      <c r="AQ244" s="108">
        <v>7</v>
      </c>
      <c r="AR244" s="134">
        <v>0.58333333333333337</v>
      </c>
      <c r="AS244" s="108">
        <v>5</v>
      </c>
      <c r="AT244" s="130">
        <v>0</v>
      </c>
      <c r="AU244" s="108">
        <v>5</v>
      </c>
      <c r="AV244" s="134">
        <v>0.55555555555555558</v>
      </c>
      <c r="AW244" s="108">
        <v>2</v>
      </c>
      <c r="AX244" s="108" t="s">
        <v>614</v>
      </c>
      <c r="AY244" s="108">
        <v>2</v>
      </c>
      <c r="AZ244" s="135">
        <v>1</v>
      </c>
      <c r="BA244" s="108">
        <v>2</v>
      </c>
      <c r="BB244" s="131" t="s">
        <v>603</v>
      </c>
      <c r="BC244" s="108">
        <v>2</v>
      </c>
      <c r="BD244" s="135">
        <v>1</v>
      </c>
      <c r="BE244" s="108">
        <v>10</v>
      </c>
      <c r="BF244" s="108">
        <v>10</v>
      </c>
      <c r="BG244" s="135">
        <v>1</v>
      </c>
      <c r="BH244" s="108">
        <v>4</v>
      </c>
      <c r="BI244" s="108">
        <v>7</v>
      </c>
      <c r="BJ244" s="108">
        <v>11</v>
      </c>
      <c r="BK244" s="135">
        <v>1</v>
      </c>
      <c r="BL244" s="108">
        <v>75</v>
      </c>
      <c r="BM244" s="135">
        <v>0.85227272727272729</v>
      </c>
    </row>
    <row r="245" spans="2:65" x14ac:dyDescent="0.35">
      <c r="B245" s="107" t="s">
        <v>1</v>
      </c>
      <c r="C245" s="107" t="s">
        <v>78</v>
      </c>
      <c r="D245" s="107" t="s">
        <v>78</v>
      </c>
      <c r="E245" s="144" t="s">
        <v>288</v>
      </c>
      <c r="F245" s="107" t="s">
        <v>1066</v>
      </c>
      <c r="G245" s="107" t="s">
        <v>267</v>
      </c>
      <c r="H245" s="107" t="s">
        <v>2252</v>
      </c>
      <c r="I245" s="133" t="s">
        <v>603</v>
      </c>
      <c r="J245" s="107" t="s">
        <v>2000</v>
      </c>
      <c r="K245" s="133" t="s">
        <v>603</v>
      </c>
      <c r="L245" s="107" t="s">
        <v>622</v>
      </c>
      <c r="M245" s="107" t="s">
        <v>534</v>
      </c>
      <c r="N245" s="132" t="s">
        <v>534</v>
      </c>
      <c r="O245" s="107">
        <v>2</v>
      </c>
      <c r="P245" s="107">
        <v>2</v>
      </c>
      <c r="Q245" s="107">
        <v>1</v>
      </c>
      <c r="R245" s="107">
        <v>1</v>
      </c>
      <c r="S245" s="107">
        <v>2</v>
      </c>
      <c r="T245" s="107" t="s">
        <v>548</v>
      </c>
      <c r="U245" s="107">
        <v>2</v>
      </c>
      <c r="V245" s="107">
        <v>2</v>
      </c>
      <c r="W245" s="138">
        <v>0</v>
      </c>
      <c r="X245" s="107" t="s">
        <v>2251</v>
      </c>
      <c r="Y245" s="107" t="s">
        <v>548</v>
      </c>
      <c r="Z245" s="107" t="s">
        <v>548</v>
      </c>
      <c r="AA245" s="107" t="s">
        <v>548</v>
      </c>
      <c r="AB245" s="107" t="s">
        <v>548</v>
      </c>
      <c r="AC245" s="107">
        <v>12</v>
      </c>
      <c r="AD245" s="139">
        <v>0.75</v>
      </c>
      <c r="AE245" s="107">
        <v>10</v>
      </c>
      <c r="AF245" s="107">
        <v>10</v>
      </c>
      <c r="AG245" s="139">
        <v>1</v>
      </c>
      <c r="AH245" s="107">
        <v>10</v>
      </c>
      <c r="AI245" s="107">
        <v>4</v>
      </c>
      <c r="AJ245" s="107">
        <v>14</v>
      </c>
      <c r="AK245" s="139">
        <v>1</v>
      </c>
      <c r="AL245" s="107">
        <v>3</v>
      </c>
      <c r="AM245" s="107" t="s">
        <v>548</v>
      </c>
      <c r="AN245" s="107" t="s">
        <v>548</v>
      </c>
      <c r="AO245" s="138">
        <v>0</v>
      </c>
      <c r="AP245" s="107" t="s">
        <v>548</v>
      </c>
      <c r="AQ245" s="107">
        <v>3</v>
      </c>
      <c r="AR245" s="136">
        <v>0.42857142857142855</v>
      </c>
      <c r="AS245" s="107">
        <v>5</v>
      </c>
      <c r="AT245" s="138">
        <v>0</v>
      </c>
      <c r="AU245" s="107">
        <v>5</v>
      </c>
      <c r="AV245" s="136">
        <v>0.55555555555555558</v>
      </c>
      <c r="AW245" s="107">
        <v>2</v>
      </c>
      <c r="AX245" s="107" t="s">
        <v>548</v>
      </c>
      <c r="AY245" s="107">
        <v>2</v>
      </c>
      <c r="AZ245" s="139">
        <v>1</v>
      </c>
      <c r="BA245" s="107">
        <v>2</v>
      </c>
      <c r="BB245" s="133" t="s">
        <v>603</v>
      </c>
      <c r="BC245" s="107">
        <v>2</v>
      </c>
      <c r="BD245" s="139">
        <v>1</v>
      </c>
      <c r="BE245" s="107">
        <v>10</v>
      </c>
      <c r="BF245" s="107">
        <v>10</v>
      </c>
      <c r="BG245" s="139">
        <v>1</v>
      </c>
      <c r="BH245" s="107">
        <v>4</v>
      </c>
      <c r="BI245" s="107">
        <v>7</v>
      </c>
      <c r="BJ245" s="107">
        <v>11</v>
      </c>
      <c r="BK245" s="139">
        <v>1</v>
      </c>
      <c r="BL245" s="108">
        <v>69</v>
      </c>
      <c r="BM245" s="139">
        <v>0.85185185185185186</v>
      </c>
    </row>
    <row r="246" spans="2:65" x14ac:dyDescent="0.35">
      <c r="B246" s="108" t="s">
        <v>1</v>
      </c>
      <c r="C246" s="108" t="s">
        <v>21</v>
      </c>
      <c r="D246" s="108" t="s">
        <v>470</v>
      </c>
      <c r="E246" s="143" t="s">
        <v>471</v>
      </c>
      <c r="F246" s="108" t="s">
        <v>1175</v>
      </c>
      <c r="G246" s="108" t="s">
        <v>80</v>
      </c>
      <c r="H246" s="108" t="s">
        <v>2250</v>
      </c>
      <c r="I246" s="131" t="s">
        <v>603</v>
      </c>
      <c r="J246" s="108" t="s">
        <v>1303</v>
      </c>
      <c r="K246" s="131" t="s">
        <v>603</v>
      </c>
      <c r="L246" s="108" t="s">
        <v>616</v>
      </c>
      <c r="M246" s="108" t="s">
        <v>534</v>
      </c>
      <c r="N246" s="129" t="s">
        <v>534</v>
      </c>
      <c r="O246" s="108">
        <v>2</v>
      </c>
      <c r="P246" s="108">
        <v>2</v>
      </c>
      <c r="Q246" s="108">
        <v>1</v>
      </c>
      <c r="R246" s="108">
        <v>1</v>
      </c>
      <c r="S246" s="108">
        <v>2</v>
      </c>
      <c r="T246" s="108" t="s">
        <v>548</v>
      </c>
      <c r="U246" s="108">
        <v>2</v>
      </c>
      <c r="V246" s="108">
        <v>2</v>
      </c>
      <c r="W246" s="108">
        <v>4</v>
      </c>
      <c r="X246" s="108" t="s">
        <v>2249</v>
      </c>
      <c r="Y246" s="108" t="s">
        <v>548</v>
      </c>
      <c r="Z246" s="108" t="s">
        <v>548</v>
      </c>
      <c r="AA246" s="108" t="s">
        <v>548</v>
      </c>
      <c r="AB246" s="108" t="s">
        <v>548</v>
      </c>
      <c r="AC246" s="108">
        <v>16</v>
      </c>
      <c r="AD246" s="135">
        <v>1</v>
      </c>
      <c r="AE246" s="130">
        <v>0</v>
      </c>
      <c r="AF246" s="108" t="s">
        <v>534</v>
      </c>
      <c r="AG246" s="134">
        <v>0</v>
      </c>
      <c r="AH246" s="108">
        <v>10</v>
      </c>
      <c r="AI246" s="108">
        <v>4</v>
      </c>
      <c r="AJ246" s="108">
        <v>14</v>
      </c>
      <c r="AK246" s="135">
        <v>1</v>
      </c>
      <c r="AL246" s="108">
        <v>3</v>
      </c>
      <c r="AM246" s="108" t="s">
        <v>548</v>
      </c>
      <c r="AN246" s="108" t="s">
        <v>548</v>
      </c>
      <c r="AO246" s="108">
        <v>4</v>
      </c>
      <c r="AP246" s="108" t="s">
        <v>548</v>
      </c>
      <c r="AQ246" s="108">
        <v>7</v>
      </c>
      <c r="AR246" s="135">
        <v>1</v>
      </c>
      <c r="AS246" s="108">
        <v>5</v>
      </c>
      <c r="AT246" s="108">
        <v>4</v>
      </c>
      <c r="AU246" s="108">
        <v>9</v>
      </c>
      <c r="AV246" s="135">
        <v>1</v>
      </c>
      <c r="AW246" s="130">
        <v>0</v>
      </c>
      <c r="AX246" s="108" t="s">
        <v>614</v>
      </c>
      <c r="AY246" s="108" t="s">
        <v>534</v>
      </c>
      <c r="AZ246" s="134">
        <v>0</v>
      </c>
      <c r="BA246" s="108">
        <v>2</v>
      </c>
      <c r="BB246" s="131" t="s">
        <v>603</v>
      </c>
      <c r="BC246" s="108">
        <v>2</v>
      </c>
      <c r="BD246" s="135">
        <v>1</v>
      </c>
      <c r="BE246" s="108">
        <v>10</v>
      </c>
      <c r="BF246" s="108">
        <v>10</v>
      </c>
      <c r="BG246" s="135">
        <v>1</v>
      </c>
      <c r="BH246" s="108">
        <v>4</v>
      </c>
      <c r="BI246" s="108">
        <v>7</v>
      </c>
      <c r="BJ246" s="108">
        <v>11</v>
      </c>
      <c r="BK246" s="135">
        <v>1</v>
      </c>
      <c r="BL246" s="108">
        <v>69</v>
      </c>
      <c r="BM246" s="135">
        <v>0.85185185185185186</v>
      </c>
    </row>
    <row r="247" spans="2:65" x14ac:dyDescent="0.35">
      <c r="B247" s="107" t="s">
        <v>1</v>
      </c>
      <c r="C247" s="107" t="s">
        <v>17</v>
      </c>
      <c r="D247" s="107" t="s">
        <v>18</v>
      </c>
      <c r="E247" s="144" t="s">
        <v>142</v>
      </c>
      <c r="F247" s="107" t="s">
        <v>1009</v>
      </c>
      <c r="G247" s="107" t="s">
        <v>20</v>
      </c>
      <c r="H247" s="107" t="s">
        <v>2248</v>
      </c>
      <c r="I247" s="133" t="s">
        <v>603</v>
      </c>
      <c r="J247" s="107" t="s">
        <v>1303</v>
      </c>
      <c r="K247" s="133" t="s">
        <v>603</v>
      </c>
      <c r="L247" s="107" t="s">
        <v>619</v>
      </c>
      <c r="M247" s="107" t="s">
        <v>534</v>
      </c>
      <c r="N247" s="132" t="s">
        <v>534</v>
      </c>
      <c r="O247" s="107">
        <v>2</v>
      </c>
      <c r="P247" s="107">
        <v>2</v>
      </c>
      <c r="Q247" s="107">
        <v>1</v>
      </c>
      <c r="R247" s="107">
        <v>1</v>
      </c>
      <c r="S247" s="107">
        <v>2</v>
      </c>
      <c r="T247" s="107">
        <v>2</v>
      </c>
      <c r="U247" s="107">
        <v>2</v>
      </c>
      <c r="V247" s="107">
        <v>2</v>
      </c>
      <c r="W247" s="107">
        <v>4</v>
      </c>
      <c r="X247" s="107" t="s">
        <v>2247</v>
      </c>
      <c r="Y247" s="107" t="s">
        <v>548</v>
      </c>
      <c r="Z247" s="107" t="s">
        <v>548</v>
      </c>
      <c r="AA247" s="107" t="s">
        <v>548</v>
      </c>
      <c r="AB247" s="107" t="s">
        <v>548</v>
      </c>
      <c r="AC247" s="107">
        <v>18</v>
      </c>
      <c r="AD247" s="139">
        <v>1</v>
      </c>
      <c r="AE247" s="107">
        <v>10</v>
      </c>
      <c r="AF247" s="107">
        <v>10</v>
      </c>
      <c r="AG247" s="139">
        <v>1</v>
      </c>
      <c r="AH247" s="138">
        <v>0</v>
      </c>
      <c r="AI247" s="107">
        <v>4</v>
      </c>
      <c r="AJ247" s="107">
        <v>4</v>
      </c>
      <c r="AK247" s="136">
        <v>0.2857142857142857</v>
      </c>
      <c r="AL247" s="107">
        <v>3</v>
      </c>
      <c r="AM247" s="138">
        <v>0</v>
      </c>
      <c r="AN247" s="107" t="s">
        <v>613</v>
      </c>
      <c r="AO247" s="107">
        <v>4</v>
      </c>
      <c r="AP247" s="107" t="s">
        <v>548</v>
      </c>
      <c r="AQ247" s="107">
        <v>7</v>
      </c>
      <c r="AR247" s="137">
        <v>0.7</v>
      </c>
      <c r="AS247" s="107">
        <v>5</v>
      </c>
      <c r="AT247" s="107">
        <v>4</v>
      </c>
      <c r="AU247" s="107">
        <v>9</v>
      </c>
      <c r="AV247" s="139">
        <v>1</v>
      </c>
      <c r="AW247" s="107">
        <v>2</v>
      </c>
      <c r="AX247" s="107" t="s">
        <v>614</v>
      </c>
      <c r="AY247" s="107">
        <v>2</v>
      </c>
      <c r="AZ247" s="139">
        <v>1</v>
      </c>
      <c r="BA247" s="107">
        <v>2</v>
      </c>
      <c r="BB247" s="133" t="s">
        <v>603</v>
      </c>
      <c r="BC247" s="107">
        <v>2</v>
      </c>
      <c r="BD247" s="139">
        <v>1</v>
      </c>
      <c r="BE247" s="107">
        <v>10</v>
      </c>
      <c r="BF247" s="107">
        <v>10</v>
      </c>
      <c r="BG247" s="139">
        <v>1</v>
      </c>
      <c r="BH247" s="107">
        <v>4</v>
      </c>
      <c r="BI247" s="107">
        <v>7</v>
      </c>
      <c r="BJ247" s="107">
        <v>11</v>
      </c>
      <c r="BK247" s="139">
        <v>1</v>
      </c>
      <c r="BL247" s="108">
        <v>73</v>
      </c>
      <c r="BM247" s="139">
        <v>0.84883720930232553</v>
      </c>
    </row>
    <row r="248" spans="2:65" x14ac:dyDescent="0.35">
      <c r="B248" s="108" t="s">
        <v>1</v>
      </c>
      <c r="C248" s="108" t="s">
        <v>27</v>
      </c>
      <c r="D248" s="108" t="s">
        <v>28</v>
      </c>
      <c r="E248" s="143" t="s">
        <v>430</v>
      </c>
      <c r="F248" s="108" t="s">
        <v>1100</v>
      </c>
      <c r="G248" s="108" t="s">
        <v>30</v>
      </c>
      <c r="H248" s="108" t="s">
        <v>2246</v>
      </c>
      <c r="I248" s="131" t="s">
        <v>603</v>
      </c>
      <c r="J248" s="108" t="s">
        <v>2245</v>
      </c>
      <c r="K248" s="131" t="s">
        <v>603</v>
      </c>
      <c r="L248" s="108" t="s">
        <v>2244</v>
      </c>
      <c r="M248" s="108" t="s">
        <v>534</v>
      </c>
      <c r="N248" s="129" t="s">
        <v>534</v>
      </c>
      <c r="O248" s="108">
        <v>2</v>
      </c>
      <c r="P248" s="108">
        <v>2</v>
      </c>
      <c r="Q248" s="108">
        <v>1</v>
      </c>
      <c r="R248" s="108">
        <v>1</v>
      </c>
      <c r="S248" s="108">
        <v>2</v>
      </c>
      <c r="T248" s="108">
        <v>2</v>
      </c>
      <c r="U248" s="108">
        <v>2</v>
      </c>
      <c r="V248" s="108">
        <v>2</v>
      </c>
      <c r="W248" s="108">
        <v>4</v>
      </c>
      <c r="X248" s="108" t="s">
        <v>2243</v>
      </c>
      <c r="Y248" s="108" t="s">
        <v>548</v>
      </c>
      <c r="Z248" s="108" t="s">
        <v>548</v>
      </c>
      <c r="AA248" s="108" t="s">
        <v>548</v>
      </c>
      <c r="AB248" s="108" t="s">
        <v>548</v>
      </c>
      <c r="AC248" s="108">
        <v>18</v>
      </c>
      <c r="AD248" s="135">
        <v>1</v>
      </c>
      <c r="AE248" s="108">
        <v>10</v>
      </c>
      <c r="AF248" s="108">
        <v>10</v>
      </c>
      <c r="AG248" s="135">
        <v>1</v>
      </c>
      <c r="AH248" s="108">
        <v>10</v>
      </c>
      <c r="AI248" s="130">
        <v>0</v>
      </c>
      <c r="AJ248" s="108">
        <v>10</v>
      </c>
      <c r="AK248" s="140">
        <v>0.7142857142857143</v>
      </c>
      <c r="AL248" s="130">
        <v>0</v>
      </c>
      <c r="AM248" s="108" t="s">
        <v>548</v>
      </c>
      <c r="AN248" s="108" t="s">
        <v>548</v>
      </c>
      <c r="AO248" s="108">
        <v>4</v>
      </c>
      <c r="AP248" s="130">
        <v>0</v>
      </c>
      <c r="AQ248" s="108">
        <v>4</v>
      </c>
      <c r="AR248" s="134">
        <v>0.44444444444444442</v>
      </c>
      <c r="AS248" s="108">
        <v>5</v>
      </c>
      <c r="AT248" s="108">
        <v>4</v>
      </c>
      <c r="AU248" s="108">
        <v>9</v>
      </c>
      <c r="AV248" s="135">
        <v>1</v>
      </c>
      <c r="AW248" s="130">
        <v>0</v>
      </c>
      <c r="AX248" s="108" t="s">
        <v>614</v>
      </c>
      <c r="AY248" s="108" t="s">
        <v>534</v>
      </c>
      <c r="AZ248" s="134">
        <v>0</v>
      </c>
      <c r="BA248" s="130">
        <v>0</v>
      </c>
      <c r="BB248" s="131" t="s">
        <v>603</v>
      </c>
      <c r="BC248" s="108" t="s">
        <v>534</v>
      </c>
      <c r="BD248" s="134">
        <v>0</v>
      </c>
      <c r="BE248" s="108">
        <v>10</v>
      </c>
      <c r="BF248" s="108">
        <v>10</v>
      </c>
      <c r="BG248" s="135">
        <v>1</v>
      </c>
      <c r="BH248" s="108">
        <v>4</v>
      </c>
      <c r="BI248" s="108">
        <v>7</v>
      </c>
      <c r="BJ248" s="108">
        <v>11</v>
      </c>
      <c r="BK248" s="135">
        <v>1</v>
      </c>
      <c r="BL248" s="108">
        <v>72</v>
      </c>
      <c r="BM248" s="135">
        <v>0.84705882352941175</v>
      </c>
    </row>
    <row r="249" spans="2:65" x14ac:dyDescent="0.35">
      <c r="B249" s="107" t="s">
        <v>1</v>
      </c>
      <c r="C249" s="107" t="s">
        <v>143</v>
      </c>
      <c r="D249" s="107" t="s">
        <v>144</v>
      </c>
      <c r="E249" s="144" t="s">
        <v>194</v>
      </c>
      <c r="F249" s="107" t="s">
        <v>1215</v>
      </c>
      <c r="G249" s="107" t="s">
        <v>20</v>
      </c>
      <c r="H249" s="107" t="s">
        <v>2242</v>
      </c>
      <c r="I249" s="133" t="s">
        <v>603</v>
      </c>
      <c r="J249" s="107" t="s">
        <v>1958</v>
      </c>
      <c r="K249" s="133" t="s">
        <v>603</v>
      </c>
      <c r="L249" s="107" t="s">
        <v>635</v>
      </c>
      <c r="M249" s="107" t="s">
        <v>534</v>
      </c>
      <c r="N249" s="132" t="s">
        <v>534</v>
      </c>
      <c r="O249" s="107">
        <v>2</v>
      </c>
      <c r="P249" s="107">
        <v>2</v>
      </c>
      <c r="Q249" s="107">
        <v>1</v>
      </c>
      <c r="R249" s="107">
        <v>1</v>
      </c>
      <c r="S249" s="107">
        <v>2</v>
      </c>
      <c r="T249" s="107">
        <v>2</v>
      </c>
      <c r="U249" s="107">
        <v>2</v>
      </c>
      <c r="V249" s="107">
        <v>2</v>
      </c>
      <c r="W249" s="107">
        <v>4</v>
      </c>
      <c r="X249" s="107" t="s">
        <v>2241</v>
      </c>
      <c r="Y249" s="107" t="s">
        <v>548</v>
      </c>
      <c r="Z249" s="107" t="s">
        <v>548</v>
      </c>
      <c r="AA249" s="107" t="s">
        <v>548</v>
      </c>
      <c r="AB249" s="107" t="s">
        <v>548</v>
      </c>
      <c r="AC249" s="107">
        <v>18</v>
      </c>
      <c r="AD249" s="139">
        <v>1</v>
      </c>
      <c r="AE249" s="138">
        <v>0</v>
      </c>
      <c r="AF249" s="107" t="s">
        <v>534</v>
      </c>
      <c r="AG249" s="136">
        <v>0</v>
      </c>
      <c r="AH249" s="107">
        <v>10</v>
      </c>
      <c r="AI249" s="107" t="s">
        <v>548</v>
      </c>
      <c r="AJ249" s="107">
        <v>10</v>
      </c>
      <c r="AK249" s="139">
        <v>1</v>
      </c>
      <c r="AL249" s="107">
        <v>3</v>
      </c>
      <c r="AM249" s="107" t="s">
        <v>548</v>
      </c>
      <c r="AN249" s="107" t="s">
        <v>548</v>
      </c>
      <c r="AO249" s="107" t="s">
        <v>548</v>
      </c>
      <c r="AP249" s="107">
        <v>2</v>
      </c>
      <c r="AQ249" s="107">
        <v>5</v>
      </c>
      <c r="AR249" s="139">
        <v>1</v>
      </c>
      <c r="AS249" s="107">
        <v>5</v>
      </c>
      <c r="AT249" s="107">
        <v>4</v>
      </c>
      <c r="AU249" s="107">
        <v>9</v>
      </c>
      <c r="AV249" s="139">
        <v>1</v>
      </c>
      <c r="AW249" s="107">
        <v>2</v>
      </c>
      <c r="AX249" s="107" t="s">
        <v>614</v>
      </c>
      <c r="AY249" s="107">
        <v>2</v>
      </c>
      <c r="AZ249" s="139">
        <v>1</v>
      </c>
      <c r="BA249" s="138">
        <v>0</v>
      </c>
      <c r="BB249" s="133" t="s">
        <v>603</v>
      </c>
      <c r="BC249" s="107" t="s">
        <v>534</v>
      </c>
      <c r="BD249" s="136">
        <v>0</v>
      </c>
      <c r="BE249" s="107">
        <v>10</v>
      </c>
      <c r="BF249" s="107">
        <v>10</v>
      </c>
      <c r="BG249" s="139">
        <v>1</v>
      </c>
      <c r="BH249" s="107">
        <v>4</v>
      </c>
      <c r="BI249" s="107">
        <v>7</v>
      </c>
      <c r="BJ249" s="107">
        <v>11</v>
      </c>
      <c r="BK249" s="139">
        <v>1</v>
      </c>
      <c r="BL249" s="108">
        <v>65</v>
      </c>
      <c r="BM249" s="139">
        <v>0.8441558441558441</v>
      </c>
    </row>
    <row r="250" spans="2:65" x14ac:dyDescent="0.35">
      <c r="B250" s="108" t="s">
        <v>1</v>
      </c>
      <c r="C250" s="108" t="s">
        <v>78</v>
      </c>
      <c r="D250" s="108" t="s">
        <v>78</v>
      </c>
      <c r="E250" s="143" t="s">
        <v>289</v>
      </c>
      <c r="F250" s="108" t="s">
        <v>978</v>
      </c>
      <c r="G250" s="108" t="s">
        <v>521</v>
      </c>
      <c r="H250" s="108" t="s">
        <v>2240</v>
      </c>
      <c r="I250" s="131" t="s">
        <v>603</v>
      </c>
      <c r="J250" s="108" t="s">
        <v>1323</v>
      </c>
      <c r="K250" s="131" t="s">
        <v>603</v>
      </c>
      <c r="L250" s="108" t="s">
        <v>661</v>
      </c>
      <c r="M250" s="108" t="s">
        <v>534</v>
      </c>
      <c r="N250" s="129" t="s">
        <v>534</v>
      </c>
      <c r="O250" s="108">
        <v>2</v>
      </c>
      <c r="P250" s="108">
        <v>2</v>
      </c>
      <c r="Q250" s="108">
        <v>1</v>
      </c>
      <c r="R250" s="108">
        <v>1</v>
      </c>
      <c r="S250" s="108">
        <v>2</v>
      </c>
      <c r="T250" s="108">
        <v>2</v>
      </c>
      <c r="U250" s="108">
        <v>2</v>
      </c>
      <c r="V250" s="108">
        <v>2</v>
      </c>
      <c r="W250" s="108">
        <v>4</v>
      </c>
      <c r="X250" s="108" t="s">
        <v>1360</v>
      </c>
      <c r="Y250" s="108" t="s">
        <v>548</v>
      </c>
      <c r="Z250" s="108" t="s">
        <v>548</v>
      </c>
      <c r="AA250" s="108" t="s">
        <v>548</v>
      </c>
      <c r="AB250" s="108" t="s">
        <v>548</v>
      </c>
      <c r="AC250" s="108">
        <v>18</v>
      </c>
      <c r="AD250" s="135">
        <v>1</v>
      </c>
      <c r="AE250" s="108">
        <v>10</v>
      </c>
      <c r="AF250" s="108">
        <v>10</v>
      </c>
      <c r="AG250" s="135">
        <v>1</v>
      </c>
      <c r="AH250" s="130">
        <v>0</v>
      </c>
      <c r="AI250" s="108">
        <v>4</v>
      </c>
      <c r="AJ250" s="108">
        <v>4</v>
      </c>
      <c r="AK250" s="134">
        <v>0.2857142857142857</v>
      </c>
      <c r="AL250" s="130">
        <v>0</v>
      </c>
      <c r="AM250" s="108" t="s">
        <v>548</v>
      </c>
      <c r="AN250" s="108" t="s">
        <v>548</v>
      </c>
      <c r="AO250" s="108">
        <v>4</v>
      </c>
      <c r="AP250" s="108" t="s">
        <v>548</v>
      </c>
      <c r="AQ250" s="108">
        <v>4</v>
      </c>
      <c r="AR250" s="134">
        <v>0.5714285714285714</v>
      </c>
      <c r="AS250" s="108">
        <v>5</v>
      </c>
      <c r="AT250" s="108">
        <v>4</v>
      </c>
      <c r="AU250" s="108">
        <v>9</v>
      </c>
      <c r="AV250" s="135">
        <v>1</v>
      </c>
      <c r="AW250" s="108">
        <v>2</v>
      </c>
      <c r="AX250" s="108" t="s">
        <v>614</v>
      </c>
      <c r="AY250" s="108">
        <v>2</v>
      </c>
      <c r="AZ250" s="135">
        <v>1</v>
      </c>
      <c r="BA250" s="108">
        <v>2</v>
      </c>
      <c r="BB250" s="131" t="s">
        <v>603</v>
      </c>
      <c r="BC250" s="108">
        <v>2</v>
      </c>
      <c r="BD250" s="135">
        <v>1</v>
      </c>
      <c r="BE250" s="108">
        <v>10</v>
      </c>
      <c r="BF250" s="108">
        <v>10</v>
      </c>
      <c r="BG250" s="135">
        <v>1</v>
      </c>
      <c r="BH250" s="108">
        <v>4</v>
      </c>
      <c r="BI250" s="108">
        <v>7</v>
      </c>
      <c r="BJ250" s="108">
        <v>11</v>
      </c>
      <c r="BK250" s="135">
        <v>1</v>
      </c>
      <c r="BL250" s="108">
        <v>70</v>
      </c>
      <c r="BM250" s="135">
        <v>0.84337349397590367</v>
      </c>
    </row>
    <row r="251" spans="2:65" x14ac:dyDescent="0.35">
      <c r="B251" s="107" t="s">
        <v>1</v>
      </c>
      <c r="C251" s="107" t="s">
        <v>24</v>
      </c>
      <c r="D251" s="107" t="s">
        <v>64</v>
      </c>
      <c r="E251" s="144" t="s">
        <v>352</v>
      </c>
      <c r="F251" s="107" t="s">
        <v>1172</v>
      </c>
      <c r="G251" s="107" t="s">
        <v>42</v>
      </c>
      <c r="H251" s="107" t="s">
        <v>2239</v>
      </c>
      <c r="I251" s="133" t="s">
        <v>603</v>
      </c>
      <c r="J251" s="107" t="s">
        <v>1323</v>
      </c>
      <c r="K251" s="133" t="s">
        <v>603</v>
      </c>
      <c r="L251" s="107" t="s">
        <v>627</v>
      </c>
      <c r="M251" s="107" t="s">
        <v>534</v>
      </c>
      <c r="N251" s="132" t="s">
        <v>534</v>
      </c>
      <c r="O251" s="107">
        <v>2</v>
      </c>
      <c r="P251" s="107">
        <v>2</v>
      </c>
      <c r="Q251" s="107">
        <v>1</v>
      </c>
      <c r="R251" s="107">
        <v>1</v>
      </c>
      <c r="S251" s="107">
        <v>2</v>
      </c>
      <c r="T251" s="107">
        <v>2</v>
      </c>
      <c r="U251" s="107">
        <v>2</v>
      </c>
      <c r="V251" s="107">
        <v>2</v>
      </c>
      <c r="W251" s="107">
        <v>4</v>
      </c>
      <c r="X251" s="107" t="s">
        <v>2238</v>
      </c>
      <c r="Y251" s="107" t="s">
        <v>548</v>
      </c>
      <c r="Z251" s="107" t="s">
        <v>548</v>
      </c>
      <c r="AA251" s="107" t="s">
        <v>548</v>
      </c>
      <c r="AB251" s="107" t="s">
        <v>548</v>
      </c>
      <c r="AC251" s="107">
        <v>18</v>
      </c>
      <c r="AD251" s="139">
        <v>1</v>
      </c>
      <c r="AE251" s="107">
        <v>10</v>
      </c>
      <c r="AF251" s="107">
        <v>10</v>
      </c>
      <c r="AG251" s="139">
        <v>1</v>
      </c>
      <c r="AH251" s="107">
        <v>10</v>
      </c>
      <c r="AI251" s="107" t="s">
        <v>548</v>
      </c>
      <c r="AJ251" s="107">
        <v>10</v>
      </c>
      <c r="AK251" s="139">
        <v>1</v>
      </c>
      <c r="AL251" s="107">
        <v>3</v>
      </c>
      <c r="AM251" s="138">
        <v>0</v>
      </c>
      <c r="AN251" s="107" t="s">
        <v>548</v>
      </c>
      <c r="AO251" s="107" t="s">
        <v>548</v>
      </c>
      <c r="AP251" s="138">
        <v>0</v>
      </c>
      <c r="AQ251" s="107">
        <v>3</v>
      </c>
      <c r="AR251" s="136">
        <v>0.375</v>
      </c>
      <c r="AS251" s="107">
        <v>5</v>
      </c>
      <c r="AT251" s="138">
        <v>0</v>
      </c>
      <c r="AU251" s="107">
        <v>5</v>
      </c>
      <c r="AV251" s="136">
        <v>0.55555555555555558</v>
      </c>
      <c r="AW251" s="138">
        <v>0</v>
      </c>
      <c r="AX251" s="107" t="s">
        <v>614</v>
      </c>
      <c r="AY251" s="107" t="s">
        <v>534</v>
      </c>
      <c r="AZ251" s="136">
        <v>0</v>
      </c>
      <c r="BA251" s="138">
        <v>0</v>
      </c>
      <c r="BB251" s="133" t="s">
        <v>603</v>
      </c>
      <c r="BC251" s="107" t="s">
        <v>534</v>
      </c>
      <c r="BD251" s="136">
        <v>0</v>
      </c>
      <c r="BE251" s="107">
        <v>10</v>
      </c>
      <c r="BF251" s="107">
        <v>10</v>
      </c>
      <c r="BG251" s="139">
        <v>1</v>
      </c>
      <c r="BH251" s="107">
        <v>4</v>
      </c>
      <c r="BI251" s="107">
        <v>7</v>
      </c>
      <c r="BJ251" s="107">
        <v>11</v>
      </c>
      <c r="BK251" s="139">
        <v>1</v>
      </c>
      <c r="BL251" s="108">
        <v>67</v>
      </c>
      <c r="BM251" s="139">
        <v>0.83750000000000002</v>
      </c>
    </row>
    <row r="252" spans="2:65" x14ac:dyDescent="0.35">
      <c r="B252" s="108" t="s">
        <v>1</v>
      </c>
      <c r="C252" s="108" t="s">
        <v>21</v>
      </c>
      <c r="D252" s="108" t="s">
        <v>345</v>
      </c>
      <c r="E252" s="143" t="s">
        <v>346</v>
      </c>
      <c r="F252" s="108" t="s">
        <v>1058</v>
      </c>
      <c r="G252" s="108" t="s">
        <v>109</v>
      </c>
      <c r="H252" s="108" t="s">
        <v>2237</v>
      </c>
      <c r="I252" s="131" t="s">
        <v>603</v>
      </c>
      <c r="J252" s="108" t="s">
        <v>2044</v>
      </c>
      <c r="K252" s="131" t="s">
        <v>603</v>
      </c>
      <c r="L252" s="108" t="s">
        <v>729</v>
      </c>
      <c r="M252" s="108" t="s">
        <v>534</v>
      </c>
      <c r="N252" s="129" t="s">
        <v>534</v>
      </c>
      <c r="O252" s="108">
        <v>2</v>
      </c>
      <c r="P252" s="108">
        <v>2</v>
      </c>
      <c r="Q252" s="108">
        <v>1</v>
      </c>
      <c r="R252" s="108">
        <v>1</v>
      </c>
      <c r="S252" s="108">
        <v>2</v>
      </c>
      <c r="T252" s="108" t="s">
        <v>548</v>
      </c>
      <c r="U252" s="108">
        <v>2</v>
      </c>
      <c r="V252" s="108">
        <v>2</v>
      </c>
      <c r="W252" s="108">
        <v>4</v>
      </c>
      <c r="X252" s="108" t="s">
        <v>2236</v>
      </c>
      <c r="Y252" s="108" t="s">
        <v>548</v>
      </c>
      <c r="Z252" s="108" t="s">
        <v>548</v>
      </c>
      <c r="AA252" s="108" t="s">
        <v>548</v>
      </c>
      <c r="AB252" s="108" t="s">
        <v>548</v>
      </c>
      <c r="AC252" s="108">
        <v>16</v>
      </c>
      <c r="AD252" s="135">
        <v>1</v>
      </c>
      <c r="AE252" s="108" t="s">
        <v>548</v>
      </c>
      <c r="AF252" s="108" t="s">
        <v>534</v>
      </c>
      <c r="AG252" s="129" t="s">
        <v>534</v>
      </c>
      <c r="AH252" s="108">
        <v>10</v>
      </c>
      <c r="AI252" s="130">
        <v>0</v>
      </c>
      <c r="AJ252" s="108">
        <v>10</v>
      </c>
      <c r="AK252" s="140">
        <v>0.7142857142857143</v>
      </c>
      <c r="AL252" s="108">
        <v>3</v>
      </c>
      <c r="AM252" s="108" t="s">
        <v>548</v>
      </c>
      <c r="AN252" s="108" t="s">
        <v>548</v>
      </c>
      <c r="AO252" s="108">
        <v>4</v>
      </c>
      <c r="AP252" s="130">
        <v>0</v>
      </c>
      <c r="AQ252" s="108">
        <v>7</v>
      </c>
      <c r="AR252" s="135">
        <v>0.77777777777777779</v>
      </c>
      <c r="AS252" s="108">
        <v>5</v>
      </c>
      <c r="AT252" s="130">
        <v>0</v>
      </c>
      <c r="AU252" s="108">
        <v>5</v>
      </c>
      <c r="AV252" s="134">
        <v>0.55555555555555558</v>
      </c>
      <c r="AW252" s="130">
        <v>0</v>
      </c>
      <c r="AX252" s="108" t="s">
        <v>614</v>
      </c>
      <c r="AY252" s="108" t="s">
        <v>534</v>
      </c>
      <c r="AZ252" s="134">
        <v>0</v>
      </c>
      <c r="BA252" s="108">
        <v>2</v>
      </c>
      <c r="BB252" s="131" t="s">
        <v>603</v>
      </c>
      <c r="BC252" s="108">
        <v>2</v>
      </c>
      <c r="BD252" s="135">
        <v>1</v>
      </c>
      <c r="BE252" s="108">
        <v>10</v>
      </c>
      <c r="BF252" s="108">
        <v>10</v>
      </c>
      <c r="BG252" s="135">
        <v>1</v>
      </c>
      <c r="BH252" s="108">
        <v>4</v>
      </c>
      <c r="BI252" s="108">
        <v>7</v>
      </c>
      <c r="BJ252" s="108">
        <v>11</v>
      </c>
      <c r="BK252" s="135">
        <v>1</v>
      </c>
      <c r="BL252" s="108">
        <v>61</v>
      </c>
      <c r="BM252" s="135">
        <v>0.83561643835616439</v>
      </c>
    </row>
    <row r="253" spans="2:65" x14ac:dyDescent="0.35">
      <c r="B253" s="107" t="s">
        <v>1</v>
      </c>
      <c r="C253" s="107" t="s">
        <v>24</v>
      </c>
      <c r="D253" s="107" t="s">
        <v>350</v>
      </c>
      <c r="E253" s="144" t="s">
        <v>351</v>
      </c>
      <c r="F253" s="107" t="s">
        <v>1075</v>
      </c>
      <c r="G253" s="107" t="s">
        <v>66</v>
      </c>
      <c r="H253" s="107" t="s">
        <v>2235</v>
      </c>
      <c r="I253" s="133" t="s">
        <v>603</v>
      </c>
      <c r="J253" s="107" t="s">
        <v>1998</v>
      </c>
      <c r="K253" s="133" t="s">
        <v>603</v>
      </c>
      <c r="L253" s="107" t="s">
        <v>619</v>
      </c>
      <c r="M253" s="107" t="s">
        <v>534</v>
      </c>
      <c r="N253" s="132" t="s">
        <v>534</v>
      </c>
      <c r="O253" s="107">
        <v>2</v>
      </c>
      <c r="P253" s="107">
        <v>2</v>
      </c>
      <c r="Q253" s="107">
        <v>1</v>
      </c>
      <c r="R253" s="107">
        <v>1</v>
      </c>
      <c r="S253" s="107">
        <v>2</v>
      </c>
      <c r="T253" s="107">
        <v>2</v>
      </c>
      <c r="U253" s="107">
        <v>2</v>
      </c>
      <c r="V253" s="107">
        <v>2</v>
      </c>
      <c r="W253" s="107">
        <v>4</v>
      </c>
      <c r="X253" s="107" t="s">
        <v>2234</v>
      </c>
      <c r="Y253" s="107" t="s">
        <v>548</v>
      </c>
      <c r="Z253" s="107" t="s">
        <v>548</v>
      </c>
      <c r="AA253" s="107" t="s">
        <v>548</v>
      </c>
      <c r="AB253" s="107" t="s">
        <v>548</v>
      </c>
      <c r="AC253" s="107">
        <v>18</v>
      </c>
      <c r="AD253" s="139">
        <v>1</v>
      </c>
      <c r="AE253" s="107">
        <v>10</v>
      </c>
      <c r="AF253" s="107">
        <v>10</v>
      </c>
      <c r="AG253" s="139">
        <v>1</v>
      </c>
      <c r="AH253" s="138">
        <v>0</v>
      </c>
      <c r="AI253" s="138">
        <v>0</v>
      </c>
      <c r="AJ253" s="107" t="s">
        <v>534</v>
      </c>
      <c r="AK253" s="136">
        <v>0</v>
      </c>
      <c r="AL253" s="107">
        <v>3</v>
      </c>
      <c r="AM253" s="107" t="s">
        <v>548</v>
      </c>
      <c r="AN253" s="107" t="s">
        <v>548</v>
      </c>
      <c r="AO253" s="107">
        <v>4</v>
      </c>
      <c r="AP253" s="107">
        <v>2</v>
      </c>
      <c r="AQ253" s="107">
        <v>9</v>
      </c>
      <c r="AR253" s="139">
        <v>1</v>
      </c>
      <c r="AS253" s="107">
        <v>5</v>
      </c>
      <c r="AT253" s="107">
        <v>4</v>
      </c>
      <c r="AU253" s="107">
        <v>9</v>
      </c>
      <c r="AV253" s="139">
        <v>1</v>
      </c>
      <c r="AW253" s="107">
        <v>2</v>
      </c>
      <c r="AX253" s="107" t="s">
        <v>614</v>
      </c>
      <c r="AY253" s="107">
        <v>2</v>
      </c>
      <c r="AZ253" s="139">
        <v>1</v>
      </c>
      <c r="BA253" s="107">
        <v>2</v>
      </c>
      <c r="BB253" s="133" t="s">
        <v>603</v>
      </c>
      <c r="BC253" s="107">
        <v>2</v>
      </c>
      <c r="BD253" s="139">
        <v>1</v>
      </c>
      <c r="BE253" s="107">
        <v>10</v>
      </c>
      <c r="BF253" s="107">
        <v>10</v>
      </c>
      <c r="BG253" s="139">
        <v>1</v>
      </c>
      <c r="BH253" s="107">
        <v>4</v>
      </c>
      <c r="BI253" s="107">
        <v>7</v>
      </c>
      <c r="BJ253" s="107">
        <v>11</v>
      </c>
      <c r="BK253" s="139">
        <v>1</v>
      </c>
      <c r="BL253" s="108">
        <v>71</v>
      </c>
      <c r="BM253" s="139">
        <v>0.83529411764705885</v>
      </c>
    </row>
    <row r="254" spans="2:65" x14ac:dyDescent="0.35">
      <c r="B254" s="108" t="s">
        <v>1</v>
      </c>
      <c r="C254" s="108" t="s">
        <v>21</v>
      </c>
      <c r="D254" s="108" t="s">
        <v>401</v>
      </c>
      <c r="E254" s="143" t="s">
        <v>402</v>
      </c>
      <c r="F254" s="108" t="s">
        <v>1134</v>
      </c>
      <c r="G254" s="108" t="s">
        <v>5</v>
      </c>
      <c r="H254" s="108" t="s">
        <v>2233</v>
      </c>
      <c r="I254" s="131" t="s">
        <v>603</v>
      </c>
      <c r="J254" s="108" t="s">
        <v>2108</v>
      </c>
      <c r="K254" s="131" t="s">
        <v>603</v>
      </c>
      <c r="L254" s="108" t="s">
        <v>641</v>
      </c>
      <c r="M254" s="108" t="s">
        <v>534</v>
      </c>
      <c r="N254" s="129" t="s">
        <v>534</v>
      </c>
      <c r="O254" s="108">
        <v>2</v>
      </c>
      <c r="P254" s="108">
        <v>2</v>
      </c>
      <c r="Q254" s="108">
        <v>1</v>
      </c>
      <c r="R254" s="108">
        <v>1</v>
      </c>
      <c r="S254" s="108">
        <v>2</v>
      </c>
      <c r="T254" s="108" t="s">
        <v>548</v>
      </c>
      <c r="U254" s="108">
        <v>2</v>
      </c>
      <c r="V254" s="108">
        <v>2</v>
      </c>
      <c r="W254" s="130">
        <v>0</v>
      </c>
      <c r="X254" s="108" t="s">
        <v>1588</v>
      </c>
      <c r="Y254" s="108" t="s">
        <v>548</v>
      </c>
      <c r="Z254" s="108" t="s">
        <v>548</v>
      </c>
      <c r="AA254" s="108" t="s">
        <v>548</v>
      </c>
      <c r="AB254" s="108" t="s">
        <v>548</v>
      </c>
      <c r="AC254" s="108">
        <v>12</v>
      </c>
      <c r="AD254" s="135">
        <v>0.75</v>
      </c>
      <c r="AE254" s="108">
        <v>10</v>
      </c>
      <c r="AF254" s="108">
        <v>10</v>
      </c>
      <c r="AG254" s="135">
        <v>1</v>
      </c>
      <c r="AH254" s="108">
        <v>10</v>
      </c>
      <c r="AI254" s="130">
        <v>0</v>
      </c>
      <c r="AJ254" s="108">
        <v>10</v>
      </c>
      <c r="AK254" s="140">
        <v>0.7142857142857143</v>
      </c>
      <c r="AL254" s="108">
        <v>3</v>
      </c>
      <c r="AM254" s="108" t="s">
        <v>548</v>
      </c>
      <c r="AN254" s="108" t="s">
        <v>548</v>
      </c>
      <c r="AO254" s="108">
        <v>4</v>
      </c>
      <c r="AP254" s="130">
        <v>0</v>
      </c>
      <c r="AQ254" s="108">
        <v>7</v>
      </c>
      <c r="AR254" s="135">
        <v>0.77777777777777779</v>
      </c>
      <c r="AS254" s="108">
        <v>5</v>
      </c>
      <c r="AT254" s="130">
        <v>0</v>
      </c>
      <c r="AU254" s="108">
        <v>5</v>
      </c>
      <c r="AV254" s="134">
        <v>0.55555555555555558</v>
      </c>
      <c r="AW254" s="108">
        <v>2</v>
      </c>
      <c r="AX254" s="108" t="s">
        <v>548</v>
      </c>
      <c r="AY254" s="108">
        <v>2</v>
      </c>
      <c r="AZ254" s="135">
        <v>1</v>
      </c>
      <c r="BA254" s="108">
        <v>2</v>
      </c>
      <c r="BB254" s="131" t="s">
        <v>603</v>
      </c>
      <c r="BC254" s="108">
        <v>2</v>
      </c>
      <c r="BD254" s="135">
        <v>1</v>
      </c>
      <c r="BE254" s="108">
        <v>10</v>
      </c>
      <c r="BF254" s="108">
        <v>10</v>
      </c>
      <c r="BG254" s="135">
        <v>1</v>
      </c>
      <c r="BH254" s="108">
        <v>4</v>
      </c>
      <c r="BI254" s="108">
        <v>7</v>
      </c>
      <c r="BJ254" s="108">
        <v>11</v>
      </c>
      <c r="BK254" s="135">
        <v>1</v>
      </c>
      <c r="BL254" s="108">
        <v>69</v>
      </c>
      <c r="BM254" s="135">
        <v>0.83132530120481929</v>
      </c>
    </row>
    <row r="255" spans="2:65" x14ac:dyDescent="0.35">
      <c r="B255" s="107" t="s">
        <v>1</v>
      </c>
      <c r="C255" s="107" t="s">
        <v>117</v>
      </c>
      <c r="D255" s="107" t="s">
        <v>118</v>
      </c>
      <c r="E255" s="144" t="s">
        <v>306</v>
      </c>
      <c r="F255" s="107" t="s">
        <v>1029</v>
      </c>
      <c r="G255" s="107" t="s">
        <v>45</v>
      </c>
      <c r="H255" s="107" t="s">
        <v>2232</v>
      </c>
      <c r="I255" s="133" t="s">
        <v>603</v>
      </c>
      <c r="J255" s="107" t="s">
        <v>1303</v>
      </c>
      <c r="K255" s="133" t="s">
        <v>603</v>
      </c>
      <c r="L255" s="107" t="s">
        <v>624</v>
      </c>
      <c r="M255" s="107" t="s">
        <v>534</v>
      </c>
      <c r="N255" s="132" t="s">
        <v>534</v>
      </c>
      <c r="O255" s="107">
        <v>2</v>
      </c>
      <c r="P255" s="107">
        <v>2</v>
      </c>
      <c r="Q255" s="107">
        <v>1</v>
      </c>
      <c r="R255" s="107">
        <v>1</v>
      </c>
      <c r="S255" s="107">
        <v>2</v>
      </c>
      <c r="T255" s="107" t="s">
        <v>548</v>
      </c>
      <c r="U255" s="107">
        <v>2</v>
      </c>
      <c r="V255" s="107">
        <v>2</v>
      </c>
      <c r="W255" s="138">
        <v>0</v>
      </c>
      <c r="X255" s="107" t="s">
        <v>2231</v>
      </c>
      <c r="Y255" s="107" t="s">
        <v>548</v>
      </c>
      <c r="Z255" s="107" t="s">
        <v>548</v>
      </c>
      <c r="AA255" s="107" t="s">
        <v>548</v>
      </c>
      <c r="AB255" s="107" t="s">
        <v>548</v>
      </c>
      <c r="AC255" s="107">
        <v>12</v>
      </c>
      <c r="AD255" s="139">
        <v>0.75</v>
      </c>
      <c r="AE255" s="107">
        <v>10</v>
      </c>
      <c r="AF255" s="107">
        <v>10</v>
      </c>
      <c r="AG255" s="139">
        <v>1</v>
      </c>
      <c r="AH255" s="138">
        <v>0</v>
      </c>
      <c r="AI255" s="107">
        <v>4</v>
      </c>
      <c r="AJ255" s="107">
        <v>4</v>
      </c>
      <c r="AK255" s="136">
        <v>0.2857142857142857</v>
      </c>
      <c r="AL255" s="107">
        <v>3</v>
      </c>
      <c r="AM255" s="107" t="s">
        <v>548</v>
      </c>
      <c r="AN255" s="107" t="s">
        <v>548</v>
      </c>
      <c r="AO255" s="107">
        <v>4</v>
      </c>
      <c r="AP255" s="107">
        <v>2</v>
      </c>
      <c r="AQ255" s="107">
        <v>9</v>
      </c>
      <c r="AR255" s="139">
        <v>1</v>
      </c>
      <c r="AS255" s="107">
        <v>5</v>
      </c>
      <c r="AT255" s="107">
        <v>4</v>
      </c>
      <c r="AU255" s="107">
        <v>9</v>
      </c>
      <c r="AV255" s="139">
        <v>1</v>
      </c>
      <c r="AW255" s="107">
        <v>2</v>
      </c>
      <c r="AX255" s="107" t="s">
        <v>614</v>
      </c>
      <c r="AY255" s="107">
        <v>2</v>
      </c>
      <c r="AZ255" s="139">
        <v>1</v>
      </c>
      <c r="BA255" s="107">
        <v>2</v>
      </c>
      <c r="BB255" s="133" t="s">
        <v>603</v>
      </c>
      <c r="BC255" s="107">
        <v>2</v>
      </c>
      <c r="BD255" s="139">
        <v>1</v>
      </c>
      <c r="BE255" s="107">
        <v>10</v>
      </c>
      <c r="BF255" s="107">
        <v>10</v>
      </c>
      <c r="BG255" s="139">
        <v>1</v>
      </c>
      <c r="BH255" s="107">
        <v>4</v>
      </c>
      <c r="BI255" s="107">
        <v>7</v>
      </c>
      <c r="BJ255" s="107">
        <v>11</v>
      </c>
      <c r="BK255" s="139">
        <v>1</v>
      </c>
      <c r="BL255" s="108">
        <v>69</v>
      </c>
      <c r="BM255" s="139">
        <v>0.83132530120481929</v>
      </c>
    </row>
    <row r="256" spans="2:65" x14ac:dyDescent="0.35">
      <c r="B256" s="108" t="s">
        <v>1</v>
      </c>
      <c r="C256" s="108" t="s">
        <v>24</v>
      </c>
      <c r="D256" s="108" t="s">
        <v>503</v>
      </c>
      <c r="E256" s="143" t="s">
        <v>504</v>
      </c>
      <c r="F256" s="108" t="s">
        <v>1143</v>
      </c>
      <c r="G256" s="108" t="s">
        <v>493</v>
      </c>
      <c r="H256" s="108" t="s">
        <v>2230</v>
      </c>
      <c r="I256" s="131" t="s">
        <v>603</v>
      </c>
      <c r="J256" s="108" t="s">
        <v>2051</v>
      </c>
      <c r="K256" s="131" t="s">
        <v>603</v>
      </c>
      <c r="L256" s="108" t="s">
        <v>627</v>
      </c>
      <c r="M256" s="108" t="s">
        <v>534</v>
      </c>
      <c r="N256" s="129" t="s">
        <v>534</v>
      </c>
      <c r="O256" s="108">
        <v>2</v>
      </c>
      <c r="P256" s="108">
        <v>2</v>
      </c>
      <c r="Q256" s="108">
        <v>1</v>
      </c>
      <c r="R256" s="108">
        <v>1</v>
      </c>
      <c r="S256" s="108">
        <v>2</v>
      </c>
      <c r="T256" s="108">
        <v>2</v>
      </c>
      <c r="U256" s="108">
        <v>2</v>
      </c>
      <c r="V256" s="108">
        <v>2</v>
      </c>
      <c r="W256" s="108">
        <v>4</v>
      </c>
      <c r="X256" s="108" t="s">
        <v>2229</v>
      </c>
      <c r="Y256" s="108" t="s">
        <v>548</v>
      </c>
      <c r="Z256" s="108" t="s">
        <v>548</v>
      </c>
      <c r="AA256" s="108" t="s">
        <v>548</v>
      </c>
      <c r="AB256" s="108" t="s">
        <v>548</v>
      </c>
      <c r="AC256" s="108">
        <v>18</v>
      </c>
      <c r="AD256" s="135">
        <v>1</v>
      </c>
      <c r="AE256" s="108">
        <v>10</v>
      </c>
      <c r="AF256" s="108">
        <v>10</v>
      </c>
      <c r="AG256" s="135">
        <v>1</v>
      </c>
      <c r="AH256" s="108">
        <v>10</v>
      </c>
      <c r="AI256" s="108" t="s">
        <v>548</v>
      </c>
      <c r="AJ256" s="108">
        <v>10</v>
      </c>
      <c r="AK256" s="135">
        <v>1</v>
      </c>
      <c r="AL256" s="130">
        <v>0</v>
      </c>
      <c r="AM256" s="108" t="s">
        <v>548</v>
      </c>
      <c r="AN256" s="108" t="s">
        <v>548</v>
      </c>
      <c r="AO256" s="108" t="s">
        <v>548</v>
      </c>
      <c r="AP256" s="130">
        <v>0</v>
      </c>
      <c r="AQ256" s="108" t="s">
        <v>534</v>
      </c>
      <c r="AR256" s="134">
        <v>0</v>
      </c>
      <c r="AS256" s="108">
        <v>5</v>
      </c>
      <c r="AT256" s="130">
        <v>0</v>
      </c>
      <c r="AU256" s="108">
        <v>5</v>
      </c>
      <c r="AV256" s="134">
        <v>0.55555555555555558</v>
      </c>
      <c r="AW256" s="130">
        <v>0</v>
      </c>
      <c r="AX256" s="108" t="s">
        <v>614</v>
      </c>
      <c r="AY256" s="108" t="s">
        <v>534</v>
      </c>
      <c r="AZ256" s="134">
        <v>0</v>
      </c>
      <c r="BA256" s="130">
        <v>0</v>
      </c>
      <c r="BB256" s="131" t="s">
        <v>603</v>
      </c>
      <c r="BC256" s="108" t="s">
        <v>534</v>
      </c>
      <c r="BD256" s="134">
        <v>0</v>
      </c>
      <c r="BE256" s="108">
        <v>10</v>
      </c>
      <c r="BF256" s="108">
        <v>10</v>
      </c>
      <c r="BG256" s="135">
        <v>1</v>
      </c>
      <c r="BH256" s="108">
        <v>4</v>
      </c>
      <c r="BI256" s="108">
        <v>7</v>
      </c>
      <c r="BJ256" s="108">
        <v>11</v>
      </c>
      <c r="BK256" s="135">
        <v>1</v>
      </c>
      <c r="BL256" s="108">
        <v>64</v>
      </c>
      <c r="BM256" s="135">
        <v>0.83116883116883122</v>
      </c>
    </row>
    <row r="257" spans="2:65" x14ac:dyDescent="0.35">
      <c r="B257" s="107" t="s">
        <v>1</v>
      </c>
      <c r="C257" s="107" t="s">
        <v>24</v>
      </c>
      <c r="D257" s="107" t="s">
        <v>177</v>
      </c>
      <c r="E257" s="144" t="s">
        <v>182</v>
      </c>
      <c r="F257" s="107" t="s">
        <v>1081</v>
      </c>
      <c r="G257" s="107" t="s">
        <v>493</v>
      </c>
      <c r="H257" s="107" t="s">
        <v>2228</v>
      </c>
      <c r="I257" s="133" t="s">
        <v>603</v>
      </c>
      <c r="J257" s="107" t="s">
        <v>1461</v>
      </c>
      <c r="K257" s="133" t="s">
        <v>603</v>
      </c>
      <c r="L257" s="107" t="s">
        <v>2175</v>
      </c>
      <c r="M257" s="107" t="s">
        <v>534</v>
      </c>
      <c r="N257" s="132" t="s">
        <v>534</v>
      </c>
      <c r="O257" s="107">
        <v>2</v>
      </c>
      <c r="P257" s="107">
        <v>2</v>
      </c>
      <c r="Q257" s="107">
        <v>1</v>
      </c>
      <c r="R257" s="107">
        <v>1</v>
      </c>
      <c r="S257" s="107">
        <v>2</v>
      </c>
      <c r="T257" s="107">
        <v>2</v>
      </c>
      <c r="U257" s="107">
        <v>2</v>
      </c>
      <c r="V257" s="107">
        <v>2</v>
      </c>
      <c r="W257" s="138">
        <v>0</v>
      </c>
      <c r="X257" s="107" t="s">
        <v>2227</v>
      </c>
      <c r="Y257" s="107" t="s">
        <v>548</v>
      </c>
      <c r="Z257" s="107" t="s">
        <v>548</v>
      </c>
      <c r="AA257" s="107" t="s">
        <v>548</v>
      </c>
      <c r="AB257" s="107" t="s">
        <v>548</v>
      </c>
      <c r="AC257" s="107">
        <v>14</v>
      </c>
      <c r="AD257" s="139">
        <v>0.77777777777777779</v>
      </c>
      <c r="AE257" s="107">
        <v>10</v>
      </c>
      <c r="AF257" s="107">
        <v>10</v>
      </c>
      <c r="AG257" s="139">
        <v>1</v>
      </c>
      <c r="AH257" s="107">
        <v>10</v>
      </c>
      <c r="AI257" s="138">
        <v>0</v>
      </c>
      <c r="AJ257" s="107">
        <v>10</v>
      </c>
      <c r="AK257" s="137">
        <v>0.7142857142857143</v>
      </c>
      <c r="AL257" s="107">
        <v>3</v>
      </c>
      <c r="AM257" s="138">
        <v>0</v>
      </c>
      <c r="AN257" s="107" t="s">
        <v>548</v>
      </c>
      <c r="AO257" s="107">
        <v>4</v>
      </c>
      <c r="AP257" s="138">
        <v>0</v>
      </c>
      <c r="AQ257" s="107">
        <v>7</v>
      </c>
      <c r="AR257" s="136">
        <v>0.58333333333333337</v>
      </c>
      <c r="AS257" s="107">
        <v>5</v>
      </c>
      <c r="AT257" s="107">
        <v>4</v>
      </c>
      <c r="AU257" s="107">
        <v>9</v>
      </c>
      <c r="AV257" s="139">
        <v>1</v>
      </c>
      <c r="AW257" s="138">
        <v>0</v>
      </c>
      <c r="AX257" s="107" t="s">
        <v>614</v>
      </c>
      <c r="AY257" s="107" t="s">
        <v>534</v>
      </c>
      <c r="AZ257" s="136">
        <v>0</v>
      </c>
      <c r="BA257" s="107">
        <v>2</v>
      </c>
      <c r="BB257" s="133" t="s">
        <v>603</v>
      </c>
      <c r="BC257" s="107">
        <v>2</v>
      </c>
      <c r="BD257" s="139">
        <v>1</v>
      </c>
      <c r="BE257" s="107">
        <v>10</v>
      </c>
      <c r="BF257" s="107">
        <v>10</v>
      </c>
      <c r="BG257" s="139">
        <v>1</v>
      </c>
      <c r="BH257" s="107">
        <v>4</v>
      </c>
      <c r="BI257" s="107">
        <v>7</v>
      </c>
      <c r="BJ257" s="107">
        <v>11</v>
      </c>
      <c r="BK257" s="139">
        <v>1</v>
      </c>
      <c r="BL257" s="108">
        <v>73</v>
      </c>
      <c r="BM257" s="139">
        <v>0.82954545454545459</v>
      </c>
    </row>
    <row r="258" spans="2:65" x14ac:dyDescent="0.35">
      <c r="B258" s="108" t="s">
        <v>1</v>
      </c>
      <c r="C258" s="108" t="s">
        <v>24</v>
      </c>
      <c r="D258" s="108" t="s">
        <v>177</v>
      </c>
      <c r="E258" s="143" t="s">
        <v>438</v>
      </c>
      <c r="F258" s="108" t="s">
        <v>1193</v>
      </c>
      <c r="G258" s="108" t="s">
        <v>15</v>
      </c>
      <c r="H258" s="108" t="s">
        <v>2226</v>
      </c>
      <c r="I258" s="131" t="s">
        <v>603</v>
      </c>
      <c r="J258" s="108" t="s">
        <v>2225</v>
      </c>
      <c r="K258" s="131" t="s">
        <v>603</v>
      </c>
      <c r="L258" s="108" t="s">
        <v>2175</v>
      </c>
      <c r="M258" s="108" t="s">
        <v>534</v>
      </c>
      <c r="N258" s="129" t="s">
        <v>534</v>
      </c>
      <c r="O258" s="108">
        <v>2</v>
      </c>
      <c r="P258" s="108">
        <v>2</v>
      </c>
      <c r="Q258" s="108">
        <v>1</v>
      </c>
      <c r="R258" s="108">
        <v>1</v>
      </c>
      <c r="S258" s="108">
        <v>2</v>
      </c>
      <c r="T258" s="108">
        <v>2</v>
      </c>
      <c r="U258" s="108">
        <v>2</v>
      </c>
      <c r="V258" s="108">
        <v>2</v>
      </c>
      <c r="W258" s="108">
        <v>4</v>
      </c>
      <c r="X258" s="108" t="s">
        <v>2224</v>
      </c>
      <c r="Y258" s="108" t="s">
        <v>548</v>
      </c>
      <c r="Z258" s="108" t="s">
        <v>548</v>
      </c>
      <c r="AA258" s="108" t="s">
        <v>548</v>
      </c>
      <c r="AB258" s="108" t="s">
        <v>548</v>
      </c>
      <c r="AC258" s="108">
        <v>18</v>
      </c>
      <c r="AD258" s="135">
        <v>1</v>
      </c>
      <c r="AE258" s="108">
        <v>10</v>
      </c>
      <c r="AF258" s="108">
        <v>10</v>
      </c>
      <c r="AG258" s="135">
        <v>1</v>
      </c>
      <c r="AH258" s="108">
        <v>10</v>
      </c>
      <c r="AI258" s="130">
        <v>0</v>
      </c>
      <c r="AJ258" s="108">
        <v>10</v>
      </c>
      <c r="AK258" s="140">
        <v>0.7142857142857143</v>
      </c>
      <c r="AL258" s="108">
        <v>3</v>
      </c>
      <c r="AM258" s="130">
        <v>0</v>
      </c>
      <c r="AN258" s="108" t="s">
        <v>548</v>
      </c>
      <c r="AO258" s="130">
        <v>0</v>
      </c>
      <c r="AP258" s="130">
        <v>0</v>
      </c>
      <c r="AQ258" s="108">
        <v>3</v>
      </c>
      <c r="AR258" s="134">
        <v>0.25</v>
      </c>
      <c r="AS258" s="108">
        <v>5</v>
      </c>
      <c r="AT258" s="108">
        <v>4</v>
      </c>
      <c r="AU258" s="108">
        <v>9</v>
      </c>
      <c r="AV258" s="135">
        <v>1</v>
      </c>
      <c r="AW258" s="130">
        <v>0</v>
      </c>
      <c r="AX258" s="108" t="s">
        <v>614</v>
      </c>
      <c r="AY258" s="108" t="s">
        <v>534</v>
      </c>
      <c r="AZ258" s="134">
        <v>0</v>
      </c>
      <c r="BA258" s="108">
        <v>2</v>
      </c>
      <c r="BB258" s="131" t="s">
        <v>603</v>
      </c>
      <c r="BC258" s="108">
        <v>2</v>
      </c>
      <c r="BD258" s="135">
        <v>1</v>
      </c>
      <c r="BE258" s="108">
        <v>10</v>
      </c>
      <c r="BF258" s="108">
        <v>10</v>
      </c>
      <c r="BG258" s="135">
        <v>1</v>
      </c>
      <c r="BH258" s="108">
        <v>4</v>
      </c>
      <c r="BI258" s="108">
        <v>7</v>
      </c>
      <c r="BJ258" s="108">
        <v>11</v>
      </c>
      <c r="BK258" s="135">
        <v>1</v>
      </c>
      <c r="BL258" s="108">
        <v>73</v>
      </c>
      <c r="BM258" s="135">
        <v>0.82954545454545459</v>
      </c>
    </row>
    <row r="259" spans="2:65" x14ac:dyDescent="0.35">
      <c r="B259" s="107" t="s">
        <v>1</v>
      </c>
      <c r="C259" s="107" t="s">
        <v>8</v>
      </c>
      <c r="D259" s="107" t="s">
        <v>9</v>
      </c>
      <c r="E259" s="144" t="s">
        <v>205</v>
      </c>
      <c r="F259" s="107" t="s">
        <v>980</v>
      </c>
      <c r="G259" s="107" t="s">
        <v>1330</v>
      </c>
      <c r="H259" s="107" t="s">
        <v>2223</v>
      </c>
      <c r="I259" s="133" t="s">
        <v>603</v>
      </c>
      <c r="J259" s="107" t="s">
        <v>1303</v>
      </c>
      <c r="K259" s="133" t="s">
        <v>603</v>
      </c>
      <c r="L259" s="107" t="s">
        <v>619</v>
      </c>
      <c r="M259" s="107" t="s">
        <v>534</v>
      </c>
      <c r="N259" s="132" t="s">
        <v>534</v>
      </c>
      <c r="O259" s="107">
        <v>2</v>
      </c>
      <c r="P259" s="107">
        <v>2</v>
      </c>
      <c r="Q259" s="107">
        <v>1</v>
      </c>
      <c r="R259" s="107">
        <v>1</v>
      </c>
      <c r="S259" s="107">
        <v>2</v>
      </c>
      <c r="T259" s="107">
        <v>2</v>
      </c>
      <c r="U259" s="107">
        <v>2</v>
      </c>
      <c r="V259" s="107">
        <v>2</v>
      </c>
      <c r="W259" s="107">
        <v>4</v>
      </c>
      <c r="X259" s="107" t="s">
        <v>2222</v>
      </c>
      <c r="Y259" s="107" t="s">
        <v>548</v>
      </c>
      <c r="Z259" s="107" t="s">
        <v>548</v>
      </c>
      <c r="AA259" s="107" t="s">
        <v>548</v>
      </c>
      <c r="AB259" s="107" t="s">
        <v>548</v>
      </c>
      <c r="AC259" s="107">
        <v>18</v>
      </c>
      <c r="AD259" s="139">
        <v>1</v>
      </c>
      <c r="AE259" s="107">
        <v>10</v>
      </c>
      <c r="AF259" s="107">
        <v>10</v>
      </c>
      <c r="AG259" s="139">
        <v>1</v>
      </c>
      <c r="AH259" s="107">
        <v>10</v>
      </c>
      <c r="AI259" s="138">
        <v>0</v>
      </c>
      <c r="AJ259" s="107">
        <v>10</v>
      </c>
      <c r="AK259" s="137">
        <v>0.7142857142857143</v>
      </c>
      <c r="AL259" s="107">
        <v>3</v>
      </c>
      <c r="AM259" s="138">
        <v>0</v>
      </c>
      <c r="AN259" s="107" t="s">
        <v>614</v>
      </c>
      <c r="AO259" s="138">
        <v>0</v>
      </c>
      <c r="AP259" s="138">
        <v>0</v>
      </c>
      <c r="AQ259" s="107">
        <v>3</v>
      </c>
      <c r="AR259" s="136">
        <v>0.25</v>
      </c>
      <c r="AS259" s="107">
        <v>5</v>
      </c>
      <c r="AT259" s="107">
        <v>4</v>
      </c>
      <c r="AU259" s="107">
        <v>9</v>
      </c>
      <c r="AV259" s="139">
        <v>1</v>
      </c>
      <c r="AW259" s="107">
        <v>2</v>
      </c>
      <c r="AX259" s="107" t="s">
        <v>614</v>
      </c>
      <c r="AY259" s="107">
        <v>2</v>
      </c>
      <c r="AZ259" s="139">
        <v>1</v>
      </c>
      <c r="BA259" s="138">
        <v>0</v>
      </c>
      <c r="BB259" s="133" t="s">
        <v>603</v>
      </c>
      <c r="BC259" s="107" t="s">
        <v>534</v>
      </c>
      <c r="BD259" s="136">
        <v>0</v>
      </c>
      <c r="BE259" s="107">
        <v>10</v>
      </c>
      <c r="BF259" s="107">
        <v>10</v>
      </c>
      <c r="BG259" s="139">
        <v>1</v>
      </c>
      <c r="BH259" s="107">
        <v>4</v>
      </c>
      <c r="BI259" s="107">
        <v>7</v>
      </c>
      <c r="BJ259" s="107">
        <v>11</v>
      </c>
      <c r="BK259" s="139">
        <v>1</v>
      </c>
      <c r="BL259" s="108">
        <v>73</v>
      </c>
      <c r="BM259" s="139">
        <v>0.82954545454545459</v>
      </c>
    </row>
    <row r="260" spans="2:65" x14ac:dyDescent="0.35">
      <c r="B260" s="108" t="s">
        <v>1</v>
      </c>
      <c r="C260" s="108" t="s">
        <v>21</v>
      </c>
      <c r="D260" s="108" t="s">
        <v>315</v>
      </c>
      <c r="E260" s="143" t="s">
        <v>538</v>
      </c>
      <c r="F260" s="108" t="s">
        <v>1246</v>
      </c>
      <c r="G260" s="108" t="s">
        <v>521</v>
      </c>
      <c r="H260" s="108" t="s">
        <v>2221</v>
      </c>
      <c r="I260" s="131" t="s">
        <v>603</v>
      </c>
      <c r="J260" s="108" t="s">
        <v>1303</v>
      </c>
      <c r="K260" s="131" t="s">
        <v>603</v>
      </c>
      <c r="L260" s="108" t="s">
        <v>619</v>
      </c>
      <c r="M260" s="108" t="s">
        <v>534</v>
      </c>
      <c r="N260" s="129" t="s">
        <v>534</v>
      </c>
      <c r="O260" s="108">
        <v>2</v>
      </c>
      <c r="P260" s="108">
        <v>2</v>
      </c>
      <c r="Q260" s="108">
        <v>1</v>
      </c>
      <c r="R260" s="108">
        <v>1</v>
      </c>
      <c r="S260" s="108">
        <v>2</v>
      </c>
      <c r="T260" s="108" t="s">
        <v>548</v>
      </c>
      <c r="U260" s="108">
        <v>2</v>
      </c>
      <c r="V260" s="108">
        <v>2</v>
      </c>
      <c r="W260" s="130">
        <v>0</v>
      </c>
      <c r="X260" s="108" t="s">
        <v>2220</v>
      </c>
      <c r="Y260" s="108" t="s">
        <v>548</v>
      </c>
      <c r="Z260" s="108" t="s">
        <v>548</v>
      </c>
      <c r="AA260" s="108" t="s">
        <v>548</v>
      </c>
      <c r="AB260" s="108" t="s">
        <v>548</v>
      </c>
      <c r="AC260" s="108">
        <v>12</v>
      </c>
      <c r="AD260" s="135">
        <v>0.75</v>
      </c>
      <c r="AE260" s="108">
        <v>10</v>
      </c>
      <c r="AF260" s="108">
        <v>10</v>
      </c>
      <c r="AG260" s="135">
        <v>1</v>
      </c>
      <c r="AH260" s="108">
        <v>10</v>
      </c>
      <c r="AI260" s="130">
        <v>0</v>
      </c>
      <c r="AJ260" s="108">
        <v>10</v>
      </c>
      <c r="AK260" s="140">
        <v>0.7142857142857143</v>
      </c>
      <c r="AL260" s="108">
        <v>3</v>
      </c>
      <c r="AM260" s="130">
        <v>0</v>
      </c>
      <c r="AN260" s="108" t="s">
        <v>614</v>
      </c>
      <c r="AO260" s="108">
        <v>4</v>
      </c>
      <c r="AP260" s="130">
        <v>0</v>
      </c>
      <c r="AQ260" s="108">
        <v>7</v>
      </c>
      <c r="AR260" s="134">
        <v>0.58333333333333337</v>
      </c>
      <c r="AS260" s="108">
        <v>5</v>
      </c>
      <c r="AT260" s="108">
        <v>4</v>
      </c>
      <c r="AU260" s="108">
        <v>9</v>
      </c>
      <c r="AV260" s="135">
        <v>1</v>
      </c>
      <c r="AW260" s="130">
        <v>0</v>
      </c>
      <c r="AX260" s="108" t="s">
        <v>614</v>
      </c>
      <c r="AY260" s="108" t="s">
        <v>534</v>
      </c>
      <c r="AZ260" s="134">
        <v>0</v>
      </c>
      <c r="BA260" s="108">
        <v>2</v>
      </c>
      <c r="BB260" s="131" t="s">
        <v>603</v>
      </c>
      <c r="BC260" s="108">
        <v>2</v>
      </c>
      <c r="BD260" s="135">
        <v>1</v>
      </c>
      <c r="BE260" s="108">
        <v>10</v>
      </c>
      <c r="BF260" s="108">
        <v>10</v>
      </c>
      <c r="BG260" s="135">
        <v>1</v>
      </c>
      <c r="BH260" s="108">
        <v>4</v>
      </c>
      <c r="BI260" s="108">
        <v>7</v>
      </c>
      <c r="BJ260" s="108">
        <v>11</v>
      </c>
      <c r="BK260" s="135">
        <v>1</v>
      </c>
      <c r="BL260" s="108">
        <v>71</v>
      </c>
      <c r="BM260" s="135">
        <v>0.82558139534883723</v>
      </c>
    </row>
    <row r="261" spans="2:65" x14ac:dyDescent="0.35">
      <c r="B261" s="107" t="s">
        <v>1</v>
      </c>
      <c r="C261" s="107" t="s">
        <v>100</v>
      </c>
      <c r="D261" s="107" t="s">
        <v>313</v>
      </c>
      <c r="E261" s="144" t="s">
        <v>314</v>
      </c>
      <c r="F261" s="107" t="s">
        <v>1057</v>
      </c>
      <c r="G261" s="107" t="s">
        <v>15</v>
      </c>
      <c r="H261" s="107" t="s">
        <v>2219</v>
      </c>
      <c r="I261" s="133" t="s">
        <v>603</v>
      </c>
      <c r="J261" s="107" t="s">
        <v>1759</v>
      </c>
      <c r="K261" s="133" t="s">
        <v>603</v>
      </c>
      <c r="L261" s="107" t="s">
        <v>2218</v>
      </c>
      <c r="M261" s="107" t="s">
        <v>534</v>
      </c>
      <c r="N261" s="132" t="s">
        <v>534</v>
      </c>
      <c r="O261" s="107">
        <v>2</v>
      </c>
      <c r="P261" s="107">
        <v>2</v>
      </c>
      <c r="Q261" s="138">
        <v>0</v>
      </c>
      <c r="R261" s="107">
        <v>1</v>
      </c>
      <c r="S261" s="107">
        <v>2</v>
      </c>
      <c r="T261" s="107">
        <v>2</v>
      </c>
      <c r="U261" s="107">
        <v>2</v>
      </c>
      <c r="V261" s="107">
        <v>2</v>
      </c>
      <c r="W261" s="138">
        <v>0</v>
      </c>
      <c r="X261" s="107" t="s">
        <v>681</v>
      </c>
      <c r="Y261" s="107" t="s">
        <v>548</v>
      </c>
      <c r="Z261" s="107" t="s">
        <v>548</v>
      </c>
      <c r="AA261" s="107" t="s">
        <v>548</v>
      </c>
      <c r="AB261" s="107" t="s">
        <v>548</v>
      </c>
      <c r="AC261" s="107">
        <v>13</v>
      </c>
      <c r="AD261" s="137">
        <v>0.72222222222222221</v>
      </c>
      <c r="AE261" s="107">
        <v>10</v>
      </c>
      <c r="AF261" s="107">
        <v>10</v>
      </c>
      <c r="AG261" s="139">
        <v>1</v>
      </c>
      <c r="AH261" s="107">
        <v>10</v>
      </c>
      <c r="AI261" s="138">
        <v>0</v>
      </c>
      <c r="AJ261" s="107">
        <v>10</v>
      </c>
      <c r="AK261" s="137">
        <v>0.7142857142857143</v>
      </c>
      <c r="AL261" s="107">
        <v>3</v>
      </c>
      <c r="AM261" s="107" t="s">
        <v>548</v>
      </c>
      <c r="AN261" s="107" t="s">
        <v>548</v>
      </c>
      <c r="AO261" s="107">
        <v>4</v>
      </c>
      <c r="AP261" s="138">
        <v>0</v>
      </c>
      <c r="AQ261" s="107">
        <v>7</v>
      </c>
      <c r="AR261" s="139">
        <v>0.77777777777777779</v>
      </c>
      <c r="AS261" s="107">
        <v>5</v>
      </c>
      <c r="AT261" s="107">
        <v>4</v>
      </c>
      <c r="AU261" s="107">
        <v>9</v>
      </c>
      <c r="AV261" s="139">
        <v>1</v>
      </c>
      <c r="AW261" s="138">
        <v>0</v>
      </c>
      <c r="AX261" s="107" t="s">
        <v>614</v>
      </c>
      <c r="AY261" s="107" t="s">
        <v>534</v>
      </c>
      <c r="AZ261" s="136">
        <v>0</v>
      </c>
      <c r="BA261" s="138">
        <v>0</v>
      </c>
      <c r="BB261" s="133" t="s">
        <v>603</v>
      </c>
      <c r="BC261" s="107" t="s">
        <v>534</v>
      </c>
      <c r="BD261" s="136">
        <v>0</v>
      </c>
      <c r="BE261" s="107">
        <v>10</v>
      </c>
      <c r="BF261" s="107">
        <v>10</v>
      </c>
      <c r="BG261" s="139">
        <v>1</v>
      </c>
      <c r="BH261" s="107">
        <v>4</v>
      </c>
      <c r="BI261" s="107">
        <v>7</v>
      </c>
      <c r="BJ261" s="107">
        <v>11</v>
      </c>
      <c r="BK261" s="139">
        <v>1</v>
      </c>
      <c r="BL261" s="108">
        <v>70</v>
      </c>
      <c r="BM261" s="139">
        <v>0.82352941176470584</v>
      </c>
    </row>
    <row r="262" spans="2:65" x14ac:dyDescent="0.35">
      <c r="B262" s="108" t="s">
        <v>1</v>
      </c>
      <c r="C262" s="108" t="s">
        <v>21</v>
      </c>
      <c r="D262" s="108" t="s">
        <v>183</v>
      </c>
      <c r="E262" s="143" t="s">
        <v>184</v>
      </c>
      <c r="F262" s="108" t="s">
        <v>1036</v>
      </c>
      <c r="G262" s="108" t="s">
        <v>521</v>
      </c>
      <c r="H262" s="108" t="s">
        <v>2217</v>
      </c>
      <c r="I262" s="131" t="s">
        <v>603</v>
      </c>
      <c r="J262" s="108" t="s">
        <v>2216</v>
      </c>
      <c r="K262" s="131" t="s">
        <v>603</v>
      </c>
      <c r="L262" s="108" t="s">
        <v>737</v>
      </c>
      <c r="M262" s="108" t="s">
        <v>534</v>
      </c>
      <c r="N262" s="129" t="s">
        <v>534</v>
      </c>
      <c r="O262" s="108">
        <v>2</v>
      </c>
      <c r="P262" s="108">
        <v>2</v>
      </c>
      <c r="Q262" s="108" t="s">
        <v>548</v>
      </c>
      <c r="R262" s="108" t="s">
        <v>548</v>
      </c>
      <c r="S262" s="108">
        <v>2</v>
      </c>
      <c r="T262" s="108" t="s">
        <v>548</v>
      </c>
      <c r="U262" s="108">
        <v>2</v>
      </c>
      <c r="V262" s="108">
        <v>2</v>
      </c>
      <c r="W262" s="108">
        <v>4</v>
      </c>
      <c r="X262" s="108" t="s">
        <v>2215</v>
      </c>
      <c r="Y262" s="108" t="s">
        <v>548</v>
      </c>
      <c r="Z262" s="108" t="s">
        <v>548</v>
      </c>
      <c r="AA262" s="108" t="s">
        <v>548</v>
      </c>
      <c r="AB262" s="108" t="s">
        <v>548</v>
      </c>
      <c r="AC262" s="108">
        <v>14</v>
      </c>
      <c r="AD262" s="135">
        <v>1</v>
      </c>
      <c r="AE262" s="108">
        <v>10</v>
      </c>
      <c r="AF262" s="108">
        <v>10</v>
      </c>
      <c r="AG262" s="135">
        <v>1</v>
      </c>
      <c r="AH262" s="108">
        <v>10</v>
      </c>
      <c r="AI262" s="130">
        <v>0</v>
      </c>
      <c r="AJ262" s="108">
        <v>10</v>
      </c>
      <c r="AK262" s="140">
        <v>0.7142857142857143</v>
      </c>
      <c r="AL262" s="130">
        <v>0</v>
      </c>
      <c r="AM262" s="108">
        <v>3</v>
      </c>
      <c r="AN262" s="108" t="s">
        <v>548</v>
      </c>
      <c r="AO262" s="108">
        <v>4</v>
      </c>
      <c r="AP262" s="130">
        <v>0</v>
      </c>
      <c r="AQ262" s="108">
        <v>7</v>
      </c>
      <c r="AR262" s="134">
        <v>0.58333333333333337</v>
      </c>
      <c r="AS262" s="108">
        <v>5</v>
      </c>
      <c r="AT262" s="130">
        <v>0</v>
      </c>
      <c r="AU262" s="108">
        <v>5</v>
      </c>
      <c r="AV262" s="134">
        <v>0.55555555555555558</v>
      </c>
      <c r="AW262" s="130">
        <v>0</v>
      </c>
      <c r="AX262" s="108" t="s">
        <v>548</v>
      </c>
      <c r="AY262" s="108" t="s">
        <v>534</v>
      </c>
      <c r="AZ262" s="134">
        <v>0</v>
      </c>
      <c r="BA262" s="108">
        <v>2</v>
      </c>
      <c r="BB262" s="131" t="s">
        <v>603</v>
      </c>
      <c r="BC262" s="108">
        <v>2</v>
      </c>
      <c r="BD262" s="135">
        <v>1</v>
      </c>
      <c r="BE262" s="108">
        <v>10</v>
      </c>
      <c r="BF262" s="108">
        <v>10</v>
      </c>
      <c r="BG262" s="135">
        <v>1</v>
      </c>
      <c r="BH262" s="108">
        <v>4</v>
      </c>
      <c r="BI262" s="108">
        <v>7</v>
      </c>
      <c r="BJ262" s="108">
        <v>11</v>
      </c>
      <c r="BK262" s="135">
        <v>1</v>
      </c>
      <c r="BL262" s="108">
        <v>69</v>
      </c>
      <c r="BM262" s="135">
        <v>0.8214285714285714</v>
      </c>
    </row>
    <row r="263" spans="2:65" x14ac:dyDescent="0.35">
      <c r="B263" s="107" t="s">
        <v>1</v>
      </c>
      <c r="C263" s="107" t="s">
        <v>21</v>
      </c>
      <c r="D263" s="107" t="s">
        <v>249</v>
      </c>
      <c r="E263" s="144" t="s">
        <v>310</v>
      </c>
      <c r="F263" s="107" t="s">
        <v>1130</v>
      </c>
      <c r="G263" s="107" t="s">
        <v>5</v>
      </c>
      <c r="H263" s="107" t="s">
        <v>2214</v>
      </c>
      <c r="I263" s="133" t="s">
        <v>603</v>
      </c>
      <c r="J263" s="107" t="s">
        <v>1303</v>
      </c>
      <c r="K263" s="133" t="s">
        <v>603</v>
      </c>
      <c r="L263" s="107" t="s">
        <v>630</v>
      </c>
      <c r="M263" s="107" t="s">
        <v>534</v>
      </c>
      <c r="N263" s="132" t="s">
        <v>534</v>
      </c>
      <c r="O263" s="107">
        <v>2</v>
      </c>
      <c r="P263" s="107">
        <v>2</v>
      </c>
      <c r="Q263" s="107">
        <v>1</v>
      </c>
      <c r="R263" s="107">
        <v>1</v>
      </c>
      <c r="S263" s="107">
        <v>2</v>
      </c>
      <c r="T263" s="107" t="s">
        <v>548</v>
      </c>
      <c r="U263" s="107">
        <v>2</v>
      </c>
      <c r="V263" s="107">
        <v>2</v>
      </c>
      <c r="W263" s="138">
        <v>0</v>
      </c>
      <c r="X263" s="107" t="s">
        <v>1319</v>
      </c>
      <c r="Y263" s="107" t="s">
        <v>548</v>
      </c>
      <c r="Z263" s="107" t="s">
        <v>548</v>
      </c>
      <c r="AA263" s="107" t="s">
        <v>548</v>
      </c>
      <c r="AB263" s="107" t="s">
        <v>548</v>
      </c>
      <c r="AC263" s="107">
        <v>12</v>
      </c>
      <c r="AD263" s="139">
        <v>0.75</v>
      </c>
      <c r="AE263" s="107">
        <v>10</v>
      </c>
      <c r="AF263" s="107">
        <v>10</v>
      </c>
      <c r="AG263" s="139">
        <v>1</v>
      </c>
      <c r="AH263" s="107">
        <v>10</v>
      </c>
      <c r="AI263" s="138">
        <v>0</v>
      </c>
      <c r="AJ263" s="107">
        <v>10</v>
      </c>
      <c r="AK263" s="137">
        <v>0.7142857142857143</v>
      </c>
      <c r="AL263" s="138">
        <v>0</v>
      </c>
      <c r="AM263" s="107" t="s">
        <v>548</v>
      </c>
      <c r="AN263" s="107" t="s">
        <v>548</v>
      </c>
      <c r="AO263" s="107">
        <v>4</v>
      </c>
      <c r="AP263" s="138">
        <v>0</v>
      </c>
      <c r="AQ263" s="107">
        <v>4</v>
      </c>
      <c r="AR263" s="136">
        <v>0.44444444444444442</v>
      </c>
      <c r="AS263" s="107">
        <v>5</v>
      </c>
      <c r="AT263" s="107">
        <v>4</v>
      </c>
      <c r="AU263" s="107">
        <v>9</v>
      </c>
      <c r="AV263" s="139">
        <v>1</v>
      </c>
      <c r="AW263" s="107">
        <v>2</v>
      </c>
      <c r="AX263" s="107" t="s">
        <v>614</v>
      </c>
      <c r="AY263" s="107">
        <v>2</v>
      </c>
      <c r="AZ263" s="139">
        <v>1</v>
      </c>
      <c r="BA263" s="138">
        <v>0</v>
      </c>
      <c r="BB263" s="133" t="s">
        <v>603</v>
      </c>
      <c r="BC263" s="107" t="s">
        <v>534</v>
      </c>
      <c r="BD263" s="136">
        <v>0</v>
      </c>
      <c r="BE263" s="107">
        <v>10</v>
      </c>
      <c r="BF263" s="107">
        <v>10</v>
      </c>
      <c r="BG263" s="139">
        <v>1</v>
      </c>
      <c r="BH263" s="107">
        <v>4</v>
      </c>
      <c r="BI263" s="107">
        <v>7</v>
      </c>
      <c r="BJ263" s="107">
        <v>11</v>
      </c>
      <c r="BK263" s="139">
        <v>1</v>
      </c>
      <c r="BL263" s="108">
        <v>68</v>
      </c>
      <c r="BM263" s="139">
        <v>0.81927710843373491</v>
      </c>
    </row>
    <row r="264" spans="2:65" x14ac:dyDescent="0.35">
      <c r="B264" s="108" t="s">
        <v>1</v>
      </c>
      <c r="C264" s="108" t="s">
        <v>8</v>
      </c>
      <c r="D264" s="108" t="s">
        <v>215</v>
      </c>
      <c r="E264" s="143" t="s">
        <v>476</v>
      </c>
      <c r="F264" s="108" t="s">
        <v>1116</v>
      </c>
      <c r="G264" s="108" t="s">
        <v>11</v>
      </c>
      <c r="H264" s="108" t="s">
        <v>2213</v>
      </c>
      <c r="I264" s="131" t="s">
        <v>603</v>
      </c>
      <c r="J264" s="108" t="s">
        <v>1303</v>
      </c>
      <c r="K264" s="131" t="s">
        <v>603</v>
      </c>
      <c r="L264" s="108" t="s">
        <v>663</v>
      </c>
      <c r="M264" s="108" t="s">
        <v>534</v>
      </c>
      <c r="N264" s="129" t="s">
        <v>534</v>
      </c>
      <c r="O264" s="108">
        <v>2</v>
      </c>
      <c r="P264" s="108">
        <v>2</v>
      </c>
      <c r="Q264" s="108">
        <v>1</v>
      </c>
      <c r="R264" s="108">
        <v>1</v>
      </c>
      <c r="S264" s="108">
        <v>2</v>
      </c>
      <c r="T264" s="108">
        <v>2</v>
      </c>
      <c r="U264" s="108">
        <v>2</v>
      </c>
      <c r="V264" s="108">
        <v>2</v>
      </c>
      <c r="W264" s="130">
        <v>0</v>
      </c>
      <c r="X264" s="108" t="s">
        <v>2212</v>
      </c>
      <c r="Y264" s="108" t="s">
        <v>548</v>
      </c>
      <c r="Z264" s="108" t="s">
        <v>548</v>
      </c>
      <c r="AA264" s="108" t="s">
        <v>548</v>
      </c>
      <c r="AB264" s="108" t="s">
        <v>548</v>
      </c>
      <c r="AC264" s="108">
        <v>14</v>
      </c>
      <c r="AD264" s="135">
        <v>0.77777777777777779</v>
      </c>
      <c r="AE264" s="108">
        <v>10</v>
      </c>
      <c r="AF264" s="108">
        <v>10</v>
      </c>
      <c r="AG264" s="135">
        <v>1</v>
      </c>
      <c r="AH264" s="108">
        <v>10</v>
      </c>
      <c r="AI264" s="108">
        <v>4</v>
      </c>
      <c r="AJ264" s="108">
        <v>14</v>
      </c>
      <c r="AK264" s="135">
        <v>1</v>
      </c>
      <c r="AL264" s="108">
        <v>3</v>
      </c>
      <c r="AM264" s="130">
        <v>0</v>
      </c>
      <c r="AN264" s="108" t="s">
        <v>614</v>
      </c>
      <c r="AO264" s="108">
        <v>4</v>
      </c>
      <c r="AP264" s="108" t="s">
        <v>548</v>
      </c>
      <c r="AQ264" s="108">
        <v>7</v>
      </c>
      <c r="AR264" s="140">
        <v>0.7</v>
      </c>
      <c r="AS264" s="130">
        <v>0</v>
      </c>
      <c r="AT264" s="130">
        <v>0</v>
      </c>
      <c r="AU264" s="108" t="s">
        <v>534</v>
      </c>
      <c r="AV264" s="134">
        <v>0</v>
      </c>
      <c r="AW264" s="108">
        <v>2</v>
      </c>
      <c r="AX264" s="108" t="s">
        <v>613</v>
      </c>
      <c r="AY264" s="108">
        <v>2</v>
      </c>
      <c r="AZ264" s="135">
        <v>1</v>
      </c>
      <c r="BA264" s="108">
        <v>2</v>
      </c>
      <c r="BB264" s="131" t="s">
        <v>603</v>
      </c>
      <c r="BC264" s="108">
        <v>2</v>
      </c>
      <c r="BD264" s="135">
        <v>1</v>
      </c>
      <c r="BE264" s="108">
        <v>10</v>
      </c>
      <c r="BF264" s="108">
        <v>10</v>
      </c>
      <c r="BG264" s="135">
        <v>1</v>
      </c>
      <c r="BH264" s="108">
        <v>4</v>
      </c>
      <c r="BI264" s="108">
        <v>7</v>
      </c>
      <c r="BJ264" s="108">
        <v>11</v>
      </c>
      <c r="BK264" s="135">
        <v>1</v>
      </c>
      <c r="BL264" s="108">
        <v>70</v>
      </c>
      <c r="BM264" s="135">
        <v>0.81395348837209303</v>
      </c>
    </row>
    <row r="265" spans="2:65" x14ac:dyDescent="0.35">
      <c r="B265" s="107" t="s">
        <v>1</v>
      </c>
      <c r="C265" s="107" t="s">
        <v>223</v>
      </c>
      <c r="D265" s="107" t="s">
        <v>236</v>
      </c>
      <c r="E265" s="144" t="s">
        <v>339</v>
      </c>
      <c r="F265" s="107" t="s">
        <v>1127</v>
      </c>
      <c r="G265" s="107" t="s">
        <v>210</v>
      </c>
      <c r="H265" s="107" t="s">
        <v>2211</v>
      </c>
      <c r="I265" s="133" t="s">
        <v>603</v>
      </c>
      <c r="J265" s="107" t="s">
        <v>1323</v>
      </c>
      <c r="K265" s="133" t="s">
        <v>603</v>
      </c>
      <c r="L265" s="107" t="s">
        <v>639</v>
      </c>
      <c r="M265" s="107" t="s">
        <v>534</v>
      </c>
      <c r="N265" s="132" t="s">
        <v>534</v>
      </c>
      <c r="O265" s="107">
        <v>2</v>
      </c>
      <c r="P265" s="107">
        <v>2</v>
      </c>
      <c r="Q265" s="107">
        <v>1</v>
      </c>
      <c r="R265" s="107">
        <v>1</v>
      </c>
      <c r="S265" s="107">
        <v>2</v>
      </c>
      <c r="T265" s="107">
        <v>2</v>
      </c>
      <c r="U265" s="107">
        <v>2</v>
      </c>
      <c r="V265" s="107">
        <v>2</v>
      </c>
      <c r="W265" s="107">
        <v>4</v>
      </c>
      <c r="X265" s="107" t="s">
        <v>2210</v>
      </c>
      <c r="Y265" s="107" t="s">
        <v>548</v>
      </c>
      <c r="Z265" s="107" t="s">
        <v>548</v>
      </c>
      <c r="AA265" s="107" t="s">
        <v>548</v>
      </c>
      <c r="AB265" s="107" t="s">
        <v>548</v>
      </c>
      <c r="AC265" s="107">
        <v>18</v>
      </c>
      <c r="AD265" s="139">
        <v>1</v>
      </c>
      <c r="AE265" s="138">
        <v>0</v>
      </c>
      <c r="AF265" s="107" t="s">
        <v>534</v>
      </c>
      <c r="AG265" s="136">
        <v>0</v>
      </c>
      <c r="AH265" s="107">
        <v>10</v>
      </c>
      <c r="AI265" s="107">
        <v>4</v>
      </c>
      <c r="AJ265" s="107">
        <v>14</v>
      </c>
      <c r="AK265" s="139">
        <v>1</v>
      </c>
      <c r="AL265" s="107">
        <v>3</v>
      </c>
      <c r="AM265" s="107">
        <v>3</v>
      </c>
      <c r="AN265" s="107" t="s">
        <v>548</v>
      </c>
      <c r="AO265" s="107">
        <v>4</v>
      </c>
      <c r="AP265" s="107" t="s">
        <v>548</v>
      </c>
      <c r="AQ265" s="107">
        <v>10</v>
      </c>
      <c r="AR265" s="139">
        <v>1</v>
      </c>
      <c r="AS265" s="107">
        <v>5</v>
      </c>
      <c r="AT265" s="138">
        <v>0</v>
      </c>
      <c r="AU265" s="107">
        <v>5</v>
      </c>
      <c r="AV265" s="136">
        <v>0.55555555555555558</v>
      </c>
      <c r="AW265" s="138">
        <v>0</v>
      </c>
      <c r="AX265" s="107" t="s">
        <v>613</v>
      </c>
      <c r="AY265" s="107" t="s">
        <v>534</v>
      </c>
      <c r="AZ265" s="136">
        <v>0</v>
      </c>
      <c r="BA265" s="107">
        <v>2</v>
      </c>
      <c r="BB265" s="133" t="s">
        <v>603</v>
      </c>
      <c r="BC265" s="107">
        <v>2</v>
      </c>
      <c r="BD265" s="139">
        <v>1</v>
      </c>
      <c r="BE265" s="107">
        <v>10</v>
      </c>
      <c r="BF265" s="107">
        <v>10</v>
      </c>
      <c r="BG265" s="139">
        <v>1</v>
      </c>
      <c r="BH265" s="107">
        <v>4</v>
      </c>
      <c r="BI265" s="107">
        <v>7</v>
      </c>
      <c r="BJ265" s="107">
        <v>11</v>
      </c>
      <c r="BK265" s="139">
        <v>1</v>
      </c>
      <c r="BL265" s="108">
        <v>70</v>
      </c>
      <c r="BM265" s="139">
        <v>0.81395348837209303</v>
      </c>
    </row>
    <row r="266" spans="2:65" x14ac:dyDescent="0.35">
      <c r="B266" s="108" t="s">
        <v>1</v>
      </c>
      <c r="C266" s="108" t="s">
        <v>2</v>
      </c>
      <c r="D266" s="108" t="s">
        <v>146</v>
      </c>
      <c r="E266" s="143" t="s">
        <v>147</v>
      </c>
      <c r="F266" s="108" t="s">
        <v>941</v>
      </c>
      <c r="G266" s="108" t="s">
        <v>5</v>
      </c>
      <c r="H266" s="108" t="s">
        <v>2209</v>
      </c>
      <c r="I266" s="131" t="s">
        <v>603</v>
      </c>
      <c r="J266" s="108" t="s">
        <v>1998</v>
      </c>
      <c r="K266" s="131" t="s">
        <v>603</v>
      </c>
      <c r="L266" s="108" t="s">
        <v>2208</v>
      </c>
      <c r="M266" s="108" t="s">
        <v>534</v>
      </c>
      <c r="N266" s="129" t="s">
        <v>534</v>
      </c>
      <c r="O266" s="108">
        <v>2</v>
      </c>
      <c r="P266" s="108">
        <v>2</v>
      </c>
      <c r="Q266" s="130">
        <v>0</v>
      </c>
      <c r="R266" s="108">
        <v>1</v>
      </c>
      <c r="S266" s="108">
        <v>2</v>
      </c>
      <c r="T266" s="108">
        <v>2</v>
      </c>
      <c r="U266" s="108">
        <v>2</v>
      </c>
      <c r="V266" s="108">
        <v>2</v>
      </c>
      <c r="W266" s="108">
        <v>4</v>
      </c>
      <c r="X266" s="108" t="s">
        <v>2207</v>
      </c>
      <c r="Y266" s="108" t="s">
        <v>548</v>
      </c>
      <c r="Z266" s="108" t="s">
        <v>548</v>
      </c>
      <c r="AA266" s="108" t="s">
        <v>548</v>
      </c>
      <c r="AB266" s="108" t="s">
        <v>548</v>
      </c>
      <c r="AC266" s="108">
        <v>17</v>
      </c>
      <c r="AD266" s="135">
        <v>0.94444444444444442</v>
      </c>
      <c r="AE266" s="108">
        <v>10</v>
      </c>
      <c r="AF266" s="108">
        <v>10</v>
      </c>
      <c r="AG266" s="135">
        <v>1</v>
      </c>
      <c r="AH266" s="130">
        <v>0</v>
      </c>
      <c r="AI266" s="108">
        <v>4</v>
      </c>
      <c r="AJ266" s="108">
        <v>4</v>
      </c>
      <c r="AK266" s="134">
        <v>0.2857142857142857</v>
      </c>
      <c r="AL266" s="130">
        <v>0</v>
      </c>
      <c r="AM266" s="108">
        <v>3</v>
      </c>
      <c r="AN266" s="108" t="s">
        <v>614</v>
      </c>
      <c r="AO266" s="108">
        <v>4</v>
      </c>
      <c r="AP266" s="108" t="s">
        <v>548</v>
      </c>
      <c r="AQ266" s="108">
        <v>7</v>
      </c>
      <c r="AR266" s="140">
        <v>0.7</v>
      </c>
      <c r="AS266" s="108">
        <v>5</v>
      </c>
      <c r="AT266" s="108">
        <v>4</v>
      </c>
      <c r="AU266" s="108">
        <v>9</v>
      </c>
      <c r="AV266" s="135">
        <v>1</v>
      </c>
      <c r="AW266" s="130">
        <v>0</v>
      </c>
      <c r="AX266" s="108" t="s">
        <v>614</v>
      </c>
      <c r="AY266" s="108" t="s">
        <v>534</v>
      </c>
      <c r="AZ266" s="134">
        <v>0</v>
      </c>
      <c r="BA266" s="108">
        <v>2</v>
      </c>
      <c r="BB266" s="131" t="s">
        <v>603</v>
      </c>
      <c r="BC266" s="108">
        <v>2</v>
      </c>
      <c r="BD266" s="135">
        <v>1</v>
      </c>
      <c r="BE266" s="108">
        <v>10</v>
      </c>
      <c r="BF266" s="108">
        <v>10</v>
      </c>
      <c r="BG266" s="135">
        <v>1</v>
      </c>
      <c r="BH266" s="108">
        <v>4</v>
      </c>
      <c r="BI266" s="108">
        <v>7</v>
      </c>
      <c r="BJ266" s="108">
        <v>11</v>
      </c>
      <c r="BK266" s="135">
        <v>1</v>
      </c>
      <c r="BL266" s="108">
        <v>70</v>
      </c>
      <c r="BM266" s="135">
        <v>0.81395348837209303</v>
      </c>
    </row>
    <row r="267" spans="2:65" x14ac:dyDescent="0.35">
      <c r="B267" s="107" t="s">
        <v>1</v>
      </c>
      <c r="C267" s="107" t="s">
        <v>34</v>
      </c>
      <c r="D267" s="107" t="s">
        <v>62</v>
      </c>
      <c r="E267" s="144" t="s">
        <v>63</v>
      </c>
      <c r="F267" s="107" t="s">
        <v>927</v>
      </c>
      <c r="G267" s="107" t="s">
        <v>202</v>
      </c>
      <c r="H267" s="107" t="s">
        <v>2206</v>
      </c>
      <c r="I267" s="133" t="s">
        <v>603</v>
      </c>
      <c r="J267" s="107" t="s">
        <v>2074</v>
      </c>
      <c r="K267" s="133" t="s">
        <v>603</v>
      </c>
      <c r="L267" s="107" t="s">
        <v>631</v>
      </c>
      <c r="M267" s="107" t="s">
        <v>534</v>
      </c>
      <c r="N267" s="132" t="s">
        <v>534</v>
      </c>
      <c r="O267" s="107">
        <v>2</v>
      </c>
      <c r="P267" s="107">
        <v>2</v>
      </c>
      <c r="Q267" s="107">
        <v>1</v>
      </c>
      <c r="R267" s="107">
        <v>1</v>
      </c>
      <c r="S267" s="107">
        <v>2</v>
      </c>
      <c r="T267" s="107">
        <v>2</v>
      </c>
      <c r="U267" s="107">
        <v>2</v>
      </c>
      <c r="V267" s="107">
        <v>2</v>
      </c>
      <c r="W267" s="107">
        <v>4</v>
      </c>
      <c r="X267" s="107" t="s">
        <v>2205</v>
      </c>
      <c r="Y267" s="107" t="s">
        <v>548</v>
      </c>
      <c r="Z267" s="107" t="s">
        <v>548</v>
      </c>
      <c r="AA267" s="107" t="s">
        <v>548</v>
      </c>
      <c r="AB267" s="107" t="s">
        <v>548</v>
      </c>
      <c r="AC267" s="107">
        <v>18</v>
      </c>
      <c r="AD267" s="139">
        <v>1</v>
      </c>
      <c r="AE267" s="107" t="s">
        <v>548</v>
      </c>
      <c r="AF267" s="107" t="s">
        <v>534</v>
      </c>
      <c r="AG267" s="132" t="s">
        <v>534</v>
      </c>
      <c r="AH267" s="107">
        <v>10</v>
      </c>
      <c r="AI267" s="138">
        <v>0</v>
      </c>
      <c r="AJ267" s="107">
        <v>10</v>
      </c>
      <c r="AK267" s="137">
        <v>0.7142857142857143</v>
      </c>
      <c r="AL267" s="138">
        <v>0</v>
      </c>
      <c r="AM267" s="107" t="s">
        <v>548</v>
      </c>
      <c r="AN267" s="107" t="s">
        <v>548</v>
      </c>
      <c r="AO267" s="107">
        <v>4</v>
      </c>
      <c r="AP267" s="138">
        <v>0</v>
      </c>
      <c r="AQ267" s="107">
        <v>4</v>
      </c>
      <c r="AR267" s="136">
        <v>0.44444444444444442</v>
      </c>
      <c r="AS267" s="138">
        <v>0</v>
      </c>
      <c r="AT267" s="107">
        <v>4</v>
      </c>
      <c r="AU267" s="107">
        <v>4</v>
      </c>
      <c r="AV267" s="136">
        <v>0.44444444444444442</v>
      </c>
      <c r="AW267" s="107">
        <v>2</v>
      </c>
      <c r="AX267" s="107" t="s">
        <v>548</v>
      </c>
      <c r="AY267" s="107">
        <v>2</v>
      </c>
      <c r="AZ267" s="139">
        <v>1</v>
      </c>
      <c r="BA267" s="107">
        <v>2</v>
      </c>
      <c r="BB267" s="133" t="s">
        <v>603</v>
      </c>
      <c r="BC267" s="107">
        <v>2</v>
      </c>
      <c r="BD267" s="139">
        <v>1</v>
      </c>
      <c r="BE267" s="107">
        <v>10</v>
      </c>
      <c r="BF267" s="107">
        <v>10</v>
      </c>
      <c r="BG267" s="139">
        <v>1</v>
      </c>
      <c r="BH267" s="107">
        <v>4</v>
      </c>
      <c r="BI267" s="107">
        <v>7</v>
      </c>
      <c r="BJ267" s="107">
        <v>11</v>
      </c>
      <c r="BK267" s="139">
        <v>1</v>
      </c>
      <c r="BL267" s="108">
        <v>61</v>
      </c>
      <c r="BM267" s="139">
        <v>0.81333333333333335</v>
      </c>
    </row>
    <row r="268" spans="2:65" x14ac:dyDescent="0.35">
      <c r="B268" s="108" t="s">
        <v>1</v>
      </c>
      <c r="C268" s="108" t="s">
        <v>24</v>
      </c>
      <c r="D268" s="108" t="s">
        <v>76</v>
      </c>
      <c r="E268" s="143" t="s">
        <v>152</v>
      </c>
      <c r="F268" s="108" t="s">
        <v>942</v>
      </c>
      <c r="G268" s="108" t="s">
        <v>59</v>
      </c>
      <c r="H268" s="108" t="s">
        <v>2204</v>
      </c>
      <c r="I268" s="131" t="s">
        <v>603</v>
      </c>
      <c r="J268" s="108" t="s">
        <v>2091</v>
      </c>
      <c r="K268" s="131" t="s">
        <v>603</v>
      </c>
      <c r="L268" s="108" t="s">
        <v>624</v>
      </c>
      <c r="M268" s="108" t="s">
        <v>534</v>
      </c>
      <c r="N268" s="129" t="s">
        <v>534</v>
      </c>
      <c r="O268" s="108">
        <v>2</v>
      </c>
      <c r="P268" s="108">
        <v>2</v>
      </c>
      <c r="Q268" s="108">
        <v>1</v>
      </c>
      <c r="R268" s="108">
        <v>1</v>
      </c>
      <c r="S268" s="108">
        <v>2</v>
      </c>
      <c r="T268" s="108">
        <v>2</v>
      </c>
      <c r="U268" s="108">
        <v>2</v>
      </c>
      <c r="V268" s="108">
        <v>2</v>
      </c>
      <c r="W268" s="130">
        <v>0</v>
      </c>
      <c r="X268" s="108" t="s">
        <v>2203</v>
      </c>
      <c r="Y268" s="108" t="s">
        <v>548</v>
      </c>
      <c r="Z268" s="108" t="s">
        <v>548</v>
      </c>
      <c r="AA268" s="108" t="s">
        <v>548</v>
      </c>
      <c r="AB268" s="108" t="s">
        <v>548</v>
      </c>
      <c r="AC268" s="108">
        <v>14</v>
      </c>
      <c r="AD268" s="135">
        <v>0.77777777777777779</v>
      </c>
      <c r="AE268" s="108">
        <v>10</v>
      </c>
      <c r="AF268" s="108">
        <v>10</v>
      </c>
      <c r="AG268" s="135">
        <v>1</v>
      </c>
      <c r="AH268" s="108">
        <v>10</v>
      </c>
      <c r="AI268" s="130">
        <v>0</v>
      </c>
      <c r="AJ268" s="108">
        <v>10</v>
      </c>
      <c r="AK268" s="140">
        <v>0.7142857142857143</v>
      </c>
      <c r="AL268" s="108">
        <v>3</v>
      </c>
      <c r="AM268" s="108" t="s">
        <v>548</v>
      </c>
      <c r="AN268" s="108" t="s">
        <v>548</v>
      </c>
      <c r="AO268" s="108">
        <v>4</v>
      </c>
      <c r="AP268" s="130">
        <v>0</v>
      </c>
      <c r="AQ268" s="108">
        <v>7</v>
      </c>
      <c r="AR268" s="135">
        <v>0.77777777777777779</v>
      </c>
      <c r="AS268" s="108">
        <v>5</v>
      </c>
      <c r="AT268" s="130">
        <v>0</v>
      </c>
      <c r="AU268" s="108">
        <v>5</v>
      </c>
      <c r="AV268" s="134">
        <v>0.55555555555555558</v>
      </c>
      <c r="AW268" s="130">
        <v>0</v>
      </c>
      <c r="AX268" s="108" t="s">
        <v>614</v>
      </c>
      <c r="AY268" s="108" t="s">
        <v>534</v>
      </c>
      <c r="AZ268" s="134">
        <v>0</v>
      </c>
      <c r="BA268" s="108">
        <v>2</v>
      </c>
      <c r="BB268" s="131" t="s">
        <v>603</v>
      </c>
      <c r="BC268" s="108">
        <v>2</v>
      </c>
      <c r="BD268" s="135">
        <v>1</v>
      </c>
      <c r="BE268" s="108">
        <v>10</v>
      </c>
      <c r="BF268" s="108">
        <v>10</v>
      </c>
      <c r="BG268" s="135">
        <v>1</v>
      </c>
      <c r="BH268" s="108">
        <v>4</v>
      </c>
      <c r="BI268" s="108">
        <v>7</v>
      </c>
      <c r="BJ268" s="108">
        <v>11</v>
      </c>
      <c r="BK268" s="135">
        <v>1</v>
      </c>
      <c r="BL268" s="108">
        <v>69</v>
      </c>
      <c r="BM268" s="135">
        <v>0.81176470588235294</v>
      </c>
    </row>
    <row r="269" spans="2:65" x14ac:dyDescent="0.35">
      <c r="B269" s="107" t="s">
        <v>1</v>
      </c>
      <c r="C269" s="107" t="s">
        <v>21</v>
      </c>
      <c r="D269" s="107" t="s">
        <v>465</v>
      </c>
      <c r="E269" s="144" t="s">
        <v>466</v>
      </c>
      <c r="F269" s="107" t="s">
        <v>1140</v>
      </c>
      <c r="G269" s="107" t="s">
        <v>521</v>
      </c>
      <c r="H269" s="107" t="s">
        <v>2202</v>
      </c>
      <c r="I269" s="133" t="s">
        <v>603</v>
      </c>
      <c r="J269" s="107" t="s">
        <v>2159</v>
      </c>
      <c r="K269" s="133" t="s">
        <v>603</v>
      </c>
      <c r="L269" s="107" t="s">
        <v>618</v>
      </c>
      <c r="M269" s="107" t="s">
        <v>534</v>
      </c>
      <c r="N269" s="132" t="s">
        <v>534</v>
      </c>
      <c r="O269" s="107">
        <v>2</v>
      </c>
      <c r="P269" s="107">
        <v>2</v>
      </c>
      <c r="Q269" s="107" t="s">
        <v>548</v>
      </c>
      <c r="R269" s="107" t="s">
        <v>548</v>
      </c>
      <c r="S269" s="107">
        <v>2</v>
      </c>
      <c r="T269" s="107">
        <v>2</v>
      </c>
      <c r="U269" s="107">
        <v>2</v>
      </c>
      <c r="V269" s="107">
        <v>2</v>
      </c>
      <c r="W269" s="107">
        <v>4</v>
      </c>
      <c r="X269" s="107" t="s">
        <v>2201</v>
      </c>
      <c r="Y269" s="107" t="s">
        <v>548</v>
      </c>
      <c r="Z269" s="107" t="s">
        <v>548</v>
      </c>
      <c r="AA269" s="107" t="s">
        <v>548</v>
      </c>
      <c r="AB269" s="107" t="s">
        <v>548</v>
      </c>
      <c r="AC269" s="107">
        <v>16</v>
      </c>
      <c r="AD269" s="139">
        <v>1</v>
      </c>
      <c r="AE269" s="107">
        <v>10</v>
      </c>
      <c r="AF269" s="107">
        <v>10</v>
      </c>
      <c r="AG269" s="139">
        <v>1</v>
      </c>
      <c r="AH269" s="107">
        <v>10</v>
      </c>
      <c r="AI269" s="138">
        <v>0</v>
      </c>
      <c r="AJ269" s="107">
        <v>10</v>
      </c>
      <c r="AK269" s="137">
        <v>0.7142857142857143</v>
      </c>
      <c r="AL269" s="107">
        <v>3</v>
      </c>
      <c r="AM269" s="107">
        <v>3</v>
      </c>
      <c r="AN269" s="107" t="s">
        <v>614</v>
      </c>
      <c r="AO269" s="138">
        <v>0</v>
      </c>
      <c r="AP269" s="107" t="s">
        <v>548</v>
      </c>
      <c r="AQ269" s="107">
        <v>6</v>
      </c>
      <c r="AR269" s="136">
        <v>0.6</v>
      </c>
      <c r="AS269" s="107">
        <v>5</v>
      </c>
      <c r="AT269" s="138">
        <v>0</v>
      </c>
      <c r="AU269" s="107">
        <v>5</v>
      </c>
      <c r="AV269" s="136">
        <v>0.55555555555555558</v>
      </c>
      <c r="AW269" s="138">
        <v>0</v>
      </c>
      <c r="AX269" s="107" t="s">
        <v>548</v>
      </c>
      <c r="AY269" s="107" t="s">
        <v>534</v>
      </c>
      <c r="AZ269" s="136">
        <v>0</v>
      </c>
      <c r="BA269" s="138">
        <v>0</v>
      </c>
      <c r="BB269" s="133" t="s">
        <v>603</v>
      </c>
      <c r="BC269" s="107" t="s">
        <v>534</v>
      </c>
      <c r="BD269" s="136">
        <v>0</v>
      </c>
      <c r="BE269" s="107">
        <v>10</v>
      </c>
      <c r="BF269" s="107">
        <v>10</v>
      </c>
      <c r="BG269" s="139">
        <v>1</v>
      </c>
      <c r="BH269" s="107">
        <v>4</v>
      </c>
      <c r="BI269" s="107">
        <v>7</v>
      </c>
      <c r="BJ269" s="107">
        <v>11</v>
      </c>
      <c r="BK269" s="139">
        <v>1</v>
      </c>
      <c r="BL269" s="108">
        <v>68</v>
      </c>
      <c r="BM269" s="139">
        <v>0.80952380952380953</v>
      </c>
    </row>
    <row r="270" spans="2:65" x14ac:dyDescent="0.35">
      <c r="B270" s="108" t="s">
        <v>1</v>
      </c>
      <c r="C270" s="108" t="s">
        <v>100</v>
      </c>
      <c r="D270" s="108" t="s">
        <v>150</v>
      </c>
      <c r="E270" s="143" t="s">
        <v>455</v>
      </c>
      <c r="F270" s="108" t="s">
        <v>1168</v>
      </c>
      <c r="G270" s="108" t="s">
        <v>15</v>
      </c>
      <c r="H270" s="108" t="s">
        <v>2200</v>
      </c>
      <c r="I270" s="131" t="s">
        <v>603</v>
      </c>
      <c r="J270" s="108" t="s">
        <v>1323</v>
      </c>
      <c r="K270" s="131" t="s">
        <v>603</v>
      </c>
      <c r="L270" s="108" t="s">
        <v>662</v>
      </c>
      <c r="M270" s="108" t="s">
        <v>534</v>
      </c>
      <c r="N270" s="129" t="s">
        <v>534</v>
      </c>
      <c r="O270" s="108">
        <v>2</v>
      </c>
      <c r="P270" s="108">
        <v>2</v>
      </c>
      <c r="Q270" s="108">
        <v>1</v>
      </c>
      <c r="R270" s="108">
        <v>1</v>
      </c>
      <c r="S270" s="108">
        <v>2</v>
      </c>
      <c r="T270" s="108">
        <v>2</v>
      </c>
      <c r="U270" s="108">
        <v>2</v>
      </c>
      <c r="V270" s="108">
        <v>2</v>
      </c>
      <c r="W270" s="108">
        <v>4</v>
      </c>
      <c r="X270" s="108" t="s">
        <v>2199</v>
      </c>
      <c r="Y270" s="108" t="s">
        <v>548</v>
      </c>
      <c r="Z270" s="108" t="s">
        <v>548</v>
      </c>
      <c r="AA270" s="108" t="s">
        <v>548</v>
      </c>
      <c r="AB270" s="108" t="s">
        <v>548</v>
      </c>
      <c r="AC270" s="108">
        <v>18</v>
      </c>
      <c r="AD270" s="135">
        <v>1</v>
      </c>
      <c r="AE270" s="108">
        <v>10</v>
      </c>
      <c r="AF270" s="108">
        <v>10</v>
      </c>
      <c r="AG270" s="135">
        <v>1</v>
      </c>
      <c r="AH270" s="108">
        <v>10</v>
      </c>
      <c r="AI270" s="130">
        <v>0</v>
      </c>
      <c r="AJ270" s="108">
        <v>10</v>
      </c>
      <c r="AK270" s="140">
        <v>0.7142857142857143</v>
      </c>
      <c r="AL270" s="108">
        <v>3</v>
      </c>
      <c r="AM270" s="130">
        <v>0</v>
      </c>
      <c r="AN270" s="108" t="s">
        <v>614</v>
      </c>
      <c r="AO270" s="130">
        <v>0</v>
      </c>
      <c r="AP270" s="130">
        <v>0</v>
      </c>
      <c r="AQ270" s="108">
        <v>3</v>
      </c>
      <c r="AR270" s="134">
        <v>0.25</v>
      </c>
      <c r="AS270" s="108">
        <v>5</v>
      </c>
      <c r="AT270" s="108">
        <v>4</v>
      </c>
      <c r="AU270" s="108">
        <v>9</v>
      </c>
      <c r="AV270" s="135">
        <v>1</v>
      </c>
      <c r="AW270" s="130">
        <v>0</v>
      </c>
      <c r="AX270" s="108" t="s">
        <v>614</v>
      </c>
      <c r="AY270" s="108" t="s">
        <v>534</v>
      </c>
      <c r="AZ270" s="134">
        <v>0</v>
      </c>
      <c r="BA270" s="130">
        <v>0</v>
      </c>
      <c r="BB270" s="131" t="s">
        <v>603</v>
      </c>
      <c r="BC270" s="108" t="s">
        <v>534</v>
      </c>
      <c r="BD270" s="134">
        <v>0</v>
      </c>
      <c r="BE270" s="108">
        <v>10</v>
      </c>
      <c r="BF270" s="108">
        <v>10</v>
      </c>
      <c r="BG270" s="135">
        <v>1</v>
      </c>
      <c r="BH270" s="108">
        <v>4</v>
      </c>
      <c r="BI270" s="108">
        <v>7</v>
      </c>
      <c r="BJ270" s="108">
        <v>11</v>
      </c>
      <c r="BK270" s="135">
        <v>1</v>
      </c>
      <c r="BL270" s="108">
        <v>71</v>
      </c>
      <c r="BM270" s="135">
        <v>0.80681818181818177</v>
      </c>
    </row>
    <row r="271" spans="2:65" x14ac:dyDescent="0.35">
      <c r="B271" s="107" t="s">
        <v>1</v>
      </c>
      <c r="C271" s="107" t="s">
        <v>24</v>
      </c>
      <c r="D271" s="107" t="s">
        <v>64</v>
      </c>
      <c r="E271" s="144" t="s">
        <v>418</v>
      </c>
      <c r="F271" s="107" t="s">
        <v>1043</v>
      </c>
      <c r="G271" s="107" t="s">
        <v>66</v>
      </c>
      <c r="H271" s="107" t="s">
        <v>2198</v>
      </c>
      <c r="I271" s="133" t="s">
        <v>603</v>
      </c>
      <c r="J271" s="107" t="s">
        <v>1323</v>
      </c>
      <c r="K271" s="133" t="s">
        <v>603</v>
      </c>
      <c r="L271" s="107" t="s">
        <v>627</v>
      </c>
      <c r="M271" s="107" t="s">
        <v>534</v>
      </c>
      <c r="N271" s="132" t="s">
        <v>534</v>
      </c>
      <c r="O271" s="107">
        <v>2</v>
      </c>
      <c r="P271" s="107">
        <v>2</v>
      </c>
      <c r="Q271" s="107">
        <v>1</v>
      </c>
      <c r="R271" s="107">
        <v>1</v>
      </c>
      <c r="S271" s="107">
        <v>2</v>
      </c>
      <c r="T271" s="107">
        <v>2</v>
      </c>
      <c r="U271" s="107">
        <v>2</v>
      </c>
      <c r="V271" s="107">
        <v>2</v>
      </c>
      <c r="W271" s="107">
        <v>4</v>
      </c>
      <c r="X271" s="107" t="s">
        <v>2197</v>
      </c>
      <c r="Y271" s="107" t="s">
        <v>548</v>
      </c>
      <c r="Z271" s="107" t="s">
        <v>548</v>
      </c>
      <c r="AA271" s="107" t="s">
        <v>548</v>
      </c>
      <c r="AB271" s="107" t="s">
        <v>548</v>
      </c>
      <c r="AC271" s="107">
        <v>18</v>
      </c>
      <c r="AD271" s="139">
        <v>1</v>
      </c>
      <c r="AE271" s="107">
        <v>10</v>
      </c>
      <c r="AF271" s="107">
        <v>10</v>
      </c>
      <c r="AG271" s="139">
        <v>1</v>
      </c>
      <c r="AH271" s="107">
        <v>10</v>
      </c>
      <c r="AI271" s="138">
        <v>0</v>
      </c>
      <c r="AJ271" s="107">
        <v>10</v>
      </c>
      <c r="AK271" s="137">
        <v>0.7142857142857143</v>
      </c>
      <c r="AL271" s="107">
        <v>3</v>
      </c>
      <c r="AM271" s="138">
        <v>0</v>
      </c>
      <c r="AN271" s="107" t="s">
        <v>614</v>
      </c>
      <c r="AO271" s="107">
        <v>4</v>
      </c>
      <c r="AP271" s="138">
        <v>0</v>
      </c>
      <c r="AQ271" s="107">
        <v>7</v>
      </c>
      <c r="AR271" s="136">
        <v>0.58333333333333337</v>
      </c>
      <c r="AS271" s="107">
        <v>5</v>
      </c>
      <c r="AT271" s="138">
        <v>0</v>
      </c>
      <c r="AU271" s="107">
        <v>5</v>
      </c>
      <c r="AV271" s="136">
        <v>0.55555555555555558</v>
      </c>
      <c r="AW271" s="138">
        <v>0</v>
      </c>
      <c r="AX271" s="107" t="s">
        <v>614</v>
      </c>
      <c r="AY271" s="107" t="s">
        <v>534</v>
      </c>
      <c r="AZ271" s="136">
        <v>0</v>
      </c>
      <c r="BA271" s="138">
        <v>0</v>
      </c>
      <c r="BB271" s="133" t="s">
        <v>603</v>
      </c>
      <c r="BC271" s="107" t="s">
        <v>534</v>
      </c>
      <c r="BD271" s="136">
        <v>0</v>
      </c>
      <c r="BE271" s="107">
        <v>10</v>
      </c>
      <c r="BF271" s="107">
        <v>10</v>
      </c>
      <c r="BG271" s="139">
        <v>1</v>
      </c>
      <c r="BH271" s="107">
        <v>4</v>
      </c>
      <c r="BI271" s="107">
        <v>7</v>
      </c>
      <c r="BJ271" s="107">
        <v>11</v>
      </c>
      <c r="BK271" s="139">
        <v>1</v>
      </c>
      <c r="BL271" s="108">
        <v>71</v>
      </c>
      <c r="BM271" s="139">
        <v>0.80681818181818177</v>
      </c>
    </row>
    <row r="272" spans="2:65" x14ac:dyDescent="0.35">
      <c r="B272" s="108" t="s">
        <v>1</v>
      </c>
      <c r="C272" s="108" t="s">
        <v>8</v>
      </c>
      <c r="D272" s="108" t="s">
        <v>9</v>
      </c>
      <c r="E272" s="143" t="s">
        <v>440</v>
      </c>
      <c r="F272" s="108" t="s">
        <v>1150</v>
      </c>
      <c r="G272" s="108" t="s">
        <v>11</v>
      </c>
      <c r="H272" s="108" t="s">
        <v>2196</v>
      </c>
      <c r="I272" s="131" t="s">
        <v>603</v>
      </c>
      <c r="J272" s="108" t="s">
        <v>1303</v>
      </c>
      <c r="K272" s="131" t="s">
        <v>603</v>
      </c>
      <c r="L272" s="108" t="s">
        <v>630</v>
      </c>
      <c r="M272" s="108" t="s">
        <v>534</v>
      </c>
      <c r="N272" s="129" t="s">
        <v>534</v>
      </c>
      <c r="O272" s="108">
        <v>2</v>
      </c>
      <c r="P272" s="108">
        <v>2</v>
      </c>
      <c r="Q272" s="108">
        <v>1</v>
      </c>
      <c r="R272" s="108">
        <v>1</v>
      </c>
      <c r="S272" s="108">
        <v>2</v>
      </c>
      <c r="T272" s="108">
        <v>2</v>
      </c>
      <c r="U272" s="108">
        <v>2</v>
      </c>
      <c r="V272" s="108">
        <v>2</v>
      </c>
      <c r="W272" s="108">
        <v>4</v>
      </c>
      <c r="X272" s="108" t="s">
        <v>2195</v>
      </c>
      <c r="Y272" s="108" t="s">
        <v>548</v>
      </c>
      <c r="Z272" s="108" t="s">
        <v>548</v>
      </c>
      <c r="AA272" s="108" t="s">
        <v>548</v>
      </c>
      <c r="AB272" s="108" t="s">
        <v>548</v>
      </c>
      <c r="AC272" s="108">
        <v>18</v>
      </c>
      <c r="AD272" s="135">
        <v>1</v>
      </c>
      <c r="AE272" s="108">
        <v>10</v>
      </c>
      <c r="AF272" s="108">
        <v>10</v>
      </c>
      <c r="AG272" s="135">
        <v>1</v>
      </c>
      <c r="AH272" s="108">
        <v>10</v>
      </c>
      <c r="AI272" s="130">
        <v>0</v>
      </c>
      <c r="AJ272" s="108">
        <v>10</v>
      </c>
      <c r="AK272" s="140">
        <v>0.7142857142857143</v>
      </c>
      <c r="AL272" s="108">
        <v>3</v>
      </c>
      <c r="AM272" s="108">
        <v>3</v>
      </c>
      <c r="AN272" s="108" t="s">
        <v>614</v>
      </c>
      <c r="AO272" s="108">
        <v>4</v>
      </c>
      <c r="AP272" s="130">
        <v>0</v>
      </c>
      <c r="AQ272" s="108">
        <v>10</v>
      </c>
      <c r="AR272" s="135">
        <v>0.83333333333333337</v>
      </c>
      <c r="AS272" s="130">
        <v>0</v>
      </c>
      <c r="AT272" s="130">
        <v>0</v>
      </c>
      <c r="AU272" s="108" t="s">
        <v>534</v>
      </c>
      <c r="AV272" s="134">
        <v>0</v>
      </c>
      <c r="AW272" s="108">
        <v>2</v>
      </c>
      <c r="AX272" s="108" t="s">
        <v>614</v>
      </c>
      <c r="AY272" s="108">
        <v>2</v>
      </c>
      <c r="AZ272" s="135">
        <v>1</v>
      </c>
      <c r="BA272" s="130">
        <v>0</v>
      </c>
      <c r="BB272" s="131" t="s">
        <v>603</v>
      </c>
      <c r="BC272" s="108" t="s">
        <v>534</v>
      </c>
      <c r="BD272" s="134">
        <v>0</v>
      </c>
      <c r="BE272" s="108">
        <v>10</v>
      </c>
      <c r="BF272" s="108">
        <v>10</v>
      </c>
      <c r="BG272" s="135">
        <v>1</v>
      </c>
      <c r="BH272" s="108">
        <v>4</v>
      </c>
      <c r="BI272" s="108">
        <v>7</v>
      </c>
      <c r="BJ272" s="108">
        <v>11</v>
      </c>
      <c r="BK272" s="135">
        <v>1</v>
      </c>
      <c r="BL272" s="108">
        <v>71</v>
      </c>
      <c r="BM272" s="135">
        <v>0.80681818181818177</v>
      </c>
    </row>
    <row r="273" spans="2:65" x14ac:dyDescent="0.35">
      <c r="B273" s="107" t="s">
        <v>1</v>
      </c>
      <c r="C273" s="107" t="s">
        <v>8</v>
      </c>
      <c r="D273" s="107" t="s">
        <v>9</v>
      </c>
      <c r="E273" s="144" t="s">
        <v>525</v>
      </c>
      <c r="F273" s="107" t="s">
        <v>1190</v>
      </c>
      <c r="G273" s="107" t="s">
        <v>811</v>
      </c>
      <c r="H273" s="107" t="s">
        <v>2194</v>
      </c>
      <c r="I273" s="133" t="s">
        <v>603</v>
      </c>
      <c r="J273" s="107" t="s">
        <v>2060</v>
      </c>
      <c r="K273" s="133" t="s">
        <v>603</v>
      </c>
      <c r="L273" s="107" t="s">
        <v>619</v>
      </c>
      <c r="M273" s="107" t="s">
        <v>534</v>
      </c>
      <c r="N273" s="132" t="s">
        <v>534</v>
      </c>
      <c r="O273" s="107">
        <v>2</v>
      </c>
      <c r="P273" s="107">
        <v>2</v>
      </c>
      <c r="Q273" s="107">
        <v>1</v>
      </c>
      <c r="R273" s="107">
        <v>1</v>
      </c>
      <c r="S273" s="107">
        <v>2</v>
      </c>
      <c r="T273" s="107">
        <v>2</v>
      </c>
      <c r="U273" s="107">
        <v>2</v>
      </c>
      <c r="V273" s="107">
        <v>2</v>
      </c>
      <c r="W273" s="107">
        <v>4</v>
      </c>
      <c r="X273" s="107" t="s">
        <v>2193</v>
      </c>
      <c r="Y273" s="107" t="s">
        <v>548</v>
      </c>
      <c r="Z273" s="107" t="s">
        <v>548</v>
      </c>
      <c r="AA273" s="107" t="s">
        <v>548</v>
      </c>
      <c r="AB273" s="107" t="s">
        <v>548</v>
      </c>
      <c r="AC273" s="107">
        <v>18</v>
      </c>
      <c r="AD273" s="139">
        <v>1</v>
      </c>
      <c r="AE273" s="107">
        <v>10</v>
      </c>
      <c r="AF273" s="107">
        <v>10</v>
      </c>
      <c r="AG273" s="139">
        <v>1</v>
      </c>
      <c r="AH273" s="107">
        <v>10</v>
      </c>
      <c r="AI273" s="138">
        <v>0</v>
      </c>
      <c r="AJ273" s="107">
        <v>10</v>
      </c>
      <c r="AK273" s="137">
        <v>0.7142857142857143</v>
      </c>
      <c r="AL273" s="107">
        <v>3</v>
      </c>
      <c r="AM273" s="138">
        <v>0</v>
      </c>
      <c r="AN273" s="107" t="s">
        <v>614</v>
      </c>
      <c r="AO273" s="138">
        <v>0</v>
      </c>
      <c r="AP273" s="138">
        <v>0</v>
      </c>
      <c r="AQ273" s="107">
        <v>3</v>
      </c>
      <c r="AR273" s="136">
        <v>0.25</v>
      </c>
      <c r="AS273" s="107">
        <v>5</v>
      </c>
      <c r="AT273" s="138">
        <v>0</v>
      </c>
      <c r="AU273" s="107">
        <v>5</v>
      </c>
      <c r="AV273" s="136">
        <v>0.55555555555555558</v>
      </c>
      <c r="AW273" s="107">
        <v>2</v>
      </c>
      <c r="AX273" s="107" t="s">
        <v>614</v>
      </c>
      <c r="AY273" s="107">
        <v>2</v>
      </c>
      <c r="AZ273" s="139">
        <v>1</v>
      </c>
      <c r="BA273" s="107">
        <v>2</v>
      </c>
      <c r="BB273" s="133" t="s">
        <v>603</v>
      </c>
      <c r="BC273" s="107">
        <v>2</v>
      </c>
      <c r="BD273" s="139">
        <v>1</v>
      </c>
      <c r="BE273" s="107">
        <v>10</v>
      </c>
      <c r="BF273" s="107">
        <v>10</v>
      </c>
      <c r="BG273" s="139">
        <v>1</v>
      </c>
      <c r="BH273" s="107">
        <v>4</v>
      </c>
      <c r="BI273" s="107">
        <v>7</v>
      </c>
      <c r="BJ273" s="107">
        <v>11</v>
      </c>
      <c r="BK273" s="139">
        <v>1</v>
      </c>
      <c r="BL273" s="108">
        <v>71</v>
      </c>
      <c r="BM273" s="139">
        <v>0.80681818181818177</v>
      </c>
    </row>
    <row r="274" spans="2:65" x14ac:dyDescent="0.35">
      <c r="B274" s="108" t="s">
        <v>1</v>
      </c>
      <c r="C274" s="108" t="s">
        <v>8</v>
      </c>
      <c r="D274" s="108" t="s">
        <v>244</v>
      </c>
      <c r="E274" s="143" t="s">
        <v>270</v>
      </c>
      <c r="F274" s="108" t="s">
        <v>1082</v>
      </c>
      <c r="G274" s="108" t="s">
        <v>11</v>
      </c>
      <c r="H274" s="108" t="s">
        <v>2192</v>
      </c>
      <c r="I274" s="131" t="s">
        <v>603</v>
      </c>
      <c r="J274" s="108" t="s">
        <v>2095</v>
      </c>
      <c r="K274" s="131" t="s">
        <v>603</v>
      </c>
      <c r="L274" s="108" t="s">
        <v>619</v>
      </c>
      <c r="M274" s="108" t="s">
        <v>534</v>
      </c>
      <c r="N274" s="129" t="s">
        <v>534</v>
      </c>
      <c r="O274" s="108">
        <v>2</v>
      </c>
      <c r="P274" s="108">
        <v>2</v>
      </c>
      <c r="Q274" s="108">
        <v>1</v>
      </c>
      <c r="R274" s="108">
        <v>1</v>
      </c>
      <c r="S274" s="108">
        <v>2</v>
      </c>
      <c r="T274" s="108">
        <v>2</v>
      </c>
      <c r="U274" s="108">
        <v>2</v>
      </c>
      <c r="V274" s="108">
        <v>2</v>
      </c>
      <c r="W274" s="130">
        <v>0</v>
      </c>
      <c r="X274" s="108" t="s">
        <v>2191</v>
      </c>
      <c r="Y274" s="108" t="s">
        <v>548</v>
      </c>
      <c r="Z274" s="108" t="s">
        <v>548</v>
      </c>
      <c r="AA274" s="108" t="s">
        <v>548</v>
      </c>
      <c r="AB274" s="108" t="s">
        <v>548</v>
      </c>
      <c r="AC274" s="108">
        <v>14</v>
      </c>
      <c r="AD274" s="135">
        <v>0.77777777777777779</v>
      </c>
      <c r="AE274" s="108">
        <v>10</v>
      </c>
      <c r="AF274" s="108">
        <v>10</v>
      </c>
      <c r="AG274" s="135">
        <v>1</v>
      </c>
      <c r="AH274" s="108">
        <v>10</v>
      </c>
      <c r="AI274" s="130">
        <v>0</v>
      </c>
      <c r="AJ274" s="108">
        <v>10</v>
      </c>
      <c r="AK274" s="140">
        <v>0.7142857142857143</v>
      </c>
      <c r="AL274" s="108">
        <v>3</v>
      </c>
      <c r="AM274" s="130">
        <v>0</v>
      </c>
      <c r="AN274" s="108" t="s">
        <v>614</v>
      </c>
      <c r="AO274" s="108">
        <v>4</v>
      </c>
      <c r="AP274" s="130">
        <v>0</v>
      </c>
      <c r="AQ274" s="108">
        <v>7</v>
      </c>
      <c r="AR274" s="134">
        <v>0.58333333333333337</v>
      </c>
      <c r="AS274" s="108">
        <v>5</v>
      </c>
      <c r="AT274" s="108">
        <v>4</v>
      </c>
      <c r="AU274" s="108">
        <v>9</v>
      </c>
      <c r="AV274" s="135">
        <v>1</v>
      </c>
      <c r="AW274" s="130">
        <v>0</v>
      </c>
      <c r="AX274" s="108" t="s">
        <v>614</v>
      </c>
      <c r="AY274" s="108" t="s">
        <v>534</v>
      </c>
      <c r="AZ274" s="134">
        <v>0</v>
      </c>
      <c r="BA274" s="130">
        <v>0</v>
      </c>
      <c r="BB274" s="131" t="s">
        <v>603</v>
      </c>
      <c r="BC274" s="108" t="s">
        <v>534</v>
      </c>
      <c r="BD274" s="134">
        <v>0</v>
      </c>
      <c r="BE274" s="108">
        <v>10</v>
      </c>
      <c r="BF274" s="108">
        <v>10</v>
      </c>
      <c r="BG274" s="135">
        <v>1</v>
      </c>
      <c r="BH274" s="108">
        <v>4</v>
      </c>
      <c r="BI274" s="108">
        <v>7</v>
      </c>
      <c r="BJ274" s="108">
        <v>11</v>
      </c>
      <c r="BK274" s="135">
        <v>1</v>
      </c>
      <c r="BL274" s="108">
        <v>71</v>
      </c>
      <c r="BM274" s="135">
        <v>0.80681818181818177</v>
      </c>
    </row>
    <row r="275" spans="2:65" x14ac:dyDescent="0.35">
      <c r="B275" s="107" t="s">
        <v>1</v>
      </c>
      <c r="C275" s="107" t="s">
        <v>34</v>
      </c>
      <c r="D275" s="107" t="s">
        <v>294</v>
      </c>
      <c r="E275" s="144" t="s">
        <v>295</v>
      </c>
      <c r="F275" s="107" t="s">
        <v>1045</v>
      </c>
      <c r="G275" s="107" t="s">
        <v>202</v>
      </c>
      <c r="H275" s="107" t="s">
        <v>2190</v>
      </c>
      <c r="I275" s="133" t="s">
        <v>603</v>
      </c>
      <c r="J275" s="107" t="s">
        <v>1323</v>
      </c>
      <c r="K275" s="133" t="s">
        <v>603</v>
      </c>
      <c r="L275" s="107" t="s">
        <v>631</v>
      </c>
      <c r="M275" s="107" t="s">
        <v>534</v>
      </c>
      <c r="N275" s="132" t="s">
        <v>534</v>
      </c>
      <c r="O275" s="107">
        <v>2</v>
      </c>
      <c r="P275" s="107">
        <v>2</v>
      </c>
      <c r="Q275" s="107">
        <v>1</v>
      </c>
      <c r="R275" s="107">
        <v>1</v>
      </c>
      <c r="S275" s="107">
        <v>2</v>
      </c>
      <c r="T275" s="107">
        <v>2</v>
      </c>
      <c r="U275" s="107">
        <v>2</v>
      </c>
      <c r="V275" s="107">
        <v>2</v>
      </c>
      <c r="W275" s="107">
        <v>4</v>
      </c>
      <c r="X275" s="107" t="s">
        <v>2189</v>
      </c>
      <c r="Y275" s="107" t="s">
        <v>548</v>
      </c>
      <c r="Z275" s="107" t="s">
        <v>548</v>
      </c>
      <c r="AA275" s="107" t="s">
        <v>548</v>
      </c>
      <c r="AB275" s="107" t="s">
        <v>548</v>
      </c>
      <c r="AC275" s="107">
        <v>18</v>
      </c>
      <c r="AD275" s="139">
        <v>1</v>
      </c>
      <c r="AE275" s="107" t="s">
        <v>548</v>
      </c>
      <c r="AF275" s="107" t="s">
        <v>534</v>
      </c>
      <c r="AG275" s="132" t="s">
        <v>534</v>
      </c>
      <c r="AH275" s="107">
        <v>10</v>
      </c>
      <c r="AI275" s="107">
        <v>4</v>
      </c>
      <c r="AJ275" s="107">
        <v>14</v>
      </c>
      <c r="AK275" s="139">
        <v>1</v>
      </c>
      <c r="AL275" s="107">
        <v>3</v>
      </c>
      <c r="AM275" s="138">
        <v>0</v>
      </c>
      <c r="AN275" s="107" t="s">
        <v>548</v>
      </c>
      <c r="AO275" s="138">
        <v>0</v>
      </c>
      <c r="AP275" s="107" t="s">
        <v>548</v>
      </c>
      <c r="AQ275" s="107">
        <v>3</v>
      </c>
      <c r="AR275" s="136">
        <v>0.3</v>
      </c>
      <c r="AS275" s="107">
        <v>5</v>
      </c>
      <c r="AT275" s="138">
        <v>0</v>
      </c>
      <c r="AU275" s="107">
        <v>5</v>
      </c>
      <c r="AV275" s="136">
        <v>0.55555555555555558</v>
      </c>
      <c r="AW275" s="138">
        <v>0</v>
      </c>
      <c r="AX275" s="107" t="s">
        <v>548</v>
      </c>
      <c r="AY275" s="107" t="s">
        <v>534</v>
      </c>
      <c r="AZ275" s="136">
        <v>0</v>
      </c>
      <c r="BA275" s="138">
        <v>0</v>
      </c>
      <c r="BB275" s="133" t="s">
        <v>603</v>
      </c>
      <c r="BC275" s="107" t="s">
        <v>534</v>
      </c>
      <c r="BD275" s="136">
        <v>0</v>
      </c>
      <c r="BE275" s="107">
        <v>10</v>
      </c>
      <c r="BF275" s="107">
        <v>10</v>
      </c>
      <c r="BG275" s="139">
        <v>1</v>
      </c>
      <c r="BH275" s="107">
        <v>4</v>
      </c>
      <c r="BI275" s="107">
        <v>7</v>
      </c>
      <c r="BJ275" s="107">
        <v>11</v>
      </c>
      <c r="BK275" s="139">
        <v>1</v>
      </c>
      <c r="BL275" s="108">
        <v>61</v>
      </c>
      <c r="BM275" s="139">
        <v>0.80263157894736847</v>
      </c>
    </row>
    <row r="276" spans="2:65" x14ac:dyDescent="0.35">
      <c r="B276" s="108" t="s">
        <v>1</v>
      </c>
      <c r="C276" s="108" t="s">
        <v>8</v>
      </c>
      <c r="D276" s="108" t="s">
        <v>414</v>
      </c>
      <c r="E276" s="143" t="s">
        <v>502</v>
      </c>
      <c r="F276" s="108" t="s">
        <v>1166</v>
      </c>
      <c r="G276" s="108" t="s">
        <v>811</v>
      </c>
      <c r="H276" s="108" t="s">
        <v>2188</v>
      </c>
      <c r="I276" s="131" t="s">
        <v>603</v>
      </c>
      <c r="J276" s="108" t="s">
        <v>2095</v>
      </c>
      <c r="K276" s="131" t="s">
        <v>603</v>
      </c>
      <c r="L276" s="108" t="s">
        <v>663</v>
      </c>
      <c r="M276" s="108" t="s">
        <v>534</v>
      </c>
      <c r="N276" s="129" t="s">
        <v>534</v>
      </c>
      <c r="O276" s="108">
        <v>2</v>
      </c>
      <c r="P276" s="108">
        <v>2</v>
      </c>
      <c r="Q276" s="108">
        <v>1</v>
      </c>
      <c r="R276" s="108">
        <v>1</v>
      </c>
      <c r="S276" s="108">
        <v>2</v>
      </c>
      <c r="T276" s="108">
        <v>2</v>
      </c>
      <c r="U276" s="108">
        <v>2</v>
      </c>
      <c r="V276" s="108">
        <v>2</v>
      </c>
      <c r="W276" s="108">
        <v>4</v>
      </c>
      <c r="X276" s="108" t="s">
        <v>1595</v>
      </c>
      <c r="Y276" s="108" t="s">
        <v>548</v>
      </c>
      <c r="Z276" s="108" t="s">
        <v>548</v>
      </c>
      <c r="AA276" s="108" t="s">
        <v>548</v>
      </c>
      <c r="AB276" s="108" t="s">
        <v>548</v>
      </c>
      <c r="AC276" s="108">
        <v>18</v>
      </c>
      <c r="AD276" s="135">
        <v>1</v>
      </c>
      <c r="AE276" s="108">
        <v>10</v>
      </c>
      <c r="AF276" s="108">
        <v>10</v>
      </c>
      <c r="AG276" s="135">
        <v>1</v>
      </c>
      <c r="AH276" s="108">
        <v>10</v>
      </c>
      <c r="AI276" s="130">
        <v>0</v>
      </c>
      <c r="AJ276" s="108">
        <v>10</v>
      </c>
      <c r="AK276" s="140">
        <v>0.7142857142857143</v>
      </c>
      <c r="AL276" s="130">
        <v>0</v>
      </c>
      <c r="AM276" s="130">
        <v>0</v>
      </c>
      <c r="AN276" s="108" t="s">
        <v>614</v>
      </c>
      <c r="AO276" s="108">
        <v>4</v>
      </c>
      <c r="AP276" s="130">
        <v>0</v>
      </c>
      <c r="AQ276" s="108">
        <v>4</v>
      </c>
      <c r="AR276" s="134">
        <v>0.33333333333333331</v>
      </c>
      <c r="AS276" s="108">
        <v>5</v>
      </c>
      <c r="AT276" s="130">
        <v>0</v>
      </c>
      <c r="AU276" s="108">
        <v>5</v>
      </c>
      <c r="AV276" s="134">
        <v>0.55555555555555558</v>
      </c>
      <c r="AW276" s="108">
        <v>2</v>
      </c>
      <c r="AX276" s="108" t="s">
        <v>613</v>
      </c>
      <c r="AY276" s="108">
        <v>2</v>
      </c>
      <c r="AZ276" s="135">
        <v>1</v>
      </c>
      <c r="BA276" s="130">
        <v>0</v>
      </c>
      <c r="BB276" s="131" t="s">
        <v>603</v>
      </c>
      <c r="BC276" s="108" t="s">
        <v>534</v>
      </c>
      <c r="BD276" s="134">
        <v>0</v>
      </c>
      <c r="BE276" s="108">
        <v>10</v>
      </c>
      <c r="BF276" s="108">
        <v>10</v>
      </c>
      <c r="BG276" s="135">
        <v>1</v>
      </c>
      <c r="BH276" s="108">
        <v>4</v>
      </c>
      <c r="BI276" s="108">
        <v>7</v>
      </c>
      <c r="BJ276" s="108">
        <v>11</v>
      </c>
      <c r="BK276" s="135">
        <v>1</v>
      </c>
      <c r="BL276" s="108">
        <v>70</v>
      </c>
      <c r="BM276" s="135">
        <v>0.79545454545454541</v>
      </c>
    </row>
    <row r="277" spans="2:65" x14ac:dyDescent="0.35">
      <c r="B277" s="107" t="s">
        <v>1</v>
      </c>
      <c r="C277" s="107" t="s">
        <v>24</v>
      </c>
      <c r="D277" s="107" t="s">
        <v>89</v>
      </c>
      <c r="E277" s="144" t="s">
        <v>487</v>
      </c>
      <c r="F277" s="107" t="s">
        <v>1221</v>
      </c>
      <c r="G277" s="107" t="s">
        <v>493</v>
      </c>
      <c r="H277" s="107" t="s">
        <v>2187</v>
      </c>
      <c r="I277" s="133" t="s">
        <v>603</v>
      </c>
      <c r="J277" s="107" t="s">
        <v>1323</v>
      </c>
      <c r="K277" s="133" t="s">
        <v>603</v>
      </c>
      <c r="L277" s="107" t="s">
        <v>2186</v>
      </c>
      <c r="M277" s="107" t="s">
        <v>534</v>
      </c>
      <c r="N277" s="132" t="s">
        <v>534</v>
      </c>
      <c r="O277" s="107">
        <v>2</v>
      </c>
      <c r="P277" s="107">
        <v>2</v>
      </c>
      <c r="Q277" s="107">
        <v>1</v>
      </c>
      <c r="R277" s="107">
        <v>1</v>
      </c>
      <c r="S277" s="107">
        <v>2</v>
      </c>
      <c r="T277" s="107">
        <v>2</v>
      </c>
      <c r="U277" s="107">
        <v>2</v>
      </c>
      <c r="V277" s="107">
        <v>2</v>
      </c>
      <c r="W277" s="107">
        <v>4</v>
      </c>
      <c r="X277" s="107" t="s">
        <v>2185</v>
      </c>
      <c r="Y277" s="107" t="s">
        <v>548</v>
      </c>
      <c r="Z277" s="107" t="s">
        <v>548</v>
      </c>
      <c r="AA277" s="107" t="s">
        <v>548</v>
      </c>
      <c r="AB277" s="107" t="s">
        <v>548</v>
      </c>
      <c r="AC277" s="107">
        <v>18</v>
      </c>
      <c r="AD277" s="139">
        <v>1</v>
      </c>
      <c r="AE277" s="107">
        <v>10</v>
      </c>
      <c r="AF277" s="107">
        <v>10</v>
      </c>
      <c r="AG277" s="139">
        <v>1</v>
      </c>
      <c r="AH277" s="107">
        <v>10</v>
      </c>
      <c r="AI277" s="138">
        <v>0</v>
      </c>
      <c r="AJ277" s="107">
        <v>10</v>
      </c>
      <c r="AK277" s="137">
        <v>0.7142857142857143</v>
      </c>
      <c r="AL277" s="138">
        <v>0</v>
      </c>
      <c r="AM277" s="138">
        <v>0</v>
      </c>
      <c r="AN277" s="107" t="s">
        <v>614</v>
      </c>
      <c r="AO277" s="107">
        <v>4</v>
      </c>
      <c r="AP277" s="138">
        <v>0</v>
      </c>
      <c r="AQ277" s="107">
        <v>4</v>
      </c>
      <c r="AR277" s="136">
        <v>0.33333333333333331</v>
      </c>
      <c r="AS277" s="107">
        <v>5</v>
      </c>
      <c r="AT277" s="138">
        <v>0</v>
      </c>
      <c r="AU277" s="107">
        <v>5</v>
      </c>
      <c r="AV277" s="136">
        <v>0.55555555555555558</v>
      </c>
      <c r="AW277" s="138">
        <v>0</v>
      </c>
      <c r="AX277" s="107" t="s">
        <v>614</v>
      </c>
      <c r="AY277" s="107" t="s">
        <v>534</v>
      </c>
      <c r="AZ277" s="136">
        <v>0</v>
      </c>
      <c r="BA277" s="107">
        <v>2</v>
      </c>
      <c r="BB277" s="133" t="s">
        <v>603</v>
      </c>
      <c r="BC277" s="107">
        <v>2</v>
      </c>
      <c r="BD277" s="139">
        <v>1</v>
      </c>
      <c r="BE277" s="107">
        <v>10</v>
      </c>
      <c r="BF277" s="107">
        <v>10</v>
      </c>
      <c r="BG277" s="139">
        <v>1</v>
      </c>
      <c r="BH277" s="107">
        <v>4</v>
      </c>
      <c r="BI277" s="107">
        <v>7</v>
      </c>
      <c r="BJ277" s="107">
        <v>11</v>
      </c>
      <c r="BK277" s="139">
        <v>1</v>
      </c>
      <c r="BL277" s="108">
        <v>70</v>
      </c>
      <c r="BM277" s="139">
        <v>0.79545454545454541</v>
      </c>
    </row>
    <row r="278" spans="2:65" x14ac:dyDescent="0.35">
      <c r="B278" s="108" t="s">
        <v>1</v>
      </c>
      <c r="C278" s="108" t="s">
        <v>2</v>
      </c>
      <c r="D278" s="108" t="s">
        <v>37</v>
      </c>
      <c r="E278" s="143" t="s">
        <v>494</v>
      </c>
      <c r="F278" s="108" t="s">
        <v>1185</v>
      </c>
      <c r="G278" s="108" t="s">
        <v>5</v>
      </c>
      <c r="H278" s="108" t="s">
        <v>2184</v>
      </c>
      <c r="I278" s="131" t="s">
        <v>603</v>
      </c>
      <c r="J278" s="108" t="s">
        <v>1303</v>
      </c>
      <c r="K278" s="131" t="s">
        <v>603</v>
      </c>
      <c r="L278" s="108" t="s">
        <v>604</v>
      </c>
      <c r="M278" s="108" t="s">
        <v>534</v>
      </c>
      <c r="N278" s="129" t="s">
        <v>534</v>
      </c>
      <c r="O278" s="108">
        <v>2</v>
      </c>
      <c r="P278" s="108">
        <v>2</v>
      </c>
      <c r="Q278" s="108">
        <v>1</v>
      </c>
      <c r="R278" s="108">
        <v>1</v>
      </c>
      <c r="S278" s="108">
        <v>2</v>
      </c>
      <c r="T278" s="108">
        <v>2</v>
      </c>
      <c r="U278" s="108">
        <v>2</v>
      </c>
      <c r="V278" s="108">
        <v>2</v>
      </c>
      <c r="W278" s="108">
        <v>4</v>
      </c>
      <c r="X278" s="108" t="s">
        <v>2183</v>
      </c>
      <c r="Y278" s="108" t="s">
        <v>548</v>
      </c>
      <c r="Z278" s="108" t="s">
        <v>548</v>
      </c>
      <c r="AA278" s="108" t="s">
        <v>548</v>
      </c>
      <c r="AB278" s="108" t="s">
        <v>548</v>
      </c>
      <c r="AC278" s="108">
        <v>18</v>
      </c>
      <c r="AD278" s="135">
        <v>1</v>
      </c>
      <c r="AE278" s="108" t="s">
        <v>548</v>
      </c>
      <c r="AF278" s="108" t="s">
        <v>534</v>
      </c>
      <c r="AG278" s="129" t="s">
        <v>534</v>
      </c>
      <c r="AH278" s="108">
        <v>10</v>
      </c>
      <c r="AI278" s="130">
        <v>0</v>
      </c>
      <c r="AJ278" s="108">
        <v>10</v>
      </c>
      <c r="AK278" s="140">
        <v>0.7142857142857143</v>
      </c>
      <c r="AL278" s="130">
        <v>0</v>
      </c>
      <c r="AM278" s="130">
        <v>0</v>
      </c>
      <c r="AN278" s="108" t="s">
        <v>548</v>
      </c>
      <c r="AO278" s="108">
        <v>4</v>
      </c>
      <c r="AP278" s="130">
        <v>0</v>
      </c>
      <c r="AQ278" s="108">
        <v>4</v>
      </c>
      <c r="AR278" s="134">
        <v>0.33333333333333331</v>
      </c>
      <c r="AS278" s="108">
        <v>5</v>
      </c>
      <c r="AT278" s="130">
        <v>0</v>
      </c>
      <c r="AU278" s="108">
        <v>5</v>
      </c>
      <c r="AV278" s="134">
        <v>0.55555555555555558</v>
      </c>
      <c r="AW278" s="108">
        <v>2</v>
      </c>
      <c r="AX278" s="108" t="s">
        <v>548</v>
      </c>
      <c r="AY278" s="108">
        <v>2</v>
      </c>
      <c r="AZ278" s="135">
        <v>1</v>
      </c>
      <c r="BA278" s="108">
        <v>2</v>
      </c>
      <c r="BB278" s="131" t="s">
        <v>603</v>
      </c>
      <c r="BC278" s="108">
        <v>2</v>
      </c>
      <c r="BD278" s="135">
        <v>1</v>
      </c>
      <c r="BE278" s="108">
        <v>10</v>
      </c>
      <c r="BF278" s="108">
        <v>10</v>
      </c>
      <c r="BG278" s="135">
        <v>1</v>
      </c>
      <c r="BH278" s="108">
        <v>4</v>
      </c>
      <c r="BI278" s="108">
        <v>7</v>
      </c>
      <c r="BJ278" s="108">
        <v>11</v>
      </c>
      <c r="BK278" s="135">
        <v>1</v>
      </c>
      <c r="BL278" s="108">
        <v>62</v>
      </c>
      <c r="BM278" s="135">
        <v>0.79487179487179482</v>
      </c>
    </row>
    <row r="279" spans="2:65" x14ac:dyDescent="0.35">
      <c r="B279" s="107" t="s">
        <v>1</v>
      </c>
      <c r="C279" s="107" t="s">
        <v>72</v>
      </c>
      <c r="D279" s="107" t="s">
        <v>148</v>
      </c>
      <c r="E279" s="144" t="s">
        <v>272</v>
      </c>
      <c r="F279" s="107" t="s">
        <v>1018</v>
      </c>
      <c r="G279" s="107" t="s">
        <v>75</v>
      </c>
      <c r="H279" s="107" t="s">
        <v>2182</v>
      </c>
      <c r="I279" s="133" t="s">
        <v>603</v>
      </c>
      <c r="J279" s="107" t="s">
        <v>1958</v>
      </c>
      <c r="K279" s="133" t="s">
        <v>603</v>
      </c>
      <c r="L279" s="107" t="s">
        <v>627</v>
      </c>
      <c r="M279" s="107" t="s">
        <v>534</v>
      </c>
      <c r="N279" s="132" t="s">
        <v>534</v>
      </c>
      <c r="O279" s="107">
        <v>2</v>
      </c>
      <c r="P279" s="107">
        <v>2</v>
      </c>
      <c r="Q279" s="107">
        <v>1</v>
      </c>
      <c r="R279" s="107">
        <v>1</v>
      </c>
      <c r="S279" s="107">
        <v>2</v>
      </c>
      <c r="T279" s="107">
        <v>2</v>
      </c>
      <c r="U279" s="107">
        <v>2</v>
      </c>
      <c r="V279" s="107">
        <v>2</v>
      </c>
      <c r="W279" s="107">
        <v>4</v>
      </c>
      <c r="X279" s="107" t="s">
        <v>2181</v>
      </c>
      <c r="Y279" s="107" t="s">
        <v>548</v>
      </c>
      <c r="Z279" s="107" t="s">
        <v>548</v>
      </c>
      <c r="AA279" s="107" t="s">
        <v>548</v>
      </c>
      <c r="AB279" s="107" t="s">
        <v>548</v>
      </c>
      <c r="AC279" s="107">
        <v>18</v>
      </c>
      <c r="AD279" s="139">
        <v>1</v>
      </c>
      <c r="AE279" s="107">
        <v>10</v>
      </c>
      <c r="AF279" s="107">
        <v>10</v>
      </c>
      <c r="AG279" s="139">
        <v>1</v>
      </c>
      <c r="AH279" s="107">
        <v>10</v>
      </c>
      <c r="AI279" s="138">
        <v>0</v>
      </c>
      <c r="AJ279" s="107">
        <v>10</v>
      </c>
      <c r="AK279" s="137">
        <v>0.7142857142857143</v>
      </c>
      <c r="AL279" s="138">
        <v>0</v>
      </c>
      <c r="AM279" s="138">
        <v>0</v>
      </c>
      <c r="AN279" s="107" t="s">
        <v>614</v>
      </c>
      <c r="AO279" s="107">
        <v>4</v>
      </c>
      <c r="AP279" s="138">
        <v>0</v>
      </c>
      <c r="AQ279" s="107">
        <v>4</v>
      </c>
      <c r="AR279" s="136">
        <v>0.33333333333333331</v>
      </c>
      <c r="AS279" s="107">
        <v>5</v>
      </c>
      <c r="AT279" s="138">
        <v>0</v>
      </c>
      <c r="AU279" s="107">
        <v>5</v>
      </c>
      <c r="AV279" s="136">
        <v>0.55555555555555558</v>
      </c>
      <c r="AW279" s="138">
        <v>0</v>
      </c>
      <c r="AX279" s="107" t="s">
        <v>614</v>
      </c>
      <c r="AY279" s="107" t="s">
        <v>534</v>
      </c>
      <c r="AZ279" s="136">
        <v>0</v>
      </c>
      <c r="BA279" s="107" t="s">
        <v>548</v>
      </c>
      <c r="BB279" s="133" t="s">
        <v>603</v>
      </c>
      <c r="BC279" s="107" t="s">
        <v>534</v>
      </c>
      <c r="BD279" s="132" t="s">
        <v>534</v>
      </c>
      <c r="BE279" s="107">
        <v>10</v>
      </c>
      <c r="BF279" s="107">
        <v>10</v>
      </c>
      <c r="BG279" s="139">
        <v>1</v>
      </c>
      <c r="BH279" s="107">
        <v>4</v>
      </c>
      <c r="BI279" s="107">
        <v>7</v>
      </c>
      <c r="BJ279" s="107">
        <v>11</v>
      </c>
      <c r="BK279" s="139">
        <v>1</v>
      </c>
      <c r="BL279" s="108">
        <v>68</v>
      </c>
      <c r="BM279" s="139">
        <v>0.79069767441860461</v>
      </c>
    </row>
    <row r="280" spans="2:65" x14ac:dyDescent="0.35">
      <c r="B280" s="108" t="s">
        <v>1</v>
      </c>
      <c r="C280" s="108" t="s">
        <v>24</v>
      </c>
      <c r="D280" s="108" t="s">
        <v>64</v>
      </c>
      <c r="E280" s="143" t="s">
        <v>381</v>
      </c>
      <c r="F280" s="108" t="s">
        <v>1214</v>
      </c>
      <c r="G280" s="108" t="s">
        <v>66</v>
      </c>
      <c r="H280" s="108" t="s">
        <v>2180</v>
      </c>
      <c r="I280" s="131" t="s">
        <v>603</v>
      </c>
      <c r="J280" s="108" t="s">
        <v>1323</v>
      </c>
      <c r="K280" s="131" t="s">
        <v>603</v>
      </c>
      <c r="L280" s="108" t="s">
        <v>627</v>
      </c>
      <c r="M280" s="108" t="s">
        <v>534</v>
      </c>
      <c r="N280" s="129" t="s">
        <v>534</v>
      </c>
      <c r="O280" s="108">
        <v>2</v>
      </c>
      <c r="P280" s="108">
        <v>2</v>
      </c>
      <c r="Q280" s="108">
        <v>1</v>
      </c>
      <c r="R280" s="108">
        <v>1</v>
      </c>
      <c r="S280" s="108">
        <v>2</v>
      </c>
      <c r="T280" s="108">
        <v>2</v>
      </c>
      <c r="U280" s="108">
        <v>2</v>
      </c>
      <c r="V280" s="108">
        <v>2</v>
      </c>
      <c r="W280" s="108">
        <v>4</v>
      </c>
      <c r="X280" s="108" t="s">
        <v>2179</v>
      </c>
      <c r="Y280" s="108" t="s">
        <v>548</v>
      </c>
      <c r="Z280" s="108" t="s">
        <v>548</v>
      </c>
      <c r="AA280" s="108" t="s">
        <v>548</v>
      </c>
      <c r="AB280" s="108" t="s">
        <v>548</v>
      </c>
      <c r="AC280" s="108">
        <v>18</v>
      </c>
      <c r="AD280" s="135">
        <v>1</v>
      </c>
      <c r="AE280" s="108">
        <v>10</v>
      </c>
      <c r="AF280" s="108">
        <v>10</v>
      </c>
      <c r="AG280" s="135">
        <v>1</v>
      </c>
      <c r="AH280" s="108">
        <v>10</v>
      </c>
      <c r="AI280" s="130">
        <v>0</v>
      </c>
      <c r="AJ280" s="108">
        <v>10</v>
      </c>
      <c r="AK280" s="140">
        <v>0.7142857142857143</v>
      </c>
      <c r="AL280" s="108">
        <v>3</v>
      </c>
      <c r="AM280" s="108" t="s">
        <v>548</v>
      </c>
      <c r="AN280" s="108" t="s">
        <v>548</v>
      </c>
      <c r="AO280" s="130">
        <v>0</v>
      </c>
      <c r="AP280" s="130">
        <v>0</v>
      </c>
      <c r="AQ280" s="108">
        <v>3</v>
      </c>
      <c r="AR280" s="134">
        <v>0.33333333333333331</v>
      </c>
      <c r="AS280" s="108">
        <v>5</v>
      </c>
      <c r="AT280" s="130">
        <v>0</v>
      </c>
      <c r="AU280" s="108">
        <v>5</v>
      </c>
      <c r="AV280" s="134">
        <v>0.55555555555555558</v>
      </c>
      <c r="AW280" s="130">
        <v>0</v>
      </c>
      <c r="AX280" s="108" t="s">
        <v>614</v>
      </c>
      <c r="AY280" s="108" t="s">
        <v>534</v>
      </c>
      <c r="AZ280" s="134">
        <v>0</v>
      </c>
      <c r="BA280" s="130">
        <v>0</v>
      </c>
      <c r="BB280" s="131" t="s">
        <v>603</v>
      </c>
      <c r="BC280" s="108" t="s">
        <v>534</v>
      </c>
      <c r="BD280" s="134">
        <v>0</v>
      </c>
      <c r="BE280" s="108">
        <v>10</v>
      </c>
      <c r="BF280" s="108">
        <v>10</v>
      </c>
      <c r="BG280" s="135">
        <v>1</v>
      </c>
      <c r="BH280" s="108">
        <v>4</v>
      </c>
      <c r="BI280" s="108">
        <v>7</v>
      </c>
      <c r="BJ280" s="108">
        <v>11</v>
      </c>
      <c r="BK280" s="135">
        <v>1</v>
      </c>
      <c r="BL280" s="108">
        <v>67</v>
      </c>
      <c r="BM280" s="135">
        <v>0.78823529411764703</v>
      </c>
    </row>
    <row r="281" spans="2:65" x14ac:dyDescent="0.35">
      <c r="B281" s="107" t="s">
        <v>1</v>
      </c>
      <c r="C281" s="107" t="s">
        <v>12</v>
      </c>
      <c r="D281" s="107" t="s">
        <v>13</v>
      </c>
      <c r="E281" s="144" t="s">
        <v>326</v>
      </c>
      <c r="F281" s="107" t="s">
        <v>1095</v>
      </c>
      <c r="G281" s="107" t="s">
        <v>15</v>
      </c>
      <c r="H281" s="107" t="s">
        <v>2178</v>
      </c>
      <c r="I281" s="133" t="s">
        <v>603</v>
      </c>
      <c r="J281" s="107" t="s">
        <v>1303</v>
      </c>
      <c r="K281" s="133" t="s">
        <v>603</v>
      </c>
      <c r="L281" s="107" t="s">
        <v>637</v>
      </c>
      <c r="M281" s="107" t="s">
        <v>534</v>
      </c>
      <c r="N281" s="132" t="s">
        <v>534</v>
      </c>
      <c r="O281" s="107">
        <v>2</v>
      </c>
      <c r="P281" s="107">
        <v>2</v>
      </c>
      <c r="Q281" s="107">
        <v>1</v>
      </c>
      <c r="R281" s="107">
        <v>1</v>
      </c>
      <c r="S281" s="107">
        <v>2</v>
      </c>
      <c r="T281" s="107">
        <v>2</v>
      </c>
      <c r="U281" s="107">
        <v>2</v>
      </c>
      <c r="V281" s="107">
        <v>2</v>
      </c>
      <c r="W281" s="138">
        <v>0</v>
      </c>
      <c r="X281" s="107" t="s">
        <v>2177</v>
      </c>
      <c r="Y281" s="107" t="s">
        <v>548</v>
      </c>
      <c r="Z281" s="107" t="s">
        <v>548</v>
      </c>
      <c r="AA281" s="107" t="s">
        <v>548</v>
      </c>
      <c r="AB281" s="107" t="s">
        <v>548</v>
      </c>
      <c r="AC281" s="107">
        <v>14</v>
      </c>
      <c r="AD281" s="139">
        <v>0.77777777777777779</v>
      </c>
      <c r="AE281" s="107">
        <v>10</v>
      </c>
      <c r="AF281" s="107">
        <v>10</v>
      </c>
      <c r="AG281" s="139">
        <v>1</v>
      </c>
      <c r="AH281" s="107">
        <v>10</v>
      </c>
      <c r="AI281" s="138">
        <v>0</v>
      </c>
      <c r="AJ281" s="107">
        <v>10</v>
      </c>
      <c r="AK281" s="137">
        <v>0.7142857142857143</v>
      </c>
      <c r="AL281" s="107">
        <v>3</v>
      </c>
      <c r="AM281" s="107" t="s">
        <v>548</v>
      </c>
      <c r="AN281" s="107" t="s">
        <v>548</v>
      </c>
      <c r="AO281" s="138">
        <v>0</v>
      </c>
      <c r="AP281" s="138">
        <v>0</v>
      </c>
      <c r="AQ281" s="107">
        <v>3</v>
      </c>
      <c r="AR281" s="136">
        <v>0.33333333333333331</v>
      </c>
      <c r="AS281" s="107">
        <v>5</v>
      </c>
      <c r="AT281" s="107">
        <v>4</v>
      </c>
      <c r="AU281" s="107">
        <v>9</v>
      </c>
      <c r="AV281" s="139">
        <v>1</v>
      </c>
      <c r="AW281" s="138">
        <v>0</v>
      </c>
      <c r="AX281" s="107" t="s">
        <v>548</v>
      </c>
      <c r="AY281" s="107" t="s">
        <v>534</v>
      </c>
      <c r="AZ281" s="136">
        <v>0</v>
      </c>
      <c r="BA281" s="138">
        <v>0</v>
      </c>
      <c r="BB281" s="133" t="s">
        <v>603</v>
      </c>
      <c r="BC281" s="107" t="s">
        <v>534</v>
      </c>
      <c r="BD281" s="136">
        <v>0</v>
      </c>
      <c r="BE281" s="107">
        <v>10</v>
      </c>
      <c r="BF281" s="107">
        <v>10</v>
      </c>
      <c r="BG281" s="139">
        <v>1</v>
      </c>
      <c r="BH281" s="107">
        <v>4</v>
      </c>
      <c r="BI281" s="107">
        <v>7</v>
      </c>
      <c r="BJ281" s="107">
        <v>11</v>
      </c>
      <c r="BK281" s="139">
        <v>1</v>
      </c>
      <c r="BL281" s="108">
        <v>67</v>
      </c>
      <c r="BM281" s="139">
        <v>0.78823529411764703</v>
      </c>
    </row>
    <row r="282" spans="2:65" x14ac:dyDescent="0.35">
      <c r="B282" s="108" t="s">
        <v>1</v>
      </c>
      <c r="C282" s="108" t="s">
        <v>24</v>
      </c>
      <c r="D282" s="108" t="s">
        <v>57</v>
      </c>
      <c r="E282" s="143" t="s">
        <v>235</v>
      </c>
      <c r="F282" s="108" t="s">
        <v>1049</v>
      </c>
      <c r="G282" s="108" t="s">
        <v>42</v>
      </c>
      <c r="H282" s="108" t="s">
        <v>2176</v>
      </c>
      <c r="I282" s="131" t="s">
        <v>603</v>
      </c>
      <c r="J282" s="108" t="s">
        <v>1415</v>
      </c>
      <c r="K282" s="131" t="s">
        <v>603</v>
      </c>
      <c r="L282" s="108" t="s">
        <v>2175</v>
      </c>
      <c r="M282" s="108" t="s">
        <v>534</v>
      </c>
      <c r="N282" s="129" t="s">
        <v>534</v>
      </c>
      <c r="O282" s="108">
        <v>2</v>
      </c>
      <c r="P282" s="108">
        <v>2</v>
      </c>
      <c r="Q282" s="108">
        <v>1</v>
      </c>
      <c r="R282" s="108">
        <v>1</v>
      </c>
      <c r="S282" s="108">
        <v>2</v>
      </c>
      <c r="T282" s="108">
        <v>2</v>
      </c>
      <c r="U282" s="108">
        <v>2</v>
      </c>
      <c r="V282" s="108">
        <v>2</v>
      </c>
      <c r="W282" s="108">
        <v>4</v>
      </c>
      <c r="X282" s="108" t="s">
        <v>2174</v>
      </c>
      <c r="Y282" s="108" t="s">
        <v>548</v>
      </c>
      <c r="Z282" s="108" t="s">
        <v>548</v>
      </c>
      <c r="AA282" s="108" t="s">
        <v>548</v>
      </c>
      <c r="AB282" s="108" t="s">
        <v>548</v>
      </c>
      <c r="AC282" s="108">
        <v>18</v>
      </c>
      <c r="AD282" s="135">
        <v>1</v>
      </c>
      <c r="AE282" s="108">
        <v>10</v>
      </c>
      <c r="AF282" s="108">
        <v>10</v>
      </c>
      <c r="AG282" s="135">
        <v>1</v>
      </c>
      <c r="AH282" s="108">
        <v>10</v>
      </c>
      <c r="AI282" s="130">
        <v>0</v>
      </c>
      <c r="AJ282" s="108">
        <v>10</v>
      </c>
      <c r="AK282" s="140">
        <v>0.7142857142857143</v>
      </c>
      <c r="AL282" s="108">
        <v>3</v>
      </c>
      <c r="AM282" s="130">
        <v>0</v>
      </c>
      <c r="AN282" s="108" t="s">
        <v>614</v>
      </c>
      <c r="AO282" s="130">
        <v>0</v>
      </c>
      <c r="AP282" s="130">
        <v>0</v>
      </c>
      <c r="AQ282" s="108">
        <v>3</v>
      </c>
      <c r="AR282" s="134">
        <v>0.25</v>
      </c>
      <c r="AS282" s="108">
        <v>5</v>
      </c>
      <c r="AT282" s="130">
        <v>0</v>
      </c>
      <c r="AU282" s="108">
        <v>5</v>
      </c>
      <c r="AV282" s="134">
        <v>0.55555555555555558</v>
      </c>
      <c r="AW282" s="130">
        <v>0</v>
      </c>
      <c r="AX282" s="108" t="s">
        <v>614</v>
      </c>
      <c r="AY282" s="108" t="s">
        <v>534</v>
      </c>
      <c r="AZ282" s="134">
        <v>0</v>
      </c>
      <c r="BA282" s="108">
        <v>2</v>
      </c>
      <c r="BB282" s="131" t="s">
        <v>603</v>
      </c>
      <c r="BC282" s="108">
        <v>2</v>
      </c>
      <c r="BD282" s="135">
        <v>1</v>
      </c>
      <c r="BE282" s="108">
        <v>10</v>
      </c>
      <c r="BF282" s="108">
        <v>10</v>
      </c>
      <c r="BG282" s="135">
        <v>1</v>
      </c>
      <c r="BH282" s="108">
        <v>4</v>
      </c>
      <c r="BI282" s="108">
        <v>7</v>
      </c>
      <c r="BJ282" s="108">
        <v>11</v>
      </c>
      <c r="BK282" s="135">
        <v>1</v>
      </c>
      <c r="BL282" s="108">
        <v>69</v>
      </c>
      <c r="BM282" s="135">
        <v>0.78409090909090906</v>
      </c>
    </row>
    <row r="283" spans="2:65" x14ac:dyDescent="0.35">
      <c r="B283" s="107" t="s">
        <v>1</v>
      </c>
      <c r="C283" s="107" t="s">
        <v>78</v>
      </c>
      <c r="D283" s="107" t="s">
        <v>78</v>
      </c>
      <c r="E283" s="144" t="s">
        <v>2173</v>
      </c>
      <c r="F283" s="107" t="s">
        <v>1253</v>
      </c>
      <c r="G283" s="107" t="s">
        <v>521</v>
      </c>
      <c r="H283" s="107" t="s">
        <v>2172</v>
      </c>
      <c r="I283" s="133" t="s">
        <v>603</v>
      </c>
      <c r="J283" s="107" t="s">
        <v>1303</v>
      </c>
      <c r="K283" s="133" t="s">
        <v>603</v>
      </c>
      <c r="L283" s="107" t="s">
        <v>627</v>
      </c>
      <c r="M283" s="107" t="s">
        <v>534</v>
      </c>
      <c r="N283" s="132" t="s">
        <v>534</v>
      </c>
      <c r="O283" s="107">
        <v>2</v>
      </c>
      <c r="P283" s="107">
        <v>2</v>
      </c>
      <c r="Q283" s="107">
        <v>1</v>
      </c>
      <c r="R283" s="107">
        <v>1</v>
      </c>
      <c r="S283" s="107">
        <v>2</v>
      </c>
      <c r="T283" s="107">
        <v>2</v>
      </c>
      <c r="U283" s="107">
        <v>2</v>
      </c>
      <c r="V283" s="107">
        <v>2</v>
      </c>
      <c r="W283" s="138">
        <v>0</v>
      </c>
      <c r="X283" s="107" t="s">
        <v>687</v>
      </c>
      <c r="Y283" s="107" t="s">
        <v>548</v>
      </c>
      <c r="Z283" s="107" t="s">
        <v>548</v>
      </c>
      <c r="AA283" s="107" t="s">
        <v>548</v>
      </c>
      <c r="AB283" s="107" t="s">
        <v>548</v>
      </c>
      <c r="AC283" s="107">
        <v>14</v>
      </c>
      <c r="AD283" s="139">
        <v>0.77777777777777779</v>
      </c>
      <c r="AE283" s="107">
        <v>10</v>
      </c>
      <c r="AF283" s="107">
        <v>10</v>
      </c>
      <c r="AG283" s="139">
        <v>1</v>
      </c>
      <c r="AH283" s="107">
        <v>10</v>
      </c>
      <c r="AI283" s="138">
        <v>0</v>
      </c>
      <c r="AJ283" s="107">
        <v>10</v>
      </c>
      <c r="AK283" s="137">
        <v>0.7142857142857143</v>
      </c>
      <c r="AL283" s="107">
        <v>3</v>
      </c>
      <c r="AM283" s="138">
        <v>0</v>
      </c>
      <c r="AN283" s="107" t="s">
        <v>548</v>
      </c>
      <c r="AO283" s="107">
        <v>4</v>
      </c>
      <c r="AP283" s="138">
        <v>0</v>
      </c>
      <c r="AQ283" s="107">
        <v>7</v>
      </c>
      <c r="AR283" s="136">
        <v>0.58333333333333337</v>
      </c>
      <c r="AS283" s="107">
        <v>5</v>
      </c>
      <c r="AT283" s="138">
        <v>0</v>
      </c>
      <c r="AU283" s="107">
        <v>5</v>
      </c>
      <c r="AV283" s="136">
        <v>0.55555555555555558</v>
      </c>
      <c r="AW283" s="138">
        <v>0</v>
      </c>
      <c r="AX283" s="107" t="s">
        <v>614</v>
      </c>
      <c r="AY283" s="107" t="s">
        <v>534</v>
      </c>
      <c r="AZ283" s="136">
        <v>0</v>
      </c>
      <c r="BA283" s="107">
        <v>2</v>
      </c>
      <c r="BB283" s="133" t="s">
        <v>603</v>
      </c>
      <c r="BC283" s="107">
        <v>2</v>
      </c>
      <c r="BD283" s="139">
        <v>1</v>
      </c>
      <c r="BE283" s="107">
        <v>10</v>
      </c>
      <c r="BF283" s="107">
        <v>10</v>
      </c>
      <c r="BG283" s="139">
        <v>1</v>
      </c>
      <c r="BH283" s="107">
        <v>4</v>
      </c>
      <c r="BI283" s="107">
        <v>7</v>
      </c>
      <c r="BJ283" s="107">
        <v>11</v>
      </c>
      <c r="BK283" s="139">
        <v>1</v>
      </c>
      <c r="BL283" s="108">
        <v>69</v>
      </c>
      <c r="BM283" s="139">
        <v>0.78409090909090906</v>
      </c>
    </row>
    <row r="284" spans="2:65" x14ac:dyDescent="0.35">
      <c r="B284" s="108" t="s">
        <v>1</v>
      </c>
      <c r="C284" s="108" t="s">
        <v>72</v>
      </c>
      <c r="D284" s="108" t="s">
        <v>291</v>
      </c>
      <c r="E284" s="143" t="s">
        <v>392</v>
      </c>
      <c r="F284" s="108" t="s">
        <v>1219</v>
      </c>
      <c r="G284" s="108" t="s">
        <v>75</v>
      </c>
      <c r="H284" s="108" t="s">
        <v>2171</v>
      </c>
      <c r="I284" s="131" t="s">
        <v>603</v>
      </c>
      <c r="J284" s="108" t="s">
        <v>1415</v>
      </c>
      <c r="K284" s="131" t="s">
        <v>603</v>
      </c>
      <c r="L284" s="108" t="s">
        <v>627</v>
      </c>
      <c r="M284" s="108" t="s">
        <v>534</v>
      </c>
      <c r="N284" s="129" t="s">
        <v>534</v>
      </c>
      <c r="O284" s="108">
        <v>2</v>
      </c>
      <c r="P284" s="108">
        <v>2</v>
      </c>
      <c r="Q284" s="130">
        <v>0</v>
      </c>
      <c r="R284" s="108">
        <v>1</v>
      </c>
      <c r="S284" s="108">
        <v>2</v>
      </c>
      <c r="T284" s="108">
        <v>2</v>
      </c>
      <c r="U284" s="108" t="s">
        <v>548</v>
      </c>
      <c r="V284" s="108">
        <v>2</v>
      </c>
      <c r="W284" s="130">
        <v>0</v>
      </c>
      <c r="X284" s="108" t="s">
        <v>677</v>
      </c>
      <c r="Y284" s="108" t="s">
        <v>548</v>
      </c>
      <c r="Z284" s="108" t="s">
        <v>548</v>
      </c>
      <c r="AA284" s="108" t="s">
        <v>548</v>
      </c>
      <c r="AB284" s="108" t="s">
        <v>548</v>
      </c>
      <c r="AC284" s="108">
        <v>11</v>
      </c>
      <c r="AD284" s="140">
        <v>0.6875</v>
      </c>
      <c r="AE284" s="108">
        <v>10</v>
      </c>
      <c r="AF284" s="108">
        <v>10</v>
      </c>
      <c r="AG284" s="135">
        <v>1</v>
      </c>
      <c r="AH284" s="108">
        <v>10</v>
      </c>
      <c r="AI284" s="130">
        <v>0</v>
      </c>
      <c r="AJ284" s="108">
        <v>10</v>
      </c>
      <c r="AK284" s="140">
        <v>0.7142857142857143</v>
      </c>
      <c r="AL284" s="130">
        <v>0</v>
      </c>
      <c r="AM284" s="108" t="s">
        <v>548</v>
      </c>
      <c r="AN284" s="108" t="s">
        <v>548</v>
      </c>
      <c r="AO284" s="108">
        <v>4</v>
      </c>
      <c r="AP284" s="130">
        <v>0</v>
      </c>
      <c r="AQ284" s="108">
        <v>4</v>
      </c>
      <c r="AR284" s="134">
        <v>0.44444444444444442</v>
      </c>
      <c r="AS284" s="108">
        <v>5</v>
      </c>
      <c r="AT284" s="130">
        <v>0</v>
      </c>
      <c r="AU284" s="108">
        <v>5</v>
      </c>
      <c r="AV284" s="134">
        <v>0.55555555555555558</v>
      </c>
      <c r="AW284" s="108">
        <v>2</v>
      </c>
      <c r="AX284" s="108" t="s">
        <v>614</v>
      </c>
      <c r="AY284" s="108">
        <v>2</v>
      </c>
      <c r="AZ284" s="135">
        <v>1</v>
      </c>
      <c r="BA284" s="108">
        <v>2</v>
      </c>
      <c r="BB284" s="131" t="s">
        <v>603</v>
      </c>
      <c r="BC284" s="108">
        <v>2</v>
      </c>
      <c r="BD284" s="135">
        <v>1</v>
      </c>
      <c r="BE284" s="108">
        <v>10</v>
      </c>
      <c r="BF284" s="108">
        <v>10</v>
      </c>
      <c r="BG284" s="135">
        <v>1</v>
      </c>
      <c r="BH284" s="108">
        <v>4</v>
      </c>
      <c r="BI284" s="108">
        <v>7</v>
      </c>
      <c r="BJ284" s="108">
        <v>11</v>
      </c>
      <c r="BK284" s="135">
        <v>1</v>
      </c>
      <c r="BL284" s="108">
        <v>65</v>
      </c>
      <c r="BM284" s="135">
        <v>0.7831325301204819</v>
      </c>
    </row>
    <row r="285" spans="2:65" x14ac:dyDescent="0.35">
      <c r="B285" s="107" t="s">
        <v>1</v>
      </c>
      <c r="C285" s="107" t="s">
        <v>78</v>
      </c>
      <c r="D285" s="107" t="s">
        <v>78</v>
      </c>
      <c r="E285" s="144" t="s">
        <v>527</v>
      </c>
      <c r="F285" s="107" t="s">
        <v>1165</v>
      </c>
      <c r="G285" s="107" t="s">
        <v>521</v>
      </c>
      <c r="H285" s="107" t="s">
        <v>2170</v>
      </c>
      <c r="I285" s="133" t="s">
        <v>603</v>
      </c>
      <c r="J285" s="107" t="s">
        <v>1303</v>
      </c>
      <c r="K285" s="133" t="s">
        <v>603</v>
      </c>
      <c r="L285" s="107" t="s">
        <v>627</v>
      </c>
      <c r="M285" s="107" t="s">
        <v>534</v>
      </c>
      <c r="N285" s="132" t="s">
        <v>534</v>
      </c>
      <c r="O285" s="107">
        <v>2</v>
      </c>
      <c r="P285" s="107">
        <v>2</v>
      </c>
      <c r="Q285" s="107" t="s">
        <v>548</v>
      </c>
      <c r="R285" s="107" t="s">
        <v>548</v>
      </c>
      <c r="S285" s="107">
        <v>2</v>
      </c>
      <c r="T285" s="107">
        <v>2</v>
      </c>
      <c r="U285" s="107">
        <v>2</v>
      </c>
      <c r="V285" s="107">
        <v>2</v>
      </c>
      <c r="W285" s="138">
        <v>0</v>
      </c>
      <c r="X285" s="107" t="s">
        <v>687</v>
      </c>
      <c r="Y285" s="107" t="s">
        <v>548</v>
      </c>
      <c r="Z285" s="107" t="s">
        <v>548</v>
      </c>
      <c r="AA285" s="107" t="s">
        <v>548</v>
      </c>
      <c r="AB285" s="107" t="s">
        <v>548</v>
      </c>
      <c r="AC285" s="107">
        <v>12</v>
      </c>
      <c r="AD285" s="139">
        <v>0.75</v>
      </c>
      <c r="AE285" s="107">
        <v>10</v>
      </c>
      <c r="AF285" s="107">
        <v>10</v>
      </c>
      <c r="AG285" s="139">
        <v>1</v>
      </c>
      <c r="AH285" s="107">
        <v>10</v>
      </c>
      <c r="AI285" s="138">
        <v>0</v>
      </c>
      <c r="AJ285" s="107">
        <v>10</v>
      </c>
      <c r="AK285" s="137">
        <v>0.7142857142857143</v>
      </c>
      <c r="AL285" s="107">
        <v>3</v>
      </c>
      <c r="AM285" s="107">
        <v>3</v>
      </c>
      <c r="AN285" s="107" t="s">
        <v>548</v>
      </c>
      <c r="AO285" s="107" t="s">
        <v>548</v>
      </c>
      <c r="AP285" s="138">
        <v>0</v>
      </c>
      <c r="AQ285" s="107">
        <v>6</v>
      </c>
      <c r="AR285" s="139">
        <v>0.75</v>
      </c>
      <c r="AS285" s="107">
        <v>5</v>
      </c>
      <c r="AT285" s="138">
        <v>0</v>
      </c>
      <c r="AU285" s="107">
        <v>5</v>
      </c>
      <c r="AV285" s="136">
        <v>0.55555555555555558</v>
      </c>
      <c r="AW285" s="138">
        <v>0</v>
      </c>
      <c r="AX285" s="107" t="s">
        <v>614</v>
      </c>
      <c r="AY285" s="107" t="s">
        <v>534</v>
      </c>
      <c r="AZ285" s="136">
        <v>0</v>
      </c>
      <c r="BA285" s="138">
        <v>0</v>
      </c>
      <c r="BB285" s="133" t="s">
        <v>603</v>
      </c>
      <c r="BC285" s="107" t="s">
        <v>534</v>
      </c>
      <c r="BD285" s="136">
        <v>0</v>
      </c>
      <c r="BE285" s="107">
        <v>10</v>
      </c>
      <c r="BF285" s="107">
        <v>10</v>
      </c>
      <c r="BG285" s="139">
        <v>1</v>
      </c>
      <c r="BH285" s="107">
        <v>4</v>
      </c>
      <c r="BI285" s="107">
        <v>7</v>
      </c>
      <c r="BJ285" s="107">
        <v>11</v>
      </c>
      <c r="BK285" s="139">
        <v>1</v>
      </c>
      <c r="BL285" s="108">
        <v>64</v>
      </c>
      <c r="BM285" s="139">
        <v>0.78048780487804881</v>
      </c>
    </row>
    <row r="286" spans="2:65" x14ac:dyDescent="0.35">
      <c r="B286" s="108" t="s">
        <v>1</v>
      </c>
      <c r="C286" s="108" t="s">
        <v>78</v>
      </c>
      <c r="D286" s="108" t="s">
        <v>78</v>
      </c>
      <c r="E286" s="143" t="s">
        <v>517</v>
      </c>
      <c r="F286" s="108" t="s">
        <v>1217</v>
      </c>
      <c r="G286" s="108" t="s">
        <v>521</v>
      </c>
      <c r="H286" s="108" t="s">
        <v>2169</v>
      </c>
      <c r="I286" s="131" t="s">
        <v>603</v>
      </c>
      <c r="J286" s="108" t="s">
        <v>2102</v>
      </c>
      <c r="K286" s="131" t="s">
        <v>603</v>
      </c>
      <c r="L286" s="108" t="s">
        <v>648</v>
      </c>
      <c r="M286" s="108" t="s">
        <v>534</v>
      </c>
      <c r="N286" s="129" t="s">
        <v>534</v>
      </c>
      <c r="O286" s="108">
        <v>2</v>
      </c>
      <c r="P286" s="108">
        <v>2</v>
      </c>
      <c r="Q286" s="108">
        <v>1</v>
      </c>
      <c r="R286" s="108">
        <v>1</v>
      </c>
      <c r="S286" s="108">
        <v>2</v>
      </c>
      <c r="T286" s="108" t="s">
        <v>548</v>
      </c>
      <c r="U286" s="130">
        <v>0</v>
      </c>
      <c r="V286" s="108">
        <v>2</v>
      </c>
      <c r="W286" s="130">
        <v>0</v>
      </c>
      <c r="X286" s="108" t="s">
        <v>2168</v>
      </c>
      <c r="Y286" s="108" t="s">
        <v>548</v>
      </c>
      <c r="Z286" s="108" t="s">
        <v>548</v>
      </c>
      <c r="AA286" s="108" t="s">
        <v>548</v>
      </c>
      <c r="AB286" s="108" t="s">
        <v>548</v>
      </c>
      <c r="AC286" s="108">
        <v>10</v>
      </c>
      <c r="AD286" s="140">
        <v>0.625</v>
      </c>
      <c r="AE286" s="108">
        <v>10</v>
      </c>
      <c r="AF286" s="108">
        <v>10</v>
      </c>
      <c r="AG286" s="135">
        <v>1</v>
      </c>
      <c r="AH286" s="108">
        <v>10</v>
      </c>
      <c r="AI286" s="108">
        <v>4</v>
      </c>
      <c r="AJ286" s="108">
        <v>14</v>
      </c>
      <c r="AK286" s="135">
        <v>1</v>
      </c>
      <c r="AL286" s="130">
        <v>0</v>
      </c>
      <c r="AM286" s="108">
        <v>3</v>
      </c>
      <c r="AN286" s="108" t="s">
        <v>548</v>
      </c>
      <c r="AO286" s="108">
        <v>4</v>
      </c>
      <c r="AP286" s="130">
        <v>0</v>
      </c>
      <c r="AQ286" s="108">
        <v>7</v>
      </c>
      <c r="AR286" s="134">
        <v>0.58333333333333337</v>
      </c>
      <c r="AS286" s="108">
        <v>5</v>
      </c>
      <c r="AT286" s="130">
        <v>0</v>
      </c>
      <c r="AU286" s="108">
        <v>5</v>
      </c>
      <c r="AV286" s="134">
        <v>0.55555555555555558</v>
      </c>
      <c r="AW286" s="130">
        <v>0</v>
      </c>
      <c r="AX286" s="108" t="s">
        <v>548</v>
      </c>
      <c r="AY286" s="108" t="s">
        <v>534</v>
      </c>
      <c r="AZ286" s="134">
        <v>0</v>
      </c>
      <c r="BA286" s="130">
        <v>0</v>
      </c>
      <c r="BB286" s="131" t="s">
        <v>603</v>
      </c>
      <c r="BC286" s="108" t="s">
        <v>534</v>
      </c>
      <c r="BD286" s="134">
        <v>0</v>
      </c>
      <c r="BE286" s="108">
        <v>10</v>
      </c>
      <c r="BF286" s="108">
        <v>10</v>
      </c>
      <c r="BG286" s="135">
        <v>1</v>
      </c>
      <c r="BH286" s="108">
        <v>4</v>
      </c>
      <c r="BI286" s="108">
        <v>7</v>
      </c>
      <c r="BJ286" s="108">
        <v>11</v>
      </c>
      <c r="BK286" s="135">
        <v>1</v>
      </c>
      <c r="BL286" s="108">
        <v>67</v>
      </c>
      <c r="BM286" s="135">
        <v>0.77906976744186052</v>
      </c>
    </row>
    <row r="287" spans="2:65" x14ac:dyDescent="0.35">
      <c r="B287" s="107" t="s">
        <v>1</v>
      </c>
      <c r="C287" s="107" t="s">
        <v>21</v>
      </c>
      <c r="D287" s="107" t="s">
        <v>280</v>
      </c>
      <c r="E287" s="144" t="s">
        <v>281</v>
      </c>
      <c r="F287" s="107" t="s">
        <v>1086</v>
      </c>
      <c r="G287" s="107" t="s">
        <v>267</v>
      </c>
      <c r="H287" s="107" t="s">
        <v>2167</v>
      </c>
      <c r="I287" s="133" t="s">
        <v>603</v>
      </c>
      <c r="J287" s="107" t="s">
        <v>1303</v>
      </c>
      <c r="K287" s="133" t="s">
        <v>603</v>
      </c>
      <c r="L287" s="107" t="s">
        <v>620</v>
      </c>
      <c r="M287" s="107" t="s">
        <v>534</v>
      </c>
      <c r="N287" s="132" t="s">
        <v>534</v>
      </c>
      <c r="O287" s="107">
        <v>2</v>
      </c>
      <c r="P287" s="107">
        <v>2</v>
      </c>
      <c r="Q287" s="107">
        <v>1</v>
      </c>
      <c r="R287" s="107">
        <v>1</v>
      </c>
      <c r="S287" s="107">
        <v>2</v>
      </c>
      <c r="T287" s="107" t="s">
        <v>548</v>
      </c>
      <c r="U287" s="107">
        <v>2</v>
      </c>
      <c r="V287" s="107">
        <v>2</v>
      </c>
      <c r="W287" s="138">
        <v>0</v>
      </c>
      <c r="X287" s="107" t="s">
        <v>2166</v>
      </c>
      <c r="Y287" s="107" t="s">
        <v>548</v>
      </c>
      <c r="Z287" s="107" t="s">
        <v>548</v>
      </c>
      <c r="AA287" s="107" t="s">
        <v>548</v>
      </c>
      <c r="AB287" s="107" t="s">
        <v>548</v>
      </c>
      <c r="AC287" s="107">
        <v>12</v>
      </c>
      <c r="AD287" s="139">
        <v>0.75</v>
      </c>
      <c r="AE287" s="107">
        <v>10</v>
      </c>
      <c r="AF287" s="107">
        <v>10</v>
      </c>
      <c r="AG287" s="139">
        <v>1</v>
      </c>
      <c r="AH287" s="107">
        <v>10</v>
      </c>
      <c r="AI287" s="107">
        <v>4</v>
      </c>
      <c r="AJ287" s="107">
        <v>14</v>
      </c>
      <c r="AK287" s="139">
        <v>1</v>
      </c>
      <c r="AL287" s="107">
        <v>3</v>
      </c>
      <c r="AM287" s="138">
        <v>0</v>
      </c>
      <c r="AN287" s="107" t="s">
        <v>548</v>
      </c>
      <c r="AO287" s="138">
        <v>0</v>
      </c>
      <c r="AP287" s="138">
        <v>0</v>
      </c>
      <c r="AQ287" s="107">
        <v>3</v>
      </c>
      <c r="AR287" s="136">
        <v>0.25</v>
      </c>
      <c r="AS287" s="107">
        <v>5</v>
      </c>
      <c r="AT287" s="138">
        <v>0</v>
      </c>
      <c r="AU287" s="107">
        <v>5</v>
      </c>
      <c r="AV287" s="136">
        <v>0.55555555555555558</v>
      </c>
      <c r="AW287" s="138">
        <v>0</v>
      </c>
      <c r="AX287" s="107" t="s">
        <v>614</v>
      </c>
      <c r="AY287" s="107" t="s">
        <v>534</v>
      </c>
      <c r="AZ287" s="136">
        <v>0</v>
      </c>
      <c r="BA287" s="107">
        <v>2</v>
      </c>
      <c r="BB287" s="133" t="s">
        <v>603</v>
      </c>
      <c r="BC287" s="107">
        <v>2</v>
      </c>
      <c r="BD287" s="139">
        <v>1</v>
      </c>
      <c r="BE287" s="107">
        <v>10</v>
      </c>
      <c r="BF287" s="107">
        <v>10</v>
      </c>
      <c r="BG287" s="139">
        <v>1</v>
      </c>
      <c r="BH287" s="107">
        <v>4</v>
      </c>
      <c r="BI287" s="107">
        <v>7</v>
      </c>
      <c r="BJ287" s="107">
        <v>11</v>
      </c>
      <c r="BK287" s="139">
        <v>1</v>
      </c>
      <c r="BL287" s="108">
        <v>67</v>
      </c>
      <c r="BM287" s="139">
        <v>0.77906976744186052</v>
      </c>
    </row>
    <row r="288" spans="2:65" x14ac:dyDescent="0.35">
      <c r="B288" s="108" t="s">
        <v>1</v>
      </c>
      <c r="C288" s="108" t="s">
        <v>78</v>
      </c>
      <c r="D288" s="108" t="s">
        <v>78</v>
      </c>
      <c r="E288" s="143" t="s">
        <v>374</v>
      </c>
      <c r="F288" s="108" t="s">
        <v>1025</v>
      </c>
      <c r="G288" s="108" t="s">
        <v>267</v>
      </c>
      <c r="H288" s="108" t="s">
        <v>2165</v>
      </c>
      <c r="I288" s="131" t="s">
        <v>603</v>
      </c>
      <c r="J288" s="108" t="s">
        <v>1303</v>
      </c>
      <c r="K288" s="131" t="s">
        <v>603</v>
      </c>
      <c r="L288" s="108" t="s">
        <v>627</v>
      </c>
      <c r="M288" s="108" t="s">
        <v>534</v>
      </c>
      <c r="N288" s="129" t="s">
        <v>534</v>
      </c>
      <c r="O288" s="108">
        <v>2</v>
      </c>
      <c r="P288" s="108">
        <v>2</v>
      </c>
      <c r="Q288" s="108" t="s">
        <v>548</v>
      </c>
      <c r="R288" s="108" t="s">
        <v>548</v>
      </c>
      <c r="S288" s="108">
        <v>2</v>
      </c>
      <c r="T288" s="108">
        <v>2</v>
      </c>
      <c r="U288" s="108">
        <v>2</v>
      </c>
      <c r="V288" s="108">
        <v>2</v>
      </c>
      <c r="W288" s="108">
        <v>4</v>
      </c>
      <c r="X288" s="108" t="s">
        <v>1808</v>
      </c>
      <c r="Y288" s="108" t="s">
        <v>548</v>
      </c>
      <c r="Z288" s="108" t="s">
        <v>548</v>
      </c>
      <c r="AA288" s="108" t="s">
        <v>548</v>
      </c>
      <c r="AB288" s="108" t="s">
        <v>548</v>
      </c>
      <c r="AC288" s="108">
        <v>16</v>
      </c>
      <c r="AD288" s="135">
        <v>1</v>
      </c>
      <c r="AE288" s="108">
        <v>10</v>
      </c>
      <c r="AF288" s="108">
        <v>10</v>
      </c>
      <c r="AG288" s="135">
        <v>1</v>
      </c>
      <c r="AH288" s="108">
        <v>10</v>
      </c>
      <c r="AI288" s="130">
        <v>0</v>
      </c>
      <c r="AJ288" s="108">
        <v>10</v>
      </c>
      <c r="AK288" s="140">
        <v>0.7142857142857143</v>
      </c>
      <c r="AL288" s="108">
        <v>3</v>
      </c>
      <c r="AM288" s="108" t="s">
        <v>548</v>
      </c>
      <c r="AN288" s="108" t="s">
        <v>548</v>
      </c>
      <c r="AO288" s="108">
        <v>4</v>
      </c>
      <c r="AP288" s="130">
        <v>0</v>
      </c>
      <c r="AQ288" s="108">
        <v>7</v>
      </c>
      <c r="AR288" s="135">
        <v>0.77777777777777779</v>
      </c>
      <c r="AS288" s="130">
        <v>0</v>
      </c>
      <c r="AT288" s="130">
        <v>0</v>
      </c>
      <c r="AU288" s="108" t="s">
        <v>534</v>
      </c>
      <c r="AV288" s="134">
        <v>0</v>
      </c>
      <c r="AW288" s="130">
        <v>0</v>
      </c>
      <c r="AX288" s="108" t="s">
        <v>614</v>
      </c>
      <c r="AY288" s="108" t="s">
        <v>534</v>
      </c>
      <c r="AZ288" s="134">
        <v>0</v>
      </c>
      <c r="BA288" s="130">
        <v>0</v>
      </c>
      <c r="BB288" s="131" t="s">
        <v>603</v>
      </c>
      <c r="BC288" s="108" t="s">
        <v>534</v>
      </c>
      <c r="BD288" s="134">
        <v>0</v>
      </c>
      <c r="BE288" s="108">
        <v>10</v>
      </c>
      <c r="BF288" s="108">
        <v>10</v>
      </c>
      <c r="BG288" s="135">
        <v>1</v>
      </c>
      <c r="BH288" s="108">
        <v>4</v>
      </c>
      <c r="BI288" s="108">
        <v>7</v>
      </c>
      <c r="BJ288" s="108">
        <v>11</v>
      </c>
      <c r="BK288" s="135">
        <v>1</v>
      </c>
      <c r="BL288" s="108">
        <v>64</v>
      </c>
      <c r="BM288" s="135">
        <v>0.77108433734939763</v>
      </c>
    </row>
    <row r="289" spans="2:65" x14ac:dyDescent="0.35">
      <c r="B289" s="107" t="s">
        <v>1</v>
      </c>
      <c r="C289" s="107" t="s">
        <v>78</v>
      </c>
      <c r="D289" s="107" t="s">
        <v>78</v>
      </c>
      <c r="E289" s="144" t="s">
        <v>435</v>
      </c>
      <c r="F289" s="107" t="s">
        <v>1137</v>
      </c>
      <c r="G289" s="107" t="s">
        <v>80</v>
      </c>
      <c r="H289" s="107" t="s">
        <v>2164</v>
      </c>
      <c r="I289" s="133" t="s">
        <v>603</v>
      </c>
      <c r="J289" s="107" t="s">
        <v>1303</v>
      </c>
      <c r="K289" s="133" t="s">
        <v>603</v>
      </c>
      <c r="L289" s="107" t="s">
        <v>627</v>
      </c>
      <c r="M289" s="107" t="s">
        <v>534</v>
      </c>
      <c r="N289" s="132" t="s">
        <v>534</v>
      </c>
      <c r="O289" s="107">
        <v>2</v>
      </c>
      <c r="P289" s="107">
        <v>2</v>
      </c>
      <c r="Q289" s="107">
        <v>1</v>
      </c>
      <c r="R289" s="107">
        <v>1</v>
      </c>
      <c r="S289" s="107">
        <v>2</v>
      </c>
      <c r="T289" s="107" t="s">
        <v>548</v>
      </c>
      <c r="U289" s="107">
        <v>2</v>
      </c>
      <c r="V289" s="107">
        <v>2</v>
      </c>
      <c r="W289" s="138">
        <v>0</v>
      </c>
      <c r="X289" s="107" t="s">
        <v>2163</v>
      </c>
      <c r="Y289" s="107" t="s">
        <v>548</v>
      </c>
      <c r="Z289" s="107" t="s">
        <v>548</v>
      </c>
      <c r="AA289" s="107" t="s">
        <v>548</v>
      </c>
      <c r="AB289" s="107" t="s">
        <v>548</v>
      </c>
      <c r="AC289" s="107">
        <v>12</v>
      </c>
      <c r="AD289" s="139">
        <v>0.75</v>
      </c>
      <c r="AE289" s="107">
        <v>10</v>
      </c>
      <c r="AF289" s="107">
        <v>10</v>
      </c>
      <c r="AG289" s="139">
        <v>1</v>
      </c>
      <c r="AH289" s="107">
        <v>10</v>
      </c>
      <c r="AI289" s="138">
        <v>0</v>
      </c>
      <c r="AJ289" s="107">
        <v>10</v>
      </c>
      <c r="AK289" s="137">
        <v>0.7142857142857143</v>
      </c>
      <c r="AL289" s="107">
        <v>3</v>
      </c>
      <c r="AM289" s="138">
        <v>0</v>
      </c>
      <c r="AN289" s="107" t="s">
        <v>614</v>
      </c>
      <c r="AO289" s="107" t="s">
        <v>548</v>
      </c>
      <c r="AP289" s="138">
        <v>0</v>
      </c>
      <c r="AQ289" s="107">
        <v>3</v>
      </c>
      <c r="AR289" s="136">
        <v>0.375</v>
      </c>
      <c r="AS289" s="107">
        <v>5</v>
      </c>
      <c r="AT289" s="138">
        <v>0</v>
      </c>
      <c r="AU289" s="107">
        <v>5</v>
      </c>
      <c r="AV289" s="136">
        <v>0.55555555555555558</v>
      </c>
      <c r="AW289" s="138">
        <v>0</v>
      </c>
      <c r="AX289" s="107" t="s">
        <v>614</v>
      </c>
      <c r="AY289" s="107" t="s">
        <v>534</v>
      </c>
      <c r="AZ289" s="136">
        <v>0</v>
      </c>
      <c r="BA289" s="107">
        <v>2</v>
      </c>
      <c r="BB289" s="133" t="s">
        <v>603</v>
      </c>
      <c r="BC289" s="107">
        <v>2</v>
      </c>
      <c r="BD289" s="139">
        <v>1</v>
      </c>
      <c r="BE289" s="107">
        <v>10</v>
      </c>
      <c r="BF289" s="107">
        <v>10</v>
      </c>
      <c r="BG289" s="139">
        <v>1</v>
      </c>
      <c r="BH289" s="107">
        <v>4</v>
      </c>
      <c r="BI289" s="107">
        <v>7</v>
      </c>
      <c r="BJ289" s="107">
        <v>11</v>
      </c>
      <c r="BK289" s="139">
        <v>1</v>
      </c>
      <c r="BL289" s="108">
        <v>63</v>
      </c>
      <c r="BM289" s="139">
        <v>0.76829268292682928</v>
      </c>
    </row>
    <row r="290" spans="2:65" x14ac:dyDescent="0.35">
      <c r="B290" s="108" t="s">
        <v>1</v>
      </c>
      <c r="C290" s="108" t="s">
        <v>8</v>
      </c>
      <c r="D290" s="108" t="s">
        <v>9</v>
      </c>
      <c r="E290" s="143" t="s">
        <v>366</v>
      </c>
      <c r="F290" s="108" t="s">
        <v>1164</v>
      </c>
      <c r="G290" s="108" t="s">
        <v>811</v>
      </c>
      <c r="H290" s="108" t="s">
        <v>2162</v>
      </c>
      <c r="I290" s="131" t="s">
        <v>603</v>
      </c>
      <c r="J290" s="108" t="s">
        <v>1415</v>
      </c>
      <c r="K290" s="131" t="s">
        <v>603</v>
      </c>
      <c r="L290" s="108" t="s">
        <v>616</v>
      </c>
      <c r="M290" s="108" t="s">
        <v>534</v>
      </c>
      <c r="N290" s="129" t="s">
        <v>534</v>
      </c>
      <c r="O290" s="108">
        <v>2</v>
      </c>
      <c r="P290" s="108">
        <v>2</v>
      </c>
      <c r="Q290" s="108">
        <v>1</v>
      </c>
      <c r="R290" s="108">
        <v>1</v>
      </c>
      <c r="S290" s="108">
        <v>2</v>
      </c>
      <c r="T290" s="108">
        <v>2</v>
      </c>
      <c r="U290" s="108">
        <v>2</v>
      </c>
      <c r="V290" s="108">
        <v>2</v>
      </c>
      <c r="W290" s="130">
        <v>0</v>
      </c>
      <c r="X290" s="108" t="s">
        <v>2161</v>
      </c>
      <c r="Y290" s="108" t="s">
        <v>548</v>
      </c>
      <c r="Z290" s="108" t="s">
        <v>548</v>
      </c>
      <c r="AA290" s="108" t="s">
        <v>548</v>
      </c>
      <c r="AB290" s="108" t="s">
        <v>548</v>
      </c>
      <c r="AC290" s="108">
        <v>14</v>
      </c>
      <c r="AD290" s="135">
        <v>0.77777777777777779</v>
      </c>
      <c r="AE290" s="108">
        <v>10</v>
      </c>
      <c r="AF290" s="108">
        <v>10</v>
      </c>
      <c r="AG290" s="135">
        <v>1</v>
      </c>
      <c r="AH290" s="108">
        <v>10</v>
      </c>
      <c r="AI290" s="108">
        <v>4</v>
      </c>
      <c r="AJ290" s="108">
        <v>14</v>
      </c>
      <c r="AK290" s="135">
        <v>1</v>
      </c>
      <c r="AL290" s="130">
        <v>0</v>
      </c>
      <c r="AM290" s="130">
        <v>0</v>
      </c>
      <c r="AN290" s="108" t="s">
        <v>614</v>
      </c>
      <c r="AO290" s="130">
        <v>0</v>
      </c>
      <c r="AP290" s="108" t="s">
        <v>548</v>
      </c>
      <c r="AQ290" s="108" t="s">
        <v>534</v>
      </c>
      <c r="AR290" s="134">
        <v>0</v>
      </c>
      <c r="AS290" s="108">
        <v>5</v>
      </c>
      <c r="AT290" s="130">
        <v>0</v>
      </c>
      <c r="AU290" s="108">
        <v>5</v>
      </c>
      <c r="AV290" s="134">
        <v>0.55555555555555558</v>
      </c>
      <c r="AW290" s="108">
        <v>2</v>
      </c>
      <c r="AX290" s="108" t="s">
        <v>613</v>
      </c>
      <c r="AY290" s="108">
        <v>2</v>
      </c>
      <c r="AZ290" s="135">
        <v>1</v>
      </c>
      <c r="BA290" s="130">
        <v>0</v>
      </c>
      <c r="BB290" s="131" t="s">
        <v>603</v>
      </c>
      <c r="BC290" s="108" t="s">
        <v>534</v>
      </c>
      <c r="BD290" s="134">
        <v>0</v>
      </c>
      <c r="BE290" s="108">
        <v>10</v>
      </c>
      <c r="BF290" s="108">
        <v>10</v>
      </c>
      <c r="BG290" s="135">
        <v>1</v>
      </c>
      <c r="BH290" s="108">
        <v>4</v>
      </c>
      <c r="BI290" s="108">
        <v>7</v>
      </c>
      <c r="BJ290" s="108">
        <v>11</v>
      </c>
      <c r="BK290" s="135">
        <v>1</v>
      </c>
      <c r="BL290" s="108">
        <v>66</v>
      </c>
      <c r="BM290" s="135">
        <v>0.76744186046511631</v>
      </c>
    </row>
    <row r="291" spans="2:65" x14ac:dyDescent="0.35">
      <c r="B291" s="107" t="s">
        <v>1</v>
      </c>
      <c r="C291" s="107" t="s">
        <v>34</v>
      </c>
      <c r="D291" s="107" t="s">
        <v>354</v>
      </c>
      <c r="E291" s="144" t="s">
        <v>355</v>
      </c>
      <c r="F291" s="107" t="s">
        <v>1063</v>
      </c>
      <c r="G291" s="107" t="s">
        <v>202</v>
      </c>
      <c r="H291" s="107" t="s">
        <v>2160</v>
      </c>
      <c r="I291" s="133" t="s">
        <v>603</v>
      </c>
      <c r="J291" s="107" t="s">
        <v>2159</v>
      </c>
      <c r="K291" s="133" t="s">
        <v>603</v>
      </c>
      <c r="L291" s="107" t="s">
        <v>635</v>
      </c>
      <c r="M291" s="107" t="s">
        <v>534</v>
      </c>
      <c r="N291" s="132" t="s">
        <v>534</v>
      </c>
      <c r="O291" s="107">
        <v>2</v>
      </c>
      <c r="P291" s="107">
        <v>2</v>
      </c>
      <c r="Q291" s="107">
        <v>1</v>
      </c>
      <c r="R291" s="107">
        <v>1</v>
      </c>
      <c r="S291" s="107">
        <v>2</v>
      </c>
      <c r="T291" s="107">
        <v>2</v>
      </c>
      <c r="U291" s="107">
        <v>2</v>
      </c>
      <c r="V291" s="107">
        <v>2</v>
      </c>
      <c r="W291" s="138">
        <v>0</v>
      </c>
      <c r="X291" s="107" t="s">
        <v>2158</v>
      </c>
      <c r="Y291" s="107" t="s">
        <v>548</v>
      </c>
      <c r="Z291" s="107" t="s">
        <v>548</v>
      </c>
      <c r="AA291" s="107" t="s">
        <v>548</v>
      </c>
      <c r="AB291" s="107" t="s">
        <v>548</v>
      </c>
      <c r="AC291" s="107">
        <v>14</v>
      </c>
      <c r="AD291" s="139">
        <v>0.77777777777777779</v>
      </c>
      <c r="AE291" s="107">
        <v>10</v>
      </c>
      <c r="AF291" s="107">
        <v>10</v>
      </c>
      <c r="AG291" s="139">
        <v>1</v>
      </c>
      <c r="AH291" s="107">
        <v>10</v>
      </c>
      <c r="AI291" s="107" t="s">
        <v>548</v>
      </c>
      <c r="AJ291" s="107">
        <v>10</v>
      </c>
      <c r="AK291" s="139">
        <v>1</v>
      </c>
      <c r="AL291" s="138">
        <v>0</v>
      </c>
      <c r="AM291" s="107" t="s">
        <v>548</v>
      </c>
      <c r="AN291" s="107" t="s">
        <v>548</v>
      </c>
      <c r="AO291" s="138">
        <v>0</v>
      </c>
      <c r="AP291" s="138">
        <v>0</v>
      </c>
      <c r="AQ291" s="107" t="s">
        <v>534</v>
      </c>
      <c r="AR291" s="136">
        <v>0</v>
      </c>
      <c r="AS291" s="107">
        <v>5</v>
      </c>
      <c r="AT291" s="138">
        <v>0</v>
      </c>
      <c r="AU291" s="107">
        <v>5</v>
      </c>
      <c r="AV291" s="136">
        <v>0.55555555555555558</v>
      </c>
      <c r="AW291" s="107">
        <v>2</v>
      </c>
      <c r="AX291" s="107" t="s">
        <v>614</v>
      </c>
      <c r="AY291" s="107">
        <v>2</v>
      </c>
      <c r="AZ291" s="139">
        <v>1</v>
      </c>
      <c r="BA291" s="138">
        <v>0</v>
      </c>
      <c r="BB291" s="133" t="s">
        <v>603</v>
      </c>
      <c r="BC291" s="107" t="s">
        <v>534</v>
      </c>
      <c r="BD291" s="136">
        <v>0</v>
      </c>
      <c r="BE291" s="107">
        <v>10</v>
      </c>
      <c r="BF291" s="107">
        <v>10</v>
      </c>
      <c r="BG291" s="139">
        <v>1</v>
      </c>
      <c r="BH291" s="107">
        <v>4</v>
      </c>
      <c r="BI291" s="107">
        <v>7</v>
      </c>
      <c r="BJ291" s="107">
        <v>11</v>
      </c>
      <c r="BK291" s="139">
        <v>1</v>
      </c>
      <c r="BL291" s="108">
        <v>62</v>
      </c>
      <c r="BM291" s="139">
        <v>0.76543209876543206</v>
      </c>
    </row>
    <row r="292" spans="2:65" x14ac:dyDescent="0.35">
      <c r="B292" s="108" t="s">
        <v>1</v>
      </c>
      <c r="C292" s="108" t="s">
        <v>27</v>
      </c>
      <c r="D292" s="108" t="s">
        <v>28</v>
      </c>
      <c r="E292" s="143" t="s">
        <v>523</v>
      </c>
      <c r="F292" s="108" t="s">
        <v>1230</v>
      </c>
      <c r="G292" s="108" t="s">
        <v>30</v>
      </c>
      <c r="H292" s="108" t="s">
        <v>2157</v>
      </c>
      <c r="I292" s="131" t="s">
        <v>603</v>
      </c>
      <c r="J292" s="108" t="s">
        <v>2051</v>
      </c>
      <c r="K292" s="131" t="s">
        <v>603</v>
      </c>
      <c r="L292" s="108" t="s">
        <v>635</v>
      </c>
      <c r="M292" s="108" t="s">
        <v>534</v>
      </c>
      <c r="N292" s="129" t="s">
        <v>534</v>
      </c>
      <c r="O292" s="108">
        <v>2</v>
      </c>
      <c r="P292" s="108">
        <v>2</v>
      </c>
      <c r="Q292" s="108">
        <v>1</v>
      </c>
      <c r="R292" s="108">
        <v>1</v>
      </c>
      <c r="S292" s="108">
        <v>2</v>
      </c>
      <c r="T292" s="108">
        <v>2</v>
      </c>
      <c r="U292" s="108">
        <v>2</v>
      </c>
      <c r="V292" s="108">
        <v>2</v>
      </c>
      <c r="W292" s="108">
        <v>4</v>
      </c>
      <c r="X292" s="108" t="s">
        <v>2156</v>
      </c>
      <c r="Y292" s="108" t="s">
        <v>548</v>
      </c>
      <c r="Z292" s="108" t="s">
        <v>548</v>
      </c>
      <c r="AA292" s="108" t="s">
        <v>548</v>
      </c>
      <c r="AB292" s="108" t="s">
        <v>548</v>
      </c>
      <c r="AC292" s="108">
        <v>18</v>
      </c>
      <c r="AD292" s="135">
        <v>1</v>
      </c>
      <c r="AE292" s="108">
        <v>10</v>
      </c>
      <c r="AF292" s="108">
        <v>10</v>
      </c>
      <c r="AG292" s="135">
        <v>1</v>
      </c>
      <c r="AH292" s="108">
        <v>10</v>
      </c>
      <c r="AI292" s="130">
        <v>0</v>
      </c>
      <c r="AJ292" s="108">
        <v>10</v>
      </c>
      <c r="AK292" s="140">
        <v>0.7142857142857143</v>
      </c>
      <c r="AL292" s="130">
        <v>0</v>
      </c>
      <c r="AM292" s="130">
        <v>0</v>
      </c>
      <c r="AN292" s="108" t="s">
        <v>614</v>
      </c>
      <c r="AO292" s="108" t="s">
        <v>548</v>
      </c>
      <c r="AP292" s="130">
        <v>0</v>
      </c>
      <c r="AQ292" s="108" t="s">
        <v>534</v>
      </c>
      <c r="AR292" s="134">
        <v>0</v>
      </c>
      <c r="AS292" s="108">
        <v>5</v>
      </c>
      <c r="AT292" s="130">
        <v>0</v>
      </c>
      <c r="AU292" s="108">
        <v>5</v>
      </c>
      <c r="AV292" s="134">
        <v>0.55555555555555558</v>
      </c>
      <c r="AW292" s="130">
        <v>0</v>
      </c>
      <c r="AX292" s="108" t="s">
        <v>614</v>
      </c>
      <c r="AY292" s="108" t="s">
        <v>534</v>
      </c>
      <c r="AZ292" s="134">
        <v>0</v>
      </c>
      <c r="BA292" s="130">
        <v>0</v>
      </c>
      <c r="BB292" s="131" t="s">
        <v>603</v>
      </c>
      <c r="BC292" s="108" t="s">
        <v>534</v>
      </c>
      <c r="BD292" s="134">
        <v>0</v>
      </c>
      <c r="BE292" s="108">
        <v>10</v>
      </c>
      <c r="BF292" s="108">
        <v>10</v>
      </c>
      <c r="BG292" s="135">
        <v>1</v>
      </c>
      <c r="BH292" s="108">
        <v>4</v>
      </c>
      <c r="BI292" s="108">
        <v>7</v>
      </c>
      <c r="BJ292" s="108">
        <v>11</v>
      </c>
      <c r="BK292" s="135">
        <v>1</v>
      </c>
      <c r="BL292" s="108">
        <v>64</v>
      </c>
      <c r="BM292" s="135">
        <v>0.76190476190476186</v>
      </c>
    </row>
    <row r="293" spans="2:65" x14ac:dyDescent="0.35">
      <c r="B293" s="107" t="s">
        <v>1</v>
      </c>
      <c r="C293" s="107" t="s">
        <v>8</v>
      </c>
      <c r="D293" s="107" t="s">
        <v>9</v>
      </c>
      <c r="E293" s="144" t="s">
        <v>393</v>
      </c>
      <c r="F293" s="107" t="s">
        <v>1167</v>
      </c>
      <c r="G293" s="107" t="s">
        <v>11</v>
      </c>
      <c r="H293" s="107" t="s">
        <v>2155</v>
      </c>
      <c r="I293" s="133" t="s">
        <v>603</v>
      </c>
      <c r="J293" s="107" t="s">
        <v>2154</v>
      </c>
      <c r="K293" s="133" t="s">
        <v>603</v>
      </c>
      <c r="L293" s="107" t="s">
        <v>619</v>
      </c>
      <c r="M293" s="107" t="s">
        <v>534</v>
      </c>
      <c r="N293" s="132" t="s">
        <v>534</v>
      </c>
      <c r="O293" s="107">
        <v>2</v>
      </c>
      <c r="P293" s="107">
        <v>2</v>
      </c>
      <c r="Q293" s="107">
        <v>1</v>
      </c>
      <c r="R293" s="107">
        <v>1</v>
      </c>
      <c r="S293" s="107">
        <v>2</v>
      </c>
      <c r="T293" s="107">
        <v>2</v>
      </c>
      <c r="U293" s="107">
        <v>2</v>
      </c>
      <c r="V293" s="107">
        <v>2</v>
      </c>
      <c r="W293" s="107">
        <v>4</v>
      </c>
      <c r="X293" s="107" t="s">
        <v>746</v>
      </c>
      <c r="Y293" s="107" t="s">
        <v>548</v>
      </c>
      <c r="Z293" s="107" t="s">
        <v>548</v>
      </c>
      <c r="AA293" s="107" t="s">
        <v>548</v>
      </c>
      <c r="AB293" s="107" t="s">
        <v>548</v>
      </c>
      <c r="AC293" s="107">
        <v>18</v>
      </c>
      <c r="AD293" s="139">
        <v>1</v>
      </c>
      <c r="AE293" s="138">
        <v>0</v>
      </c>
      <c r="AF293" s="107" t="s">
        <v>534</v>
      </c>
      <c r="AG293" s="136">
        <v>0</v>
      </c>
      <c r="AH293" s="107">
        <v>10</v>
      </c>
      <c r="AI293" s="138">
        <v>0</v>
      </c>
      <c r="AJ293" s="107">
        <v>10</v>
      </c>
      <c r="AK293" s="137">
        <v>0.7142857142857143</v>
      </c>
      <c r="AL293" s="107">
        <v>3</v>
      </c>
      <c r="AM293" s="138">
        <v>0</v>
      </c>
      <c r="AN293" s="107" t="s">
        <v>614</v>
      </c>
      <c r="AO293" s="107">
        <v>4</v>
      </c>
      <c r="AP293" s="138">
        <v>0</v>
      </c>
      <c r="AQ293" s="107">
        <v>7</v>
      </c>
      <c r="AR293" s="136">
        <v>0.58333333333333337</v>
      </c>
      <c r="AS293" s="107">
        <v>5</v>
      </c>
      <c r="AT293" s="107">
        <v>4</v>
      </c>
      <c r="AU293" s="107">
        <v>9</v>
      </c>
      <c r="AV293" s="139">
        <v>1</v>
      </c>
      <c r="AW293" s="107">
        <v>2</v>
      </c>
      <c r="AX293" s="107" t="s">
        <v>613</v>
      </c>
      <c r="AY293" s="107">
        <v>2</v>
      </c>
      <c r="AZ293" s="139">
        <v>1</v>
      </c>
      <c r="BA293" s="138">
        <v>0</v>
      </c>
      <c r="BB293" s="133" t="s">
        <v>603</v>
      </c>
      <c r="BC293" s="107" t="s">
        <v>534</v>
      </c>
      <c r="BD293" s="136">
        <v>0</v>
      </c>
      <c r="BE293" s="107">
        <v>10</v>
      </c>
      <c r="BF293" s="107">
        <v>10</v>
      </c>
      <c r="BG293" s="139">
        <v>1</v>
      </c>
      <c r="BH293" s="107">
        <v>4</v>
      </c>
      <c r="BI293" s="107">
        <v>7</v>
      </c>
      <c r="BJ293" s="107">
        <v>11</v>
      </c>
      <c r="BK293" s="139">
        <v>1</v>
      </c>
      <c r="BL293" s="108">
        <v>67</v>
      </c>
      <c r="BM293" s="139">
        <v>0.76136363636363635</v>
      </c>
    </row>
    <row r="294" spans="2:65" x14ac:dyDescent="0.35">
      <c r="B294" s="108" t="s">
        <v>1</v>
      </c>
      <c r="C294" s="108" t="s">
        <v>8</v>
      </c>
      <c r="D294" s="108" t="s">
        <v>9</v>
      </c>
      <c r="E294" s="143" t="s">
        <v>271</v>
      </c>
      <c r="F294" s="108" t="s">
        <v>1035</v>
      </c>
      <c r="G294" s="108" t="s">
        <v>11</v>
      </c>
      <c r="H294" s="108" t="s">
        <v>2153</v>
      </c>
      <c r="I294" s="131" t="s">
        <v>603</v>
      </c>
      <c r="J294" s="108" t="s">
        <v>1323</v>
      </c>
      <c r="K294" s="131" t="s">
        <v>603</v>
      </c>
      <c r="L294" s="108" t="s">
        <v>627</v>
      </c>
      <c r="M294" s="108" t="s">
        <v>534</v>
      </c>
      <c r="N294" s="129" t="s">
        <v>534</v>
      </c>
      <c r="O294" s="108">
        <v>2</v>
      </c>
      <c r="P294" s="108">
        <v>2</v>
      </c>
      <c r="Q294" s="108">
        <v>1</v>
      </c>
      <c r="R294" s="108">
        <v>1</v>
      </c>
      <c r="S294" s="108">
        <v>2</v>
      </c>
      <c r="T294" s="108">
        <v>2</v>
      </c>
      <c r="U294" s="108">
        <v>2</v>
      </c>
      <c r="V294" s="108">
        <v>2</v>
      </c>
      <c r="W294" s="108">
        <v>4</v>
      </c>
      <c r="X294" s="108" t="s">
        <v>2152</v>
      </c>
      <c r="Y294" s="108" t="s">
        <v>548</v>
      </c>
      <c r="Z294" s="108" t="s">
        <v>548</v>
      </c>
      <c r="AA294" s="108" t="s">
        <v>548</v>
      </c>
      <c r="AB294" s="108" t="s">
        <v>548</v>
      </c>
      <c r="AC294" s="108">
        <v>18</v>
      </c>
      <c r="AD294" s="135">
        <v>1</v>
      </c>
      <c r="AE294" s="130">
        <v>0</v>
      </c>
      <c r="AF294" s="108" t="s">
        <v>534</v>
      </c>
      <c r="AG294" s="134">
        <v>0</v>
      </c>
      <c r="AH294" s="108">
        <v>10</v>
      </c>
      <c r="AI294" s="130">
        <v>0</v>
      </c>
      <c r="AJ294" s="108">
        <v>10</v>
      </c>
      <c r="AK294" s="140">
        <v>0.7142857142857143</v>
      </c>
      <c r="AL294" s="108">
        <v>3</v>
      </c>
      <c r="AM294" s="130">
        <v>0</v>
      </c>
      <c r="AN294" s="108" t="s">
        <v>614</v>
      </c>
      <c r="AO294" s="108">
        <v>4</v>
      </c>
      <c r="AP294" s="130">
        <v>0</v>
      </c>
      <c r="AQ294" s="108">
        <v>7</v>
      </c>
      <c r="AR294" s="134">
        <v>0.58333333333333337</v>
      </c>
      <c r="AS294" s="108">
        <v>5</v>
      </c>
      <c r="AT294" s="108">
        <v>4</v>
      </c>
      <c r="AU294" s="108">
        <v>9</v>
      </c>
      <c r="AV294" s="135">
        <v>1</v>
      </c>
      <c r="AW294" s="130">
        <v>0</v>
      </c>
      <c r="AX294" s="108" t="s">
        <v>614</v>
      </c>
      <c r="AY294" s="108" t="s">
        <v>534</v>
      </c>
      <c r="AZ294" s="134">
        <v>0</v>
      </c>
      <c r="BA294" s="108">
        <v>2</v>
      </c>
      <c r="BB294" s="131" t="s">
        <v>603</v>
      </c>
      <c r="BC294" s="108">
        <v>2</v>
      </c>
      <c r="BD294" s="135">
        <v>1</v>
      </c>
      <c r="BE294" s="108">
        <v>10</v>
      </c>
      <c r="BF294" s="108">
        <v>10</v>
      </c>
      <c r="BG294" s="135">
        <v>1</v>
      </c>
      <c r="BH294" s="108">
        <v>4</v>
      </c>
      <c r="BI294" s="108">
        <v>7</v>
      </c>
      <c r="BJ294" s="108">
        <v>11</v>
      </c>
      <c r="BK294" s="135">
        <v>1</v>
      </c>
      <c r="BL294" s="108">
        <v>67</v>
      </c>
      <c r="BM294" s="135">
        <v>0.76136363636363635</v>
      </c>
    </row>
    <row r="295" spans="2:65" x14ac:dyDescent="0.35">
      <c r="B295" s="107" t="s">
        <v>1</v>
      </c>
      <c r="C295" s="107" t="s">
        <v>117</v>
      </c>
      <c r="D295" s="107" t="s">
        <v>118</v>
      </c>
      <c r="E295" s="144" t="s">
        <v>551</v>
      </c>
      <c r="F295" s="107" t="s">
        <v>1248</v>
      </c>
      <c r="G295" s="107" t="s">
        <v>45</v>
      </c>
      <c r="H295" s="107" t="s">
        <v>2151</v>
      </c>
      <c r="I295" s="133" t="s">
        <v>603</v>
      </c>
      <c r="J295" s="107" t="s">
        <v>1303</v>
      </c>
      <c r="K295" s="133" t="s">
        <v>603</v>
      </c>
      <c r="L295" s="107" t="s">
        <v>615</v>
      </c>
      <c r="M295" s="107" t="s">
        <v>534</v>
      </c>
      <c r="N295" s="132" t="s">
        <v>534</v>
      </c>
      <c r="O295" s="107">
        <v>2</v>
      </c>
      <c r="P295" s="107">
        <v>2</v>
      </c>
      <c r="Q295" s="107">
        <v>1</v>
      </c>
      <c r="R295" s="107">
        <v>1</v>
      </c>
      <c r="S295" s="107">
        <v>2</v>
      </c>
      <c r="T295" s="107">
        <v>2</v>
      </c>
      <c r="U295" s="107">
        <v>2</v>
      </c>
      <c r="V295" s="107">
        <v>2</v>
      </c>
      <c r="W295" s="107">
        <v>4</v>
      </c>
      <c r="X295" s="107" t="s">
        <v>2150</v>
      </c>
      <c r="Y295" s="107" t="s">
        <v>548</v>
      </c>
      <c r="Z295" s="107" t="s">
        <v>548</v>
      </c>
      <c r="AA295" s="107" t="s">
        <v>548</v>
      </c>
      <c r="AB295" s="107" t="s">
        <v>548</v>
      </c>
      <c r="AC295" s="107">
        <v>18</v>
      </c>
      <c r="AD295" s="139">
        <v>1</v>
      </c>
      <c r="AE295" s="107" t="s">
        <v>548</v>
      </c>
      <c r="AF295" s="107" t="s">
        <v>534</v>
      </c>
      <c r="AG295" s="132" t="s">
        <v>534</v>
      </c>
      <c r="AH295" s="107">
        <v>10</v>
      </c>
      <c r="AI295" s="138">
        <v>0</v>
      </c>
      <c r="AJ295" s="107">
        <v>10</v>
      </c>
      <c r="AK295" s="137">
        <v>0.7142857142857143</v>
      </c>
      <c r="AL295" s="107">
        <v>3</v>
      </c>
      <c r="AM295" s="107" t="s">
        <v>548</v>
      </c>
      <c r="AN295" s="107" t="s">
        <v>548</v>
      </c>
      <c r="AO295" s="138">
        <v>0</v>
      </c>
      <c r="AP295" s="138">
        <v>0</v>
      </c>
      <c r="AQ295" s="107">
        <v>3</v>
      </c>
      <c r="AR295" s="136">
        <v>0.33333333333333331</v>
      </c>
      <c r="AS295" s="107">
        <v>5</v>
      </c>
      <c r="AT295" s="138">
        <v>0</v>
      </c>
      <c r="AU295" s="107">
        <v>5</v>
      </c>
      <c r="AV295" s="136">
        <v>0.55555555555555558</v>
      </c>
      <c r="AW295" s="138">
        <v>0</v>
      </c>
      <c r="AX295" s="107" t="s">
        <v>614</v>
      </c>
      <c r="AY295" s="107" t="s">
        <v>534</v>
      </c>
      <c r="AZ295" s="136">
        <v>0</v>
      </c>
      <c r="BA295" s="138">
        <v>0</v>
      </c>
      <c r="BB295" s="133" t="s">
        <v>603</v>
      </c>
      <c r="BC295" s="107" t="s">
        <v>534</v>
      </c>
      <c r="BD295" s="136">
        <v>0</v>
      </c>
      <c r="BE295" s="107">
        <v>10</v>
      </c>
      <c r="BF295" s="107">
        <v>10</v>
      </c>
      <c r="BG295" s="139">
        <v>1</v>
      </c>
      <c r="BH295" s="107">
        <v>4</v>
      </c>
      <c r="BI295" s="107">
        <v>7</v>
      </c>
      <c r="BJ295" s="107">
        <v>11</v>
      </c>
      <c r="BK295" s="139">
        <v>1</v>
      </c>
      <c r="BL295" s="108">
        <v>57</v>
      </c>
      <c r="BM295" s="139">
        <v>0.76</v>
      </c>
    </row>
    <row r="296" spans="2:65" x14ac:dyDescent="0.35">
      <c r="B296" s="108" t="s">
        <v>1</v>
      </c>
      <c r="C296" s="108" t="s">
        <v>24</v>
      </c>
      <c r="D296" s="108" t="s">
        <v>57</v>
      </c>
      <c r="E296" s="143" t="s">
        <v>111</v>
      </c>
      <c r="F296" s="108" t="s">
        <v>998</v>
      </c>
      <c r="G296" s="108" t="s">
        <v>59</v>
      </c>
      <c r="H296" s="108" t="s">
        <v>2149</v>
      </c>
      <c r="I296" s="131" t="s">
        <v>603</v>
      </c>
      <c r="J296" s="108" t="s">
        <v>1415</v>
      </c>
      <c r="K296" s="131" t="s">
        <v>603</v>
      </c>
      <c r="L296" s="108" t="s">
        <v>749</v>
      </c>
      <c r="M296" s="108" t="s">
        <v>534</v>
      </c>
      <c r="N296" s="129" t="s">
        <v>534</v>
      </c>
      <c r="O296" s="108">
        <v>2</v>
      </c>
      <c r="P296" s="108">
        <v>2</v>
      </c>
      <c r="Q296" s="108">
        <v>1</v>
      </c>
      <c r="R296" s="108">
        <v>1</v>
      </c>
      <c r="S296" s="108">
        <v>2</v>
      </c>
      <c r="T296" s="108">
        <v>2</v>
      </c>
      <c r="U296" s="108">
        <v>2</v>
      </c>
      <c r="V296" s="108">
        <v>2</v>
      </c>
      <c r="W296" s="108">
        <v>4</v>
      </c>
      <c r="X296" s="108" t="s">
        <v>2148</v>
      </c>
      <c r="Y296" s="108" t="s">
        <v>548</v>
      </c>
      <c r="Z296" s="108" t="s">
        <v>548</v>
      </c>
      <c r="AA296" s="108" t="s">
        <v>548</v>
      </c>
      <c r="AB296" s="108" t="s">
        <v>548</v>
      </c>
      <c r="AC296" s="108">
        <v>18</v>
      </c>
      <c r="AD296" s="135">
        <v>1</v>
      </c>
      <c r="AE296" s="108">
        <v>10</v>
      </c>
      <c r="AF296" s="108">
        <v>10</v>
      </c>
      <c r="AG296" s="135">
        <v>1</v>
      </c>
      <c r="AH296" s="108">
        <v>10</v>
      </c>
      <c r="AI296" s="108">
        <v>4</v>
      </c>
      <c r="AJ296" s="108">
        <v>14</v>
      </c>
      <c r="AK296" s="135">
        <v>1</v>
      </c>
      <c r="AL296" s="130">
        <v>0</v>
      </c>
      <c r="AM296" s="108" t="s">
        <v>548</v>
      </c>
      <c r="AN296" s="108" t="s">
        <v>548</v>
      </c>
      <c r="AO296" s="130">
        <v>0</v>
      </c>
      <c r="AP296" s="108" t="s">
        <v>548</v>
      </c>
      <c r="AQ296" s="108" t="s">
        <v>534</v>
      </c>
      <c r="AR296" s="134">
        <v>0</v>
      </c>
      <c r="AS296" s="130">
        <v>0</v>
      </c>
      <c r="AT296" s="130">
        <v>0</v>
      </c>
      <c r="AU296" s="108" t="s">
        <v>534</v>
      </c>
      <c r="AV296" s="134">
        <v>0</v>
      </c>
      <c r="AW296" s="130">
        <v>0</v>
      </c>
      <c r="AX296" s="108" t="s">
        <v>614</v>
      </c>
      <c r="AY296" s="108" t="s">
        <v>534</v>
      </c>
      <c r="AZ296" s="134">
        <v>0</v>
      </c>
      <c r="BA296" s="130">
        <v>0</v>
      </c>
      <c r="BB296" s="131" t="s">
        <v>603</v>
      </c>
      <c r="BC296" s="108" t="s">
        <v>534</v>
      </c>
      <c r="BD296" s="134">
        <v>0</v>
      </c>
      <c r="BE296" s="108">
        <v>10</v>
      </c>
      <c r="BF296" s="108">
        <v>10</v>
      </c>
      <c r="BG296" s="135">
        <v>1</v>
      </c>
      <c r="BH296" s="108">
        <v>4</v>
      </c>
      <c r="BI296" s="108">
        <v>7</v>
      </c>
      <c r="BJ296" s="108">
        <v>11</v>
      </c>
      <c r="BK296" s="135">
        <v>1</v>
      </c>
      <c r="BL296" s="108">
        <v>63</v>
      </c>
      <c r="BM296" s="135">
        <v>0.75903614457831325</v>
      </c>
    </row>
    <row r="297" spans="2:65" x14ac:dyDescent="0.35">
      <c r="B297" s="107" t="s">
        <v>1</v>
      </c>
      <c r="C297" s="107" t="s">
        <v>207</v>
      </c>
      <c r="D297" s="107" t="s">
        <v>208</v>
      </c>
      <c r="E297" s="144" t="s">
        <v>312</v>
      </c>
      <c r="F297" s="107" t="s">
        <v>1024</v>
      </c>
      <c r="G297" s="107" t="s">
        <v>210</v>
      </c>
      <c r="H297" s="107" t="s">
        <v>2147</v>
      </c>
      <c r="I297" s="133" t="s">
        <v>603</v>
      </c>
      <c r="J297" s="107" t="s">
        <v>1998</v>
      </c>
      <c r="K297" s="133" t="s">
        <v>603</v>
      </c>
      <c r="L297" s="107" t="s">
        <v>619</v>
      </c>
      <c r="M297" s="107" t="s">
        <v>534</v>
      </c>
      <c r="N297" s="132" t="s">
        <v>534</v>
      </c>
      <c r="O297" s="107">
        <v>2</v>
      </c>
      <c r="P297" s="107">
        <v>2</v>
      </c>
      <c r="Q297" s="107">
        <v>1</v>
      </c>
      <c r="R297" s="107">
        <v>1</v>
      </c>
      <c r="S297" s="107">
        <v>2</v>
      </c>
      <c r="T297" s="107" t="s">
        <v>548</v>
      </c>
      <c r="U297" s="107">
        <v>2</v>
      </c>
      <c r="V297" s="107">
        <v>2</v>
      </c>
      <c r="W297" s="138">
        <v>0</v>
      </c>
      <c r="X297" s="107" t="s">
        <v>2146</v>
      </c>
      <c r="Y297" s="107" t="s">
        <v>548</v>
      </c>
      <c r="Z297" s="107" t="s">
        <v>548</v>
      </c>
      <c r="AA297" s="107" t="s">
        <v>548</v>
      </c>
      <c r="AB297" s="107" t="s">
        <v>548</v>
      </c>
      <c r="AC297" s="107">
        <v>12</v>
      </c>
      <c r="AD297" s="139">
        <v>0.75</v>
      </c>
      <c r="AE297" s="107">
        <v>10</v>
      </c>
      <c r="AF297" s="107">
        <v>10</v>
      </c>
      <c r="AG297" s="139">
        <v>1</v>
      </c>
      <c r="AH297" s="107">
        <v>10</v>
      </c>
      <c r="AI297" s="138">
        <v>0</v>
      </c>
      <c r="AJ297" s="107">
        <v>10</v>
      </c>
      <c r="AK297" s="137">
        <v>0.7142857142857143</v>
      </c>
      <c r="AL297" s="107">
        <v>3</v>
      </c>
      <c r="AM297" s="138">
        <v>0</v>
      </c>
      <c r="AN297" s="107" t="s">
        <v>614</v>
      </c>
      <c r="AO297" s="138">
        <v>0</v>
      </c>
      <c r="AP297" s="138">
        <v>0</v>
      </c>
      <c r="AQ297" s="107">
        <v>3</v>
      </c>
      <c r="AR297" s="136">
        <v>0.25</v>
      </c>
      <c r="AS297" s="107">
        <v>5</v>
      </c>
      <c r="AT297" s="107">
        <v>4</v>
      </c>
      <c r="AU297" s="107">
        <v>9</v>
      </c>
      <c r="AV297" s="139">
        <v>1</v>
      </c>
      <c r="AW297" s="138">
        <v>0</v>
      </c>
      <c r="AX297" s="107" t="s">
        <v>614</v>
      </c>
      <c r="AY297" s="107" t="s">
        <v>534</v>
      </c>
      <c r="AZ297" s="136">
        <v>0</v>
      </c>
      <c r="BA297" s="138">
        <v>0</v>
      </c>
      <c r="BB297" s="133" t="s">
        <v>603</v>
      </c>
      <c r="BC297" s="107" t="s">
        <v>534</v>
      </c>
      <c r="BD297" s="136">
        <v>0</v>
      </c>
      <c r="BE297" s="107">
        <v>10</v>
      </c>
      <c r="BF297" s="107">
        <v>10</v>
      </c>
      <c r="BG297" s="139">
        <v>1</v>
      </c>
      <c r="BH297" s="107">
        <v>4</v>
      </c>
      <c r="BI297" s="107">
        <v>7</v>
      </c>
      <c r="BJ297" s="107">
        <v>11</v>
      </c>
      <c r="BK297" s="139">
        <v>1</v>
      </c>
      <c r="BL297" s="108">
        <v>65</v>
      </c>
      <c r="BM297" s="139">
        <v>0.7558139534883721</v>
      </c>
    </row>
    <row r="298" spans="2:65" x14ac:dyDescent="0.35">
      <c r="B298" s="108" t="s">
        <v>1</v>
      </c>
      <c r="C298" s="108" t="s">
        <v>72</v>
      </c>
      <c r="D298" s="108" t="s">
        <v>361</v>
      </c>
      <c r="E298" s="143" t="s">
        <v>362</v>
      </c>
      <c r="F298" s="108" t="s">
        <v>1243</v>
      </c>
      <c r="G298" s="108" t="s">
        <v>75</v>
      </c>
      <c r="H298" s="108" t="s">
        <v>2145</v>
      </c>
      <c r="I298" s="131" t="s">
        <v>603</v>
      </c>
      <c r="J298" s="108" t="s">
        <v>2000</v>
      </c>
      <c r="K298" s="131" t="s">
        <v>603</v>
      </c>
      <c r="L298" s="108" t="s">
        <v>630</v>
      </c>
      <c r="M298" s="108" t="s">
        <v>534</v>
      </c>
      <c r="N298" s="129" t="s">
        <v>534</v>
      </c>
      <c r="O298" s="108">
        <v>2</v>
      </c>
      <c r="P298" s="108">
        <v>2</v>
      </c>
      <c r="Q298" s="130">
        <v>0</v>
      </c>
      <c r="R298" s="108">
        <v>1</v>
      </c>
      <c r="S298" s="130">
        <v>0</v>
      </c>
      <c r="T298" s="130">
        <v>0</v>
      </c>
      <c r="U298" s="130">
        <v>0</v>
      </c>
      <c r="V298" s="130">
        <v>0</v>
      </c>
      <c r="W298" s="130">
        <v>0</v>
      </c>
      <c r="X298" s="108" t="s">
        <v>757</v>
      </c>
      <c r="Y298" s="108" t="s">
        <v>548</v>
      </c>
      <c r="Z298" s="108" t="s">
        <v>548</v>
      </c>
      <c r="AA298" s="108" t="s">
        <v>548</v>
      </c>
      <c r="AB298" s="108" t="s">
        <v>548</v>
      </c>
      <c r="AC298" s="108">
        <v>5</v>
      </c>
      <c r="AD298" s="134">
        <v>0.27777777777777779</v>
      </c>
      <c r="AE298" s="108">
        <v>10</v>
      </c>
      <c r="AF298" s="108">
        <v>10</v>
      </c>
      <c r="AG298" s="135">
        <v>1</v>
      </c>
      <c r="AH298" s="108">
        <v>10</v>
      </c>
      <c r="AI298" s="130">
        <v>0</v>
      </c>
      <c r="AJ298" s="108">
        <v>10</v>
      </c>
      <c r="AK298" s="140">
        <v>0.7142857142857143</v>
      </c>
      <c r="AL298" s="108">
        <v>3</v>
      </c>
      <c r="AM298" s="108">
        <v>3</v>
      </c>
      <c r="AN298" s="108" t="s">
        <v>614</v>
      </c>
      <c r="AO298" s="108">
        <v>4</v>
      </c>
      <c r="AP298" s="108">
        <v>2</v>
      </c>
      <c r="AQ298" s="108">
        <v>12</v>
      </c>
      <c r="AR298" s="135">
        <v>1</v>
      </c>
      <c r="AS298" s="130">
        <v>0</v>
      </c>
      <c r="AT298" s="108">
        <v>4</v>
      </c>
      <c r="AU298" s="108">
        <v>4</v>
      </c>
      <c r="AV298" s="134">
        <v>0.44444444444444442</v>
      </c>
      <c r="AW298" s="108">
        <v>2</v>
      </c>
      <c r="AX298" s="108" t="s">
        <v>614</v>
      </c>
      <c r="AY298" s="108">
        <v>2</v>
      </c>
      <c r="AZ298" s="135">
        <v>1</v>
      </c>
      <c r="BA298" s="108">
        <v>2</v>
      </c>
      <c r="BB298" s="131" t="s">
        <v>603</v>
      </c>
      <c r="BC298" s="108">
        <v>2</v>
      </c>
      <c r="BD298" s="135">
        <v>1</v>
      </c>
      <c r="BE298" s="108">
        <v>10</v>
      </c>
      <c r="BF298" s="108">
        <v>10</v>
      </c>
      <c r="BG298" s="135">
        <v>1</v>
      </c>
      <c r="BH298" s="108">
        <v>4</v>
      </c>
      <c r="BI298" s="108">
        <v>7</v>
      </c>
      <c r="BJ298" s="108">
        <v>11</v>
      </c>
      <c r="BK298" s="135">
        <v>1</v>
      </c>
      <c r="BL298" s="108">
        <v>66</v>
      </c>
      <c r="BM298" s="135">
        <v>0.75</v>
      </c>
    </row>
    <row r="299" spans="2:65" x14ac:dyDescent="0.35">
      <c r="B299" s="107" t="s">
        <v>1</v>
      </c>
      <c r="C299" s="107" t="s">
        <v>8</v>
      </c>
      <c r="D299" s="107" t="s">
        <v>414</v>
      </c>
      <c r="E299" s="144" t="s">
        <v>512</v>
      </c>
      <c r="F299" s="107" t="s">
        <v>1157</v>
      </c>
      <c r="G299" s="107" t="s">
        <v>811</v>
      </c>
      <c r="H299" s="107" t="s">
        <v>2144</v>
      </c>
      <c r="I299" s="133" t="s">
        <v>603</v>
      </c>
      <c r="J299" s="107" t="s">
        <v>2095</v>
      </c>
      <c r="K299" s="133" t="s">
        <v>603</v>
      </c>
      <c r="L299" s="107" t="s">
        <v>619</v>
      </c>
      <c r="M299" s="107" t="s">
        <v>534</v>
      </c>
      <c r="N299" s="132" t="s">
        <v>534</v>
      </c>
      <c r="O299" s="107">
        <v>2</v>
      </c>
      <c r="P299" s="107">
        <v>2</v>
      </c>
      <c r="Q299" s="107">
        <v>1</v>
      </c>
      <c r="R299" s="107">
        <v>1</v>
      </c>
      <c r="S299" s="107">
        <v>2</v>
      </c>
      <c r="T299" s="107" t="s">
        <v>548</v>
      </c>
      <c r="U299" s="107">
        <v>2</v>
      </c>
      <c r="V299" s="107">
        <v>2</v>
      </c>
      <c r="W299" s="138">
        <v>0</v>
      </c>
      <c r="X299" s="107" t="s">
        <v>2143</v>
      </c>
      <c r="Y299" s="107" t="s">
        <v>548</v>
      </c>
      <c r="Z299" s="107" t="s">
        <v>548</v>
      </c>
      <c r="AA299" s="107" t="s">
        <v>548</v>
      </c>
      <c r="AB299" s="107" t="s">
        <v>548</v>
      </c>
      <c r="AC299" s="107">
        <v>12</v>
      </c>
      <c r="AD299" s="139">
        <v>0.75</v>
      </c>
      <c r="AE299" s="107">
        <v>10</v>
      </c>
      <c r="AF299" s="107">
        <v>10</v>
      </c>
      <c r="AG299" s="139">
        <v>1</v>
      </c>
      <c r="AH299" s="138">
        <v>0</v>
      </c>
      <c r="AI299" s="107">
        <v>4</v>
      </c>
      <c r="AJ299" s="107">
        <v>4</v>
      </c>
      <c r="AK299" s="136">
        <v>0.2857142857142857</v>
      </c>
      <c r="AL299" s="107">
        <v>3</v>
      </c>
      <c r="AM299" s="138">
        <v>0</v>
      </c>
      <c r="AN299" s="107" t="s">
        <v>614</v>
      </c>
      <c r="AO299" s="107">
        <v>4</v>
      </c>
      <c r="AP299" s="107" t="s">
        <v>548</v>
      </c>
      <c r="AQ299" s="107">
        <v>7</v>
      </c>
      <c r="AR299" s="137">
        <v>0.7</v>
      </c>
      <c r="AS299" s="107">
        <v>5</v>
      </c>
      <c r="AT299" s="138">
        <v>0</v>
      </c>
      <c r="AU299" s="107">
        <v>5</v>
      </c>
      <c r="AV299" s="136">
        <v>0.55555555555555558</v>
      </c>
      <c r="AW299" s="107">
        <v>2</v>
      </c>
      <c r="AX299" s="107" t="s">
        <v>614</v>
      </c>
      <c r="AY299" s="107">
        <v>2</v>
      </c>
      <c r="AZ299" s="139">
        <v>1</v>
      </c>
      <c r="BA299" s="107">
        <v>2</v>
      </c>
      <c r="BB299" s="133" t="s">
        <v>603</v>
      </c>
      <c r="BC299" s="107">
        <v>2</v>
      </c>
      <c r="BD299" s="139">
        <v>1</v>
      </c>
      <c r="BE299" s="107">
        <v>10</v>
      </c>
      <c r="BF299" s="107">
        <v>10</v>
      </c>
      <c r="BG299" s="139">
        <v>1</v>
      </c>
      <c r="BH299" s="107">
        <v>4</v>
      </c>
      <c r="BI299" s="107">
        <v>7</v>
      </c>
      <c r="BJ299" s="107">
        <v>11</v>
      </c>
      <c r="BK299" s="139">
        <v>1</v>
      </c>
      <c r="BL299" s="108">
        <v>63</v>
      </c>
      <c r="BM299" s="139">
        <v>0.75</v>
      </c>
    </row>
    <row r="300" spans="2:65" x14ac:dyDescent="0.35">
      <c r="B300" s="108" t="s">
        <v>1</v>
      </c>
      <c r="C300" s="108" t="s">
        <v>78</v>
      </c>
      <c r="D300" s="108" t="s">
        <v>78</v>
      </c>
      <c r="E300" s="143" t="s">
        <v>213</v>
      </c>
      <c r="F300" s="108" t="s">
        <v>1005</v>
      </c>
      <c r="G300" s="108" t="s">
        <v>521</v>
      </c>
      <c r="H300" s="108" t="s">
        <v>2142</v>
      </c>
      <c r="I300" s="131" t="s">
        <v>603</v>
      </c>
      <c r="J300" s="108" t="s">
        <v>1303</v>
      </c>
      <c r="K300" s="131" t="s">
        <v>603</v>
      </c>
      <c r="L300" s="108" t="s">
        <v>627</v>
      </c>
      <c r="M300" s="108" t="s">
        <v>534</v>
      </c>
      <c r="N300" s="129" t="s">
        <v>534</v>
      </c>
      <c r="O300" s="108">
        <v>2</v>
      </c>
      <c r="P300" s="108">
        <v>2</v>
      </c>
      <c r="Q300" s="108">
        <v>1</v>
      </c>
      <c r="R300" s="108">
        <v>1</v>
      </c>
      <c r="S300" s="108">
        <v>2</v>
      </c>
      <c r="T300" s="108" t="s">
        <v>548</v>
      </c>
      <c r="U300" s="108">
        <v>2</v>
      </c>
      <c r="V300" s="108">
        <v>2</v>
      </c>
      <c r="W300" s="108">
        <v>4</v>
      </c>
      <c r="X300" s="108" t="s">
        <v>2141</v>
      </c>
      <c r="Y300" s="108" t="s">
        <v>548</v>
      </c>
      <c r="Z300" s="108" t="s">
        <v>548</v>
      </c>
      <c r="AA300" s="108" t="s">
        <v>548</v>
      </c>
      <c r="AB300" s="108" t="s">
        <v>548</v>
      </c>
      <c r="AC300" s="108">
        <v>16</v>
      </c>
      <c r="AD300" s="135">
        <v>1</v>
      </c>
      <c r="AE300" s="108">
        <v>10</v>
      </c>
      <c r="AF300" s="108">
        <v>10</v>
      </c>
      <c r="AG300" s="135">
        <v>1</v>
      </c>
      <c r="AH300" s="108">
        <v>10</v>
      </c>
      <c r="AI300" s="130">
        <v>0</v>
      </c>
      <c r="AJ300" s="108">
        <v>10</v>
      </c>
      <c r="AK300" s="140">
        <v>0.7142857142857143</v>
      </c>
      <c r="AL300" s="108">
        <v>3</v>
      </c>
      <c r="AM300" s="108">
        <v>3</v>
      </c>
      <c r="AN300" s="108" t="s">
        <v>548</v>
      </c>
      <c r="AO300" s="108">
        <v>4</v>
      </c>
      <c r="AP300" s="130">
        <v>0</v>
      </c>
      <c r="AQ300" s="108">
        <v>10</v>
      </c>
      <c r="AR300" s="135">
        <v>0.83333333333333337</v>
      </c>
      <c r="AS300" s="108">
        <v>5</v>
      </c>
      <c r="AT300" s="130">
        <v>0</v>
      </c>
      <c r="AU300" s="108">
        <v>5</v>
      </c>
      <c r="AV300" s="134">
        <v>0.55555555555555558</v>
      </c>
      <c r="AW300" s="130">
        <v>0</v>
      </c>
      <c r="AX300" s="108" t="s">
        <v>614</v>
      </c>
      <c r="AY300" s="108" t="s">
        <v>534</v>
      </c>
      <c r="AZ300" s="134">
        <v>0</v>
      </c>
      <c r="BA300" s="108">
        <v>2</v>
      </c>
      <c r="BB300" s="131" t="s">
        <v>603</v>
      </c>
      <c r="BC300" s="108">
        <v>2</v>
      </c>
      <c r="BD300" s="135">
        <v>1</v>
      </c>
      <c r="BE300" s="130">
        <v>0</v>
      </c>
      <c r="BF300" s="108" t="s">
        <v>534</v>
      </c>
      <c r="BG300" s="134">
        <v>0</v>
      </c>
      <c r="BH300" s="108">
        <v>4</v>
      </c>
      <c r="BI300" s="108">
        <v>7</v>
      </c>
      <c r="BJ300" s="108">
        <v>11</v>
      </c>
      <c r="BK300" s="135">
        <v>1</v>
      </c>
      <c r="BL300" s="108">
        <v>64</v>
      </c>
      <c r="BM300" s="140">
        <v>0.7441860465116279</v>
      </c>
    </row>
    <row r="301" spans="2:65" x14ac:dyDescent="0.35">
      <c r="B301" s="107" t="s">
        <v>1</v>
      </c>
      <c r="C301" s="107" t="s">
        <v>8</v>
      </c>
      <c r="D301" s="107" t="s">
        <v>414</v>
      </c>
      <c r="E301" s="144" t="s">
        <v>482</v>
      </c>
      <c r="F301" s="107" t="s">
        <v>1238</v>
      </c>
      <c r="G301" s="107" t="s">
        <v>1330</v>
      </c>
      <c r="H301" s="107" t="s">
        <v>2140</v>
      </c>
      <c r="I301" s="133" t="s">
        <v>603</v>
      </c>
      <c r="J301" s="107" t="s">
        <v>2095</v>
      </c>
      <c r="K301" s="133" t="s">
        <v>603</v>
      </c>
      <c r="L301" s="107" t="s">
        <v>663</v>
      </c>
      <c r="M301" s="107" t="s">
        <v>534</v>
      </c>
      <c r="N301" s="132" t="s">
        <v>534</v>
      </c>
      <c r="O301" s="107">
        <v>2</v>
      </c>
      <c r="P301" s="107">
        <v>2</v>
      </c>
      <c r="Q301" s="107">
        <v>1</v>
      </c>
      <c r="R301" s="107">
        <v>1</v>
      </c>
      <c r="S301" s="107">
        <v>2</v>
      </c>
      <c r="T301" s="107">
        <v>2</v>
      </c>
      <c r="U301" s="107">
        <v>2</v>
      </c>
      <c r="V301" s="107">
        <v>2</v>
      </c>
      <c r="W301" s="107">
        <v>4</v>
      </c>
      <c r="X301" s="107" t="s">
        <v>2139</v>
      </c>
      <c r="Y301" s="107" t="s">
        <v>548</v>
      </c>
      <c r="Z301" s="107" t="s">
        <v>548</v>
      </c>
      <c r="AA301" s="107" t="s">
        <v>548</v>
      </c>
      <c r="AB301" s="107" t="s">
        <v>548</v>
      </c>
      <c r="AC301" s="107">
        <v>18</v>
      </c>
      <c r="AD301" s="139">
        <v>1</v>
      </c>
      <c r="AE301" s="107" t="s">
        <v>548</v>
      </c>
      <c r="AF301" s="107" t="s">
        <v>534</v>
      </c>
      <c r="AG301" s="132" t="s">
        <v>534</v>
      </c>
      <c r="AH301" s="107">
        <v>10</v>
      </c>
      <c r="AI301" s="138">
        <v>0</v>
      </c>
      <c r="AJ301" s="107">
        <v>10</v>
      </c>
      <c r="AK301" s="137">
        <v>0.7142857142857143</v>
      </c>
      <c r="AL301" s="138">
        <v>0</v>
      </c>
      <c r="AM301" s="138">
        <v>0</v>
      </c>
      <c r="AN301" s="107" t="s">
        <v>614</v>
      </c>
      <c r="AO301" s="107">
        <v>4</v>
      </c>
      <c r="AP301" s="138">
        <v>0</v>
      </c>
      <c r="AQ301" s="107">
        <v>4</v>
      </c>
      <c r="AR301" s="136">
        <v>0.33333333333333331</v>
      </c>
      <c r="AS301" s="107">
        <v>5</v>
      </c>
      <c r="AT301" s="138">
        <v>0</v>
      </c>
      <c r="AU301" s="107">
        <v>5</v>
      </c>
      <c r="AV301" s="136">
        <v>0.55555555555555558</v>
      </c>
      <c r="AW301" s="138">
        <v>0</v>
      </c>
      <c r="AX301" s="107" t="s">
        <v>614</v>
      </c>
      <c r="AY301" s="107" t="s">
        <v>534</v>
      </c>
      <c r="AZ301" s="136">
        <v>0</v>
      </c>
      <c r="BA301" s="138">
        <v>0</v>
      </c>
      <c r="BB301" s="133" t="s">
        <v>603</v>
      </c>
      <c r="BC301" s="107" t="s">
        <v>534</v>
      </c>
      <c r="BD301" s="136">
        <v>0</v>
      </c>
      <c r="BE301" s="107">
        <v>10</v>
      </c>
      <c r="BF301" s="107">
        <v>10</v>
      </c>
      <c r="BG301" s="139">
        <v>1</v>
      </c>
      <c r="BH301" s="107">
        <v>4</v>
      </c>
      <c r="BI301" s="107">
        <v>7</v>
      </c>
      <c r="BJ301" s="107">
        <v>11</v>
      </c>
      <c r="BK301" s="139">
        <v>1</v>
      </c>
      <c r="BL301" s="108">
        <v>58</v>
      </c>
      <c r="BM301" s="137">
        <v>0.74358974358974361</v>
      </c>
    </row>
    <row r="302" spans="2:65" x14ac:dyDescent="0.35">
      <c r="B302" s="108" t="s">
        <v>1</v>
      </c>
      <c r="C302" s="108" t="s">
        <v>8</v>
      </c>
      <c r="D302" s="108" t="s">
        <v>364</v>
      </c>
      <c r="E302" s="143" t="s">
        <v>365</v>
      </c>
      <c r="F302" s="108" t="s">
        <v>1105</v>
      </c>
      <c r="G302" s="108" t="s">
        <v>811</v>
      </c>
      <c r="H302" s="108" t="s">
        <v>2138</v>
      </c>
      <c r="I302" s="131" t="s">
        <v>603</v>
      </c>
      <c r="J302" s="108" t="s">
        <v>2060</v>
      </c>
      <c r="K302" s="131" t="s">
        <v>603</v>
      </c>
      <c r="L302" s="108" t="s">
        <v>625</v>
      </c>
      <c r="M302" s="108" t="s">
        <v>534</v>
      </c>
      <c r="N302" s="129" t="s">
        <v>534</v>
      </c>
      <c r="O302" s="108">
        <v>2</v>
      </c>
      <c r="P302" s="108">
        <v>2</v>
      </c>
      <c r="Q302" s="108">
        <v>1</v>
      </c>
      <c r="R302" s="108">
        <v>1</v>
      </c>
      <c r="S302" s="108">
        <v>2</v>
      </c>
      <c r="T302" s="108">
        <v>2</v>
      </c>
      <c r="U302" s="108">
        <v>2</v>
      </c>
      <c r="V302" s="108">
        <v>2</v>
      </c>
      <c r="W302" s="130">
        <v>0</v>
      </c>
      <c r="X302" s="108" t="s">
        <v>681</v>
      </c>
      <c r="Y302" s="108" t="s">
        <v>548</v>
      </c>
      <c r="Z302" s="108" t="s">
        <v>548</v>
      </c>
      <c r="AA302" s="108" t="s">
        <v>548</v>
      </c>
      <c r="AB302" s="108" t="s">
        <v>548</v>
      </c>
      <c r="AC302" s="108">
        <v>14</v>
      </c>
      <c r="AD302" s="135">
        <v>0.77777777777777779</v>
      </c>
      <c r="AE302" s="108" t="s">
        <v>548</v>
      </c>
      <c r="AF302" s="108" t="s">
        <v>534</v>
      </c>
      <c r="AG302" s="129" t="s">
        <v>534</v>
      </c>
      <c r="AH302" s="108">
        <v>10</v>
      </c>
      <c r="AI302" s="130">
        <v>0</v>
      </c>
      <c r="AJ302" s="108">
        <v>10</v>
      </c>
      <c r="AK302" s="140">
        <v>0.7142857142857143</v>
      </c>
      <c r="AL302" s="130">
        <v>0</v>
      </c>
      <c r="AM302" s="130">
        <v>0</v>
      </c>
      <c r="AN302" s="108" t="s">
        <v>614</v>
      </c>
      <c r="AO302" s="130">
        <v>0</v>
      </c>
      <c r="AP302" s="130">
        <v>0</v>
      </c>
      <c r="AQ302" s="108" t="s">
        <v>534</v>
      </c>
      <c r="AR302" s="134">
        <v>0</v>
      </c>
      <c r="AS302" s="108">
        <v>5</v>
      </c>
      <c r="AT302" s="108">
        <v>4</v>
      </c>
      <c r="AU302" s="108">
        <v>9</v>
      </c>
      <c r="AV302" s="135">
        <v>1</v>
      </c>
      <c r="AW302" s="108">
        <v>2</v>
      </c>
      <c r="AX302" s="108" t="s">
        <v>614</v>
      </c>
      <c r="AY302" s="108">
        <v>2</v>
      </c>
      <c r="AZ302" s="135">
        <v>1</v>
      </c>
      <c r="BA302" s="108">
        <v>2</v>
      </c>
      <c r="BB302" s="131" t="s">
        <v>603</v>
      </c>
      <c r="BC302" s="108">
        <v>2</v>
      </c>
      <c r="BD302" s="135">
        <v>1</v>
      </c>
      <c r="BE302" s="108">
        <v>10</v>
      </c>
      <c r="BF302" s="108">
        <v>10</v>
      </c>
      <c r="BG302" s="135">
        <v>1</v>
      </c>
      <c r="BH302" s="108">
        <v>4</v>
      </c>
      <c r="BI302" s="108">
        <v>7</v>
      </c>
      <c r="BJ302" s="108">
        <v>11</v>
      </c>
      <c r="BK302" s="135">
        <v>1</v>
      </c>
      <c r="BL302" s="108">
        <v>58</v>
      </c>
      <c r="BM302" s="140">
        <v>0.74358974358974361</v>
      </c>
    </row>
    <row r="303" spans="2:65" x14ac:dyDescent="0.35">
      <c r="B303" s="107" t="s">
        <v>1</v>
      </c>
      <c r="C303" s="107" t="s">
        <v>12</v>
      </c>
      <c r="D303" s="107" t="s">
        <v>13</v>
      </c>
      <c r="E303" s="144" t="s">
        <v>467</v>
      </c>
      <c r="F303" s="107" t="s">
        <v>1182</v>
      </c>
      <c r="G303" s="107" t="s">
        <v>15</v>
      </c>
      <c r="H303" s="107" t="s">
        <v>2137</v>
      </c>
      <c r="I303" s="133" t="s">
        <v>603</v>
      </c>
      <c r="J303" s="107" t="s">
        <v>1303</v>
      </c>
      <c r="K303" s="133" t="s">
        <v>603</v>
      </c>
      <c r="L303" s="107" t="s">
        <v>637</v>
      </c>
      <c r="M303" s="107" t="s">
        <v>534</v>
      </c>
      <c r="N303" s="132" t="s">
        <v>534</v>
      </c>
      <c r="O303" s="107">
        <v>2</v>
      </c>
      <c r="P303" s="107">
        <v>2</v>
      </c>
      <c r="Q303" s="107">
        <v>1</v>
      </c>
      <c r="R303" s="107">
        <v>1</v>
      </c>
      <c r="S303" s="107">
        <v>2</v>
      </c>
      <c r="T303" s="107">
        <v>2</v>
      </c>
      <c r="U303" s="107">
        <v>2</v>
      </c>
      <c r="V303" s="107">
        <v>2</v>
      </c>
      <c r="W303" s="107">
        <v>4</v>
      </c>
      <c r="X303" s="107" t="s">
        <v>2136</v>
      </c>
      <c r="Y303" s="107" t="s">
        <v>548</v>
      </c>
      <c r="Z303" s="107" t="s">
        <v>548</v>
      </c>
      <c r="AA303" s="107" t="s">
        <v>548</v>
      </c>
      <c r="AB303" s="107" t="s">
        <v>548</v>
      </c>
      <c r="AC303" s="107">
        <v>18</v>
      </c>
      <c r="AD303" s="139">
        <v>1</v>
      </c>
      <c r="AE303" s="138">
        <v>0</v>
      </c>
      <c r="AF303" s="107" t="s">
        <v>534</v>
      </c>
      <c r="AG303" s="136">
        <v>0</v>
      </c>
      <c r="AH303" s="107">
        <v>10</v>
      </c>
      <c r="AI303" s="138">
        <v>0</v>
      </c>
      <c r="AJ303" s="107">
        <v>10</v>
      </c>
      <c r="AK303" s="137">
        <v>0.7142857142857143</v>
      </c>
      <c r="AL303" s="107">
        <v>3</v>
      </c>
      <c r="AM303" s="107" t="s">
        <v>548</v>
      </c>
      <c r="AN303" s="107" t="s">
        <v>548</v>
      </c>
      <c r="AO303" s="138">
        <v>0</v>
      </c>
      <c r="AP303" s="138">
        <v>0</v>
      </c>
      <c r="AQ303" s="107">
        <v>3</v>
      </c>
      <c r="AR303" s="136">
        <v>0.33333333333333331</v>
      </c>
      <c r="AS303" s="107">
        <v>5</v>
      </c>
      <c r="AT303" s="107">
        <v>4</v>
      </c>
      <c r="AU303" s="107">
        <v>9</v>
      </c>
      <c r="AV303" s="139">
        <v>1</v>
      </c>
      <c r="AW303" s="138">
        <v>0</v>
      </c>
      <c r="AX303" s="107" t="s">
        <v>548</v>
      </c>
      <c r="AY303" s="107" t="s">
        <v>534</v>
      </c>
      <c r="AZ303" s="136">
        <v>0</v>
      </c>
      <c r="BA303" s="107">
        <v>2</v>
      </c>
      <c r="BB303" s="133" t="s">
        <v>603</v>
      </c>
      <c r="BC303" s="107">
        <v>2</v>
      </c>
      <c r="BD303" s="139">
        <v>1</v>
      </c>
      <c r="BE303" s="107">
        <v>10</v>
      </c>
      <c r="BF303" s="107">
        <v>10</v>
      </c>
      <c r="BG303" s="139">
        <v>1</v>
      </c>
      <c r="BH303" s="107">
        <v>4</v>
      </c>
      <c r="BI303" s="107">
        <v>7</v>
      </c>
      <c r="BJ303" s="107">
        <v>11</v>
      </c>
      <c r="BK303" s="139">
        <v>1</v>
      </c>
      <c r="BL303" s="108">
        <v>63</v>
      </c>
      <c r="BM303" s="137">
        <v>0.74117647058823533</v>
      </c>
    </row>
    <row r="304" spans="2:65" x14ac:dyDescent="0.35">
      <c r="B304" s="108" t="s">
        <v>1</v>
      </c>
      <c r="C304" s="108" t="s">
        <v>46</v>
      </c>
      <c r="D304" s="108" t="s">
        <v>555</v>
      </c>
      <c r="E304" s="143" t="s">
        <v>556</v>
      </c>
      <c r="F304" s="108" t="s">
        <v>1247</v>
      </c>
      <c r="G304" s="108" t="s">
        <v>49</v>
      </c>
      <c r="H304" s="108" t="s">
        <v>2135</v>
      </c>
      <c r="I304" s="131" t="s">
        <v>603</v>
      </c>
      <c r="J304" s="108" t="s">
        <v>1998</v>
      </c>
      <c r="K304" s="131" t="s">
        <v>603</v>
      </c>
      <c r="L304" s="108" t="s">
        <v>619</v>
      </c>
      <c r="M304" s="108" t="s">
        <v>534</v>
      </c>
      <c r="N304" s="129" t="s">
        <v>534</v>
      </c>
      <c r="O304" s="108">
        <v>2</v>
      </c>
      <c r="P304" s="108">
        <v>2</v>
      </c>
      <c r="Q304" s="108">
        <v>1</v>
      </c>
      <c r="R304" s="108">
        <v>1</v>
      </c>
      <c r="S304" s="108">
        <v>2</v>
      </c>
      <c r="T304" s="108" t="s">
        <v>548</v>
      </c>
      <c r="U304" s="130">
        <v>0</v>
      </c>
      <c r="V304" s="130">
        <v>0</v>
      </c>
      <c r="W304" s="130">
        <v>0</v>
      </c>
      <c r="X304" s="108" t="s">
        <v>2134</v>
      </c>
      <c r="Y304" s="108" t="s">
        <v>548</v>
      </c>
      <c r="Z304" s="108" t="s">
        <v>548</v>
      </c>
      <c r="AA304" s="108" t="s">
        <v>548</v>
      </c>
      <c r="AB304" s="108" t="s">
        <v>548</v>
      </c>
      <c r="AC304" s="108">
        <v>8</v>
      </c>
      <c r="AD304" s="134">
        <v>0.5</v>
      </c>
      <c r="AE304" s="108">
        <v>10</v>
      </c>
      <c r="AF304" s="108">
        <v>10</v>
      </c>
      <c r="AG304" s="135">
        <v>1</v>
      </c>
      <c r="AH304" s="108">
        <v>10</v>
      </c>
      <c r="AI304" s="108" t="s">
        <v>548</v>
      </c>
      <c r="AJ304" s="108">
        <v>10</v>
      </c>
      <c r="AK304" s="135">
        <v>1</v>
      </c>
      <c r="AL304" s="130">
        <v>0</v>
      </c>
      <c r="AM304" s="108" t="s">
        <v>548</v>
      </c>
      <c r="AN304" s="108" t="s">
        <v>548</v>
      </c>
      <c r="AO304" s="108" t="s">
        <v>548</v>
      </c>
      <c r="AP304" s="108" t="s">
        <v>548</v>
      </c>
      <c r="AQ304" s="108" t="s">
        <v>534</v>
      </c>
      <c r="AR304" s="134">
        <v>0</v>
      </c>
      <c r="AS304" s="108">
        <v>5</v>
      </c>
      <c r="AT304" s="130">
        <v>0</v>
      </c>
      <c r="AU304" s="108">
        <v>5</v>
      </c>
      <c r="AV304" s="134">
        <v>0.55555555555555558</v>
      </c>
      <c r="AW304" s="130">
        <v>0</v>
      </c>
      <c r="AX304" s="108" t="s">
        <v>614</v>
      </c>
      <c r="AY304" s="108" t="s">
        <v>534</v>
      </c>
      <c r="AZ304" s="134">
        <v>0</v>
      </c>
      <c r="BA304" s="130">
        <v>0</v>
      </c>
      <c r="BB304" s="131" t="s">
        <v>603</v>
      </c>
      <c r="BC304" s="108" t="s">
        <v>534</v>
      </c>
      <c r="BD304" s="134">
        <v>0</v>
      </c>
      <c r="BE304" s="108">
        <v>10</v>
      </c>
      <c r="BF304" s="108">
        <v>10</v>
      </c>
      <c r="BG304" s="135">
        <v>1</v>
      </c>
      <c r="BH304" s="108">
        <v>4</v>
      </c>
      <c r="BI304" s="108">
        <v>7</v>
      </c>
      <c r="BJ304" s="108">
        <v>11</v>
      </c>
      <c r="BK304" s="135">
        <v>1</v>
      </c>
      <c r="BL304" s="108">
        <v>54</v>
      </c>
      <c r="BM304" s="140">
        <v>0.73972602739726023</v>
      </c>
    </row>
    <row r="305" spans="2:65" x14ac:dyDescent="0.35">
      <c r="B305" s="107" t="s">
        <v>1</v>
      </c>
      <c r="C305" s="107" t="s">
        <v>24</v>
      </c>
      <c r="D305" s="107" t="s">
        <v>76</v>
      </c>
      <c r="E305" s="144" t="s">
        <v>77</v>
      </c>
      <c r="F305" s="107" t="s">
        <v>932</v>
      </c>
      <c r="G305" s="107" t="s">
        <v>59</v>
      </c>
      <c r="H305" s="107" t="s">
        <v>2133</v>
      </c>
      <c r="I305" s="133" t="s">
        <v>603</v>
      </c>
      <c r="J305" s="107" t="s">
        <v>2091</v>
      </c>
      <c r="K305" s="133" t="s">
        <v>603</v>
      </c>
      <c r="L305" s="107" t="s">
        <v>655</v>
      </c>
      <c r="M305" s="107" t="s">
        <v>534</v>
      </c>
      <c r="N305" s="132" t="s">
        <v>534</v>
      </c>
      <c r="O305" s="107">
        <v>2</v>
      </c>
      <c r="P305" s="107">
        <v>2</v>
      </c>
      <c r="Q305" s="107">
        <v>1</v>
      </c>
      <c r="R305" s="107">
        <v>1</v>
      </c>
      <c r="S305" s="107">
        <v>2</v>
      </c>
      <c r="T305" s="107">
        <v>2</v>
      </c>
      <c r="U305" s="107">
        <v>2</v>
      </c>
      <c r="V305" s="107">
        <v>2</v>
      </c>
      <c r="W305" s="107">
        <v>4</v>
      </c>
      <c r="X305" s="107" t="s">
        <v>2132</v>
      </c>
      <c r="Y305" s="107" t="s">
        <v>548</v>
      </c>
      <c r="Z305" s="107" t="s">
        <v>548</v>
      </c>
      <c r="AA305" s="107" t="s">
        <v>548</v>
      </c>
      <c r="AB305" s="107" t="s">
        <v>548</v>
      </c>
      <c r="AC305" s="107">
        <v>18</v>
      </c>
      <c r="AD305" s="139">
        <v>1</v>
      </c>
      <c r="AE305" s="107">
        <v>10</v>
      </c>
      <c r="AF305" s="107">
        <v>10</v>
      </c>
      <c r="AG305" s="139">
        <v>1</v>
      </c>
      <c r="AH305" s="107">
        <v>10</v>
      </c>
      <c r="AI305" s="107" t="s">
        <v>548</v>
      </c>
      <c r="AJ305" s="107">
        <v>10</v>
      </c>
      <c r="AK305" s="139">
        <v>1</v>
      </c>
      <c r="AL305" s="107">
        <v>3</v>
      </c>
      <c r="AM305" s="107" t="s">
        <v>548</v>
      </c>
      <c r="AN305" s="107" t="s">
        <v>548</v>
      </c>
      <c r="AO305" s="107" t="s">
        <v>548</v>
      </c>
      <c r="AP305" s="107" t="s">
        <v>548</v>
      </c>
      <c r="AQ305" s="107">
        <v>3</v>
      </c>
      <c r="AR305" s="139">
        <v>1</v>
      </c>
      <c r="AS305" s="138">
        <v>0</v>
      </c>
      <c r="AT305" s="138">
        <v>0</v>
      </c>
      <c r="AU305" s="107" t="s">
        <v>534</v>
      </c>
      <c r="AV305" s="136">
        <v>0</v>
      </c>
      <c r="AW305" s="138">
        <v>0</v>
      </c>
      <c r="AX305" s="107" t="s">
        <v>614</v>
      </c>
      <c r="AY305" s="107" t="s">
        <v>534</v>
      </c>
      <c r="AZ305" s="136">
        <v>0</v>
      </c>
      <c r="BA305" s="138">
        <v>0</v>
      </c>
      <c r="BB305" s="133" t="s">
        <v>603</v>
      </c>
      <c r="BC305" s="107" t="s">
        <v>534</v>
      </c>
      <c r="BD305" s="136">
        <v>0</v>
      </c>
      <c r="BE305" s="107">
        <v>10</v>
      </c>
      <c r="BF305" s="107">
        <v>10</v>
      </c>
      <c r="BG305" s="139">
        <v>1</v>
      </c>
      <c r="BH305" s="107">
        <v>4</v>
      </c>
      <c r="BI305" s="138">
        <v>0</v>
      </c>
      <c r="BJ305" s="107">
        <v>4</v>
      </c>
      <c r="BK305" s="136">
        <v>0.36363636363636365</v>
      </c>
      <c r="BL305" s="108">
        <v>55</v>
      </c>
      <c r="BM305" s="137">
        <v>0.73333333333333328</v>
      </c>
    </row>
    <row r="306" spans="2:65" x14ac:dyDescent="0.35">
      <c r="B306" s="108" t="s">
        <v>1</v>
      </c>
      <c r="C306" s="108" t="s">
        <v>34</v>
      </c>
      <c r="D306" s="108" t="s">
        <v>83</v>
      </c>
      <c r="E306" s="143" t="s">
        <v>243</v>
      </c>
      <c r="F306" s="108" t="s">
        <v>955</v>
      </c>
      <c r="G306" s="108" t="s">
        <v>202</v>
      </c>
      <c r="H306" s="108" t="s">
        <v>2131</v>
      </c>
      <c r="I306" s="131" t="s">
        <v>603</v>
      </c>
      <c r="J306" s="108" t="s">
        <v>1323</v>
      </c>
      <c r="K306" s="131" t="s">
        <v>603</v>
      </c>
      <c r="L306" s="108" t="s">
        <v>631</v>
      </c>
      <c r="M306" s="108" t="s">
        <v>534</v>
      </c>
      <c r="N306" s="129" t="s">
        <v>534</v>
      </c>
      <c r="O306" s="108">
        <v>2</v>
      </c>
      <c r="P306" s="108">
        <v>2</v>
      </c>
      <c r="Q306" s="108">
        <v>1</v>
      </c>
      <c r="R306" s="108">
        <v>1</v>
      </c>
      <c r="S306" s="108">
        <v>2</v>
      </c>
      <c r="T306" s="108">
        <v>2</v>
      </c>
      <c r="U306" s="108">
        <v>2</v>
      </c>
      <c r="V306" s="108">
        <v>2</v>
      </c>
      <c r="W306" s="108">
        <v>4</v>
      </c>
      <c r="X306" s="108" t="s">
        <v>2130</v>
      </c>
      <c r="Y306" s="108" t="s">
        <v>548</v>
      </c>
      <c r="Z306" s="108" t="s">
        <v>548</v>
      </c>
      <c r="AA306" s="108" t="s">
        <v>548</v>
      </c>
      <c r="AB306" s="108" t="s">
        <v>548</v>
      </c>
      <c r="AC306" s="108">
        <v>18</v>
      </c>
      <c r="AD306" s="135">
        <v>1</v>
      </c>
      <c r="AE306" s="108">
        <v>10</v>
      </c>
      <c r="AF306" s="108">
        <v>10</v>
      </c>
      <c r="AG306" s="135">
        <v>1</v>
      </c>
      <c r="AH306" s="108">
        <v>10</v>
      </c>
      <c r="AI306" s="130">
        <v>0</v>
      </c>
      <c r="AJ306" s="108">
        <v>10</v>
      </c>
      <c r="AK306" s="140">
        <v>0.7142857142857143</v>
      </c>
      <c r="AL306" s="108">
        <v>3</v>
      </c>
      <c r="AM306" s="108">
        <v>3</v>
      </c>
      <c r="AN306" s="108" t="s">
        <v>614</v>
      </c>
      <c r="AO306" s="130">
        <v>0</v>
      </c>
      <c r="AP306" s="108" t="s">
        <v>548</v>
      </c>
      <c r="AQ306" s="108">
        <v>6</v>
      </c>
      <c r="AR306" s="134">
        <v>0.6</v>
      </c>
      <c r="AS306" s="108">
        <v>5</v>
      </c>
      <c r="AT306" s="130">
        <v>0</v>
      </c>
      <c r="AU306" s="108">
        <v>5</v>
      </c>
      <c r="AV306" s="134">
        <v>0.55555555555555558</v>
      </c>
      <c r="AW306" s="130">
        <v>0</v>
      </c>
      <c r="AX306" s="108" t="s">
        <v>548</v>
      </c>
      <c r="AY306" s="108" t="s">
        <v>534</v>
      </c>
      <c r="AZ306" s="134">
        <v>0</v>
      </c>
      <c r="BA306" s="130">
        <v>0</v>
      </c>
      <c r="BB306" s="131" t="s">
        <v>603</v>
      </c>
      <c r="BC306" s="108" t="s">
        <v>534</v>
      </c>
      <c r="BD306" s="134">
        <v>0</v>
      </c>
      <c r="BE306" s="108">
        <v>10</v>
      </c>
      <c r="BF306" s="108">
        <v>10</v>
      </c>
      <c r="BG306" s="135">
        <v>1</v>
      </c>
      <c r="BH306" s="108">
        <v>4</v>
      </c>
      <c r="BI306" s="130">
        <v>0</v>
      </c>
      <c r="BJ306" s="108">
        <v>4</v>
      </c>
      <c r="BK306" s="134">
        <v>0.36363636363636365</v>
      </c>
      <c r="BL306" s="108">
        <v>63</v>
      </c>
      <c r="BM306" s="140">
        <v>0.73255813953488369</v>
      </c>
    </row>
    <row r="307" spans="2:65" x14ac:dyDescent="0.35">
      <c r="B307" s="107" t="s">
        <v>1</v>
      </c>
      <c r="C307" s="107" t="s">
        <v>8</v>
      </c>
      <c r="D307" s="107" t="s">
        <v>9</v>
      </c>
      <c r="E307" s="144" t="s">
        <v>358</v>
      </c>
      <c r="F307" s="107" t="s">
        <v>1085</v>
      </c>
      <c r="G307" s="107" t="s">
        <v>11</v>
      </c>
      <c r="H307" s="107" t="s">
        <v>2129</v>
      </c>
      <c r="I307" s="133" t="s">
        <v>603</v>
      </c>
      <c r="J307" s="107" t="s">
        <v>1415</v>
      </c>
      <c r="K307" s="133" t="s">
        <v>603</v>
      </c>
      <c r="L307" s="107" t="s">
        <v>616</v>
      </c>
      <c r="M307" s="107" t="s">
        <v>534</v>
      </c>
      <c r="N307" s="132" t="s">
        <v>534</v>
      </c>
      <c r="O307" s="107">
        <v>2</v>
      </c>
      <c r="P307" s="107">
        <v>2</v>
      </c>
      <c r="Q307" s="107">
        <v>1</v>
      </c>
      <c r="R307" s="107">
        <v>1</v>
      </c>
      <c r="S307" s="107">
        <v>2</v>
      </c>
      <c r="T307" s="107">
        <v>2</v>
      </c>
      <c r="U307" s="107">
        <v>2</v>
      </c>
      <c r="V307" s="107">
        <v>2</v>
      </c>
      <c r="W307" s="107">
        <v>4</v>
      </c>
      <c r="X307" s="107" t="s">
        <v>2128</v>
      </c>
      <c r="Y307" s="107" t="s">
        <v>548</v>
      </c>
      <c r="Z307" s="107" t="s">
        <v>548</v>
      </c>
      <c r="AA307" s="107" t="s">
        <v>548</v>
      </c>
      <c r="AB307" s="107" t="s">
        <v>548</v>
      </c>
      <c r="AC307" s="107">
        <v>18</v>
      </c>
      <c r="AD307" s="139">
        <v>1</v>
      </c>
      <c r="AE307" s="107">
        <v>10</v>
      </c>
      <c r="AF307" s="107">
        <v>10</v>
      </c>
      <c r="AG307" s="139">
        <v>1</v>
      </c>
      <c r="AH307" s="107">
        <v>10</v>
      </c>
      <c r="AI307" s="138">
        <v>0</v>
      </c>
      <c r="AJ307" s="107">
        <v>10</v>
      </c>
      <c r="AK307" s="137">
        <v>0.7142857142857143</v>
      </c>
      <c r="AL307" s="107">
        <v>3</v>
      </c>
      <c r="AM307" s="138">
        <v>0</v>
      </c>
      <c r="AN307" s="107" t="s">
        <v>614</v>
      </c>
      <c r="AO307" s="138">
        <v>0</v>
      </c>
      <c r="AP307" s="138">
        <v>0</v>
      </c>
      <c r="AQ307" s="107">
        <v>3</v>
      </c>
      <c r="AR307" s="136">
        <v>0.25</v>
      </c>
      <c r="AS307" s="138">
        <v>0</v>
      </c>
      <c r="AT307" s="138">
        <v>0</v>
      </c>
      <c r="AU307" s="107" t="s">
        <v>534</v>
      </c>
      <c r="AV307" s="136">
        <v>0</v>
      </c>
      <c r="AW307" s="107">
        <v>2</v>
      </c>
      <c r="AX307" s="107" t="s">
        <v>614</v>
      </c>
      <c r="AY307" s="107">
        <v>2</v>
      </c>
      <c r="AZ307" s="139">
        <v>1</v>
      </c>
      <c r="BA307" s="138">
        <v>0</v>
      </c>
      <c r="BB307" s="133" t="s">
        <v>603</v>
      </c>
      <c r="BC307" s="107" t="s">
        <v>534</v>
      </c>
      <c r="BD307" s="136">
        <v>0</v>
      </c>
      <c r="BE307" s="107">
        <v>10</v>
      </c>
      <c r="BF307" s="107">
        <v>10</v>
      </c>
      <c r="BG307" s="139">
        <v>1</v>
      </c>
      <c r="BH307" s="107">
        <v>4</v>
      </c>
      <c r="BI307" s="107">
        <v>7</v>
      </c>
      <c r="BJ307" s="107">
        <v>11</v>
      </c>
      <c r="BK307" s="139">
        <v>1</v>
      </c>
      <c r="BL307" s="108">
        <v>64</v>
      </c>
      <c r="BM307" s="137">
        <v>0.72727272727272729</v>
      </c>
    </row>
    <row r="308" spans="2:65" x14ac:dyDescent="0.35">
      <c r="B308" s="108" t="s">
        <v>1</v>
      </c>
      <c r="C308" s="108" t="s">
        <v>24</v>
      </c>
      <c r="D308" s="108" t="s">
        <v>64</v>
      </c>
      <c r="E308" s="143" t="s">
        <v>474</v>
      </c>
      <c r="F308" s="108" t="s">
        <v>1212</v>
      </c>
      <c r="G308" s="108" t="s">
        <v>66</v>
      </c>
      <c r="H308" s="108" t="s">
        <v>2127</v>
      </c>
      <c r="I308" s="131" t="s">
        <v>603</v>
      </c>
      <c r="J308" s="108" t="s">
        <v>1323</v>
      </c>
      <c r="K308" s="131" t="s">
        <v>603</v>
      </c>
      <c r="L308" s="108" t="s">
        <v>627</v>
      </c>
      <c r="M308" s="108" t="s">
        <v>534</v>
      </c>
      <c r="N308" s="129" t="s">
        <v>534</v>
      </c>
      <c r="O308" s="108">
        <v>2</v>
      </c>
      <c r="P308" s="108">
        <v>2</v>
      </c>
      <c r="Q308" s="108">
        <v>1</v>
      </c>
      <c r="R308" s="108">
        <v>1</v>
      </c>
      <c r="S308" s="108">
        <v>2</v>
      </c>
      <c r="T308" s="108">
        <v>2</v>
      </c>
      <c r="U308" s="108">
        <v>2</v>
      </c>
      <c r="V308" s="108">
        <v>2</v>
      </c>
      <c r="W308" s="108">
        <v>4</v>
      </c>
      <c r="X308" s="108" t="s">
        <v>2126</v>
      </c>
      <c r="Y308" s="108" t="s">
        <v>548</v>
      </c>
      <c r="Z308" s="108" t="s">
        <v>548</v>
      </c>
      <c r="AA308" s="108" t="s">
        <v>548</v>
      </c>
      <c r="AB308" s="108" t="s">
        <v>548</v>
      </c>
      <c r="AC308" s="108">
        <v>18</v>
      </c>
      <c r="AD308" s="135">
        <v>1</v>
      </c>
      <c r="AE308" s="108">
        <v>10</v>
      </c>
      <c r="AF308" s="108">
        <v>10</v>
      </c>
      <c r="AG308" s="135">
        <v>1</v>
      </c>
      <c r="AH308" s="108">
        <v>10</v>
      </c>
      <c r="AI308" s="130">
        <v>0</v>
      </c>
      <c r="AJ308" s="108">
        <v>10</v>
      </c>
      <c r="AK308" s="140">
        <v>0.7142857142857143</v>
      </c>
      <c r="AL308" s="130">
        <v>0</v>
      </c>
      <c r="AM308" s="130">
        <v>0</v>
      </c>
      <c r="AN308" s="108" t="s">
        <v>614</v>
      </c>
      <c r="AO308" s="130">
        <v>0</v>
      </c>
      <c r="AP308" s="130">
        <v>0</v>
      </c>
      <c r="AQ308" s="108" t="s">
        <v>534</v>
      </c>
      <c r="AR308" s="134">
        <v>0</v>
      </c>
      <c r="AS308" s="108">
        <v>5</v>
      </c>
      <c r="AT308" s="130">
        <v>0</v>
      </c>
      <c r="AU308" s="108">
        <v>5</v>
      </c>
      <c r="AV308" s="134">
        <v>0.55555555555555558</v>
      </c>
      <c r="AW308" s="130">
        <v>0</v>
      </c>
      <c r="AX308" s="108" t="s">
        <v>614</v>
      </c>
      <c r="AY308" s="108" t="s">
        <v>534</v>
      </c>
      <c r="AZ308" s="134">
        <v>0</v>
      </c>
      <c r="BA308" s="130">
        <v>0</v>
      </c>
      <c r="BB308" s="131" t="s">
        <v>603</v>
      </c>
      <c r="BC308" s="108" t="s">
        <v>534</v>
      </c>
      <c r="BD308" s="134">
        <v>0</v>
      </c>
      <c r="BE308" s="108">
        <v>10</v>
      </c>
      <c r="BF308" s="108">
        <v>10</v>
      </c>
      <c r="BG308" s="135">
        <v>1</v>
      </c>
      <c r="BH308" s="108">
        <v>4</v>
      </c>
      <c r="BI308" s="108">
        <v>7</v>
      </c>
      <c r="BJ308" s="108">
        <v>11</v>
      </c>
      <c r="BK308" s="135">
        <v>1</v>
      </c>
      <c r="BL308" s="108">
        <v>64</v>
      </c>
      <c r="BM308" s="140">
        <v>0.72727272727272729</v>
      </c>
    </row>
    <row r="309" spans="2:65" x14ac:dyDescent="0.35">
      <c r="B309" s="107" t="s">
        <v>1</v>
      </c>
      <c r="C309" s="107" t="s">
        <v>21</v>
      </c>
      <c r="D309" s="107" t="s">
        <v>192</v>
      </c>
      <c r="E309" s="144" t="s">
        <v>228</v>
      </c>
      <c r="F309" s="107" t="s">
        <v>1039</v>
      </c>
      <c r="G309" s="107" t="s">
        <v>109</v>
      </c>
      <c r="H309" s="107" t="s">
        <v>2125</v>
      </c>
      <c r="I309" s="133" t="s">
        <v>603</v>
      </c>
      <c r="J309" s="107" t="s">
        <v>1303</v>
      </c>
      <c r="K309" s="133" t="s">
        <v>603</v>
      </c>
      <c r="L309" s="107" t="s">
        <v>616</v>
      </c>
      <c r="M309" s="107" t="s">
        <v>534</v>
      </c>
      <c r="N309" s="132" t="s">
        <v>534</v>
      </c>
      <c r="O309" s="138">
        <v>0</v>
      </c>
      <c r="P309" s="107">
        <v>2</v>
      </c>
      <c r="Q309" s="107" t="s">
        <v>548</v>
      </c>
      <c r="R309" s="107" t="s">
        <v>548</v>
      </c>
      <c r="S309" s="107">
        <v>2</v>
      </c>
      <c r="T309" s="107" t="s">
        <v>548</v>
      </c>
      <c r="U309" s="107">
        <v>2</v>
      </c>
      <c r="V309" s="107">
        <v>2</v>
      </c>
      <c r="W309" s="138">
        <v>0</v>
      </c>
      <c r="X309" s="107" t="s">
        <v>2124</v>
      </c>
      <c r="Y309" s="107" t="s">
        <v>548</v>
      </c>
      <c r="Z309" s="107" t="s">
        <v>548</v>
      </c>
      <c r="AA309" s="107" t="s">
        <v>548</v>
      </c>
      <c r="AB309" s="107" t="s">
        <v>548</v>
      </c>
      <c r="AC309" s="107">
        <v>8</v>
      </c>
      <c r="AD309" s="136">
        <v>0.5714285714285714</v>
      </c>
      <c r="AE309" s="107">
        <v>10</v>
      </c>
      <c r="AF309" s="107">
        <v>10</v>
      </c>
      <c r="AG309" s="139">
        <v>1</v>
      </c>
      <c r="AH309" s="107">
        <v>10</v>
      </c>
      <c r="AI309" s="138">
        <v>0</v>
      </c>
      <c r="AJ309" s="107">
        <v>10</v>
      </c>
      <c r="AK309" s="137">
        <v>0.7142857142857143</v>
      </c>
      <c r="AL309" s="107">
        <v>3</v>
      </c>
      <c r="AM309" s="138">
        <v>0</v>
      </c>
      <c r="AN309" s="107" t="s">
        <v>614</v>
      </c>
      <c r="AO309" s="138">
        <v>0</v>
      </c>
      <c r="AP309" s="138">
        <v>0</v>
      </c>
      <c r="AQ309" s="107">
        <v>3</v>
      </c>
      <c r="AR309" s="136">
        <v>0.25</v>
      </c>
      <c r="AS309" s="107">
        <v>5</v>
      </c>
      <c r="AT309" s="107">
        <v>4</v>
      </c>
      <c r="AU309" s="107">
        <v>9</v>
      </c>
      <c r="AV309" s="139">
        <v>1</v>
      </c>
      <c r="AW309" s="138">
        <v>0</v>
      </c>
      <c r="AX309" s="107" t="s">
        <v>614</v>
      </c>
      <c r="AY309" s="107" t="s">
        <v>534</v>
      </c>
      <c r="AZ309" s="136">
        <v>0</v>
      </c>
      <c r="BA309" s="138">
        <v>0</v>
      </c>
      <c r="BB309" s="133" t="s">
        <v>603</v>
      </c>
      <c r="BC309" s="107" t="s">
        <v>534</v>
      </c>
      <c r="BD309" s="136">
        <v>0</v>
      </c>
      <c r="BE309" s="107">
        <v>10</v>
      </c>
      <c r="BF309" s="107">
        <v>10</v>
      </c>
      <c r="BG309" s="139">
        <v>1</v>
      </c>
      <c r="BH309" s="107">
        <v>4</v>
      </c>
      <c r="BI309" s="107">
        <v>7</v>
      </c>
      <c r="BJ309" s="107">
        <v>11</v>
      </c>
      <c r="BK309" s="139">
        <v>1</v>
      </c>
      <c r="BL309" s="108">
        <v>61</v>
      </c>
      <c r="BM309" s="137">
        <v>0.72619047619047616</v>
      </c>
    </row>
    <row r="310" spans="2:65" x14ac:dyDescent="0.35">
      <c r="B310" s="108" t="s">
        <v>1</v>
      </c>
      <c r="C310" s="108" t="s">
        <v>21</v>
      </c>
      <c r="D310" s="108" t="s">
        <v>78</v>
      </c>
      <c r="E310" s="143" t="s">
        <v>330</v>
      </c>
      <c r="F310" s="108" t="s">
        <v>1051</v>
      </c>
      <c r="G310" s="108" t="s">
        <v>109</v>
      </c>
      <c r="H310" s="108" t="s">
        <v>2123</v>
      </c>
      <c r="I310" s="131" t="s">
        <v>603</v>
      </c>
      <c r="J310" s="108" t="s">
        <v>1323</v>
      </c>
      <c r="K310" s="131" t="s">
        <v>603</v>
      </c>
      <c r="L310" s="108" t="s">
        <v>690</v>
      </c>
      <c r="M310" s="108" t="s">
        <v>534</v>
      </c>
      <c r="N310" s="129" t="s">
        <v>534</v>
      </c>
      <c r="O310" s="108">
        <v>2</v>
      </c>
      <c r="P310" s="108">
        <v>2</v>
      </c>
      <c r="Q310" s="108">
        <v>1</v>
      </c>
      <c r="R310" s="108">
        <v>1</v>
      </c>
      <c r="S310" s="108">
        <v>2</v>
      </c>
      <c r="T310" s="108">
        <v>2</v>
      </c>
      <c r="U310" s="130">
        <v>0</v>
      </c>
      <c r="V310" s="108">
        <v>2</v>
      </c>
      <c r="W310" s="108">
        <v>4</v>
      </c>
      <c r="X310" s="108" t="s">
        <v>2122</v>
      </c>
      <c r="Y310" s="108" t="s">
        <v>548</v>
      </c>
      <c r="Z310" s="108" t="s">
        <v>548</v>
      </c>
      <c r="AA310" s="108" t="s">
        <v>548</v>
      </c>
      <c r="AB310" s="108" t="s">
        <v>548</v>
      </c>
      <c r="AC310" s="108">
        <v>16</v>
      </c>
      <c r="AD310" s="135">
        <v>0.88888888888888884</v>
      </c>
      <c r="AE310" s="108">
        <v>10</v>
      </c>
      <c r="AF310" s="108">
        <v>10</v>
      </c>
      <c r="AG310" s="135">
        <v>1</v>
      </c>
      <c r="AH310" s="108">
        <v>10</v>
      </c>
      <c r="AI310" s="108">
        <v>4</v>
      </c>
      <c r="AJ310" s="108">
        <v>14</v>
      </c>
      <c r="AK310" s="135">
        <v>1</v>
      </c>
      <c r="AL310" s="130">
        <v>0</v>
      </c>
      <c r="AM310" s="108" t="s">
        <v>548</v>
      </c>
      <c r="AN310" s="108" t="s">
        <v>548</v>
      </c>
      <c r="AO310" s="130">
        <v>0</v>
      </c>
      <c r="AP310" s="108" t="s">
        <v>548</v>
      </c>
      <c r="AQ310" s="108" t="s">
        <v>534</v>
      </c>
      <c r="AR310" s="134">
        <v>0</v>
      </c>
      <c r="AS310" s="108">
        <v>5</v>
      </c>
      <c r="AT310" s="108">
        <v>4</v>
      </c>
      <c r="AU310" s="108">
        <v>9</v>
      </c>
      <c r="AV310" s="135">
        <v>1</v>
      </c>
      <c r="AW310" s="130">
        <v>0</v>
      </c>
      <c r="AX310" s="108" t="s">
        <v>548</v>
      </c>
      <c r="AY310" s="108" t="s">
        <v>534</v>
      </c>
      <c r="AZ310" s="134">
        <v>0</v>
      </c>
      <c r="BA310" s="130">
        <v>0</v>
      </c>
      <c r="BB310" s="131" t="s">
        <v>603</v>
      </c>
      <c r="BC310" s="108" t="s">
        <v>534</v>
      </c>
      <c r="BD310" s="134">
        <v>0</v>
      </c>
      <c r="BE310" s="130">
        <v>0</v>
      </c>
      <c r="BF310" s="108" t="s">
        <v>534</v>
      </c>
      <c r="BG310" s="134">
        <v>0</v>
      </c>
      <c r="BH310" s="108">
        <v>4</v>
      </c>
      <c r="BI310" s="108">
        <v>7</v>
      </c>
      <c r="BJ310" s="108">
        <v>11</v>
      </c>
      <c r="BK310" s="135">
        <v>1</v>
      </c>
      <c r="BL310" s="108">
        <v>60</v>
      </c>
      <c r="BM310" s="140">
        <v>0.72289156626506024</v>
      </c>
    </row>
    <row r="311" spans="2:65" x14ac:dyDescent="0.35">
      <c r="B311" s="107" t="s">
        <v>1</v>
      </c>
      <c r="C311" s="107" t="s">
        <v>8</v>
      </c>
      <c r="D311" s="107" t="s">
        <v>9</v>
      </c>
      <c r="E311" s="144" t="s">
        <v>367</v>
      </c>
      <c r="F311" s="107" t="s">
        <v>1225</v>
      </c>
      <c r="G311" s="107" t="s">
        <v>811</v>
      </c>
      <c r="H311" s="107" t="s">
        <v>2121</v>
      </c>
      <c r="I311" s="133" t="s">
        <v>603</v>
      </c>
      <c r="J311" s="107" t="s">
        <v>2060</v>
      </c>
      <c r="K311" s="133" t="s">
        <v>603</v>
      </c>
      <c r="L311" s="107" t="s">
        <v>622</v>
      </c>
      <c r="M311" s="107" t="s">
        <v>534</v>
      </c>
      <c r="N311" s="132" t="s">
        <v>534</v>
      </c>
      <c r="O311" s="107">
        <v>2</v>
      </c>
      <c r="P311" s="107">
        <v>2</v>
      </c>
      <c r="Q311" s="107">
        <v>1</v>
      </c>
      <c r="R311" s="107">
        <v>1</v>
      </c>
      <c r="S311" s="107">
        <v>2</v>
      </c>
      <c r="T311" s="107">
        <v>2</v>
      </c>
      <c r="U311" s="107">
        <v>2</v>
      </c>
      <c r="V311" s="107">
        <v>2</v>
      </c>
      <c r="W311" s="107">
        <v>4</v>
      </c>
      <c r="X311" s="107" t="s">
        <v>2120</v>
      </c>
      <c r="Y311" s="107" t="s">
        <v>548</v>
      </c>
      <c r="Z311" s="107" t="s">
        <v>548</v>
      </c>
      <c r="AA311" s="107" t="s">
        <v>548</v>
      </c>
      <c r="AB311" s="107" t="s">
        <v>548</v>
      </c>
      <c r="AC311" s="107">
        <v>18</v>
      </c>
      <c r="AD311" s="139">
        <v>1</v>
      </c>
      <c r="AE311" s="107">
        <v>10</v>
      </c>
      <c r="AF311" s="107">
        <v>10</v>
      </c>
      <c r="AG311" s="139">
        <v>1</v>
      </c>
      <c r="AH311" s="138">
        <v>0</v>
      </c>
      <c r="AI311" s="107">
        <v>4</v>
      </c>
      <c r="AJ311" s="107">
        <v>4</v>
      </c>
      <c r="AK311" s="136">
        <v>0.2857142857142857</v>
      </c>
      <c r="AL311" s="107">
        <v>3</v>
      </c>
      <c r="AM311" s="138">
        <v>0</v>
      </c>
      <c r="AN311" s="107" t="s">
        <v>614</v>
      </c>
      <c r="AO311" s="138">
        <v>0</v>
      </c>
      <c r="AP311" s="107" t="s">
        <v>548</v>
      </c>
      <c r="AQ311" s="107">
        <v>3</v>
      </c>
      <c r="AR311" s="136">
        <v>0.3</v>
      </c>
      <c r="AS311" s="138">
        <v>0</v>
      </c>
      <c r="AT311" s="107">
        <v>4</v>
      </c>
      <c r="AU311" s="107">
        <v>4</v>
      </c>
      <c r="AV311" s="136">
        <v>0.44444444444444442</v>
      </c>
      <c r="AW311" s="138">
        <v>0</v>
      </c>
      <c r="AX311" s="107" t="s">
        <v>548</v>
      </c>
      <c r="AY311" s="107" t="s">
        <v>534</v>
      </c>
      <c r="AZ311" s="136">
        <v>0</v>
      </c>
      <c r="BA311" s="107">
        <v>2</v>
      </c>
      <c r="BB311" s="133" t="s">
        <v>603</v>
      </c>
      <c r="BC311" s="107">
        <v>2</v>
      </c>
      <c r="BD311" s="139">
        <v>1</v>
      </c>
      <c r="BE311" s="107">
        <v>10</v>
      </c>
      <c r="BF311" s="107">
        <v>10</v>
      </c>
      <c r="BG311" s="139">
        <v>1</v>
      </c>
      <c r="BH311" s="107">
        <v>4</v>
      </c>
      <c r="BI311" s="107">
        <v>7</v>
      </c>
      <c r="BJ311" s="107">
        <v>11</v>
      </c>
      <c r="BK311" s="139">
        <v>1</v>
      </c>
      <c r="BL311" s="108">
        <v>62</v>
      </c>
      <c r="BM311" s="137">
        <v>0.72093023255813948</v>
      </c>
    </row>
    <row r="312" spans="2:65" x14ac:dyDescent="0.35">
      <c r="B312" s="108" t="s">
        <v>1</v>
      </c>
      <c r="C312" s="108" t="s">
        <v>21</v>
      </c>
      <c r="D312" s="108" t="s">
        <v>268</v>
      </c>
      <c r="E312" s="143" t="s">
        <v>348</v>
      </c>
      <c r="F312" s="108" t="s">
        <v>1122</v>
      </c>
      <c r="G312" s="108" t="s">
        <v>267</v>
      </c>
      <c r="H312" s="108" t="s">
        <v>2119</v>
      </c>
      <c r="I312" s="131" t="s">
        <v>603</v>
      </c>
      <c r="J312" s="108" t="s">
        <v>1303</v>
      </c>
      <c r="K312" s="131" t="s">
        <v>603</v>
      </c>
      <c r="L312" s="108" t="s">
        <v>663</v>
      </c>
      <c r="M312" s="108" t="s">
        <v>534</v>
      </c>
      <c r="N312" s="129" t="s">
        <v>534</v>
      </c>
      <c r="O312" s="108">
        <v>2</v>
      </c>
      <c r="P312" s="108">
        <v>2</v>
      </c>
      <c r="Q312" s="108">
        <v>1</v>
      </c>
      <c r="R312" s="108">
        <v>1</v>
      </c>
      <c r="S312" s="108">
        <v>2</v>
      </c>
      <c r="T312" s="108" t="s">
        <v>548</v>
      </c>
      <c r="U312" s="108">
        <v>2</v>
      </c>
      <c r="V312" s="108">
        <v>2</v>
      </c>
      <c r="W312" s="108">
        <v>4</v>
      </c>
      <c r="X312" s="108" t="s">
        <v>2118</v>
      </c>
      <c r="Y312" s="108" t="s">
        <v>548</v>
      </c>
      <c r="Z312" s="108" t="s">
        <v>548</v>
      </c>
      <c r="AA312" s="108" t="s">
        <v>548</v>
      </c>
      <c r="AB312" s="108" t="s">
        <v>548</v>
      </c>
      <c r="AC312" s="108">
        <v>16</v>
      </c>
      <c r="AD312" s="135">
        <v>1</v>
      </c>
      <c r="AE312" s="108">
        <v>10</v>
      </c>
      <c r="AF312" s="108">
        <v>10</v>
      </c>
      <c r="AG312" s="135">
        <v>1</v>
      </c>
      <c r="AH312" s="108">
        <v>10</v>
      </c>
      <c r="AI312" s="130">
        <v>0</v>
      </c>
      <c r="AJ312" s="108">
        <v>10</v>
      </c>
      <c r="AK312" s="140">
        <v>0.7142857142857143</v>
      </c>
      <c r="AL312" s="130">
        <v>0</v>
      </c>
      <c r="AM312" s="130">
        <v>0</v>
      </c>
      <c r="AN312" s="108" t="s">
        <v>548</v>
      </c>
      <c r="AO312" s="130">
        <v>0</v>
      </c>
      <c r="AP312" s="130">
        <v>0</v>
      </c>
      <c r="AQ312" s="108" t="s">
        <v>534</v>
      </c>
      <c r="AR312" s="134">
        <v>0</v>
      </c>
      <c r="AS312" s="108">
        <v>5</v>
      </c>
      <c r="AT312" s="130">
        <v>0</v>
      </c>
      <c r="AU312" s="108">
        <v>5</v>
      </c>
      <c r="AV312" s="134">
        <v>0.55555555555555558</v>
      </c>
      <c r="AW312" s="130">
        <v>0</v>
      </c>
      <c r="AX312" s="108" t="s">
        <v>614</v>
      </c>
      <c r="AY312" s="108" t="s">
        <v>534</v>
      </c>
      <c r="AZ312" s="134">
        <v>0</v>
      </c>
      <c r="BA312" s="130">
        <v>0</v>
      </c>
      <c r="BB312" s="131" t="s">
        <v>603</v>
      </c>
      <c r="BC312" s="108" t="s">
        <v>534</v>
      </c>
      <c r="BD312" s="134">
        <v>0</v>
      </c>
      <c r="BE312" s="108">
        <v>10</v>
      </c>
      <c r="BF312" s="108">
        <v>10</v>
      </c>
      <c r="BG312" s="135">
        <v>1</v>
      </c>
      <c r="BH312" s="108">
        <v>4</v>
      </c>
      <c r="BI312" s="108">
        <v>7</v>
      </c>
      <c r="BJ312" s="108">
        <v>11</v>
      </c>
      <c r="BK312" s="135">
        <v>1</v>
      </c>
      <c r="BL312" s="108">
        <v>62</v>
      </c>
      <c r="BM312" s="140">
        <v>0.72093023255813948</v>
      </c>
    </row>
    <row r="313" spans="2:65" x14ac:dyDescent="0.35">
      <c r="B313" s="107" t="s">
        <v>1</v>
      </c>
      <c r="C313" s="107" t="s">
        <v>105</v>
      </c>
      <c r="D313" s="107" t="s">
        <v>106</v>
      </c>
      <c r="E313" s="144" t="s">
        <v>200</v>
      </c>
      <c r="F313" s="107" t="s">
        <v>1227</v>
      </c>
      <c r="G313" s="107" t="s">
        <v>202</v>
      </c>
      <c r="H313" s="107" t="s">
        <v>2117</v>
      </c>
      <c r="I313" s="133" t="s">
        <v>603</v>
      </c>
      <c r="J313" s="107" t="s">
        <v>2095</v>
      </c>
      <c r="K313" s="133" t="s">
        <v>603</v>
      </c>
      <c r="L313" s="107" t="s">
        <v>618</v>
      </c>
      <c r="M313" s="107" t="s">
        <v>534</v>
      </c>
      <c r="N313" s="132" t="s">
        <v>534</v>
      </c>
      <c r="O313" s="107">
        <v>2</v>
      </c>
      <c r="P313" s="107">
        <v>2</v>
      </c>
      <c r="Q313" s="107">
        <v>1</v>
      </c>
      <c r="R313" s="107">
        <v>1</v>
      </c>
      <c r="S313" s="107">
        <v>2</v>
      </c>
      <c r="T313" s="107">
        <v>2</v>
      </c>
      <c r="U313" s="107">
        <v>2</v>
      </c>
      <c r="V313" s="107">
        <v>2</v>
      </c>
      <c r="W313" s="107">
        <v>4</v>
      </c>
      <c r="X313" s="107" t="s">
        <v>2116</v>
      </c>
      <c r="Y313" s="107" t="s">
        <v>548</v>
      </c>
      <c r="Z313" s="107" t="s">
        <v>548</v>
      </c>
      <c r="AA313" s="107" t="s">
        <v>548</v>
      </c>
      <c r="AB313" s="107" t="s">
        <v>548</v>
      </c>
      <c r="AC313" s="107">
        <v>18</v>
      </c>
      <c r="AD313" s="139">
        <v>1</v>
      </c>
      <c r="AE313" s="107" t="s">
        <v>548</v>
      </c>
      <c r="AF313" s="107" t="s">
        <v>534</v>
      </c>
      <c r="AG313" s="132" t="s">
        <v>534</v>
      </c>
      <c r="AH313" s="138">
        <v>0</v>
      </c>
      <c r="AI313" s="138">
        <v>0</v>
      </c>
      <c r="AJ313" s="107" t="s">
        <v>534</v>
      </c>
      <c r="AK313" s="136">
        <v>0</v>
      </c>
      <c r="AL313" s="107">
        <v>3</v>
      </c>
      <c r="AM313" s="107" t="s">
        <v>548</v>
      </c>
      <c r="AN313" s="107" t="s">
        <v>548</v>
      </c>
      <c r="AO313" s="107" t="s">
        <v>548</v>
      </c>
      <c r="AP313" s="138">
        <v>0</v>
      </c>
      <c r="AQ313" s="107">
        <v>3</v>
      </c>
      <c r="AR313" s="136">
        <v>0.6</v>
      </c>
      <c r="AS313" s="107">
        <v>5</v>
      </c>
      <c r="AT313" s="107">
        <v>4</v>
      </c>
      <c r="AU313" s="107">
        <v>9</v>
      </c>
      <c r="AV313" s="139">
        <v>1</v>
      </c>
      <c r="AW313" s="138">
        <v>0</v>
      </c>
      <c r="AX313" s="107" t="s">
        <v>548</v>
      </c>
      <c r="AY313" s="107" t="s">
        <v>534</v>
      </c>
      <c r="AZ313" s="136">
        <v>0</v>
      </c>
      <c r="BA313" s="138">
        <v>0</v>
      </c>
      <c r="BB313" s="133" t="s">
        <v>603</v>
      </c>
      <c r="BC313" s="107" t="s">
        <v>534</v>
      </c>
      <c r="BD313" s="136">
        <v>0</v>
      </c>
      <c r="BE313" s="107">
        <v>10</v>
      </c>
      <c r="BF313" s="107">
        <v>10</v>
      </c>
      <c r="BG313" s="139">
        <v>1</v>
      </c>
      <c r="BH313" s="107">
        <v>4</v>
      </c>
      <c r="BI313" s="107">
        <v>7</v>
      </c>
      <c r="BJ313" s="107">
        <v>11</v>
      </c>
      <c r="BK313" s="139">
        <v>1</v>
      </c>
      <c r="BL313" s="108">
        <v>51</v>
      </c>
      <c r="BM313" s="137">
        <v>0.71830985915492962</v>
      </c>
    </row>
    <row r="314" spans="2:65" x14ac:dyDescent="0.35">
      <c r="B314" s="108" t="s">
        <v>1</v>
      </c>
      <c r="C314" s="108" t="s">
        <v>27</v>
      </c>
      <c r="D314" s="108" t="s">
        <v>28</v>
      </c>
      <c r="E314" s="143" t="s">
        <v>419</v>
      </c>
      <c r="F314" s="108" t="s">
        <v>1163</v>
      </c>
      <c r="G314" s="108" t="s">
        <v>30</v>
      </c>
      <c r="H314" s="108" t="s">
        <v>2115</v>
      </c>
      <c r="I314" s="131" t="s">
        <v>603</v>
      </c>
      <c r="J314" s="108" t="s">
        <v>2051</v>
      </c>
      <c r="K314" s="131" t="s">
        <v>603</v>
      </c>
      <c r="L314" s="108" t="s">
        <v>635</v>
      </c>
      <c r="M314" s="108" t="s">
        <v>534</v>
      </c>
      <c r="N314" s="129" t="s">
        <v>534</v>
      </c>
      <c r="O314" s="108">
        <v>2</v>
      </c>
      <c r="P314" s="108">
        <v>2</v>
      </c>
      <c r="Q314" s="108">
        <v>1</v>
      </c>
      <c r="R314" s="108">
        <v>1</v>
      </c>
      <c r="S314" s="108">
        <v>2</v>
      </c>
      <c r="T314" s="108">
        <v>2</v>
      </c>
      <c r="U314" s="108">
        <v>2</v>
      </c>
      <c r="V314" s="108">
        <v>2</v>
      </c>
      <c r="W314" s="108">
        <v>4</v>
      </c>
      <c r="X314" s="108" t="s">
        <v>2114</v>
      </c>
      <c r="Y314" s="108" t="s">
        <v>548</v>
      </c>
      <c r="Z314" s="108" t="s">
        <v>548</v>
      </c>
      <c r="AA314" s="108" t="s">
        <v>548</v>
      </c>
      <c r="AB314" s="108" t="s">
        <v>548</v>
      </c>
      <c r="AC314" s="108">
        <v>18</v>
      </c>
      <c r="AD314" s="135">
        <v>1</v>
      </c>
      <c r="AE314" s="108" t="s">
        <v>548</v>
      </c>
      <c r="AF314" s="108" t="s">
        <v>534</v>
      </c>
      <c r="AG314" s="129" t="s">
        <v>534</v>
      </c>
      <c r="AH314" s="108">
        <v>10</v>
      </c>
      <c r="AI314" s="130">
        <v>0</v>
      </c>
      <c r="AJ314" s="108">
        <v>10</v>
      </c>
      <c r="AK314" s="140">
        <v>0.7142857142857143</v>
      </c>
      <c r="AL314" s="130">
        <v>0</v>
      </c>
      <c r="AM314" s="130">
        <v>0</v>
      </c>
      <c r="AN314" s="108" t="s">
        <v>614</v>
      </c>
      <c r="AO314" s="130">
        <v>0</v>
      </c>
      <c r="AP314" s="130">
        <v>0</v>
      </c>
      <c r="AQ314" s="108" t="s">
        <v>534</v>
      </c>
      <c r="AR314" s="134">
        <v>0</v>
      </c>
      <c r="AS314" s="108">
        <v>5</v>
      </c>
      <c r="AT314" s="130">
        <v>0</v>
      </c>
      <c r="AU314" s="108">
        <v>5</v>
      </c>
      <c r="AV314" s="134">
        <v>0.55555555555555558</v>
      </c>
      <c r="AW314" s="130">
        <v>0</v>
      </c>
      <c r="AX314" s="108" t="s">
        <v>614</v>
      </c>
      <c r="AY314" s="108" t="s">
        <v>534</v>
      </c>
      <c r="AZ314" s="134">
        <v>0</v>
      </c>
      <c r="BA314" s="108">
        <v>2</v>
      </c>
      <c r="BB314" s="131" t="s">
        <v>603</v>
      </c>
      <c r="BC314" s="108">
        <v>2</v>
      </c>
      <c r="BD314" s="135">
        <v>1</v>
      </c>
      <c r="BE314" s="108">
        <v>10</v>
      </c>
      <c r="BF314" s="108">
        <v>10</v>
      </c>
      <c r="BG314" s="135">
        <v>1</v>
      </c>
      <c r="BH314" s="108">
        <v>4</v>
      </c>
      <c r="BI314" s="108">
        <v>7</v>
      </c>
      <c r="BJ314" s="108">
        <v>11</v>
      </c>
      <c r="BK314" s="135">
        <v>1</v>
      </c>
      <c r="BL314" s="108">
        <v>56</v>
      </c>
      <c r="BM314" s="140">
        <v>0.71794871794871795</v>
      </c>
    </row>
    <row r="315" spans="2:65" x14ac:dyDescent="0.35">
      <c r="B315" s="107" t="s">
        <v>1</v>
      </c>
      <c r="C315" s="107" t="s">
        <v>78</v>
      </c>
      <c r="D315" s="107" t="s">
        <v>78</v>
      </c>
      <c r="E315" s="144" t="s">
        <v>1403</v>
      </c>
      <c r="F315" s="107" t="s">
        <v>1249</v>
      </c>
      <c r="G315" s="107" t="s">
        <v>267</v>
      </c>
      <c r="H315" s="107" t="s">
        <v>2113</v>
      </c>
      <c r="I315" s="133" t="s">
        <v>603</v>
      </c>
      <c r="J315" s="107" t="s">
        <v>1958</v>
      </c>
      <c r="K315" s="133" t="s">
        <v>603</v>
      </c>
      <c r="L315" s="107" t="s">
        <v>2112</v>
      </c>
      <c r="M315" s="107" t="s">
        <v>534</v>
      </c>
      <c r="N315" s="132" t="s">
        <v>534</v>
      </c>
      <c r="O315" s="107">
        <v>2</v>
      </c>
      <c r="P315" s="107">
        <v>2</v>
      </c>
      <c r="Q315" s="138">
        <v>0</v>
      </c>
      <c r="R315" s="107">
        <v>1</v>
      </c>
      <c r="S315" s="107">
        <v>2</v>
      </c>
      <c r="T315" s="107">
        <v>2</v>
      </c>
      <c r="U315" s="107">
        <v>2</v>
      </c>
      <c r="V315" s="107">
        <v>2</v>
      </c>
      <c r="W315" s="138">
        <v>0</v>
      </c>
      <c r="X315" s="107" t="s">
        <v>1316</v>
      </c>
      <c r="Y315" s="107" t="s">
        <v>548</v>
      </c>
      <c r="Z315" s="107" t="s">
        <v>548</v>
      </c>
      <c r="AA315" s="107" t="s">
        <v>548</v>
      </c>
      <c r="AB315" s="107" t="s">
        <v>548</v>
      </c>
      <c r="AC315" s="107">
        <v>13</v>
      </c>
      <c r="AD315" s="137">
        <v>0.72222222222222221</v>
      </c>
      <c r="AE315" s="107">
        <v>10</v>
      </c>
      <c r="AF315" s="107">
        <v>10</v>
      </c>
      <c r="AG315" s="139">
        <v>1</v>
      </c>
      <c r="AH315" s="107">
        <v>10</v>
      </c>
      <c r="AI315" s="138">
        <v>0</v>
      </c>
      <c r="AJ315" s="107">
        <v>10</v>
      </c>
      <c r="AK315" s="137">
        <v>0.7142857142857143</v>
      </c>
      <c r="AL315" s="138">
        <v>0</v>
      </c>
      <c r="AM315" s="107" t="s">
        <v>548</v>
      </c>
      <c r="AN315" s="107" t="s">
        <v>548</v>
      </c>
      <c r="AO315" s="138">
        <v>0</v>
      </c>
      <c r="AP315" s="138">
        <v>0</v>
      </c>
      <c r="AQ315" s="107" t="s">
        <v>534</v>
      </c>
      <c r="AR315" s="136">
        <v>0</v>
      </c>
      <c r="AS315" s="107">
        <v>5</v>
      </c>
      <c r="AT315" s="138">
        <v>0</v>
      </c>
      <c r="AU315" s="107">
        <v>5</v>
      </c>
      <c r="AV315" s="136">
        <v>0.55555555555555558</v>
      </c>
      <c r="AW315" s="138">
        <v>0</v>
      </c>
      <c r="AX315" s="107" t="s">
        <v>614</v>
      </c>
      <c r="AY315" s="107" t="s">
        <v>534</v>
      </c>
      <c r="AZ315" s="136">
        <v>0</v>
      </c>
      <c r="BA315" s="107">
        <v>2</v>
      </c>
      <c r="BB315" s="133" t="s">
        <v>603</v>
      </c>
      <c r="BC315" s="107">
        <v>2</v>
      </c>
      <c r="BD315" s="139">
        <v>1</v>
      </c>
      <c r="BE315" s="107">
        <v>10</v>
      </c>
      <c r="BF315" s="107">
        <v>10</v>
      </c>
      <c r="BG315" s="139">
        <v>1</v>
      </c>
      <c r="BH315" s="107">
        <v>4</v>
      </c>
      <c r="BI315" s="107">
        <v>7</v>
      </c>
      <c r="BJ315" s="107">
        <v>11</v>
      </c>
      <c r="BK315" s="139">
        <v>1</v>
      </c>
      <c r="BL315" s="108">
        <v>61</v>
      </c>
      <c r="BM315" s="137">
        <v>0.71764705882352942</v>
      </c>
    </row>
    <row r="316" spans="2:65" x14ac:dyDescent="0.35">
      <c r="B316" s="108" t="s">
        <v>1</v>
      </c>
      <c r="C316" s="108" t="s">
        <v>78</v>
      </c>
      <c r="D316" s="108" t="s">
        <v>78</v>
      </c>
      <c r="E316" s="143" t="s">
        <v>449</v>
      </c>
      <c r="F316" s="108" t="s">
        <v>1114</v>
      </c>
      <c r="G316" s="108" t="s">
        <v>267</v>
      </c>
      <c r="H316" s="108" t="s">
        <v>2111</v>
      </c>
      <c r="I316" s="131" t="s">
        <v>603</v>
      </c>
      <c r="J316" s="108" t="s">
        <v>1323</v>
      </c>
      <c r="K316" s="131" t="s">
        <v>603</v>
      </c>
      <c r="L316" s="108" t="s">
        <v>625</v>
      </c>
      <c r="M316" s="108" t="s">
        <v>534</v>
      </c>
      <c r="N316" s="129" t="s">
        <v>534</v>
      </c>
      <c r="O316" s="108">
        <v>2</v>
      </c>
      <c r="P316" s="108">
        <v>2</v>
      </c>
      <c r="Q316" s="108" t="s">
        <v>548</v>
      </c>
      <c r="R316" s="108" t="s">
        <v>548</v>
      </c>
      <c r="S316" s="108">
        <v>2</v>
      </c>
      <c r="T316" s="108">
        <v>2</v>
      </c>
      <c r="U316" s="108">
        <v>2</v>
      </c>
      <c r="V316" s="108">
        <v>2</v>
      </c>
      <c r="W316" s="130">
        <v>0</v>
      </c>
      <c r="X316" s="108" t="s">
        <v>2110</v>
      </c>
      <c r="Y316" s="108" t="s">
        <v>548</v>
      </c>
      <c r="Z316" s="108" t="s">
        <v>548</v>
      </c>
      <c r="AA316" s="108" t="s">
        <v>548</v>
      </c>
      <c r="AB316" s="108" t="s">
        <v>548</v>
      </c>
      <c r="AC316" s="108">
        <v>12</v>
      </c>
      <c r="AD316" s="135">
        <v>0.75</v>
      </c>
      <c r="AE316" s="108">
        <v>10</v>
      </c>
      <c r="AF316" s="108">
        <v>10</v>
      </c>
      <c r="AG316" s="135">
        <v>1</v>
      </c>
      <c r="AH316" s="108">
        <v>10</v>
      </c>
      <c r="AI316" s="130">
        <v>0</v>
      </c>
      <c r="AJ316" s="108">
        <v>10</v>
      </c>
      <c r="AK316" s="140">
        <v>0.7142857142857143</v>
      </c>
      <c r="AL316" s="108">
        <v>3</v>
      </c>
      <c r="AM316" s="130">
        <v>0</v>
      </c>
      <c r="AN316" s="108" t="s">
        <v>548</v>
      </c>
      <c r="AO316" s="130">
        <v>0</v>
      </c>
      <c r="AP316" s="130">
        <v>0</v>
      </c>
      <c r="AQ316" s="108">
        <v>3</v>
      </c>
      <c r="AR316" s="134">
        <v>0.25</v>
      </c>
      <c r="AS316" s="108">
        <v>5</v>
      </c>
      <c r="AT316" s="130">
        <v>0</v>
      </c>
      <c r="AU316" s="108">
        <v>5</v>
      </c>
      <c r="AV316" s="134">
        <v>0.55555555555555558</v>
      </c>
      <c r="AW316" s="130">
        <v>0</v>
      </c>
      <c r="AX316" s="108" t="s">
        <v>614</v>
      </c>
      <c r="AY316" s="108" t="s">
        <v>534</v>
      </c>
      <c r="AZ316" s="134">
        <v>0</v>
      </c>
      <c r="BA316" s="130">
        <v>0</v>
      </c>
      <c r="BB316" s="131" t="s">
        <v>603</v>
      </c>
      <c r="BC316" s="108" t="s">
        <v>534</v>
      </c>
      <c r="BD316" s="134">
        <v>0</v>
      </c>
      <c r="BE316" s="108">
        <v>10</v>
      </c>
      <c r="BF316" s="108">
        <v>10</v>
      </c>
      <c r="BG316" s="135">
        <v>1</v>
      </c>
      <c r="BH316" s="108">
        <v>4</v>
      </c>
      <c r="BI316" s="108">
        <v>7</v>
      </c>
      <c r="BJ316" s="108">
        <v>11</v>
      </c>
      <c r="BK316" s="135">
        <v>1</v>
      </c>
      <c r="BL316" s="108">
        <v>61</v>
      </c>
      <c r="BM316" s="140">
        <v>0.70930232558139539</v>
      </c>
    </row>
    <row r="317" spans="2:65" x14ac:dyDescent="0.35">
      <c r="B317" s="107" t="s">
        <v>1</v>
      </c>
      <c r="C317" s="107" t="s">
        <v>21</v>
      </c>
      <c r="D317" s="107" t="s">
        <v>401</v>
      </c>
      <c r="E317" s="144" t="s">
        <v>505</v>
      </c>
      <c r="F317" s="107" t="s">
        <v>1173</v>
      </c>
      <c r="G317" s="107" t="s">
        <v>5</v>
      </c>
      <c r="H317" s="107" t="s">
        <v>2109</v>
      </c>
      <c r="I317" s="133" t="s">
        <v>603</v>
      </c>
      <c r="J317" s="107" t="s">
        <v>2108</v>
      </c>
      <c r="K317" s="133" t="s">
        <v>603</v>
      </c>
      <c r="L317" s="107" t="s">
        <v>604</v>
      </c>
      <c r="M317" s="107" t="s">
        <v>534</v>
      </c>
      <c r="N317" s="132" t="s">
        <v>534</v>
      </c>
      <c r="O317" s="107">
        <v>2</v>
      </c>
      <c r="P317" s="107">
        <v>2</v>
      </c>
      <c r="Q317" s="107">
        <v>1</v>
      </c>
      <c r="R317" s="107">
        <v>1</v>
      </c>
      <c r="S317" s="107">
        <v>2</v>
      </c>
      <c r="T317" s="107" t="s">
        <v>548</v>
      </c>
      <c r="U317" s="107">
        <v>2</v>
      </c>
      <c r="V317" s="107">
        <v>2</v>
      </c>
      <c r="W317" s="138">
        <v>0</v>
      </c>
      <c r="X317" s="107" t="s">
        <v>2107</v>
      </c>
      <c r="Y317" s="107" t="s">
        <v>548</v>
      </c>
      <c r="Z317" s="107" t="s">
        <v>548</v>
      </c>
      <c r="AA317" s="107" t="s">
        <v>548</v>
      </c>
      <c r="AB317" s="107" t="s">
        <v>548</v>
      </c>
      <c r="AC317" s="107">
        <v>12</v>
      </c>
      <c r="AD317" s="139">
        <v>0.75</v>
      </c>
      <c r="AE317" s="107">
        <v>10</v>
      </c>
      <c r="AF317" s="107">
        <v>10</v>
      </c>
      <c r="AG317" s="139">
        <v>1</v>
      </c>
      <c r="AH317" s="107">
        <v>10</v>
      </c>
      <c r="AI317" s="107" t="s">
        <v>548</v>
      </c>
      <c r="AJ317" s="107">
        <v>10</v>
      </c>
      <c r="AK317" s="139">
        <v>1</v>
      </c>
      <c r="AL317" s="138">
        <v>0</v>
      </c>
      <c r="AM317" s="107" t="s">
        <v>548</v>
      </c>
      <c r="AN317" s="107" t="s">
        <v>548</v>
      </c>
      <c r="AO317" s="107">
        <v>4</v>
      </c>
      <c r="AP317" s="138">
        <v>0</v>
      </c>
      <c r="AQ317" s="107">
        <v>4</v>
      </c>
      <c r="AR317" s="136">
        <v>0.44444444444444442</v>
      </c>
      <c r="AS317" s="107">
        <v>5</v>
      </c>
      <c r="AT317" s="138">
        <v>0</v>
      </c>
      <c r="AU317" s="107">
        <v>5</v>
      </c>
      <c r="AV317" s="136">
        <v>0.55555555555555558</v>
      </c>
      <c r="AW317" s="107">
        <v>2</v>
      </c>
      <c r="AX317" s="107" t="s">
        <v>548</v>
      </c>
      <c r="AY317" s="107">
        <v>2</v>
      </c>
      <c r="AZ317" s="139">
        <v>1</v>
      </c>
      <c r="BA317" s="107">
        <v>2</v>
      </c>
      <c r="BB317" s="133" t="s">
        <v>603</v>
      </c>
      <c r="BC317" s="107">
        <v>2</v>
      </c>
      <c r="BD317" s="139">
        <v>1</v>
      </c>
      <c r="BE317" s="138">
        <v>0</v>
      </c>
      <c r="BF317" s="107" t="s">
        <v>534</v>
      </c>
      <c r="BG317" s="136">
        <v>0</v>
      </c>
      <c r="BH317" s="107">
        <v>4</v>
      </c>
      <c r="BI317" s="107">
        <v>7</v>
      </c>
      <c r="BJ317" s="107">
        <v>11</v>
      </c>
      <c r="BK317" s="139">
        <v>1</v>
      </c>
      <c r="BL317" s="108">
        <v>56</v>
      </c>
      <c r="BM317" s="137">
        <v>0.70886075949367089</v>
      </c>
    </row>
    <row r="318" spans="2:65" x14ac:dyDescent="0.35">
      <c r="B318" s="108" t="s">
        <v>1</v>
      </c>
      <c r="C318" s="108" t="s">
        <v>8</v>
      </c>
      <c r="D318" s="108" t="s">
        <v>101</v>
      </c>
      <c r="E318" s="143" t="s">
        <v>221</v>
      </c>
      <c r="F318" s="108" t="s">
        <v>1234</v>
      </c>
      <c r="G318" s="108" t="s">
        <v>811</v>
      </c>
      <c r="H318" s="108" t="s">
        <v>2106</v>
      </c>
      <c r="I318" s="131" t="s">
        <v>603</v>
      </c>
      <c r="J318" s="108" t="s">
        <v>1415</v>
      </c>
      <c r="K318" s="131" t="s">
        <v>603</v>
      </c>
      <c r="L318" s="108" t="s">
        <v>656</v>
      </c>
      <c r="M318" s="108" t="s">
        <v>534</v>
      </c>
      <c r="N318" s="129" t="s">
        <v>534</v>
      </c>
      <c r="O318" s="108">
        <v>2</v>
      </c>
      <c r="P318" s="108">
        <v>2</v>
      </c>
      <c r="Q318" s="108">
        <v>1</v>
      </c>
      <c r="R318" s="108">
        <v>1</v>
      </c>
      <c r="S318" s="108">
        <v>2</v>
      </c>
      <c r="T318" s="108">
        <v>2</v>
      </c>
      <c r="U318" s="108">
        <v>2</v>
      </c>
      <c r="V318" s="108">
        <v>2</v>
      </c>
      <c r="W318" s="108">
        <v>4</v>
      </c>
      <c r="X318" s="108" t="s">
        <v>678</v>
      </c>
      <c r="Y318" s="108" t="s">
        <v>548</v>
      </c>
      <c r="Z318" s="108" t="s">
        <v>548</v>
      </c>
      <c r="AA318" s="108" t="s">
        <v>548</v>
      </c>
      <c r="AB318" s="108" t="s">
        <v>548</v>
      </c>
      <c r="AC318" s="108">
        <v>18</v>
      </c>
      <c r="AD318" s="135">
        <v>1</v>
      </c>
      <c r="AE318" s="130">
        <v>0</v>
      </c>
      <c r="AF318" s="108" t="s">
        <v>534</v>
      </c>
      <c r="AG318" s="134">
        <v>0</v>
      </c>
      <c r="AH318" s="108">
        <v>10</v>
      </c>
      <c r="AI318" s="130">
        <v>0</v>
      </c>
      <c r="AJ318" s="108">
        <v>10</v>
      </c>
      <c r="AK318" s="140">
        <v>0.7142857142857143</v>
      </c>
      <c r="AL318" s="108">
        <v>3</v>
      </c>
      <c r="AM318" s="108" t="s">
        <v>548</v>
      </c>
      <c r="AN318" s="108" t="s">
        <v>548</v>
      </c>
      <c r="AO318" s="108" t="s">
        <v>548</v>
      </c>
      <c r="AP318" s="130">
        <v>0</v>
      </c>
      <c r="AQ318" s="108">
        <v>3</v>
      </c>
      <c r="AR318" s="134">
        <v>0.6</v>
      </c>
      <c r="AS318" s="108">
        <v>5</v>
      </c>
      <c r="AT318" s="130">
        <v>0</v>
      </c>
      <c r="AU318" s="108">
        <v>5</v>
      </c>
      <c r="AV318" s="134">
        <v>0.55555555555555558</v>
      </c>
      <c r="AW318" s="130">
        <v>0</v>
      </c>
      <c r="AX318" s="108" t="s">
        <v>548</v>
      </c>
      <c r="AY318" s="108" t="s">
        <v>534</v>
      </c>
      <c r="AZ318" s="134">
        <v>0</v>
      </c>
      <c r="BA318" s="130">
        <v>0</v>
      </c>
      <c r="BB318" s="131" t="s">
        <v>603</v>
      </c>
      <c r="BC318" s="108" t="s">
        <v>534</v>
      </c>
      <c r="BD318" s="134">
        <v>0</v>
      </c>
      <c r="BE318" s="108">
        <v>10</v>
      </c>
      <c r="BF318" s="108">
        <v>10</v>
      </c>
      <c r="BG318" s="135">
        <v>1</v>
      </c>
      <c r="BH318" s="108">
        <v>4</v>
      </c>
      <c r="BI318" s="108">
        <v>7</v>
      </c>
      <c r="BJ318" s="108">
        <v>11</v>
      </c>
      <c r="BK318" s="135">
        <v>1</v>
      </c>
      <c r="BL318" s="108">
        <v>57</v>
      </c>
      <c r="BM318" s="140">
        <v>0.70370370370370372</v>
      </c>
    </row>
    <row r="319" spans="2:65" x14ac:dyDescent="0.35">
      <c r="B319" s="107" t="s">
        <v>1</v>
      </c>
      <c r="C319" s="107" t="s">
        <v>421</v>
      </c>
      <c r="D319" s="107" t="s">
        <v>513</v>
      </c>
      <c r="E319" s="144" t="s">
        <v>514</v>
      </c>
      <c r="F319" s="107" t="s">
        <v>1224</v>
      </c>
      <c r="G319" s="107" t="s">
        <v>30</v>
      </c>
      <c r="H319" s="107" t="s">
        <v>2105</v>
      </c>
      <c r="I319" s="133" t="s">
        <v>603</v>
      </c>
      <c r="J319" s="107" t="s">
        <v>2095</v>
      </c>
      <c r="K319" s="133" t="s">
        <v>603</v>
      </c>
      <c r="L319" s="107" t="s">
        <v>750</v>
      </c>
      <c r="M319" s="107" t="s">
        <v>534</v>
      </c>
      <c r="N319" s="132" t="s">
        <v>534</v>
      </c>
      <c r="O319" s="107">
        <v>2</v>
      </c>
      <c r="P319" s="107">
        <v>2</v>
      </c>
      <c r="Q319" s="138">
        <v>0</v>
      </c>
      <c r="R319" s="107">
        <v>1</v>
      </c>
      <c r="S319" s="107">
        <v>2</v>
      </c>
      <c r="T319" s="138">
        <v>0</v>
      </c>
      <c r="U319" s="138">
        <v>0</v>
      </c>
      <c r="V319" s="107">
        <v>2</v>
      </c>
      <c r="W319" s="138">
        <v>0</v>
      </c>
      <c r="X319" s="107" t="s">
        <v>2104</v>
      </c>
      <c r="Y319" s="107" t="s">
        <v>548</v>
      </c>
      <c r="Z319" s="107" t="s">
        <v>548</v>
      </c>
      <c r="AA319" s="107" t="s">
        <v>548</v>
      </c>
      <c r="AB319" s="107" t="s">
        <v>548</v>
      </c>
      <c r="AC319" s="107">
        <v>9</v>
      </c>
      <c r="AD319" s="136">
        <v>0.5</v>
      </c>
      <c r="AE319" s="107" t="s">
        <v>548</v>
      </c>
      <c r="AF319" s="107" t="s">
        <v>534</v>
      </c>
      <c r="AG319" s="132" t="s">
        <v>534</v>
      </c>
      <c r="AH319" s="107">
        <v>10</v>
      </c>
      <c r="AI319" s="107">
        <v>4</v>
      </c>
      <c r="AJ319" s="107">
        <v>14</v>
      </c>
      <c r="AK319" s="139">
        <v>1</v>
      </c>
      <c r="AL319" s="138">
        <v>0</v>
      </c>
      <c r="AM319" s="107" t="s">
        <v>548</v>
      </c>
      <c r="AN319" s="107" t="s">
        <v>548</v>
      </c>
      <c r="AO319" s="138">
        <v>0</v>
      </c>
      <c r="AP319" s="107" t="s">
        <v>548</v>
      </c>
      <c r="AQ319" s="107" t="s">
        <v>534</v>
      </c>
      <c r="AR319" s="136">
        <v>0</v>
      </c>
      <c r="AS319" s="107">
        <v>5</v>
      </c>
      <c r="AT319" s="138">
        <v>0</v>
      </c>
      <c r="AU319" s="107">
        <v>5</v>
      </c>
      <c r="AV319" s="136">
        <v>0.55555555555555558</v>
      </c>
      <c r="AW319" s="138">
        <v>0</v>
      </c>
      <c r="AX319" s="107" t="s">
        <v>614</v>
      </c>
      <c r="AY319" s="107" t="s">
        <v>534</v>
      </c>
      <c r="AZ319" s="136">
        <v>0</v>
      </c>
      <c r="BA319" s="107">
        <v>2</v>
      </c>
      <c r="BB319" s="133" t="s">
        <v>603</v>
      </c>
      <c r="BC319" s="107">
        <v>2</v>
      </c>
      <c r="BD319" s="139">
        <v>1</v>
      </c>
      <c r="BE319" s="107">
        <v>10</v>
      </c>
      <c r="BF319" s="107">
        <v>10</v>
      </c>
      <c r="BG319" s="139">
        <v>1</v>
      </c>
      <c r="BH319" s="107">
        <v>4</v>
      </c>
      <c r="BI319" s="107">
        <v>7</v>
      </c>
      <c r="BJ319" s="107">
        <v>11</v>
      </c>
      <c r="BK319" s="139">
        <v>1</v>
      </c>
      <c r="BL319" s="108">
        <v>51</v>
      </c>
      <c r="BM319" s="137">
        <v>0.69863013698630139</v>
      </c>
    </row>
    <row r="320" spans="2:65" x14ac:dyDescent="0.35">
      <c r="B320" s="108" t="s">
        <v>1</v>
      </c>
      <c r="C320" s="108" t="s">
        <v>21</v>
      </c>
      <c r="D320" s="108" t="s">
        <v>315</v>
      </c>
      <c r="E320" s="143" t="s">
        <v>376</v>
      </c>
      <c r="F320" s="108" t="s">
        <v>1126</v>
      </c>
      <c r="G320" s="108" t="s">
        <v>80</v>
      </c>
      <c r="H320" s="108" t="s">
        <v>2103</v>
      </c>
      <c r="I320" s="131" t="s">
        <v>603</v>
      </c>
      <c r="J320" s="108" t="s">
        <v>2102</v>
      </c>
      <c r="K320" s="131" t="s">
        <v>603</v>
      </c>
      <c r="L320" s="108" t="s">
        <v>2101</v>
      </c>
      <c r="M320" s="108" t="s">
        <v>534</v>
      </c>
      <c r="N320" s="129" t="s">
        <v>534</v>
      </c>
      <c r="O320" s="108">
        <v>2</v>
      </c>
      <c r="P320" s="108">
        <v>2</v>
      </c>
      <c r="Q320" s="108">
        <v>1</v>
      </c>
      <c r="R320" s="108">
        <v>1</v>
      </c>
      <c r="S320" s="108">
        <v>2</v>
      </c>
      <c r="T320" s="108" t="s">
        <v>548</v>
      </c>
      <c r="U320" s="108">
        <v>2</v>
      </c>
      <c r="V320" s="108">
        <v>2</v>
      </c>
      <c r="W320" s="108">
        <v>4</v>
      </c>
      <c r="X320" s="108" t="s">
        <v>684</v>
      </c>
      <c r="Y320" s="108" t="s">
        <v>548</v>
      </c>
      <c r="Z320" s="108" t="s">
        <v>548</v>
      </c>
      <c r="AA320" s="108" t="s">
        <v>548</v>
      </c>
      <c r="AB320" s="108" t="s">
        <v>548</v>
      </c>
      <c r="AC320" s="108">
        <v>16</v>
      </c>
      <c r="AD320" s="135">
        <v>1</v>
      </c>
      <c r="AE320" s="108" t="s">
        <v>548</v>
      </c>
      <c r="AF320" s="108" t="s">
        <v>534</v>
      </c>
      <c r="AG320" s="129" t="s">
        <v>534</v>
      </c>
      <c r="AH320" s="130">
        <v>0</v>
      </c>
      <c r="AI320" s="130">
        <v>0</v>
      </c>
      <c r="AJ320" s="108" t="s">
        <v>534</v>
      </c>
      <c r="AK320" s="134">
        <v>0</v>
      </c>
      <c r="AL320" s="108">
        <v>3</v>
      </c>
      <c r="AM320" s="130">
        <v>0</v>
      </c>
      <c r="AN320" s="108" t="s">
        <v>548</v>
      </c>
      <c r="AO320" s="108">
        <v>4</v>
      </c>
      <c r="AP320" s="130">
        <v>0</v>
      </c>
      <c r="AQ320" s="108">
        <v>7</v>
      </c>
      <c r="AR320" s="134">
        <v>0.58333333333333337</v>
      </c>
      <c r="AS320" s="108">
        <v>5</v>
      </c>
      <c r="AT320" s="130">
        <v>0</v>
      </c>
      <c r="AU320" s="108">
        <v>5</v>
      </c>
      <c r="AV320" s="134">
        <v>0.55555555555555558</v>
      </c>
      <c r="AW320" s="108">
        <v>2</v>
      </c>
      <c r="AX320" s="108" t="s">
        <v>548</v>
      </c>
      <c r="AY320" s="108">
        <v>2</v>
      </c>
      <c r="AZ320" s="135">
        <v>1</v>
      </c>
      <c r="BA320" s="108">
        <v>2</v>
      </c>
      <c r="BB320" s="131" t="s">
        <v>603</v>
      </c>
      <c r="BC320" s="108">
        <v>2</v>
      </c>
      <c r="BD320" s="135">
        <v>1</v>
      </c>
      <c r="BE320" s="108">
        <v>10</v>
      </c>
      <c r="BF320" s="108">
        <v>10</v>
      </c>
      <c r="BG320" s="135">
        <v>1</v>
      </c>
      <c r="BH320" s="108">
        <v>4</v>
      </c>
      <c r="BI320" s="108">
        <v>7</v>
      </c>
      <c r="BJ320" s="108">
        <v>11</v>
      </c>
      <c r="BK320" s="135">
        <v>1</v>
      </c>
      <c r="BL320" s="108">
        <v>53</v>
      </c>
      <c r="BM320" s="140">
        <v>0.69736842105263153</v>
      </c>
    </row>
    <row r="321" spans="2:65" x14ac:dyDescent="0.35">
      <c r="B321" s="107" t="s">
        <v>1</v>
      </c>
      <c r="C321" s="107" t="s">
        <v>8</v>
      </c>
      <c r="D321" s="107" t="s">
        <v>364</v>
      </c>
      <c r="E321" s="144" t="s">
        <v>509</v>
      </c>
      <c r="F321" s="107" t="s">
        <v>1177</v>
      </c>
      <c r="G321" s="107" t="s">
        <v>1330</v>
      </c>
      <c r="H321" s="107" t="s">
        <v>2100</v>
      </c>
      <c r="I321" s="133" t="s">
        <v>603</v>
      </c>
      <c r="J321" s="107" t="s">
        <v>1303</v>
      </c>
      <c r="K321" s="133" t="s">
        <v>603</v>
      </c>
      <c r="L321" s="107" t="s">
        <v>1433</v>
      </c>
      <c r="M321" s="107" t="s">
        <v>534</v>
      </c>
      <c r="N321" s="132" t="s">
        <v>534</v>
      </c>
      <c r="O321" s="107">
        <v>2</v>
      </c>
      <c r="P321" s="107">
        <v>2</v>
      </c>
      <c r="Q321" s="138">
        <v>0</v>
      </c>
      <c r="R321" s="138">
        <v>0</v>
      </c>
      <c r="S321" s="107">
        <v>2</v>
      </c>
      <c r="T321" s="107">
        <v>2</v>
      </c>
      <c r="U321" s="107">
        <v>2</v>
      </c>
      <c r="V321" s="107">
        <v>2</v>
      </c>
      <c r="W321" s="138">
        <v>0</v>
      </c>
      <c r="X321" s="107" t="s">
        <v>2099</v>
      </c>
      <c r="Y321" s="107" t="s">
        <v>548</v>
      </c>
      <c r="Z321" s="107" t="s">
        <v>548</v>
      </c>
      <c r="AA321" s="107" t="s">
        <v>548</v>
      </c>
      <c r="AB321" s="107" t="s">
        <v>548</v>
      </c>
      <c r="AC321" s="107">
        <v>12</v>
      </c>
      <c r="AD321" s="137">
        <v>0.66666666666666663</v>
      </c>
      <c r="AE321" s="107" t="s">
        <v>548</v>
      </c>
      <c r="AF321" s="107" t="s">
        <v>534</v>
      </c>
      <c r="AG321" s="132" t="s">
        <v>534</v>
      </c>
      <c r="AH321" s="107">
        <v>10</v>
      </c>
      <c r="AI321" s="138">
        <v>0</v>
      </c>
      <c r="AJ321" s="107">
        <v>10</v>
      </c>
      <c r="AK321" s="137">
        <v>0.7142857142857143</v>
      </c>
      <c r="AL321" s="138">
        <v>0</v>
      </c>
      <c r="AM321" s="138">
        <v>0</v>
      </c>
      <c r="AN321" s="107" t="s">
        <v>614</v>
      </c>
      <c r="AO321" s="107">
        <v>4</v>
      </c>
      <c r="AP321" s="138">
        <v>0</v>
      </c>
      <c r="AQ321" s="107">
        <v>4</v>
      </c>
      <c r="AR321" s="136">
        <v>0.33333333333333331</v>
      </c>
      <c r="AS321" s="107">
        <v>5</v>
      </c>
      <c r="AT321" s="138">
        <v>0</v>
      </c>
      <c r="AU321" s="107">
        <v>5</v>
      </c>
      <c r="AV321" s="136">
        <v>0.55555555555555558</v>
      </c>
      <c r="AW321" s="138">
        <v>0</v>
      </c>
      <c r="AX321" s="107" t="s">
        <v>614</v>
      </c>
      <c r="AY321" s="107" t="s">
        <v>534</v>
      </c>
      <c r="AZ321" s="136">
        <v>0</v>
      </c>
      <c r="BA321" s="107">
        <v>2</v>
      </c>
      <c r="BB321" s="133" t="s">
        <v>603</v>
      </c>
      <c r="BC321" s="107">
        <v>2</v>
      </c>
      <c r="BD321" s="139">
        <v>1</v>
      </c>
      <c r="BE321" s="107">
        <v>10</v>
      </c>
      <c r="BF321" s="107">
        <v>10</v>
      </c>
      <c r="BG321" s="139">
        <v>1</v>
      </c>
      <c r="BH321" s="107">
        <v>4</v>
      </c>
      <c r="BI321" s="107">
        <v>7</v>
      </c>
      <c r="BJ321" s="107">
        <v>11</v>
      </c>
      <c r="BK321" s="139">
        <v>1</v>
      </c>
      <c r="BL321" s="108">
        <v>54</v>
      </c>
      <c r="BM321" s="137">
        <v>0.69230769230769229</v>
      </c>
    </row>
    <row r="322" spans="2:65" x14ac:dyDescent="0.35">
      <c r="B322" s="108" t="s">
        <v>1</v>
      </c>
      <c r="C322" s="108" t="s">
        <v>2</v>
      </c>
      <c r="D322" s="108" t="s">
        <v>478</v>
      </c>
      <c r="E322" s="143" t="s">
        <v>479</v>
      </c>
      <c r="F322" s="108" t="s">
        <v>1188</v>
      </c>
      <c r="G322" s="108" t="s">
        <v>5</v>
      </c>
      <c r="H322" s="108" t="s">
        <v>2098</v>
      </c>
      <c r="I322" s="131" t="s">
        <v>603</v>
      </c>
      <c r="J322" s="108" t="s">
        <v>1303</v>
      </c>
      <c r="K322" s="131" t="s">
        <v>603</v>
      </c>
      <c r="L322" s="108" t="s">
        <v>604</v>
      </c>
      <c r="M322" s="108" t="s">
        <v>534</v>
      </c>
      <c r="N322" s="129" t="s">
        <v>534</v>
      </c>
      <c r="O322" s="108">
        <v>2</v>
      </c>
      <c r="P322" s="108">
        <v>2</v>
      </c>
      <c r="Q322" s="108">
        <v>1</v>
      </c>
      <c r="R322" s="108">
        <v>1</v>
      </c>
      <c r="S322" s="108">
        <v>2</v>
      </c>
      <c r="T322" s="108" t="s">
        <v>548</v>
      </c>
      <c r="U322" s="108">
        <v>2</v>
      </c>
      <c r="V322" s="108">
        <v>2</v>
      </c>
      <c r="W322" s="108">
        <v>4</v>
      </c>
      <c r="X322" s="108" t="s">
        <v>2097</v>
      </c>
      <c r="Y322" s="108" t="s">
        <v>548</v>
      </c>
      <c r="Z322" s="108" t="s">
        <v>548</v>
      </c>
      <c r="AA322" s="108" t="s">
        <v>548</v>
      </c>
      <c r="AB322" s="108" t="s">
        <v>548</v>
      </c>
      <c r="AC322" s="108">
        <v>16</v>
      </c>
      <c r="AD322" s="135">
        <v>1</v>
      </c>
      <c r="AE322" s="108">
        <v>10</v>
      </c>
      <c r="AF322" s="108">
        <v>10</v>
      </c>
      <c r="AG322" s="135">
        <v>1</v>
      </c>
      <c r="AH322" s="108">
        <v>10</v>
      </c>
      <c r="AI322" s="130">
        <v>0</v>
      </c>
      <c r="AJ322" s="108">
        <v>10</v>
      </c>
      <c r="AK322" s="140">
        <v>0.7142857142857143</v>
      </c>
      <c r="AL322" s="130">
        <v>0</v>
      </c>
      <c r="AM322" s="108" t="s">
        <v>548</v>
      </c>
      <c r="AN322" s="108" t="s">
        <v>548</v>
      </c>
      <c r="AO322" s="130">
        <v>0</v>
      </c>
      <c r="AP322" s="130">
        <v>0</v>
      </c>
      <c r="AQ322" s="108" t="s">
        <v>534</v>
      </c>
      <c r="AR322" s="134">
        <v>0</v>
      </c>
      <c r="AS322" s="130">
        <v>0</v>
      </c>
      <c r="AT322" s="130">
        <v>0</v>
      </c>
      <c r="AU322" s="108" t="s">
        <v>534</v>
      </c>
      <c r="AV322" s="134">
        <v>0</v>
      </c>
      <c r="AW322" s="130">
        <v>0</v>
      </c>
      <c r="AX322" s="108" t="s">
        <v>548</v>
      </c>
      <c r="AY322" s="108" t="s">
        <v>534</v>
      </c>
      <c r="AZ322" s="134">
        <v>0</v>
      </c>
      <c r="BA322" s="130">
        <v>0</v>
      </c>
      <c r="BB322" s="131" t="s">
        <v>603</v>
      </c>
      <c r="BC322" s="108" t="s">
        <v>534</v>
      </c>
      <c r="BD322" s="134">
        <v>0</v>
      </c>
      <c r="BE322" s="108">
        <v>10</v>
      </c>
      <c r="BF322" s="108">
        <v>10</v>
      </c>
      <c r="BG322" s="135">
        <v>1</v>
      </c>
      <c r="BH322" s="108">
        <v>4</v>
      </c>
      <c r="BI322" s="108">
        <v>7</v>
      </c>
      <c r="BJ322" s="108">
        <v>11</v>
      </c>
      <c r="BK322" s="135">
        <v>1</v>
      </c>
      <c r="BL322" s="108">
        <v>57</v>
      </c>
      <c r="BM322" s="140">
        <v>0.68674698795180722</v>
      </c>
    </row>
    <row r="323" spans="2:65" x14ac:dyDescent="0.35">
      <c r="B323" s="107" t="s">
        <v>1</v>
      </c>
      <c r="C323" s="107" t="s">
        <v>85</v>
      </c>
      <c r="D323" s="107" t="s">
        <v>91</v>
      </c>
      <c r="E323" s="144" t="s">
        <v>214</v>
      </c>
      <c r="F323" s="107" t="s">
        <v>1080</v>
      </c>
      <c r="G323" s="107" t="s">
        <v>88</v>
      </c>
      <c r="H323" s="107" t="s">
        <v>2096</v>
      </c>
      <c r="I323" s="133" t="s">
        <v>603</v>
      </c>
      <c r="J323" s="107" t="s">
        <v>2095</v>
      </c>
      <c r="K323" s="133" t="s">
        <v>603</v>
      </c>
      <c r="L323" s="107" t="s">
        <v>618</v>
      </c>
      <c r="M323" s="107" t="s">
        <v>534</v>
      </c>
      <c r="N323" s="132" t="s">
        <v>534</v>
      </c>
      <c r="O323" s="107">
        <v>2</v>
      </c>
      <c r="P323" s="107">
        <v>2</v>
      </c>
      <c r="Q323" s="107">
        <v>1</v>
      </c>
      <c r="R323" s="107">
        <v>1</v>
      </c>
      <c r="S323" s="107">
        <v>2</v>
      </c>
      <c r="T323" s="107">
        <v>2</v>
      </c>
      <c r="U323" s="107">
        <v>2</v>
      </c>
      <c r="V323" s="107">
        <v>2</v>
      </c>
      <c r="W323" s="107">
        <v>4</v>
      </c>
      <c r="X323" s="107" t="s">
        <v>2094</v>
      </c>
      <c r="Y323" s="107" t="s">
        <v>548</v>
      </c>
      <c r="Z323" s="107" t="s">
        <v>548</v>
      </c>
      <c r="AA323" s="107" t="s">
        <v>548</v>
      </c>
      <c r="AB323" s="107" t="s">
        <v>548</v>
      </c>
      <c r="AC323" s="107">
        <v>18</v>
      </c>
      <c r="AD323" s="139">
        <v>1</v>
      </c>
      <c r="AE323" s="107">
        <v>10</v>
      </c>
      <c r="AF323" s="107">
        <v>10</v>
      </c>
      <c r="AG323" s="139">
        <v>1</v>
      </c>
      <c r="AH323" s="138">
        <v>0</v>
      </c>
      <c r="AI323" s="107">
        <v>4</v>
      </c>
      <c r="AJ323" s="107">
        <v>4</v>
      </c>
      <c r="AK323" s="136">
        <v>0.2857142857142857</v>
      </c>
      <c r="AL323" s="138">
        <v>0</v>
      </c>
      <c r="AM323" s="107">
        <v>3</v>
      </c>
      <c r="AN323" s="107" t="s">
        <v>614</v>
      </c>
      <c r="AO323" s="107">
        <v>4</v>
      </c>
      <c r="AP323" s="107" t="s">
        <v>548</v>
      </c>
      <c r="AQ323" s="107">
        <v>7</v>
      </c>
      <c r="AR323" s="137">
        <v>0.7</v>
      </c>
      <c r="AS323" s="107">
        <v>5</v>
      </c>
      <c r="AT323" s="138">
        <v>0</v>
      </c>
      <c r="AU323" s="107">
        <v>5</v>
      </c>
      <c r="AV323" s="136">
        <v>0.55555555555555558</v>
      </c>
      <c r="AW323" s="107">
        <v>2</v>
      </c>
      <c r="AX323" s="107" t="s">
        <v>548</v>
      </c>
      <c r="AY323" s="107">
        <v>2</v>
      </c>
      <c r="AZ323" s="139">
        <v>1</v>
      </c>
      <c r="BA323" s="107">
        <v>2</v>
      </c>
      <c r="BB323" s="133" t="s">
        <v>603</v>
      </c>
      <c r="BC323" s="107">
        <v>2</v>
      </c>
      <c r="BD323" s="139">
        <v>1</v>
      </c>
      <c r="BE323" s="138">
        <v>0</v>
      </c>
      <c r="BF323" s="107" t="s">
        <v>534</v>
      </c>
      <c r="BG323" s="136">
        <v>0</v>
      </c>
      <c r="BH323" s="107">
        <v>4</v>
      </c>
      <c r="BI323" s="107">
        <v>7</v>
      </c>
      <c r="BJ323" s="107">
        <v>11</v>
      </c>
      <c r="BK323" s="139">
        <v>1</v>
      </c>
      <c r="BL323" s="108">
        <v>59</v>
      </c>
      <c r="BM323" s="137">
        <v>0.68604651162790697</v>
      </c>
    </row>
    <row r="324" spans="2:65" x14ac:dyDescent="0.35">
      <c r="B324" s="108" t="s">
        <v>1</v>
      </c>
      <c r="C324" s="108" t="s">
        <v>8</v>
      </c>
      <c r="D324" s="108" t="s">
        <v>408</v>
      </c>
      <c r="E324" s="143" t="s">
        <v>409</v>
      </c>
      <c r="F324" s="108" t="s">
        <v>1059</v>
      </c>
      <c r="G324" s="108" t="s">
        <v>11</v>
      </c>
      <c r="H324" s="108" t="s">
        <v>2093</v>
      </c>
      <c r="I324" s="131" t="s">
        <v>603</v>
      </c>
      <c r="J324" s="108" t="s">
        <v>2060</v>
      </c>
      <c r="K324" s="131" t="s">
        <v>603</v>
      </c>
      <c r="L324" s="108" t="s">
        <v>620</v>
      </c>
      <c r="M324" s="108" t="s">
        <v>534</v>
      </c>
      <c r="N324" s="129" t="s">
        <v>534</v>
      </c>
      <c r="O324" s="108">
        <v>2</v>
      </c>
      <c r="P324" s="108">
        <v>2</v>
      </c>
      <c r="Q324" s="108">
        <v>1</v>
      </c>
      <c r="R324" s="108">
        <v>1</v>
      </c>
      <c r="S324" s="108">
        <v>2</v>
      </c>
      <c r="T324" s="130">
        <v>0</v>
      </c>
      <c r="U324" s="130">
        <v>0</v>
      </c>
      <c r="V324" s="108">
        <v>2</v>
      </c>
      <c r="W324" s="130">
        <v>0</v>
      </c>
      <c r="X324" s="108" t="s">
        <v>735</v>
      </c>
      <c r="Y324" s="108" t="s">
        <v>548</v>
      </c>
      <c r="Z324" s="108" t="s">
        <v>548</v>
      </c>
      <c r="AA324" s="108" t="s">
        <v>548</v>
      </c>
      <c r="AB324" s="108" t="s">
        <v>548</v>
      </c>
      <c r="AC324" s="108">
        <v>10</v>
      </c>
      <c r="AD324" s="134">
        <v>0.55555555555555558</v>
      </c>
      <c r="AE324" s="130">
        <v>0</v>
      </c>
      <c r="AF324" s="108" t="s">
        <v>534</v>
      </c>
      <c r="AG324" s="134">
        <v>0</v>
      </c>
      <c r="AH324" s="108">
        <v>10</v>
      </c>
      <c r="AI324" s="108">
        <v>4</v>
      </c>
      <c r="AJ324" s="108">
        <v>14</v>
      </c>
      <c r="AK324" s="135">
        <v>1</v>
      </c>
      <c r="AL324" s="130">
        <v>0</v>
      </c>
      <c r="AM324" s="130">
        <v>0</v>
      </c>
      <c r="AN324" s="108" t="s">
        <v>614</v>
      </c>
      <c r="AO324" s="108">
        <v>4</v>
      </c>
      <c r="AP324" s="108">
        <v>2</v>
      </c>
      <c r="AQ324" s="108">
        <v>6</v>
      </c>
      <c r="AR324" s="134">
        <v>0.5</v>
      </c>
      <c r="AS324" s="108">
        <v>5</v>
      </c>
      <c r="AT324" s="130">
        <v>0</v>
      </c>
      <c r="AU324" s="108">
        <v>5</v>
      </c>
      <c r="AV324" s="134">
        <v>0.55555555555555558</v>
      </c>
      <c r="AW324" s="108">
        <v>2</v>
      </c>
      <c r="AX324" s="108" t="s">
        <v>613</v>
      </c>
      <c r="AY324" s="108">
        <v>2</v>
      </c>
      <c r="AZ324" s="135">
        <v>1</v>
      </c>
      <c r="BA324" s="108">
        <v>2</v>
      </c>
      <c r="BB324" s="131" t="s">
        <v>603</v>
      </c>
      <c r="BC324" s="108">
        <v>2</v>
      </c>
      <c r="BD324" s="135">
        <v>1</v>
      </c>
      <c r="BE324" s="108">
        <v>10</v>
      </c>
      <c r="BF324" s="108">
        <v>10</v>
      </c>
      <c r="BG324" s="135">
        <v>1</v>
      </c>
      <c r="BH324" s="108">
        <v>4</v>
      </c>
      <c r="BI324" s="108">
        <v>7</v>
      </c>
      <c r="BJ324" s="108">
        <v>11</v>
      </c>
      <c r="BK324" s="135">
        <v>1</v>
      </c>
      <c r="BL324" s="108">
        <v>60</v>
      </c>
      <c r="BM324" s="140">
        <v>0.68181818181818177</v>
      </c>
    </row>
    <row r="325" spans="2:65" x14ac:dyDescent="0.35">
      <c r="B325" s="107" t="s">
        <v>1</v>
      </c>
      <c r="C325" s="107" t="s">
        <v>24</v>
      </c>
      <c r="D325" s="107" t="s">
        <v>76</v>
      </c>
      <c r="E325" s="144" t="s">
        <v>454</v>
      </c>
      <c r="F325" s="107" t="s">
        <v>1090</v>
      </c>
      <c r="G325" s="107" t="s">
        <v>59</v>
      </c>
      <c r="H325" s="107" t="s">
        <v>2092</v>
      </c>
      <c r="I325" s="133" t="s">
        <v>603</v>
      </c>
      <c r="J325" s="107" t="s">
        <v>2091</v>
      </c>
      <c r="K325" s="133" t="s">
        <v>603</v>
      </c>
      <c r="L325" s="107" t="s">
        <v>619</v>
      </c>
      <c r="M325" s="107" t="s">
        <v>534</v>
      </c>
      <c r="N325" s="132" t="s">
        <v>534</v>
      </c>
      <c r="O325" s="107">
        <v>2</v>
      </c>
      <c r="P325" s="107">
        <v>2</v>
      </c>
      <c r="Q325" s="107">
        <v>1</v>
      </c>
      <c r="R325" s="107">
        <v>1</v>
      </c>
      <c r="S325" s="107">
        <v>2</v>
      </c>
      <c r="T325" s="107">
        <v>2</v>
      </c>
      <c r="U325" s="107">
        <v>2</v>
      </c>
      <c r="V325" s="107">
        <v>2</v>
      </c>
      <c r="W325" s="138">
        <v>0</v>
      </c>
      <c r="X325" s="107" t="s">
        <v>2090</v>
      </c>
      <c r="Y325" s="107" t="s">
        <v>548</v>
      </c>
      <c r="Z325" s="107" t="s">
        <v>548</v>
      </c>
      <c r="AA325" s="107" t="s">
        <v>548</v>
      </c>
      <c r="AB325" s="107" t="s">
        <v>548</v>
      </c>
      <c r="AC325" s="107">
        <v>14</v>
      </c>
      <c r="AD325" s="139">
        <v>0.77777777777777779</v>
      </c>
      <c r="AE325" s="107">
        <v>10</v>
      </c>
      <c r="AF325" s="107">
        <v>10</v>
      </c>
      <c r="AG325" s="139">
        <v>1</v>
      </c>
      <c r="AH325" s="107">
        <v>10</v>
      </c>
      <c r="AI325" s="138">
        <v>0</v>
      </c>
      <c r="AJ325" s="107">
        <v>10</v>
      </c>
      <c r="AK325" s="137">
        <v>0.7142857142857143</v>
      </c>
      <c r="AL325" s="138">
        <v>0</v>
      </c>
      <c r="AM325" s="138">
        <v>0</v>
      </c>
      <c r="AN325" s="107" t="s">
        <v>614</v>
      </c>
      <c r="AO325" s="138">
        <v>0</v>
      </c>
      <c r="AP325" s="138">
        <v>0</v>
      </c>
      <c r="AQ325" s="107" t="s">
        <v>534</v>
      </c>
      <c r="AR325" s="136">
        <v>0</v>
      </c>
      <c r="AS325" s="107">
        <v>5</v>
      </c>
      <c r="AT325" s="138">
        <v>0</v>
      </c>
      <c r="AU325" s="107">
        <v>5</v>
      </c>
      <c r="AV325" s="136">
        <v>0.55555555555555558</v>
      </c>
      <c r="AW325" s="138">
        <v>0</v>
      </c>
      <c r="AX325" s="107" t="s">
        <v>614</v>
      </c>
      <c r="AY325" s="107" t="s">
        <v>534</v>
      </c>
      <c r="AZ325" s="136">
        <v>0</v>
      </c>
      <c r="BA325" s="138">
        <v>0</v>
      </c>
      <c r="BB325" s="133" t="s">
        <v>603</v>
      </c>
      <c r="BC325" s="107" t="s">
        <v>534</v>
      </c>
      <c r="BD325" s="136">
        <v>0</v>
      </c>
      <c r="BE325" s="107">
        <v>10</v>
      </c>
      <c r="BF325" s="107">
        <v>10</v>
      </c>
      <c r="BG325" s="139">
        <v>1</v>
      </c>
      <c r="BH325" s="107">
        <v>4</v>
      </c>
      <c r="BI325" s="107">
        <v>7</v>
      </c>
      <c r="BJ325" s="107">
        <v>11</v>
      </c>
      <c r="BK325" s="139">
        <v>1</v>
      </c>
      <c r="BL325" s="108">
        <v>60</v>
      </c>
      <c r="BM325" s="137">
        <v>0.68181818181818177</v>
      </c>
    </row>
    <row r="326" spans="2:65" x14ac:dyDescent="0.35">
      <c r="B326" s="108" t="s">
        <v>1</v>
      </c>
      <c r="C326" s="108" t="s">
        <v>24</v>
      </c>
      <c r="D326" s="108" t="s">
        <v>350</v>
      </c>
      <c r="E326" s="143" t="s">
        <v>508</v>
      </c>
      <c r="F326" s="108" t="s">
        <v>1187</v>
      </c>
      <c r="G326" s="108" t="s">
        <v>66</v>
      </c>
      <c r="H326" s="108" t="s">
        <v>2089</v>
      </c>
      <c r="I326" s="131" t="s">
        <v>603</v>
      </c>
      <c r="J326" s="108" t="s">
        <v>2088</v>
      </c>
      <c r="K326" s="131" t="s">
        <v>603</v>
      </c>
      <c r="L326" s="108" t="s">
        <v>618</v>
      </c>
      <c r="M326" s="108" t="s">
        <v>534</v>
      </c>
      <c r="N326" s="129" t="s">
        <v>534</v>
      </c>
      <c r="O326" s="108">
        <v>2</v>
      </c>
      <c r="P326" s="108">
        <v>2</v>
      </c>
      <c r="Q326" s="108">
        <v>1</v>
      </c>
      <c r="R326" s="108">
        <v>1</v>
      </c>
      <c r="S326" s="108">
        <v>2</v>
      </c>
      <c r="T326" s="108">
        <v>2</v>
      </c>
      <c r="U326" s="108">
        <v>2</v>
      </c>
      <c r="V326" s="108">
        <v>2</v>
      </c>
      <c r="W326" s="108">
        <v>4</v>
      </c>
      <c r="X326" s="108" t="s">
        <v>2087</v>
      </c>
      <c r="Y326" s="108" t="s">
        <v>548</v>
      </c>
      <c r="Z326" s="108" t="s">
        <v>548</v>
      </c>
      <c r="AA326" s="108" t="s">
        <v>548</v>
      </c>
      <c r="AB326" s="108" t="s">
        <v>548</v>
      </c>
      <c r="AC326" s="108">
        <v>18</v>
      </c>
      <c r="AD326" s="135">
        <v>1</v>
      </c>
      <c r="AE326" s="108">
        <v>10</v>
      </c>
      <c r="AF326" s="108">
        <v>10</v>
      </c>
      <c r="AG326" s="135">
        <v>1</v>
      </c>
      <c r="AH326" s="130">
        <v>0</v>
      </c>
      <c r="AI326" s="108">
        <v>4</v>
      </c>
      <c r="AJ326" s="108">
        <v>4</v>
      </c>
      <c r="AK326" s="134">
        <v>0.2857142857142857</v>
      </c>
      <c r="AL326" s="130">
        <v>0</v>
      </c>
      <c r="AM326" s="130">
        <v>0</v>
      </c>
      <c r="AN326" s="108" t="s">
        <v>614</v>
      </c>
      <c r="AO326" s="130">
        <v>0</v>
      </c>
      <c r="AP326" s="108" t="s">
        <v>548</v>
      </c>
      <c r="AQ326" s="108" t="s">
        <v>534</v>
      </c>
      <c r="AR326" s="134">
        <v>0</v>
      </c>
      <c r="AS326" s="108">
        <v>5</v>
      </c>
      <c r="AT326" s="130">
        <v>0</v>
      </c>
      <c r="AU326" s="108">
        <v>5</v>
      </c>
      <c r="AV326" s="134">
        <v>0.55555555555555558</v>
      </c>
      <c r="AW326" s="130">
        <v>0</v>
      </c>
      <c r="AX326" s="108" t="s">
        <v>548</v>
      </c>
      <c r="AY326" s="108" t="s">
        <v>534</v>
      </c>
      <c r="AZ326" s="134">
        <v>0</v>
      </c>
      <c r="BA326" s="130">
        <v>0</v>
      </c>
      <c r="BB326" s="131" t="s">
        <v>603</v>
      </c>
      <c r="BC326" s="108" t="s">
        <v>534</v>
      </c>
      <c r="BD326" s="134">
        <v>0</v>
      </c>
      <c r="BE326" s="108">
        <v>10</v>
      </c>
      <c r="BF326" s="108">
        <v>10</v>
      </c>
      <c r="BG326" s="135">
        <v>1</v>
      </c>
      <c r="BH326" s="108">
        <v>4</v>
      </c>
      <c r="BI326" s="108">
        <v>7</v>
      </c>
      <c r="BJ326" s="108">
        <v>11</v>
      </c>
      <c r="BK326" s="135">
        <v>1</v>
      </c>
      <c r="BL326" s="108">
        <v>58</v>
      </c>
      <c r="BM326" s="140">
        <v>0.67441860465116277</v>
      </c>
    </row>
    <row r="327" spans="2:65" x14ac:dyDescent="0.35">
      <c r="B327" s="107" t="s">
        <v>1</v>
      </c>
      <c r="C327" s="107" t="s">
        <v>8</v>
      </c>
      <c r="D327" s="107" t="s">
        <v>9</v>
      </c>
      <c r="E327" s="144" t="s">
        <v>212</v>
      </c>
      <c r="F327" s="107" t="s">
        <v>1083</v>
      </c>
      <c r="G327" s="107" t="s">
        <v>11</v>
      </c>
      <c r="H327" s="107" t="s">
        <v>2086</v>
      </c>
      <c r="I327" s="133" t="s">
        <v>603</v>
      </c>
      <c r="J327" s="107" t="s">
        <v>1303</v>
      </c>
      <c r="K327" s="133" t="s">
        <v>603</v>
      </c>
      <c r="L327" s="107" t="s">
        <v>622</v>
      </c>
      <c r="M327" s="107" t="s">
        <v>534</v>
      </c>
      <c r="N327" s="132" t="s">
        <v>534</v>
      </c>
      <c r="O327" s="107">
        <v>2</v>
      </c>
      <c r="P327" s="107">
        <v>2</v>
      </c>
      <c r="Q327" s="107">
        <v>1</v>
      </c>
      <c r="R327" s="107">
        <v>1</v>
      </c>
      <c r="S327" s="107">
        <v>2</v>
      </c>
      <c r="T327" s="107">
        <v>2</v>
      </c>
      <c r="U327" s="107">
        <v>2</v>
      </c>
      <c r="V327" s="107">
        <v>2</v>
      </c>
      <c r="W327" s="138">
        <v>0</v>
      </c>
      <c r="X327" s="107" t="s">
        <v>2085</v>
      </c>
      <c r="Y327" s="107" t="s">
        <v>548</v>
      </c>
      <c r="Z327" s="107" t="s">
        <v>548</v>
      </c>
      <c r="AA327" s="107" t="s">
        <v>548</v>
      </c>
      <c r="AB327" s="107" t="s">
        <v>548</v>
      </c>
      <c r="AC327" s="107">
        <v>14</v>
      </c>
      <c r="AD327" s="139">
        <v>0.77777777777777779</v>
      </c>
      <c r="AE327" s="107">
        <v>10</v>
      </c>
      <c r="AF327" s="107">
        <v>10</v>
      </c>
      <c r="AG327" s="139">
        <v>1</v>
      </c>
      <c r="AH327" s="107">
        <v>10</v>
      </c>
      <c r="AI327" s="138">
        <v>0</v>
      </c>
      <c r="AJ327" s="107">
        <v>10</v>
      </c>
      <c r="AK327" s="137">
        <v>0.7142857142857143</v>
      </c>
      <c r="AL327" s="107">
        <v>3</v>
      </c>
      <c r="AM327" s="107" t="s">
        <v>548</v>
      </c>
      <c r="AN327" s="107" t="s">
        <v>548</v>
      </c>
      <c r="AO327" s="107">
        <v>4</v>
      </c>
      <c r="AP327" s="138">
        <v>0</v>
      </c>
      <c r="AQ327" s="107">
        <v>7</v>
      </c>
      <c r="AR327" s="139">
        <v>0.77777777777777779</v>
      </c>
      <c r="AS327" s="107">
        <v>5</v>
      </c>
      <c r="AT327" s="138">
        <v>0</v>
      </c>
      <c r="AU327" s="107">
        <v>5</v>
      </c>
      <c r="AV327" s="136">
        <v>0.55555555555555558</v>
      </c>
      <c r="AW327" s="138">
        <v>0</v>
      </c>
      <c r="AX327" s="107" t="s">
        <v>548</v>
      </c>
      <c r="AY327" s="107" t="s">
        <v>534</v>
      </c>
      <c r="AZ327" s="136">
        <v>0</v>
      </c>
      <c r="BA327" s="138">
        <v>0</v>
      </c>
      <c r="BB327" s="133" t="s">
        <v>603</v>
      </c>
      <c r="BC327" s="107" t="s">
        <v>534</v>
      </c>
      <c r="BD327" s="136">
        <v>0</v>
      </c>
      <c r="BE327" s="138">
        <v>0</v>
      </c>
      <c r="BF327" s="107" t="s">
        <v>534</v>
      </c>
      <c r="BG327" s="136">
        <v>0</v>
      </c>
      <c r="BH327" s="107">
        <v>4</v>
      </c>
      <c r="BI327" s="107">
        <v>7</v>
      </c>
      <c r="BJ327" s="107">
        <v>11</v>
      </c>
      <c r="BK327" s="139">
        <v>1</v>
      </c>
      <c r="BL327" s="108">
        <v>57</v>
      </c>
      <c r="BM327" s="137">
        <v>0.6705882352941176</v>
      </c>
    </row>
    <row r="328" spans="2:65" x14ac:dyDescent="0.35">
      <c r="B328" s="108" t="s">
        <v>1</v>
      </c>
      <c r="C328" s="108" t="s">
        <v>8</v>
      </c>
      <c r="D328" s="108" t="s">
        <v>9</v>
      </c>
      <c r="E328" s="143" t="s">
        <v>506</v>
      </c>
      <c r="F328" s="108" t="s">
        <v>1191</v>
      </c>
      <c r="G328" s="108" t="s">
        <v>11</v>
      </c>
      <c r="H328" s="108" t="s">
        <v>2084</v>
      </c>
      <c r="I328" s="131" t="s">
        <v>603</v>
      </c>
      <c r="J328" s="108" t="s">
        <v>1415</v>
      </c>
      <c r="K328" s="131" t="s">
        <v>603</v>
      </c>
      <c r="L328" s="108" t="s">
        <v>616</v>
      </c>
      <c r="M328" s="108" t="s">
        <v>534</v>
      </c>
      <c r="N328" s="129" t="s">
        <v>534</v>
      </c>
      <c r="O328" s="108">
        <v>2</v>
      </c>
      <c r="P328" s="108">
        <v>2</v>
      </c>
      <c r="Q328" s="108">
        <v>1</v>
      </c>
      <c r="R328" s="108">
        <v>1</v>
      </c>
      <c r="S328" s="108">
        <v>2</v>
      </c>
      <c r="T328" s="108">
        <v>2</v>
      </c>
      <c r="U328" s="108">
        <v>2</v>
      </c>
      <c r="V328" s="108">
        <v>2</v>
      </c>
      <c r="W328" s="108">
        <v>4</v>
      </c>
      <c r="X328" s="108" t="s">
        <v>1365</v>
      </c>
      <c r="Y328" s="108" t="s">
        <v>548</v>
      </c>
      <c r="Z328" s="108" t="s">
        <v>548</v>
      </c>
      <c r="AA328" s="108" t="s">
        <v>548</v>
      </c>
      <c r="AB328" s="108" t="s">
        <v>548</v>
      </c>
      <c r="AC328" s="108">
        <v>18</v>
      </c>
      <c r="AD328" s="135">
        <v>1</v>
      </c>
      <c r="AE328" s="108">
        <v>10</v>
      </c>
      <c r="AF328" s="108">
        <v>10</v>
      </c>
      <c r="AG328" s="135">
        <v>1</v>
      </c>
      <c r="AH328" s="108">
        <v>10</v>
      </c>
      <c r="AI328" s="130">
        <v>0</v>
      </c>
      <c r="AJ328" s="108">
        <v>10</v>
      </c>
      <c r="AK328" s="140">
        <v>0.7142857142857143</v>
      </c>
      <c r="AL328" s="130">
        <v>0</v>
      </c>
      <c r="AM328" s="130">
        <v>0</v>
      </c>
      <c r="AN328" s="108" t="s">
        <v>614</v>
      </c>
      <c r="AO328" s="130">
        <v>0</v>
      </c>
      <c r="AP328" s="130">
        <v>0</v>
      </c>
      <c r="AQ328" s="108" t="s">
        <v>534</v>
      </c>
      <c r="AR328" s="134">
        <v>0</v>
      </c>
      <c r="AS328" s="130">
        <v>0</v>
      </c>
      <c r="AT328" s="130">
        <v>0</v>
      </c>
      <c r="AU328" s="108" t="s">
        <v>534</v>
      </c>
      <c r="AV328" s="134">
        <v>0</v>
      </c>
      <c r="AW328" s="130">
        <v>0</v>
      </c>
      <c r="AX328" s="108" t="s">
        <v>614</v>
      </c>
      <c r="AY328" s="108" t="s">
        <v>534</v>
      </c>
      <c r="AZ328" s="134">
        <v>0</v>
      </c>
      <c r="BA328" s="130">
        <v>0</v>
      </c>
      <c r="BB328" s="131" t="s">
        <v>603</v>
      </c>
      <c r="BC328" s="108" t="s">
        <v>534</v>
      </c>
      <c r="BD328" s="134">
        <v>0</v>
      </c>
      <c r="BE328" s="108">
        <v>10</v>
      </c>
      <c r="BF328" s="108">
        <v>10</v>
      </c>
      <c r="BG328" s="135">
        <v>1</v>
      </c>
      <c r="BH328" s="108">
        <v>4</v>
      </c>
      <c r="BI328" s="108">
        <v>7</v>
      </c>
      <c r="BJ328" s="108">
        <v>11</v>
      </c>
      <c r="BK328" s="135">
        <v>1</v>
      </c>
      <c r="BL328" s="108">
        <v>59</v>
      </c>
      <c r="BM328" s="140">
        <v>0.67045454545454541</v>
      </c>
    </row>
    <row r="329" spans="2:65" x14ac:dyDescent="0.35">
      <c r="B329" s="107" t="s">
        <v>1</v>
      </c>
      <c r="C329" s="107" t="s">
        <v>78</v>
      </c>
      <c r="D329" s="107" t="s">
        <v>78</v>
      </c>
      <c r="E329" s="144" t="s">
        <v>391</v>
      </c>
      <c r="F329" s="107" t="s">
        <v>1178</v>
      </c>
      <c r="G329" s="107" t="s">
        <v>80</v>
      </c>
      <c r="H329" s="107" t="s">
        <v>2083</v>
      </c>
      <c r="I329" s="133" t="s">
        <v>603</v>
      </c>
      <c r="J329" s="107" t="s">
        <v>1323</v>
      </c>
      <c r="K329" s="133" t="s">
        <v>603</v>
      </c>
      <c r="L329" s="107" t="s">
        <v>627</v>
      </c>
      <c r="M329" s="107" t="s">
        <v>534</v>
      </c>
      <c r="N329" s="132" t="s">
        <v>534</v>
      </c>
      <c r="O329" s="107">
        <v>2</v>
      </c>
      <c r="P329" s="107">
        <v>2</v>
      </c>
      <c r="Q329" s="138">
        <v>0</v>
      </c>
      <c r="R329" s="107">
        <v>1</v>
      </c>
      <c r="S329" s="107">
        <v>2</v>
      </c>
      <c r="T329" s="107">
        <v>2</v>
      </c>
      <c r="U329" s="107">
        <v>2</v>
      </c>
      <c r="V329" s="107">
        <v>2</v>
      </c>
      <c r="W329" s="138">
        <v>0</v>
      </c>
      <c r="X329" s="107" t="s">
        <v>2082</v>
      </c>
      <c r="Y329" s="107" t="s">
        <v>548</v>
      </c>
      <c r="Z329" s="107" t="s">
        <v>548</v>
      </c>
      <c r="AA329" s="107" t="s">
        <v>548</v>
      </c>
      <c r="AB329" s="107" t="s">
        <v>548</v>
      </c>
      <c r="AC329" s="107">
        <v>13</v>
      </c>
      <c r="AD329" s="137">
        <v>0.72222222222222221</v>
      </c>
      <c r="AE329" s="107">
        <v>10</v>
      </c>
      <c r="AF329" s="107">
        <v>10</v>
      </c>
      <c r="AG329" s="139">
        <v>1</v>
      </c>
      <c r="AH329" s="107">
        <v>10</v>
      </c>
      <c r="AI329" s="138">
        <v>0</v>
      </c>
      <c r="AJ329" s="107">
        <v>10</v>
      </c>
      <c r="AK329" s="137">
        <v>0.7142857142857143</v>
      </c>
      <c r="AL329" s="138">
        <v>0</v>
      </c>
      <c r="AM329" s="138">
        <v>0</v>
      </c>
      <c r="AN329" s="107" t="s">
        <v>614</v>
      </c>
      <c r="AO329" s="138">
        <v>0</v>
      </c>
      <c r="AP329" s="138">
        <v>0</v>
      </c>
      <c r="AQ329" s="107" t="s">
        <v>534</v>
      </c>
      <c r="AR329" s="136">
        <v>0</v>
      </c>
      <c r="AS329" s="107">
        <v>5</v>
      </c>
      <c r="AT329" s="138">
        <v>0</v>
      </c>
      <c r="AU329" s="107">
        <v>5</v>
      </c>
      <c r="AV329" s="136">
        <v>0.55555555555555558</v>
      </c>
      <c r="AW329" s="138">
        <v>0</v>
      </c>
      <c r="AX329" s="107" t="s">
        <v>614</v>
      </c>
      <c r="AY329" s="107" t="s">
        <v>534</v>
      </c>
      <c r="AZ329" s="136">
        <v>0</v>
      </c>
      <c r="BA329" s="138">
        <v>0</v>
      </c>
      <c r="BB329" s="133" t="s">
        <v>603</v>
      </c>
      <c r="BC329" s="107" t="s">
        <v>534</v>
      </c>
      <c r="BD329" s="136">
        <v>0</v>
      </c>
      <c r="BE329" s="107">
        <v>10</v>
      </c>
      <c r="BF329" s="107">
        <v>10</v>
      </c>
      <c r="BG329" s="139">
        <v>1</v>
      </c>
      <c r="BH329" s="107">
        <v>4</v>
      </c>
      <c r="BI329" s="107">
        <v>7</v>
      </c>
      <c r="BJ329" s="107">
        <v>11</v>
      </c>
      <c r="BK329" s="139">
        <v>1</v>
      </c>
      <c r="BL329" s="108">
        <v>59</v>
      </c>
      <c r="BM329" s="137">
        <v>0.67045454545454541</v>
      </c>
    </row>
    <row r="330" spans="2:65" x14ac:dyDescent="0.35">
      <c r="B330" s="108" t="s">
        <v>1</v>
      </c>
      <c r="C330" s="108" t="s">
        <v>78</v>
      </c>
      <c r="D330" s="108" t="s">
        <v>78</v>
      </c>
      <c r="E330" s="143" t="s">
        <v>412</v>
      </c>
      <c r="F330" s="108" t="s">
        <v>1102</v>
      </c>
      <c r="G330" s="108" t="s">
        <v>80</v>
      </c>
      <c r="H330" s="108" t="s">
        <v>2081</v>
      </c>
      <c r="I330" s="131" t="s">
        <v>603</v>
      </c>
      <c r="J330" s="108" t="s">
        <v>1303</v>
      </c>
      <c r="K330" s="131" t="s">
        <v>603</v>
      </c>
      <c r="L330" s="108" t="s">
        <v>627</v>
      </c>
      <c r="M330" s="108" t="s">
        <v>534</v>
      </c>
      <c r="N330" s="129" t="s">
        <v>534</v>
      </c>
      <c r="O330" s="108">
        <v>2</v>
      </c>
      <c r="P330" s="108">
        <v>2</v>
      </c>
      <c r="Q330" s="108" t="s">
        <v>548</v>
      </c>
      <c r="R330" s="108" t="s">
        <v>548</v>
      </c>
      <c r="S330" s="108">
        <v>2</v>
      </c>
      <c r="T330" s="108" t="s">
        <v>548</v>
      </c>
      <c r="U330" s="108">
        <v>2</v>
      </c>
      <c r="V330" s="108">
        <v>2</v>
      </c>
      <c r="W330" s="130">
        <v>0</v>
      </c>
      <c r="X330" s="108" t="s">
        <v>687</v>
      </c>
      <c r="Y330" s="108" t="s">
        <v>548</v>
      </c>
      <c r="Z330" s="108" t="s">
        <v>548</v>
      </c>
      <c r="AA330" s="108" t="s">
        <v>548</v>
      </c>
      <c r="AB330" s="108" t="s">
        <v>548</v>
      </c>
      <c r="AC330" s="108">
        <v>10</v>
      </c>
      <c r="AD330" s="140">
        <v>0.7142857142857143</v>
      </c>
      <c r="AE330" s="108">
        <v>10</v>
      </c>
      <c r="AF330" s="108">
        <v>10</v>
      </c>
      <c r="AG330" s="135">
        <v>1</v>
      </c>
      <c r="AH330" s="108">
        <v>10</v>
      </c>
      <c r="AI330" s="130">
        <v>0</v>
      </c>
      <c r="AJ330" s="108">
        <v>10</v>
      </c>
      <c r="AK330" s="140">
        <v>0.7142857142857143</v>
      </c>
      <c r="AL330" s="130">
        <v>0</v>
      </c>
      <c r="AM330" s="130">
        <v>0</v>
      </c>
      <c r="AN330" s="108" t="s">
        <v>548</v>
      </c>
      <c r="AO330" s="130">
        <v>0</v>
      </c>
      <c r="AP330" s="130">
        <v>0</v>
      </c>
      <c r="AQ330" s="108" t="s">
        <v>534</v>
      </c>
      <c r="AR330" s="134">
        <v>0</v>
      </c>
      <c r="AS330" s="108">
        <v>5</v>
      </c>
      <c r="AT330" s="130">
        <v>0</v>
      </c>
      <c r="AU330" s="108">
        <v>5</v>
      </c>
      <c r="AV330" s="134">
        <v>0.55555555555555558</v>
      </c>
      <c r="AW330" s="130">
        <v>0</v>
      </c>
      <c r="AX330" s="108" t="s">
        <v>614</v>
      </c>
      <c r="AY330" s="108" t="s">
        <v>534</v>
      </c>
      <c r="AZ330" s="134">
        <v>0</v>
      </c>
      <c r="BA330" s="130">
        <v>0</v>
      </c>
      <c r="BB330" s="131" t="s">
        <v>603</v>
      </c>
      <c r="BC330" s="108" t="s">
        <v>534</v>
      </c>
      <c r="BD330" s="134">
        <v>0</v>
      </c>
      <c r="BE330" s="108">
        <v>10</v>
      </c>
      <c r="BF330" s="108">
        <v>10</v>
      </c>
      <c r="BG330" s="135">
        <v>1</v>
      </c>
      <c r="BH330" s="108">
        <v>4</v>
      </c>
      <c r="BI330" s="108">
        <v>7</v>
      </c>
      <c r="BJ330" s="108">
        <v>11</v>
      </c>
      <c r="BK330" s="135">
        <v>1</v>
      </c>
      <c r="BL330" s="108">
        <v>56</v>
      </c>
      <c r="BM330" s="140">
        <v>0.66666666666666663</v>
      </c>
    </row>
    <row r="331" spans="2:65" x14ac:dyDescent="0.35">
      <c r="B331" s="107" t="s">
        <v>1</v>
      </c>
      <c r="C331" s="107" t="s">
        <v>8</v>
      </c>
      <c r="D331" s="107" t="s">
        <v>32</v>
      </c>
      <c r="E331" s="144" t="s">
        <v>33</v>
      </c>
      <c r="F331" s="107" t="s">
        <v>947</v>
      </c>
      <c r="G331" s="107" t="s">
        <v>11</v>
      </c>
      <c r="H331" s="107" t="s">
        <v>2080</v>
      </c>
      <c r="I331" s="133" t="s">
        <v>603</v>
      </c>
      <c r="J331" s="107" t="s">
        <v>1998</v>
      </c>
      <c r="K331" s="133" t="s">
        <v>603</v>
      </c>
      <c r="L331" s="107" t="s">
        <v>663</v>
      </c>
      <c r="M331" s="107" t="s">
        <v>534</v>
      </c>
      <c r="N331" s="132" t="s">
        <v>534</v>
      </c>
      <c r="O331" s="107">
        <v>2</v>
      </c>
      <c r="P331" s="107">
        <v>2</v>
      </c>
      <c r="Q331" s="107">
        <v>1</v>
      </c>
      <c r="R331" s="107">
        <v>1</v>
      </c>
      <c r="S331" s="107">
        <v>2</v>
      </c>
      <c r="T331" s="107" t="s">
        <v>548</v>
      </c>
      <c r="U331" s="107">
        <v>2</v>
      </c>
      <c r="V331" s="107">
        <v>2</v>
      </c>
      <c r="W331" s="138">
        <v>0</v>
      </c>
      <c r="X331" s="107" t="s">
        <v>2079</v>
      </c>
      <c r="Y331" s="107" t="s">
        <v>548</v>
      </c>
      <c r="Z331" s="107" t="s">
        <v>548</v>
      </c>
      <c r="AA331" s="107" t="s">
        <v>548</v>
      </c>
      <c r="AB331" s="107" t="s">
        <v>548</v>
      </c>
      <c r="AC331" s="107">
        <v>12</v>
      </c>
      <c r="AD331" s="139">
        <v>0.75</v>
      </c>
      <c r="AE331" s="138">
        <v>0</v>
      </c>
      <c r="AF331" s="107" t="s">
        <v>534</v>
      </c>
      <c r="AG331" s="136">
        <v>0</v>
      </c>
      <c r="AH331" s="107">
        <v>10</v>
      </c>
      <c r="AI331" s="138">
        <v>0</v>
      </c>
      <c r="AJ331" s="107">
        <v>10</v>
      </c>
      <c r="AK331" s="137">
        <v>0.7142857142857143</v>
      </c>
      <c r="AL331" s="107">
        <v>3</v>
      </c>
      <c r="AM331" s="138">
        <v>0</v>
      </c>
      <c r="AN331" s="107" t="s">
        <v>614</v>
      </c>
      <c r="AO331" s="107">
        <v>4</v>
      </c>
      <c r="AP331" s="138">
        <v>0</v>
      </c>
      <c r="AQ331" s="107">
        <v>7</v>
      </c>
      <c r="AR331" s="136">
        <v>0.58333333333333337</v>
      </c>
      <c r="AS331" s="107">
        <v>5</v>
      </c>
      <c r="AT331" s="138">
        <v>0</v>
      </c>
      <c r="AU331" s="107">
        <v>5</v>
      </c>
      <c r="AV331" s="136">
        <v>0.55555555555555558</v>
      </c>
      <c r="AW331" s="138">
        <v>0</v>
      </c>
      <c r="AX331" s="107" t="s">
        <v>614</v>
      </c>
      <c r="AY331" s="107" t="s">
        <v>534</v>
      </c>
      <c r="AZ331" s="136">
        <v>0</v>
      </c>
      <c r="BA331" s="107">
        <v>2</v>
      </c>
      <c r="BB331" s="133" t="s">
        <v>603</v>
      </c>
      <c r="BC331" s="107">
        <v>2</v>
      </c>
      <c r="BD331" s="139">
        <v>1</v>
      </c>
      <c r="BE331" s="107">
        <v>10</v>
      </c>
      <c r="BF331" s="107">
        <v>10</v>
      </c>
      <c r="BG331" s="139">
        <v>1</v>
      </c>
      <c r="BH331" s="107">
        <v>4</v>
      </c>
      <c r="BI331" s="107">
        <v>7</v>
      </c>
      <c r="BJ331" s="107">
        <v>11</v>
      </c>
      <c r="BK331" s="139">
        <v>1</v>
      </c>
      <c r="BL331" s="108">
        <v>57</v>
      </c>
      <c r="BM331" s="137">
        <v>0.66279069767441856</v>
      </c>
    </row>
    <row r="332" spans="2:65" x14ac:dyDescent="0.35">
      <c r="B332" s="108" t="s">
        <v>1</v>
      </c>
      <c r="C332" s="108" t="s">
        <v>8</v>
      </c>
      <c r="D332" s="108" t="s">
        <v>518</v>
      </c>
      <c r="E332" s="143" t="s">
        <v>519</v>
      </c>
      <c r="F332" s="108" t="s">
        <v>1170</v>
      </c>
      <c r="G332" s="108" t="s">
        <v>11</v>
      </c>
      <c r="H332" s="108" t="s">
        <v>2078</v>
      </c>
      <c r="I332" s="131" t="s">
        <v>603</v>
      </c>
      <c r="J332" s="108" t="s">
        <v>1759</v>
      </c>
      <c r="K332" s="131" t="s">
        <v>603</v>
      </c>
      <c r="L332" s="108" t="s">
        <v>630</v>
      </c>
      <c r="M332" s="108" t="s">
        <v>534</v>
      </c>
      <c r="N332" s="129" t="s">
        <v>534</v>
      </c>
      <c r="O332" s="108">
        <v>2</v>
      </c>
      <c r="P332" s="108">
        <v>2</v>
      </c>
      <c r="Q332" s="108">
        <v>1</v>
      </c>
      <c r="R332" s="108">
        <v>1</v>
      </c>
      <c r="S332" s="108">
        <v>2</v>
      </c>
      <c r="T332" s="108">
        <v>2</v>
      </c>
      <c r="U332" s="108">
        <v>2</v>
      </c>
      <c r="V332" s="108">
        <v>2</v>
      </c>
      <c r="W332" s="108">
        <v>4</v>
      </c>
      <c r="X332" s="108" t="s">
        <v>753</v>
      </c>
      <c r="Y332" s="108" t="s">
        <v>548</v>
      </c>
      <c r="Z332" s="108" t="s">
        <v>548</v>
      </c>
      <c r="AA332" s="108" t="s">
        <v>548</v>
      </c>
      <c r="AB332" s="108" t="s">
        <v>548</v>
      </c>
      <c r="AC332" s="108">
        <v>18</v>
      </c>
      <c r="AD332" s="135">
        <v>1</v>
      </c>
      <c r="AE332" s="108">
        <v>10</v>
      </c>
      <c r="AF332" s="108">
        <v>10</v>
      </c>
      <c r="AG332" s="135">
        <v>1</v>
      </c>
      <c r="AH332" s="130">
        <v>0</v>
      </c>
      <c r="AI332" s="130">
        <v>0</v>
      </c>
      <c r="AJ332" s="108" t="s">
        <v>534</v>
      </c>
      <c r="AK332" s="134">
        <v>0</v>
      </c>
      <c r="AL332" s="130">
        <v>0</v>
      </c>
      <c r="AM332" s="130">
        <v>0</v>
      </c>
      <c r="AN332" s="108" t="s">
        <v>614</v>
      </c>
      <c r="AO332" s="108">
        <v>4</v>
      </c>
      <c r="AP332" s="130">
        <v>0</v>
      </c>
      <c r="AQ332" s="108">
        <v>4</v>
      </c>
      <c r="AR332" s="134">
        <v>0.33333333333333331</v>
      </c>
      <c r="AS332" s="108">
        <v>5</v>
      </c>
      <c r="AT332" s="130">
        <v>0</v>
      </c>
      <c r="AU332" s="108">
        <v>5</v>
      </c>
      <c r="AV332" s="134">
        <v>0.55555555555555558</v>
      </c>
      <c r="AW332" s="130">
        <v>0</v>
      </c>
      <c r="AX332" s="108" t="s">
        <v>614</v>
      </c>
      <c r="AY332" s="108" t="s">
        <v>534</v>
      </c>
      <c r="AZ332" s="134">
        <v>0</v>
      </c>
      <c r="BA332" s="130">
        <v>0</v>
      </c>
      <c r="BB332" s="131" t="s">
        <v>603</v>
      </c>
      <c r="BC332" s="108" t="s">
        <v>534</v>
      </c>
      <c r="BD332" s="134">
        <v>0</v>
      </c>
      <c r="BE332" s="108">
        <v>10</v>
      </c>
      <c r="BF332" s="108">
        <v>10</v>
      </c>
      <c r="BG332" s="135">
        <v>1</v>
      </c>
      <c r="BH332" s="108">
        <v>4</v>
      </c>
      <c r="BI332" s="108">
        <v>7</v>
      </c>
      <c r="BJ332" s="108">
        <v>11</v>
      </c>
      <c r="BK332" s="135">
        <v>1</v>
      </c>
      <c r="BL332" s="108">
        <v>58</v>
      </c>
      <c r="BM332" s="140">
        <v>0.65909090909090906</v>
      </c>
    </row>
    <row r="333" spans="2:65" x14ac:dyDescent="0.35">
      <c r="B333" s="107" t="s">
        <v>1</v>
      </c>
      <c r="C333" s="107" t="s">
        <v>21</v>
      </c>
      <c r="D333" s="107" t="s">
        <v>410</v>
      </c>
      <c r="E333" s="144" t="s">
        <v>411</v>
      </c>
      <c r="F333" s="107" t="s">
        <v>1169</v>
      </c>
      <c r="G333" s="107" t="s">
        <v>80</v>
      </c>
      <c r="H333" s="107" t="s">
        <v>2077</v>
      </c>
      <c r="I333" s="133" t="s">
        <v>603</v>
      </c>
      <c r="J333" s="107" t="s">
        <v>1759</v>
      </c>
      <c r="K333" s="133" t="s">
        <v>603</v>
      </c>
      <c r="L333" s="107" t="s">
        <v>618</v>
      </c>
      <c r="M333" s="107" t="s">
        <v>534</v>
      </c>
      <c r="N333" s="132" t="s">
        <v>534</v>
      </c>
      <c r="O333" s="107">
        <v>2</v>
      </c>
      <c r="P333" s="107">
        <v>2</v>
      </c>
      <c r="Q333" s="107">
        <v>1</v>
      </c>
      <c r="R333" s="107">
        <v>1</v>
      </c>
      <c r="S333" s="107">
        <v>2</v>
      </c>
      <c r="T333" s="107" t="s">
        <v>548</v>
      </c>
      <c r="U333" s="107">
        <v>2</v>
      </c>
      <c r="V333" s="107">
        <v>2</v>
      </c>
      <c r="W333" s="138">
        <v>0</v>
      </c>
      <c r="X333" s="107" t="s">
        <v>2076</v>
      </c>
      <c r="Y333" s="107" t="s">
        <v>548</v>
      </c>
      <c r="Z333" s="107" t="s">
        <v>548</v>
      </c>
      <c r="AA333" s="107" t="s">
        <v>548</v>
      </c>
      <c r="AB333" s="107" t="s">
        <v>548</v>
      </c>
      <c r="AC333" s="107">
        <v>12</v>
      </c>
      <c r="AD333" s="139">
        <v>0.75</v>
      </c>
      <c r="AE333" s="107">
        <v>10</v>
      </c>
      <c r="AF333" s="107">
        <v>10</v>
      </c>
      <c r="AG333" s="139">
        <v>1</v>
      </c>
      <c r="AH333" s="107">
        <v>10</v>
      </c>
      <c r="AI333" s="138">
        <v>0</v>
      </c>
      <c r="AJ333" s="107">
        <v>10</v>
      </c>
      <c r="AK333" s="137">
        <v>0.7142857142857143</v>
      </c>
      <c r="AL333" s="138">
        <v>0</v>
      </c>
      <c r="AM333" s="107" t="s">
        <v>548</v>
      </c>
      <c r="AN333" s="107" t="s">
        <v>548</v>
      </c>
      <c r="AO333" s="138">
        <v>0</v>
      </c>
      <c r="AP333" s="138">
        <v>0</v>
      </c>
      <c r="AQ333" s="107" t="s">
        <v>534</v>
      </c>
      <c r="AR333" s="136">
        <v>0</v>
      </c>
      <c r="AS333" s="138">
        <v>0</v>
      </c>
      <c r="AT333" s="138">
        <v>0</v>
      </c>
      <c r="AU333" s="107" t="s">
        <v>534</v>
      </c>
      <c r="AV333" s="136">
        <v>0</v>
      </c>
      <c r="AW333" s="138">
        <v>0</v>
      </c>
      <c r="AX333" s="107" t="s">
        <v>548</v>
      </c>
      <c r="AY333" s="107" t="s">
        <v>534</v>
      </c>
      <c r="AZ333" s="136">
        <v>0</v>
      </c>
      <c r="BA333" s="138">
        <v>0</v>
      </c>
      <c r="BB333" s="133" t="s">
        <v>603</v>
      </c>
      <c r="BC333" s="107" t="s">
        <v>534</v>
      </c>
      <c r="BD333" s="136">
        <v>0</v>
      </c>
      <c r="BE333" s="107">
        <v>10</v>
      </c>
      <c r="BF333" s="107">
        <v>10</v>
      </c>
      <c r="BG333" s="139">
        <v>1</v>
      </c>
      <c r="BH333" s="107">
        <v>4</v>
      </c>
      <c r="BI333" s="107">
        <v>7</v>
      </c>
      <c r="BJ333" s="107">
        <v>11</v>
      </c>
      <c r="BK333" s="139">
        <v>1</v>
      </c>
      <c r="BL333" s="108">
        <v>53</v>
      </c>
      <c r="BM333" s="137">
        <v>0.63855421686746983</v>
      </c>
    </row>
    <row r="334" spans="2:65" x14ac:dyDescent="0.35">
      <c r="B334" s="108" t="s">
        <v>1</v>
      </c>
      <c r="C334" s="108" t="s">
        <v>24</v>
      </c>
      <c r="D334" s="108" t="s">
        <v>399</v>
      </c>
      <c r="E334" s="143" t="s">
        <v>400</v>
      </c>
      <c r="F334" s="108" t="s">
        <v>1129</v>
      </c>
      <c r="G334" s="108" t="s">
        <v>42</v>
      </c>
      <c r="H334" s="108" t="s">
        <v>2075</v>
      </c>
      <c r="I334" s="131" t="s">
        <v>603</v>
      </c>
      <c r="J334" s="108" t="s">
        <v>2074</v>
      </c>
      <c r="K334" s="131" t="s">
        <v>603</v>
      </c>
      <c r="L334" s="108" t="s">
        <v>619</v>
      </c>
      <c r="M334" s="108" t="s">
        <v>534</v>
      </c>
      <c r="N334" s="129" t="s">
        <v>534</v>
      </c>
      <c r="O334" s="108">
        <v>2</v>
      </c>
      <c r="P334" s="108">
        <v>2</v>
      </c>
      <c r="Q334" s="108">
        <v>1</v>
      </c>
      <c r="R334" s="108">
        <v>1</v>
      </c>
      <c r="S334" s="108">
        <v>2</v>
      </c>
      <c r="T334" s="108">
        <v>2</v>
      </c>
      <c r="U334" s="108">
        <v>2</v>
      </c>
      <c r="V334" s="108">
        <v>2</v>
      </c>
      <c r="W334" s="108">
        <v>4</v>
      </c>
      <c r="X334" s="108" t="s">
        <v>2073</v>
      </c>
      <c r="Y334" s="108" t="s">
        <v>548</v>
      </c>
      <c r="Z334" s="108" t="s">
        <v>548</v>
      </c>
      <c r="AA334" s="108" t="s">
        <v>548</v>
      </c>
      <c r="AB334" s="108" t="s">
        <v>548</v>
      </c>
      <c r="AC334" s="108">
        <v>18</v>
      </c>
      <c r="AD334" s="135">
        <v>1</v>
      </c>
      <c r="AE334" s="130">
        <v>0</v>
      </c>
      <c r="AF334" s="108" t="s">
        <v>534</v>
      </c>
      <c r="AG334" s="134">
        <v>0</v>
      </c>
      <c r="AH334" s="130">
        <v>0</v>
      </c>
      <c r="AI334" s="108">
        <v>4</v>
      </c>
      <c r="AJ334" s="108">
        <v>4</v>
      </c>
      <c r="AK334" s="134">
        <v>0.2857142857142857</v>
      </c>
      <c r="AL334" s="130">
        <v>0</v>
      </c>
      <c r="AM334" s="130">
        <v>0</v>
      </c>
      <c r="AN334" s="108" t="s">
        <v>614</v>
      </c>
      <c r="AO334" s="108">
        <v>4</v>
      </c>
      <c r="AP334" s="108">
        <v>2</v>
      </c>
      <c r="AQ334" s="108">
        <v>6</v>
      </c>
      <c r="AR334" s="134">
        <v>0.5</v>
      </c>
      <c r="AS334" s="108">
        <v>5</v>
      </c>
      <c r="AT334" s="130">
        <v>0</v>
      </c>
      <c r="AU334" s="108">
        <v>5</v>
      </c>
      <c r="AV334" s="134">
        <v>0.55555555555555558</v>
      </c>
      <c r="AW334" s="108">
        <v>2</v>
      </c>
      <c r="AX334" s="108" t="s">
        <v>614</v>
      </c>
      <c r="AY334" s="108">
        <v>2</v>
      </c>
      <c r="AZ334" s="135">
        <v>1</v>
      </c>
      <c r="BA334" s="130">
        <v>0</v>
      </c>
      <c r="BB334" s="131" t="s">
        <v>603</v>
      </c>
      <c r="BC334" s="108" t="s">
        <v>534</v>
      </c>
      <c r="BD334" s="134">
        <v>0</v>
      </c>
      <c r="BE334" s="108">
        <v>10</v>
      </c>
      <c r="BF334" s="108">
        <v>10</v>
      </c>
      <c r="BG334" s="135">
        <v>1</v>
      </c>
      <c r="BH334" s="108">
        <v>4</v>
      </c>
      <c r="BI334" s="108">
        <v>7</v>
      </c>
      <c r="BJ334" s="108">
        <v>11</v>
      </c>
      <c r="BK334" s="135">
        <v>1</v>
      </c>
      <c r="BL334" s="108">
        <v>56</v>
      </c>
      <c r="BM334" s="140">
        <v>0.63636363636363635</v>
      </c>
    </row>
    <row r="335" spans="2:65" x14ac:dyDescent="0.35">
      <c r="B335" s="107" t="s">
        <v>1</v>
      </c>
      <c r="C335" s="107" t="s">
        <v>78</v>
      </c>
      <c r="D335" s="107" t="s">
        <v>78</v>
      </c>
      <c r="E335" s="144" t="s">
        <v>483</v>
      </c>
      <c r="F335" s="107" t="s">
        <v>1176</v>
      </c>
      <c r="G335" s="107" t="s">
        <v>267</v>
      </c>
      <c r="H335" s="107" t="s">
        <v>2072</v>
      </c>
      <c r="I335" s="133" t="s">
        <v>603</v>
      </c>
      <c r="J335" s="107" t="s">
        <v>1303</v>
      </c>
      <c r="K335" s="133" t="s">
        <v>603</v>
      </c>
      <c r="L335" s="107" t="s">
        <v>627</v>
      </c>
      <c r="M335" s="107" t="s">
        <v>534</v>
      </c>
      <c r="N335" s="132" t="s">
        <v>534</v>
      </c>
      <c r="O335" s="107">
        <v>2</v>
      </c>
      <c r="P335" s="107">
        <v>2</v>
      </c>
      <c r="Q335" s="107">
        <v>1</v>
      </c>
      <c r="R335" s="107">
        <v>1</v>
      </c>
      <c r="S335" s="107">
        <v>2</v>
      </c>
      <c r="T335" s="138">
        <v>0</v>
      </c>
      <c r="U335" s="138">
        <v>0</v>
      </c>
      <c r="V335" s="138">
        <v>0</v>
      </c>
      <c r="W335" s="138">
        <v>0</v>
      </c>
      <c r="X335" s="107" t="s">
        <v>2071</v>
      </c>
      <c r="Y335" s="107" t="s">
        <v>548</v>
      </c>
      <c r="Z335" s="107" t="s">
        <v>548</v>
      </c>
      <c r="AA335" s="107" t="s">
        <v>548</v>
      </c>
      <c r="AB335" s="107" t="s">
        <v>548</v>
      </c>
      <c r="AC335" s="107">
        <v>8</v>
      </c>
      <c r="AD335" s="136">
        <v>0.44444444444444442</v>
      </c>
      <c r="AE335" s="107">
        <v>10</v>
      </c>
      <c r="AF335" s="107">
        <v>10</v>
      </c>
      <c r="AG335" s="139">
        <v>1</v>
      </c>
      <c r="AH335" s="107">
        <v>10</v>
      </c>
      <c r="AI335" s="138">
        <v>0</v>
      </c>
      <c r="AJ335" s="107">
        <v>10</v>
      </c>
      <c r="AK335" s="137">
        <v>0.7142857142857143</v>
      </c>
      <c r="AL335" s="138">
        <v>0</v>
      </c>
      <c r="AM335" s="107" t="s">
        <v>548</v>
      </c>
      <c r="AN335" s="107" t="s">
        <v>548</v>
      </c>
      <c r="AO335" s="138">
        <v>0</v>
      </c>
      <c r="AP335" s="138">
        <v>0</v>
      </c>
      <c r="AQ335" s="107" t="s">
        <v>534</v>
      </c>
      <c r="AR335" s="136">
        <v>0</v>
      </c>
      <c r="AS335" s="107">
        <v>5</v>
      </c>
      <c r="AT335" s="138">
        <v>0</v>
      </c>
      <c r="AU335" s="107">
        <v>5</v>
      </c>
      <c r="AV335" s="136">
        <v>0.55555555555555558</v>
      </c>
      <c r="AW335" s="138">
        <v>0</v>
      </c>
      <c r="AX335" s="107" t="s">
        <v>614</v>
      </c>
      <c r="AY335" s="107" t="s">
        <v>534</v>
      </c>
      <c r="AZ335" s="136">
        <v>0</v>
      </c>
      <c r="BA335" s="138">
        <v>0</v>
      </c>
      <c r="BB335" s="133" t="s">
        <v>603</v>
      </c>
      <c r="BC335" s="107" t="s">
        <v>534</v>
      </c>
      <c r="BD335" s="136">
        <v>0</v>
      </c>
      <c r="BE335" s="107">
        <v>10</v>
      </c>
      <c r="BF335" s="107">
        <v>10</v>
      </c>
      <c r="BG335" s="139">
        <v>1</v>
      </c>
      <c r="BH335" s="107">
        <v>4</v>
      </c>
      <c r="BI335" s="107">
        <v>7</v>
      </c>
      <c r="BJ335" s="107">
        <v>11</v>
      </c>
      <c r="BK335" s="139">
        <v>1</v>
      </c>
      <c r="BL335" s="108">
        <v>54</v>
      </c>
      <c r="BM335" s="137">
        <v>0.63529411764705879</v>
      </c>
    </row>
    <row r="336" spans="2:65" x14ac:dyDescent="0.35">
      <c r="B336" s="108" t="s">
        <v>1</v>
      </c>
      <c r="C336" s="108" t="s">
        <v>8</v>
      </c>
      <c r="D336" s="108" t="s">
        <v>9</v>
      </c>
      <c r="E336" s="143" t="s">
        <v>253</v>
      </c>
      <c r="F336" s="108" t="s">
        <v>1092</v>
      </c>
      <c r="G336" s="108" t="s">
        <v>811</v>
      </c>
      <c r="H336" s="108" t="s">
        <v>2070</v>
      </c>
      <c r="I336" s="131" t="s">
        <v>603</v>
      </c>
      <c r="J336" s="108" t="s">
        <v>1303</v>
      </c>
      <c r="K336" s="131" t="s">
        <v>603</v>
      </c>
      <c r="L336" s="108" t="s">
        <v>622</v>
      </c>
      <c r="M336" s="108" t="s">
        <v>534</v>
      </c>
      <c r="N336" s="129" t="s">
        <v>534</v>
      </c>
      <c r="O336" s="108">
        <v>2</v>
      </c>
      <c r="P336" s="108">
        <v>2</v>
      </c>
      <c r="Q336" s="108">
        <v>1</v>
      </c>
      <c r="R336" s="108">
        <v>1</v>
      </c>
      <c r="S336" s="108">
        <v>2</v>
      </c>
      <c r="T336" s="108">
        <v>2</v>
      </c>
      <c r="U336" s="108">
        <v>2</v>
      </c>
      <c r="V336" s="108">
        <v>2</v>
      </c>
      <c r="W336" s="108">
        <v>4</v>
      </c>
      <c r="X336" s="108" t="s">
        <v>2069</v>
      </c>
      <c r="Y336" s="108" t="s">
        <v>548</v>
      </c>
      <c r="Z336" s="108" t="s">
        <v>548</v>
      </c>
      <c r="AA336" s="108" t="s">
        <v>548</v>
      </c>
      <c r="AB336" s="108" t="s">
        <v>548</v>
      </c>
      <c r="AC336" s="108">
        <v>18</v>
      </c>
      <c r="AD336" s="135">
        <v>1</v>
      </c>
      <c r="AE336" s="108" t="s">
        <v>548</v>
      </c>
      <c r="AF336" s="108" t="s">
        <v>534</v>
      </c>
      <c r="AG336" s="129" t="s">
        <v>534</v>
      </c>
      <c r="AH336" s="108">
        <v>10</v>
      </c>
      <c r="AI336" s="108">
        <v>4</v>
      </c>
      <c r="AJ336" s="108">
        <v>14</v>
      </c>
      <c r="AK336" s="135">
        <v>1</v>
      </c>
      <c r="AL336" s="108">
        <v>3</v>
      </c>
      <c r="AM336" s="130">
        <v>0</v>
      </c>
      <c r="AN336" s="108" t="s">
        <v>548</v>
      </c>
      <c r="AO336" s="130">
        <v>0</v>
      </c>
      <c r="AP336" s="108" t="s">
        <v>548</v>
      </c>
      <c r="AQ336" s="108">
        <v>3</v>
      </c>
      <c r="AR336" s="134">
        <v>0.3</v>
      </c>
      <c r="AS336" s="130">
        <v>0</v>
      </c>
      <c r="AT336" s="130">
        <v>0</v>
      </c>
      <c r="AU336" s="108" t="s">
        <v>534</v>
      </c>
      <c r="AV336" s="134">
        <v>0</v>
      </c>
      <c r="AW336" s="130">
        <v>0</v>
      </c>
      <c r="AX336" s="108" t="s">
        <v>548</v>
      </c>
      <c r="AY336" s="108" t="s">
        <v>534</v>
      </c>
      <c r="AZ336" s="134">
        <v>0</v>
      </c>
      <c r="BA336" s="108">
        <v>2</v>
      </c>
      <c r="BB336" s="131" t="s">
        <v>603</v>
      </c>
      <c r="BC336" s="108">
        <v>2</v>
      </c>
      <c r="BD336" s="135">
        <v>1</v>
      </c>
      <c r="BE336" s="130">
        <v>0</v>
      </c>
      <c r="BF336" s="108" t="s">
        <v>534</v>
      </c>
      <c r="BG336" s="134">
        <v>0</v>
      </c>
      <c r="BH336" s="108">
        <v>4</v>
      </c>
      <c r="BI336" s="108">
        <v>7</v>
      </c>
      <c r="BJ336" s="108">
        <v>11</v>
      </c>
      <c r="BK336" s="135">
        <v>1</v>
      </c>
      <c r="BL336" s="108">
        <v>48</v>
      </c>
      <c r="BM336" s="140">
        <v>0.63157894736842102</v>
      </c>
    </row>
    <row r="337" spans="2:65" x14ac:dyDescent="0.35">
      <c r="B337" s="107" t="s">
        <v>1</v>
      </c>
      <c r="C337" s="107" t="s">
        <v>21</v>
      </c>
      <c r="D337" s="107" t="s">
        <v>315</v>
      </c>
      <c r="E337" s="144" t="s">
        <v>368</v>
      </c>
      <c r="F337" s="107" t="s">
        <v>1155</v>
      </c>
      <c r="G337" s="107" t="s">
        <v>521</v>
      </c>
      <c r="H337" s="107" t="s">
        <v>2068</v>
      </c>
      <c r="I337" s="133" t="s">
        <v>603</v>
      </c>
      <c r="J337" s="107" t="s">
        <v>1958</v>
      </c>
      <c r="K337" s="133" t="s">
        <v>603</v>
      </c>
      <c r="L337" s="107" t="s">
        <v>622</v>
      </c>
      <c r="M337" s="107" t="s">
        <v>534</v>
      </c>
      <c r="N337" s="132" t="s">
        <v>534</v>
      </c>
      <c r="O337" s="107">
        <v>2</v>
      </c>
      <c r="P337" s="107">
        <v>2</v>
      </c>
      <c r="Q337" s="107">
        <v>1</v>
      </c>
      <c r="R337" s="107">
        <v>1</v>
      </c>
      <c r="S337" s="107">
        <v>2</v>
      </c>
      <c r="T337" s="107">
        <v>2</v>
      </c>
      <c r="U337" s="107">
        <v>2</v>
      </c>
      <c r="V337" s="107">
        <v>2</v>
      </c>
      <c r="W337" s="138">
        <v>0</v>
      </c>
      <c r="X337" s="107" t="s">
        <v>1588</v>
      </c>
      <c r="Y337" s="107" t="s">
        <v>548</v>
      </c>
      <c r="Z337" s="107" t="s">
        <v>548</v>
      </c>
      <c r="AA337" s="107" t="s">
        <v>548</v>
      </c>
      <c r="AB337" s="107" t="s">
        <v>548</v>
      </c>
      <c r="AC337" s="107">
        <v>14</v>
      </c>
      <c r="AD337" s="139">
        <v>0.77777777777777779</v>
      </c>
      <c r="AE337" s="107">
        <v>10</v>
      </c>
      <c r="AF337" s="107">
        <v>10</v>
      </c>
      <c r="AG337" s="139">
        <v>1</v>
      </c>
      <c r="AH337" s="107">
        <v>10</v>
      </c>
      <c r="AI337" s="138">
        <v>0</v>
      </c>
      <c r="AJ337" s="107">
        <v>10</v>
      </c>
      <c r="AK337" s="137">
        <v>0.7142857142857143</v>
      </c>
      <c r="AL337" s="138">
        <v>0</v>
      </c>
      <c r="AM337" s="138">
        <v>0</v>
      </c>
      <c r="AN337" s="107" t="s">
        <v>548</v>
      </c>
      <c r="AO337" s="138">
        <v>0</v>
      </c>
      <c r="AP337" s="138">
        <v>0</v>
      </c>
      <c r="AQ337" s="107" t="s">
        <v>534</v>
      </c>
      <c r="AR337" s="136">
        <v>0</v>
      </c>
      <c r="AS337" s="138">
        <v>0</v>
      </c>
      <c r="AT337" s="138">
        <v>0</v>
      </c>
      <c r="AU337" s="107" t="s">
        <v>534</v>
      </c>
      <c r="AV337" s="136">
        <v>0</v>
      </c>
      <c r="AW337" s="138">
        <v>0</v>
      </c>
      <c r="AX337" s="107" t="s">
        <v>548</v>
      </c>
      <c r="AY337" s="107" t="s">
        <v>534</v>
      </c>
      <c r="AZ337" s="136">
        <v>0</v>
      </c>
      <c r="BA337" s="138">
        <v>0</v>
      </c>
      <c r="BB337" s="133" t="s">
        <v>603</v>
      </c>
      <c r="BC337" s="107" t="s">
        <v>534</v>
      </c>
      <c r="BD337" s="136">
        <v>0</v>
      </c>
      <c r="BE337" s="107">
        <v>10</v>
      </c>
      <c r="BF337" s="107">
        <v>10</v>
      </c>
      <c r="BG337" s="139">
        <v>1</v>
      </c>
      <c r="BH337" s="107">
        <v>4</v>
      </c>
      <c r="BI337" s="107">
        <v>7</v>
      </c>
      <c r="BJ337" s="107">
        <v>11</v>
      </c>
      <c r="BK337" s="139">
        <v>1</v>
      </c>
      <c r="BL337" s="108">
        <v>55</v>
      </c>
      <c r="BM337" s="137">
        <v>0.625</v>
      </c>
    </row>
    <row r="338" spans="2:65" x14ac:dyDescent="0.35">
      <c r="B338" s="108" t="s">
        <v>1</v>
      </c>
      <c r="C338" s="108" t="s">
        <v>27</v>
      </c>
      <c r="D338" s="108" t="s">
        <v>28</v>
      </c>
      <c r="E338" s="143" t="s">
        <v>29</v>
      </c>
      <c r="F338" s="108" t="s">
        <v>1101</v>
      </c>
      <c r="G338" s="108" t="s">
        <v>30</v>
      </c>
      <c r="H338" s="108" t="s">
        <v>2067</v>
      </c>
      <c r="I338" s="131" t="s">
        <v>603</v>
      </c>
      <c r="J338" s="108" t="s">
        <v>2019</v>
      </c>
      <c r="K338" s="131" t="s">
        <v>603</v>
      </c>
      <c r="L338" s="108" t="s">
        <v>635</v>
      </c>
      <c r="M338" s="108" t="s">
        <v>534</v>
      </c>
      <c r="N338" s="129" t="s">
        <v>534</v>
      </c>
      <c r="O338" s="108">
        <v>2</v>
      </c>
      <c r="P338" s="108">
        <v>2</v>
      </c>
      <c r="Q338" s="108">
        <v>1</v>
      </c>
      <c r="R338" s="108">
        <v>1</v>
      </c>
      <c r="S338" s="108">
        <v>2</v>
      </c>
      <c r="T338" s="108">
        <v>2</v>
      </c>
      <c r="U338" s="108">
        <v>2</v>
      </c>
      <c r="V338" s="108">
        <v>2</v>
      </c>
      <c r="W338" s="108">
        <v>4</v>
      </c>
      <c r="X338" s="108" t="s">
        <v>2066</v>
      </c>
      <c r="Y338" s="108" t="s">
        <v>548</v>
      </c>
      <c r="Z338" s="108" t="s">
        <v>548</v>
      </c>
      <c r="AA338" s="108" t="s">
        <v>548</v>
      </c>
      <c r="AB338" s="108" t="s">
        <v>548</v>
      </c>
      <c r="AC338" s="108">
        <v>18</v>
      </c>
      <c r="AD338" s="135">
        <v>1</v>
      </c>
      <c r="AE338" s="108">
        <v>10</v>
      </c>
      <c r="AF338" s="108">
        <v>10</v>
      </c>
      <c r="AG338" s="135">
        <v>1</v>
      </c>
      <c r="AH338" s="130">
        <v>0</v>
      </c>
      <c r="AI338" s="130">
        <v>0</v>
      </c>
      <c r="AJ338" s="108" t="s">
        <v>534</v>
      </c>
      <c r="AK338" s="134">
        <v>0</v>
      </c>
      <c r="AL338" s="130">
        <v>0</v>
      </c>
      <c r="AM338" s="108" t="s">
        <v>548</v>
      </c>
      <c r="AN338" s="108" t="s">
        <v>548</v>
      </c>
      <c r="AO338" s="108">
        <v>4</v>
      </c>
      <c r="AP338" s="130">
        <v>0</v>
      </c>
      <c r="AQ338" s="108">
        <v>4</v>
      </c>
      <c r="AR338" s="134">
        <v>0.44444444444444442</v>
      </c>
      <c r="AS338" s="130">
        <v>0</v>
      </c>
      <c r="AT338" s="130">
        <v>0</v>
      </c>
      <c r="AU338" s="108" t="s">
        <v>534</v>
      </c>
      <c r="AV338" s="134">
        <v>0</v>
      </c>
      <c r="AW338" s="130">
        <v>0</v>
      </c>
      <c r="AX338" s="108" t="s">
        <v>614</v>
      </c>
      <c r="AY338" s="108" t="s">
        <v>534</v>
      </c>
      <c r="AZ338" s="134">
        <v>0</v>
      </c>
      <c r="BA338" s="130">
        <v>0</v>
      </c>
      <c r="BB338" s="131" t="s">
        <v>603</v>
      </c>
      <c r="BC338" s="108" t="s">
        <v>534</v>
      </c>
      <c r="BD338" s="134">
        <v>0</v>
      </c>
      <c r="BE338" s="108">
        <v>10</v>
      </c>
      <c r="BF338" s="108">
        <v>10</v>
      </c>
      <c r="BG338" s="135">
        <v>1</v>
      </c>
      <c r="BH338" s="108">
        <v>4</v>
      </c>
      <c r="BI338" s="108">
        <v>7</v>
      </c>
      <c r="BJ338" s="108">
        <v>11</v>
      </c>
      <c r="BK338" s="135">
        <v>1</v>
      </c>
      <c r="BL338" s="108">
        <v>53</v>
      </c>
      <c r="BM338" s="140">
        <v>0.62352941176470589</v>
      </c>
    </row>
    <row r="339" spans="2:65" x14ac:dyDescent="0.35">
      <c r="B339" s="107" t="s">
        <v>1</v>
      </c>
      <c r="C339" s="107" t="s">
        <v>8</v>
      </c>
      <c r="D339" s="107" t="s">
        <v>414</v>
      </c>
      <c r="E339" s="144" t="s">
        <v>415</v>
      </c>
      <c r="F339" s="107" t="s">
        <v>1145</v>
      </c>
      <c r="G339" s="107" t="s">
        <v>1330</v>
      </c>
      <c r="H339" s="107" t="s">
        <v>2065</v>
      </c>
      <c r="I339" s="133" t="s">
        <v>603</v>
      </c>
      <c r="J339" s="107" t="s">
        <v>1303</v>
      </c>
      <c r="K339" s="133" t="s">
        <v>603</v>
      </c>
      <c r="L339" s="107" t="s">
        <v>664</v>
      </c>
      <c r="M339" s="107" t="s">
        <v>534</v>
      </c>
      <c r="N339" s="132" t="s">
        <v>534</v>
      </c>
      <c r="O339" s="107">
        <v>2</v>
      </c>
      <c r="P339" s="107">
        <v>2</v>
      </c>
      <c r="Q339" s="107">
        <v>1</v>
      </c>
      <c r="R339" s="107">
        <v>1</v>
      </c>
      <c r="S339" s="107">
        <v>2</v>
      </c>
      <c r="T339" s="107">
        <v>2</v>
      </c>
      <c r="U339" s="107">
        <v>2</v>
      </c>
      <c r="V339" s="107">
        <v>2</v>
      </c>
      <c r="W339" s="107">
        <v>4</v>
      </c>
      <c r="X339" s="107" t="s">
        <v>2064</v>
      </c>
      <c r="Y339" s="107" t="s">
        <v>548</v>
      </c>
      <c r="Z339" s="107" t="s">
        <v>548</v>
      </c>
      <c r="AA339" s="107" t="s">
        <v>548</v>
      </c>
      <c r="AB339" s="107" t="s">
        <v>548</v>
      </c>
      <c r="AC339" s="107">
        <v>18</v>
      </c>
      <c r="AD339" s="139">
        <v>1</v>
      </c>
      <c r="AE339" s="138">
        <v>0</v>
      </c>
      <c r="AF339" s="107" t="s">
        <v>534</v>
      </c>
      <c r="AG339" s="136">
        <v>0</v>
      </c>
      <c r="AH339" s="138">
        <v>0</v>
      </c>
      <c r="AI339" s="138">
        <v>0</v>
      </c>
      <c r="AJ339" s="107" t="s">
        <v>534</v>
      </c>
      <c r="AK339" s="136">
        <v>0</v>
      </c>
      <c r="AL339" s="138">
        <v>0</v>
      </c>
      <c r="AM339" s="138">
        <v>0</v>
      </c>
      <c r="AN339" s="107" t="s">
        <v>614</v>
      </c>
      <c r="AO339" s="107">
        <v>4</v>
      </c>
      <c r="AP339" s="138">
        <v>0</v>
      </c>
      <c r="AQ339" s="107">
        <v>4</v>
      </c>
      <c r="AR339" s="136">
        <v>0.33333333333333331</v>
      </c>
      <c r="AS339" s="107">
        <v>5</v>
      </c>
      <c r="AT339" s="107">
        <v>4</v>
      </c>
      <c r="AU339" s="107">
        <v>9</v>
      </c>
      <c r="AV339" s="139">
        <v>1</v>
      </c>
      <c r="AW339" s="138">
        <v>0</v>
      </c>
      <c r="AX339" s="107" t="s">
        <v>614</v>
      </c>
      <c r="AY339" s="107" t="s">
        <v>534</v>
      </c>
      <c r="AZ339" s="136">
        <v>0</v>
      </c>
      <c r="BA339" s="107">
        <v>2</v>
      </c>
      <c r="BB339" s="133" t="s">
        <v>603</v>
      </c>
      <c r="BC339" s="107">
        <v>2</v>
      </c>
      <c r="BD339" s="139">
        <v>1</v>
      </c>
      <c r="BE339" s="107">
        <v>10</v>
      </c>
      <c r="BF339" s="107">
        <v>10</v>
      </c>
      <c r="BG339" s="139">
        <v>1</v>
      </c>
      <c r="BH339" s="107">
        <v>4</v>
      </c>
      <c r="BI339" s="107">
        <v>7</v>
      </c>
      <c r="BJ339" s="107">
        <v>11</v>
      </c>
      <c r="BK339" s="139">
        <v>1</v>
      </c>
      <c r="BL339" s="108">
        <v>54</v>
      </c>
      <c r="BM339" s="137">
        <v>0.61363636363636365</v>
      </c>
    </row>
    <row r="340" spans="2:65" x14ac:dyDescent="0.35">
      <c r="B340" s="108" t="s">
        <v>1</v>
      </c>
      <c r="C340" s="108" t="s">
        <v>17</v>
      </c>
      <c r="D340" s="108" t="s">
        <v>18</v>
      </c>
      <c r="E340" s="143" t="s">
        <v>252</v>
      </c>
      <c r="F340" s="108" t="s">
        <v>1056</v>
      </c>
      <c r="G340" s="108" t="s">
        <v>20</v>
      </c>
      <c r="H340" s="108" t="s">
        <v>2063</v>
      </c>
      <c r="I340" s="131" t="s">
        <v>603</v>
      </c>
      <c r="J340" s="108" t="s">
        <v>1303</v>
      </c>
      <c r="K340" s="131" t="s">
        <v>603</v>
      </c>
      <c r="L340" s="108" t="s">
        <v>619</v>
      </c>
      <c r="M340" s="108" t="s">
        <v>534</v>
      </c>
      <c r="N340" s="129" t="s">
        <v>534</v>
      </c>
      <c r="O340" s="108">
        <v>2</v>
      </c>
      <c r="P340" s="108">
        <v>2</v>
      </c>
      <c r="Q340" s="108">
        <v>1</v>
      </c>
      <c r="R340" s="108">
        <v>1</v>
      </c>
      <c r="S340" s="108">
        <v>2</v>
      </c>
      <c r="T340" s="108">
        <v>2</v>
      </c>
      <c r="U340" s="108">
        <v>2</v>
      </c>
      <c r="V340" s="108">
        <v>2</v>
      </c>
      <c r="W340" s="130">
        <v>0</v>
      </c>
      <c r="X340" s="108" t="s">
        <v>2062</v>
      </c>
      <c r="Y340" s="108" t="s">
        <v>548</v>
      </c>
      <c r="Z340" s="108" t="s">
        <v>548</v>
      </c>
      <c r="AA340" s="108" t="s">
        <v>548</v>
      </c>
      <c r="AB340" s="108" t="s">
        <v>548</v>
      </c>
      <c r="AC340" s="108">
        <v>14</v>
      </c>
      <c r="AD340" s="135">
        <v>0.77777777777777779</v>
      </c>
      <c r="AE340" s="108">
        <v>10</v>
      </c>
      <c r="AF340" s="108">
        <v>10</v>
      </c>
      <c r="AG340" s="135">
        <v>1</v>
      </c>
      <c r="AH340" s="108">
        <v>10</v>
      </c>
      <c r="AI340" s="130">
        <v>0</v>
      </c>
      <c r="AJ340" s="108">
        <v>10</v>
      </c>
      <c r="AK340" s="140">
        <v>0.7142857142857143</v>
      </c>
      <c r="AL340" s="130">
        <v>0</v>
      </c>
      <c r="AM340" s="130">
        <v>0</v>
      </c>
      <c r="AN340" s="108" t="s">
        <v>614</v>
      </c>
      <c r="AO340" s="108">
        <v>4</v>
      </c>
      <c r="AP340" s="130">
        <v>0</v>
      </c>
      <c r="AQ340" s="108">
        <v>4</v>
      </c>
      <c r="AR340" s="134">
        <v>0.33333333333333331</v>
      </c>
      <c r="AS340" s="108">
        <v>5</v>
      </c>
      <c r="AT340" s="130">
        <v>0</v>
      </c>
      <c r="AU340" s="108">
        <v>5</v>
      </c>
      <c r="AV340" s="134">
        <v>0.55555555555555558</v>
      </c>
      <c r="AW340" s="130">
        <v>0</v>
      </c>
      <c r="AX340" s="108" t="s">
        <v>614</v>
      </c>
      <c r="AY340" s="108" t="s">
        <v>534</v>
      </c>
      <c r="AZ340" s="134">
        <v>0</v>
      </c>
      <c r="BA340" s="130">
        <v>0</v>
      </c>
      <c r="BB340" s="131" t="s">
        <v>603</v>
      </c>
      <c r="BC340" s="108" t="s">
        <v>534</v>
      </c>
      <c r="BD340" s="134">
        <v>0</v>
      </c>
      <c r="BE340" s="130">
        <v>0</v>
      </c>
      <c r="BF340" s="108" t="s">
        <v>534</v>
      </c>
      <c r="BG340" s="134">
        <v>0</v>
      </c>
      <c r="BH340" s="108">
        <v>4</v>
      </c>
      <c r="BI340" s="108">
        <v>7</v>
      </c>
      <c r="BJ340" s="108">
        <v>11</v>
      </c>
      <c r="BK340" s="135">
        <v>1</v>
      </c>
      <c r="BL340" s="108">
        <v>54</v>
      </c>
      <c r="BM340" s="140">
        <v>0.61363636363636365</v>
      </c>
    </row>
    <row r="341" spans="2:65" x14ac:dyDescent="0.35">
      <c r="B341" s="107" t="s">
        <v>1</v>
      </c>
      <c r="C341" s="107" t="s">
        <v>8</v>
      </c>
      <c r="D341" s="107" t="s">
        <v>9</v>
      </c>
      <c r="E341" s="144" t="s">
        <v>413</v>
      </c>
      <c r="F341" s="107" t="s">
        <v>994</v>
      </c>
      <c r="G341" s="107" t="s">
        <v>811</v>
      </c>
      <c r="H341" s="107" t="s">
        <v>2061</v>
      </c>
      <c r="I341" s="133" t="s">
        <v>603</v>
      </c>
      <c r="J341" s="107" t="s">
        <v>2060</v>
      </c>
      <c r="K341" s="133" t="s">
        <v>603</v>
      </c>
      <c r="L341" s="107" t="s">
        <v>619</v>
      </c>
      <c r="M341" s="107" t="s">
        <v>534</v>
      </c>
      <c r="N341" s="132" t="s">
        <v>534</v>
      </c>
      <c r="O341" s="107">
        <v>2</v>
      </c>
      <c r="P341" s="107">
        <v>2</v>
      </c>
      <c r="Q341" s="107">
        <v>1</v>
      </c>
      <c r="R341" s="107">
        <v>1</v>
      </c>
      <c r="S341" s="107">
        <v>2</v>
      </c>
      <c r="T341" s="107">
        <v>2</v>
      </c>
      <c r="U341" s="107">
        <v>2</v>
      </c>
      <c r="V341" s="107">
        <v>2</v>
      </c>
      <c r="W341" s="107">
        <v>4</v>
      </c>
      <c r="X341" s="107" t="s">
        <v>2059</v>
      </c>
      <c r="Y341" s="107" t="s">
        <v>548</v>
      </c>
      <c r="Z341" s="107" t="s">
        <v>548</v>
      </c>
      <c r="AA341" s="107" t="s">
        <v>548</v>
      </c>
      <c r="AB341" s="107" t="s">
        <v>548</v>
      </c>
      <c r="AC341" s="107">
        <v>18</v>
      </c>
      <c r="AD341" s="139">
        <v>1</v>
      </c>
      <c r="AE341" s="107">
        <v>10</v>
      </c>
      <c r="AF341" s="107">
        <v>10</v>
      </c>
      <c r="AG341" s="139">
        <v>1</v>
      </c>
      <c r="AH341" s="138">
        <v>0</v>
      </c>
      <c r="AI341" s="138">
        <v>0</v>
      </c>
      <c r="AJ341" s="107" t="s">
        <v>534</v>
      </c>
      <c r="AK341" s="136">
        <v>0</v>
      </c>
      <c r="AL341" s="107">
        <v>3</v>
      </c>
      <c r="AM341" s="138">
        <v>0</v>
      </c>
      <c r="AN341" s="107" t="s">
        <v>614</v>
      </c>
      <c r="AO341" s="107">
        <v>4</v>
      </c>
      <c r="AP341" s="138">
        <v>0</v>
      </c>
      <c r="AQ341" s="107">
        <v>7</v>
      </c>
      <c r="AR341" s="136">
        <v>0.58333333333333337</v>
      </c>
      <c r="AS341" s="107">
        <v>5</v>
      </c>
      <c r="AT341" s="138">
        <v>0</v>
      </c>
      <c r="AU341" s="107">
        <v>5</v>
      </c>
      <c r="AV341" s="136">
        <v>0.55555555555555558</v>
      </c>
      <c r="AW341" s="138">
        <v>0</v>
      </c>
      <c r="AX341" s="107" t="s">
        <v>614</v>
      </c>
      <c r="AY341" s="107" t="s">
        <v>534</v>
      </c>
      <c r="AZ341" s="136">
        <v>0</v>
      </c>
      <c r="BA341" s="138">
        <v>0</v>
      </c>
      <c r="BB341" s="133" t="s">
        <v>603</v>
      </c>
      <c r="BC341" s="107" t="s">
        <v>534</v>
      </c>
      <c r="BD341" s="136">
        <v>0</v>
      </c>
      <c r="BE341" s="107">
        <v>10</v>
      </c>
      <c r="BF341" s="107">
        <v>10</v>
      </c>
      <c r="BG341" s="139">
        <v>1</v>
      </c>
      <c r="BH341" s="107">
        <v>4</v>
      </c>
      <c r="BI341" s="138">
        <v>0</v>
      </c>
      <c r="BJ341" s="107">
        <v>4</v>
      </c>
      <c r="BK341" s="136">
        <v>0.36363636363636365</v>
      </c>
      <c r="BL341" s="108">
        <v>54</v>
      </c>
      <c r="BM341" s="137">
        <v>0.61363636363636365</v>
      </c>
    </row>
    <row r="342" spans="2:65" x14ac:dyDescent="0.35">
      <c r="B342" s="108" t="s">
        <v>1</v>
      </c>
      <c r="C342" s="108" t="s">
        <v>24</v>
      </c>
      <c r="D342" s="108" t="s">
        <v>64</v>
      </c>
      <c r="E342" s="143" t="s">
        <v>303</v>
      </c>
      <c r="F342" s="108" t="s">
        <v>1070</v>
      </c>
      <c r="G342" s="108" t="s">
        <v>66</v>
      </c>
      <c r="H342" s="108" t="s">
        <v>2058</v>
      </c>
      <c r="I342" s="131" t="s">
        <v>603</v>
      </c>
      <c r="J342" s="108" t="s">
        <v>1323</v>
      </c>
      <c r="K342" s="131" t="s">
        <v>603</v>
      </c>
      <c r="L342" s="108" t="s">
        <v>627</v>
      </c>
      <c r="M342" s="108" t="s">
        <v>534</v>
      </c>
      <c r="N342" s="129" t="s">
        <v>534</v>
      </c>
      <c r="O342" s="108">
        <v>2</v>
      </c>
      <c r="P342" s="108">
        <v>2</v>
      </c>
      <c r="Q342" s="108">
        <v>1</v>
      </c>
      <c r="R342" s="108">
        <v>1</v>
      </c>
      <c r="S342" s="108">
        <v>2</v>
      </c>
      <c r="T342" s="108">
        <v>2</v>
      </c>
      <c r="U342" s="108">
        <v>2</v>
      </c>
      <c r="V342" s="130">
        <v>0</v>
      </c>
      <c r="W342" s="108">
        <v>4</v>
      </c>
      <c r="X342" s="108" t="s">
        <v>1866</v>
      </c>
      <c r="Y342" s="108" t="s">
        <v>548</v>
      </c>
      <c r="Z342" s="108" t="s">
        <v>548</v>
      </c>
      <c r="AA342" s="108" t="s">
        <v>548</v>
      </c>
      <c r="AB342" s="108" t="s">
        <v>548</v>
      </c>
      <c r="AC342" s="108">
        <v>16</v>
      </c>
      <c r="AD342" s="135">
        <v>0.88888888888888884</v>
      </c>
      <c r="AE342" s="108">
        <v>10</v>
      </c>
      <c r="AF342" s="108">
        <v>10</v>
      </c>
      <c r="AG342" s="135">
        <v>1</v>
      </c>
      <c r="AH342" s="108">
        <v>10</v>
      </c>
      <c r="AI342" s="130">
        <v>0</v>
      </c>
      <c r="AJ342" s="108">
        <v>10</v>
      </c>
      <c r="AK342" s="140">
        <v>0.7142857142857143</v>
      </c>
      <c r="AL342" s="130">
        <v>0</v>
      </c>
      <c r="AM342" s="108" t="s">
        <v>548</v>
      </c>
      <c r="AN342" s="108" t="s">
        <v>548</v>
      </c>
      <c r="AO342" s="130">
        <v>0</v>
      </c>
      <c r="AP342" s="130">
        <v>0</v>
      </c>
      <c r="AQ342" s="108" t="s">
        <v>534</v>
      </c>
      <c r="AR342" s="134">
        <v>0</v>
      </c>
      <c r="AS342" s="108">
        <v>5</v>
      </c>
      <c r="AT342" s="130">
        <v>0</v>
      </c>
      <c r="AU342" s="108">
        <v>5</v>
      </c>
      <c r="AV342" s="134">
        <v>0.55555555555555558</v>
      </c>
      <c r="AW342" s="130">
        <v>0</v>
      </c>
      <c r="AX342" s="108" t="s">
        <v>614</v>
      </c>
      <c r="AY342" s="108" t="s">
        <v>534</v>
      </c>
      <c r="AZ342" s="134">
        <v>0</v>
      </c>
      <c r="BA342" s="130">
        <v>0</v>
      </c>
      <c r="BB342" s="131" t="s">
        <v>603</v>
      </c>
      <c r="BC342" s="108" t="s">
        <v>534</v>
      </c>
      <c r="BD342" s="134">
        <v>0</v>
      </c>
      <c r="BE342" s="130">
        <v>0</v>
      </c>
      <c r="BF342" s="108" t="s">
        <v>534</v>
      </c>
      <c r="BG342" s="134">
        <v>0</v>
      </c>
      <c r="BH342" s="108">
        <v>4</v>
      </c>
      <c r="BI342" s="108">
        <v>7</v>
      </c>
      <c r="BJ342" s="108">
        <v>11</v>
      </c>
      <c r="BK342" s="135">
        <v>1</v>
      </c>
      <c r="BL342" s="108">
        <v>52</v>
      </c>
      <c r="BM342" s="140">
        <v>0.61176470588235299</v>
      </c>
    </row>
    <row r="343" spans="2:65" x14ac:dyDescent="0.35">
      <c r="B343" s="107" t="s">
        <v>1</v>
      </c>
      <c r="C343" s="107" t="s">
        <v>34</v>
      </c>
      <c r="D343" s="107" t="s">
        <v>83</v>
      </c>
      <c r="E343" s="144" t="s">
        <v>122</v>
      </c>
      <c r="F343" s="107" t="s">
        <v>934</v>
      </c>
      <c r="G343" s="107" t="s">
        <v>202</v>
      </c>
      <c r="H343" s="107" t="s">
        <v>2057</v>
      </c>
      <c r="I343" s="133" t="s">
        <v>603</v>
      </c>
      <c r="J343" s="107" t="s">
        <v>1303</v>
      </c>
      <c r="K343" s="133" t="s">
        <v>603</v>
      </c>
      <c r="L343" s="107" t="s">
        <v>604</v>
      </c>
      <c r="M343" s="107" t="s">
        <v>534</v>
      </c>
      <c r="N343" s="132" t="s">
        <v>534</v>
      </c>
      <c r="O343" s="107">
        <v>2</v>
      </c>
      <c r="P343" s="107">
        <v>2</v>
      </c>
      <c r="Q343" s="107">
        <v>1</v>
      </c>
      <c r="R343" s="138">
        <v>0</v>
      </c>
      <c r="S343" s="107">
        <v>2</v>
      </c>
      <c r="T343" s="107">
        <v>2</v>
      </c>
      <c r="U343" s="107">
        <v>2</v>
      </c>
      <c r="V343" s="107">
        <v>2</v>
      </c>
      <c r="W343" s="138">
        <v>0</v>
      </c>
      <c r="X343" s="107" t="s">
        <v>1332</v>
      </c>
      <c r="Y343" s="107" t="s">
        <v>548</v>
      </c>
      <c r="Z343" s="107" t="s">
        <v>548</v>
      </c>
      <c r="AA343" s="107" t="s">
        <v>548</v>
      </c>
      <c r="AB343" s="107" t="s">
        <v>548</v>
      </c>
      <c r="AC343" s="107">
        <v>13</v>
      </c>
      <c r="AD343" s="137">
        <v>0.72222222222222221</v>
      </c>
      <c r="AE343" s="107">
        <v>10</v>
      </c>
      <c r="AF343" s="107">
        <v>10</v>
      </c>
      <c r="AG343" s="139">
        <v>1</v>
      </c>
      <c r="AH343" s="107">
        <v>10</v>
      </c>
      <c r="AI343" s="107" t="s">
        <v>548</v>
      </c>
      <c r="AJ343" s="107">
        <v>10</v>
      </c>
      <c r="AK343" s="139">
        <v>1</v>
      </c>
      <c r="AL343" s="138">
        <v>0</v>
      </c>
      <c r="AM343" s="138">
        <v>0</v>
      </c>
      <c r="AN343" s="107" t="s">
        <v>614</v>
      </c>
      <c r="AO343" s="138">
        <v>0</v>
      </c>
      <c r="AP343" s="138">
        <v>0</v>
      </c>
      <c r="AQ343" s="107" t="s">
        <v>534</v>
      </c>
      <c r="AR343" s="136">
        <v>0</v>
      </c>
      <c r="AS343" s="107">
        <v>5</v>
      </c>
      <c r="AT343" s="138">
        <v>0</v>
      </c>
      <c r="AU343" s="107">
        <v>5</v>
      </c>
      <c r="AV343" s="136">
        <v>0.55555555555555558</v>
      </c>
      <c r="AW343" s="138">
        <v>0</v>
      </c>
      <c r="AX343" s="107" t="s">
        <v>548</v>
      </c>
      <c r="AY343" s="107" t="s">
        <v>534</v>
      </c>
      <c r="AZ343" s="136">
        <v>0</v>
      </c>
      <c r="BA343" s="107">
        <v>2</v>
      </c>
      <c r="BB343" s="133" t="s">
        <v>603</v>
      </c>
      <c r="BC343" s="107">
        <v>2</v>
      </c>
      <c r="BD343" s="139">
        <v>1</v>
      </c>
      <c r="BE343" s="138">
        <v>0</v>
      </c>
      <c r="BF343" s="107" t="s">
        <v>534</v>
      </c>
      <c r="BG343" s="136">
        <v>0</v>
      </c>
      <c r="BH343" s="107">
        <v>4</v>
      </c>
      <c r="BI343" s="107">
        <v>7</v>
      </c>
      <c r="BJ343" s="107">
        <v>11</v>
      </c>
      <c r="BK343" s="139">
        <v>1</v>
      </c>
      <c r="BL343" s="108">
        <v>51</v>
      </c>
      <c r="BM343" s="137">
        <v>0.6071428571428571</v>
      </c>
    </row>
    <row r="344" spans="2:65" x14ac:dyDescent="0.35">
      <c r="B344" s="108" t="s">
        <v>1</v>
      </c>
      <c r="C344" s="108" t="s">
        <v>24</v>
      </c>
      <c r="D344" s="108" t="s">
        <v>64</v>
      </c>
      <c r="E344" s="143" t="s">
        <v>279</v>
      </c>
      <c r="F344" s="108" t="s">
        <v>1093</v>
      </c>
      <c r="G344" s="108" t="s">
        <v>42</v>
      </c>
      <c r="H344" s="108" t="s">
        <v>2056</v>
      </c>
      <c r="I344" s="131" t="s">
        <v>603</v>
      </c>
      <c r="J344" s="108" t="s">
        <v>1303</v>
      </c>
      <c r="K344" s="131" t="s">
        <v>603</v>
      </c>
      <c r="L344" s="108" t="s">
        <v>625</v>
      </c>
      <c r="M344" s="108" t="s">
        <v>534</v>
      </c>
      <c r="N344" s="129" t="s">
        <v>534</v>
      </c>
      <c r="O344" s="108">
        <v>2</v>
      </c>
      <c r="P344" s="108">
        <v>2</v>
      </c>
      <c r="Q344" s="108">
        <v>1</v>
      </c>
      <c r="R344" s="108">
        <v>1</v>
      </c>
      <c r="S344" s="108">
        <v>2</v>
      </c>
      <c r="T344" s="108">
        <v>2</v>
      </c>
      <c r="U344" s="108">
        <v>2</v>
      </c>
      <c r="V344" s="108">
        <v>2</v>
      </c>
      <c r="W344" s="108">
        <v>4</v>
      </c>
      <c r="X344" s="108" t="s">
        <v>2055</v>
      </c>
      <c r="Y344" s="108" t="s">
        <v>548</v>
      </c>
      <c r="Z344" s="108" t="s">
        <v>548</v>
      </c>
      <c r="AA344" s="108" t="s">
        <v>548</v>
      </c>
      <c r="AB344" s="108" t="s">
        <v>548</v>
      </c>
      <c r="AC344" s="108">
        <v>18</v>
      </c>
      <c r="AD344" s="135">
        <v>1</v>
      </c>
      <c r="AE344" s="130">
        <v>0</v>
      </c>
      <c r="AF344" s="108" t="s">
        <v>534</v>
      </c>
      <c r="AG344" s="134">
        <v>0</v>
      </c>
      <c r="AH344" s="108">
        <v>10</v>
      </c>
      <c r="AI344" s="130">
        <v>0</v>
      </c>
      <c r="AJ344" s="108">
        <v>10</v>
      </c>
      <c r="AK344" s="140">
        <v>0.7142857142857143</v>
      </c>
      <c r="AL344" s="108">
        <v>3</v>
      </c>
      <c r="AM344" s="130">
        <v>0</v>
      </c>
      <c r="AN344" s="108" t="s">
        <v>614</v>
      </c>
      <c r="AO344" s="108">
        <v>4</v>
      </c>
      <c r="AP344" s="130">
        <v>0</v>
      </c>
      <c r="AQ344" s="108">
        <v>7</v>
      </c>
      <c r="AR344" s="134">
        <v>0.58333333333333337</v>
      </c>
      <c r="AS344" s="108">
        <v>5</v>
      </c>
      <c r="AT344" s="130">
        <v>0</v>
      </c>
      <c r="AU344" s="108">
        <v>5</v>
      </c>
      <c r="AV344" s="134">
        <v>0.55555555555555558</v>
      </c>
      <c r="AW344" s="130">
        <v>0</v>
      </c>
      <c r="AX344" s="108" t="s">
        <v>614</v>
      </c>
      <c r="AY344" s="108" t="s">
        <v>534</v>
      </c>
      <c r="AZ344" s="134">
        <v>0</v>
      </c>
      <c r="BA344" s="108">
        <v>2</v>
      </c>
      <c r="BB344" s="131" t="s">
        <v>603</v>
      </c>
      <c r="BC344" s="108">
        <v>2</v>
      </c>
      <c r="BD344" s="135">
        <v>1</v>
      </c>
      <c r="BE344" s="130">
        <v>0</v>
      </c>
      <c r="BF344" s="108" t="s">
        <v>534</v>
      </c>
      <c r="BG344" s="134">
        <v>0</v>
      </c>
      <c r="BH344" s="108">
        <v>4</v>
      </c>
      <c r="BI344" s="108">
        <v>7</v>
      </c>
      <c r="BJ344" s="108">
        <v>11</v>
      </c>
      <c r="BK344" s="135">
        <v>1</v>
      </c>
      <c r="BL344" s="108">
        <v>53</v>
      </c>
      <c r="BM344" s="140">
        <v>0.60227272727272729</v>
      </c>
    </row>
    <row r="345" spans="2:65" x14ac:dyDescent="0.35">
      <c r="B345" s="107" t="s">
        <v>1</v>
      </c>
      <c r="C345" s="107" t="s">
        <v>8</v>
      </c>
      <c r="D345" s="107" t="s">
        <v>9</v>
      </c>
      <c r="E345" s="144" t="s">
        <v>497</v>
      </c>
      <c r="F345" s="107" t="s">
        <v>1192</v>
      </c>
      <c r="G345" s="107" t="s">
        <v>11</v>
      </c>
      <c r="H345" s="107" t="s">
        <v>2054</v>
      </c>
      <c r="I345" s="133" t="s">
        <v>603</v>
      </c>
      <c r="J345" s="107" t="s">
        <v>1415</v>
      </c>
      <c r="K345" s="133" t="s">
        <v>603</v>
      </c>
      <c r="L345" s="107" t="s">
        <v>616</v>
      </c>
      <c r="M345" s="107" t="s">
        <v>534</v>
      </c>
      <c r="N345" s="132" t="s">
        <v>534</v>
      </c>
      <c r="O345" s="107">
        <v>2</v>
      </c>
      <c r="P345" s="107">
        <v>2</v>
      </c>
      <c r="Q345" s="107">
        <v>1</v>
      </c>
      <c r="R345" s="107">
        <v>1</v>
      </c>
      <c r="S345" s="107">
        <v>2</v>
      </c>
      <c r="T345" s="107">
        <v>2</v>
      </c>
      <c r="U345" s="107">
        <v>2</v>
      </c>
      <c r="V345" s="107">
        <v>2</v>
      </c>
      <c r="W345" s="138">
        <v>0</v>
      </c>
      <c r="X345" s="107" t="s">
        <v>2053</v>
      </c>
      <c r="Y345" s="107" t="s">
        <v>548</v>
      </c>
      <c r="Z345" s="107" t="s">
        <v>548</v>
      </c>
      <c r="AA345" s="107" t="s">
        <v>548</v>
      </c>
      <c r="AB345" s="107" t="s">
        <v>548</v>
      </c>
      <c r="AC345" s="107">
        <v>14</v>
      </c>
      <c r="AD345" s="139">
        <v>0.77777777777777779</v>
      </c>
      <c r="AE345" s="107">
        <v>10</v>
      </c>
      <c r="AF345" s="107">
        <v>10</v>
      </c>
      <c r="AG345" s="139">
        <v>1</v>
      </c>
      <c r="AH345" s="107">
        <v>10</v>
      </c>
      <c r="AI345" s="138">
        <v>0</v>
      </c>
      <c r="AJ345" s="107">
        <v>10</v>
      </c>
      <c r="AK345" s="137">
        <v>0.7142857142857143</v>
      </c>
      <c r="AL345" s="138">
        <v>0</v>
      </c>
      <c r="AM345" s="138">
        <v>0</v>
      </c>
      <c r="AN345" s="107" t="s">
        <v>614</v>
      </c>
      <c r="AO345" s="107">
        <v>4</v>
      </c>
      <c r="AP345" s="138">
        <v>0</v>
      </c>
      <c r="AQ345" s="107">
        <v>4</v>
      </c>
      <c r="AR345" s="136">
        <v>0.33333333333333331</v>
      </c>
      <c r="AS345" s="138">
        <v>0</v>
      </c>
      <c r="AT345" s="138">
        <v>0</v>
      </c>
      <c r="AU345" s="107" t="s">
        <v>534</v>
      </c>
      <c r="AV345" s="136">
        <v>0</v>
      </c>
      <c r="AW345" s="138">
        <v>0</v>
      </c>
      <c r="AX345" s="107" t="s">
        <v>614</v>
      </c>
      <c r="AY345" s="107" t="s">
        <v>534</v>
      </c>
      <c r="AZ345" s="136">
        <v>0</v>
      </c>
      <c r="BA345" s="138">
        <v>0</v>
      </c>
      <c r="BB345" s="133" t="s">
        <v>603</v>
      </c>
      <c r="BC345" s="107" t="s">
        <v>534</v>
      </c>
      <c r="BD345" s="136">
        <v>0</v>
      </c>
      <c r="BE345" s="107">
        <v>10</v>
      </c>
      <c r="BF345" s="107">
        <v>10</v>
      </c>
      <c r="BG345" s="139">
        <v>1</v>
      </c>
      <c r="BH345" s="107">
        <v>4</v>
      </c>
      <c r="BI345" s="138">
        <v>0</v>
      </c>
      <c r="BJ345" s="107">
        <v>4</v>
      </c>
      <c r="BK345" s="136">
        <v>0.36363636363636365</v>
      </c>
      <c r="BL345" s="108">
        <v>52</v>
      </c>
      <c r="BM345" s="136">
        <v>0.59090909090909094</v>
      </c>
    </row>
    <row r="346" spans="2:65" x14ac:dyDescent="0.35">
      <c r="B346" s="108" t="s">
        <v>1</v>
      </c>
      <c r="C346" s="108" t="s">
        <v>24</v>
      </c>
      <c r="D346" s="108" t="s">
        <v>491</v>
      </c>
      <c r="E346" s="143" t="s">
        <v>492</v>
      </c>
      <c r="F346" s="108" t="s">
        <v>1240</v>
      </c>
      <c r="G346" s="108" t="s">
        <v>493</v>
      </c>
      <c r="H346" s="108" t="s">
        <v>2052</v>
      </c>
      <c r="I346" s="131" t="s">
        <v>603</v>
      </c>
      <c r="J346" s="108" t="s">
        <v>2051</v>
      </c>
      <c r="K346" s="131" t="s">
        <v>603</v>
      </c>
      <c r="L346" s="108" t="s">
        <v>627</v>
      </c>
      <c r="M346" s="108" t="s">
        <v>534</v>
      </c>
      <c r="N346" s="129" t="s">
        <v>534</v>
      </c>
      <c r="O346" s="108">
        <v>2</v>
      </c>
      <c r="P346" s="108">
        <v>2</v>
      </c>
      <c r="Q346" s="130">
        <v>0</v>
      </c>
      <c r="R346" s="108">
        <v>1</v>
      </c>
      <c r="S346" s="108">
        <v>2</v>
      </c>
      <c r="T346" s="108">
        <v>2</v>
      </c>
      <c r="U346" s="108">
        <v>2</v>
      </c>
      <c r="V346" s="108">
        <v>2</v>
      </c>
      <c r="W346" s="130">
        <v>0</v>
      </c>
      <c r="X346" s="108" t="s">
        <v>2050</v>
      </c>
      <c r="Y346" s="108" t="s">
        <v>548</v>
      </c>
      <c r="Z346" s="108" t="s">
        <v>548</v>
      </c>
      <c r="AA346" s="108" t="s">
        <v>548</v>
      </c>
      <c r="AB346" s="108" t="s">
        <v>548</v>
      </c>
      <c r="AC346" s="108">
        <v>13</v>
      </c>
      <c r="AD346" s="140">
        <v>0.72222222222222221</v>
      </c>
      <c r="AE346" s="108">
        <v>10</v>
      </c>
      <c r="AF346" s="108">
        <v>10</v>
      </c>
      <c r="AG346" s="135">
        <v>1</v>
      </c>
      <c r="AH346" s="130">
        <v>0</v>
      </c>
      <c r="AI346" s="130">
        <v>0</v>
      </c>
      <c r="AJ346" s="108" t="s">
        <v>534</v>
      </c>
      <c r="AK346" s="134">
        <v>0</v>
      </c>
      <c r="AL346" s="130">
        <v>0</v>
      </c>
      <c r="AM346" s="130">
        <v>0</v>
      </c>
      <c r="AN346" s="108" t="s">
        <v>548</v>
      </c>
      <c r="AO346" s="108" t="s">
        <v>548</v>
      </c>
      <c r="AP346" s="130">
        <v>0</v>
      </c>
      <c r="AQ346" s="108" t="s">
        <v>534</v>
      </c>
      <c r="AR346" s="134">
        <v>0</v>
      </c>
      <c r="AS346" s="108">
        <v>5</v>
      </c>
      <c r="AT346" s="130">
        <v>0</v>
      </c>
      <c r="AU346" s="108">
        <v>5</v>
      </c>
      <c r="AV346" s="134">
        <v>0.55555555555555558</v>
      </c>
      <c r="AW346" s="130">
        <v>0</v>
      </c>
      <c r="AX346" s="108" t="s">
        <v>614</v>
      </c>
      <c r="AY346" s="108" t="s">
        <v>534</v>
      </c>
      <c r="AZ346" s="134">
        <v>0</v>
      </c>
      <c r="BA346" s="130">
        <v>0</v>
      </c>
      <c r="BB346" s="131" t="s">
        <v>603</v>
      </c>
      <c r="BC346" s="108" t="s">
        <v>534</v>
      </c>
      <c r="BD346" s="134">
        <v>0</v>
      </c>
      <c r="BE346" s="108">
        <v>10</v>
      </c>
      <c r="BF346" s="108">
        <v>10</v>
      </c>
      <c r="BG346" s="135">
        <v>1</v>
      </c>
      <c r="BH346" s="108">
        <v>4</v>
      </c>
      <c r="BI346" s="108">
        <v>7</v>
      </c>
      <c r="BJ346" s="108">
        <v>11</v>
      </c>
      <c r="BK346" s="135">
        <v>1</v>
      </c>
      <c r="BL346" s="108">
        <v>49</v>
      </c>
      <c r="BM346" s="134">
        <v>0.58333333333333337</v>
      </c>
    </row>
    <row r="347" spans="2:65" x14ac:dyDescent="0.35">
      <c r="B347" s="107" t="s">
        <v>1</v>
      </c>
      <c r="C347" s="107" t="s">
        <v>24</v>
      </c>
      <c r="D347" s="107" t="s">
        <v>399</v>
      </c>
      <c r="E347" s="144" t="s">
        <v>528</v>
      </c>
      <c r="F347" s="107" t="s">
        <v>1195</v>
      </c>
      <c r="G347" s="107" t="s">
        <v>42</v>
      </c>
      <c r="H347" s="107" t="s">
        <v>2049</v>
      </c>
      <c r="I347" s="133" t="s">
        <v>603</v>
      </c>
      <c r="J347" s="107" t="s">
        <v>1323</v>
      </c>
      <c r="K347" s="133" t="s">
        <v>603</v>
      </c>
      <c r="L347" s="107" t="s">
        <v>627</v>
      </c>
      <c r="M347" s="107" t="s">
        <v>534</v>
      </c>
      <c r="N347" s="132" t="s">
        <v>534</v>
      </c>
      <c r="O347" s="107">
        <v>2</v>
      </c>
      <c r="P347" s="107">
        <v>2</v>
      </c>
      <c r="Q347" s="138">
        <v>0</v>
      </c>
      <c r="R347" s="107">
        <v>1</v>
      </c>
      <c r="S347" s="107">
        <v>2</v>
      </c>
      <c r="T347" s="107">
        <v>2</v>
      </c>
      <c r="U347" s="107">
        <v>2</v>
      </c>
      <c r="V347" s="107">
        <v>2</v>
      </c>
      <c r="W347" s="107">
        <v>4</v>
      </c>
      <c r="X347" s="107" t="s">
        <v>2048</v>
      </c>
      <c r="Y347" s="107" t="s">
        <v>548</v>
      </c>
      <c r="Z347" s="107" t="s">
        <v>548</v>
      </c>
      <c r="AA347" s="107" t="s">
        <v>548</v>
      </c>
      <c r="AB347" s="107" t="s">
        <v>548</v>
      </c>
      <c r="AC347" s="107">
        <v>17</v>
      </c>
      <c r="AD347" s="139">
        <v>0.94444444444444442</v>
      </c>
      <c r="AE347" s="107">
        <v>10</v>
      </c>
      <c r="AF347" s="107">
        <v>10</v>
      </c>
      <c r="AG347" s="139">
        <v>1</v>
      </c>
      <c r="AH347" s="138">
        <v>0</v>
      </c>
      <c r="AI347" s="107" t="s">
        <v>548</v>
      </c>
      <c r="AJ347" s="107" t="s">
        <v>534</v>
      </c>
      <c r="AK347" s="136">
        <v>0</v>
      </c>
      <c r="AL347" s="138">
        <v>0</v>
      </c>
      <c r="AM347" s="138">
        <v>0</v>
      </c>
      <c r="AN347" s="107" t="s">
        <v>614</v>
      </c>
      <c r="AO347" s="138">
        <v>0</v>
      </c>
      <c r="AP347" s="138">
        <v>0</v>
      </c>
      <c r="AQ347" s="107" t="s">
        <v>534</v>
      </c>
      <c r="AR347" s="136">
        <v>0</v>
      </c>
      <c r="AS347" s="138">
        <v>0</v>
      </c>
      <c r="AT347" s="138">
        <v>0</v>
      </c>
      <c r="AU347" s="107" t="s">
        <v>534</v>
      </c>
      <c r="AV347" s="136">
        <v>0</v>
      </c>
      <c r="AW347" s="138">
        <v>0</v>
      </c>
      <c r="AX347" s="107" t="s">
        <v>614</v>
      </c>
      <c r="AY347" s="107" t="s">
        <v>534</v>
      </c>
      <c r="AZ347" s="136">
        <v>0</v>
      </c>
      <c r="BA347" s="138">
        <v>0</v>
      </c>
      <c r="BB347" s="133" t="s">
        <v>603</v>
      </c>
      <c r="BC347" s="107" t="s">
        <v>534</v>
      </c>
      <c r="BD347" s="136">
        <v>0</v>
      </c>
      <c r="BE347" s="107">
        <v>10</v>
      </c>
      <c r="BF347" s="107">
        <v>10</v>
      </c>
      <c r="BG347" s="139">
        <v>1</v>
      </c>
      <c r="BH347" s="107">
        <v>4</v>
      </c>
      <c r="BI347" s="107">
        <v>7</v>
      </c>
      <c r="BJ347" s="107">
        <v>11</v>
      </c>
      <c r="BK347" s="139">
        <v>1</v>
      </c>
      <c r="BL347" s="108">
        <v>48</v>
      </c>
      <c r="BM347" s="136">
        <v>0.5714285714285714</v>
      </c>
    </row>
    <row r="348" spans="2:65" x14ac:dyDescent="0.35">
      <c r="B348" s="108" t="s">
        <v>1</v>
      </c>
      <c r="C348" s="108" t="s">
        <v>78</v>
      </c>
      <c r="D348" s="108" t="s">
        <v>78</v>
      </c>
      <c r="E348" s="143" t="s">
        <v>524</v>
      </c>
      <c r="F348" s="108" t="s">
        <v>1189</v>
      </c>
      <c r="G348" s="108" t="s">
        <v>80</v>
      </c>
      <c r="H348" s="108" t="s">
        <v>2047</v>
      </c>
      <c r="I348" s="131" t="s">
        <v>603</v>
      </c>
      <c r="J348" s="108" t="s">
        <v>1303</v>
      </c>
      <c r="K348" s="131" t="s">
        <v>603</v>
      </c>
      <c r="L348" s="108" t="s">
        <v>627</v>
      </c>
      <c r="M348" s="108" t="s">
        <v>534</v>
      </c>
      <c r="N348" s="129" t="s">
        <v>534</v>
      </c>
      <c r="O348" s="108">
        <v>2</v>
      </c>
      <c r="P348" s="108">
        <v>2</v>
      </c>
      <c r="Q348" s="108">
        <v>1</v>
      </c>
      <c r="R348" s="108">
        <v>1</v>
      </c>
      <c r="S348" s="108">
        <v>2</v>
      </c>
      <c r="T348" s="108">
        <v>2</v>
      </c>
      <c r="U348" s="108">
        <v>2</v>
      </c>
      <c r="V348" s="108">
        <v>2</v>
      </c>
      <c r="W348" s="130">
        <v>0</v>
      </c>
      <c r="X348" s="108" t="s">
        <v>2046</v>
      </c>
      <c r="Y348" s="108" t="s">
        <v>548</v>
      </c>
      <c r="Z348" s="108" t="s">
        <v>548</v>
      </c>
      <c r="AA348" s="108" t="s">
        <v>548</v>
      </c>
      <c r="AB348" s="108" t="s">
        <v>548</v>
      </c>
      <c r="AC348" s="108">
        <v>14</v>
      </c>
      <c r="AD348" s="135">
        <v>0.77777777777777779</v>
      </c>
      <c r="AE348" s="108">
        <v>10</v>
      </c>
      <c r="AF348" s="108">
        <v>10</v>
      </c>
      <c r="AG348" s="135">
        <v>1</v>
      </c>
      <c r="AH348" s="130">
        <v>0</v>
      </c>
      <c r="AI348" s="130">
        <v>0</v>
      </c>
      <c r="AJ348" s="108" t="s">
        <v>534</v>
      </c>
      <c r="AK348" s="134">
        <v>0</v>
      </c>
      <c r="AL348" s="130">
        <v>0</v>
      </c>
      <c r="AM348" s="130">
        <v>0</v>
      </c>
      <c r="AN348" s="108" t="s">
        <v>548</v>
      </c>
      <c r="AO348" s="130">
        <v>0</v>
      </c>
      <c r="AP348" s="130">
        <v>0</v>
      </c>
      <c r="AQ348" s="108" t="s">
        <v>534</v>
      </c>
      <c r="AR348" s="134">
        <v>0</v>
      </c>
      <c r="AS348" s="108">
        <v>5</v>
      </c>
      <c r="AT348" s="130">
        <v>0</v>
      </c>
      <c r="AU348" s="108">
        <v>5</v>
      </c>
      <c r="AV348" s="134">
        <v>0.55555555555555558</v>
      </c>
      <c r="AW348" s="130">
        <v>0</v>
      </c>
      <c r="AX348" s="108" t="s">
        <v>614</v>
      </c>
      <c r="AY348" s="108" t="s">
        <v>534</v>
      </c>
      <c r="AZ348" s="134">
        <v>0</v>
      </c>
      <c r="BA348" s="130">
        <v>0</v>
      </c>
      <c r="BB348" s="131" t="s">
        <v>603</v>
      </c>
      <c r="BC348" s="108" t="s">
        <v>534</v>
      </c>
      <c r="BD348" s="134">
        <v>0</v>
      </c>
      <c r="BE348" s="108">
        <v>10</v>
      </c>
      <c r="BF348" s="108">
        <v>10</v>
      </c>
      <c r="BG348" s="135">
        <v>1</v>
      </c>
      <c r="BH348" s="108">
        <v>4</v>
      </c>
      <c r="BI348" s="108">
        <v>7</v>
      </c>
      <c r="BJ348" s="108">
        <v>11</v>
      </c>
      <c r="BK348" s="135">
        <v>1</v>
      </c>
      <c r="BL348" s="108">
        <v>50</v>
      </c>
      <c r="BM348" s="134">
        <v>0.56818181818181823</v>
      </c>
    </row>
    <row r="349" spans="2:65" x14ac:dyDescent="0.35">
      <c r="B349" s="107" t="s">
        <v>1</v>
      </c>
      <c r="C349" s="107" t="s">
        <v>21</v>
      </c>
      <c r="D349" s="107" t="s">
        <v>301</v>
      </c>
      <c r="E349" s="144" t="s">
        <v>302</v>
      </c>
      <c r="F349" s="107" t="s">
        <v>1061</v>
      </c>
      <c r="G349" s="107" t="s">
        <v>5</v>
      </c>
      <c r="H349" s="107" t="s">
        <v>2045</v>
      </c>
      <c r="I349" s="133" t="s">
        <v>603</v>
      </c>
      <c r="J349" s="107" t="s">
        <v>2044</v>
      </c>
      <c r="K349" s="133" t="s">
        <v>603</v>
      </c>
      <c r="L349" s="107" t="s">
        <v>729</v>
      </c>
      <c r="M349" s="107" t="s">
        <v>534</v>
      </c>
      <c r="N349" s="132" t="s">
        <v>534</v>
      </c>
      <c r="O349" s="107">
        <v>2</v>
      </c>
      <c r="P349" s="107">
        <v>2</v>
      </c>
      <c r="Q349" s="107" t="s">
        <v>548</v>
      </c>
      <c r="R349" s="107" t="s">
        <v>548</v>
      </c>
      <c r="S349" s="107">
        <v>2</v>
      </c>
      <c r="T349" s="107">
        <v>2</v>
      </c>
      <c r="U349" s="107">
        <v>2</v>
      </c>
      <c r="V349" s="107">
        <v>2</v>
      </c>
      <c r="W349" s="107">
        <v>4</v>
      </c>
      <c r="X349" s="107" t="s">
        <v>2043</v>
      </c>
      <c r="Y349" s="107" t="s">
        <v>548</v>
      </c>
      <c r="Z349" s="107" t="s">
        <v>548</v>
      </c>
      <c r="AA349" s="107" t="s">
        <v>548</v>
      </c>
      <c r="AB349" s="107" t="s">
        <v>548</v>
      </c>
      <c r="AC349" s="107">
        <v>16</v>
      </c>
      <c r="AD349" s="139">
        <v>1</v>
      </c>
      <c r="AE349" s="107">
        <v>10</v>
      </c>
      <c r="AF349" s="107">
        <v>10</v>
      </c>
      <c r="AG349" s="139">
        <v>1</v>
      </c>
      <c r="AH349" s="107">
        <v>10</v>
      </c>
      <c r="AI349" s="138">
        <v>0</v>
      </c>
      <c r="AJ349" s="107">
        <v>10</v>
      </c>
      <c r="AK349" s="137">
        <v>0.7142857142857143</v>
      </c>
      <c r="AL349" s="107">
        <v>3</v>
      </c>
      <c r="AM349" s="138">
        <v>0</v>
      </c>
      <c r="AN349" s="107" t="s">
        <v>614</v>
      </c>
      <c r="AO349" s="138">
        <v>0</v>
      </c>
      <c r="AP349" s="138">
        <v>0</v>
      </c>
      <c r="AQ349" s="107">
        <v>3</v>
      </c>
      <c r="AR349" s="136">
        <v>0.25</v>
      </c>
      <c r="AS349" s="107">
        <v>5</v>
      </c>
      <c r="AT349" s="138">
        <v>0</v>
      </c>
      <c r="AU349" s="107">
        <v>5</v>
      </c>
      <c r="AV349" s="136">
        <v>0.55555555555555558</v>
      </c>
      <c r="AW349" s="138">
        <v>0</v>
      </c>
      <c r="AX349" s="107" t="s">
        <v>614</v>
      </c>
      <c r="AY349" s="107" t="s">
        <v>534</v>
      </c>
      <c r="AZ349" s="136">
        <v>0</v>
      </c>
      <c r="BA349" s="138">
        <v>0</v>
      </c>
      <c r="BB349" s="133" t="s">
        <v>603</v>
      </c>
      <c r="BC349" s="107" t="s">
        <v>534</v>
      </c>
      <c r="BD349" s="136">
        <v>0</v>
      </c>
      <c r="BE349" s="138">
        <v>0</v>
      </c>
      <c r="BF349" s="107" t="s">
        <v>534</v>
      </c>
      <c r="BG349" s="136">
        <v>0</v>
      </c>
      <c r="BH349" s="107">
        <v>4</v>
      </c>
      <c r="BI349" s="138">
        <v>0</v>
      </c>
      <c r="BJ349" s="107">
        <v>4</v>
      </c>
      <c r="BK349" s="136">
        <v>0.36363636363636365</v>
      </c>
      <c r="BL349" s="108">
        <v>48</v>
      </c>
      <c r="BM349" s="136">
        <v>0.55813953488372092</v>
      </c>
    </row>
    <row r="350" spans="2:65" x14ac:dyDescent="0.35">
      <c r="B350" s="108" t="s">
        <v>1</v>
      </c>
      <c r="C350" s="108" t="s">
        <v>8</v>
      </c>
      <c r="D350" s="108" t="s">
        <v>9</v>
      </c>
      <c r="E350" s="143" t="s">
        <v>456</v>
      </c>
      <c r="F350" s="108" t="s">
        <v>1099</v>
      </c>
      <c r="G350" s="108" t="s">
        <v>811</v>
      </c>
      <c r="H350" s="108" t="s">
        <v>2042</v>
      </c>
      <c r="I350" s="131" t="s">
        <v>603</v>
      </c>
      <c r="J350" s="108" t="s">
        <v>1303</v>
      </c>
      <c r="K350" s="131" t="s">
        <v>603</v>
      </c>
      <c r="L350" s="108" t="s">
        <v>619</v>
      </c>
      <c r="M350" s="108" t="s">
        <v>534</v>
      </c>
      <c r="N350" s="129" t="s">
        <v>534</v>
      </c>
      <c r="O350" s="108">
        <v>2</v>
      </c>
      <c r="P350" s="108">
        <v>2</v>
      </c>
      <c r="Q350" s="108">
        <v>1</v>
      </c>
      <c r="R350" s="108">
        <v>1</v>
      </c>
      <c r="S350" s="108">
        <v>2</v>
      </c>
      <c r="T350" s="108">
        <v>2</v>
      </c>
      <c r="U350" s="108">
        <v>2</v>
      </c>
      <c r="V350" s="108">
        <v>2</v>
      </c>
      <c r="W350" s="108">
        <v>4</v>
      </c>
      <c r="X350" s="108" t="s">
        <v>2041</v>
      </c>
      <c r="Y350" s="108" t="s">
        <v>548</v>
      </c>
      <c r="Z350" s="108" t="s">
        <v>548</v>
      </c>
      <c r="AA350" s="108" t="s">
        <v>548</v>
      </c>
      <c r="AB350" s="108" t="s">
        <v>548</v>
      </c>
      <c r="AC350" s="108">
        <v>18</v>
      </c>
      <c r="AD350" s="135">
        <v>1</v>
      </c>
      <c r="AE350" s="108">
        <v>10</v>
      </c>
      <c r="AF350" s="108">
        <v>10</v>
      </c>
      <c r="AG350" s="135">
        <v>1</v>
      </c>
      <c r="AH350" s="108">
        <v>10</v>
      </c>
      <c r="AI350" s="130">
        <v>0</v>
      </c>
      <c r="AJ350" s="108">
        <v>10</v>
      </c>
      <c r="AK350" s="140">
        <v>0.7142857142857143</v>
      </c>
      <c r="AL350" s="108">
        <v>3</v>
      </c>
      <c r="AM350" s="130">
        <v>0</v>
      </c>
      <c r="AN350" s="108" t="s">
        <v>614</v>
      </c>
      <c r="AO350" s="108">
        <v>4</v>
      </c>
      <c r="AP350" s="130">
        <v>0</v>
      </c>
      <c r="AQ350" s="108">
        <v>7</v>
      </c>
      <c r="AR350" s="134">
        <v>0.58333333333333337</v>
      </c>
      <c r="AS350" s="130">
        <v>0</v>
      </c>
      <c r="AT350" s="130">
        <v>0</v>
      </c>
      <c r="AU350" s="108" t="s">
        <v>534</v>
      </c>
      <c r="AV350" s="134">
        <v>0</v>
      </c>
      <c r="AW350" s="130">
        <v>0</v>
      </c>
      <c r="AX350" s="108" t="s">
        <v>614</v>
      </c>
      <c r="AY350" s="108" t="s">
        <v>534</v>
      </c>
      <c r="AZ350" s="134">
        <v>0</v>
      </c>
      <c r="BA350" s="130">
        <v>0</v>
      </c>
      <c r="BB350" s="131" t="s">
        <v>603</v>
      </c>
      <c r="BC350" s="108" t="s">
        <v>534</v>
      </c>
      <c r="BD350" s="134">
        <v>0</v>
      </c>
      <c r="BE350" s="130">
        <v>0</v>
      </c>
      <c r="BF350" s="108" t="s">
        <v>534</v>
      </c>
      <c r="BG350" s="134">
        <v>0</v>
      </c>
      <c r="BH350" s="108">
        <v>4</v>
      </c>
      <c r="BI350" s="130">
        <v>0</v>
      </c>
      <c r="BJ350" s="108">
        <v>4</v>
      </c>
      <c r="BK350" s="134">
        <v>0.36363636363636365</v>
      </c>
      <c r="BL350" s="108">
        <v>49</v>
      </c>
      <c r="BM350" s="134">
        <v>0.55681818181818177</v>
      </c>
    </row>
    <row r="351" spans="2:65" x14ac:dyDescent="0.35">
      <c r="B351" s="107" t="s">
        <v>1</v>
      </c>
      <c r="C351" s="107" t="s">
        <v>78</v>
      </c>
      <c r="D351" s="107" t="s">
        <v>78</v>
      </c>
      <c r="E351" s="144" t="s">
        <v>251</v>
      </c>
      <c r="F351" s="107" t="s">
        <v>1112</v>
      </c>
      <c r="G351" s="107" t="s">
        <v>521</v>
      </c>
      <c r="H351" s="107" t="s">
        <v>2040</v>
      </c>
      <c r="I351" s="133" t="s">
        <v>603</v>
      </c>
      <c r="J351" s="107" t="s">
        <v>1323</v>
      </c>
      <c r="K351" s="133" t="s">
        <v>603</v>
      </c>
      <c r="L351" s="107" t="s">
        <v>604</v>
      </c>
      <c r="M351" s="107" t="s">
        <v>534</v>
      </c>
      <c r="N351" s="132" t="s">
        <v>534</v>
      </c>
      <c r="O351" s="107">
        <v>2</v>
      </c>
      <c r="P351" s="107">
        <v>2</v>
      </c>
      <c r="Q351" s="107">
        <v>1</v>
      </c>
      <c r="R351" s="107">
        <v>1</v>
      </c>
      <c r="S351" s="107">
        <v>2</v>
      </c>
      <c r="T351" s="107">
        <v>2</v>
      </c>
      <c r="U351" s="138">
        <v>0</v>
      </c>
      <c r="V351" s="107">
        <v>2</v>
      </c>
      <c r="W351" s="107">
        <v>4</v>
      </c>
      <c r="X351" s="107" t="s">
        <v>669</v>
      </c>
      <c r="Y351" s="107" t="s">
        <v>548</v>
      </c>
      <c r="Z351" s="107" t="s">
        <v>548</v>
      </c>
      <c r="AA351" s="107" t="s">
        <v>548</v>
      </c>
      <c r="AB351" s="107" t="s">
        <v>548</v>
      </c>
      <c r="AC351" s="107">
        <v>16</v>
      </c>
      <c r="AD351" s="139">
        <v>0.88888888888888884</v>
      </c>
      <c r="AE351" s="138">
        <v>0</v>
      </c>
      <c r="AF351" s="107" t="s">
        <v>534</v>
      </c>
      <c r="AG351" s="136">
        <v>0</v>
      </c>
      <c r="AH351" s="138">
        <v>0</v>
      </c>
      <c r="AI351" s="107" t="s">
        <v>548</v>
      </c>
      <c r="AJ351" s="107" t="s">
        <v>534</v>
      </c>
      <c r="AK351" s="136">
        <v>0</v>
      </c>
      <c r="AL351" s="107">
        <v>3</v>
      </c>
      <c r="AM351" s="107" t="s">
        <v>548</v>
      </c>
      <c r="AN351" s="107" t="s">
        <v>548</v>
      </c>
      <c r="AO351" s="138">
        <v>0</v>
      </c>
      <c r="AP351" s="138">
        <v>0</v>
      </c>
      <c r="AQ351" s="107">
        <v>3</v>
      </c>
      <c r="AR351" s="136">
        <v>0.33333333333333331</v>
      </c>
      <c r="AS351" s="107">
        <v>5</v>
      </c>
      <c r="AT351" s="138">
        <v>0</v>
      </c>
      <c r="AU351" s="107">
        <v>5</v>
      </c>
      <c r="AV351" s="136">
        <v>0.55555555555555558</v>
      </c>
      <c r="AW351" s="138">
        <v>0</v>
      </c>
      <c r="AX351" s="107" t="s">
        <v>548</v>
      </c>
      <c r="AY351" s="107" t="s">
        <v>534</v>
      </c>
      <c r="AZ351" s="136">
        <v>0</v>
      </c>
      <c r="BA351" s="138">
        <v>0</v>
      </c>
      <c r="BB351" s="133" t="s">
        <v>603</v>
      </c>
      <c r="BC351" s="107" t="s">
        <v>534</v>
      </c>
      <c r="BD351" s="136">
        <v>0</v>
      </c>
      <c r="BE351" s="107">
        <v>10</v>
      </c>
      <c r="BF351" s="107">
        <v>10</v>
      </c>
      <c r="BG351" s="139">
        <v>1</v>
      </c>
      <c r="BH351" s="107">
        <v>4</v>
      </c>
      <c r="BI351" s="107">
        <v>7</v>
      </c>
      <c r="BJ351" s="107">
        <v>11</v>
      </c>
      <c r="BK351" s="139">
        <v>1</v>
      </c>
      <c r="BL351" s="108">
        <v>45</v>
      </c>
      <c r="BM351" s="136">
        <v>0.55555555555555558</v>
      </c>
    </row>
    <row r="352" spans="2:65" x14ac:dyDescent="0.35">
      <c r="B352" s="108" t="s">
        <v>1</v>
      </c>
      <c r="C352" s="108" t="s">
        <v>223</v>
      </c>
      <c r="D352" s="108" t="s">
        <v>442</v>
      </c>
      <c r="E352" s="143" t="s">
        <v>443</v>
      </c>
      <c r="F352" s="108" t="s">
        <v>1160</v>
      </c>
      <c r="G352" s="108" t="s">
        <v>210</v>
      </c>
      <c r="H352" s="108" t="s">
        <v>2039</v>
      </c>
      <c r="I352" s="131" t="s">
        <v>603</v>
      </c>
      <c r="J352" s="108" t="s">
        <v>1323</v>
      </c>
      <c r="K352" s="131" t="s">
        <v>603</v>
      </c>
      <c r="L352" s="108" t="s">
        <v>639</v>
      </c>
      <c r="M352" s="108" t="s">
        <v>534</v>
      </c>
      <c r="N352" s="129" t="s">
        <v>534</v>
      </c>
      <c r="O352" s="108">
        <v>2</v>
      </c>
      <c r="P352" s="108">
        <v>2</v>
      </c>
      <c r="Q352" s="108">
        <v>1</v>
      </c>
      <c r="R352" s="108">
        <v>1</v>
      </c>
      <c r="S352" s="108">
        <v>2</v>
      </c>
      <c r="T352" s="108">
        <v>2</v>
      </c>
      <c r="U352" s="108">
        <v>2</v>
      </c>
      <c r="V352" s="108">
        <v>2</v>
      </c>
      <c r="W352" s="130">
        <v>0</v>
      </c>
      <c r="X352" s="108" t="s">
        <v>756</v>
      </c>
      <c r="Y352" s="108" t="s">
        <v>548</v>
      </c>
      <c r="Z352" s="108" t="s">
        <v>548</v>
      </c>
      <c r="AA352" s="108" t="s">
        <v>548</v>
      </c>
      <c r="AB352" s="108" t="s">
        <v>548</v>
      </c>
      <c r="AC352" s="108">
        <v>14</v>
      </c>
      <c r="AD352" s="135">
        <v>0.77777777777777779</v>
      </c>
      <c r="AE352" s="130">
        <v>0</v>
      </c>
      <c r="AF352" s="108" t="s">
        <v>534</v>
      </c>
      <c r="AG352" s="134">
        <v>0</v>
      </c>
      <c r="AH352" s="130">
        <v>0</v>
      </c>
      <c r="AI352" s="130">
        <v>0</v>
      </c>
      <c r="AJ352" s="108" t="s">
        <v>534</v>
      </c>
      <c r="AK352" s="134">
        <v>0</v>
      </c>
      <c r="AL352" s="108">
        <v>3</v>
      </c>
      <c r="AM352" s="108" t="s">
        <v>548</v>
      </c>
      <c r="AN352" s="108" t="s">
        <v>548</v>
      </c>
      <c r="AO352" s="108">
        <v>4</v>
      </c>
      <c r="AP352" s="130">
        <v>0</v>
      </c>
      <c r="AQ352" s="108">
        <v>7</v>
      </c>
      <c r="AR352" s="135">
        <v>0.77777777777777779</v>
      </c>
      <c r="AS352" s="108">
        <v>5</v>
      </c>
      <c r="AT352" s="130">
        <v>0</v>
      </c>
      <c r="AU352" s="108">
        <v>5</v>
      </c>
      <c r="AV352" s="134">
        <v>0.55555555555555558</v>
      </c>
      <c r="AW352" s="130">
        <v>0</v>
      </c>
      <c r="AX352" s="108" t="s">
        <v>614</v>
      </c>
      <c r="AY352" s="108" t="s">
        <v>534</v>
      </c>
      <c r="AZ352" s="134">
        <v>0</v>
      </c>
      <c r="BA352" s="130">
        <v>0</v>
      </c>
      <c r="BB352" s="131" t="s">
        <v>603</v>
      </c>
      <c r="BC352" s="108" t="s">
        <v>534</v>
      </c>
      <c r="BD352" s="134">
        <v>0</v>
      </c>
      <c r="BE352" s="108">
        <v>10</v>
      </c>
      <c r="BF352" s="108">
        <v>10</v>
      </c>
      <c r="BG352" s="135">
        <v>1</v>
      </c>
      <c r="BH352" s="108">
        <v>4</v>
      </c>
      <c r="BI352" s="108">
        <v>7</v>
      </c>
      <c r="BJ352" s="108">
        <v>11</v>
      </c>
      <c r="BK352" s="135">
        <v>1</v>
      </c>
      <c r="BL352" s="108">
        <v>47</v>
      </c>
      <c r="BM352" s="134">
        <v>0.55294117647058827</v>
      </c>
    </row>
    <row r="353" spans="2:65" x14ac:dyDescent="0.35">
      <c r="B353" s="107" t="s">
        <v>1</v>
      </c>
      <c r="C353" s="107" t="s">
        <v>78</v>
      </c>
      <c r="D353" s="107" t="s">
        <v>78</v>
      </c>
      <c r="E353" s="144" t="s">
        <v>464</v>
      </c>
      <c r="F353" s="107" t="s">
        <v>1132</v>
      </c>
      <c r="G353" s="107" t="s">
        <v>80</v>
      </c>
      <c r="H353" s="107" t="s">
        <v>2038</v>
      </c>
      <c r="I353" s="133" t="s">
        <v>603</v>
      </c>
      <c r="J353" s="107" t="s">
        <v>1303</v>
      </c>
      <c r="K353" s="133" t="s">
        <v>603</v>
      </c>
      <c r="L353" s="107" t="s">
        <v>639</v>
      </c>
      <c r="M353" s="107" t="s">
        <v>534</v>
      </c>
      <c r="N353" s="132" t="s">
        <v>534</v>
      </c>
      <c r="O353" s="107">
        <v>2</v>
      </c>
      <c r="P353" s="107">
        <v>2</v>
      </c>
      <c r="Q353" s="107" t="s">
        <v>548</v>
      </c>
      <c r="R353" s="107" t="s">
        <v>548</v>
      </c>
      <c r="S353" s="107">
        <v>2</v>
      </c>
      <c r="T353" s="107" t="s">
        <v>548</v>
      </c>
      <c r="U353" s="107">
        <v>2</v>
      </c>
      <c r="V353" s="107">
        <v>2</v>
      </c>
      <c r="W353" s="107" t="s">
        <v>548</v>
      </c>
      <c r="X353" s="107" t="s">
        <v>2037</v>
      </c>
      <c r="Y353" s="107" t="s">
        <v>548</v>
      </c>
      <c r="Z353" s="107" t="s">
        <v>548</v>
      </c>
      <c r="AA353" s="107" t="s">
        <v>548</v>
      </c>
      <c r="AB353" s="107" t="s">
        <v>548</v>
      </c>
      <c r="AC353" s="107">
        <v>10</v>
      </c>
      <c r="AD353" s="139">
        <v>1</v>
      </c>
      <c r="AE353" s="107">
        <v>10</v>
      </c>
      <c r="AF353" s="107">
        <v>10</v>
      </c>
      <c r="AG353" s="139">
        <v>1</v>
      </c>
      <c r="AH353" s="107">
        <v>10</v>
      </c>
      <c r="AI353" s="138">
        <v>0</v>
      </c>
      <c r="AJ353" s="107">
        <v>10</v>
      </c>
      <c r="AK353" s="137">
        <v>0.7142857142857143</v>
      </c>
      <c r="AL353" s="107">
        <v>3</v>
      </c>
      <c r="AM353" s="138">
        <v>0</v>
      </c>
      <c r="AN353" s="107" t="s">
        <v>614</v>
      </c>
      <c r="AO353" s="138">
        <v>0</v>
      </c>
      <c r="AP353" s="138">
        <v>0</v>
      </c>
      <c r="AQ353" s="107">
        <v>3</v>
      </c>
      <c r="AR353" s="136">
        <v>0.25</v>
      </c>
      <c r="AS353" s="107">
        <v>5</v>
      </c>
      <c r="AT353" s="138">
        <v>0</v>
      </c>
      <c r="AU353" s="107">
        <v>5</v>
      </c>
      <c r="AV353" s="136">
        <v>0.55555555555555558</v>
      </c>
      <c r="AW353" s="138">
        <v>0</v>
      </c>
      <c r="AX353" s="107" t="s">
        <v>614</v>
      </c>
      <c r="AY353" s="107" t="s">
        <v>534</v>
      </c>
      <c r="AZ353" s="136">
        <v>0</v>
      </c>
      <c r="BA353" s="107">
        <v>2</v>
      </c>
      <c r="BB353" s="133" t="s">
        <v>603</v>
      </c>
      <c r="BC353" s="107">
        <v>2</v>
      </c>
      <c r="BD353" s="139">
        <v>1</v>
      </c>
      <c r="BE353" s="138">
        <v>0</v>
      </c>
      <c r="BF353" s="107" t="s">
        <v>534</v>
      </c>
      <c r="BG353" s="136">
        <v>0</v>
      </c>
      <c r="BH353" s="107">
        <v>4</v>
      </c>
      <c r="BI353" s="138">
        <v>0</v>
      </c>
      <c r="BJ353" s="107">
        <v>4</v>
      </c>
      <c r="BK353" s="136">
        <v>0.36363636363636365</v>
      </c>
      <c r="BL353" s="108">
        <v>44</v>
      </c>
      <c r="BM353" s="136">
        <v>0.55000000000000004</v>
      </c>
    </row>
    <row r="354" spans="2:65" x14ac:dyDescent="0.35">
      <c r="B354" s="108" t="s">
        <v>1</v>
      </c>
      <c r="C354" s="108" t="s">
        <v>78</v>
      </c>
      <c r="D354" s="108" t="s">
        <v>78</v>
      </c>
      <c r="E354" s="143" t="s">
        <v>481</v>
      </c>
      <c r="F354" s="108" t="s">
        <v>1156</v>
      </c>
      <c r="G354" s="108" t="s">
        <v>80</v>
      </c>
      <c r="H354" s="108" t="s">
        <v>2036</v>
      </c>
      <c r="I354" s="131" t="s">
        <v>603</v>
      </c>
      <c r="J354" s="108" t="s">
        <v>1303</v>
      </c>
      <c r="K354" s="131" t="s">
        <v>603</v>
      </c>
      <c r="L354" s="108" t="s">
        <v>627</v>
      </c>
      <c r="M354" s="108" t="s">
        <v>534</v>
      </c>
      <c r="N354" s="129" t="s">
        <v>534</v>
      </c>
      <c r="O354" s="108">
        <v>2</v>
      </c>
      <c r="P354" s="108">
        <v>2</v>
      </c>
      <c r="Q354" s="130">
        <v>0</v>
      </c>
      <c r="R354" s="108">
        <v>1</v>
      </c>
      <c r="S354" s="108">
        <v>2</v>
      </c>
      <c r="T354" s="108" t="s">
        <v>548</v>
      </c>
      <c r="U354" s="108">
        <v>2</v>
      </c>
      <c r="V354" s="108">
        <v>2</v>
      </c>
      <c r="W354" s="130">
        <v>0</v>
      </c>
      <c r="X354" s="108" t="s">
        <v>2035</v>
      </c>
      <c r="Y354" s="108" t="s">
        <v>548</v>
      </c>
      <c r="Z354" s="108" t="s">
        <v>548</v>
      </c>
      <c r="AA354" s="108" t="s">
        <v>548</v>
      </c>
      <c r="AB354" s="108" t="s">
        <v>548</v>
      </c>
      <c r="AC354" s="108">
        <v>11</v>
      </c>
      <c r="AD354" s="140">
        <v>0.6875</v>
      </c>
      <c r="AE354" s="108">
        <v>10</v>
      </c>
      <c r="AF354" s="108">
        <v>10</v>
      </c>
      <c r="AG354" s="135">
        <v>1</v>
      </c>
      <c r="AH354" s="108">
        <v>10</v>
      </c>
      <c r="AI354" s="130">
        <v>0</v>
      </c>
      <c r="AJ354" s="108">
        <v>10</v>
      </c>
      <c r="AK354" s="140">
        <v>0.7142857142857143</v>
      </c>
      <c r="AL354" s="130">
        <v>0</v>
      </c>
      <c r="AM354" s="130">
        <v>0</v>
      </c>
      <c r="AN354" s="108" t="s">
        <v>548</v>
      </c>
      <c r="AO354" s="130">
        <v>0</v>
      </c>
      <c r="AP354" s="130">
        <v>0</v>
      </c>
      <c r="AQ354" s="108" t="s">
        <v>534</v>
      </c>
      <c r="AR354" s="134">
        <v>0</v>
      </c>
      <c r="AS354" s="108">
        <v>5</v>
      </c>
      <c r="AT354" s="130">
        <v>0</v>
      </c>
      <c r="AU354" s="108">
        <v>5</v>
      </c>
      <c r="AV354" s="134">
        <v>0.55555555555555558</v>
      </c>
      <c r="AW354" s="130">
        <v>0</v>
      </c>
      <c r="AX354" s="108" t="s">
        <v>614</v>
      </c>
      <c r="AY354" s="108" t="s">
        <v>534</v>
      </c>
      <c r="AZ354" s="134">
        <v>0</v>
      </c>
      <c r="BA354" s="130">
        <v>0</v>
      </c>
      <c r="BB354" s="131" t="s">
        <v>603</v>
      </c>
      <c r="BC354" s="108" t="s">
        <v>534</v>
      </c>
      <c r="BD354" s="134">
        <v>0</v>
      </c>
      <c r="BE354" s="130">
        <v>0</v>
      </c>
      <c r="BF354" s="108" t="s">
        <v>534</v>
      </c>
      <c r="BG354" s="134">
        <v>0</v>
      </c>
      <c r="BH354" s="108">
        <v>4</v>
      </c>
      <c r="BI354" s="108">
        <v>7</v>
      </c>
      <c r="BJ354" s="108">
        <v>11</v>
      </c>
      <c r="BK354" s="135">
        <v>1</v>
      </c>
      <c r="BL354" s="108">
        <v>47</v>
      </c>
      <c r="BM354" s="134">
        <v>0.54651162790697672</v>
      </c>
    </row>
    <row r="355" spans="2:65" x14ac:dyDescent="0.35">
      <c r="B355" s="107" t="s">
        <v>1</v>
      </c>
      <c r="C355" s="107" t="s">
        <v>78</v>
      </c>
      <c r="D355" s="107" t="s">
        <v>78</v>
      </c>
      <c r="E355" s="144" t="s">
        <v>520</v>
      </c>
      <c r="F355" s="107" t="s">
        <v>1239</v>
      </c>
      <c r="G355" s="107" t="s">
        <v>521</v>
      </c>
      <c r="H355" s="107" t="s">
        <v>2034</v>
      </c>
      <c r="I355" s="133" t="s">
        <v>603</v>
      </c>
      <c r="J355" s="107" t="s">
        <v>1303</v>
      </c>
      <c r="K355" s="133" t="s">
        <v>603</v>
      </c>
      <c r="L355" s="107" t="s">
        <v>639</v>
      </c>
      <c r="M355" s="107" t="s">
        <v>534</v>
      </c>
      <c r="N355" s="132" t="s">
        <v>534</v>
      </c>
      <c r="O355" s="107">
        <v>2</v>
      </c>
      <c r="P355" s="107">
        <v>2</v>
      </c>
      <c r="Q355" s="107">
        <v>1</v>
      </c>
      <c r="R355" s="107">
        <v>1</v>
      </c>
      <c r="S355" s="107">
        <v>2</v>
      </c>
      <c r="T355" s="107" t="s">
        <v>548</v>
      </c>
      <c r="U355" s="107">
        <v>2</v>
      </c>
      <c r="V355" s="107">
        <v>2</v>
      </c>
      <c r="W355" s="138">
        <v>0</v>
      </c>
      <c r="X355" s="107" t="s">
        <v>2033</v>
      </c>
      <c r="Y355" s="107" t="s">
        <v>548</v>
      </c>
      <c r="Z355" s="107" t="s">
        <v>548</v>
      </c>
      <c r="AA355" s="107" t="s">
        <v>548</v>
      </c>
      <c r="AB355" s="107" t="s">
        <v>548</v>
      </c>
      <c r="AC355" s="107">
        <v>12</v>
      </c>
      <c r="AD355" s="139">
        <v>0.75</v>
      </c>
      <c r="AE355" s="138">
        <v>0</v>
      </c>
      <c r="AF355" s="107" t="s">
        <v>534</v>
      </c>
      <c r="AG355" s="136">
        <v>0</v>
      </c>
      <c r="AH355" s="107">
        <v>10</v>
      </c>
      <c r="AI355" s="107" t="s">
        <v>548</v>
      </c>
      <c r="AJ355" s="107">
        <v>10</v>
      </c>
      <c r="AK355" s="139">
        <v>1</v>
      </c>
      <c r="AL355" s="107">
        <v>3</v>
      </c>
      <c r="AM355" s="138">
        <v>0</v>
      </c>
      <c r="AN355" s="107" t="s">
        <v>614</v>
      </c>
      <c r="AO355" s="107" t="s">
        <v>548</v>
      </c>
      <c r="AP355" s="107" t="s">
        <v>548</v>
      </c>
      <c r="AQ355" s="107">
        <v>3</v>
      </c>
      <c r="AR355" s="136">
        <v>0.5</v>
      </c>
      <c r="AS355" s="107">
        <v>5</v>
      </c>
      <c r="AT355" s="138">
        <v>0</v>
      </c>
      <c r="AU355" s="107">
        <v>5</v>
      </c>
      <c r="AV355" s="136">
        <v>0.55555555555555558</v>
      </c>
      <c r="AW355" s="138">
        <v>0</v>
      </c>
      <c r="AX355" s="107" t="s">
        <v>614</v>
      </c>
      <c r="AY355" s="107" t="s">
        <v>534</v>
      </c>
      <c r="AZ355" s="136">
        <v>0</v>
      </c>
      <c r="BA355" s="138">
        <v>0</v>
      </c>
      <c r="BB355" s="133" t="s">
        <v>603</v>
      </c>
      <c r="BC355" s="107" t="s">
        <v>534</v>
      </c>
      <c r="BD355" s="136">
        <v>0</v>
      </c>
      <c r="BE355" s="138">
        <v>0</v>
      </c>
      <c r="BF355" s="107" t="s">
        <v>534</v>
      </c>
      <c r="BG355" s="136">
        <v>0</v>
      </c>
      <c r="BH355" s="107">
        <v>4</v>
      </c>
      <c r="BI355" s="107">
        <v>7</v>
      </c>
      <c r="BJ355" s="107">
        <v>11</v>
      </c>
      <c r="BK355" s="139">
        <v>1</v>
      </c>
      <c r="BL355" s="108">
        <v>41</v>
      </c>
      <c r="BM355" s="136">
        <v>0.53947368421052633</v>
      </c>
    </row>
    <row r="356" spans="2:65" x14ac:dyDescent="0.35">
      <c r="B356" s="108" t="s">
        <v>1</v>
      </c>
      <c r="C356" s="108" t="s">
        <v>78</v>
      </c>
      <c r="D356" s="108" t="s">
        <v>78</v>
      </c>
      <c r="E356" s="143" t="s">
        <v>489</v>
      </c>
      <c r="F356" s="108" t="s">
        <v>1153</v>
      </c>
      <c r="G356" s="108" t="s">
        <v>521</v>
      </c>
      <c r="H356" s="108" t="s">
        <v>2032</v>
      </c>
      <c r="I356" s="131" t="s">
        <v>603</v>
      </c>
      <c r="J356" s="108" t="s">
        <v>1303</v>
      </c>
      <c r="K356" s="131" t="s">
        <v>603</v>
      </c>
      <c r="L356" s="108" t="s">
        <v>624</v>
      </c>
      <c r="M356" s="108" t="s">
        <v>534</v>
      </c>
      <c r="N356" s="129" t="s">
        <v>534</v>
      </c>
      <c r="O356" s="108">
        <v>2</v>
      </c>
      <c r="P356" s="108">
        <v>2</v>
      </c>
      <c r="Q356" s="108">
        <v>1</v>
      </c>
      <c r="R356" s="108">
        <v>1</v>
      </c>
      <c r="S356" s="108">
        <v>2</v>
      </c>
      <c r="T356" s="108" t="s">
        <v>548</v>
      </c>
      <c r="U356" s="108">
        <v>2</v>
      </c>
      <c r="V356" s="108">
        <v>2</v>
      </c>
      <c r="W356" s="130">
        <v>0</v>
      </c>
      <c r="X356" s="108" t="s">
        <v>2031</v>
      </c>
      <c r="Y356" s="108" t="s">
        <v>548</v>
      </c>
      <c r="Z356" s="108" t="s">
        <v>548</v>
      </c>
      <c r="AA356" s="108" t="s">
        <v>548</v>
      </c>
      <c r="AB356" s="108" t="s">
        <v>548</v>
      </c>
      <c r="AC356" s="108">
        <v>12</v>
      </c>
      <c r="AD356" s="135">
        <v>0.75</v>
      </c>
      <c r="AE356" s="108">
        <v>10</v>
      </c>
      <c r="AF356" s="108">
        <v>10</v>
      </c>
      <c r="AG356" s="135">
        <v>1</v>
      </c>
      <c r="AH356" s="108">
        <v>10</v>
      </c>
      <c r="AI356" s="130">
        <v>0</v>
      </c>
      <c r="AJ356" s="108">
        <v>10</v>
      </c>
      <c r="AK356" s="140">
        <v>0.7142857142857143</v>
      </c>
      <c r="AL356" s="130">
        <v>0</v>
      </c>
      <c r="AM356" s="130">
        <v>0</v>
      </c>
      <c r="AN356" s="108" t="s">
        <v>614</v>
      </c>
      <c r="AO356" s="130">
        <v>0</v>
      </c>
      <c r="AP356" s="130">
        <v>0</v>
      </c>
      <c r="AQ356" s="108" t="s">
        <v>534</v>
      </c>
      <c r="AR356" s="134">
        <v>0</v>
      </c>
      <c r="AS356" s="130">
        <v>0</v>
      </c>
      <c r="AT356" s="130">
        <v>0</v>
      </c>
      <c r="AU356" s="108" t="s">
        <v>534</v>
      </c>
      <c r="AV356" s="134">
        <v>0</v>
      </c>
      <c r="AW356" s="130">
        <v>0</v>
      </c>
      <c r="AX356" s="108" t="s">
        <v>614</v>
      </c>
      <c r="AY356" s="108" t="s">
        <v>534</v>
      </c>
      <c r="AZ356" s="134">
        <v>0</v>
      </c>
      <c r="BA356" s="108">
        <v>2</v>
      </c>
      <c r="BB356" s="131" t="s">
        <v>603</v>
      </c>
      <c r="BC356" s="108">
        <v>2</v>
      </c>
      <c r="BD356" s="135">
        <v>1</v>
      </c>
      <c r="BE356" s="130">
        <v>0</v>
      </c>
      <c r="BF356" s="108" t="s">
        <v>534</v>
      </c>
      <c r="BG356" s="134">
        <v>0</v>
      </c>
      <c r="BH356" s="108">
        <v>4</v>
      </c>
      <c r="BI356" s="108">
        <v>7</v>
      </c>
      <c r="BJ356" s="108">
        <v>11</v>
      </c>
      <c r="BK356" s="135">
        <v>1</v>
      </c>
      <c r="BL356" s="108">
        <v>45</v>
      </c>
      <c r="BM356" s="134">
        <v>0.52325581395348841</v>
      </c>
    </row>
    <row r="357" spans="2:65" x14ac:dyDescent="0.35">
      <c r="B357" s="107" t="s">
        <v>1</v>
      </c>
      <c r="C357" s="107" t="s">
        <v>8</v>
      </c>
      <c r="D357" s="107" t="s">
        <v>364</v>
      </c>
      <c r="E357" s="144" t="s">
        <v>526</v>
      </c>
      <c r="F357" s="107" t="s">
        <v>1183</v>
      </c>
      <c r="G357" s="107" t="s">
        <v>1330</v>
      </c>
      <c r="H357" s="107" t="s">
        <v>2030</v>
      </c>
      <c r="I357" s="133" t="s">
        <v>603</v>
      </c>
      <c r="J357" s="107" t="s">
        <v>1759</v>
      </c>
      <c r="K357" s="133" t="s">
        <v>603</v>
      </c>
      <c r="L357" s="107" t="s">
        <v>627</v>
      </c>
      <c r="M357" s="107" t="s">
        <v>534</v>
      </c>
      <c r="N357" s="132" t="s">
        <v>534</v>
      </c>
      <c r="O357" s="107">
        <v>2</v>
      </c>
      <c r="P357" s="107">
        <v>2</v>
      </c>
      <c r="Q357" s="107">
        <v>1</v>
      </c>
      <c r="R357" s="107">
        <v>1</v>
      </c>
      <c r="S357" s="107">
        <v>2</v>
      </c>
      <c r="T357" s="107">
        <v>2</v>
      </c>
      <c r="U357" s="107">
        <v>2</v>
      </c>
      <c r="V357" s="107">
        <v>2</v>
      </c>
      <c r="W357" s="107">
        <v>4</v>
      </c>
      <c r="X357" s="107" t="s">
        <v>2029</v>
      </c>
      <c r="Y357" s="107" t="s">
        <v>548</v>
      </c>
      <c r="Z357" s="107" t="s">
        <v>548</v>
      </c>
      <c r="AA357" s="107" t="s">
        <v>548</v>
      </c>
      <c r="AB357" s="107" t="s">
        <v>548</v>
      </c>
      <c r="AC357" s="107">
        <v>18</v>
      </c>
      <c r="AD357" s="139">
        <v>1</v>
      </c>
      <c r="AE357" s="107">
        <v>10</v>
      </c>
      <c r="AF357" s="107">
        <v>10</v>
      </c>
      <c r="AG357" s="139">
        <v>1</v>
      </c>
      <c r="AH357" s="138">
        <v>0</v>
      </c>
      <c r="AI357" s="138">
        <v>0</v>
      </c>
      <c r="AJ357" s="107" t="s">
        <v>534</v>
      </c>
      <c r="AK357" s="136">
        <v>0</v>
      </c>
      <c r="AL357" s="138">
        <v>0</v>
      </c>
      <c r="AM357" s="138">
        <v>0</v>
      </c>
      <c r="AN357" s="107" t="s">
        <v>614</v>
      </c>
      <c r="AO357" s="107">
        <v>4</v>
      </c>
      <c r="AP357" s="138">
        <v>0</v>
      </c>
      <c r="AQ357" s="107">
        <v>4</v>
      </c>
      <c r="AR357" s="136">
        <v>0.33333333333333331</v>
      </c>
      <c r="AS357" s="138">
        <v>0</v>
      </c>
      <c r="AT357" s="138">
        <v>0</v>
      </c>
      <c r="AU357" s="107" t="s">
        <v>534</v>
      </c>
      <c r="AV357" s="136">
        <v>0</v>
      </c>
      <c r="AW357" s="138">
        <v>0</v>
      </c>
      <c r="AX357" s="107" t="s">
        <v>614</v>
      </c>
      <c r="AY357" s="107" t="s">
        <v>534</v>
      </c>
      <c r="AZ357" s="136">
        <v>0</v>
      </c>
      <c r="BA357" s="138">
        <v>0</v>
      </c>
      <c r="BB357" s="133" t="s">
        <v>603</v>
      </c>
      <c r="BC357" s="107" t="s">
        <v>534</v>
      </c>
      <c r="BD357" s="136">
        <v>0</v>
      </c>
      <c r="BE357" s="107">
        <v>10</v>
      </c>
      <c r="BF357" s="107">
        <v>10</v>
      </c>
      <c r="BG357" s="139">
        <v>1</v>
      </c>
      <c r="BH357" s="107">
        <v>4</v>
      </c>
      <c r="BI357" s="138">
        <v>0</v>
      </c>
      <c r="BJ357" s="107">
        <v>4</v>
      </c>
      <c r="BK357" s="136">
        <v>0.36363636363636365</v>
      </c>
      <c r="BL357" s="108">
        <v>46</v>
      </c>
      <c r="BM357" s="136">
        <v>0.52272727272727271</v>
      </c>
    </row>
    <row r="358" spans="2:65" x14ac:dyDescent="0.35">
      <c r="B358" s="108" t="s">
        <v>1</v>
      </c>
      <c r="C358" s="108" t="s">
        <v>78</v>
      </c>
      <c r="D358" s="108" t="s">
        <v>78</v>
      </c>
      <c r="E358" s="143" t="s">
        <v>448</v>
      </c>
      <c r="F358" s="108" t="s">
        <v>1198</v>
      </c>
      <c r="G358" s="108" t="s">
        <v>521</v>
      </c>
      <c r="H358" s="108" t="s">
        <v>2028</v>
      </c>
      <c r="I358" s="131" t="s">
        <v>603</v>
      </c>
      <c r="J358" s="108" t="s">
        <v>1303</v>
      </c>
      <c r="K358" s="131" t="s">
        <v>603</v>
      </c>
      <c r="L358" s="108" t="s">
        <v>639</v>
      </c>
      <c r="M358" s="108" t="s">
        <v>534</v>
      </c>
      <c r="N358" s="129" t="s">
        <v>534</v>
      </c>
      <c r="O358" s="108">
        <v>2</v>
      </c>
      <c r="P358" s="108">
        <v>2</v>
      </c>
      <c r="Q358" s="108">
        <v>1</v>
      </c>
      <c r="R358" s="108">
        <v>1</v>
      </c>
      <c r="S358" s="108">
        <v>2</v>
      </c>
      <c r="T358" s="108" t="s">
        <v>548</v>
      </c>
      <c r="U358" s="108">
        <v>2</v>
      </c>
      <c r="V358" s="108">
        <v>2</v>
      </c>
      <c r="W358" s="130">
        <v>0</v>
      </c>
      <c r="X358" s="108" t="s">
        <v>2027</v>
      </c>
      <c r="Y358" s="108" t="s">
        <v>548</v>
      </c>
      <c r="Z358" s="108" t="s">
        <v>548</v>
      </c>
      <c r="AA358" s="108" t="s">
        <v>548</v>
      </c>
      <c r="AB358" s="108" t="s">
        <v>548</v>
      </c>
      <c r="AC358" s="108">
        <v>12</v>
      </c>
      <c r="AD358" s="135">
        <v>0.75</v>
      </c>
      <c r="AE358" s="130">
        <v>0</v>
      </c>
      <c r="AF358" s="108" t="s">
        <v>534</v>
      </c>
      <c r="AG358" s="134">
        <v>0</v>
      </c>
      <c r="AH358" s="108">
        <v>10</v>
      </c>
      <c r="AI358" s="130">
        <v>0</v>
      </c>
      <c r="AJ358" s="108">
        <v>10</v>
      </c>
      <c r="AK358" s="140">
        <v>0.7142857142857143</v>
      </c>
      <c r="AL358" s="108">
        <v>3</v>
      </c>
      <c r="AM358" s="108" t="s">
        <v>548</v>
      </c>
      <c r="AN358" s="108" t="s">
        <v>548</v>
      </c>
      <c r="AO358" s="108" t="s">
        <v>548</v>
      </c>
      <c r="AP358" s="130">
        <v>0</v>
      </c>
      <c r="AQ358" s="108">
        <v>3</v>
      </c>
      <c r="AR358" s="134">
        <v>0.6</v>
      </c>
      <c r="AS358" s="108">
        <v>5</v>
      </c>
      <c r="AT358" s="130">
        <v>0</v>
      </c>
      <c r="AU358" s="108">
        <v>5</v>
      </c>
      <c r="AV358" s="134">
        <v>0.55555555555555558</v>
      </c>
      <c r="AW358" s="130">
        <v>0</v>
      </c>
      <c r="AX358" s="108" t="s">
        <v>614</v>
      </c>
      <c r="AY358" s="108" t="s">
        <v>534</v>
      </c>
      <c r="AZ358" s="134">
        <v>0</v>
      </c>
      <c r="BA358" s="130">
        <v>0</v>
      </c>
      <c r="BB358" s="131" t="s">
        <v>603</v>
      </c>
      <c r="BC358" s="108" t="s">
        <v>534</v>
      </c>
      <c r="BD358" s="134">
        <v>0</v>
      </c>
      <c r="BE358" s="130">
        <v>0</v>
      </c>
      <c r="BF358" s="108" t="s">
        <v>534</v>
      </c>
      <c r="BG358" s="134">
        <v>0</v>
      </c>
      <c r="BH358" s="108">
        <v>4</v>
      </c>
      <c r="BI358" s="108">
        <v>7</v>
      </c>
      <c r="BJ358" s="108">
        <v>11</v>
      </c>
      <c r="BK358" s="135">
        <v>1</v>
      </c>
      <c r="BL358" s="108">
        <v>41</v>
      </c>
      <c r="BM358" s="134">
        <v>0.51898734177215189</v>
      </c>
    </row>
    <row r="359" spans="2:65" x14ac:dyDescent="0.35">
      <c r="B359" s="107" t="s">
        <v>1</v>
      </c>
      <c r="C359" s="107" t="s">
        <v>21</v>
      </c>
      <c r="D359" s="107" t="s">
        <v>382</v>
      </c>
      <c r="E359" s="144" t="s">
        <v>383</v>
      </c>
      <c r="F359" s="107" t="s">
        <v>1147</v>
      </c>
      <c r="G359" s="107" t="s">
        <v>80</v>
      </c>
      <c r="H359" s="107" t="s">
        <v>2026</v>
      </c>
      <c r="I359" s="133" t="s">
        <v>603</v>
      </c>
      <c r="J359" s="107" t="s">
        <v>1303</v>
      </c>
      <c r="K359" s="133" t="s">
        <v>603</v>
      </c>
      <c r="L359" s="107" t="s">
        <v>619</v>
      </c>
      <c r="M359" s="107" t="s">
        <v>534</v>
      </c>
      <c r="N359" s="132" t="s">
        <v>534</v>
      </c>
      <c r="O359" s="107">
        <v>2</v>
      </c>
      <c r="P359" s="107">
        <v>2</v>
      </c>
      <c r="Q359" s="107">
        <v>1</v>
      </c>
      <c r="R359" s="107">
        <v>1</v>
      </c>
      <c r="S359" s="107">
        <v>2</v>
      </c>
      <c r="T359" s="107">
        <v>2</v>
      </c>
      <c r="U359" s="107">
        <v>2</v>
      </c>
      <c r="V359" s="107">
        <v>2</v>
      </c>
      <c r="W359" s="138">
        <v>0</v>
      </c>
      <c r="X359" s="107" t="s">
        <v>2025</v>
      </c>
      <c r="Y359" s="107" t="s">
        <v>548</v>
      </c>
      <c r="Z359" s="107" t="s">
        <v>548</v>
      </c>
      <c r="AA359" s="107" t="s">
        <v>548</v>
      </c>
      <c r="AB359" s="107" t="s">
        <v>548</v>
      </c>
      <c r="AC359" s="107">
        <v>14</v>
      </c>
      <c r="AD359" s="139">
        <v>0.77777777777777779</v>
      </c>
      <c r="AE359" s="138">
        <v>0</v>
      </c>
      <c r="AF359" s="107" t="s">
        <v>534</v>
      </c>
      <c r="AG359" s="136">
        <v>0</v>
      </c>
      <c r="AH359" s="107">
        <v>10</v>
      </c>
      <c r="AI359" s="138">
        <v>0</v>
      </c>
      <c r="AJ359" s="107">
        <v>10</v>
      </c>
      <c r="AK359" s="137">
        <v>0.7142857142857143</v>
      </c>
      <c r="AL359" s="138">
        <v>0</v>
      </c>
      <c r="AM359" s="138">
        <v>0</v>
      </c>
      <c r="AN359" s="107" t="s">
        <v>614</v>
      </c>
      <c r="AO359" s="138">
        <v>0</v>
      </c>
      <c r="AP359" s="138">
        <v>0</v>
      </c>
      <c r="AQ359" s="107" t="s">
        <v>534</v>
      </c>
      <c r="AR359" s="136">
        <v>0</v>
      </c>
      <c r="AS359" s="138">
        <v>0</v>
      </c>
      <c r="AT359" s="138">
        <v>0</v>
      </c>
      <c r="AU359" s="107" t="s">
        <v>534</v>
      </c>
      <c r="AV359" s="136">
        <v>0</v>
      </c>
      <c r="AW359" s="138">
        <v>0</v>
      </c>
      <c r="AX359" s="107" t="s">
        <v>614</v>
      </c>
      <c r="AY359" s="107" t="s">
        <v>534</v>
      </c>
      <c r="AZ359" s="136">
        <v>0</v>
      </c>
      <c r="BA359" s="138">
        <v>0</v>
      </c>
      <c r="BB359" s="133" t="s">
        <v>603</v>
      </c>
      <c r="BC359" s="107" t="s">
        <v>534</v>
      </c>
      <c r="BD359" s="136">
        <v>0</v>
      </c>
      <c r="BE359" s="107">
        <v>10</v>
      </c>
      <c r="BF359" s="107">
        <v>10</v>
      </c>
      <c r="BG359" s="139">
        <v>1</v>
      </c>
      <c r="BH359" s="107">
        <v>4</v>
      </c>
      <c r="BI359" s="107">
        <v>7</v>
      </c>
      <c r="BJ359" s="107">
        <v>11</v>
      </c>
      <c r="BK359" s="139">
        <v>1</v>
      </c>
      <c r="BL359" s="108">
        <v>45</v>
      </c>
      <c r="BM359" s="136">
        <v>0.51136363636363635</v>
      </c>
    </row>
    <row r="360" spans="2:65" x14ac:dyDescent="0.35">
      <c r="B360" s="108" t="s">
        <v>1</v>
      </c>
      <c r="C360" s="108" t="s">
        <v>24</v>
      </c>
      <c r="D360" s="108" t="s">
        <v>64</v>
      </c>
      <c r="E360" s="143" t="s">
        <v>300</v>
      </c>
      <c r="F360" s="108" t="s">
        <v>1074</v>
      </c>
      <c r="G360" s="108" t="s">
        <v>66</v>
      </c>
      <c r="H360" s="108" t="s">
        <v>2024</v>
      </c>
      <c r="I360" s="131" t="s">
        <v>603</v>
      </c>
      <c r="J360" s="108" t="s">
        <v>1323</v>
      </c>
      <c r="K360" s="131" t="s">
        <v>603</v>
      </c>
      <c r="L360" s="108" t="s">
        <v>627</v>
      </c>
      <c r="M360" s="108" t="s">
        <v>534</v>
      </c>
      <c r="N360" s="129" t="s">
        <v>534</v>
      </c>
      <c r="O360" s="108">
        <v>2</v>
      </c>
      <c r="P360" s="108">
        <v>2</v>
      </c>
      <c r="Q360" s="108">
        <v>1</v>
      </c>
      <c r="R360" s="108">
        <v>1</v>
      </c>
      <c r="S360" s="108">
        <v>2</v>
      </c>
      <c r="T360" s="108">
        <v>2</v>
      </c>
      <c r="U360" s="108">
        <v>2</v>
      </c>
      <c r="V360" s="108">
        <v>2</v>
      </c>
      <c r="W360" s="108">
        <v>4</v>
      </c>
      <c r="X360" s="108" t="s">
        <v>2023</v>
      </c>
      <c r="Y360" s="108" t="s">
        <v>548</v>
      </c>
      <c r="Z360" s="108" t="s">
        <v>548</v>
      </c>
      <c r="AA360" s="108" t="s">
        <v>548</v>
      </c>
      <c r="AB360" s="108" t="s">
        <v>548</v>
      </c>
      <c r="AC360" s="108">
        <v>18</v>
      </c>
      <c r="AD360" s="135">
        <v>1</v>
      </c>
      <c r="AE360" s="108">
        <v>10</v>
      </c>
      <c r="AF360" s="108">
        <v>10</v>
      </c>
      <c r="AG360" s="135">
        <v>1</v>
      </c>
      <c r="AH360" s="130">
        <v>0</v>
      </c>
      <c r="AI360" s="130">
        <v>0</v>
      </c>
      <c r="AJ360" s="108" t="s">
        <v>534</v>
      </c>
      <c r="AK360" s="134">
        <v>0</v>
      </c>
      <c r="AL360" s="108">
        <v>3</v>
      </c>
      <c r="AM360" s="130">
        <v>0</v>
      </c>
      <c r="AN360" s="108" t="s">
        <v>614</v>
      </c>
      <c r="AO360" s="130">
        <v>0</v>
      </c>
      <c r="AP360" s="130">
        <v>0</v>
      </c>
      <c r="AQ360" s="108">
        <v>3</v>
      </c>
      <c r="AR360" s="134">
        <v>0.25</v>
      </c>
      <c r="AS360" s="130">
        <v>0</v>
      </c>
      <c r="AT360" s="130">
        <v>0</v>
      </c>
      <c r="AU360" s="108" t="s">
        <v>534</v>
      </c>
      <c r="AV360" s="134">
        <v>0</v>
      </c>
      <c r="AW360" s="130">
        <v>0</v>
      </c>
      <c r="AX360" s="108" t="s">
        <v>614</v>
      </c>
      <c r="AY360" s="108" t="s">
        <v>534</v>
      </c>
      <c r="AZ360" s="134">
        <v>0</v>
      </c>
      <c r="BA360" s="130">
        <v>0</v>
      </c>
      <c r="BB360" s="131" t="s">
        <v>603</v>
      </c>
      <c r="BC360" s="108" t="s">
        <v>534</v>
      </c>
      <c r="BD360" s="134">
        <v>0</v>
      </c>
      <c r="BE360" s="108">
        <v>10</v>
      </c>
      <c r="BF360" s="108">
        <v>10</v>
      </c>
      <c r="BG360" s="135">
        <v>1</v>
      </c>
      <c r="BH360" s="108">
        <v>4</v>
      </c>
      <c r="BI360" s="130">
        <v>0</v>
      </c>
      <c r="BJ360" s="108">
        <v>4</v>
      </c>
      <c r="BK360" s="134">
        <v>0.36363636363636365</v>
      </c>
      <c r="BL360" s="108">
        <v>45</v>
      </c>
      <c r="BM360" s="134">
        <v>0.51136363636363635</v>
      </c>
    </row>
    <row r="361" spans="2:65" x14ac:dyDescent="0.35">
      <c r="B361" s="107" t="s">
        <v>1</v>
      </c>
      <c r="C361" s="107" t="s">
        <v>39</v>
      </c>
      <c r="D361" s="107" t="s">
        <v>498</v>
      </c>
      <c r="E361" s="144" t="s">
        <v>499</v>
      </c>
      <c r="F361" s="107" t="s">
        <v>1213</v>
      </c>
      <c r="G361" s="107" t="s">
        <v>66</v>
      </c>
      <c r="H361" s="107" t="s">
        <v>2022</v>
      </c>
      <c r="I361" s="133" t="s">
        <v>603</v>
      </c>
      <c r="J361" s="107" t="s">
        <v>1998</v>
      </c>
      <c r="K361" s="133" t="s">
        <v>603</v>
      </c>
      <c r="L361" s="107" t="s">
        <v>627</v>
      </c>
      <c r="M361" s="107" t="s">
        <v>534</v>
      </c>
      <c r="N361" s="132" t="s">
        <v>534</v>
      </c>
      <c r="O361" s="107">
        <v>2</v>
      </c>
      <c r="P361" s="107">
        <v>2</v>
      </c>
      <c r="Q361" s="107">
        <v>1</v>
      </c>
      <c r="R361" s="107">
        <v>1</v>
      </c>
      <c r="S361" s="138">
        <v>0</v>
      </c>
      <c r="T361" s="107" t="s">
        <v>548</v>
      </c>
      <c r="U361" s="107">
        <v>2</v>
      </c>
      <c r="V361" s="107">
        <v>2</v>
      </c>
      <c r="W361" s="138">
        <v>0</v>
      </c>
      <c r="X361" s="107" t="s">
        <v>2021</v>
      </c>
      <c r="Y361" s="107" t="s">
        <v>548</v>
      </c>
      <c r="Z361" s="107" t="s">
        <v>548</v>
      </c>
      <c r="AA361" s="107" t="s">
        <v>548</v>
      </c>
      <c r="AB361" s="107" t="s">
        <v>548</v>
      </c>
      <c r="AC361" s="107">
        <v>10</v>
      </c>
      <c r="AD361" s="137">
        <v>0.625</v>
      </c>
      <c r="AE361" s="107">
        <v>10</v>
      </c>
      <c r="AF361" s="107">
        <v>10</v>
      </c>
      <c r="AG361" s="139">
        <v>1</v>
      </c>
      <c r="AH361" s="107">
        <v>10</v>
      </c>
      <c r="AI361" s="138">
        <v>0</v>
      </c>
      <c r="AJ361" s="107">
        <v>10</v>
      </c>
      <c r="AK361" s="137">
        <v>0.7142857142857143</v>
      </c>
      <c r="AL361" s="138">
        <v>0</v>
      </c>
      <c r="AM361" s="107" t="s">
        <v>548</v>
      </c>
      <c r="AN361" s="107" t="s">
        <v>548</v>
      </c>
      <c r="AO361" s="138">
        <v>0</v>
      </c>
      <c r="AP361" s="138">
        <v>0</v>
      </c>
      <c r="AQ361" s="107" t="s">
        <v>534</v>
      </c>
      <c r="AR361" s="136">
        <v>0</v>
      </c>
      <c r="AS361" s="107">
        <v>5</v>
      </c>
      <c r="AT361" s="138">
        <v>0</v>
      </c>
      <c r="AU361" s="107">
        <v>5</v>
      </c>
      <c r="AV361" s="136">
        <v>0.55555555555555558</v>
      </c>
      <c r="AW361" s="138">
        <v>0</v>
      </c>
      <c r="AX361" s="107" t="s">
        <v>614</v>
      </c>
      <c r="AY361" s="107" t="s">
        <v>534</v>
      </c>
      <c r="AZ361" s="136">
        <v>0</v>
      </c>
      <c r="BA361" s="107">
        <v>2</v>
      </c>
      <c r="BB361" s="133" t="s">
        <v>603</v>
      </c>
      <c r="BC361" s="107">
        <v>2</v>
      </c>
      <c r="BD361" s="139">
        <v>1</v>
      </c>
      <c r="BE361" s="138">
        <v>0</v>
      </c>
      <c r="BF361" s="107" t="s">
        <v>534</v>
      </c>
      <c r="BG361" s="136">
        <v>0</v>
      </c>
      <c r="BH361" s="107">
        <v>4</v>
      </c>
      <c r="BI361" s="138">
        <v>0</v>
      </c>
      <c r="BJ361" s="107">
        <v>4</v>
      </c>
      <c r="BK361" s="136">
        <v>0.36363636363636365</v>
      </c>
      <c r="BL361" s="108">
        <v>41</v>
      </c>
      <c r="BM361" s="136">
        <v>0.49397590361445781</v>
      </c>
    </row>
    <row r="362" spans="2:65" x14ac:dyDescent="0.35">
      <c r="B362" s="108" t="s">
        <v>1</v>
      </c>
      <c r="C362" s="108" t="s">
        <v>27</v>
      </c>
      <c r="D362" s="108" t="s">
        <v>28</v>
      </c>
      <c r="E362" s="143" t="s">
        <v>189</v>
      </c>
      <c r="F362" s="108" t="s">
        <v>1019</v>
      </c>
      <c r="G362" s="108" t="s">
        <v>30</v>
      </c>
      <c r="H362" s="108" t="s">
        <v>2020</v>
      </c>
      <c r="I362" s="131" t="s">
        <v>603</v>
      </c>
      <c r="J362" s="108" t="s">
        <v>2019</v>
      </c>
      <c r="K362" s="131" t="s">
        <v>603</v>
      </c>
      <c r="L362" s="108" t="s">
        <v>635</v>
      </c>
      <c r="M362" s="108" t="s">
        <v>534</v>
      </c>
      <c r="N362" s="129" t="s">
        <v>534</v>
      </c>
      <c r="O362" s="108">
        <v>2</v>
      </c>
      <c r="P362" s="108">
        <v>2</v>
      </c>
      <c r="Q362" s="108">
        <v>1</v>
      </c>
      <c r="R362" s="108">
        <v>1</v>
      </c>
      <c r="S362" s="108">
        <v>2</v>
      </c>
      <c r="T362" s="108">
        <v>2</v>
      </c>
      <c r="U362" s="108">
        <v>2</v>
      </c>
      <c r="V362" s="108">
        <v>2</v>
      </c>
      <c r="W362" s="108">
        <v>4</v>
      </c>
      <c r="X362" s="108" t="s">
        <v>2018</v>
      </c>
      <c r="Y362" s="108" t="s">
        <v>548</v>
      </c>
      <c r="Z362" s="108" t="s">
        <v>548</v>
      </c>
      <c r="AA362" s="108" t="s">
        <v>548</v>
      </c>
      <c r="AB362" s="108" t="s">
        <v>548</v>
      </c>
      <c r="AC362" s="108">
        <v>18</v>
      </c>
      <c r="AD362" s="135">
        <v>1</v>
      </c>
      <c r="AE362" s="108">
        <v>10</v>
      </c>
      <c r="AF362" s="108">
        <v>10</v>
      </c>
      <c r="AG362" s="135">
        <v>1</v>
      </c>
      <c r="AH362" s="130">
        <v>0</v>
      </c>
      <c r="AI362" s="130">
        <v>0</v>
      </c>
      <c r="AJ362" s="108" t="s">
        <v>534</v>
      </c>
      <c r="AK362" s="134">
        <v>0</v>
      </c>
      <c r="AL362" s="130">
        <v>0</v>
      </c>
      <c r="AM362" s="130">
        <v>0</v>
      </c>
      <c r="AN362" s="108" t="s">
        <v>548</v>
      </c>
      <c r="AO362" s="108">
        <v>4</v>
      </c>
      <c r="AP362" s="130">
        <v>0</v>
      </c>
      <c r="AQ362" s="108">
        <v>4</v>
      </c>
      <c r="AR362" s="134">
        <v>0.33333333333333331</v>
      </c>
      <c r="AS362" s="130">
        <v>0</v>
      </c>
      <c r="AT362" s="130">
        <v>0</v>
      </c>
      <c r="AU362" s="108" t="s">
        <v>534</v>
      </c>
      <c r="AV362" s="134">
        <v>0</v>
      </c>
      <c r="AW362" s="130">
        <v>0</v>
      </c>
      <c r="AX362" s="108" t="s">
        <v>614</v>
      </c>
      <c r="AY362" s="108" t="s">
        <v>534</v>
      </c>
      <c r="AZ362" s="134">
        <v>0</v>
      </c>
      <c r="BA362" s="130">
        <v>0</v>
      </c>
      <c r="BB362" s="131" t="s">
        <v>603</v>
      </c>
      <c r="BC362" s="108" t="s">
        <v>534</v>
      </c>
      <c r="BD362" s="134">
        <v>0</v>
      </c>
      <c r="BE362" s="130">
        <v>0</v>
      </c>
      <c r="BF362" s="108" t="s">
        <v>534</v>
      </c>
      <c r="BG362" s="134">
        <v>0</v>
      </c>
      <c r="BH362" s="108">
        <v>4</v>
      </c>
      <c r="BI362" s="108">
        <v>7</v>
      </c>
      <c r="BJ362" s="108">
        <v>11</v>
      </c>
      <c r="BK362" s="135">
        <v>1</v>
      </c>
      <c r="BL362" s="108">
        <v>43</v>
      </c>
      <c r="BM362" s="134">
        <v>0.48863636363636365</v>
      </c>
    </row>
    <row r="363" spans="2:65" x14ac:dyDescent="0.35">
      <c r="B363" s="107" t="s">
        <v>1</v>
      </c>
      <c r="C363" s="107" t="s">
        <v>78</v>
      </c>
      <c r="D363" s="107" t="s">
        <v>78</v>
      </c>
      <c r="E363" s="144" t="s">
        <v>511</v>
      </c>
      <c r="F363" s="107" t="s">
        <v>1194</v>
      </c>
      <c r="G363" s="107" t="s">
        <v>267</v>
      </c>
      <c r="H363" s="107" t="s">
        <v>2017</v>
      </c>
      <c r="I363" s="133" t="s">
        <v>603</v>
      </c>
      <c r="J363" s="107" t="s">
        <v>1303</v>
      </c>
      <c r="K363" s="133" t="s">
        <v>603</v>
      </c>
      <c r="L363" s="107" t="s">
        <v>620</v>
      </c>
      <c r="M363" s="107" t="s">
        <v>534</v>
      </c>
      <c r="N363" s="132" t="s">
        <v>534</v>
      </c>
      <c r="O363" s="107">
        <v>2</v>
      </c>
      <c r="P363" s="107">
        <v>2</v>
      </c>
      <c r="Q363" s="107">
        <v>1</v>
      </c>
      <c r="R363" s="107">
        <v>1</v>
      </c>
      <c r="S363" s="107">
        <v>2</v>
      </c>
      <c r="T363" s="107" t="s">
        <v>548</v>
      </c>
      <c r="U363" s="107">
        <v>2</v>
      </c>
      <c r="V363" s="107">
        <v>2</v>
      </c>
      <c r="W363" s="138">
        <v>0</v>
      </c>
      <c r="X363" s="107" t="s">
        <v>2016</v>
      </c>
      <c r="Y363" s="107" t="s">
        <v>548</v>
      </c>
      <c r="Z363" s="107" t="s">
        <v>548</v>
      </c>
      <c r="AA363" s="107" t="s">
        <v>548</v>
      </c>
      <c r="AB363" s="107" t="s">
        <v>548</v>
      </c>
      <c r="AC363" s="107">
        <v>12</v>
      </c>
      <c r="AD363" s="139">
        <v>0.75</v>
      </c>
      <c r="AE363" s="107">
        <v>10</v>
      </c>
      <c r="AF363" s="107">
        <v>10</v>
      </c>
      <c r="AG363" s="139">
        <v>1</v>
      </c>
      <c r="AH363" s="138">
        <v>0</v>
      </c>
      <c r="AI363" s="138">
        <v>0</v>
      </c>
      <c r="AJ363" s="107" t="s">
        <v>534</v>
      </c>
      <c r="AK363" s="136">
        <v>0</v>
      </c>
      <c r="AL363" s="138">
        <v>0</v>
      </c>
      <c r="AM363" s="107" t="s">
        <v>548</v>
      </c>
      <c r="AN363" s="107" t="s">
        <v>548</v>
      </c>
      <c r="AO363" s="138">
        <v>0</v>
      </c>
      <c r="AP363" s="138">
        <v>0</v>
      </c>
      <c r="AQ363" s="107" t="s">
        <v>534</v>
      </c>
      <c r="AR363" s="136">
        <v>0</v>
      </c>
      <c r="AS363" s="107">
        <v>5</v>
      </c>
      <c r="AT363" s="138">
        <v>0</v>
      </c>
      <c r="AU363" s="107">
        <v>5</v>
      </c>
      <c r="AV363" s="136">
        <v>0.55555555555555558</v>
      </c>
      <c r="AW363" s="138">
        <v>0</v>
      </c>
      <c r="AX363" s="107" t="s">
        <v>614</v>
      </c>
      <c r="AY363" s="107" t="s">
        <v>534</v>
      </c>
      <c r="AZ363" s="136">
        <v>0</v>
      </c>
      <c r="BA363" s="138">
        <v>0</v>
      </c>
      <c r="BB363" s="133" t="s">
        <v>603</v>
      </c>
      <c r="BC363" s="107" t="s">
        <v>534</v>
      </c>
      <c r="BD363" s="136">
        <v>0</v>
      </c>
      <c r="BE363" s="138">
        <v>0</v>
      </c>
      <c r="BF363" s="107" t="s">
        <v>534</v>
      </c>
      <c r="BG363" s="136">
        <v>0</v>
      </c>
      <c r="BH363" s="107">
        <v>4</v>
      </c>
      <c r="BI363" s="107">
        <v>7</v>
      </c>
      <c r="BJ363" s="107">
        <v>11</v>
      </c>
      <c r="BK363" s="139">
        <v>1</v>
      </c>
      <c r="BL363" s="108">
        <v>38</v>
      </c>
      <c r="BM363" s="136">
        <v>0.45783132530120479</v>
      </c>
    </row>
    <row r="364" spans="2:65" x14ac:dyDescent="0.35">
      <c r="B364" s="108" t="s">
        <v>1</v>
      </c>
      <c r="C364" s="108" t="s">
        <v>2</v>
      </c>
      <c r="D364" s="108" t="s">
        <v>168</v>
      </c>
      <c r="E364" s="143" t="s">
        <v>290</v>
      </c>
      <c r="F364" s="108" t="s">
        <v>1151</v>
      </c>
      <c r="G364" s="108" t="s">
        <v>5</v>
      </c>
      <c r="H364" s="108" t="s">
        <v>2015</v>
      </c>
      <c r="I364" s="131" t="s">
        <v>603</v>
      </c>
      <c r="J364" s="108" t="s">
        <v>1323</v>
      </c>
      <c r="K364" s="131" t="s">
        <v>603</v>
      </c>
      <c r="L364" s="108" t="s">
        <v>604</v>
      </c>
      <c r="M364" s="108" t="s">
        <v>534</v>
      </c>
      <c r="N364" s="129" t="s">
        <v>534</v>
      </c>
      <c r="O364" s="108">
        <v>2</v>
      </c>
      <c r="P364" s="108">
        <v>2</v>
      </c>
      <c r="Q364" s="108">
        <v>1</v>
      </c>
      <c r="R364" s="108">
        <v>1</v>
      </c>
      <c r="S364" s="108">
        <v>2</v>
      </c>
      <c r="T364" s="130">
        <v>0</v>
      </c>
      <c r="U364" s="130">
        <v>0</v>
      </c>
      <c r="V364" s="108">
        <v>2</v>
      </c>
      <c r="W364" s="130">
        <v>0</v>
      </c>
      <c r="X364" s="108" t="s">
        <v>2014</v>
      </c>
      <c r="Y364" s="108" t="s">
        <v>548</v>
      </c>
      <c r="Z364" s="108" t="s">
        <v>548</v>
      </c>
      <c r="AA364" s="108" t="s">
        <v>548</v>
      </c>
      <c r="AB364" s="108" t="s">
        <v>548</v>
      </c>
      <c r="AC364" s="108">
        <v>10</v>
      </c>
      <c r="AD364" s="134">
        <v>0.55555555555555558</v>
      </c>
      <c r="AE364" s="108" t="s">
        <v>548</v>
      </c>
      <c r="AF364" s="108" t="s">
        <v>534</v>
      </c>
      <c r="AG364" s="129" t="s">
        <v>534</v>
      </c>
      <c r="AH364" s="108">
        <v>10</v>
      </c>
      <c r="AI364" s="130">
        <v>0</v>
      </c>
      <c r="AJ364" s="108">
        <v>10</v>
      </c>
      <c r="AK364" s="140">
        <v>0.7142857142857143</v>
      </c>
      <c r="AL364" s="130">
        <v>0</v>
      </c>
      <c r="AM364" s="108" t="s">
        <v>548</v>
      </c>
      <c r="AN364" s="108" t="s">
        <v>548</v>
      </c>
      <c r="AO364" s="130">
        <v>0</v>
      </c>
      <c r="AP364" s="130">
        <v>0</v>
      </c>
      <c r="AQ364" s="108" t="s">
        <v>534</v>
      </c>
      <c r="AR364" s="134">
        <v>0</v>
      </c>
      <c r="AS364" s="130">
        <v>0</v>
      </c>
      <c r="AT364" s="130">
        <v>0</v>
      </c>
      <c r="AU364" s="108" t="s">
        <v>534</v>
      </c>
      <c r="AV364" s="134">
        <v>0</v>
      </c>
      <c r="AW364" s="130">
        <v>0</v>
      </c>
      <c r="AX364" s="108" t="s">
        <v>548</v>
      </c>
      <c r="AY364" s="108" t="s">
        <v>534</v>
      </c>
      <c r="AZ364" s="134">
        <v>0</v>
      </c>
      <c r="BA364" s="130">
        <v>0</v>
      </c>
      <c r="BB364" s="131" t="s">
        <v>603</v>
      </c>
      <c r="BC364" s="108" t="s">
        <v>534</v>
      </c>
      <c r="BD364" s="134">
        <v>0</v>
      </c>
      <c r="BE364" s="108">
        <v>10</v>
      </c>
      <c r="BF364" s="108">
        <v>10</v>
      </c>
      <c r="BG364" s="135">
        <v>1</v>
      </c>
      <c r="BH364" s="108">
        <v>4</v>
      </c>
      <c r="BI364" s="130">
        <v>0</v>
      </c>
      <c r="BJ364" s="108">
        <v>4</v>
      </c>
      <c r="BK364" s="134">
        <v>0.36363636363636365</v>
      </c>
      <c r="BL364" s="108">
        <v>34</v>
      </c>
      <c r="BM364" s="134">
        <v>0.45333333333333331</v>
      </c>
    </row>
    <row r="365" spans="2:65" x14ac:dyDescent="0.35">
      <c r="B365" s="107" t="s">
        <v>1</v>
      </c>
      <c r="C365" s="107" t="s">
        <v>24</v>
      </c>
      <c r="D365" s="107" t="s">
        <v>177</v>
      </c>
      <c r="E365" s="144" t="s">
        <v>178</v>
      </c>
      <c r="F365" s="107" t="s">
        <v>1180</v>
      </c>
      <c r="G365" s="107" t="s">
        <v>15</v>
      </c>
      <c r="H365" s="107" t="s">
        <v>2013</v>
      </c>
      <c r="I365" s="133" t="s">
        <v>603</v>
      </c>
      <c r="J365" s="107" t="s">
        <v>2012</v>
      </c>
      <c r="K365" s="133" t="s">
        <v>603</v>
      </c>
      <c r="L365" s="107" t="s">
        <v>627</v>
      </c>
      <c r="M365" s="107" t="s">
        <v>534</v>
      </c>
      <c r="N365" s="132" t="s">
        <v>534</v>
      </c>
      <c r="O365" s="107">
        <v>2</v>
      </c>
      <c r="P365" s="107">
        <v>2</v>
      </c>
      <c r="Q365" s="107">
        <v>1</v>
      </c>
      <c r="R365" s="107">
        <v>1</v>
      </c>
      <c r="S365" s="107">
        <v>2</v>
      </c>
      <c r="T365" s="107">
        <v>2</v>
      </c>
      <c r="U365" s="107">
        <v>2</v>
      </c>
      <c r="V365" s="107">
        <v>2</v>
      </c>
      <c r="W365" s="107">
        <v>4</v>
      </c>
      <c r="X365" s="107" t="s">
        <v>2011</v>
      </c>
      <c r="Y365" s="107" t="s">
        <v>548</v>
      </c>
      <c r="Z365" s="107" t="s">
        <v>548</v>
      </c>
      <c r="AA365" s="107" t="s">
        <v>548</v>
      </c>
      <c r="AB365" s="107" t="s">
        <v>548</v>
      </c>
      <c r="AC365" s="107">
        <v>18</v>
      </c>
      <c r="AD365" s="139">
        <v>1</v>
      </c>
      <c r="AE365" s="107" t="s">
        <v>548</v>
      </c>
      <c r="AF365" s="107" t="s">
        <v>534</v>
      </c>
      <c r="AG365" s="132" t="s">
        <v>534</v>
      </c>
      <c r="AH365" s="138">
        <v>0</v>
      </c>
      <c r="AI365" s="138">
        <v>0</v>
      </c>
      <c r="AJ365" s="107" t="s">
        <v>534</v>
      </c>
      <c r="AK365" s="136">
        <v>0</v>
      </c>
      <c r="AL365" s="107">
        <v>3</v>
      </c>
      <c r="AM365" s="107">
        <v>3</v>
      </c>
      <c r="AN365" s="107" t="s">
        <v>548</v>
      </c>
      <c r="AO365" s="138">
        <v>0</v>
      </c>
      <c r="AP365" s="138">
        <v>0</v>
      </c>
      <c r="AQ365" s="107">
        <v>6</v>
      </c>
      <c r="AR365" s="136">
        <v>0.5</v>
      </c>
      <c r="AS365" s="107">
        <v>5</v>
      </c>
      <c r="AT365" s="138">
        <v>0</v>
      </c>
      <c r="AU365" s="107">
        <v>5</v>
      </c>
      <c r="AV365" s="136">
        <v>0.55555555555555558</v>
      </c>
      <c r="AW365" s="138">
        <v>0</v>
      </c>
      <c r="AX365" s="107" t="s">
        <v>614</v>
      </c>
      <c r="AY365" s="107" t="s">
        <v>534</v>
      </c>
      <c r="AZ365" s="136">
        <v>0</v>
      </c>
      <c r="BA365" s="138">
        <v>0</v>
      </c>
      <c r="BB365" s="133" t="s">
        <v>603</v>
      </c>
      <c r="BC365" s="107" t="s">
        <v>534</v>
      </c>
      <c r="BD365" s="136">
        <v>0</v>
      </c>
      <c r="BE365" s="138">
        <v>0</v>
      </c>
      <c r="BF365" s="107" t="s">
        <v>534</v>
      </c>
      <c r="BG365" s="136">
        <v>0</v>
      </c>
      <c r="BH365" s="107">
        <v>4</v>
      </c>
      <c r="BI365" s="138">
        <v>0</v>
      </c>
      <c r="BJ365" s="107">
        <v>4</v>
      </c>
      <c r="BK365" s="136">
        <v>0.36363636363636365</v>
      </c>
      <c r="BL365" s="108">
        <v>33</v>
      </c>
      <c r="BM365" s="136">
        <v>0.42307692307692307</v>
      </c>
    </row>
    <row r="366" spans="2:65" x14ac:dyDescent="0.35">
      <c r="B366" s="108" t="s">
        <v>1</v>
      </c>
      <c r="C366" s="108" t="s">
        <v>17</v>
      </c>
      <c r="D366" s="108" t="s">
        <v>18</v>
      </c>
      <c r="E366" s="143" t="s">
        <v>388</v>
      </c>
      <c r="F366" s="108" t="s">
        <v>1141</v>
      </c>
      <c r="G366" s="108" t="s">
        <v>20</v>
      </c>
      <c r="H366" s="108" t="s">
        <v>2010</v>
      </c>
      <c r="I366" s="131" t="s">
        <v>603</v>
      </c>
      <c r="J366" s="108" t="s">
        <v>1303</v>
      </c>
      <c r="K366" s="131" t="s">
        <v>603</v>
      </c>
      <c r="L366" s="108" t="s">
        <v>619</v>
      </c>
      <c r="M366" s="108" t="s">
        <v>534</v>
      </c>
      <c r="N366" s="129" t="s">
        <v>534</v>
      </c>
      <c r="O366" s="108">
        <v>2</v>
      </c>
      <c r="P366" s="108">
        <v>2</v>
      </c>
      <c r="Q366" s="108">
        <v>1</v>
      </c>
      <c r="R366" s="108">
        <v>1</v>
      </c>
      <c r="S366" s="108">
        <v>2</v>
      </c>
      <c r="T366" s="108">
        <v>2</v>
      </c>
      <c r="U366" s="108">
        <v>2</v>
      </c>
      <c r="V366" s="108">
        <v>2</v>
      </c>
      <c r="W366" s="108">
        <v>4</v>
      </c>
      <c r="X366" s="108" t="s">
        <v>2009</v>
      </c>
      <c r="Y366" s="108" t="s">
        <v>548</v>
      </c>
      <c r="Z366" s="108" t="s">
        <v>548</v>
      </c>
      <c r="AA366" s="108" t="s">
        <v>548</v>
      </c>
      <c r="AB366" s="108" t="s">
        <v>548</v>
      </c>
      <c r="AC366" s="108">
        <v>18</v>
      </c>
      <c r="AD366" s="135">
        <v>1</v>
      </c>
      <c r="AE366" s="108">
        <v>10</v>
      </c>
      <c r="AF366" s="108">
        <v>10</v>
      </c>
      <c r="AG366" s="135">
        <v>1</v>
      </c>
      <c r="AH366" s="130">
        <v>0</v>
      </c>
      <c r="AI366" s="130">
        <v>0</v>
      </c>
      <c r="AJ366" s="108" t="s">
        <v>534</v>
      </c>
      <c r="AK366" s="134">
        <v>0</v>
      </c>
      <c r="AL366" s="130">
        <v>0</v>
      </c>
      <c r="AM366" s="130">
        <v>0</v>
      </c>
      <c r="AN366" s="108" t="s">
        <v>614</v>
      </c>
      <c r="AO366" s="130">
        <v>0</v>
      </c>
      <c r="AP366" s="130">
        <v>0</v>
      </c>
      <c r="AQ366" s="108" t="s">
        <v>534</v>
      </c>
      <c r="AR366" s="134">
        <v>0</v>
      </c>
      <c r="AS366" s="108">
        <v>5</v>
      </c>
      <c r="AT366" s="130">
        <v>0</v>
      </c>
      <c r="AU366" s="108">
        <v>5</v>
      </c>
      <c r="AV366" s="134">
        <v>0.55555555555555558</v>
      </c>
      <c r="AW366" s="130">
        <v>0</v>
      </c>
      <c r="AX366" s="108" t="s">
        <v>614</v>
      </c>
      <c r="AY366" s="108" t="s">
        <v>534</v>
      </c>
      <c r="AZ366" s="134">
        <v>0</v>
      </c>
      <c r="BA366" s="130">
        <v>0</v>
      </c>
      <c r="BB366" s="131" t="s">
        <v>603</v>
      </c>
      <c r="BC366" s="108" t="s">
        <v>534</v>
      </c>
      <c r="BD366" s="134">
        <v>0</v>
      </c>
      <c r="BE366" s="130">
        <v>0</v>
      </c>
      <c r="BF366" s="108" t="s">
        <v>534</v>
      </c>
      <c r="BG366" s="134">
        <v>0</v>
      </c>
      <c r="BH366" s="130">
        <v>0</v>
      </c>
      <c r="BI366" s="130">
        <v>0</v>
      </c>
      <c r="BJ366" s="108" t="s">
        <v>534</v>
      </c>
      <c r="BK366" s="134">
        <v>0</v>
      </c>
      <c r="BL366" s="108">
        <v>33</v>
      </c>
      <c r="BM366" s="134">
        <v>0.375</v>
      </c>
    </row>
    <row r="367" spans="2:65" x14ac:dyDescent="0.35">
      <c r="B367" s="107" t="s">
        <v>1</v>
      </c>
      <c r="C367" s="107" t="s">
        <v>8</v>
      </c>
      <c r="D367" s="107" t="s">
        <v>500</v>
      </c>
      <c r="E367" s="144" t="s">
        <v>501</v>
      </c>
      <c r="F367" s="107" t="s">
        <v>1196</v>
      </c>
      <c r="G367" s="107" t="s">
        <v>811</v>
      </c>
      <c r="H367" s="107" t="s">
        <v>2008</v>
      </c>
      <c r="I367" s="133" t="s">
        <v>603</v>
      </c>
      <c r="J367" s="107" t="s">
        <v>1958</v>
      </c>
      <c r="K367" s="133" t="s">
        <v>603</v>
      </c>
      <c r="L367" s="107" t="s">
        <v>622</v>
      </c>
      <c r="M367" s="107" t="s">
        <v>534</v>
      </c>
      <c r="N367" s="132" t="s">
        <v>534</v>
      </c>
      <c r="O367" s="107">
        <v>2</v>
      </c>
      <c r="P367" s="107">
        <v>2</v>
      </c>
      <c r="Q367" s="107">
        <v>1</v>
      </c>
      <c r="R367" s="107">
        <v>1</v>
      </c>
      <c r="S367" s="107">
        <v>2</v>
      </c>
      <c r="T367" s="107">
        <v>2</v>
      </c>
      <c r="U367" s="107">
        <v>2</v>
      </c>
      <c r="V367" s="107">
        <v>2</v>
      </c>
      <c r="W367" s="138">
        <v>0</v>
      </c>
      <c r="X367" s="107" t="s">
        <v>1796</v>
      </c>
      <c r="Y367" s="107" t="s">
        <v>548</v>
      </c>
      <c r="Z367" s="107" t="s">
        <v>548</v>
      </c>
      <c r="AA367" s="107" t="s">
        <v>548</v>
      </c>
      <c r="AB367" s="107" t="s">
        <v>548</v>
      </c>
      <c r="AC367" s="107">
        <v>14</v>
      </c>
      <c r="AD367" s="139">
        <v>0.77777777777777779</v>
      </c>
      <c r="AE367" s="107" t="s">
        <v>548</v>
      </c>
      <c r="AF367" s="107" t="s">
        <v>534</v>
      </c>
      <c r="AG367" s="132" t="s">
        <v>534</v>
      </c>
      <c r="AH367" s="138">
        <v>0</v>
      </c>
      <c r="AI367" s="138">
        <v>0</v>
      </c>
      <c r="AJ367" s="107" t="s">
        <v>534</v>
      </c>
      <c r="AK367" s="136">
        <v>0</v>
      </c>
      <c r="AL367" s="138">
        <v>0</v>
      </c>
      <c r="AM367" s="138">
        <v>0</v>
      </c>
      <c r="AN367" s="107" t="s">
        <v>548</v>
      </c>
      <c r="AO367" s="138">
        <v>0</v>
      </c>
      <c r="AP367" s="138">
        <v>0</v>
      </c>
      <c r="AQ367" s="107" t="s">
        <v>534</v>
      </c>
      <c r="AR367" s="136">
        <v>0</v>
      </c>
      <c r="AS367" s="138">
        <v>0</v>
      </c>
      <c r="AT367" s="138">
        <v>0</v>
      </c>
      <c r="AU367" s="107" t="s">
        <v>534</v>
      </c>
      <c r="AV367" s="136">
        <v>0</v>
      </c>
      <c r="AW367" s="138">
        <v>0</v>
      </c>
      <c r="AX367" s="107" t="s">
        <v>548</v>
      </c>
      <c r="AY367" s="107" t="s">
        <v>534</v>
      </c>
      <c r="AZ367" s="136">
        <v>0</v>
      </c>
      <c r="BA367" s="107">
        <v>2</v>
      </c>
      <c r="BB367" s="133" t="s">
        <v>603</v>
      </c>
      <c r="BC367" s="107">
        <v>2</v>
      </c>
      <c r="BD367" s="139">
        <v>1</v>
      </c>
      <c r="BE367" s="138">
        <v>0</v>
      </c>
      <c r="BF367" s="107" t="s">
        <v>534</v>
      </c>
      <c r="BG367" s="136">
        <v>0</v>
      </c>
      <c r="BH367" s="107">
        <v>4</v>
      </c>
      <c r="BI367" s="107">
        <v>7</v>
      </c>
      <c r="BJ367" s="107">
        <v>11</v>
      </c>
      <c r="BK367" s="139">
        <v>1</v>
      </c>
      <c r="BL367" s="108">
        <v>27</v>
      </c>
      <c r="BM367" s="136">
        <v>0.34615384615384615</v>
      </c>
    </row>
    <row r="368" spans="2:65" x14ac:dyDescent="0.35">
      <c r="B368" s="108" t="s">
        <v>1</v>
      </c>
      <c r="C368" s="108" t="s">
        <v>78</v>
      </c>
      <c r="D368" s="108" t="s">
        <v>78</v>
      </c>
      <c r="E368" s="143" t="s">
        <v>510</v>
      </c>
      <c r="F368" s="108" t="s">
        <v>1199</v>
      </c>
      <c r="G368" s="108" t="s">
        <v>109</v>
      </c>
      <c r="H368" s="108" t="s">
        <v>2007</v>
      </c>
      <c r="I368" s="131" t="s">
        <v>603</v>
      </c>
      <c r="J368" s="108" t="s">
        <v>1323</v>
      </c>
      <c r="K368" s="131" t="s">
        <v>603</v>
      </c>
      <c r="L368" s="108" t="s">
        <v>604</v>
      </c>
      <c r="M368" s="108" t="s">
        <v>534</v>
      </c>
      <c r="N368" s="129" t="s">
        <v>534</v>
      </c>
      <c r="O368" s="108">
        <v>2</v>
      </c>
      <c r="P368" s="108">
        <v>2</v>
      </c>
      <c r="Q368" s="108">
        <v>1</v>
      </c>
      <c r="R368" s="108">
        <v>1</v>
      </c>
      <c r="S368" s="108">
        <v>2</v>
      </c>
      <c r="T368" s="130">
        <v>0</v>
      </c>
      <c r="U368" s="130">
        <v>0</v>
      </c>
      <c r="V368" s="108">
        <v>2</v>
      </c>
      <c r="W368" s="130">
        <v>0</v>
      </c>
      <c r="X368" s="108" t="s">
        <v>685</v>
      </c>
      <c r="Y368" s="108" t="s">
        <v>548</v>
      </c>
      <c r="Z368" s="108" t="s">
        <v>548</v>
      </c>
      <c r="AA368" s="108" t="s">
        <v>548</v>
      </c>
      <c r="AB368" s="108" t="s">
        <v>548</v>
      </c>
      <c r="AC368" s="108">
        <v>10</v>
      </c>
      <c r="AD368" s="134">
        <v>0.55555555555555558</v>
      </c>
      <c r="AE368" s="108">
        <v>10</v>
      </c>
      <c r="AF368" s="108">
        <v>10</v>
      </c>
      <c r="AG368" s="135">
        <v>1</v>
      </c>
      <c r="AH368" s="130">
        <v>0</v>
      </c>
      <c r="AI368" s="108" t="s">
        <v>548</v>
      </c>
      <c r="AJ368" s="108" t="s">
        <v>534</v>
      </c>
      <c r="AK368" s="134">
        <v>0</v>
      </c>
      <c r="AL368" s="130">
        <v>0</v>
      </c>
      <c r="AM368" s="130">
        <v>0</v>
      </c>
      <c r="AN368" s="108" t="s">
        <v>614</v>
      </c>
      <c r="AO368" s="130">
        <v>0</v>
      </c>
      <c r="AP368" s="130">
        <v>0</v>
      </c>
      <c r="AQ368" s="108" t="s">
        <v>534</v>
      </c>
      <c r="AR368" s="134">
        <v>0</v>
      </c>
      <c r="AS368" s="130">
        <v>0</v>
      </c>
      <c r="AT368" s="130">
        <v>0</v>
      </c>
      <c r="AU368" s="108" t="s">
        <v>534</v>
      </c>
      <c r="AV368" s="134">
        <v>0</v>
      </c>
      <c r="AW368" s="130">
        <v>0</v>
      </c>
      <c r="AX368" s="108" t="s">
        <v>548</v>
      </c>
      <c r="AY368" s="108" t="s">
        <v>534</v>
      </c>
      <c r="AZ368" s="134">
        <v>0</v>
      </c>
      <c r="BA368" s="130">
        <v>0</v>
      </c>
      <c r="BB368" s="131" t="s">
        <v>603</v>
      </c>
      <c r="BC368" s="108" t="s">
        <v>534</v>
      </c>
      <c r="BD368" s="134">
        <v>0</v>
      </c>
      <c r="BE368" s="130">
        <v>0</v>
      </c>
      <c r="BF368" s="108" t="s">
        <v>534</v>
      </c>
      <c r="BG368" s="134">
        <v>0</v>
      </c>
      <c r="BH368" s="130">
        <v>0</v>
      </c>
      <c r="BI368" s="108">
        <v>7</v>
      </c>
      <c r="BJ368" s="108">
        <v>7</v>
      </c>
      <c r="BK368" s="140">
        <v>0.63636363636363635</v>
      </c>
      <c r="BL368" s="108">
        <v>27</v>
      </c>
      <c r="BM368" s="134">
        <v>0.32142857142857145</v>
      </c>
    </row>
    <row r="369" spans="2:67" x14ac:dyDescent="0.35">
      <c r="B369" s="107" t="s">
        <v>1</v>
      </c>
      <c r="C369" s="107" t="s">
        <v>78</v>
      </c>
      <c r="D369" s="107" t="s">
        <v>78</v>
      </c>
      <c r="E369" s="144" t="s">
        <v>447</v>
      </c>
      <c r="F369" s="107" t="s">
        <v>1148</v>
      </c>
      <c r="G369" s="107" t="s">
        <v>80</v>
      </c>
      <c r="H369" s="107" t="s">
        <v>2006</v>
      </c>
      <c r="I369" s="133" t="s">
        <v>603</v>
      </c>
      <c r="J369" s="107" t="s">
        <v>1323</v>
      </c>
      <c r="K369" s="133" t="s">
        <v>603</v>
      </c>
      <c r="L369" s="107" t="s">
        <v>604</v>
      </c>
      <c r="M369" s="107" t="s">
        <v>534</v>
      </c>
      <c r="N369" s="132" t="s">
        <v>534</v>
      </c>
      <c r="O369" s="107">
        <v>2</v>
      </c>
      <c r="P369" s="107">
        <v>2</v>
      </c>
      <c r="Q369" s="107">
        <v>1</v>
      </c>
      <c r="R369" s="107">
        <v>1</v>
      </c>
      <c r="S369" s="107">
        <v>2</v>
      </c>
      <c r="T369" s="107">
        <v>2</v>
      </c>
      <c r="U369" s="107">
        <v>2</v>
      </c>
      <c r="V369" s="107">
        <v>2</v>
      </c>
      <c r="W369" s="138">
        <v>0</v>
      </c>
      <c r="X369" s="107" t="s">
        <v>2005</v>
      </c>
      <c r="Y369" s="107" t="s">
        <v>548</v>
      </c>
      <c r="Z369" s="107" t="s">
        <v>548</v>
      </c>
      <c r="AA369" s="107" t="s">
        <v>548</v>
      </c>
      <c r="AB369" s="107" t="s">
        <v>548</v>
      </c>
      <c r="AC369" s="107">
        <v>14</v>
      </c>
      <c r="AD369" s="139">
        <v>0.77777777777777779</v>
      </c>
      <c r="AE369" s="138">
        <v>0</v>
      </c>
      <c r="AF369" s="107" t="s">
        <v>534</v>
      </c>
      <c r="AG369" s="136">
        <v>0</v>
      </c>
      <c r="AH369" s="138">
        <v>0</v>
      </c>
      <c r="AI369" s="138">
        <v>0</v>
      </c>
      <c r="AJ369" s="107" t="s">
        <v>534</v>
      </c>
      <c r="AK369" s="136">
        <v>0</v>
      </c>
      <c r="AL369" s="107">
        <v>3</v>
      </c>
      <c r="AM369" s="107" t="s">
        <v>548</v>
      </c>
      <c r="AN369" s="107" t="s">
        <v>548</v>
      </c>
      <c r="AO369" s="138">
        <v>0</v>
      </c>
      <c r="AP369" s="138">
        <v>0</v>
      </c>
      <c r="AQ369" s="107">
        <v>3</v>
      </c>
      <c r="AR369" s="136">
        <v>0.33333333333333331</v>
      </c>
      <c r="AS369" s="138">
        <v>0</v>
      </c>
      <c r="AT369" s="138">
        <v>0</v>
      </c>
      <c r="AU369" s="107" t="s">
        <v>534</v>
      </c>
      <c r="AV369" s="136">
        <v>0</v>
      </c>
      <c r="AW369" s="138">
        <v>0</v>
      </c>
      <c r="AX369" s="107" t="s">
        <v>548</v>
      </c>
      <c r="AY369" s="107" t="s">
        <v>534</v>
      </c>
      <c r="AZ369" s="136">
        <v>0</v>
      </c>
      <c r="BA369" s="138">
        <v>0</v>
      </c>
      <c r="BB369" s="133" t="s">
        <v>603</v>
      </c>
      <c r="BC369" s="107" t="s">
        <v>534</v>
      </c>
      <c r="BD369" s="136">
        <v>0</v>
      </c>
      <c r="BE369" s="138">
        <v>0</v>
      </c>
      <c r="BF369" s="107" t="s">
        <v>534</v>
      </c>
      <c r="BG369" s="136">
        <v>0</v>
      </c>
      <c r="BH369" s="138">
        <v>0</v>
      </c>
      <c r="BI369" s="107">
        <v>7</v>
      </c>
      <c r="BJ369" s="107">
        <v>7</v>
      </c>
      <c r="BK369" s="137">
        <v>0.63636363636363635</v>
      </c>
      <c r="BL369" s="108">
        <v>24</v>
      </c>
      <c r="BM369" s="136">
        <v>0.28235294117647058</v>
      </c>
    </row>
    <row r="370" spans="2:67" x14ac:dyDescent="0.35">
      <c r="B370" s="108" t="s">
        <v>1</v>
      </c>
      <c r="C370" s="108" t="s">
        <v>17</v>
      </c>
      <c r="D370" s="108" t="s">
        <v>18</v>
      </c>
      <c r="E370" s="143" t="s">
        <v>206</v>
      </c>
      <c r="F370" s="108" t="s">
        <v>1073</v>
      </c>
      <c r="G370" s="108" t="s">
        <v>20</v>
      </c>
      <c r="H370" s="108" t="s">
        <v>2004</v>
      </c>
      <c r="I370" s="131" t="s">
        <v>603</v>
      </c>
      <c r="J370" s="108" t="s">
        <v>1303</v>
      </c>
      <c r="K370" s="131" t="s">
        <v>603</v>
      </c>
      <c r="L370" s="108" t="s">
        <v>641</v>
      </c>
      <c r="M370" s="108" t="s">
        <v>534</v>
      </c>
      <c r="N370" s="129" t="s">
        <v>534</v>
      </c>
      <c r="O370" s="108">
        <v>2</v>
      </c>
      <c r="P370" s="108">
        <v>2</v>
      </c>
      <c r="Q370" s="108">
        <v>1</v>
      </c>
      <c r="R370" s="108">
        <v>1</v>
      </c>
      <c r="S370" s="108">
        <v>2</v>
      </c>
      <c r="T370" s="108">
        <v>2</v>
      </c>
      <c r="U370" s="108">
        <v>2</v>
      </c>
      <c r="V370" s="108">
        <v>2</v>
      </c>
      <c r="W370" s="108">
        <v>4</v>
      </c>
      <c r="X370" s="108" t="s">
        <v>1349</v>
      </c>
      <c r="Y370" s="108" t="s">
        <v>548</v>
      </c>
      <c r="Z370" s="108" t="s">
        <v>548</v>
      </c>
      <c r="AA370" s="108" t="s">
        <v>548</v>
      </c>
      <c r="AB370" s="108" t="s">
        <v>548</v>
      </c>
      <c r="AC370" s="108">
        <v>18</v>
      </c>
      <c r="AD370" s="135">
        <v>1</v>
      </c>
      <c r="AE370" s="108" t="s">
        <v>548</v>
      </c>
      <c r="AF370" s="108" t="s">
        <v>534</v>
      </c>
      <c r="AG370" s="129" t="s">
        <v>534</v>
      </c>
      <c r="AH370" s="130">
        <v>0</v>
      </c>
      <c r="AI370" s="130">
        <v>0</v>
      </c>
      <c r="AJ370" s="108" t="s">
        <v>534</v>
      </c>
      <c r="AK370" s="134">
        <v>0</v>
      </c>
      <c r="AL370" s="130">
        <v>0</v>
      </c>
      <c r="AM370" s="130">
        <v>0</v>
      </c>
      <c r="AN370" s="108" t="s">
        <v>614</v>
      </c>
      <c r="AO370" s="130">
        <v>0</v>
      </c>
      <c r="AP370" s="130">
        <v>0</v>
      </c>
      <c r="AQ370" s="108" t="s">
        <v>534</v>
      </c>
      <c r="AR370" s="134">
        <v>0</v>
      </c>
      <c r="AS370" s="130">
        <v>0</v>
      </c>
      <c r="AT370" s="130">
        <v>0</v>
      </c>
      <c r="AU370" s="108" t="s">
        <v>534</v>
      </c>
      <c r="AV370" s="134">
        <v>0</v>
      </c>
      <c r="AW370" s="130">
        <v>0</v>
      </c>
      <c r="AX370" s="108" t="s">
        <v>548</v>
      </c>
      <c r="AY370" s="108" t="s">
        <v>534</v>
      </c>
      <c r="AZ370" s="134">
        <v>0</v>
      </c>
      <c r="BA370" s="130">
        <v>0</v>
      </c>
      <c r="BB370" s="131" t="s">
        <v>603</v>
      </c>
      <c r="BC370" s="108" t="s">
        <v>534</v>
      </c>
      <c r="BD370" s="134">
        <v>0</v>
      </c>
      <c r="BE370" s="130">
        <v>0</v>
      </c>
      <c r="BF370" s="108" t="s">
        <v>534</v>
      </c>
      <c r="BG370" s="134">
        <v>0</v>
      </c>
      <c r="BH370" s="108">
        <v>4</v>
      </c>
      <c r="BI370" s="130">
        <v>0</v>
      </c>
      <c r="BJ370" s="108">
        <v>4</v>
      </c>
      <c r="BK370" s="134">
        <v>0.36363636363636365</v>
      </c>
      <c r="BL370" s="108">
        <v>22</v>
      </c>
      <c r="BM370" s="134">
        <v>0.28205128205128205</v>
      </c>
    </row>
    <row r="371" spans="2:67" x14ac:dyDescent="0.35">
      <c r="B371" s="107" t="s">
        <v>1</v>
      </c>
      <c r="C371" s="107" t="s">
        <v>24</v>
      </c>
      <c r="D371" s="107" t="s">
        <v>64</v>
      </c>
      <c r="E371" s="144" t="s">
        <v>459</v>
      </c>
      <c r="F371" s="107" t="s">
        <v>1159</v>
      </c>
      <c r="G371" s="107" t="s">
        <v>66</v>
      </c>
      <c r="H371" s="107" t="s">
        <v>2003</v>
      </c>
      <c r="I371" s="133" t="s">
        <v>603</v>
      </c>
      <c r="J371" s="107" t="s">
        <v>1958</v>
      </c>
      <c r="K371" s="133" t="s">
        <v>603</v>
      </c>
      <c r="L371" s="107" t="s">
        <v>637</v>
      </c>
      <c r="M371" s="107" t="s">
        <v>534</v>
      </c>
      <c r="N371" s="132" t="s">
        <v>534</v>
      </c>
      <c r="O371" s="107">
        <v>2</v>
      </c>
      <c r="P371" s="107">
        <v>2</v>
      </c>
      <c r="Q371" s="138">
        <v>0</v>
      </c>
      <c r="R371" s="107">
        <v>1</v>
      </c>
      <c r="S371" s="107">
        <v>2</v>
      </c>
      <c r="T371" s="107">
        <v>2</v>
      </c>
      <c r="U371" s="107">
        <v>2</v>
      </c>
      <c r="V371" s="107">
        <v>2</v>
      </c>
      <c r="W371" s="138">
        <v>0</v>
      </c>
      <c r="X371" s="107" t="s">
        <v>742</v>
      </c>
      <c r="Y371" s="107" t="s">
        <v>548</v>
      </c>
      <c r="Z371" s="107" t="s">
        <v>548</v>
      </c>
      <c r="AA371" s="107" t="s">
        <v>548</v>
      </c>
      <c r="AB371" s="107" t="s">
        <v>548</v>
      </c>
      <c r="AC371" s="107">
        <v>13</v>
      </c>
      <c r="AD371" s="137">
        <v>0.72222222222222221</v>
      </c>
      <c r="AE371" s="107" t="s">
        <v>548</v>
      </c>
      <c r="AF371" s="107" t="s">
        <v>534</v>
      </c>
      <c r="AG371" s="132" t="s">
        <v>534</v>
      </c>
      <c r="AH371" s="138">
        <v>0</v>
      </c>
      <c r="AI371" s="138">
        <v>0</v>
      </c>
      <c r="AJ371" s="107" t="s">
        <v>534</v>
      </c>
      <c r="AK371" s="136">
        <v>0</v>
      </c>
      <c r="AL371" s="107">
        <v>3</v>
      </c>
      <c r="AM371" s="138">
        <v>0</v>
      </c>
      <c r="AN371" s="107" t="s">
        <v>614</v>
      </c>
      <c r="AO371" s="138">
        <v>0</v>
      </c>
      <c r="AP371" s="138">
        <v>0</v>
      </c>
      <c r="AQ371" s="107">
        <v>3</v>
      </c>
      <c r="AR371" s="136">
        <v>0.25</v>
      </c>
      <c r="AS371" s="138">
        <v>0</v>
      </c>
      <c r="AT371" s="138">
        <v>0</v>
      </c>
      <c r="AU371" s="107" t="s">
        <v>534</v>
      </c>
      <c r="AV371" s="136">
        <v>0</v>
      </c>
      <c r="AW371" s="138">
        <v>0</v>
      </c>
      <c r="AX371" s="107" t="s">
        <v>548</v>
      </c>
      <c r="AY371" s="107" t="s">
        <v>534</v>
      </c>
      <c r="AZ371" s="136">
        <v>0</v>
      </c>
      <c r="BA371" s="138">
        <v>0</v>
      </c>
      <c r="BB371" s="133" t="s">
        <v>603</v>
      </c>
      <c r="BC371" s="107" t="s">
        <v>534</v>
      </c>
      <c r="BD371" s="136">
        <v>0</v>
      </c>
      <c r="BE371" s="138">
        <v>0</v>
      </c>
      <c r="BF371" s="107" t="s">
        <v>534</v>
      </c>
      <c r="BG371" s="136">
        <v>0</v>
      </c>
      <c r="BH371" s="107">
        <v>4</v>
      </c>
      <c r="BI371" s="138">
        <v>0</v>
      </c>
      <c r="BJ371" s="107">
        <v>4</v>
      </c>
      <c r="BK371" s="136">
        <v>0.36363636363636365</v>
      </c>
      <c r="BL371" s="108">
        <v>20</v>
      </c>
      <c r="BM371" s="136">
        <v>0.25641025641025639</v>
      </c>
    </row>
    <row r="372" spans="2:67" x14ac:dyDescent="0.35">
      <c r="B372" s="108" t="s">
        <v>1</v>
      </c>
      <c r="C372" s="108" t="s">
        <v>85</v>
      </c>
      <c r="D372" s="108" t="s">
        <v>91</v>
      </c>
      <c r="E372" s="143" t="s">
        <v>254</v>
      </c>
      <c r="F372" s="108" t="s">
        <v>1109</v>
      </c>
      <c r="G372" s="108" t="s">
        <v>88</v>
      </c>
      <c r="H372" s="108" t="s">
        <v>2002</v>
      </c>
      <c r="I372" s="131" t="s">
        <v>603</v>
      </c>
      <c r="J372" s="108" t="s">
        <v>2000</v>
      </c>
      <c r="K372" s="131" t="s">
        <v>603</v>
      </c>
      <c r="L372" s="108" t="s">
        <v>622</v>
      </c>
      <c r="M372" s="108" t="s">
        <v>534</v>
      </c>
      <c r="N372" s="129" t="s">
        <v>534</v>
      </c>
      <c r="O372" s="108">
        <v>2</v>
      </c>
      <c r="P372" s="108">
        <v>2</v>
      </c>
      <c r="Q372" s="108">
        <v>1</v>
      </c>
      <c r="R372" s="108">
        <v>1</v>
      </c>
      <c r="S372" s="130">
        <v>0</v>
      </c>
      <c r="T372" s="130">
        <v>0</v>
      </c>
      <c r="U372" s="130">
        <v>0</v>
      </c>
      <c r="V372" s="108">
        <v>2</v>
      </c>
      <c r="W372" s="108">
        <v>4</v>
      </c>
      <c r="X372" s="108" t="s">
        <v>734</v>
      </c>
      <c r="Y372" s="108" t="s">
        <v>548</v>
      </c>
      <c r="Z372" s="108" t="s">
        <v>548</v>
      </c>
      <c r="AA372" s="108" t="s">
        <v>548</v>
      </c>
      <c r="AB372" s="108" t="s">
        <v>548</v>
      </c>
      <c r="AC372" s="108">
        <v>12</v>
      </c>
      <c r="AD372" s="140">
        <v>0.66666666666666663</v>
      </c>
      <c r="AE372" s="130">
        <v>0</v>
      </c>
      <c r="AF372" s="108" t="s">
        <v>534</v>
      </c>
      <c r="AG372" s="134">
        <v>0</v>
      </c>
      <c r="AH372" s="130">
        <v>0</v>
      </c>
      <c r="AI372" s="108" t="s">
        <v>548</v>
      </c>
      <c r="AJ372" s="108" t="s">
        <v>534</v>
      </c>
      <c r="AK372" s="134">
        <v>0</v>
      </c>
      <c r="AL372" s="130">
        <v>0</v>
      </c>
      <c r="AM372" s="130">
        <v>0</v>
      </c>
      <c r="AN372" s="108" t="s">
        <v>614</v>
      </c>
      <c r="AO372" s="130">
        <v>0</v>
      </c>
      <c r="AP372" s="130">
        <v>0</v>
      </c>
      <c r="AQ372" s="108" t="s">
        <v>534</v>
      </c>
      <c r="AR372" s="134">
        <v>0</v>
      </c>
      <c r="AS372" s="130">
        <v>0</v>
      </c>
      <c r="AT372" s="130">
        <v>0</v>
      </c>
      <c r="AU372" s="108" t="s">
        <v>534</v>
      </c>
      <c r="AV372" s="134">
        <v>0</v>
      </c>
      <c r="AW372" s="130">
        <v>0</v>
      </c>
      <c r="AX372" s="108" t="s">
        <v>548</v>
      </c>
      <c r="AY372" s="108" t="s">
        <v>534</v>
      </c>
      <c r="AZ372" s="134">
        <v>0</v>
      </c>
      <c r="BA372" s="108" t="s">
        <v>548</v>
      </c>
      <c r="BB372" s="131" t="s">
        <v>603</v>
      </c>
      <c r="BC372" s="108" t="s">
        <v>534</v>
      </c>
      <c r="BD372" s="129" t="s">
        <v>534</v>
      </c>
      <c r="BE372" s="130">
        <v>0</v>
      </c>
      <c r="BF372" s="108" t="s">
        <v>534</v>
      </c>
      <c r="BG372" s="134">
        <v>0</v>
      </c>
      <c r="BH372" s="108">
        <v>4</v>
      </c>
      <c r="BI372" s="130">
        <v>0</v>
      </c>
      <c r="BJ372" s="108">
        <v>4</v>
      </c>
      <c r="BK372" s="134">
        <v>0.36363636363636365</v>
      </c>
      <c r="BL372" s="108">
        <v>16</v>
      </c>
      <c r="BM372" s="134">
        <v>0.1951219512195122</v>
      </c>
    </row>
    <row r="373" spans="2:67" x14ac:dyDescent="0.35">
      <c r="B373" s="107" t="s">
        <v>1</v>
      </c>
      <c r="C373" s="107" t="s">
        <v>24</v>
      </c>
      <c r="D373" s="107" t="s">
        <v>399</v>
      </c>
      <c r="E373" s="144" t="s">
        <v>549</v>
      </c>
      <c r="F373" s="107" t="s">
        <v>550</v>
      </c>
      <c r="G373" s="107" t="s">
        <v>59</v>
      </c>
      <c r="H373" s="107" t="s">
        <v>2001</v>
      </c>
      <c r="I373" s="133" t="s">
        <v>603</v>
      </c>
      <c r="J373" s="107" t="s">
        <v>2000</v>
      </c>
      <c r="K373" s="133" t="s">
        <v>603</v>
      </c>
      <c r="L373" s="107" t="s">
        <v>637</v>
      </c>
      <c r="M373" s="107" t="s">
        <v>534</v>
      </c>
      <c r="N373" s="132" t="s">
        <v>534</v>
      </c>
      <c r="O373" s="107" t="s">
        <v>548</v>
      </c>
      <c r="P373" s="107" t="s">
        <v>548</v>
      </c>
      <c r="Q373" s="107" t="s">
        <v>548</v>
      </c>
      <c r="R373" s="107" t="s">
        <v>548</v>
      </c>
      <c r="S373" s="107" t="s">
        <v>548</v>
      </c>
      <c r="T373" s="107" t="s">
        <v>548</v>
      </c>
      <c r="U373" s="107" t="s">
        <v>548</v>
      </c>
      <c r="V373" s="107" t="s">
        <v>548</v>
      </c>
      <c r="W373" s="107" t="s">
        <v>548</v>
      </c>
      <c r="X373" s="107" t="s">
        <v>548</v>
      </c>
      <c r="Y373" s="107" t="s">
        <v>548</v>
      </c>
      <c r="Z373" s="107" t="s">
        <v>548</v>
      </c>
      <c r="AA373" s="107" t="s">
        <v>548</v>
      </c>
      <c r="AB373" s="107" t="s">
        <v>548</v>
      </c>
      <c r="AC373" s="107" t="s">
        <v>534</v>
      </c>
      <c r="AD373" s="132" t="s">
        <v>534</v>
      </c>
      <c r="AE373" s="107" t="s">
        <v>548</v>
      </c>
      <c r="AF373" s="107" t="s">
        <v>534</v>
      </c>
      <c r="AG373" s="132" t="s">
        <v>534</v>
      </c>
      <c r="AH373" s="107" t="s">
        <v>548</v>
      </c>
      <c r="AI373" s="107" t="s">
        <v>548</v>
      </c>
      <c r="AJ373" s="107" t="s">
        <v>534</v>
      </c>
      <c r="AK373" s="132" t="s">
        <v>534</v>
      </c>
      <c r="AL373" s="107" t="s">
        <v>548</v>
      </c>
      <c r="AM373" s="107" t="s">
        <v>548</v>
      </c>
      <c r="AN373" s="107" t="s">
        <v>548</v>
      </c>
      <c r="AO373" s="107" t="s">
        <v>548</v>
      </c>
      <c r="AP373" s="107" t="s">
        <v>548</v>
      </c>
      <c r="AQ373" s="107" t="s">
        <v>534</v>
      </c>
      <c r="AR373" s="132" t="s">
        <v>534</v>
      </c>
      <c r="AS373" s="107" t="s">
        <v>548</v>
      </c>
      <c r="AT373" s="107" t="s">
        <v>548</v>
      </c>
      <c r="AU373" s="107" t="s">
        <v>534</v>
      </c>
      <c r="AV373" s="132" t="s">
        <v>534</v>
      </c>
      <c r="AW373" s="107" t="s">
        <v>548</v>
      </c>
      <c r="AX373" s="107" t="s">
        <v>548</v>
      </c>
      <c r="AY373" s="107" t="s">
        <v>534</v>
      </c>
      <c r="AZ373" s="132" t="s">
        <v>534</v>
      </c>
      <c r="BA373" s="107" t="s">
        <v>548</v>
      </c>
      <c r="BB373" s="107" t="s">
        <v>548</v>
      </c>
      <c r="BC373" s="107" t="s">
        <v>534</v>
      </c>
      <c r="BD373" s="132" t="s">
        <v>534</v>
      </c>
      <c r="BE373" s="107" t="s">
        <v>548</v>
      </c>
      <c r="BF373" s="107" t="s">
        <v>534</v>
      </c>
      <c r="BG373" s="132" t="s">
        <v>534</v>
      </c>
      <c r="BH373" s="107" t="s">
        <v>548</v>
      </c>
      <c r="BI373" s="107" t="s">
        <v>548</v>
      </c>
      <c r="BJ373" s="107" t="s">
        <v>534</v>
      </c>
      <c r="BK373" s="132" t="s">
        <v>534</v>
      </c>
      <c r="BL373" s="130">
        <v>0</v>
      </c>
      <c r="BM373" s="132" t="s">
        <v>534</v>
      </c>
    </row>
    <row r="374" spans="2:67" ht="16" thickBot="1" x14ac:dyDescent="0.4">
      <c r="B374" s="108" t="s">
        <v>1</v>
      </c>
      <c r="C374" s="108" t="s">
        <v>117</v>
      </c>
      <c r="D374" s="108" t="s">
        <v>553</v>
      </c>
      <c r="E374" s="143" t="s">
        <v>554</v>
      </c>
      <c r="F374" s="108" t="s">
        <v>1282</v>
      </c>
      <c r="G374" s="108" t="s">
        <v>45</v>
      </c>
      <c r="H374" s="108" t="s">
        <v>1999</v>
      </c>
      <c r="I374" s="131" t="s">
        <v>603</v>
      </c>
      <c r="J374" s="108" t="s">
        <v>1998</v>
      </c>
      <c r="K374" s="131" t="s">
        <v>603</v>
      </c>
      <c r="L374" s="108" t="s">
        <v>548</v>
      </c>
      <c r="M374" s="108" t="s">
        <v>534</v>
      </c>
      <c r="N374" s="129" t="s">
        <v>534</v>
      </c>
      <c r="O374" s="108" t="s">
        <v>548</v>
      </c>
      <c r="P374" s="108" t="s">
        <v>548</v>
      </c>
      <c r="Q374" s="108" t="s">
        <v>548</v>
      </c>
      <c r="R374" s="108" t="s">
        <v>548</v>
      </c>
      <c r="S374" s="108" t="s">
        <v>548</v>
      </c>
      <c r="T374" s="108" t="s">
        <v>548</v>
      </c>
      <c r="U374" s="108" t="s">
        <v>548</v>
      </c>
      <c r="V374" s="108" t="s">
        <v>548</v>
      </c>
      <c r="W374" s="108" t="s">
        <v>548</v>
      </c>
      <c r="X374" s="108" t="s">
        <v>548</v>
      </c>
      <c r="Y374" s="108" t="s">
        <v>548</v>
      </c>
      <c r="Z374" s="108" t="s">
        <v>548</v>
      </c>
      <c r="AA374" s="108" t="s">
        <v>548</v>
      </c>
      <c r="AB374" s="108" t="s">
        <v>548</v>
      </c>
      <c r="AC374" s="108" t="s">
        <v>534</v>
      </c>
      <c r="AD374" s="129" t="s">
        <v>534</v>
      </c>
      <c r="AE374" s="108" t="s">
        <v>548</v>
      </c>
      <c r="AF374" s="108" t="s">
        <v>534</v>
      </c>
      <c r="AG374" s="129" t="s">
        <v>534</v>
      </c>
      <c r="AH374" s="108" t="s">
        <v>548</v>
      </c>
      <c r="AI374" s="108" t="s">
        <v>548</v>
      </c>
      <c r="AJ374" s="108" t="s">
        <v>534</v>
      </c>
      <c r="AK374" s="129" t="s">
        <v>534</v>
      </c>
      <c r="AL374" s="108" t="s">
        <v>548</v>
      </c>
      <c r="AM374" s="108" t="s">
        <v>548</v>
      </c>
      <c r="AN374" s="108" t="s">
        <v>548</v>
      </c>
      <c r="AO374" s="108" t="s">
        <v>548</v>
      </c>
      <c r="AP374" s="108" t="s">
        <v>548</v>
      </c>
      <c r="AQ374" s="108" t="s">
        <v>534</v>
      </c>
      <c r="AR374" s="129" t="s">
        <v>534</v>
      </c>
      <c r="AS374" s="108" t="s">
        <v>548</v>
      </c>
      <c r="AT374" s="108" t="s">
        <v>548</v>
      </c>
      <c r="AU374" s="108" t="s">
        <v>534</v>
      </c>
      <c r="AV374" s="129" t="s">
        <v>534</v>
      </c>
      <c r="AW374" s="108" t="s">
        <v>548</v>
      </c>
      <c r="AX374" s="108" t="s">
        <v>548</v>
      </c>
      <c r="AY374" s="108" t="s">
        <v>534</v>
      </c>
      <c r="AZ374" s="129" t="s">
        <v>534</v>
      </c>
      <c r="BA374" s="108" t="s">
        <v>548</v>
      </c>
      <c r="BB374" s="108" t="s">
        <v>548</v>
      </c>
      <c r="BC374" s="108" t="s">
        <v>534</v>
      </c>
      <c r="BD374" s="129" t="s">
        <v>534</v>
      </c>
      <c r="BE374" s="108" t="s">
        <v>548</v>
      </c>
      <c r="BF374" s="108" t="s">
        <v>534</v>
      </c>
      <c r="BG374" s="129" t="s">
        <v>534</v>
      </c>
      <c r="BH374" s="108" t="s">
        <v>548</v>
      </c>
      <c r="BI374" s="108" t="s">
        <v>548</v>
      </c>
      <c r="BJ374" s="108" t="s">
        <v>534</v>
      </c>
      <c r="BK374" s="129" t="s">
        <v>534</v>
      </c>
      <c r="BL374" s="130">
        <v>0</v>
      </c>
      <c r="BM374" s="129" t="s">
        <v>534</v>
      </c>
    </row>
    <row r="375" spans="2:67" x14ac:dyDescent="0.35">
      <c r="H375" s="128" t="s">
        <v>7</v>
      </c>
      <c r="I375" s="123" t="s">
        <v>547</v>
      </c>
      <c r="J375" s="123" t="s">
        <v>547</v>
      </c>
      <c r="K375" s="123" t="s">
        <v>547</v>
      </c>
      <c r="L375" s="123" t="s">
        <v>547</v>
      </c>
      <c r="M375" s="123" t="s">
        <v>547</v>
      </c>
      <c r="N375" s="123" t="s">
        <v>547</v>
      </c>
      <c r="O375" s="124">
        <v>0.99728260869565222</v>
      </c>
      <c r="P375" s="124">
        <v>1</v>
      </c>
      <c r="Q375" s="124">
        <v>0.95588235294117652</v>
      </c>
      <c r="R375" s="124">
        <v>0.98830409356725146</v>
      </c>
      <c r="S375" s="124">
        <v>0.99184782608695654</v>
      </c>
      <c r="T375" s="124">
        <v>0.96296296296296291</v>
      </c>
      <c r="U375" s="124">
        <v>0.96185286103542234</v>
      </c>
      <c r="V375" s="124">
        <v>0.98637602179836514</v>
      </c>
      <c r="W375" s="124">
        <v>0.80327868852459017</v>
      </c>
      <c r="X375" s="123" t="s">
        <v>547</v>
      </c>
      <c r="Y375" s="123" t="s">
        <v>547</v>
      </c>
      <c r="Z375" s="123" t="s">
        <v>547</v>
      </c>
      <c r="AA375" s="123" t="s">
        <v>547</v>
      </c>
      <c r="AB375" s="123" t="s">
        <v>547</v>
      </c>
      <c r="AC375" s="123" t="s">
        <v>547</v>
      </c>
      <c r="AD375" s="122">
        <v>0.94155236907730677</v>
      </c>
      <c r="AE375" s="124">
        <v>0.92523364485981308</v>
      </c>
      <c r="AF375" s="123" t="s">
        <v>547</v>
      </c>
      <c r="AG375" s="122">
        <v>0.92523364485981308</v>
      </c>
      <c r="AH375" s="124">
        <v>0.89918256130790186</v>
      </c>
      <c r="AI375" s="126">
        <v>0.60818713450292394</v>
      </c>
      <c r="AJ375" s="123" t="s">
        <v>547</v>
      </c>
      <c r="AK375" s="122">
        <v>0.82016673283048824</v>
      </c>
      <c r="AL375" s="124">
        <v>0.80327868852459017</v>
      </c>
      <c r="AM375" s="127">
        <v>0.52427184466019416</v>
      </c>
      <c r="AN375" s="123" t="s">
        <v>547</v>
      </c>
      <c r="AO375" s="124">
        <v>0.80182926829268297</v>
      </c>
      <c r="AP375" s="127">
        <v>0.16770186335403728</v>
      </c>
      <c r="AQ375" s="123" t="s">
        <v>547</v>
      </c>
      <c r="AR375" s="125">
        <v>0.69014925373134328</v>
      </c>
      <c r="AS375" s="124">
        <v>0.89890710382513661</v>
      </c>
      <c r="AT375" s="126">
        <v>0.64480874316939896</v>
      </c>
      <c r="AU375" s="123" t="s">
        <v>547</v>
      </c>
      <c r="AV375" s="122">
        <v>0.78597449908925321</v>
      </c>
      <c r="AW375" s="127">
        <v>0.59890109890109888</v>
      </c>
      <c r="AX375" s="123" t="s">
        <v>547</v>
      </c>
      <c r="AY375" s="123" t="s">
        <v>547</v>
      </c>
      <c r="AZ375" s="142">
        <v>0.59890109890109888</v>
      </c>
      <c r="BA375" s="126">
        <v>0.74722222222222223</v>
      </c>
      <c r="BB375" s="123" t="s">
        <v>547</v>
      </c>
      <c r="BC375" s="123" t="s">
        <v>547</v>
      </c>
      <c r="BD375" s="125">
        <v>0.74722222222222223</v>
      </c>
      <c r="BE375" s="124">
        <v>0.92098092643051777</v>
      </c>
      <c r="BF375" s="123" t="s">
        <v>547</v>
      </c>
      <c r="BG375" s="122">
        <v>0.92098092643051777</v>
      </c>
      <c r="BH375" s="124">
        <v>0.99180327868852458</v>
      </c>
      <c r="BI375" s="124">
        <v>0.95628415300546443</v>
      </c>
      <c r="BJ375" s="123" t="s">
        <v>547</v>
      </c>
      <c r="BK375" s="122">
        <v>0.96920019870839547</v>
      </c>
      <c r="BL375" s="166" t="s">
        <v>547</v>
      </c>
      <c r="BM375" s="121">
        <v>0.86365427558124264</v>
      </c>
    </row>
    <row r="376" spans="2:67" ht="26" x14ac:dyDescent="0.35">
      <c r="H376" s="118" t="s">
        <v>700</v>
      </c>
      <c r="I376" s="119" t="s">
        <v>547</v>
      </c>
      <c r="J376" s="119" t="s">
        <v>547</v>
      </c>
      <c r="K376" s="119" t="s">
        <v>547</v>
      </c>
      <c r="L376" s="119" t="s">
        <v>547</v>
      </c>
      <c r="M376" s="119" t="s">
        <v>534</v>
      </c>
      <c r="N376" s="119" t="s">
        <v>547</v>
      </c>
      <c r="O376" s="119" t="s">
        <v>704</v>
      </c>
      <c r="P376" s="119" t="s">
        <v>702</v>
      </c>
      <c r="Q376" s="119" t="s">
        <v>703</v>
      </c>
      <c r="R376" s="119" t="s">
        <v>1276</v>
      </c>
      <c r="S376" s="119" t="s">
        <v>706</v>
      </c>
      <c r="T376" s="119" t="s">
        <v>705</v>
      </c>
      <c r="U376" s="119" t="s">
        <v>1997</v>
      </c>
      <c r="V376" s="119" t="s">
        <v>1996</v>
      </c>
      <c r="W376" s="119" t="s">
        <v>1988</v>
      </c>
      <c r="X376" s="119" t="s">
        <v>547</v>
      </c>
      <c r="Y376" s="119" t="s">
        <v>547</v>
      </c>
      <c r="Z376" s="119" t="s">
        <v>547</v>
      </c>
      <c r="AA376" s="119" t="s">
        <v>547</v>
      </c>
      <c r="AB376" s="119" t="s">
        <v>547</v>
      </c>
      <c r="AC376" s="119" t="s">
        <v>1995</v>
      </c>
      <c r="AD376" s="119" t="s">
        <v>547</v>
      </c>
      <c r="AE376" s="119" t="s">
        <v>1994</v>
      </c>
      <c r="AF376" s="119" t="s">
        <v>1994</v>
      </c>
      <c r="AG376" s="119" t="s">
        <v>547</v>
      </c>
      <c r="AH376" s="119" t="s">
        <v>1993</v>
      </c>
      <c r="AI376" s="119" t="s">
        <v>1992</v>
      </c>
      <c r="AJ376" s="119" t="s">
        <v>1991</v>
      </c>
      <c r="AK376" s="119" t="s">
        <v>547</v>
      </c>
      <c r="AL376" s="119" t="s">
        <v>1990</v>
      </c>
      <c r="AM376" s="119" t="s">
        <v>1989</v>
      </c>
      <c r="AN376" s="119" t="s">
        <v>547</v>
      </c>
      <c r="AO376" s="119" t="s">
        <v>1988</v>
      </c>
      <c r="AP376" s="119" t="s">
        <v>1987</v>
      </c>
      <c r="AQ376" s="119" t="s">
        <v>1986</v>
      </c>
      <c r="AR376" s="119" t="s">
        <v>547</v>
      </c>
      <c r="AS376" s="119" t="s">
        <v>1985</v>
      </c>
      <c r="AT376" s="119" t="s">
        <v>1984</v>
      </c>
      <c r="AU376" s="119" t="s">
        <v>1983</v>
      </c>
      <c r="AV376" s="119" t="s">
        <v>547</v>
      </c>
      <c r="AW376" s="119" t="s">
        <v>1982</v>
      </c>
      <c r="AX376" s="119" t="s">
        <v>547</v>
      </c>
      <c r="AY376" s="119" t="s">
        <v>1982</v>
      </c>
      <c r="AZ376" s="119" t="s">
        <v>547</v>
      </c>
      <c r="BA376" s="119" t="s">
        <v>1981</v>
      </c>
      <c r="BB376" s="119" t="s">
        <v>547</v>
      </c>
      <c r="BC376" s="119" t="s">
        <v>1981</v>
      </c>
      <c r="BD376" s="119" t="s">
        <v>547</v>
      </c>
      <c r="BE376" s="119" t="s">
        <v>1980</v>
      </c>
      <c r="BF376" s="119" t="s">
        <v>1980</v>
      </c>
      <c r="BG376" s="119" t="s">
        <v>547</v>
      </c>
      <c r="BH376" s="119" t="s">
        <v>761</v>
      </c>
      <c r="BI376" s="119" t="s">
        <v>707</v>
      </c>
      <c r="BJ376" s="119" t="s">
        <v>1979</v>
      </c>
      <c r="BK376" s="119" t="s">
        <v>547</v>
      </c>
      <c r="BL376" s="119" t="s">
        <v>1978</v>
      </c>
      <c r="BM376" s="120" t="s">
        <v>547</v>
      </c>
    </row>
    <row r="377" spans="2:67" x14ac:dyDescent="0.35">
      <c r="H377" s="118" t="s">
        <v>701</v>
      </c>
      <c r="I377" s="119" t="s">
        <v>547</v>
      </c>
      <c r="J377" s="119" t="s">
        <v>547</v>
      </c>
      <c r="K377" s="119" t="s">
        <v>547</v>
      </c>
      <c r="L377" s="119" t="s">
        <v>547</v>
      </c>
      <c r="M377" s="119" t="s">
        <v>547</v>
      </c>
      <c r="N377" s="119" t="s">
        <v>547</v>
      </c>
      <c r="O377" s="119" t="s">
        <v>547</v>
      </c>
      <c r="P377" s="119" t="s">
        <v>547</v>
      </c>
      <c r="Q377" s="119" t="s">
        <v>547</v>
      </c>
      <c r="R377" s="119" t="s">
        <v>547</v>
      </c>
      <c r="S377" s="119" t="s">
        <v>547</v>
      </c>
      <c r="T377" s="119" t="s">
        <v>547</v>
      </c>
      <c r="U377" s="119" t="s">
        <v>547</v>
      </c>
      <c r="V377" s="119" t="s">
        <v>547</v>
      </c>
      <c r="W377" s="119" t="s">
        <v>547</v>
      </c>
      <c r="X377" s="119" t="s">
        <v>547</v>
      </c>
      <c r="Y377" s="119" t="s">
        <v>547</v>
      </c>
      <c r="Z377" s="119" t="s">
        <v>547</v>
      </c>
      <c r="AA377" s="119" t="s">
        <v>547</v>
      </c>
      <c r="AB377" s="119" t="s">
        <v>547</v>
      </c>
      <c r="AC377" s="119" t="s">
        <v>547</v>
      </c>
      <c r="AD377" s="119" t="s">
        <v>547</v>
      </c>
      <c r="AE377" s="119" t="s">
        <v>547</v>
      </c>
      <c r="AF377" s="119" t="s">
        <v>547</v>
      </c>
      <c r="AG377" s="119" t="s">
        <v>547</v>
      </c>
      <c r="AH377" s="119" t="s">
        <v>547</v>
      </c>
      <c r="AI377" s="119" t="s">
        <v>547</v>
      </c>
      <c r="AJ377" s="119" t="s">
        <v>547</v>
      </c>
      <c r="AK377" s="119" t="s">
        <v>547</v>
      </c>
      <c r="AL377" s="119" t="s">
        <v>547</v>
      </c>
      <c r="AM377" s="119" t="s">
        <v>547</v>
      </c>
      <c r="AN377" s="119" t="s">
        <v>547</v>
      </c>
      <c r="AO377" s="119" t="s">
        <v>547</v>
      </c>
      <c r="AP377" s="119" t="s">
        <v>547</v>
      </c>
      <c r="AQ377" s="119" t="s">
        <v>547</v>
      </c>
      <c r="AR377" s="119" t="s">
        <v>547</v>
      </c>
      <c r="AS377" s="119" t="s">
        <v>547</v>
      </c>
      <c r="AT377" s="119" t="s">
        <v>547</v>
      </c>
      <c r="AU377" s="119" t="s">
        <v>547</v>
      </c>
      <c r="AV377" s="119" t="s">
        <v>547</v>
      </c>
      <c r="AW377" s="119" t="s">
        <v>547</v>
      </c>
      <c r="AX377" s="119" t="s">
        <v>547</v>
      </c>
      <c r="AY377" s="119" t="s">
        <v>547</v>
      </c>
      <c r="AZ377" s="119" t="s">
        <v>547</v>
      </c>
      <c r="BA377" s="119" t="s">
        <v>547</v>
      </c>
      <c r="BB377" s="119">
        <v>6925420</v>
      </c>
      <c r="BC377" s="119" t="s">
        <v>547</v>
      </c>
      <c r="BD377" s="119" t="s">
        <v>547</v>
      </c>
      <c r="BE377" s="119" t="s">
        <v>547</v>
      </c>
      <c r="BF377" s="119" t="s">
        <v>547</v>
      </c>
      <c r="BG377" s="119" t="s">
        <v>547</v>
      </c>
      <c r="BH377" s="119" t="s">
        <v>547</v>
      </c>
      <c r="BI377" s="119" t="s">
        <v>547</v>
      </c>
      <c r="BJ377" s="119" t="s">
        <v>547</v>
      </c>
      <c r="BK377" s="119" t="s">
        <v>547</v>
      </c>
      <c r="BL377" s="119" t="s">
        <v>547</v>
      </c>
      <c r="BM377" s="120" t="s">
        <v>547</v>
      </c>
      <c r="BN377" s="119">
        <v>6925420</v>
      </c>
      <c r="BO377" s="118" t="s">
        <v>708</v>
      </c>
    </row>
  </sheetData>
  <mergeCells count="33">
    <mergeCell ref="I2:N2"/>
    <mergeCell ref="M3:M4"/>
    <mergeCell ref="N3:N4"/>
    <mergeCell ref="O2:AD2"/>
    <mergeCell ref="AC3:AC4"/>
    <mergeCell ref="AD3:AD4"/>
    <mergeCell ref="AE2:AG2"/>
    <mergeCell ref="AF3:AF4"/>
    <mergeCell ref="AG3:AG4"/>
    <mergeCell ref="AH2:AK2"/>
    <mergeCell ref="AJ3:AJ4"/>
    <mergeCell ref="AK3:AK4"/>
    <mergeCell ref="AL2:AR2"/>
    <mergeCell ref="AQ3:AQ4"/>
    <mergeCell ref="AR3:AR4"/>
    <mergeCell ref="AS2:AV2"/>
    <mergeCell ref="AU3:AU4"/>
    <mergeCell ref="AV3:AV4"/>
    <mergeCell ref="AW2:AZ2"/>
    <mergeCell ref="AY3:AY4"/>
    <mergeCell ref="AZ3:AZ4"/>
    <mergeCell ref="BA2:BD2"/>
    <mergeCell ref="BC3:BC4"/>
    <mergeCell ref="BD3:BD4"/>
    <mergeCell ref="BL2:BL4"/>
    <mergeCell ref="BM2:BM4"/>
    <mergeCell ref="BL375"/>
    <mergeCell ref="BE2:BG2"/>
    <mergeCell ref="BF3:BF4"/>
    <mergeCell ref="BG3:BG4"/>
    <mergeCell ref="BH2:BK2"/>
    <mergeCell ref="BJ3:BJ4"/>
    <mergeCell ref="BK3:BK4"/>
  </mergeCells>
  <hyperlinks>
    <hyperlink ref="I5" r:id="rId1" tooltip="http://127.0.0.1/632100230ffa6f0019e0462a" xr:uid="{00000000-0004-0000-1700-000000000000}"/>
    <hyperlink ref="K5" r:id="rId2" tooltip="http://127.0.0.1/632100230ffa6f0019e0462c" xr:uid="{00000000-0004-0000-1700-000001000000}"/>
    <hyperlink ref="BB5" r:id="rId3" tooltip="http://127.0.0.1/632100230ffa6f0019e04649" xr:uid="{00000000-0004-0000-1700-000002000000}"/>
    <hyperlink ref="I6" r:id="rId4" tooltip="http://127.0.0.1/632100270ffa6f0019e051a6" xr:uid="{00000000-0004-0000-1700-000003000000}"/>
    <hyperlink ref="K6" r:id="rId5" tooltip="http://127.0.0.1/632100270ffa6f0019e051a8" xr:uid="{00000000-0004-0000-1700-000004000000}"/>
    <hyperlink ref="BB6" r:id="rId6" tooltip="http://127.0.0.1/632100270ffa6f0019e051c5" xr:uid="{00000000-0004-0000-1700-000005000000}"/>
    <hyperlink ref="I7" r:id="rId7" tooltip="http://127.0.0.1/632100280ffa6f0019e05232" xr:uid="{00000000-0004-0000-1700-000006000000}"/>
    <hyperlink ref="K7" r:id="rId8" tooltip="http://127.0.0.1/632100280ffa6f0019e05234" xr:uid="{00000000-0004-0000-1700-000007000000}"/>
    <hyperlink ref="BB7" r:id="rId9" tooltip="http://127.0.0.1/632100280ffa6f0019e05251" xr:uid="{00000000-0004-0000-1700-000008000000}"/>
    <hyperlink ref="I8" r:id="rId10" tooltip="http://127.0.0.1/6321001e0ffa6f0019e039dc" xr:uid="{00000000-0004-0000-1700-000009000000}"/>
    <hyperlink ref="K8" r:id="rId11" tooltip="http://127.0.0.1/6321001e0ffa6f0019e039de" xr:uid="{00000000-0004-0000-1700-00000A000000}"/>
    <hyperlink ref="BB8" r:id="rId12" tooltip="http://127.0.0.1/6321001e0ffa6f0019e039fb" xr:uid="{00000000-0004-0000-1700-00000B000000}"/>
    <hyperlink ref="I9" r:id="rId13" tooltip="http://127.0.0.1/6321003c0ffa6f0019e08cd9" xr:uid="{00000000-0004-0000-1700-00000C000000}"/>
    <hyperlink ref="K9" r:id="rId14" tooltip="http://127.0.0.1/6321003c0ffa6f0019e08cdb" xr:uid="{00000000-0004-0000-1700-00000D000000}"/>
    <hyperlink ref="BB9" r:id="rId15" tooltip="http://127.0.0.1/6321003c0ffa6f0019e08cf8" xr:uid="{00000000-0004-0000-1700-00000E000000}"/>
    <hyperlink ref="I10" r:id="rId16" tooltip="http://127.0.0.1/632100320ffa6f0019e07023" xr:uid="{00000000-0004-0000-1700-00000F000000}"/>
    <hyperlink ref="K10" r:id="rId17" tooltip="http://127.0.0.1/632100320ffa6f0019e07025" xr:uid="{00000000-0004-0000-1700-000010000000}"/>
    <hyperlink ref="BB10" r:id="rId18" tooltip="http://127.0.0.1/632100320ffa6f0019e07042" xr:uid="{00000000-0004-0000-1700-000011000000}"/>
    <hyperlink ref="I11" r:id="rId19" tooltip="http://127.0.0.1/6321002d0ffa6f0019e060f6" xr:uid="{00000000-0004-0000-1700-000012000000}"/>
    <hyperlink ref="K11" r:id="rId20" tooltip="http://127.0.0.1/6321002d0ffa6f0019e060f8" xr:uid="{00000000-0004-0000-1700-000013000000}"/>
    <hyperlink ref="BB11" r:id="rId21" tooltip="http://127.0.0.1/6321002d0ffa6f0019e06115" xr:uid="{00000000-0004-0000-1700-000014000000}"/>
    <hyperlink ref="I12" r:id="rId22" tooltip="http://127.0.0.1/6321003b0ffa6f0019e08905" xr:uid="{00000000-0004-0000-1700-000015000000}"/>
    <hyperlink ref="K12" r:id="rId23" tooltip="http://127.0.0.1/6321003b0ffa6f0019e08907" xr:uid="{00000000-0004-0000-1700-000016000000}"/>
    <hyperlink ref="BB12" r:id="rId24" tooltip="http://127.0.0.1/6321003b0ffa6f0019e08924" xr:uid="{00000000-0004-0000-1700-000017000000}"/>
    <hyperlink ref="I13" r:id="rId25" tooltip="http://127.0.0.1/6321002d0ffa6f0019e06533" xr:uid="{00000000-0004-0000-1700-000018000000}"/>
    <hyperlink ref="K13" r:id="rId26" tooltip="http://127.0.0.1/6321002d0ffa6f0019e06535" xr:uid="{00000000-0004-0000-1700-000019000000}"/>
    <hyperlink ref="BB13" r:id="rId27" tooltip="http://127.0.0.1/6321002e0ffa6f0019e06552" xr:uid="{00000000-0004-0000-1700-00001A000000}"/>
    <hyperlink ref="I14" r:id="rId28" tooltip="http://127.0.0.1/6321001f0ffa6f0019e03c2f" xr:uid="{00000000-0004-0000-1700-00001B000000}"/>
    <hyperlink ref="K14" r:id="rId29" tooltip="http://127.0.0.1/6321001f0ffa6f0019e03c31" xr:uid="{00000000-0004-0000-1700-00001C000000}"/>
    <hyperlink ref="BB14" r:id="rId30" tooltip="http://127.0.0.1/6321001f0ffa6f0019e03c4e" xr:uid="{00000000-0004-0000-1700-00001D000000}"/>
    <hyperlink ref="I15" r:id="rId31" tooltip="http://127.0.0.1/6321002c0ffa6f0019e06001" xr:uid="{00000000-0004-0000-1700-00001E000000}"/>
    <hyperlink ref="K15" r:id="rId32" tooltip="http://127.0.0.1/6321002c0ffa6f0019e06003" xr:uid="{00000000-0004-0000-1700-00001F000000}"/>
    <hyperlink ref="BB15" r:id="rId33" tooltip="http://127.0.0.1/6321002c0ffa6f0019e06020" xr:uid="{00000000-0004-0000-1700-000020000000}"/>
    <hyperlink ref="I16" r:id="rId34" tooltip="http://127.0.0.1/6321002c0ffa6f0019e06024" xr:uid="{00000000-0004-0000-1700-000021000000}"/>
    <hyperlink ref="K16" r:id="rId35" tooltip="http://127.0.0.1/6321002c0ffa6f0019e06026" xr:uid="{00000000-0004-0000-1700-000022000000}"/>
    <hyperlink ref="BB16" r:id="rId36" tooltip="http://127.0.0.1/6321002c0ffa6f0019e06043" xr:uid="{00000000-0004-0000-1700-000023000000}"/>
    <hyperlink ref="I17" r:id="rId37" tooltip="http://127.0.0.1/632100240ffa6f0019e048e6" xr:uid="{00000000-0004-0000-1700-000024000000}"/>
    <hyperlink ref="K17" r:id="rId38" tooltip="http://127.0.0.1/632100240ffa6f0019e048e8" xr:uid="{00000000-0004-0000-1700-000025000000}"/>
    <hyperlink ref="BB17" r:id="rId39" tooltip="http://127.0.0.1/632100240ffa6f0019e04905" xr:uid="{00000000-0004-0000-1700-000026000000}"/>
    <hyperlink ref="I18" r:id="rId40" tooltip="http://127.0.0.1/6321002c0ffa6f0019e05fde" xr:uid="{00000000-0004-0000-1700-000027000000}"/>
    <hyperlink ref="K18" r:id="rId41" tooltip="http://127.0.0.1/6321002c0ffa6f0019e05fe0" xr:uid="{00000000-0004-0000-1700-000028000000}"/>
    <hyperlink ref="BB18" r:id="rId42" tooltip="http://127.0.0.1/6321002c0ffa6f0019e05ffd" xr:uid="{00000000-0004-0000-1700-000029000000}"/>
    <hyperlink ref="I19" r:id="rId43" tooltip="http://127.0.0.1/6321002d0ffa6f0019e063d5" xr:uid="{00000000-0004-0000-1700-00002A000000}"/>
    <hyperlink ref="K19" r:id="rId44" tooltip="http://127.0.0.1/6321002d0ffa6f0019e063d7" xr:uid="{00000000-0004-0000-1700-00002B000000}"/>
    <hyperlink ref="BB19" r:id="rId45" tooltip="http://127.0.0.1/6321002d0ffa6f0019e063f4" xr:uid="{00000000-0004-0000-1700-00002C000000}"/>
    <hyperlink ref="I20" r:id="rId46" tooltip="http://127.0.0.1/632100290ffa6f0019e057f0" xr:uid="{00000000-0004-0000-1700-00002D000000}"/>
    <hyperlink ref="K20" r:id="rId47" tooltip="http://127.0.0.1/632100290ffa6f0019e057f2" xr:uid="{00000000-0004-0000-1700-00002E000000}"/>
    <hyperlink ref="BB20" r:id="rId48" tooltip="http://127.0.0.1/632100290ffa6f0019e0580f" xr:uid="{00000000-0004-0000-1700-00002F000000}"/>
    <hyperlink ref="I21" r:id="rId49" tooltip="http://127.0.0.1/6321001e0ffa6f0019e036b7" xr:uid="{00000000-0004-0000-1700-000030000000}"/>
    <hyperlink ref="K21" r:id="rId50" tooltip="http://127.0.0.1/6321001e0ffa6f0019e036b9" xr:uid="{00000000-0004-0000-1700-000031000000}"/>
    <hyperlink ref="BB21" r:id="rId51" tooltip="http://127.0.0.1/6321001e0ffa6f0019e036d6" xr:uid="{00000000-0004-0000-1700-000032000000}"/>
    <hyperlink ref="I22" r:id="rId52" tooltip="http://127.0.0.1/632100400ffa6f0019e09602" xr:uid="{00000000-0004-0000-1700-000033000000}"/>
    <hyperlink ref="K22" r:id="rId53" tooltip="http://127.0.0.1/632100400ffa6f0019e09604" xr:uid="{00000000-0004-0000-1700-000034000000}"/>
    <hyperlink ref="BB22" r:id="rId54" tooltip="http://127.0.0.1/632100400ffa6f0019e09621" xr:uid="{00000000-0004-0000-1700-000035000000}"/>
    <hyperlink ref="I23" r:id="rId55" tooltip="http://127.0.0.1/6321003c0ffa6f0019e08a86" xr:uid="{00000000-0004-0000-1700-000036000000}"/>
    <hyperlink ref="K23" r:id="rId56" tooltip="http://127.0.0.1/6321003c0ffa6f0019e08a88" xr:uid="{00000000-0004-0000-1700-000037000000}"/>
    <hyperlink ref="BB23" r:id="rId57" tooltip="http://127.0.0.1/6321003c0ffa6f0019e08aa5" xr:uid="{00000000-0004-0000-1700-000038000000}"/>
    <hyperlink ref="I24" r:id="rId58" tooltip="http://127.0.0.1/632100310ffa6f0019e06cfe" xr:uid="{00000000-0004-0000-1700-000039000000}"/>
    <hyperlink ref="K24" r:id="rId59" tooltip="http://127.0.0.1/632100310ffa6f0019e06d00" xr:uid="{00000000-0004-0000-1700-00003A000000}"/>
    <hyperlink ref="BB24" r:id="rId60" tooltip="http://127.0.0.1/632100310ffa6f0019e06d1d" xr:uid="{00000000-0004-0000-1700-00003B000000}"/>
    <hyperlink ref="I25" r:id="rId61" tooltip="http://127.0.0.1/6321003b0ffa6f0019e08810" xr:uid="{00000000-0004-0000-1700-00003C000000}"/>
    <hyperlink ref="K25" r:id="rId62" tooltip="http://127.0.0.1/6321003b0ffa6f0019e08812" xr:uid="{00000000-0004-0000-1700-00003D000000}"/>
    <hyperlink ref="I26" r:id="rId63" tooltip="http://127.0.0.1/632100370ffa6f0019e07c94" xr:uid="{00000000-0004-0000-1700-00003E000000}"/>
    <hyperlink ref="K26" r:id="rId64" tooltip="http://127.0.0.1/632100370ffa6f0019e07c96" xr:uid="{00000000-0004-0000-1700-00003F000000}"/>
    <hyperlink ref="BB26" r:id="rId65" tooltip="http://127.0.0.1/632100370ffa6f0019e07cb3" xr:uid="{00000000-0004-0000-1700-000040000000}"/>
    <hyperlink ref="I27" r:id="rId66" tooltip="http://127.0.0.1/632100240ffa6f0019e048a0" xr:uid="{00000000-0004-0000-1700-000041000000}"/>
    <hyperlink ref="K27" r:id="rId67" tooltip="http://127.0.0.1/632100240ffa6f0019e048a2" xr:uid="{00000000-0004-0000-1700-000042000000}"/>
    <hyperlink ref="BB27" r:id="rId68" tooltip="http://127.0.0.1/632100240ffa6f0019e048bf" xr:uid="{00000000-0004-0000-1700-000043000000}"/>
    <hyperlink ref="I28" r:id="rId69" tooltip="http://127.0.0.1/6321002c0ffa6f0019e06047" xr:uid="{00000000-0004-0000-1700-000044000000}"/>
    <hyperlink ref="K28" r:id="rId70" tooltip="http://127.0.0.1/6321002c0ffa6f0019e06049" xr:uid="{00000000-0004-0000-1700-000045000000}"/>
    <hyperlink ref="BB28" r:id="rId71" tooltip="http://127.0.0.1/6321002c0ffa6f0019e06066" xr:uid="{00000000-0004-0000-1700-000046000000}"/>
    <hyperlink ref="I29" r:id="rId72" tooltip="http://127.0.0.1/632100240ffa6f0019e04972" xr:uid="{00000000-0004-0000-1700-000047000000}"/>
    <hyperlink ref="K29" r:id="rId73" tooltip="http://127.0.0.1/632100240ffa6f0019e04974" xr:uid="{00000000-0004-0000-1700-000048000000}"/>
    <hyperlink ref="BB29" r:id="rId74" tooltip="http://127.0.0.1/632100240ffa6f0019e04991" xr:uid="{00000000-0004-0000-1700-000049000000}"/>
    <hyperlink ref="I30" r:id="rId75" tooltip="http://127.0.0.1/6321001e0ffa6f0019e03a8b" xr:uid="{00000000-0004-0000-1700-00004A000000}"/>
    <hyperlink ref="K30" r:id="rId76" tooltip="http://127.0.0.1/6321001e0ffa6f0019e03a8d" xr:uid="{00000000-0004-0000-1700-00004B000000}"/>
    <hyperlink ref="BB30" r:id="rId77" tooltip="http://127.0.0.1/6321001e0ffa6f0019e03aaa" xr:uid="{00000000-0004-0000-1700-00004C000000}"/>
    <hyperlink ref="I31" r:id="rId78" tooltip="http://127.0.0.1/6321001e0ffa6f0019e037f2" xr:uid="{00000000-0004-0000-1700-00004D000000}"/>
    <hyperlink ref="K31" r:id="rId79" tooltip="http://127.0.0.1/6321001e0ffa6f0019e037f4" xr:uid="{00000000-0004-0000-1700-00004E000000}"/>
    <hyperlink ref="BB31" r:id="rId80" tooltip="http://127.0.0.1/6321001e0ffa6f0019e03811" xr:uid="{00000000-0004-0000-1700-00004F000000}"/>
    <hyperlink ref="I32" r:id="rId81" tooltip="http://127.0.0.1/6321003b0ffa6f0019e0894b" xr:uid="{00000000-0004-0000-1700-000050000000}"/>
    <hyperlink ref="K32" r:id="rId82" tooltip="http://127.0.0.1/6321003b0ffa6f0019e0894d" xr:uid="{00000000-0004-0000-1700-000051000000}"/>
    <hyperlink ref="BB32" r:id="rId83" tooltip="http://127.0.0.1/6321003b0ffa6f0019e0896a" xr:uid="{00000000-0004-0000-1700-000052000000}"/>
    <hyperlink ref="I33" r:id="rId84" tooltip="http://127.0.0.1/6321001e0ffa6f0019e03743" xr:uid="{00000000-0004-0000-1700-000053000000}"/>
    <hyperlink ref="K33" r:id="rId85" tooltip="http://127.0.0.1/6321001e0ffa6f0019e03745" xr:uid="{00000000-0004-0000-1700-000054000000}"/>
    <hyperlink ref="BB33" r:id="rId86" tooltip="http://127.0.0.1/6321001e0ffa6f0019e03762" xr:uid="{00000000-0004-0000-1700-000055000000}"/>
    <hyperlink ref="I34" r:id="rId87" tooltip="http://127.0.0.1/632100370ffa6f0019e07cb7" xr:uid="{00000000-0004-0000-1700-000056000000}"/>
    <hyperlink ref="K34" r:id="rId88" tooltip="http://127.0.0.1/632100370ffa6f0019e07cb9" xr:uid="{00000000-0004-0000-1700-000057000000}"/>
    <hyperlink ref="BB34" r:id="rId89" tooltip="http://127.0.0.1/632100370ffa6f0019e07cd6" xr:uid="{00000000-0004-0000-1700-000058000000}"/>
    <hyperlink ref="I35" r:id="rId90" tooltip="http://127.0.0.1/632100290ffa6f0019e05813" xr:uid="{00000000-0004-0000-1700-000059000000}"/>
    <hyperlink ref="K35" r:id="rId91" tooltip="http://127.0.0.1/632100290ffa6f0019e05815" xr:uid="{00000000-0004-0000-1700-00005A000000}"/>
    <hyperlink ref="BB35" r:id="rId92" tooltip="http://127.0.0.1/632100290ffa6f0019e05832" xr:uid="{00000000-0004-0000-1700-00005B000000}"/>
    <hyperlink ref="I36" r:id="rId93" tooltip="http://127.0.0.1/6321002d0ffa6f0019e06254" xr:uid="{00000000-0004-0000-1700-00005C000000}"/>
    <hyperlink ref="K36" r:id="rId94" tooltip="http://127.0.0.1/6321002d0ffa6f0019e06256" xr:uid="{00000000-0004-0000-1700-00005D000000}"/>
    <hyperlink ref="BB36" r:id="rId95" tooltip="http://127.0.0.1/6321002d0ffa6f0019e06273" xr:uid="{00000000-0004-0000-1700-00005E000000}"/>
    <hyperlink ref="I37" r:id="rId96" tooltip="http://127.0.0.1/632100320ffa6f0019e06ec5" xr:uid="{00000000-0004-0000-1700-00005F000000}"/>
    <hyperlink ref="K37" r:id="rId97" tooltip="http://127.0.0.1/632100320ffa6f0019e06ec7" xr:uid="{00000000-0004-0000-1700-000060000000}"/>
    <hyperlink ref="BB37" r:id="rId98" tooltip="http://127.0.0.1/632100320ffa6f0019e06ee4" xr:uid="{00000000-0004-0000-1700-000061000000}"/>
    <hyperlink ref="I38" r:id="rId99" tooltip="http://127.0.0.1/632100330ffa6f0019e07302" xr:uid="{00000000-0004-0000-1700-000062000000}"/>
    <hyperlink ref="K38" r:id="rId100" tooltip="http://127.0.0.1/632100330ffa6f0019e07304" xr:uid="{00000000-0004-0000-1700-000063000000}"/>
    <hyperlink ref="BB38" r:id="rId101" tooltip="http://127.0.0.1/632100330ffa6f0019e07321" xr:uid="{00000000-0004-0000-1700-000064000000}"/>
    <hyperlink ref="I39" r:id="rId102" tooltip="http://127.0.0.1/6321002d0ffa6f0019e0629a" xr:uid="{00000000-0004-0000-1700-000065000000}"/>
    <hyperlink ref="K39" r:id="rId103" tooltip="http://127.0.0.1/6321002d0ffa6f0019e0629c" xr:uid="{00000000-0004-0000-1700-000066000000}"/>
    <hyperlink ref="BB39" r:id="rId104" tooltip="http://127.0.0.1/6321002d0ffa6f0019e062b9" xr:uid="{00000000-0004-0000-1700-000067000000}"/>
    <hyperlink ref="I40" r:id="rId105" tooltip="http://127.0.0.1/632100230ffa6f0019e04788" xr:uid="{00000000-0004-0000-1700-000068000000}"/>
    <hyperlink ref="K40" r:id="rId106" tooltip="http://127.0.0.1/632100230ffa6f0019e0478a" xr:uid="{00000000-0004-0000-1700-000069000000}"/>
    <hyperlink ref="BB40" r:id="rId107" tooltip="http://127.0.0.1/632100230ffa6f0019e047a7" xr:uid="{00000000-0004-0000-1700-00006A000000}"/>
    <hyperlink ref="I41" r:id="rId108" tooltip="http://127.0.0.1/632100280ffa6f0019e05462" xr:uid="{00000000-0004-0000-1700-00006B000000}"/>
    <hyperlink ref="K41" r:id="rId109" tooltip="http://127.0.0.1/632100280ffa6f0019e05464" xr:uid="{00000000-0004-0000-1700-00006C000000}"/>
    <hyperlink ref="BB41" r:id="rId110" tooltip="http://127.0.0.1/632100280ffa6f0019e05481" xr:uid="{00000000-0004-0000-1700-00006D000000}"/>
    <hyperlink ref="I42" r:id="rId111" tooltip="http://127.0.0.1/6321002d0ffa6f0019e064ed" xr:uid="{00000000-0004-0000-1700-00006E000000}"/>
    <hyperlink ref="K42" r:id="rId112" tooltip="http://127.0.0.1/6321002d0ffa6f0019e064ef" xr:uid="{00000000-0004-0000-1700-00006F000000}"/>
    <hyperlink ref="BB42" r:id="rId113" tooltip="http://127.0.0.1/6321002d0ffa6f0019e0650c" xr:uid="{00000000-0004-0000-1700-000070000000}"/>
    <hyperlink ref="I43" r:id="rId114" tooltip="http://127.0.0.1/6321002e0ffa6f0019e06579" xr:uid="{00000000-0004-0000-1700-000071000000}"/>
    <hyperlink ref="K43" r:id="rId115" tooltip="http://127.0.0.1/6321002e0ffa6f0019e0657b" xr:uid="{00000000-0004-0000-1700-000072000000}"/>
    <hyperlink ref="BB43" r:id="rId116" tooltip="http://127.0.0.1/6321002e0ffa6f0019e06598" xr:uid="{00000000-0004-0000-1700-000073000000}"/>
    <hyperlink ref="I44" r:id="rId117" tooltip="http://127.0.0.1/632100370ffa6f0019e07c08" xr:uid="{00000000-0004-0000-1700-000074000000}"/>
    <hyperlink ref="K44" r:id="rId118" tooltip="http://127.0.0.1/632100370ffa6f0019e07c0a" xr:uid="{00000000-0004-0000-1700-000075000000}"/>
    <hyperlink ref="BB44" r:id="rId119" tooltip="http://127.0.0.1/632100370ffa6f0019e07c27" xr:uid="{00000000-0004-0000-1700-000076000000}"/>
    <hyperlink ref="I45" r:id="rId120" tooltip="http://127.0.0.1/632100230ffa6f0019e047f1" xr:uid="{00000000-0004-0000-1700-000077000000}"/>
    <hyperlink ref="K45" r:id="rId121" tooltip="http://127.0.0.1/632100230ffa6f0019e047f3" xr:uid="{00000000-0004-0000-1700-000078000000}"/>
    <hyperlink ref="BB45" r:id="rId122" tooltip="http://127.0.0.1/632100230ffa6f0019e04810" xr:uid="{00000000-0004-0000-1700-000079000000}"/>
    <hyperlink ref="I46" r:id="rId123" tooltip="http://127.0.0.1/632100370ffa6f0019e07ee7" xr:uid="{00000000-0004-0000-1700-00007A000000}"/>
    <hyperlink ref="K46" r:id="rId124" tooltip="http://127.0.0.1/632100370ffa6f0019e07ee9" xr:uid="{00000000-0004-0000-1700-00007B000000}"/>
    <hyperlink ref="BB46" r:id="rId125" tooltip="http://127.0.0.1/632100370ffa6f0019e07f06" xr:uid="{00000000-0004-0000-1700-00007C000000}"/>
    <hyperlink ref="I47" r:id="rId126" tooltip="http://127.0.0.1/632100320ffa6f0019e0713b" xr:uid="{00000000-0004-0000-1700-00007D000000}"/>
    <hyperlink ref="K47" r:id="rId127" tooltip="http://127.0.0.1/632100320ffa6f0019e0713d" xr:uid="{00000000-0004-0000-1700-00007E000000}"/>
    <hyperlink ref="BB47" r:id="rId128" tooltip="http://127.0.0.1/632100320ffa6f0019e0715a" xr:uid="{00000000-0004-0000-1700-00007F000000}"/>
    <hyperlink ref="I48" r:id="rId129" tooltip="http://127.0.0.1/6321001e0ffa6f0019e039b9" xr:uid="{00000000-0004-0000-1700-000080000000}"/>
    <hyperlink ref="K48" r:id="rId130" tooltip="http://127.0.0.1/6321001e0ffa6f0019e039bb" xr:uid="{00000000-0004-0000-1700-000081000000}"/>
    <hyperlink ref="BB48" r:id="rId131" tooltip="http://127.0.0.1/6321001e0ffa6f0019e039d8" xr:uid="{00000000-0004-0000-1700-000082000000}"/>
    <hyperlink ref="I49" r:id="rId132" tooltip="http://127.0.0.1/6321003b0ffa6f0019e08a1d" xr:uid="{00000000-0004-0000-1700-000083000000}"/>
    <hyperlink ref="K49" r:id="rId133" tooltip="http://127.0.0.1/6321003b0ffa6f0019e08a1f" xr:uid="{00000000-0004-0000-1700-000084000000}"/>
    <hyperlink ref="BB49" r:id="rId134" tooltip="http://127.0.0.1/6321003c0ffa6f0019e08a3c" xr:uid="{00000000-0004-0000-1700-000085000000}"/>
    <hyperlink ref="I50" r:id="rId135" tooltip="http://127.0.0.1/6321001e0ffa6f0019e03766" xr:uid="{00000000-0004-0000-1700-000086000000}"/>
    <hyperlink ref="K50" r:id="rId136" tooltip="http://127.0.0.1/6321001e0ffa6f0019e03768" xr:uid="{00000000-0004-0000-1700-000087000000}"/>
    <hyperlink ref="BB50" r:id="rId137" tooltip="http://127.0.0.1/6321001e0ffa6f0019e03785" xr:uid="{00000000-0004-0000-1700-000088000000}"/>
    <hyperlink ref="I51" r:id="rId138" tooltip="http://127.0.0.1/632100320ffa6f0019e070af" xr:uid="{00000000-0004-0000-1700-000089000000}"/>
    <hyperlink ref="K51" r:id="rId139" tooltip="http://127.0.0.1/632100320ffa6f0019e070b1" xr:uid="{00000000-0004-0000-1700-00008A000000}"/>
    <hyperlink ref="BB51" r:id="rId140" tooltip="http://127.0.0.1/632100320ffa6f0019e070ce" xr:uid="{00000000-0004-0000-1700-00008B000000}"/>
    <hyperlink ref="I52" r:id="rId141" tooltip="http://127.0.0.1/632100320ffa6f0019e071a4" xr:uid="{00000000-0004-0000-1700-00008C000000}"/>
    <hyperlink ref="K52" r:id="rId142" tooltip="http://127.0.0.1/632100320ffa6f0019e071a6" xr:uid="{00000000-0004-0000-1700-00008D000000}"/>
    <hyperlink ref="BB52" r:id="rId143" tooltip="http://127.0.0.1/632100320ffa6f0019e071c3" xr:uid="{00000000-0004-0000-1700-00008E000000}"/>
    <hyperlink ref="I53" r:id="rId144" tooltip="http://127.0.0.1/632100290ffa6f0019e056d8" xr:uid="{00000000-0004-0000-1700-00008F000000}"/>
    <hyperlink ref="K53" r:id="rId145" tooltip="http://127.0.0.1/632100290ffa6f0019e056da" xr:uid="{00000000-0004-0000-1700-000090000000}"/>
    <hyperlink ref="BB53" r:id="rId146" tooltip="http://127.0.0.1/632100290ffa6f0019e056f7" xr:uid="{00000000-0004-0000-1700-000091000000}"/>
    <hyperlink ref="I54" r:id="rId147" tooltip="http://127.0.0.1/632100370ffa6f0019e07e15" xr:uid="{00000000-0004-0000-1700-000092000000}"/>
    <hyperlink ref="K54" r:id="rId148" tooltip="http://127.0.0.1/632100370ffa6f0019e07e17" xr:uid="{00000000-0004-0000-1700-000093000000}"/>
    <hyperlink ref="BB54" r:id="rId149" tooltip="http://127.0.0.1/632100370ffa6f0019e07e34" xr:uid="{00000000-0004-0000-1700-000094000000}"/>
    <hyperlink ref="I55" r:id="rId150" tooltip="http://127.0.0.1/6321003b0ffa6f0019e088bf" xr:uid="{00000000-0004-0000-1700-000095000000}"/>
    <hyperlink ref="K55" r:id="rId151" tooltip="http://127.0.0.1/6321003b0ffa6f0019e088c1" xr:uid="{00000000-0004-0000-1700-000096000000}"/>
    <hyperlink ref="BB55" r:id="rId152" tooltip="http://127.0.0.1/6321003b0ffa6f0019e088de" xr:uid="{00000000-0004-0000-1700-000097000000}"/>
    <hyperlink ref="I56" r:id="rId153" tooltip="http://127.0.0.1/6321001d0ffa6f0019e03671" xr:uid="{00000000-0004-0000-1700-000098000000}"/>
    <hyperlink ref="K56" r:id="rId154" tooltip="http://127.0.0.1/6321001d0ffa6f0019e03673" xr:uid="{00000000-0004-0000-1700-000099000000}"/>
    <hyperlink ref="BB56" r:id="rId155" tooltip="http://127.0.0.1/6321001d0ffa6f0019e03690" xr:uid="{00000000-0004-0000-1700-00009A000000}"/>
    <hyperlink ref="I57" r:id="rId156" tooltip="http://127.0.0.1/632100230ffa6f0019e044ef" xr:uid="{00000000-0004-0000-1700-00009B000000}"/>
    <hyperlink ref="K57" r:id="rId157" tooltip="http://127.0.0.1/632100230ffa6f0019e044f1" xr:uid="{00000000-0004-0000-1700-00009C000000}"/>
    <hyperlink ref="BB57" r:id="rId158" tooltip="http://127.0.0.1/632100230ffa6f0019e0450e" xr:uid="{00000000-0004-0000-1700-00009D000000}"/>
    <hyperlink ref="I58" r:id="rId159" tooltip="http://127.0.0.1/632100230ffa6f0019e0457b" xr:uid="{00000000-0004-0000-1700-00009E000000}"/>
    <hyperlink ref="K58" r:id="rId160" tooltip="http://127.0.0.1/632100230ffa6f0019e0457d" xr:uid="{00000000-0004-0000-1700-00009F000000}"/>
    <hyperlink ref="BB58" r:id="rId161" tooltip="http://127.0.0.1/632100230ffa6f0019e0459a" xr:uid="{00000000-0004-0000-1700-0000A0000000}"/>
    <hyperlink ref="I59" r:id="rId162" tooltip="http://127.0.0.1/632100330ffa6f0019e072bc" xr:uid="{00000000-0004-0000-1700-0000A1000000}"/>
    <hyperlink ref="K59" r:id="rId163" tooltip="http://127.0.0.1/632100330ffa6f0019e072be" xr:uid="{00000000-0004-0000-1700-0000A2000000}"/>
    <hyperlink ref="BB59" r:id="rId164" tooltip="http://127.0.0.1/632100330ffa6f0019e072db" xr:uid="{00000000-0004-0000-1700-0000A3000000}"/>
    <hyperlink ref="I60" r:id="rId165" tooltip="http://127.0.0.1/6321001e0ffa6f0019e037ac" xr:uid="{00000000-0004-0000-1700-0000A4000000}"/>
    <hyperlink ref="K60" r:id="rId166" tooltip="http://127.0.0.1/6321001e0ffa6f0019e037ae" xr:uid="{00000000-0004-0000-1700-0000A5000000}"/>
    <hyperlink ref="BB60" r:id="rId167" tooltip="http://127.0.0.1/6321001e0ffa6f0019e037cb" xr:uid="{00000000-0004-0000-1700-0000A6000000}"/>
    <hyperlink ref="I61" r:id="rId168" tooltip="http://127.0.0.1/6321003c0ffa6f0019e08c2a" xr:uid="{00000000-0004-0000-1700-0000A7000000}"/>
    <hyperlink ref="K61" r:id="rId169" tooltip="http://127.0.0.1/6321003c0ffa6f0019e08c2c" xr:uid="{00000000-0004-0000-1700-0000A8000000}"/>
    <hyperlink ref="BB61" r:id="rId170" tooltip="http://127.0.0.1/6321003c0ffa6f0019e08c49" xr:uid="{00000000-0004-0000-1700-0000A9000000}"/>
    <hyperlink ref="I62" r:id="rId171" tooltip="http://127.0.0.1/6321001f0ffa6f0019e03c52" xr:uid="{00000000-0004-0000-1700-0000AA000000}"/>
    <hyperlink ref="K62" r:id="rId172" tooltip="http://127.0.0.1/6321001f0ffa6f0019e03c54" xr:uid="{00000000-0004-0000-1700-0000AB000000}"/>
    <hyperlink ref="BB62" r:id="rId173" tooltip="http://127.0.0.1/6321001f0ffa6f0019e03c71" xr:uid="{00000000-0004-0000-1700-0000AC000000}"/>
    <hyperlink ref="I63" r:id="rId174" tooltip="http://127.0.0.1/632100370ffa6f0019e07af0" xr:uid="{00000000-0004-0000-1700-0000AD000000}"/>
    <hyperlink ref="K63" r:id="rId175" tooltip="http://127.0.0.1/632100370ffa6f0019e07af2" xr:uid="{00000000-0004-0000-1700-0000AE000000}"/>
    <hyperlink ref="BB63" r:id="rId176" tooltip="http://127.0.0.1/632100370ffa6f0019e07b0f" xr:uid="{00000000-0004-0000-1700-0000AF000000}"/>
    <hyperlink ref="I64" r:id="rId177" tooltip="http://127.0.0.1/632100230ffa6f0019e04607" xr:uid="{00000000-0004-0000-1700-0000B0000000}"/>
    <hyperlink ref="K64" r:id="rId178" tooltip="http://127.0.0.1/632100230ffa6f0019e04609" xr:uid="{00000000-0004-0000-1700-0000B1000000}"/>
    <hyperlink ref="BB64" r:id="rId179" tooltip="http://127.0.0.1/632100230ffa6f0019e04626" xr:uid="{00000000-0004-0000-1700-0000B2000000}"/>
    <hyperlink ref="I65" r:id="rId180" tooltip="http://127.0.0.1/6321003c0ffa6f0019e08aef" xr:uid="{00000000-0004-0000-1700-0000B3000000}"/>
    <hyperlink ref="K65" r:id="rId181" tooltip="http://127.0.0.1/6321003c0ffa6f0019e08af1" xr:uid="{00000000-0004-0000-1700-0000B4000000}"/>
    <hyperlink ref="BB65" r:id="rId182" tooltip="http://127.0.0.1/6321003c0ffa6f0019e08b0e" xr:uid="{00000000-0004-0000-1700-0000B5000000}"/>
    <hyperlink ref="I66" r:id="rId183" tooltip="http://127.0.0.1/6321002d0ffa6f0019e061a5" xr:uid="{00000000-0004-0000-1700-0000B6000000}"/>
    <hyperlink ref="K66" r:id="rId184" tooltip="http://127.0.0.1/6321002d0ffa6f0019e061a7" xr:uid="{00000000-0004-0000-1700-0000B7000000}"/>
    <hyperlink ref="BB66" r:id="rId185" tooltip="http://127.0.0.1/6321002d0ffa6f0019e061c4" xr:uid="{00000000-0004-0000-1700-0000B8000000}"/>
    <hyperlink ref="I67" r:id="rId186" tooltip="http://127.0.0.1/632100370ffa6f0019e07b13" xr:uid="{00000000-0004-0000-1700-0000B9000000}"/>
    <hyperlink ref="K67" r:id="rId187" tooltip="http://127.0.0.1/632100370ffa6f0019e07b15" xr:uid="{00000000-0004-0000-1700-0000BA000000}"/>
    <hyperlink ref="BB67" r:id="rId188" tooltip="http://127.0.0.1/632100370ffa6f0019e07b32" xr:uid="{00000000-0004-0000-1700-0000BB000000}"/>
    <hyperlink ref="I68" r:id="rId189" tooltip="http://127.0.0.1/632100360ffa6f0019e07a87" xr:uid="{00000000-0004-0000-1700-0000BC000000}"/>
    <hyperlink ref="K68" r:id="rId190" tooltip="http://127.0.0.1/632100360ffa6f0019e07a89" xr:uid="{00000000-0004-0000-1700-0000BD000000}"/>
    <hyperlink ref="BB68" r:id="rId191" tooltip="http://127.0.0.1/632100360ffa6f0019e07aa6" xr:uid="{00000000-0004-0000-1700-0000BE000000}"/>
    <hyperlink ref="I69" r:id="rId192" tooltip="http://127.0.0.1/632100290ffa6f0019e05787" xr:uid="{00000000-0004-0000-1700-0000BF000000}"/>
    <hyperlink ref="K69" r:id="rId193" tooltip="http://127.0.0.1/632100290ffa6f0019e05789" xr:uid="{00000000-0004-0000-1700-0000C0000000}"/>
    <hyperlink ref="BB69" r:id="rId194" tooltip="http://127.0.0.1/632100290ffa6f0019e057a6" xr:uid="{00000000-0004-0000-1700-0000C1000000}"/>
    <hyperlink ref="I70" r:id="rId195" tooltip="http://127.0.0.1/632100320ffa6f0019e070f5" xr:uid="{00000000-0004-0000-1700-0000C2000000}"/>
    <hyperlink ref="K70" r:id="rId196" tooltip="http://127.0.0.1/632100320ffa6f0019e070f7" xr:uid="{00000000-0004-0000-1700-0000C3000000}"/>
    <hyperlink ref="BB70" r:id="rId197" tooltip="http://127.0.0.1/632100320ffa6f0019e07114" xr:uid="{00000000-0004-0000-1700-0000C4000000}"/>
    <hyperlink ref="I71" r:id="rId198" tooltip="http://127.0.0.1/632100240ffa6f0019e04a44" xr:uid="{00000000-0004-0000-1700-0000C5000000}"/>
    <hyperlink ref="K71" r:id="rId199" tooltip="http://127.0.0.1/632100240ffa6f0019e04a46" xr:uid="{00000000-0004-0000-1700-0000C6000000}"/>
    <hyperlink ref="BB71" r:id="rId200" tooltip="http://127.0.0.1/632100240ffa6f0019e04a63" xr:uid="{00000000-0004-0000-1700-0000C7000000}"/>
    <hyperlink ref="I72" r:id="rId201" tooltip="http://127.0.0.1/632100360ffa6f0019e07a64" xr:uid="{00000000-0004-0000-1700-0000C8000000}"/>
    <hyperlink ref="K72" r:id="rId202" tooltip="http://127.0.0.1/632100360ffa6f0019e07a66" xr:uid="{00000000-0004-0000-1700-0000C9000000}"/>
    <hyperlink ref="BB72" r:id="rId203" tooltip="http://127.0.0.1/632100360ffa6f0019e07a83" xr:uid="{00000000-0004-0000-1700-0000CA000000}"/>
    <hyperlink ref="I73" r:id="rId204" tooltip="http://127.0.0.1/632100320ffa6f0019e07069" xr:uid="{00000000-0004-0000-1700-0000CB000000}"/>
    <hyperlink ref="K73" r:id="rId205" tooltip="http://127.0.0.1/632100320ffa6f0019e0706b" xr:uid="{00000000-0004-0000-1700-0000CC000000}"/>
    <hyperlink ref="BB73" r:id="rId206" tooltip="http://127.0.0.1/632100320ffa6f0019e07088" xr:uid="{00000000-0004-0000-1700-0000CD000000}"/>
    <hyperlink ref="I74" r:id="rId207" tooltip="http://127.0.0.1/632100230ffa6f0019e04814" xr:uid="{00000000-0004-0000-1700-0000CE000000}"/>
    <hyperlink ref="K74" r:id="rId208" tooltip="http://127.0.0.1/632100230ffa6f0019e04816" xr:uid="{00000000-0004-0000-1700-0000CF000000}"/>
    <hyperlink ref="BB74" r:id="rId209" tooltip="http://127.0.0.1/632100230ffa6f0019e04833" xr:uid="{00000000-0004-0000-1700-0000D0000000}"/>
    <hyperlink ref="I75" r:id="rId210" tooltip="http://127.0.0.1/6321001e0ffa6f0019e036fd" xr:uid="{00000000-0004-0000-1700-0000D1000000}"/>
    <hyperlink ref="K75" r:id="rId211" tooltip="http://127.0.0.1/6321001e0ffa6f0019e036ff" xr:uid="{00000000-0004-0000-1700-0000D2000000}"/>
    <hyperlink ref="BB75" r:id="rId212" tooltip="http://127.0.0.1/6321001e0ffa6f0019e0371c" xr:uid="{00000000-0004-0000-1700-0000D3000000}"/>
    <hyperlink ref="I76" r:id="rId213" tooltip="http://127.0.0.1/6321002d0ffa6f0019e0615f" xr:uid="{00000000-0004-0000-1700-0000D4000000}"/>
    <hyperlink ref="K76" r:id="rId214" tooltip="http://127.0.0.1/6321002d0ffa6f0019e06161" xr:uid="{00000000-0004-0000-1700-0000D5000000}"/>
    <hyperlink ref="BB76" r:id="rId215" tooltip="http://127.0.0.1/6321002d0ffa6f0019e0617e" xr:uid="{00000000-0004-0000-1700-0000D6000000}"/>
    <hyperlink ref="I77" r:id="rId216" tooltip="http://127.0.0.1/6321003b0ffa6f0019e089b4" xr:uid="{00000000-0004-0000-1700-0000D7000000}"/>
    <hyperlink ref="K77" r:id="rId217" tooltip="http://127.0.0.1/6321003b0ffa6f0019e089b6" xr:uid="{00000000-0004-0000-1700-0000D8000000}"/>
    <hyperlink ref="BB77" r:id="rId218" tooltip="http://127.0.0.1/6321003b0ffa6f0019e089d3" xr:uid="{00000000-0004-0000-1700-0000D9000000}"/>
    <hyperlink ref="I78" r:id="rId219" tooltip="http://127.0.0.1/632100370ffa6f0019e07dcf" xr:uid="{00000000-0004-0000-1700-0000DA000000}"/>
    <hyperlink ref="K78" r:id="rId220" tooltip="http://127.0.0.1/632100370ffa6f0019e07dd1" xr:uid="{00000000-0004-0000-1700-0000DB000000}"/>
    <hyperlink ref="BB78" r:id="rId221" tooltip="http://127.0.0.1/632100370ffa6f0019e07dee" xr:uid="{00000000-0004-0000-1700-0000DC000000}"/>
    <hyperlink ref="I79" r:id="rId222" tooltip="http://127.0.0.1/6321002c0ffa6f0019e05fbb" xr:uid="{00000000-0004-0000-1700-0000DD000000}"/>
    <hyperlink ref="K79" r:id="rId223" tooltip="http://127.0.0.1/6321002c0ffa6f0019e05fbd" xr:uid="{00000000-0004-0000-1700-0000DE000000}"/>
    <hyperlink ref="BB79" r:id="rId224" tooltip="http://127.0.0.1/6321002c0ffa6f0019e05fda" xr:uid="{00000000-0004-0000-1700-0000DF000000}"/>
    <hyperlink ref="I80" r:id="rId225" tooltip="http://127.0.0.1/632100280ffa6f0019e05390" xr:uid="{00000000-0004-0000-1700-0000E0000000}"/>
    <hyperlink ref="K80" r:id="rId226" tooltip="http://127.0.0.1/632100280ffa6f0019e05392" xr:uid="{00000000-0004-0000-1700-0000E1000000}"/>
    <hyperlink ref="BB80" r:id="rId227" tooltip="http://127.0.0.1/632100280ffa6f0019e053af" xr:uid="{00000000-0004-0000-1700-0000E2000000}"/>
    <hyperlink ref="I81" r:id="rId228" tooltip="http://127.0.0.1/6321002d0ffa6f0019e06461" xr:uid="{00000000-0004-0000-1700-0000E3000000}"/>
    <hyperlink ref="K81" r:id="rId229" tooltip="http://127.0.0.1/6321002d0ffa6f0019e06463" xr:uid="{00000000-0004-0000-1700-0000E4000000}"/>
    <hyperlink ref="BB81" r:id="rId230" tooltip="http://127.0.0.1/6321002d0ffa6f0019e06480" xr:uid="{00000000-0004-0000-1700-0000E5000000}"/>
    <hyperlink ref="I82" r:id="rId231" tooltip="http://127.0.0.1/632100230ffa6f0019e046b6" xr:uid="{00000000-0004-0000-1700-0000E6000000}"/>
    <hyperlink ref="K82" r:id="rId232" tooltip="http://127.0.0.1/632100230ffa6f0019e046b8" xr:uid="{00000000-0004-0000-1700-0000E7000000}"/>
    <hyperlink ref="BB82" r:id="rId233" tooltip="http://127.0.0.1/632100230ffa6f0019e046d5" xr:uid="{00000000-0004-0000-1700-0000E8000000}"/>
    <hyperlink ref="I83" r:id="rId234" tooltip="http://127.0.0.1/632100240ffa6f0019e0494f" xr:uid="{00000000-0004-0000-1700-0000E9000000}"/>
    <hyperlink ref="K83" r:id="rId235" tooltip="http://127.0.0.1/632100240ffa6f0019e04951" xr:uid="{00000000-0004-0000-1700-0000EA000000}"/>
    <hyperlink ref="BB83" r:id="rId236" tooltip="http://127.0.0.1/632100240ffa6f0019e0496e" xr:uid="{00000000-0004-0000-1700-0000EB000000}"/>
    <hyperlink ref="I84" r:id="rId237" tooltip="http://127.0.0.1/632100370ffa6f0019e07d20" xr:uid="{00000000-0004-0000-1700-0000EC000000}"/>
    <hyperlink ref="K84" r:id="rId238" tooltip="http://127.0.0.1/632100370ffa6f0019e07d22" xr:uid="{00000000-0004-0000-1700-0000ED000000}"/>
    <hyperlink ref="BB84" r:id="rId239" tooltip="http://127.0.0.1/632100370ffa6f0019e07d3f" xr:uid="{00000000-0004-0000-1700-0000EE000000}"/>
    <hyperlink ref="I85" r:id="rId240" tooltip="http://127.0.0.1/6321001f0ffa6f0019e03bc6" xr:uid="{00000000-0004-0000-1700-0000EF000000}"/>
    <hyperlink ref="K85" r:id="rId241" tooltip="http://127.0.0.1/6321001f0ffa6f0019e03bc8" xr:uid="{00000000-0004-0000-1700-0000F0000000}"/>
    <hyperlink ref="BB85" r:id="rId242" tooltip="http://127.0.0.1/6321001f0ffa6f0019e03be5" xr:uid="{00000000-0004-0000-1700-0000F1000000}"/>
    <hyperlink ref="I86" r:id="rId243" tooltip="http://127.0.0.1/6328729cca797e001c73ed25" xr:uid="{00000000-0004-0000-1700-0000F2000000}"/>
    <hyperlink ref="K86" r:id="rId244" tooltip="http://127.0.0.1/6328729cca797e001c73ed27" xr:uid="{00000000-0004-0000-1700-0000F3000000}"/>
    <hyperlink ref="BB86" r:id="rId245" tooltip="http://127.0.0.1/6328729cca797e001c73ed44" xr:uid="{00000000-0004-0000-1700-0000F4000000}"/>
    <hyperlink ref="I87" r:id="rId246" tooltip="http://127.0.0.1/6321002e0ffa6f0019e0659c" xr:uid="{00000000-0004-0000-1700-0000F5000000}"/>
    <hyperlink ref="K87" r:id="rId247" tooltip="http://127.0.0.1/6321002e0ffa6f0019e0659e" xr:uid="{00000000-0004-0000-1700-0000F6000000}"/>
    <hyperlink ref="BB87" r:id="rId248" tooltip="http://127.0.0.1/6321002e0ffa6f0019e065bb" xr:uid="{00000000-0004-0000-1700-0000F7000000}"/>
    <hyperlink ref="I88" r:id="rId249" tooltip="http://127.0.0.1/632100320ffa6f0019e06f0b" xr:uid="{00000000-0004-0000-1700-0000F8000000}"/>
    <hyperlink ref="K88" r:id="rId250" tooltip="http://127.0.0.1/632100320ffa6f0019e06f0d" xr:uid="{00000000-0004-0000-1700-0000F9000000}"/>
    <hyperlink ref="BB88" r:id="rId251" tooltip="http://127.0.0.1/632100320ffa6f0019e06f2a" xr:uid="{00000000-0004-0000-1700-0000FA000000}"/>
    <hyperlink ref="I89" r:id="rId252" tooltip="http://127.0.0.1/6328d787ca797e001c73f74c" xr:uid="{00000000-0004-0000-1700-0000FB000000}"/>
    <hyperlink ref="K89" r:id="rId253" tooltip="http://127.0.0.1/6328d787ca797e001c73f74e" xr:uid="{00000000-0004-0000-1700-0000FC000000}"/>
    <hyperlink ref="BB89" r:id="rId254" tooltip="http://127.0.0.1/6328d787ca797e001c73f76b" xr:uid="{00000000-0004-0000-1700-0000FD000000}"/>
    <hyperlink ref="I90" r:id="rId255" tooltip="http://127.0.0.1/632100370ffa6f0019e07f50" xr:uid="{00000000-0004-0000-1700-0000FE000000}"/>
    <hyperlink ref="K90" r:id="rId256" tooltip="http://127.0.0.1/632100370ffa6f0019e07f52" xr:uid="{00000000-0004-0000-1700-0000FF000000}"/>
    <hyperlink ref="BB90" r:id="rId257" tooltip="http://127.0.0.1/632100370ffa6f0019e07f6f" xr:uid="{00000000-0004-0000-1700-000000010000}"/>
    <hyperlink ref="I91" r:id="rId258" tooltip="http://127.0.0.1/632100320ffa6f0019e06ee8" xr:uid="{00000000-0004-0000-1700-000001010000}"/>
    <hyperlink ref="K91" r:id="rId259" tooltip="http://127.0.0.1/632100320ffa6f0019e06eea" xr:uid="{00000000-0004-0000-1700-000002010000}"/>
    <hyperlink ref="BB91" r:id="rId260" tooltip="http://127.0.0.1/632100320ffa6f0019e06f07" xr:uid="{00000000-0004-0000-1700-000003010000}"/>
    <hyperlink ref="I92" r:id="rId261" tooltip="http://127.0.0.1/6321003c0ffa6f0019e08d1f" xr:uid="{00000000-0004-0000-1700-000004010000}"/>
    <hyperlink ref="K92" r:id="rId262" tooltip="http://127.0.0.1/6321003c0ffa6f0019e08d21" xr:uid="{00000000-0004-0000-1700-000005010000}"/>
    <hyperlink ref="BB92" r:id="rId263" tooltip="http://127.0.0.1/6321003c0ffa6f0019e08d3e" xr:uid="{00000000-0004-0000-1700-000006010000}"/>
    <hyperlink ref="I93" r:id="rId264" tooltip="http://127.0.0.1/632100370ffa6f0019e07c71" xr:uid="{00000000-0004-0000-1700-000007010000}"/>
    <hyperlink ref="K93" r:id="rId265" tooltip="http://127.0.0.1/632100370ffa6f0019e07c73" xr:uid="{00000000-0004-0000-1700-000008010000}"/>
    <hyperlink ref="BB93" r:id="rId266" tooltip="http://127.0.0.1/632100370ffa6f0019e07c90" xr:uid="{00000000-0004-0000-1700-000009010000}"/>
    <hyperlink ref="I94" r:id="rId267" tooltip="http://127.0.0.1/632100230ffa6f0019e0464d" xr:uid="{00000000-0004-0000-1700-00000A010000}"/>
    <hyperlink ref="K94" r:id="rId268" tooltip="http://127.0.0.1/632100230ffa6f0019e0464f" xr:uid="{00000000-0004-0000-1700-00000B010000}"/>
    <hyperlink ref="BB94" r:id="rId269" tooltip="http://127.0.0.1/632100230ffa6f0019e0466c" xr:uid="{00000000-0004-0000-1700-00000C010000}"/>
    <hyperlink ref="I95" r:id="rId270" tooltip="http://127.0.0.1/6321001e0ffa6f0019e03996" xr:uid="{00000000-0004-0000-1700-00000D010000}"/>
    <hyperlink ref="K95" r:id="rId271" tooltip="http://127.0.0.1/6321001e0ffa6f0019e03998" xr:uid="{00000000-0004-0000-1700-00000E010000}"/>
    <hyperlink ref="BB95" r:id="rId272" tooltip="http://127.0.0.1/6321001e0ffa6f0019e039b5" xr:uid="{00000000-0004-0000-1700-00000F010000}"/>
    <hyperlink ref="I96" r:id="rId273" tooltip="http://127.0.0.1/632100320ffa6f0019e06f2e" xr:uid="{00000000-0004-0000-1700-000010010000}"/>
    <hyperlink ref="K96" r:id="rId274" tooltip="http://127.0.0.1/632100320ffa6f0019e06f30" xr:uid="{00000000-0004-0000-1700-000011010000}"/>
    <hyperlink ref="BB96" r:id="rId275" tooltip="http://127.0.0.1/632100320ffa6f0019e06f4d" xr:uid="{00000000-0004-0000-1700-000012010000}"/>
    <hyperlink ref="I97" r:id="rId276" tooltip="http://127.0.0.1/632100380ffa6f0019e08068" xr:uid="{00000000-0004-0000-1700-000013010000}"/>
    <hyperlink ref="K97" r:id="rId277" tooltip="http://127.0.0.1/632100380ffa6f0019e0806a" xr:uid="{00000000-0004-0000-1700-000014010000}"/>
    <hyperlink ref="BB97" r:id="rId278" tooltip="http://127.0.0.1/632100380ffa6f0019e08087" xr:uid="{00000000-0004-0000-1700-000015010000}"/>
    <hyperlink ref="I98" r:id="rId279" tooltip="http://127.0.0.1/6321003c0ffa6f0019e08a63" xr:uid="{00000000-0004-0000-1700-000016010000}"/>
    <hyperlink ref="K98" r:id="rId280" tooltip="http://127.0.0.1/6321003c0ffa6f0019e08a65" xr:uid="{00000000-0004-0000-1700-000017010000}"/>
    <hyperlink ref="BB98" r:id="rId281" tooltip="http://127.0.0.1/6321003c0ffa6f0019e08a82" xr:uid="{00000000-0004-0000-1700-000018010000}"/>
    <hyperlink ref="I99" r:id="rId282" tooltip="http://127.0.0.1/6321001f0ffa6f0019e03c98" xr:uid="{00000000-0004-0000-1700-000019010000}"/>
    <hyperlink ref="K99" r:id="rId283" tooltip="http://127.0.0.1/6321001f0ffa6f0019e03c9a" xr:uid="{00000000-0004-0000-1700-00001A010000}"/>
    <hyperlink ref="BB99" r:id="rId284" tooltip="http://127.0.0.1/6321001f0ffa6f0019e03cb7" xr:uid="{00000000-0004-0000-1700-00001B010000}"/>
    <hyperlink ref="I100" r:id="rId285" tooltip="http://127.0.0.1/632100320ffa6f0019e06ea2" xr:uid="{00000000-0004-0000-1700-00001C010000}"/>
    <hyperlink ref="K100" r:id="rId286" tooltip="http://127.0.0.1/632100320ffa6f0019e06ea4" xr:uid="{00000000-0004-0000-1700-00001D010000}"/>
    <hyperlink ref="BB100" r:id="rId287" tooltip="http://127.0.0.1/632100320ffa6f0019e06ec1" xr:uid="{00000000-0004-0000-1700-00001E010000}"/>
    <hyperlink ref="I101" r:id="rId288" tooltip="http://127.0.0.1/632100370ffa6f0019e07dac" xr:uid="{00000000-0004-0000-1700-00001F010000}"/>
    <hyperlink ref="K101" r:id="rId289" tooltip="http://127.0.0.1/632100370ffa6f0019e07dae" xr:uid="{00000000-0004-0000-1700-000020010000}"/>
    <hyperlink ref="BB101" r:id="rId290" tooltip="http://127.0.0.1/632100370ffa6f0019e07dcb" xr:uid="{00000000-0004-0000-1700-000021010000}"/>
    <hyperlink ref="I102" r:id="rId291" tooltip="http://127.0.0.1/6321002d0ffa6f0019e06182" xr:uid="{00000000-0004-0000-1700-000022010000}"/>
    <hyperlink ref="K102" r:id="rId292" tooltip="http://127.0.0.1/6321002d0ffa6f0019e06184" xr:uid="{00000000-0004-0000-1700-000023010000}"/>
    <hyperlink ref="BB102" r:id="rId293" tooltip="http://127.0.0.1/6321002d0ffa6f0019e061a1" xr:uid="{00000000-0004-0000-1700-000024010000}"/>
    <hyperlink ref="I103" r:id="rId294" tooltip="http://127.0.0.1/6321001e0ffa6f0019e039ff" xr:uid="{00000000-0004-0000-1700-000025010000}"/>
    <hyperlink ref="K103" r:id="rId295" tooltip="http://127.0.0.1/6321001e0ffa6f0019e03a01" xr:uid="{00000000-0004-0000-1700-000026010000}"/>
    <hyperlink ref="BB103" r:id="rId296" tooltip="http://127.0.0.1/6321001e0ffa6f0019e03a1e" xr:uid="{00000000-0004-0000-1700-000027010000}"/>
    <hyperlink ref="I104" r:id="rId297" tooltip="http://127.0.0.1/632100230ffa6f0019e044cc" xr:uid="{00000000-0004-0000-1700-000028010000}"/>
    <hyperlink ref="K104" r:id="rId298" tooltip="http://127.0.0.1/632100230ffa6f0019e044ce" xr:uid="{00000000-0004-0000-1700-000029010000}"/>
    <hyperlink ref="BB104" r:id="rId299" tooltip="http://127.0.0.1/632100230ffa6f0019e044eb" xr:uid="{00000000-0004-0000-1700-00002A010000}"/>
    <hyperlink ref="I105" r:id="rId300" tooltip="http://127.0.0.1/6321001e0ffa6f0019e03838" xr:uid="{00000000-0004-0000-1700-00002B010000}"/>
    <hyperlink ref="K105" r:id="rId301" tooltip="http://127.0.0.1/6321001e0ffa6f0019e0383a" xr:uid="{00000000-0004-0000-1700-00002C010000}"/>
    <hyperlink ref="BB105" r:id="rId302" tooltip="http://127.0.0.1/6321001e0ffa6f0019e03857" xr:uid="{00000000-0004-0000-1700-00002D010000}"/>
    <hyperlink ref="I106" r:id="rId303" tooltip="http://127.0.0.1/632100230ffa6f0019e0471f" xr:uid="{00000000-0004-0000-1700-00002E010000}"/>
    <hyperlink ref="K106" r:id="rId304" tooltip="http://127.0.0.1/632100230ffa6f0019e04721" xr:uid="{00000000-0004-0000-1700-00002F010000}"/>
    <hyperlink ref="BB106" r:id="rId305" tooltip="http://127.0.0.1/632100230ffa6f0019e0473e" xr:uid="{00000000-0004-0000-1700-000030010000}"/>
    <hyperlink ref="I107" r:id="rId306" tooltip="http://127.0.0.1/6321002d0ffa6f0019e060d3" xr:uid="{00000000-0004-0000-1700-000031010000}"/>
    <hyperlink ref="K107" r:id="rId307" tooltip="http://127.0.0.1/6321002d0ffa6f0019e060d5" xr:uid="{00000000-0004-0000-1700-000032010000}"/>
    <hyperlink ref="BB107" r:id="rId308" tooltip="http://127.0.0.1/6321002d0ffa6f0019e060f2" xr:uid="{00000000-0004-0000-1700-000033010000}"/>
    <hyperlink ref="I108" r:id="rId309" tooltip="http://127.0.0.1/632100290ffa6f0019e0571e" xr:uid="{00000000-0004-0000-1700-000034010000}"/>
    <hyperlink ref="K108" r:id="rId310" tooltip="http://127.0.0.1/632100290ffa6f0019e05720" xr:uid="{00000000-0004-0000-1700-000035010000}"/>
    <hyperlink ref="BB108" r:id="rId311" tooltip="http://127.0.0.1/632100290ffa6f0019e0573d" xr:uid="{00000000-0004-0000-1700-000036010000}"/>
    <hyperlink ref="I109" r:id="rId312" tooltip="http://127.0.0.1/632100370ffa6f0019e07f0a" xr:uid="{00000000-0004-0000-1700-000037010000}"/>
    <hyperlink ref="K109" r:id="rId313" tooltip="http://127.0.0.1/632100370ffa6f0019e07f0c" xr:uid="{00000000-0004-0000-1700-000038010000}"/>
    <hyperlink ref="BB109" r:id="rId314" tooltip="http://127.0.0.1/632100370ffa6f0019e07f29" xr:uid="{00000000-0004-0000-1700-000039010000}"/>
    <hyperlink ref="I110" r:id="rId315" tooltip="http://127.0.0.1/632100320ffa6f0019e06e16" xr:uid="{00000000-0004-0000-1700-00003A010000}"/>
    <hyperlink ref="K110" r:id="rId316" tooltip="http://127.0.0.1/632100320ffa6f0019e06e18" xr:uid="{00000000-0004-0000-1700-00003B010000}"/>
    <hyperlink ref="BB110" r:id="rId317" tooltip="http://127.0.0.1/632100320ffa6f0019e06e35" xr:uid="{00000000-0004-0000-1700-00003C010000}"/>
    <hyperlink ref="I111" r:id="rId318" tooltip="http://127.0.0.1/6321001f0ffa6f0019e03b80" xr:uid="{00000000-0004-0000-1700-00003D010000}"/>
    <hyperlink ref="K111" r:id="rId319" tooltip="http://127.0.0.1/6321001f0ffa6f0019e03b82" xr:uid="{00000000-0004-0000-1700-00003E010000}"/>
    <hyperlink ref="BB111" r:id="rId320" tooltip="http://127.0.0.1/6321001f0ffa6f0019e03b9f" xr:uid="{00000000-0004-0000-1700-00003F010000}"/>
    <hyperlink ref="I112" r:id="rId321" tooltip="http://127.0.0.1/632100240ffa6f0019e0485a" xr:uid="{00000000-0004-0000-1700-000040010000}"/>
    <hyperlink ref="K112" r:id="rId322" tooltip="http://127.0.0.1/632100240ffa6f0019e0485c" xr:uid="{00000000-0004-0000-1700-000041010000}"/>
    <hyperlink ref="BB112" r:id="rId323" tooltip="http://127.0.0.1/632100240ffa6f0019e04879" xr:uid="{00000000-0004-0000-1700-000042010000}"/>
    <hyperlink ref="I113" r:id="rId324" tooltip="http://127.0.0.1/632100320ffa6f0019e070d2" xr:uid="{00000000-0004-0000-1700-000043010000}"/>
    <hyperlink ref="K113" r:id="rId325" tooltip="http://127.0.0.1/632100320ffa6f0019e070d4" xr:uid="{00000000-0004-0000-1700-000044010000}"/>
    <hyperlink ref="BB113" r:id="rId326" tooltip="http://127.0.0.1/632100320ffa6f0019e070f1" xr:uid="{00000000-0004-0000-1700-000045010000}"/>
    <hyperlink ref="I114" r:id="rId327" tooltip="http://127.0.0.1/6321002d0ffa6f0019e06484" xr:uid="{00000000-0004-0000-1700-000046010000}"/>
    <hyperlink ref="K114" r:id="rId328" tooltip="http://127.0.0.1/6321002d0ffa6f0019e06486" xr:uid="{00000000-0004-0000-1700-000047010000}"/>
    <hyperlink ref="BB114" r:id="rId329" tooltip="http://127.0.0.1/6321002d0ffa6f0019e064a3" xr:uid="{00000000-0004-0000-1700-000048010000}"/>
    <hyperlink ref="I115" r:id="rId330" tooltip="http://127.0.0.1/6321002d0ffa6f0019e06277" xr:uid="{00000000-0004-0000-1700-000049010000}"/>
    <hyperlink ref="K115" r:id="rId331" tooltip="http://127.0.0.1/6321002d0ffa6f0019e06279" xr:uid="{00000000-0004-0000-1700-00004A010000}"/>
    <hyperlink ref="BB115" r:id="rId332" tooltip="http://127.0.0.1/6321002d0ffa6f0019e06296" xr:uid="{00000000-0004-0000-1700-00004B010000}"/>
    <hyperlink ref="I116" r:id="rId333" tooltip="http://127.0.0.1/632100380ffa6f0019e080f4" xr:uid="{00000000-0004-0000-1700-00004C010000}"/>
    <hyperlink ref="K116" r:id="rId334" tooltip="http://127.0.0.1/632100380ffa6f0019e080f6" xr:uid="{00000000-0004-0000-1700-00004D010000}"/>
    <hyperlink ref="BB116" r:id="rId335" tooltip="http://127.0.0.1/632100380ffa6f0019e08113" xr:uid="{00000000-0004-0000-1700-00004E010000}"/>
    <hyperlink ref="I117" r:id="rId336" tooltip="http://127.0.0.1/6321002d0ffa6f0019e06349" xr:uid="{00000000-0004-0000-1700-00004F010000}"/>
    <hyperlink ref="K117" r:id="rId337" tooltip="http://127.0.0.1/6321002d0ffa6f0019e0634b" xr:uid="{00000000-0004-0000-1700-000050010000}"/>
    <hyperlink ref="BB117" r:id="rId338" tooltip="http://127.0.0.1/6321002d0ffa6f0019e06368" xr:uid="{00000000-0004-0000-1700-000051010000}"/>
    <hyperlink ref="I118" r:id="rId339" tooltip="http://127.0.0.1/6321001f0ffa6f0019e03b5d" xr:uid="{00000000-0004-0000-1700-000052010000}"/>
    <hyperlink ref="K118" r:id="rId340" tooltip="http://127.0.0.1/6321001f0ffa6f0019e03b5f" xr:uid="{00000000-0004-0000-1700-000053010000}"/>
    <hyperlink ref="BB118" r:id="rId341" tooltip="http://127.0.0.1/6321001f0ffa6f0019e03b7c" xr:uid="{00000000-0004-0000-1700-000054010000}"/>
    <hyperlink ref="I119" r:id="rId342" tooltip="http://127.0.0.1/6321002c0ffa6f0019e0606a" xr:uid="{00000000-0004-0000-1700-000055010000}"/>
    <hyperlink ref="K119" r:id="rId343" tooltip="http://127.0.0.1/6321002c0ffa6f0019e0606c" xr:uid="{00000000-0004-0000-1700-000056010000}"/>
    <hyperlink ref="I120" r:id="rId344" tooltip="http://127.0.0.1/632100280ffa6f0019e05606" xr:uid="{00000000-0004-0000-1700-000057010000}"/>
    <hyperlink ref="K120" r:id="rId345" tooltip="http://127.0.0.1/632100280ffa6f0019e05608" xr:uid="{00000000-0004-0000-1700-000058010000}"/>
    <hyperlink ref="BB120" r:id="rId346" tooltip="http://127.0.0.1/632100280ffa6f0019e05625" xr:uid="{00000000-0004-0000-1700-000059010000}"/>
    <hyperlink ref="I121" r:id="rId347" tooltip="http://127.0.0.1/6321003c0ffa6f0019e08d42" xr:uid="{00000000-0004-0000-1700-00005A010000}"/>
    <hyperlink ref="K121" r:id="rId348" tooltip="http://127.0.0.1/6321003c0ffa6f0019e08d44" xr:uid="{00000000-0004-0000-1700-00005B010000}"/>
    <hyperlink ref="BB121" r:id="rId349" tooltip="http://127.0.0.1/6321003c0ffa6f0019e08d61" xr:uid="{00000000-0004-0000-1700-00005C010000}"/>
    <hyperlink ref="I122" r:id="rId350" tooltip="http://127.0.0.1/632100320ffa6f0019e07230" xr:uid="{00000000-0004-0000-1700-00005D010000}"/>
    <hyperlink ref="K122" r:id="rId351" tooltip="http://127.0.0.1/632100320ffa6f0019e07232" xr:uid="{00000000-0004-0000-1700-00005E010000}"/>
    <hyperlink ref="BB122" r:id="rId352" tooltip="http://127.0.0.1/632100320ffa6f0019e0724f" xr:uid="{00000000-0004-0000-1700-00005F010000}"/>
    <hyperlink ref="I123" r:id="rId353" tooltip="http://127.0.0.1/632100320ffa6f0019e06f51" xr:uid="{00000000-0004-0000-1700-000060010000}"/>
    <hyperlink ref="K123" r:id="rId354" tooltip="http://127.0.0.1/632100320ffa6f0019e06f53" xr:uid="{00000000-0004-0000-1700-000061010000}"/>
    <hyperlink ref="BB123" r:id="rId355" tooltip="http://127.0.0.1/632100320ffa6f0019e06f70" xr:uid="{00000000-0004-0000-1700-000062010000}"/>
    <hyperlink ref="I124" r:id="rId356" tooltip="http://127.0.0.1/632100360ffa6f0019e07aaa" xr:uid="{00000000-0004-0000-1700-000063010000}"/>
    <hyperlink ref="K124" r:id="rId357" tooltip="http://127.0.0.1/632100360ffa6f0019e07aac" xr:uid="{00000000-0004-0000-1700-000064010000}"/>
    <hyperlink ref="BB124" r:id="rId358" tooltip="http://127.0.0.1/632100360ffa6f0019e07ac9" xr:uid="{00000000-0004-0000-1700-000065010000}"/>
    <hyperlink ref="I125" r:id="rId359" tooltip="http://127.0.0.1/632100280ffa6f0019e0520f" xr:uid="{00000000-0004-0000-1700-000066010000}"/>
    <hyperlink ref="K125" r:id="rId360" tooltip="http://127.0.0.1/632100280ffa6f0019e05211" xr:uid="{00000000-0004-0000-1700-000067010000}"/>
    <hyperlink ref="BB125" r:id="rId361" tooltip="http://127.0.0.1/632100280ffa6f0019e0522e" xr:uid="{00000000-0004-0000-1700-000068010000}"/>
    <hyperlink ref="I126" r:id="rId362" tooltip="http://127.0.0.1/632100380ffa6f0019e0808b" xr:uid="{00000000-0004-0000-1700-000069010000}"/>
    <hyperlink ref="K126" r:id="rId363" tooltip="http://127.0.0.1/632100380ffa6f0019e0808d" xr:uid="{00000000-0004-0000-1700-00006A010000}"/>
    <hyperlink ref="BB126" r:id="rId364" tooltip="http://127.0.0.1/632100380ffa6f0019e080aa" xr:uid="{00000000-0004-0000-1700-00006B010000}"/>
    <hyperlink ref="I127" r:id="rId365" tooltip="http://127.0.0.1/6321003c0ffa6f0019e08cb6" xr:uid="{00000000-0004-0000-1700-00006C010000}"/>
    <hyperlink ref="K127" r:id="rId366" tooltip="http://127.0.0.1/6321003c0ffa6f0019e08cb8" xr:uid="{00000000-0004-0000-1700-00006D010000}"/>
    <hyperlink ref="BB127" r:id="rId367" tooltip="http://127.0.0.1/6321003c0ffa6f0019e08cd5" xr:uid="{00000000-0004-0000-1700-00006E010000}"/>
    <hyperlink ref="I128" r:id="rId368" tooltip="http://127.0.0.1/632100320ffa6f0019e0715e" xr:uid="{00000000-0004-0000-1700-00006F010000}"/>
    <hyperlink ref="K128" r:id="rId369" tooltip="http://127.0.0.1/632100320ffa6f0019e07160" xr:uid="{00000000-0004-0000-1700-000070010000}"/>
    <hyperlink ref="BB128" r:id="rId370" tooltip="http://127.0.0.1/632100320ffa6f0019e0717d" xr:uid="{00000000-0004-0000-1700-000071010000}"/>
    <hyperlink ref="I129" r:id="rId371" tooltip="http://127.0.0.1/6321002d0ffa6f0019e0620e" xr:uid="{00000000-0004-0000-1700-000072010000}"/>
    <hyperlink ref="K129" r:id="rId372" tooltip="http://127.0.0.1/6321002d0ffa6f0019e06210" xr:uid="{00000000-0004-0000-1700-000073010000}"/>
    <hyperlink ref="BB129" r:id="rId373" tooltip="http://127.0.0.1/6321002d0ffa6f0019e0622d" xr:uid="{00000000-0004-0000-1700-000074010000}"/>
    <hyperlink ref="I130" r:id="rId374" tooltip="http://127.0.0.1/6321003c0ffa6f0019e08aa9" xr:uid="{00000000-0004-0000-1700-000075010000}"/>
    <hyperlink ref="K130" r:id="rId375" tooltip="http://127.0.0.1/6321003c0ffa6f0019e08aab" xr:uid="{00000000-0004-0000-1700-000076010000}"/>
    <hyperlink ref="BB130" r:id="rId376" tooltip="http://127.0.0.1/6321003c0ffa6f0019e08ac8" xr:uid="{00000000-0004-0000-1700-000077010000}"/>
    <hyperlink ref="I131" r:id="rId377" tooltip="http://127.0.0.1/6321003b0ffa6f0019e08879" xr:uid="{00000000-0004-0000-1700-000078010000}"/>
    <hyperlink ref="K131" r:id="rId378" tooltip="http://127.0.0.1/6321003b0ffa6f0019e0887b" xr:uid="{00000000-0004-0000-1700-000079010000}"/>
    <hyperlink ref="BB131" r:id="rId379" tooltip="http://127.0.0.1/6321003b0ffa6f0019e08898" xr:uid="{00000000-0004-0000-1700-00007A010000}"/>
    <hyperlink ref="I132" r:id="rId380" tooltip="http://127.0.0.1/632100310ffa6f0019e06cdb" xr:uid="{00000000-0004-0000-1700-00007B010000}"/>
    <hyperlink ref="K132" r:id="rId381" tooltip="http://127.0.0.1/632100310ffa6f0019e06cdd" xr:uid="{00000000-0004-0000-1700-00007C010000}"/>
    <hyperlink ref="BB132" r:id="rId382" tooltip="http://127.0.0.1/632100310ffa6f0019e06cfa" xr:uid="{00000000-0004-0000-1700-00007D010000}"/>
    <hyperlink ref="I133" r:id="rId383" tooltip="http://127.0.0.1/632100230ffa6f0019e04535" xr:uid="{00000000-0004-0000-1700-00007E010000}"/>
    <hyperlink ref="K133" r:id="rId384" tooltip="http://127.0.0.1/632100230ffa6f0019e04537" xr:uid="{00000000-0004-0000-1700-00007F010000}"/>
    <hyperlink ref="BB133" r:id="rId385" tooltip="http://127.0.0.1/632100230ffa6f0019e04554" xr:uid="{00000000-0004-0000-1700-000080010000}"/>
    <hyperlink ref="I134" r:id="rId386" tooltip="http://127.0.0.1/632100280ffa6f0019e054a8" xr:uid="{00000000-0004-0000-1700-000081010000}"/>
    <hyperlink ref="K134" r:id="rId387" tooltip="http://127.0.0.1/632100280ffa6f0019e054aa" xr:uid="{00000000-0004-0000-1700-000082010000}"/>
    <hyperlink ref="BB134" r:id="rId388" tooltip="http://127.0.0.1/632100280ffa6f0019e054c7" xr:uid="{00000000-0004-0000-1700-000083010000}"/>
    <hyperlink ref="I135" r:id="rId389" tooltip="http://127.0.0.1/6321001e0ffa6f0019e03aae" xr:uid="{00000000-0004-0000-1700-000084010000}"/>
    <hyperlink ref="K135" r:id="rId390" tooltip="http://127.0.0.1/6321001e0ffa6f0019e03ab0" xr:uid="{00000000-0004-0000-1700-000085010000}"/>
    <hyperlink ref="BB135" r:id="rId391" tooltip="http://127.0.0.1/6321001f0ffa6f0019e03acd" xr:uid="{00000000-0004-0000-1700-000086010000}"/>
    <hyperlink ref="I136" r:id="rId392" tooltip="http://127.0.0.1/6321001e0ffa6f0019e0385b" xr:uid="{00000000-0004-0000-1700-000087010000}"/>
    <hyperlink ref="K136" r:id="rId393" tooltip="http://127.0.0.1/6321001e0ffa6f0019e0385d" xr:uid="{00000000-0004-0000-1700-000088010000}"/>
    <hyperlink ref="BB136" r:id="rId394" tooltip="http://127.0.0.1/6321001e0ffa6f0019e0387a" xr:uid="{00000000-0004-0000-1700-000089010000}"/>
    <hyperlink ref="I137" r:id="rId395" tooltip="http://127.0.0.1/632100230ffa6f0019e043fa" xr:uid="{00000000-0004-0000-1700-00008A010000}"/>
    <hyperlink ref="K137" r:id="rId396" tooltip="http://127.0.0.1/632100230ffa6f0019e043fc" xr:uid="{00000000-0004-0000-1700-00008B010000}"/>
    <hyperlink ref="BB137" r:id="rId397" tooltip="http://127.0.0.1/632100230ffa6f0019e04419" xr:uid="{00000000-0004-0000-1700-00008C010000}"/>
    <hyperlink ref="I138" r:id="rId398" tooltip="http://127.0.0.1/632100240ffa6f0019e0492c" xr:uid="{00000000-0004-0000-1700-00008D010000}"/>
    <hyperlink ref="K138" r:id="rId399" tooltip="http://127.0.0.1/632100240ffa6f0019e0492e" xr:uid="{00000000-0004-0000-1700-00008E010000}"/>
    <hyperlink ref="BB138" r:id="rId400" tooltip="http://127.0.0.1/632100240ffa6f0019e0494b" xr:uid="{00000000-0004-0000-1700-00008F010000}"/>
    <hyperlink ref="I139" r:id="rId401" tooltip="http://127.0.0.1/632100370ffa6f0019e07b59" xr:uid="{00000000-0004-0000-1700-000090010000}"/>
    <hyperlink ref="K139" r:id="rId402" tooltip="http://127.0.0.1/632100370ffa6f0019e07b5b" xr:uid="{00000000-0004-0000-1700-000091010000}"/>
    <hyperlink ref="BB139" r:id="rId403" tooltip="http://127.0.0.1/632100370ffa6f0019e07b78" xr:uid="{00000000-0004-0000-1700-000092010000}"/>
    <hyperlink ref="I140" r:id="rId404" tooltip="http://127.0.0.1/6321002d0ffa6f0019e0643e" xr:uid="{00000000-0004-0000-1700-000093010000}"/>
    <hyperlink ref="K140" r:id="rId405" tooltip="http://127.0.0.1/6321002d0ffa6f0019e06440" xr:uid="{00000000-0004-0000-1700-000094010000}"/>
    <hyperlink ref="BB140" r:id="rId406" tooltip="http://127.0.0.1/6321002d0ffa6f0019e0645d" xr:uid="{00000000-0004-0000-1700-000095010000}"/>
    <hyperlink ref="I141" r:id="rId407" tooltip="http://127.0.0.1/632100230ffa6f0019e044a9" xr:uid="{00000000-0004-0000-1700-000096010000}"/>
    <hyperlink ref="K141" r:id="rId408" tooltip="http://127.0.0.1/632100230ffa6f0019e044ab" xr:uid="{00000000-0004-0000-1700-000097010000}"/>
    <hyperlink ref="BB141" r:id="rId409" tooltip="http://127.0.0.1/632100230ffa6f0019e044c8" xr:uid="{00000000-0004-0000-1700-000098010000}"/>
    <hyperlink ref="I142" r:id="rId410" tooltip="http://127.0.0.1/632100310ffa6f0019e06d21" xr:uid="{00000000-0004-0000-1700-000099010000}"/>
    <hyperlink ref="K142" r:id="rId411" tooltip="http://127.0.0.1/632100310ffa6f0019e06d23" xr:uid="{00000000-0004-0000-1700-00009A010000}"/>
    <hyperlink ref="BB142" r:id="rId412" tooltip="http://127.0.0.1/632100310ffa6f0019e06d40" xr:uid="{00000000-0004-0000-1700-00009B010000}"/>
    <hyperlink ref="I143" r:id="rId413" tooltip="http://127.0.0.1/6321003c0ffa6f0019e08e7d" xr:uid="{00000000-0004-0000-1700-00009C010000}"/>
    <hyperlink ref="K143" r:id="rId414" tooltip="http://127.0.0.1/6321003c0ffa6f0019e08e7f" xr:uid="{00000000-0004-0000-1700-00009D010000}"/>
    <hyperlink ref="BB143" r:id="rId415" tooltip="http://127.0.0.1/6321003c0ffa6f0019e08e9c" xr:uid="{00000000-0004-0000-1700-00009E010000}"/>
    <hyperlink ref="I144" r:id="rId416" tooltip="http://127.0.0.1/6321001e0ffa6f0019e036da" xr:uid="{00000000-0004-0000-1700-00009F010000}"/>
    <hyperlink ref="K144" r:id="rId417" tooltip="http://127.0.0.1/6321001e0ffa6f0019e036dc" xr:uid="{00000000-0004-0000-1700-0000A0010000}"/>
    <hyperlink ref="BB144" r:id="rId418" tooltip="http://127.0.0.1/6321001e0ffa6f0019e036f9" xr:uid="{00000000-0004-0000-1700-0000A1010000}"/>
    <hyperlink ref="I145" r:id="rId419" tooltip="http://127.0.0.1/632100280ffa6f0019e051ec" xr:uid="{00000000-0004-0000-1700-0000A2010000}"/>
    <hyperlink ref="K145" r:id="rId420" tooltip="http://127.0.0.1/632100280ffa6f0019e051ee" xr:uid="{00000000-0004-0000-1700-0000A3010000}"/>
    <hyperlink ref="BB145" r:id="rId421" tooltip="http://127.0.0.1/632100280ffa6f0019e0520b" xr:uid="{00000000-0004-0000-1700-0000A4010000}"/>
    <hyperlink ref="I146" r:id="rId422" tooltip="http://127.0.0.1/6321001f0ffa6f0019e03b17" xr:uid="{00000000-0004-0000-1700-0000A5010000}"/>
    <hyperlink ref="K146" r:id="rId423" tooltip="http://127.0.0.1/6321001f0ffa6f0019e03b19" xr:uid="{00000000-0004-0000-1700-0000A6010000}"/>
    <hyperlink ref="BB146" r:id="rId424" tooltip="http://127.0.0.1/6321001f0ffa6f0019e03b36" xr:uid="{00000000-0004-0000-1700-0000A7010000}"/>
    <hyperlink ref="I147" r:id="rId425" tooltip="http://127.0.0.1/632100400ffa6f0019e095df" xr:uid="{00000000-0004-0000-1700-0000A8010000}"/>
    <hyperlink ref="K147" r:id="rId426" tooltip="http://127.0.0.1/632100400ffa6f0019e095e1" xr:uid="{00000000-0004-0000-1700-0000A9010000}"/>
    <hyperlink ref="BB147" r:id="rId427" tooltip="http://127.0.0.1/632100400ffa6f0019e095fe" xr:uid="{00000000-0004-0000-1700-0000AA010000}"/>
    <hyperlink ref="I148" r:id="rId428" tooltip="http://127.0.0.1/6321003b0ffa6f0019e089d7" xr:uid="{00000000-0004-0000-1700-0000AB010000}"/>
    <hyperlink ref="K148" r:id="rId429" tooltip="http://127.0.0.1/6321003b0ffa6f0019e089d9" xr:uid="{00000000-0004-0000-1700-0000AC010000}"/>
    <hyperlink ref="BB148" r:id="rId430" tooltip="http://127.0.0.1/6321003b0ffa6f0019e089f6" xr:uid="{00000000-0004-0000-1700-0000AD010000}"/>
    <hyperlink ref="I149" r:id="rId431" tooltip="http://127.0.0.1/632100230ffa6f0019e04670" xr:uid="{00000000-0004-0000-1700-0000AE010000}"/>
    <hyperlink ref="K149" r:id="rId432" tooltip="http://127.0.0.1/632100230ffa6f0019e04672" xr:uid="{00000000-0004-0000-1700-0000AF010000}"/>
    <hyperlink ref="BB149" r:id="rId433" tooltip="http://127.0.0.1/632100230ffa6f0019e0468f" xr:uid="{00000000-0004-0000-1700-0000B0010000}"/>
    <hyperlink ref="I150" r:id="rId434" tooltip="http://127.0.0.1/632100380ffa6f0019e08022" xr:uid="{00000000-0004-0000-1700-0000B1010000}"/>
    <hyperlink ref="K150" r:id="rId435" tooltip="http://127.0.0.1/632100380ffa6f0019e08024" xr:uid="{00000000-0004-0000-1700-0000B2010000}"/>
    <hyperlink ref="BB150" r:id="rId436" tooltip="http://127.0.0.1/632100380ffa6f0019e08041" xr:uid="{00000000-0004-0000-1700-0000B3010000}"/>
    <hyperlink ref="I151" r:id="rId437" tooltip="http://127.0.0.1/632100280ffa6f0019e05327" xr:uid="{00000000-0004-0000-1700-0000B4010000}"/>
    <hyperlink ref="K151" r:id="rId438" tooltip="http://127.0.0.1/632100280ffa6f0019e05329" xr:uid="{00000000-0004-0000-1700-0000B5010000}"/>
    <hyperlink ref="BB151" r:id="rId439" tooltip="http://127.0.0.1/632100280ffa6f0019e05346" xr:uid="{00000000-0004-0000-1700-0000B6010000}"/>
    <hyperlink ref="I152" r:id="rId440" tooltip="http://127.0.0.1/632100280ffa6f0019e054ee" xr:uid="{00000000-0004-0000-1700-0000B7010000}"/>
    <hyperlink ref="K152" r:id="rId441" tooltip="http://127.0.0.1/632100280ffa6f0019e054f0" xr:uid="{00000000-0004-0000-1700-0000B8010000}"/>
    <hyperlink ref="BB152" r:id="rId442" tooltip="http://127.0.0.1/632100280ffa6f0019e0550d" xr:uid="{00000000-0004-0000-1700-0000B9010000}"/>
    <hyperlink ref="I153" r:id="rId443" tooltip="http://127.0.0.1/632100370ffa6f0019e07c2b" xr:uid="{00000000-0004-0000-1700-0000BA010000}"/>
    <hyperlink ref="K153" r:id="rId444" tooltip="http://127.0.0.1/632100370ffa6f0019e07c2d" xr:uid="{00000000-0004-0000-1700-0000BB010000}"/>
    <hyperlink ref="BB153" r:id="rId445" tooltip="http://127.0.0.1/632100370ffa6f0019e07c4a" xr:uid="{00000000-0004-0000-1700-0000BC010000}"/>
    <hyperlink ref="I154" r:id="rId446" tooltip="http://127.0.0.1/6321002d0ffa6f0019e06510" xr:uid="{00000000-0004-0000-1700-0000BD010000}"/>
    <hyperlink ref="K154" r:id="rId447" tooltip="http://127.0.0.1/6321002d0ffa6f0019e06512" xr:uid="{00000000-0004-0000-1700-0000BE010000}"/>
    <hyperlink ref="BB154" r:id="rId448" tooltip="http://127.0.0.1/6321002d0ffa6f0019e0652f" xr:uid="{00000000-0004-0000-1700-0000BF010000}"/>
    <hyperlink ref="I155" r:id="rId449" tooltip="http://127.0.0.1/6321001e0ffa6f0019e037cf" xr:uid="{00000000-0004-0000-1700-0000C0010000}"/>
    <hyperlink ref="K155" r:id="rId450" tooltip="http://127.0.0.1/6321001e0ffa6f0019e037d1" xr:uid="{00000000-0004-0000-1700-0000C1010000}"/>
    <hyperlink ref="BB155" r:id="rId451" tooltip="http://127.0.0.1/6321001e0ffa6f0019e037ee" xr:uid="{00000000-0004-0000-1700-0000C2010000}"/>
    <hyperlink ref="I156" r:id="rId452" tooltip="http://127.0.0.1/632100230ffa6f0019e045e4" xr:uid="{00000000-0004-0000-1700-0000C3010000}"/>
    <hyperlink ref="K156" r:id="rId453" tooltip="http://127.0.0.1/632100230ffa6f0019e045e6" xr:uid="{00000000-0004-0000-1700-0000C4010000}"/>
    <hyperlink ref="BB156" r:id="rId454" tooltip="http://127.0.0.1/632100230ffa6f0019e04603" xr:uid="{00000000-0004-0000-1700-0000C5010000}"/>
    <hyperlink ref="I157" r:id="rId455" tooltip="http://127.0.0.1/632100370ffa6f0019e07ec4" xr:uid="{00000000-0004-0000-1700-0000C6010000}"/>
    <hyperlink ref="K157" r:id="rId456" tooltip="http://127.0.0.1/632100370ffa6f0019e07ec6" xr:uid="{00000000-0004-0000-1700-0000C7010000}"/>
    <hyperlink ref="BB157" r:id="rId457" tooltip="http://127.0.0.1/632100370ffa6f0019e07ee3" xr:uid="{00000000-0004-0000-1700-0000C8010000}"/>
    <hyperlink ref="I158" r:id="rId458" tooltip="http://127.0.0.1/632100370ffa6f0019e07f73" xr:uid="{00000000-0004-0000-1700-0000C9010000}"/>
    <hyperlink ref="K158" r:id="rId459" tooltip="http://127.0.0.1/632100370ffa6f0019e07f75" xr:uid="{00000000-0004-0000-1700-0000CA010000}"/>
    <hyperlink ref="BB158" r:id="rId460" tooltip="http://127.0.0.1/632100380ffa6f0019e07f92" xr:uid="{00000000-0004-0000-1700-0000CB010000}"/>
    <hyperlink ref="I159" r:id="rId461" tooltip="http://127.0.0.1/6321002c0ffa6f0019e05f0c" xr:uid="{00000000-0004-0000-1700-0000CC010000}"/>
    <hyperlink ref="K159" r:id="rId462" tooltip="http://127.0.0.1/6321002c0ffa6f0019e05f0e" xr:uid="{00000000-0004-0000-1700-0000CD010000}"/>
    <hyperlink ref="BB159" r:id="rId463" tooltip="http://127.0.0.1/6321002c0ffa6f0019e05f2b" xr:uid="{00000000-0004-0000-1700-0000CE010000}"/>
    <hyperlink ref="I160" r:id="rId464" tooltip="http://127.0.0.1/632100370ffa6f0019e07b7c" xr:uid="{00000000-0004-0000-1700-0000CF010000}"/>
    <hyperlink ref="K160" r:id="rId465" tooltip="http://127.0.0.1/632100370ffa6f0019e07b7e" xr:uid="{00000000-0004-0000-1700-0000D0010000}"/>
    <hyperlink ref="BB160" r:id="rId466" tooltip="http://127.0.0.1/632100370ffa6f0019e07b9b" xr:uid="{00000000-0004-0000-1700-0000D1010000}"/>
    <hyperlink ref="I161" r:id="rId467" tooltip="http://127.0.0.1/632100230ffa6f0019e04765" xr:uid="{00000000-0004-0000-1700-0000D2010000}"/>
    <hyperlink ref="K161" r:id="rId468" tooltip="http://127.0.0.1/632100230ffa6f0019e04767" xr:uid="{00000000-0004-0000-1700-0000D3010000}"/>
    <hyperlink ref="BB161" r:id="rId469" tooltip="http://127.0.0.1/632100230ffa6f0019e04784" xr:uid="{00000000-0004-0000-1700-0000D4010000}"/>
    <hyperlink ref="I162" r:id="rId470" tooltip="http://127.0.0.1/632100280ffa6f0019e05278" xr:uid="{00000000-0004-0000-1700-0000D5010000}"/>
    <hyperlink ref="K162" r:id="rId471" tooltip="http://127.0.0.1/632100280ffa6f0019e0527a" xr:uid="{00000000-0004-0000-1700-0000D6010000}"/>
    <hyperlink ref="BB162" r:id="rId472" tooltip="http://127.0.0.1/632100280ffa6f0019e05297" xr:uid="{00000000-0004-0000-1700-0000D7010000}"/>
    <hyperlink ref="I163" r:id="rId473" tooltip="http://127.0.0.1/6321002d0ffa6f0019e06303" xr:uid="{00000000-0004-0000-1700-0000D8010000}"/>
    <hyperlink ref="K163" r:id="rId474" tooltip="http://127.0.0.1/6321002d0ffa6f0019e06305" xr:uid="{00000000-0004-0000-1700-0000D9010000}"/>
    <hyperlink ref="BB163" r:id="rId475" tooltip="http://127.0.0.1/6321002d0ffa6f0019e06322" xr:uid="{00000000-0004-0000-1700-0000DA010000}"/>
    <hyperlink ref="I164" r:id="rId476" tooltip="http://127.0.0.1/6321001f0ffa6f0019e03c75" xr:uid="{00000000-0004-0000-1700-0000DB010000}"/>
    <hyperlink ref="K164" r:id="rId477" tooltip="http://127.0.0.1/6321001f0ffa6f0019e03c77" xr:uid="{00000000-0004-0000-1700-0000DC010000}"/>
    <hyperlink ref="BB164" r:id="rId478" tooltip="http://127.0.0.1/6321001f0ffa6f0019e03c94" xr:uid="{00000000-0004-0000-1700-0000DD010000}"/>
    <hyperlink ref="I165" r:id="rId479" tooltip="http://127.0.0.1/632100280ffa6f0019e052e1" xr:uid="{00000000-0004-0000-1700-0000DE010000}"/>
    <hyperlink ref="K165" r:id="rId480" tooltip="http://127.0.0.1/632100280ffa6f0019e052e3" xr:uid="{00000000-0004-0000-1700-0000DF010000}"/>
    <hyperlink ref="BB165" r:id="rId481" tooltip="http://127.0.0.1/632100280ffa6f0019e05300" xr:uid="{00000000-0004-0000-1700-0000E0010000}"/>
    <hyperlink ref="I166" r:id="rId482" tooltip="http://127.0.0.1/6321003c0ffa6f0019e08ec3" xr:uid="{00000000-0004-0000-1700-0000E1010000}"/>
    <hyperlink ref="K166" r:id="rId483" tooltip="http://127.0.0.1/6321003c0ffa6f0019e08ec5" xr:uid="{00000000-0004-0000-1700-0000E2010000}"/>
    <hyperlink ref="BB166" r:id="rId484" tooltip="http://127.0.0.1/6321003c0ffa6f0019e08ee2" xr:uid="{00000000-0004-0000-1700-0000E3010000}"/>
    <hyperlink ref="I167" r:id="rId485" tooltip="http://127.0.0.1/632100330ffa6f0019e07325" xr:uid="{00000000-0004-0000-1700-0000E4010000}"/>
    <hyperlink ref="K167" r:id="rId486" tooltip="http://127.0.0.1/632100330ffa6f0019e07327" xr:uid="{00000000-0004-0000-1700-0000E5010000}"/>
    <hyperlink ref="BB167" r:id="rId487" tooltip="http://127.0.0.1/632100330ffa6f0019e07344" xr:uid="{00000000-0004-0000-1700-0000E6010000}"/>
    <hyperlink ref="I168" r:id="rId488" tooltip="http://127.0.0.1/632100370ffa6f0019e07c4e" xr:uid="{00000000-0004-0000-1700-0000E7010000}"/>
    <hyperlink ref="K168" r:id="rId489" tooltip="http://127.0.0.1/632100370ffa6f0019e07c50" xr:uid="{00000000-0004-0000-1700-0000E8010000}"/>
    <hyperlink ref="BB168" r:id="rId490" tooltip="http://127.0.0.1/632100370ffa6f0019e07c6d" xr:uid="{00000000-0004-0000-1700-0000E9010000}"/>
    <hyperlink ref="I169" r:id="rId491" tooltip="http://127.0.0.1/632100280ffa6f0019e05511" xr:uid="{00000000-0004-0000-1700-0000EA010000}"/>
    <hyperlink ref="K169" r:id="rId492" tooltip="http://127.0.0.1/632100280ffa6f0019e05513" xr:uid="{00000000-0004-0000-1700-0000EB010000}"/>
    <hyperlink ref="BB169" r:id="rId493" tooltip="http://127.0.0.1/632100280ffa6f0019e05530" xr:uid="{00000000-0004-0000-1700-0000EC010000}"/>
    <hyperlink ref="I170" r:id="rId494" tooltip="http://127.0.0.1/632100330ffa6f0019e072df" xr:uid="{00000000-0004-0000-1700-0000ED010000}"/>
    <hyperlink ref="K170" r:id="rId495" tooltip="http://127.0.0.1/632100330ffa6f0019e072e1" xr:uid="{00000000-0004-0000-1700-0000EE010000}"/>
    <hyperlink ref="BB170" r:id="rId496" tooltip="http://127.0.0.1/632100330ffa6f0019e072fe" xr:uid="{00000000-0004-0000-1700-0000EF010000}"/>
    <hyperlink ref="I171" r:id="rId497" tooltip="http://127.0.0.1/632100400ffa6f0019e0980f" xr:uid="{00000000-0004-0000-1700-0000F0010000}"/>
    <hyperlink ref="K171" r:id="rId498" tooltip="http://127.0.0.1/632100400ffa6f0019e09811" xr:uid="{00000000-0004-0000-1700-0000F1010000}"/>
    <hyperlink ref="BB171" r:id="rId499" tooltip="http://127.0.0.1/632100400ffa6f0019e0982e" xr:uid="{00000000-0004-0000-1700-0000F2010000}"/>
    <hyperlink ref="I172" r:id="rId500" tooltip="http://127.0.0.1/6321002d0ffa6f0019e062e0" xr:uid="{00000000-0004-0000-1700-0000F3010000}"/>
    <hyperlink ref="K172" r:id="rId501" tooltip="http://127.0.0.1/6321002d0ffa6f0019e062e2" xr:uid="{00000000-0004-0000-1700-0000F4010000}"/>
    <hyperlink ref="BB172" r:id="rId502" tooltip="http://127.0.0.1/6321002d0ffa6f0019e062ff" xr:uid="{00000000-0004-0000-1700-0000F5010000}"/>
    <hyperlink ref="I173" r:id="rId503" tooltip="http://127.0.0.1/632100320ffa6f0019e06e5c" xr:uid="{00000000-0004-0000-1700-0000F6010000}"/>
    <hyperlink ref="K173" r:id="rId504" tooltip="http://127.0.0.1/632100320ffa6f0019e06e5e" xr:uid="{00000000-0004-0000-1700-0000F7010000}"/>
    <hyperlink ref="BB173" r:id="rId505" tooltip="http://127.0.0.1/632100320ffa6f0019e06e7b" xr:uid="{00000000-0004-0000-1700-0000F8010000}"/>
    <hyperlink ref="I174" r:id="rId506" tooltip="http://127.0.0.1/632100280ffa6f0019e05485" xr:uid="{00000000-0004-0000-1700-0000F9010000}"/>
    <hyperlink ref="K174" r:id="rId507" tooltip="http://127.0.0.1/632100280ffa6f0019e05487" xr:uid="{00000000-0004-0000-1700-0000FA010000}"/>
    <hyperlink ref="BB174" r:id="rId508" tooltip="http://127.0.0.1/632100280ffa6f0019e054a4" xr:uid="{00000000-0004-0000-1700-0000FB010000}"/>
    <hyperlink ref="I175" r:id="rId509" tooltip="http://127.0.0.1/6321003c0ffa6f0019e08a40" xr:uid="{00000000-0004-0000-1700-0000FC010000}"/>
    <hyperlink ref="K175" r:id="rId510" tooltip="http://127.0.0.1/6321003c0ffa6f0019e08a42" xr:uid="{00000000-0004-0000-1700-0000FD010000}"/>
    <hyperlink ref="BB175" r:id="rId511" tooltip="http://127.0.0.1/6321003c0ffa6f0019e08a5f" xr:uid="{00000000-0004-0000-1700-0000FE010000}"/>
    <hyperlink ref="I176" r:id="rId512" tooltip="http://127.0.0.1/632100400ffa6f0019e097c9" xr:uid="{00000000-0004-0000-1700-0000FF010000}"/>
    <hyperlink ref="K176" r:id="rId513" tooltip="http://127.0.0.1/632100400ffa6f0019e097cb" xr:uid="{00000000-0004-0000-1700-000000020000}"/>
    <hyperlink ref="BB176" r:id="rId514" tooltip="http://127.0.0.1/632100400ffa6f0019e097e8" xr:uid="{00000000-0004-0000-1700-000001020000}"/>
    <hyperlink ref="I177" r:id="rId515" tooltip="http://127.0.0.1/632100320ffa6f0019e06f74" xr:uid="{00000000-0004-0000-1700-000002020000}"/>
    <hyperlink ref="K177" r:id="rId516" tooltip="http://127.0.0.1/632100320ffa6f0019e06f76" xr:uid="{00000000-0004-0000-1700-000003020000}"/>
    <hyperlink ref="BB177" r:id="rId517" tooltip="http://127.0.0.1/632100320ffa6f0019e06f93" xr:uid="{00000000-0004-0000-1700-000004020000}"/>
    <hyperlink ref="I178" r:id="rId518" tooltip="http://127.0.0.1/632100280ffa6f0019e0541c" xr:uid="{00000000-0004-0000-1700-000005020000}"/>
    <hyperlink ref="K178" r:id="rId519" tooltip="http://127.0.0.1/632100280ffa6f0019e0541e" xr:uid="{00000000-0004-0000-1700-000006020000}"/>
    <hyperlink ref="BB178" r:id="rId520" tooltip="http://127.0.0.1/632100280ffa6f0019e0543b" xr:uid="{00000000-0004-0000-1700-000007020000}"/>
    <hyperlink ref="I179" r:id="rId521" tooltip="http://127.0.0.1/632100320ffa6f0019e06e39" xr:uid="{00000000-0004-0000-1700-000008020000}"/>
    <hyperlink ref="K179" r:id="rId522" tooltip="http://127.0.0.1/632100320ffa6f0019e06e3b" xr:uid="{00000000-0004-0000-1700-000009020000}"/>
    <hyperlink ref="BB179" r:id="rId523" tooltip="http://127.0.0.1/632100320ffa6f0019e06e58" xr:uid="{00000000-0004-0000-1700-00000A020000}"/>
    <hyperlink ref="I180" r:id="rId524" tooltip="http://127.0.0.1/632100240ffa6f0019e04995" xr:uid="{00000000-0004-0000-1700-00000B020000}"/>
    <hyperlink ref="K180" r:id="rId525" tooltip="http://127.0.0.1/632100240ffa6f0019e04997" xr:uid="{00000000-0004-0000-1700-00000C020000}"/>
    <hyperlink ref="BB180" r:id="rId526" tooltip="http://127.0.0.1/632100240ffa6f0019e049b4" xr:uid="{00000000-0004-0000-1700-00000D020000}"/>
    <hyperlink ref="I181" r:id="rId527" tooltip="http://127.0.0.1/6321001e0ffa6f0019e038a1" xr:uid="{00000000-0004-0000-1700-00000E020000}"/>
    <hyperlink ref="K181" r:id="rId528" tooltip="http://127.0.0.1/6321001e0ffa6f0019e038a3" xr:uid="{00000000-0004-0000-1700-00000F020000}"/>
    <hyperlink ref="BB181" r:id="rId529" tooltip="http://127.0.0.1/6321001e0ffa6f0019e038c0" xr:uid="{00000000-0004-0000-1700-000010020000}"/>
    <hyperlink ref="I182" r:id="rId530" tooltip="http://127.0.0.1/6321002d0ffa6f0019e0638f" xr:uid="{00000000-0004-0000-1700-000011020000}"/>
    <hyperlink ref="K182" r:id="rId531" tooltip="http://127.0.0.1/6321002d0ffa6f0019e06391" xr:uid="{00000000-0004-0000-1700-000012020000}"/>
    <hyperlink ref="BB182" r:id="rId532" tooltip="http://127.0.0.1/6321002d0ffa6f0019e063ae" xr:uid="{00000000-0004-0000-1700-000013020000}"/>
    <hyperlink ref="I183" r:id="rId533" tooltip="http://127.0.0.1/632100290ffa6f0019e0564c" xr:uid="{00000000-0004-0000-1700-000014020000}"/>
    <hyperlink ref="K183" r:id="rId534" tooltip="http://127.0.0.1/632100290ffa6f0019e0564e" xr:uid="{00000000-0004-0000-1700-000015020000}"/>
    <hyperlink ref="BB183" r:id="rId535" tooltip="http://127.0.0.1/632100290ffa6f0019e0566b" xr:uid="{00000000-0004-0000-1700-000016020000}"/>
    <hyperlink ref="I184" r:id="rId536" tooltip="http://127.0.0.1/632100400ffa6f0019e096d4" xr:uid="{00000000-0004-0000-1700-000017020000}"/>
    <hyperlink ref="K184" r:id="rId537" tooltip="http://127.0.0.1/632100400ffa6f0019e096d6" xr:uid="{00000000-0004-0000-1700-000018020000}"/>
    <hyperlink ref="BB184" r:id="rId538" tooltip="http://127.0.0.1/632100400ffa6f0019e096f3" xr:uid="{00000000-0004-0000-1700-000019020000}"/>
    <hyperlink ref="I185" r:id="rId539" tooltip="http://127.0.0.1/632100400ffa6f0019e09625" xr:uid="{00000000-0004-0000-1700-00001A020000}"/>
    <hyperlink ref="K185" r:id="rId540" tooltip="http://127.0.0.1/632100400ffa6f0019e09627" xr:uid="{00000000-0004-0000-1700-00001B020000}"/>
    <hyperlink ref="BB185" r:id="rId541" tooltip="http://127.0.0.1/632100400ffa6f0019e09644" xr:uid="{00000000-0004-0000-1700-00001C020000}"/>
    <hyperlink ref="I186" r:id="rId542" tooltip="http://127.0.0.1/632100360ffa6f0019e07acd" xr:uid="{00000000-0004-0000-1700-00001D020000}"/>
    <hyperlink ref="K186" r:id="rId543" tooltip="http://127.0.0.1/632100360ffa6f0019e07acf" xr:uid="{00000000-0004-0000-1700-00001E020000}"/>
    <hyperlink ref="BB186" r:id="rId544" tooltip="http://127.0.0.1/632100370ffa6f0019e07aec" xr:uid="{00000000-0004-0000-1700-00001F020000}"/>
    <hyperlink ref="I187" r:id="rId545" tooltip="http://127.0.0.1/6321003c0ffa6f0019e08d65" xr:uid="{00000000-0004-0000-1700-000020020000}"/>
    <hyperlink ref="K187" r:id="rId546" tooltip="http://127.0.0.1/6321003c0ffa6f0019e08d67" xr:uid="{00000000-0004-0000-1700-000021020000}"/>
    <hyperlink ref="BB187" r:id="rId547" tooltip="http://127.0.0.1/6321003c0ffa6f0019e08d84" xr:uid="{00000000-0004-0000-1700-000022020000}"/>
    <hyperlink ref="I188" r:id="rId548" tooltip="http://127.0.0.1/6321003c0ffa6f0019e08c93" xr:uid="{00000000-0004-0000-1700-000023020000}"/>
    <hyperlink ref="K188" r:id="rId549" tooltip="http://127.0.0.1/6321003c0ffa6f0019e08c95" xr:uid="{00000000-0004-0000-1700-000024020000}"/>
    <hyperlink ref="BB188" r:id="rId550" tooltip="http://127.0.0.1/6321003c0ffa6f0019e08cb2" xr:uid="{00000000-0004-0000-1700-000025020000}"/>
    <hyperlink ref="I189" r:id="rId551" tooltip="http://127.0.0.1/6321001e0ffa6f0019e0392d" xr:uid="{00000000-0004-0000-1700-000026020000}"/>
    <hyperlink ref="K189" r:id="rId552" tooltip="http://127.0.0.1/6321001e0ffa6f0019e0392f" xr:uid="{00000000-0004-0000-1700-000027020000}"/>
    <hyperlink ref="BB189" r:id="rId553" tooltip="http://127.0.0.1/6321001e0ffa6f0019e0394c" xr:uid="{00000000-0004-0000-1700-000028020000}"/>
    <hyperlink ref="I190" r:id="rId554" tooltip="http://127.0.0.1/6321003b0ffa6f0019e08856" xr:uid="{00000000-0004-0000-1700-000029020000}"/>
    <hyperlink ref="K190" r:id="rId555" tooltip="http://127.0.0.1/6321003b0ffa6f0019e08858" xr:uid="{00000000-0004-0000-1700-00002A020000}"/>
    <hyperlink ref="BB190" r:id="rId556" tooltip="http://127.0.0.1/6321003b0ffa6f0019e08875" xr:uid="{00000000-0004-0000-1700-00002B020000}"/>
    <hyperlink ref="I191" r:id="rId557" tooltip="http://127.0.0.1/6321002d0ffa6f0019e06119" xr:uid="{00000000-0004-0000-1700-00002C020000}"/>
    <hyperlink ref="K191" r:id="rId558" tooltip="http://127.0.0.1/6321002d0ffa6f0019e0611b" xr:uid="{00000000-0004-0000-1700-00002D020000}"/>
    <hyperlink ref="BB191" r:id="rId559" tooltip="http://127.0.0.1/6321002d0ffa6f0019e06138" xr:uid="{00000000-0004-0000-1700-00002E020000}"/>
    <hyperlink ref="I192" r:id="rId560" tooltip="http://127.0.0.1/632100320ffa6f0019e06fba" xr:uid="{00000000-0004-0000-1700-00002F020000}"/>
    <hyperlink ref="K192" r:id="rId561" tooltip="http://127.0.0.1/632100320ffa6f0019e06fbc" xr:uid="{00000000-0004-0000-1700-000030020000}"/>
    <hyperlink ref="BB192" r:id="rId562" tooltip="http://127.0.0.1/632100320ffa6f0019e06fd9" xr:uid="{00000000-0004-0000-1700-000031020000}"/>
    <hyperlink ref="I193" r:id="rId563" tooltip="http://127.0.0.1/632100370ffa6f0019e07cda" xr:uid="{00000000-0004-0000-1700-000032020000}"/>
    <hyperlink ref="K193" r:id="rId564" tooltip="http://127.0.0.1/632100370ffa6f0019e07cdc" xr:uid="{00000000-0004-0000-1700-000033020000}"/>
    <hyperlink ref="BB193" r:id="rId565" tooltip="http://127.0.0.1/632100370ffa6f0019e07cf9" xr:uid="{00000000-0004-0000-1700-000034020000}"/>
    <hyperlink ref="I194" r:id="rId566" tooltip="http://127.0.0.1/6329bd2aca797e001c73f800" xr:uid="{00000000-0004-0000-1700-000035020000}"/>
    <hyperlink ref="K194" r:id="rId567" tooltip="http://127.0.0.1/6329bd2aca797e001c73f802" xr:uid="{00000000-0004-0000-1700-000036020000}"/>
    <hyperlink ref="BB194" r:id="rId568" tooltip="http://127.0.0.1/6329bd2aca797e001c73f81f" xr:uid="{00000000-0004-0000-1700-000037020000}"/>
    <hyperlink ref="I195" r:id="rId569" tooltip="http://127.0.0.1/632100280ffa6f0019e0534a" xr:uid="{00000000-0004-0000-1700-000038020000}"/>
    <hyperlink ref="K195" r:id="rId570" tooltip="http://127.0.0.1/632100280ffa6f0019e0534c" xr:uid="{00000000-0004-0000-1700-000039020000}"/>
    <hyperlink ref="BB195" r:id="rId571" tooltip="http://127.0.0.1/632100280ffa6f0019e05369" xr:uid="{00000000-0004-0000-1700-00003A020000}"/>
    <hyperlink ref="I196" r:id="rId572" tooltip="http://127.0.0.1/6324aa9aca797e001c73cfbd" xr:uid="{00000000-0004-0000-1700-00003B020000}"/>
    <hyperlink ref="K196" r:id="rId573" tooltip="http://127.0.0.1/6324aa9aca797e001c73cfbf" xr:uid="{00000000-0004-0000-1700-00003C020000}"/>
    <hyperlink ref="BB196" r:id="rId574" tooltip="http://127.0.0.1/6324aa9aca797e001c73cfdc" xr:uid="{00000000-0004-0000-1700-00003D020000}"/>
    <hyperlink ref="I197" r:id="rId575" tooltip="http://127.0.0.1/632100230ffa6f0019e04558" xr:uid="{00000000-0004-0000-1700-00003E020000}"/>
    <hyperlink ref="K197" r:id="rId576" tooltip="http://127.0.0.1/632100230ffa6f0019e0455a" xr:uid="{00000000-0004-0000-1700-00003F020000}"/>
    <hyperlink ref="BB197" r:id="rId577" tooltip="http://127.0.0.1/632100230ffa6f0019e04577" xr:uid="{00000000-0004-0000-1700-000040020000}"/>
    <hyperlink ref="I198" r:id="rId578" tooltip="http://127.0.0.1/632100330ffa6f0019e07348" xr:uid="{00000000-0004-0000-1700-000041020000}"/>
    <hyperlink ref="K198" r:id="rId579" tooltip="http://127.0.0.1/632100330ffa6f0019e0734a" xr:uid="{00000000-0004-0000-1700-000042020000}"/>
    <hyperlink ref="BB198" r:id="rId580" tooltip="http://127.0.0.1/632100330ffa6f0019e07367" xr:uid="{00000000-0004-0000-1700-000043020000}"/>
    <hyperlink ref="I199" r:id="rId581" tooltip="http://127.0.0.1/6321003c0ffa6f0019e08c4d" xr:uid="{00000000-0004-0000-1700-000044020000}"/>
    <hyperlink ref="K199" r:id="rId582" tooltip="http://127.0.0.1/6321003c0ffa6f0019e08c4f" xr:uid="{00000000-0004-0000-1700-000045020000}"/>
    <hyperlink ref="BB199" r:id="rId583" tooltip="http://127.0.0.1/6321003c0ffa6f0019e08c6c" xr:uid="{00000000-0004-0000-1700-000046020000}"/>
    <hyperlink ref="I200" r:id="rId584" tooltip="http://127.0.0.1/6321002d0ffa6f0019e064ca" xr:uid="{00000000-0004-0000-1700-000047020000}"/>
    <hyperlink ref="K200" r:id="rId585" tooltip="http://127.0.0.1/6321002d0ffa6f0019e064cc" xr:uid="{00000000-0004-0000-1700-000048020000}"/>
    <hyperlink ref="BB200" r:id="rId586" tooltip="http://127.0.0.1/6321002d0ffa6f0019e064e9" xr:uid="{00000000-0004-0000-1700-000049020000}"/>
    <hyperlink ref="I201" r:id="rId587" tooltip="http://127.0.0.1/632100370ffa6f0019e07e7e" xr:uid="{00000000-0004-0000-1700-00004A020000}"/>
    <hyperlink ref="K201" r:id="rId588" tooltip="http://127.0.0.1/632100370ffa6f0019e07e80" xr:uid="{00000000-0004-0000-1700-00004B020000}"/>
    <hyperlink ref="BB201" r:id="rId589" tooltip="http://127.0.0.1/632100370ffa6f0019e07e9d" xr:uid="{00000000-0004-0000-1700-00004C020000}"/>
    <hyperlink ref="I202" r:id="rId590" tooltip="http://127.0.0.1/632100280ffa6f0019e0529b" xr:uid="{00000000-0004-0000-1700-00004D020000}"/>
    <hyperlink ref="K202" r:id="rId591" tooltip="http://127.0.0.1/632100280ffa6f0019e0529d" xr:uid="{00000000-0004-0000-1700-00004E020000}"/>
    <hyperlink ref="BB202" r:id="rId592" tooltip="http://127.0.0.1/632100280ffa6f0019e052ba" xr:uid="{00000000-0004-0000-1700-00004F020000}"/>
    <hyperlink ref="I203" r:id="rId593" tooltip="http://127.0.0.1/632100380ffa6f0019e08045" xr:uid="{00000000-0004-0000-1700-000050020000}"/>
    <hyperlink ref="K203" r:id="rId594" tooltip="http://127.0.0.1/632100380ffa6f0019e08047" xr:uid="{00000000-0004-0000-1700-000051020000}"/>
    <hyperlink ref="BB203" r:id="rId595" tooltip="http://127.0.0.1/632100380ffa6f0019e08064" xr:uid="{00000000-0004-0000-1700-000052020000}"/>
    <hyperlink ref="I204" r:id="rId596" tooltip="http://127.0.0.1/6321003b0ffa6f0019e089fa" xr:uid="{00000000-0004-0000-1700-000053020000}"/>
    <hyperlink ref="K204" r:id="rId597" tooltip="http://127.0.0.1/6321003b0ffa6f0019e089fc" xr:uid="{00000000-0004-0000-1700-000054020000}"/>
    <hyperlink ref="BB204" r:id="rId598" tooltip="http://127.0.0.1/6321003b0ffa6f0019e08a19" xr:uid="{00000000-0004-0000-1700-000055020000}"/>
    <hyperlink ref="I205" r:id="rId599" tooltip="http://127.0.0.1/632100230ffa6f0019e045c1" xr:uid="{00000000-0004-0000-1700-000056020000}"/>
    <hyperlink ref="K205" r:id="rId600" tooltip="http://127.0.0.1/632100230ffa6f0019e045c3" xr:uid="{00000000-0004-0000-1700-000057020000}"/>
    <hyperlink ref="BB205" r:id="rId601" tooltip="http://127.0.0.1/632100230ffa6f0019e045e0" xr:uid="{00000000-0004-0000-1700-000058020000}"/>
    <hyperlink ref="I206" r:id="rId602" tooltip="http://127.0.0.1/632100380ffa6f0019e08117" xr:uid="{00000000-0004-0000-1700-000059020000}"/>
    <hyperlink ref="K206" r:id="rId603" tooltip="http://127.0.0.1/632100380ffa6f0019e08119" xr:uid="{00000000-0004-0000-1700-00005A020000}"/>
    <hyperlink ref="BB206" r:id="rId604" tooltip="http://127.0.0.1/632100380ffa6f0019e08136" xr:uid="{00000000-0004-0000-1700-00005B020000}"/>
    <hyperlink ref="I207" r:id="rId605" tooltip="http://127.0.0.1/632100230ffa6f0019e043d7" xr:uid="{00000000-0004-0000-1700-00005C020000}"/>
    <hyperlink ref="K207" r:id="rId606" tooltip="http://127.0.0.1/632100230ffa6f0019e043d9" xr:uid="{00000000-0004-0000-1700-00005D020000}"/>
    <hyperlink ref="BB207" r:id="rId607" tooltip="http://127.0.0.1/632100230ffa6f0019e043f6" xr:uid="{00000000-0004-0000-1700-00005E020000}"/>
    <hyperlink ref="I208" r:id="rId608" tooltip="http://127.0.0.1/6321001e0ffa6f0019e038c4" xr:uid="{00000000-0004-0000-1700-00005F020000}"/>
    <hyperlink ref="K208" r:id="rId609" tooltip="http://127.0.0.1/6321001e0ffa6f0019e038c6" xr:uid="{00000000-0004-0000-1700-000060020000}"/>
    <hyperlink ref="BB208" r:id="rId610" tooltip="http://127.0.0.1/6321001e0ffa6f0019e038e3" xr:uid="{00000000-0004-0000-1700-000061020000}"/>
    <hyperlink ref="I209" r:id="rId611" tooltip="http://127.0.0.1/632100230ffa6f0019e04440" xr:uid="{00000000-0004-0000-1700-000062020000}"/>
    <hyperlink ref="K209" r:id="rId612" tooltip="http://127.0.0.1/632100230ffa6f0019e04442" xr:uid="{00000000-0004-0000-1700-000063020000}"/>
    <hyperlink ref="BB209" r:id="rId613" tooltip="http://127.0.0.1/632100230ffa6f0019e0445f" xr:uid="{00000000-0004-0000-1700-000064020000}"/>
    <hyperlink ref="I210" r:id="rId614" tooltip="http://127.0.0.1/632100280ffa6f0019e0543f" xr:uid="{00000000-0004-0000-1700-000065020000}"/>
    <hyperlink ref="K210" r:id="rId615" tooltip="http://127.0.0.1/632100280ffa6f0019e05441" xr:uid="{00000000-0004-0000-1700-000066020000}"/>
    <hyperlink ref="BB210" r:id="rId616" tooltip="http://127.0.0.1/632100280ffa6f0019e0545e" xr:uid="{00000000-0004-0000-1700-000067020000}"/>
    <hyperlink ref="I211" r:id="rId617" tooltip="http://127.0.0.1/6321001d0ffa6f0019e0362b" xr:uid="{00000000-0004-0000-1700-000068020000}"/>
    <hyperlink ref="K211" r:id="rId618" tooltip="http://127.0.0.1/6321001d0ffa6f0019e0362d" xr:uid="{00000000-0004-0000-1700-000069020000}"/>
    <hyperlink ref="BB211" r:id="rId619" tooltip="http://127.0.0.1/6321001d0ffa6f0019e0364a" xr:uid="{00000000-0004-0000-1700-00006A020000}"/>
    <hyperlink ref="I212" r:id="rId620" tooltip="http://127.0.0.1/6321001f0ffa6f0019e03af4" xr:uid="{00000000-0004-0000-1700-00006B020000}"/>
    <hyperlink ref="K212" r:id="rId621" tooltip="http://127.0.0.1/6321001f0ffa6f0019e03af6" xr:uid="{00000000-0004-0000-1700-00006C020000}"/>
    <hyperlink ref="BB212" r:id="rId622" tooltip="http://127.0.0.1/6321001f0ffa6f0019e03b13" xr:uid="{00000000-0004-0000-1700-00006D020000}"/>
    <hyperlink ref="I213" r:id="rId623" tooltip="http://127.0.0.1/6321001e0ffa6f0019e03a45" xr:uid="{00000000-0004-0000-1700-00006E020000}"/>
    <hyperlink ref="K213" r:id="rId624" tooltip="http://127.0.0.1/6321001e0ffa6f0019e03a47" xr:uid="{00000000-0004-0000-1700-00006F020000}"/>
    <hyperlink ref="BB213" r:id="rId625" tooltip="http://127.0.0.1/6321001e0ffa6f0019e03a64" xr:uid="{00000000-0004-0000-1700-000070020000}"/>
    <hyperlink ref="I214" r:id="rId626" tooltip="http://127.0.0.1/6321001f0ffa6f0019e03be9" xr:uid="{00000000-0004-0000-1700-000071020000}"/>
    <hyperlink ref="K214" r:id="rId627" tooltip="http://127.0.0.1/6321001f0ffa6f0019e03beb" xr:uid="{00000000-0004-0000-1700-000072020000}"/>
    <hyperlink ref="BB214" r:id="rId628" tooltip="http://127.0.0.1/6321001f0ffa6f0019e03c08" xr:uid="{00000000-0004-0000-1700-000073020000}"/>
    <hyperlink ref="I215" r:id="rId629" tooltip="http://127.0.0.1/632100230ffa6f0019e0441d" xr:uid="{00000000-0004-0000-1700-000074020000}"/>
    <hyperlink ref="K215" r:id="rId630" tooltip="http://127.0.0.1/632100230ffa6f0019e0441f" xr:uid="{00000000-0004-0000-1700-000075020000}"/>
    <hyperlink ref="BB215" r:id="rId631" tooltip="http://127.0.0.1/632100230ffa6f0019e0443c" xr:uid="{00000000-0004-0000-1700-000076020000}"/>
    <hyperlink ref="I216" r:id="rId632" tooltip="http://127.0.0.1/632100370ffa6f0019e07f2d" xr:uid="{00000000-0004-0000-1700-000077020000}"/>
    <hyperlink ref="K216" r:id="rId633" tooltip="http://127.0.0.1/632100370ffa6f0019e07f2f" xr:uid="{00000000-0004-0000-1700-000078020000}"/>
    <hyperlink ref="BB216" r:id="rId634" tooltip="http://127.0.0.1/632100370ffa6f0019e07f4c" xr:uid="{00000000-0004-0000-1700-000079020000}"/>
    <hyperlink ref="I217" r:id="rId635" tooltip="http://127.0.0.1/632100230ffa6f0019e047ce" xr:uid="{00000000-0004-0000-1700-00007A020000}"/>
    <hyperlink ref="K217" r:id="rId636" tooltip="http://127.0.0.1/632100230ffa6f0019e047d0" xr:uid="{00000000-0004-0000-1700-00007B020000}"/>
    <hyperlink ref="BB217" r:id="rId637" tooltip="http://127.0.0.1/632100230ffa6f0019e047ed" xr:uid="{00000000-0004-0000-1700-00007C020000}"/>
    <hyperlink ref="I218" r:id="rId638" tooltip="http://127.0.0.1/632100320ffa6f0019e06f97" xr:uid="{00000000-0004-0000-1700-00007D020000}"/>
    <hyperlink ref="K218" r:id="rId639" tooltip="http://127.0.0.1/632100320ffa6f0019e06f99" xr:uid="{00000000-0004-0000-1700-00007E020000}"/>
    <hyperlink ref="BB218" r:id="rId640" tooltip="http://127.0.0.1/632100320ffa6f0019e06fb6" xr:uid="{00000000-0004-0000-1700-00007F020000}"/>
    <hyperlink ref="I219" r:id="rId641" tooltip="http://127.0.0.1/6321003c0ffa6f0019e08e14" xr:uid="{00000000-0004-0000-1700-000080020000}"/>
    <hyperlink ref="K219" r:id="rId642" tooltip="http://127.0.0.1/6321003c0ffa6f0019e08e16" xr:uid="{00000000-0004-0000-1700-000081020000}"/>
    <hyperlink ref="BB219" r:id="rId643" tooltip="http://127.0.0.1/6321003c0ffa6f0019e08e33" xr:uid="{00000000-0004-0000-1700-000082020000}"/>
    <hyperlink ref="I220" r:id="rId644" tooltip="http://127.0.0.1/632100370ffa6f0019e07d66" xr:uid="{00000000-0004-0000-1700-000083020000}"/>
    <hyperlink ref="K220" r:id="rId645" tooltip="http://127.0.0.1/632100370ffa6f0019e07d68" xr:uid="{00000000-0004-0000-1700-000084020000}"/>
    <hyperlink ref="BB220" r:id="rId646" tooltip="http://127.0.0.1/632100370ffa6f0019e07d85" xr:uid="{00000000-0004-0000-1700-000085020000}"/>
    <hyperlink ref="I221" r:id="rId647" tooltip="http://127.0.0.1/6321003b0ffa6f0019e08833" xr:uid="{00000000-0004-0000-1700-000086020000}"/>
    <hyperlink ref="K221" r:id="rId648" tooltip="http://127.0.0.1/6321003b0ffa6f0019e08835" xr:uid="{00000000-0004-0000-1700-000087020000}"/>
    <hyperlink ref="BB221" r:id="rId649" tooltip="http://127.0.0.1/6321003b0ffa6f0019e08852" xr:uid="{00000000-0004-0000-1700-000088020000}"/>
    <hyperlink ref="I222" r:id="rId650" tooltip="http://127.0.0.1/632100310ffa6f0019e06d8a" xr:uid="{00000000-0004-0000-1700-000089020000}"/>
    <hyperlink ref="K222" r:id="rId651" tooltip="http://127.0.0.1/632100310ffa6f0019e06d8c" xr:uid="{00000000-0004-0000-1700-00008A020000}"/>
    <hyperlink ref="BB222" r:id="rId652" tooltip="http://127.0.0.1/632100310ffa6f0019e06da9" xr:uid="{00000000-0004-0000-1700-00008B020000}"/>
    <hyperlink ref="I223" r:id="rId653" tooltip="http://127.0.0.1/632100320ffa6f0019e07253" xr:uid="{00000000-0004-0000-1700-00008C020000}"/>
    <hyperlink ref="K223" r:id="rId654" tooltip="http://127.0.0.1/632100320ffa6f0019e07255" xr:uid="{00000000-0004-0000-1700-00008D020000}"/>
    <hyperlink ref="BB223" r:id="rId655" tooltip="http://127.0.0.1/632100320ffa6f0019e07272" xr:uid="{00000000-0004-0000-1700-00008E020000}"/>
    <hyperlink ref="I224" r:id="rId656" tooltip="http://127.0.0.1/632100320ffa6f0019e06e7f" xr:uid="{00000000-0004-0000-1700-00008F020000}"/>
    <hyperlink ref="K224" r:id="rId657" tooltip="http://127.0.0.1/632100320ffa6f0019e06e81" xr:uid="{00000000-0004-0000-1700-000090020000}"/>
    <hyperlink ref="BB224" r:id="rId658" tooltip="http://127.0.0.1/632100320ffa6f0019e06e9e" xr:uid="{00000000-0004-0000-1700-000091020000}"/>
    <hyperlink ref="I225" r:id="rId659" tooltip="http://127.0.0.1/6321002d0ffa6f0019e0636c" xr:uid="{00000000-0004-0000-1700-000092020000}"/>
    <hyperlink ref="K225" r:id="rId660" tooltip="http://127.0.0.1/6321002d0ffa6f0019e0636e" xr:uid="{00000000-0004-0000-1700-000093020000}"/>
    <hyperlink ref="BB225" r:id="rId661" tooltip="http://127.0.0.1/6321002d0ffa6f0019e0638b" xr:uid="{00000000-0004-0000-1700-000094020000}"/>
    <hyperlink ref="I226" r:id="rId662" tooltip="http://127.0.0.1/632100320ffa6f0019e07181" xr:uid="{00000000-0004-0000-1700-000095020000}"/>
    <hyperlink ref="K226" r:id="rId663" tooltip="http://127.0.0.1/632100320ffa6f0019e07183" xr:uid="{00000000-0004-0000-1700-000096020000}"/>
    <hyperlink ref="BB226" r:id="rId664" tooltip="http://127.0.0.1/632100320ffa6f0019e071a0" xr:uid="{00000000-0004-0000-1700-000097020000}"/>
    <hyperlink ref="I227" r:id="rId665" tooltip="http://127.0.0.1/632100380ffa6f0019e07fff" xr:uid="{00000000-0004-0000-1700-000098020000}"/>
    <hyperlink ref="K227" r:id="rId666" tooltip="http://127.0.0.1/632100380ffa6f0019e08001" xr:uid="{00000000-0004-0000-1700-000099020000}"/>
    <hyperlink ref="BB227" r:id="rId667" tooltip="http://127.0.0.1/632100380ffa6f0019e0801e" xr:uid="{00000000-0004-0000-1700-00009A020000}"/>
    <hyperlink ref="I228" r:id="rId668" tooltip="http://127.0.0.1/632100400ffa6f0019e0968e" xr:uid="{00000000-0004-0000-1700-00009B020000}"/>
    <hyperlink ref="K228" r:id="rId669" tooltip="http://127.0.0.1/632100400ffa6f0019e09690" xr:uid="{00000000-0004-0000-1700-00009C020000}"/>
    <hyperlink ref="BB228" r:id="rId670" tooltip="http://127.0.0.1/632100400ffa6f0019e096ad" xr:uid="{00000000-0004-0000-1700-00009D020000}"/>
    <hyperlink ref="I229" r:id="rId671" tooltip="http://127.0.0.1/632100320ffa6f0019e06fdd" xr:uid="{00000000-0004-0000-1700-00009E020000}"/>
    <hyperlink ref="K229" r:id="rId672" tooltip="http://127.0.0.1/632100320ffa6f0019e06fdf" xr:uid="{00000000-0004-0000-1700-00009F020000}"/>
    <hyperlink ref="BB229" r:id="rId673" tooltip="http://127.0.0.1/632100320ffa6f0019e06ffc" xr:uid="{00000000-0004-0000-1700-0000A0020000}"/>
    <hyperlink ref="I230" r:id="rId674" tooltip="http://127.0.0.1/632100270ffa6f0019e05183" xr:uid="{00000000-0004-0000-1700-0000A1020000}"/>
    <hyperlink ref="K230" r:id="rId675" tooltip="http://127.0.0.1/632100270ffa6f0019e05185" xr:uid="{00000000-0004-0000-1700-0000A2020000}"/>
    <hyperlink ref="BB230" r:id="rId676" tooltip="http://127.0.0.1/632100270ffa6f0019e051a2" xr:uid="{00000000-0004-0000-1700-0000A3020000}"/>
    <hyperlink ref="I231" r:id="rId677" tooltip="http://127.0.0.1/632100280ffa6f0019e05629" xr:uid="{00000000-0004-0000-1700-0000A4020000}"/>
    <hyperlink ref="K231" r:id="rId678" tooltip="http://127.0.0.1/632100280ffa6f0019e0562b" xr:uid="{00000000-0004-0000-1700-0000A5020000}"/>
    <hyperlink ref="BB231" r:id="rId679" tooltip="http://127.0.0.1/632100290ffa6f0019e05648" xr:uid="{00000000-0004-0000-1700-0000A6020000}"/>
    <hyperlink ref="I232" r:id="rId680" tooltip="http://127.0.0.1/6321002d0ffa6f0019e062bd" xr:uid="{00000000-0004-0000-1700-0000A7020000}"/>
    <hyperlink ref="K232" r:id="rId681" tooltip="http://127.0.0.1/6321002d0ffa6f0019e062bf" xr:uid="{00000000-0004-0000-1700-0000A8020000}"/>
    <hyperlink ref="BB232" r:id="rId682" tooltip="http://127.0.0.1/6321002d0ffa6f0019e062dc" xr:uid="{00000000-0004-0000-1700-0000A9020000}"/>
    <hyperlink ref="I233" r:id="rId683" tooltip="http://127.0.0.1/632100280ffa6f0019e054cb" xr:uid="{00000000-0004-0000-1700-0000AA020000}"/>
    <hyperlink ref="K233" r:id="rId684" tooltip="http://127.0.0.1/632100280ffa6f0019e054cd" xr:uid="{00000000-0004-0000-1700-0000AB020000}"/>
    <hyperlink ref="BB233" r:id="rId685" tooltip="http://127.0.0.1/632100280ffa6f0019e054ea" xr:uid="{00000000-0004-0000-1700-0000AC020000}"/>
    <hyperlink ref="I234" r:id="rId686" tooltip="http://127.0.0.1/6321003c0ffa6f0019e08d88" xr:uid="{00000000-0004-0000-1700-0000AD020000}"/>
    <hyperlink ref="K234" r:id="rId687" tooltip="http://127.0.0.1/6321003c0ffa6f0019e08d8a" xr:uid="{00000000-0004-0000-1700-0000AE020000}"/>
    <hyperlink ref="BB234" r:id="rId688" tooltip="http://127.0.0.1/6321003c0ffa6f0019e08da7" xr:uid="{00000000-0004-0000-1700-0000AF020000}"/>
    <hyperlink ref="I235" r:id="rId689" tooltip="http://127.0.0.1/6321003c0ffa6f0019e08bc1" xr:uid="{00000000-0004-0000-1700-0000B0020000}"/>
    <hyperlink ref="K235" r:id="rId690" tooltip="http://127.0.0.1/6321003c0ffa6f0019e08bc3" xr:uid="{00000000-0004-0000-1700-0000B1020000}"/>
    <hyperlink ref="BB235" r:id="rId691" tooltip="http://127.0.0.1/6321003c0ffa6f0019e08be0" xr:uid="{00000000-0004-0000-1700-0000B2020000}"/>
    <hyperlink ref="I236" r:id="rId692" tooltip="http://127.0.0.1/6321001e0ffa6f0019e03a22" xr:uid="{00000000-0004-0000-1700-0000B3020000}"/>
    <hyperlink ref="K236" r:id="rId693" tooltip="http://127.0.0.1/6321001e0ffa6f0019e03a24" xr:uid="{00000000-0004-0000-1700-0000B4020000}"/>
    <hyperlink ref="BB236" r:id="rId694" tooltip="http://127.0.0.1/6321001e0ffa6f0019e03a41" xr:uid="{00000000-0004-0000-1700-0000B5020000}"/>
    <hyperlink ref="I237" r:id="rId695" tooltip="http://127.0.0.1/6321002d0ffa6f0019e061eb" xr:uid="{00000000-0004-0000-1700-0000B6020000}"/>
    <hyperlink ref="K237" r:id="rId696" tooltip="http://127.0.0.1/6321002d0ffa6f0019e061ed" xr:uid="{00000000-0004-0000-1700-0000B7020000}"/>
    <hyperlink ref="BB237" r:id="rId697" tooltip="http://127.0.0.1/6321002d0ffa6f0019e0620a" xr:uid="{00000000-0004-0000-1700-0000B8020000}"/>
    <hyperlink ref="I238" r:id="rId698" tooltip="http://127.0.0.1/632100370ffa6f0019e07df2" xr:uid="{00000000-0004-0000-1700-0000B9020000}"/>
    <hyperlink ref="K238" r:id="rId699" tooltip="http://127.0.0.1/632100370ffa6f0019e07df4" xr:uid="{00000000-0004-0000-1700-0000BA020000}"/>
    <hyperlink ref="BB238" r:id="rId700" tooltip="http://127.0.0.1/632100370ffa6f0019e07e11" xr:uid="{00000000-0004-0000-1700-0000BB020000}"/>
    <hyperlink ref="I239" r:id="rId701" tooltip="http://127.0.0.1/6321001d0ffa6f0019e03608" xr:uid="{00000000-0004-0000-1700-0000BC020000}"/>
    <hyperlink ref="K239" r:id="rId702" tooltip="http://127.0.0.1/6321001d0ffa6f0019e0360a" xr:uid="{00000000-0004-0000-1700-0000BD020000}"/>
    <hyperlink ref="BB239" r:id="rId703" tooltip="http://127.0.0.1/6321001d0ffa6f0019e03627" xr:uid="{00000000-0004-0000-1700-0000BE020000}"/>
    <hyperlink ref="I240" r:id="rId704" tooltip="http://127.0.0.1/632100280ffa6f0019e0559d" xr:uid="{00000000-0004-0000-1700-0000BF020000}"/>
    <hyperlink ref="K240" r:id="rId705" tooltip="http://127.0.0.1/632100280ffa6f0019e0559f" xr:uid="{00000000-0004-0000-1700-0000C0020000}"/>
    <hyperlink ref="BB240" r:id="rId706" tooltip="http://127.0.0.1/632100280ffa6f0019e055bc" xr:uid="{00000000-0004-0000-1700-0000C1020000}"/>
    <hyperlink ref="I241" r:id="rId707" tooltip="http://127.0.0.1/632100230ffa6f0019e046fc" xr:uid="{00000000-0004-0000-1700-0000C2020000}"/>
    <hyperlink ref="K241" r:id="rId708" tooltip="http://127.0.0.1/632100230ffa6f0019e046fe" xr:uid="{00000000-0004-0000-1700-0000C3020000}"/>
    <hyperlink ref="BB241" r:id="rId709" tooltip="http://127.0.0.1/632100230ffa6f0019e0471b" xr:uid="{00000000-0004-0000-1700-0000C4020000}"/>
    <hyperlink ref="I242" r:id="rId710" tooltip="http://127.0.0.1/632100230ffa6f0019e04693" xr:uid="{00000000-0004-0000-1700-0000C5020000}"/>
    <hyperlink ref="K242" r:id="rId711" tooltip="http://127.0.0.1/632100230ffa6f0019e04695" xr:uid="{00000000-0004-0000-1700-0000C6020000}"/>
    <hyperlink ref="BB242" r:id="rId712" tooltip="http://127.0.0.1/632100230ffa6f0019e046b2" xr:uid="{00000000-0004-0000-1700-0000C7020000}"/>
    <hyperlink ref="I243" r:id="rId713" tooltip="http://127.0.0.1/632100370ffa6f0019e07b36" xr:uid="{00000000-0004-0000-1700-0000C8020000}"/>
    <hyperlink ref="K243" r:id="rId714" tooltip="http://127.0.0.1/632100370ffa6f0019e07b38" xr:uid="{00000000-0004-0000-1700-0000C9020000}"/>
    <hyperlink ref="BB243" r:id="rId715" tooltip="http://127.0.0.1/632100370ffa6f0019e07b55" xr:uid="{00000000-0004-0000-1700-0000CA020000}"/>
    <hyperlink ref="I244" r:id="rId716" tooltip="http://127.0.0.1/632100400ffa6f0019e0966b" xr:uid="{00000000-0004-0000-1700-0000CB020000}"/>
    <hyperlink ref="K244" r:id="rId717" tooltip="http://127.0.0.1/632100400ffa6f0019e0966d" xr:uid="{00000000-0004-0000-1700-0000CC020000}"/>
    <hyperlink ref="BB244" r:id="rId718" tooltip="http://127.0.0.1/632100400ffa6f0019e0968a" xr:uid="{00000000-0004-0000-1700-0000CD020000}"/>
    <hyperlink ref="I245" r:id="rId719" tooltip="http://127.0.0.1/6331b344ca797e001c74c358" xr:uid="{00000000-0004-0000-1700-0000CE020000}"/>
    <hyperlink ref="K245" r:id="rId720" tooltip="http://127.0.0.1/6331b344ca797e001c74c35a" xr:uid="{00000000-0004-0000-1700-0000CF020000}"/>
    <hyperlink ref="BB245" r:id="rId721" tooltip="http://127.0.0.1/6331b344ca797e001c74c377" xr:uid="{00000000-0004-0000-1700-0000D0020000}"/>
    <hyperlink ref="I246" r:id="rId722" tooltip="http://127.0.0.1/632100280ffa6f0019e055c0" xr:uid="{00000000-0004-0000-1700-0000D1020000}"/>
    <hyperlink ref="K246" r:id="rId723" tooltip="http://127.0.0.1/632100280ffa6f0019e055c2" xr:uid="{00000000-0004-0000-1700-0000D2020000}"/>
    <hyperlink ref="BB246" r:id="rId724" tooltip="http://127.0.0.1/632100280ffa6f0019e055df" xr:uid="{00000000-0004-0000-1700-0000D3020000}"/>
    <hyperlink ref="I247" r:id="rId725" tooltip="http://127.0.0.1/632100240ffa6f0019e048c3" xr:uid="{00000000-0004-0000-1700-0000D4020000}"/>
    <hyperlink ref="K247" r:id="rId726" tooltip="http://127.0.0.1/632100240ffa6f0019e048c5" xr:uid="{00000000-0004-0000-1700-0000D5020000}"/>
    <hyperlink ref="BB247" r:id="rId727" tooltip="http://127.0.0.1/632100240ffa6f0019e048e2" xr:uid="{00000000-0004-0000-1700-0000D6020000}"/>
    <hyperlink ref="I248" r:id="rId728" tooltip="http://127.0.0.1/632100290ffa6f0019e0566f" xr:uid="{00000000-0004-0000-1700-0000D7020000}"/>
    <hyperlink ref="K248" r:id="rId729" tooltip="http://127.0.0.1/632100290ffa6f0019e05671" xr:uid="{00000000-0004-0000-1700-0000D8020000}"/>
    <hyperlink ref="BB248" r:id="rId730" tooltip="http://127.0.0.1/632100290ffa6f0019e0568e" xr:uid="{00000000-0004-0000-1700-0000D9020000}"/>
    <hyperlink ref="I249" r:id="rId731" tooltip="http://127.0.0.1/6321003c0ffa6f0019e08c07" xr:uid="{00000000-0004-0000-1700-0000DA020000}"/>
    <hyperlink ref="K249" r:id="rId732" tooltip="http://127.0.0.1/6321003c0ffa6f0019e08c09" xr:uid="{00000000-0004-0000-1700-0000DB020000}"/>
    <hyperlink ref="BB249" r:id="rId733" tooltip="http://127.0.0.1/6321003c0ffa6f0019e08c26" xr:uid="{00000000-0004-0000-1700-0000DC020000}"/>
    <hyperlink ref="I250" r:id="rId734" tooltip="http://127.0.0.1/6321001e0ffa6f0019e03815" xr:uid="{00000000-0004-0000-1700-0000DD020000}"/>
    <hyperlink ref="K250" r:id="rId735" tooltip="http://127.0.0.1/6321001e0ffa6f0019e03817" xr:uid="{00000000-0004-0000-1700-0000DE020000}"/>
    <hyperlink ref="BB250" r:id="rId736" tooltip="http://127.0.0.1/6321001e0ffa6f0019e03834" xr:uid="{00000000-0004-0000-1700-0000DF020000}"/>
    <hyperlink ref="I251" r:id="rId737" tooltip="http://127.0.0.1/632100370ffa6f0019e07e5b" xr:uid="{00000000-0004-0000-1700-0000E0020000}"/>
    <hyperlink ref="K251" r:id="rId738" tooltip="http://127.0.0.1/632100370ffa6f0019e07e5d" xr:uid="{00000000-0004-0000-1700-0000E1020000}"/>
    <hyperlink ref="BB251" r:id="rId739" tooltip="http://127.0.0.1/632100370ffa6f0019e07e7a" xr:uid="{00000000-0004-0000-1700-0000E2020000}"/>
    <hyperlink ref="I252" r:id="rId740" tooltip="http://127.0.0.1/632100330ffa6f0019e07299" xr:uid="{00000000-0004-0000-1700-0000E3020000}"/>
    <hyperlink ref="K252" r:id="rId741" tooltip="http://127.0.0.1/632100330ffa6f0019e0729b" xr:uid="{00000000-0004-0000-1700-0000E4020000}"/>
    <hyperlink ref="BB252" r:id="rId742" tooltip="http://127.0.0.1/632100330ffa6f0019e072b8" xr:uid="{00000000-0004-0000-1700-0000E5020000}"/>
    <hyperlink ref="I253" r:id="rId743" tooltip="http://127.0.0.1/632100320ffa6f0019e07276" xr:uid="{00000000-0004-0000-1700-0000E6020000}"/>
    <hyperlink ref="K253" r:id="rId744" tooltip="http://127.0.0.1/632100320ffa6f0019e07278" xr:uid="{00000000-0004-0000-1700-0000E7020000}"/>
    <hyperlink ref="BB253" r:id="rId745" tooltip="http://127.0.0.1/632100320ffa6f0019e07295" xr:uid="{00000000-0004-0000-1700-0000E8020000}"/>
    <hyperlink ref="I254" r:id="rId746" tooltip="http://127.0.0.1/6321003c0ffa6f0019e08e5a" xr:uid="{00000000-0004-0000-1700-0000E9020000}"/>
    <hyperlink ref="K254" r:id="rId747" tooltip="http://127.0.0.1/6321003c0ffa6f0019e08e5c" xr:uid="{00000000-0004-0000-1700-0000EA020000}"/>
    <hyperlink ref="BB254" r:id="rId748" tooltip="http://127.0.0.1/6321003c0ffa6f0019e08e79" xr:uid="{00000000-0004-0000-1700-0000EB020000}"/>
    <hyperlink ref="I255" r:id="rId749" tooltip="http://127.0.0.1/632100280ffa6f0019e0536d" xr:uid="{00000000-0004-0000-1700-0000EC020000}"/>
    <hyperlink ref="K255" r:id="rId750" tooltip="http://127.0.0.1/632100280ffa6f0019e0536f" xr:uid="{00000000-0004-0000-1700-0000ED020000}"/>
    <hyperlink ref="BB255" r:id="rId751" tooltip="http://127.0.0.1/632100280ffa6f0019e0538c" xr:uid="{00000000-0004-0000-1700-0000EE020000}"/>
    <hyperlink ref="I256" r:id="rId752" tooltip="http://127.0.0.1/6321002c0ffa6f0019e060b0" xr:uid="{00000000-0004-0000-1700-0000EF020000}"/>
    <hyperlink ref="K256" r:id="rId753" tooltip="http://127.0.0.1/6321002c0ffa6f0019e060b2" xr:uid="{00000000-0004-0000-1700-0000F0020000}"/>
    <hyperlink ref="BB256" r:id="rId754" tooltip="http://127.0.0.1/6321002d0ffa6f0019e060cf" xr:uid="{00000000-0004-0000-1700-0000F1020000}"/>
    <hyperlink ref="I257" r:id="rId755" tooltip="http://127.0.0.1/632100240ffa6f0019e0487d" xr:uid="{00000000-0004-0000-1700-0000F2020000}"/>
    <hyperlink ref="K257" r:id="rId756" tooltip="http://127.0.0.1/632100240ffa6f0019e0487f" xr:uid="{00000000-0004-0000-1700-0000F3020000}"/>
    <hyperlink ref="BB257" r:id="rId757" tooltip="http://127.0.0.1/632100240ffa6f0019e0489c" xr:uid="{00000000-0004-0000-1700-0000F4020000}"/>
    <hyperlink ref="I258" r:id="rId758" tooltip="http://127.0.0.1/632100380ffa6f0019e080d1" xr:uid="{00000000-0004-0000-1700-0000F5020000}"/>
    <hyperlink ref="K258" r:id="rId759" tooltip="http://127.0.0.1/632100380ffa6f0019e080d3" xr:uid="{00000000-0004-0000-1700-0000F6020000}"/>
    <hyperlink ref="BB258" r:id="rId760" tooltip="http://127.0.0.1/632100380ffa6f0019e080f0" xr:uid="{00000000-0004-0000-1700-0000F7020000}"/>
    <hyperlink ref="I259" r:id="rId761" tooltip="http://127.0.0.1/6321002e0ffa6f0019e06556" xr:uid="{00000000-0004-0000-1700-0000F8020000}"/>
    <hyperlink ref="K259" r:id="rId762" tooltip="http://127.0.0.1/6321002e0ffa6f0019e06558" xr:uid="{00000000-0004-0000-1700-0000F9020000}"/>
    <hyperlink ref="BB259" r:id="rId763" tooltip="http://127.0.0.1/6321002e0ffa6f0019e06575" xr:uid="{00000000-0004-0000-1700-0000FA020000}"/>
    <hyperlink ref="I260" r:id="rId764" tooltip="http://127.0.0.1/632100280ffa6f0019e052be" xr:uid="{00000000-0004-0000-1700-0000FB020000}"/>
    <hyperlink ref="K260" r:id="rId765" tooltip="http://127.0.0.1/632100280ffa6f0019e052c0" xr:uid="{00000000-0004-0000-1700-0000FC020000}"/>
    <hyperlink ref="BB260" r:id="rId766" tooltip="http://127.0.0.1/632100280ffa6f0019e052dd" xr:uid="{00000000-0004-0000-1700-0000FD020000}"/>
    <hyperlink ref="I261" r:id="rId767" tooltip="http://127.0.0.1/632100320ffa6f0019e06df3" xr:uid="{00000000-0004-0000-1700-0000FE020000}"/>
    <hyperlink ref="K261" r:id="rId768" tooltip="http://127.0.0.1/632100320ffa6f0019e06df5" xr:uid="{00000000-0004-0000-1700-0000FF020000}"/>
    <hyperlink ref="BB261" r:id="rId769" tooltip="http://127.0.0.1/632100320ffa6f0019e06e12" xr:uid="{00000000-0004-0000-1700-000000030000}"/>
    <hyperlink ref="I262" r:id="rId770" tooltip="http://127.0.0.1/632100380ffa6f0019e07f96" xr:uid="{00000000-0004-0000-1700-000001030000}"/>
    <hyperlink ref="K262" r:id="rId771" tooltip="http://127.0.0.1/632100380ffa6f0019e07f98" xr:uid="{00000000-0004-0000-1700-000002030000}"/>
    <hyperlink ref="BB262" r:id="rId772" tooltip="http://127.0.0.1/632100380ffa6f0019e07fb5" xr:uid="{00000000-0004-0000-1700-000003030000}"/>
    <hyperlink ref="I263" r:id="rId773" tooltip="http://127.0.0.1/6321001f0ffa6f0019e03cbb" xr:uid="{00000000-0004-0000-1700-000004030000}"/>
    <hyperlink ref="K263" r:id="rId774" tooltip="http://127.0.0.1/6321001f0ffa6f0019e03cbd" xr:uid="{00000000-0004-0000-1700-000005030000}"/>
    <hyperlink ref="BB263" r:id="rId775" tooltip="http://127.0.0.1/6321001f0ffa6f0019e03cda" xr:uid="{00000000-0004-0000-1700-000006030000}"/>
    <hyperlink ref="I264" r:id="rId776" tooltip="http://127.0.0.1/6321002e0ffa6f0019e065bf" xr:uid="{00000000-0004-0000-1700-000007030000}"/>
    <hyperlink ref="K264" r:id="rId777" tooltip="http://127.0.0.1/6321002e0ffa6f0019e065c1" xr:uid="{00000000-0004-0000-1700-000008030000}"/>
    <hyperlink ref="BB264" r:id="rId778" tooltip="http://127.0.0.1/6321002e0ffa6f0019e065de" xr:uid="{00000000-0004-0000-1700-000009030000}"/>
    <hyperlink ref="I265" r:id="rId779" tooltip="http://127.0.0.1/632100230ffa6f0019e04486" xr:uid="{00000000-0004-0000-1700-00000A030000}"/>
    <hyperlink ref="K265" r:id="rId780" tooltip="http://127.0.0.1/632100230ffa6f0019e04488" xr:uid="{00000000-0004-0000-1700-00000B030000}"/>
    <hyperlink ref="BB265" r:id="rId781" tooltip="http://127.0.0.1/632100230ffa6f0019e044a5" xr:uid="{00000000-0004-0000-1700-00000C030000}"/>
    <hyperlink ref="I266" r:id="rId782" tooltip="http://127.0.0.1/6329bf02ca797e001c73f846" xr:uid="{00000000-0004-0000-1700-00000D030000}"/>
    <hyperlink ref="K266" r:id="rId783" tooltip="http://127.0.0.1/6329bf02ca797e001c73f848" xr:uid="{00000000-0004-0000-1700-00000E030000}"/>
    <hyperlink ref="BB266" r:id="rId784" tooltip="http://127.0.0.1/6329bf02ca797e001c73f865" xr:uid="{00000000-0004-0000-1700-00000F030000}"/>
    <hyperlink ref="I267" r:id="rId785" tooltip="http://127.0.0.1/632100370ffa6f0019e07be5" xr:uid="{00000000-0004-0000-1700-000010030000}"/>
    <hyperlink ref="K267" r:id="rId786" tooltip="http://127.0.0.1/632100370ffa6f0019e07be7" xr:uid="{00000000-0004-0000-1700-000011030000}"/>
    <hyperlink ref="BB267" r:id="rId787" tooltip="http://127.0.0.1/632100370ffa6f0019e07c04" xr:uid="{00000000-0004-0000-1700-000012030000}"/>
    <hyperlink ref="I268" r:id="rId788" tooltip="http://127.0.0.1/632100320ffa6f0019e071ea" xr:uid="{00000000-0004-0000-1700-000013030000}"/>
    <hyperlink ref="K268" r:id="rId789" tooltip="http://127.0.0.1/632100320ffa6f0019e071ec" xr:uid="{00000000-0004-0000-1700-000014030000}"/>
    <hyperlink ref="BB268" r:id="rId790" tooltip="http://127.0.0.1/632100320ffa6f0019e07209" xr:uid="{00000000-0004-0000-1700-000015030000}"/>
    <hyperlink ref="I269" r:id="rId791" tooltip="http://127.0.0.1/6321002d0ffa6f0019e063b2" xr:uid="{00000000-0004-0000-1700-000016030000}"/>
    <hyperlink ref="K269" r:id="rId792" tooltip="http://127.0.0.1/6321002d0ffa6f0019e063b4" xr:uid="{00000000-0004-0000-1700-000017030000}"/>
    <hyperlink ref="BB269" r:id="rId793" tooltip="http://127.0.0.1/6321002d0ffa6f0019e063d1" xr:uid="{00000000-0004-0000-1700-000018030000}"/>
    <hyperlink ref="I270" r:id="rId794" tooltip="http://127.0.0.1/6321002d0ffa6f0019e064a7" xr:uid="{00000000-0004-0000-1700-000019030000}"/>
    <hyperlink ref="K270" r:id="rId795" tooltip="http://127.0.0.1/6321002d0ffa6f0019e064a9" xr:uid="{00000000-0004-0000-1700-00001A030000}"/>
    <hyperlink ref="BB270" r:id="rId796" tooltip="http://127.0.0.1/6321002d0ffa6f0019e064c6" xr:uid="{00000000-0004-0000-1700-00001B030000}"/>
    <hyperlink ref="I271" r:id="rId797" tooltip="http://127.0.0.1/6321001f0ffa6f0019e03ba3" xr:uid="{00000000-0004-0000-1700-00001C030000}"/>
    <hyperlink ref="K271" r:id="rId798" tooltip="http://127.0.0.1/6321001f0ffa6f0019e03ba5" xr:uid="{00000000-0004-0000-1700-00001D030000}"/>
    <hyperlink ref="BB271" r:id="rId799" tooltip="http://127.0.0.1/6321001f0ffa6f0019e03bc2" xr:uid="{00000000-0004-0000-1700-00001E030000}"/>
    <hyperlink ref="I272" r:id="rId800" tooltip="http://127.0.0.1/632100240ffa6f0019e049fe" xr:uid="{00000000-0004-0000-1700-00001F030000}"/>
    <hyperlink ref="K272" r:id="rId801" tooltip="http://127.0.0.1/632100240ffa6f0019e04a00" xr:uid="{00000000-0004-0000-1700-000020030000}"/>
    <hyperlink ref="BB272" r:id="rId802" tooltip="http://127.0.0.1/632100240ffa6f0019e04a1d" xr:uid="{00000000-0004-0000-1700-000021030000}"/>
    <hyperlink ref="I273" r:id="rId803" tooltip="http://127.0.0.1/632100280ffa6f0019e055e3" xr:uid="{00000000-0004-0000-1700-000022030000}"/>
    <hyperlink ref="K273" r:id="rId804" tooltip="http://127.0.0.1/632100280ffa6f0019e055e5" xr:uid="{00000000-0004-0000-1700-000023030000}"/>
    <hyperlink ref="BB273" r:id="rId805" tooltip="http://127.0.0.1/632100280ffa6f0019e05602" xr:uid="{00000000-0004-0000-1700-000024030000}"/>
    <hyperlink ref="I274" r:id="rId806" tooltip="http://127.0.0.1/632b28dcca797e001c741566" xr:uid="{00000000-0004-0000-1700-000025030000}"/>
    <hyperlink ref="K274" r:id="rId807" tooltip="http://127.0.0.1/632b28dcca797e001c741568" xr:uid="{00000000-0004-0000-1700-000026030000}"/>
    <hyperlink ref="BB274" r:id="rId808" tooltip="http://127.0.0.1/632b28dcca797e001c741585" xr:uid="{00000000-0004-0000-1700-000027030000}"/>
    <hyperlink ref="I275" r:id="rId809" tooltip="http://127.0.0.1/632100230ffa6f0019e04512" xr:uid="{00000000-0004-0000-1700-000028030000}"/>
    <hyperlink ref="K275" r:id="rId810" tooltip="http://127.0.0.1/632100230ffa6f0019e04514" xr:uid="{00000000-0004-0000-1700-000029030000}"/>
    <hyperlink ref="BB275" r:id="rId811" tooltip="http://127.0.0.1/632100230ffa6f0019e04531" xr:uid="{00000000-0004-0000-1700-00002A030000}"/>
    <hyperlink ref="I276" r:id="rId812" tooltip="http://127.0.0.1/632100230ffa6f0019e0459e" xr:uid="{00000000-0004-0000-1700-00002B030000}"/>
    <hyperlink ref="K276" r:id="rId813" tooltip="http://127.0.0.1/632100230ffa6f0019e045a0" xr:uid="{00000000-0004-0000-1700-00002C030000}"/>
    <hyperlink ref="BB276" r:id="rId814" tooltip="http://127.0.0.1/632100230ffa6f0019e045bd" xr:uid="{00000000-0004-0000-1700-00002D030000}"/>
    <hyperlink ref="I277" r:id="rId815" tooltip="http://127.0.0.1/6321003c0ffa6f0019e08ea0" xr:uid="{00000000-0004-0000-1700-00002E030000}"/>
    <hyperlink ref="K277" r:id="rId816" tooltip="http://127.0.0.1/6321003c0ffa6f0019e08ea2" xr:uid="{00000000-0004-0000-1700-00002F030000}"/>
    <hyperlink ref="BB277" r:id="rId817" tooltip="http://127.0.0.1/6321003c0ffa6f0019e08ebf" xr:uid="{00000000-0004-0000-1700-000030030000}"/>
    <hyperlink ref="I278" r:id="rId818" tooltip="http://127.0.0.1/632100330ffa6f0019e0736b" xr:uid="{00000000-0004-0000-1700-000031030000}"/>
    <hyperlink ref="K278" r:id="rId819" tooltip="http://127.0.0.1/632100330ffa6f0019e0736d" xr:uid="{00000000-0004-0000-1700-000032030000}"/>
    <hyperlink ref="BB278" r:id="rId820" tooltip="http://127.0.0.1/632100330ffa6f0019e0738a" xr:uid="{00000000-0004-0000-1700-000033030000}"/>
    <hyperlink ref="I279" r:id="rId821" tooltip="http://127.0.0.1/6321003b0ffa6f0019e08928" xr:uid="{00000000-0004-0000-1700-000034030000}"/>
    <hyperlink ref="K279" r:id="rId822" tooltip="http://127.0.0.1/6321003b0ffa6f0019e0892a" xr:uid="{00000000-0004-0000-1700-000035030000}"/>
    <hyperlink ref="BB279" r:id="rId823" tooltip="http://127.0.0.1/6321003b0ffa6f0019e08947" xr:uid="{00000000-0004-0000-1700-000036030000}"/>
    <hyperlink ref="I280" r:id="rId824" tooltip="http://127.0.0.1/6321003b0ffa6f0019e08991" xr:uid="{00000000-0004-0000-1700-000037030000}"/>
    <hyperlink ref="K280" r:id="rId825" tooltip="http://127.0.0.1/6321003b0ffa6f0019e08993" xr:uid="{00000000-0004-0000-1700-000038030000}"/>
    <hyperlink ref="BB280" r:id="rId826" tooltip="http://127.0.0.1/6321003b0ffa6f0019e089b0" xr:uid="{00000000-0004-0000-1700-000039030000}"/>
    <hyperlink ref="I281" r:id="rId827" tooltip="http://127.0.0.1/6321003c0ffa6f0019e08c70" xr:uid="{00000000-0004-0000-1700-00003A030000}"/>
    <hyperlink ref="K281" r:id="rId828" tooltip="http://127.0.0.1/6321003c0ffa6f0019e08c72" xr:uid="{00000000-0004-0000-1700-00003B030000}"/>
    <hyperlink ref="BB281" r:id="rId829" tooltip="http://127.0.0.1/6321003c0ffa6f0019e08c8f" xr:uid="{00000000-0004-0000-1700-00003C030000}"/>
    <hyperlink ref="I282" r:id="rId830" tooltip="http://127.0.0.1/632100230ffa6f0019e04837" xr:uid="{00000000-0004-0000-1700-00003D030000}"/>
    <hyperlink ref="K282" r:id="rId831" tooltip="http://127.0.0.1/632100230ffa6f0019e04839" xr:uid="{00000000-0004-0000-1700-00003E030000}"/>
    <hyperlink ref="BB282" r:id="rId832" tooltip="http://127.0.0.1/632100240ffa6f0019e04856" xr:uid="{00000000-0004-0000-1700-00003F030000}"/>
    <hyperlink ref="I283" r:id="rId833" tooltip="http://127.0.0.1/632100400ffa6f0019e09832" xr:uid="{00000000-0004-0000-1700-000040030000}"/>
    <hyperlink ref="K283" r:id="rId834" tooltip="http://127.0.0.1/632100400ffa6f0019e09834" xr:uid="{00000000-0004-0000-1700-000041030000}"/>
    <hyperlink ref="BB283" r:id="rId835" tooltip="http://127.0.0.1/632100400ffa6f0019e09851" xr:uid="{00000000-0004-0000-1700-000042030000}"/>
    <hyperlink ref="I284" r:id="rId836" tooltip="http://127.0.0.1/632100230ffa6f0019e047ab" xr:uid="{00000000-0004-0000-1700-000043030000}"/>
    <hyperlink ref="K284" r:id="rId837" tooltip="http://127.0.0.1/632100230ffa6f0019e047ad" xr:uid="{00000000-0004-0000-1700-000044030000}"/>
    <hyperlink ref="BB284" r:id="rId838" tooltip="http://127.0.0.1/632100230ffa6f0019e047ca" xr:uid="{00000000-0004-0000-1700-000045030000}"/>
    <hyperlink ref="I285" r:id="rId839" tooltip="http://127.0.0.1/632100280ffa6f0019e053f9" xr:uid="{00000000-0004-0000-1700-000046030000}"/>
    <hyperlink ref="K285" r:id="rId840" tooltip="http://127.0.0.1/632100280ffa6f0019e053fb" xr:uid="{00000000-0004-0000-1700-000047030000}"/>
    <hyperlink ref="BB285" r:id="rId841" tooltip="http://127.0.0.1/632100280ffa6f0019e05418" xr:uid="{00000000-0004-0000-1700-000048030000}"/>
    <hyperlink ref="I286" r:id="rId842" tooltip="http://127.0.0.1/632100240ffa6f0019e04a67" xr:uid="{00000000-0004-0000-1700-000049030000}"/>
    <hyperlink ref="K286" r:id="rId843" tooltip="http://127.0.0.1/632100240ffa6f0019e04a69" xr:uid="{00000000-0004-0000-1700-00004A030000}"/>
    <hyperlink ref="BB286" r:id="rId844" tooltip="http://127.0.0.1/632100240ffa6f0019e04a86" xr:uid="{00000000-0004-0000-1700-00004B030000}"/>
    <hyperlink ref="I287" r:id="rId845" tooltip="http://127.0.0.1/632100320ffa6f0019e071c7" xr:uid="{00000000-0004-0000-1700-00004C030000}"/>
    <hyperlink ref="K287" r:id="rId846" tooltip="http://127.0.0.1/632100320ffa6f0019e071c9" xr:uid="{00000000-0004-0000-1700-00004D030000}"/>
    <hyperlink ref="BB287" r:id="rId847" tooltip="http://127.0.0.1/632100320ffa6f0019e071e6" xr:uid="{00000000-0004-0000-1700-00004E030000}"/>
    <hyperlink ref="I288" r:id="rId848" tooltip="http://127.0.0.1/632100370ffa6f0019e07b9f" xr:uid="{00000000-0004-0000-1700-00004F030000}"/>
    <hyperlink ref="K288" r:id="rId849" tooltip="http://127.0.0.1/632100370ffa6f0019e07ba1" xr:uid="{00000000-0004-0000-1700-000050030000}"/>
    <hyperlink ref="BB288" r:id="rId850" tooltip="http://127.0.0.1/632100370ffa6f0019e07bbe" xr:uid="{00000000-0004-0000-1700-000051030000}"/>
    <hyperlink ref="I289" r:id="rId851" tooltip="http://127.0.0.1/632100280ffa6f0019e05557" xr:uid="{00000000-0004-0000-1700-000052030000}"/>
    <hyperlink ref="K289" r:id="rId852" tooltip="http://127.0.0.1/632100280ffa6f0019e05559" xr:uid="{00000000-0004-0000-1700-000053030000}"/>
    <hyperlink ref="BB289" r:id="rId853" tooltip="http://127.0.0.1/632100280ffa6f0019e05576" xr:uid="{00000000-0004-0000-1700-000054030000}"/>
    <hyperlink ref="I290" r:id="rId854" tooltip="http://127.0.0.1/6321003b0ffa6f0019e0896e" xr:uid="{00000000-0004-0000-1700-000055030000}"/>
    <hyperlink ref="K290" r:id="rId855" tooltip="http://127.0.0.1/6321003b0ffa6f0019e08970" xr:uid="{00000000-0004-0000-1700-000056030000}"/>
    <hyperlink ref="BB290" r:id="rId856" tooltip="http://127.0.0.1/6321003b0ffa6f0019e0898d" xr:uid="{00000000-0004-0000-1700-000057030000}"/>
    <hyperlink ref="I291" r:id="rId857" tooltip="http://127.0.0.1/6321003c0ffa6f0019e08be4" xr:uid="{00000000-0004-0000-1700-000058030000}"/>
    <hyperlink ref="K291" r:id="rId858" tooltip="http://127.0.0.1/6321003c0ffa6f0019e08be6" xr:uid="{00000000-0004-0000-1700-000059030000}"/>
    <hyperlink ref="BB291" r:id="rId859" tooltip="http://127.0.0.1/6321003c0ffa6f0019e08c03" xr:uid="{00000000-0004-0000-1700-00005A030000}"/>
    <hyperlink ref="I292" r:id="rId860" tooltip="http://127.0.0.1/6321003f0ffa6f0019e095bc" xr:uid="{00000000-0004-0000-1700-00005B030000}"/>
    <hyperlink ref="K292" r:id="rId861" tooltip="http://127.0.0.1/6321003f0ffa6f0019e095be" xr:uid="{00000000-0004-0000-1700-00005C030000}"/>
    <hyperlink ref="BB292" r:id="rId862" tooltip="http://127.0.0.1/632100400ffa6f0019e095db" xr:uid="{00000000-0004-0000-1700-00005D030000}"/>
    <hyperlink ref="I293" r:id="rId863" tooltip="http://127.0.0.1/6329c36fca797e001c73f8c6" xr:uid="{00000000-0004-0000-1700-00005E030000}"/>
    <hyperlink ref="K293" r:id="rId864" tooltip="http://127.0.0.1/6329c36fca797e001c73f8c8" xr:uid="{00000000-0004-0000-1700-00005F030000}"/>
    <hyperlink ref="BB293" r:id="rId865" tooltip="http://127.0.0.1/6329c36fca797e001c73f8e5" xr:uid="{00000000-0004-0000-1700-000060030000}"/>
    <hyperlink ref="I294" r:id="rId866" tooltip="http://127.0.0.1/632100310ffa6f0019e06d44" xr:uid="{00000000-0004-0000-1700-000061030000}"/>
    <hyperlink ref="K294" r:id="rId867" tooltip="http://127.0.0.1/632100310ffa6f0019e06d46" xr:uid="{00000000-0004-0000-1700-000062030000}"/>
    <hyperlink ref="BB294" r:id="rId868" tooltip="http://127.0.0.1/632100310ffa6f0019e06d63" xr:uid="{00000000-0004-0000-1700-000063030000}"/>
    <hyperlink ref="I295" r:id="rId869" tooltip="http://127.0.0.1/632100400ffa6f0019e097a6" xr:uid="{00000000-0004-0000-1700-000064030000}"/>
    <hyperlink ref="K295" r:id="rId870" tooltip="http://127.0.0.1/632100400ffa6f0019e097a8" xr:uid="{00000000-0004-0000-1700-000065030000}"/>
    <hyperlink ref="BB295" r:id="rId871" tooltip="http://127.0.0.1/632100400ffa6f0019e097c5" xr:uid="{00000000-0004-0000-1700-000066030000}"/>
    <hyperlink ref="I296" r:id="rId872" tooltip="http://127.0.0.1/632100240ffa6f0019e04909" xr:uid="{00000000-0004-0000-1700-000067030000}"/>
    <hyperlink ref="K296" r:id="rId873" tooltip="http://127.0.0.1/632100240ffa6f0019e0490b" xr:uid="{00000000-0004-0000-1700-000068030000}"/>
    <hyperlink ref="BB296" r:id="rId874" tooltip="http://127.0.0.1/632100240ffa6f0019e04928" xr:uid="{00000000-0004-0000-1700-000069030000}"/>
    <hyperlink ref="I297" r:id="rId875" tooltip="http://127.0.0.1/632100370ffa6f0019e07bc2" xr:uid="{00000000-0004-0000-1700-00006A030000}"/>
    <hyperlink ref="K297" r:id="rId876" tooltip="http://127.0.0.1/632100370ffa6f0019e07bc4" xr:uid="{00000000-0004-0000-1700-00006B030000}"/>
    <hyperlink ref="BB297" r:id="rId877" tooltip="http://127.0.0.1/632100370ffa6f0019e07be1" xr:uid="{00000000-0004-0000-1700-00006C030000}"/>
    <hyperlink ref="I298" r:id="rId878" tooltip="http://127.0.0.1/632100400ffa6f0019e0973d" xr:uid="{00000000-0004-0000-1700-00006D030000}"/>
    <hyperlink ref="K298" r:id="rId879" tooltip="http://127.0.0.1/632100400ffa6f0019e0973f" xr:uid="{00000000-0004-0000-1700-00006E030000}"/>
    <hyperlink ref="BB298" r:id="rId880" tooltip="http://127.0.0.1/632100400ffa6f0019e0975c" xr:uid="{00000000-0004-0000-1700-00006F030000}"/>
    <hyperlink ref="I299" r:id="rId881" tooltip="http://127.0.0.1/6321001f0ffa6f0019e03c0c" xr:uid="{00000000-0004-0000-1700-000070030000}"/>
    <hyperlink ref="K299" r:id="rId882" tooltip="http://127.0.0.1/6321001f0ffa6f0019e03c0e" xr:uid="{00000000-0004-0000-1700-000071030000}"/>
    <hyperlink ref="BB299" r:id="rId883" tooltip="http://127.0.0.1/6321001f0ffa6f0019e03c2b" xr:uid="{00000000-0004-0000-1700-000072030000}"/>
    <hyperlink ref="I300" r:id="rId884" tooltip="http://127.0.0.1/6321001e0ffa6f0019e0387e" xr:uid="{00000000-0004-0000-1700-000073030000}"/>
    <hyperlink ref="K300" r:id="rId885" tooltip="http://127.0.0.1/6321001e0ffa6f0019e03880" xr:uid="{00000000-0004-0000-1700-000074030000}"/>
    <hyperlink ref="BB300" r:id="rId886" tooltip="http://127.0.0.1/6321001e0ffa6f0019e0389d" xr:uid="{00000000-0004-0000-1700-000075030000}"/>
    <hyperlink ref="I301" r:id="rId887" tooltip="http://127.0.0.1/632100400ffa6f0019e096b1" xr:uid="{00000000-0004-0000-1700-000076030000}"/>
    <hyperlink ref="K301" r:id="rId888" tooltip="http://127.0.0.1/632100400ffa6f0019e096b3" xr:uid="{00000000-0004-0000-1700-000077030000}"/>
    <hyperlink ref="BB301" r:id="rId889" tooltip="http://127.0.0.1/632100400ffa6f0019e096d0" xr:uid="{00000000-0004-0000-1700-000078030000}"/>
    <hyperlink ref="I302" r:id="rId890" tooltip="http://127.0.0.1/632100320ffa6f0019e0720d" xr:uid="{00000000-0004-0000-1700-000079030000}"/>
    <hyperlink ref="K302" r:id="rId891" tooltip="http://127.0.0.1/632100320ffa6f0019e0720f" xr:uid="{00000000-0004-0000-1700-00007A030000}"/>
    <hyperlink ref="BB302" r:id="rId892" tooltip="http://127.0.0.1/632100320ffa6f0019e0722c" xr:uid="{00000000-0004-0000-1700-00007B030000}"/>
    <hyperlink ref="I303" r:id="rId893" tooltip="http://127.0.0.1/6321002c0ffa6f0019e05f75" xr:uid="{00000000-0004-0000-1700-00007C030000}"/>
    <hyperlink ref="K303" r:id="rId894" tooltip="http://127.0.0.1/6321002c0ffa6f0019e05f77" xr:uid="{00000000-0004-0000-1700-00007D030000}"/>
    <hyperlink ref="BB303" r:id="rId895" tooltip="http://127.0.0.1/6321002c0ffa6f0019e05f94" xr:uid="{00000000-0004-0000-1700-00007E030000}"/>
    <hyperlink ref="I304" r:id="rId896" tooltip="http://127.0.0.1/632100400ffa6f0019e097ec" xr:uid="{00000000-0004-0000-1700-00007F030000}"/>
    <hyperlink ref="K304" r:id="rId897" tooltip="http://127.0.0.1/632100400ffa6f0019e097ee" xr:uid="{00000000-0004-0000-1700-000080030000}"/>
    <hyperlink ref="BB304" r:id="rId898" tooltip="http://127.0.0.1/632100400ffa6f0019e0980b" xr:uid="{00000000-0004-0000-1700-000081030000}"/>
    <hyperlink ref="I305" r:id="rId899" tooltip="http://127.0.0.1/63383d91d963310018229072" xr:uid="{00000000-0004-0000-1700-000082030000}"/>
    <hyperlink ref="K305" r:id="rId900" tooltip="http://127.0.0.1/63383d91d963310018229074" xr:uid="{00000000-0004-0000-1700-000083030000}"/>
    <hyperlink ref="BB305" r:id="rId901" tooltip="http://127.0.0.1/63383d91d963310018229091" xr:uid="{00000000-0004-0000-1700-000084030000}"/>
    <hyperlink ref="I306" r:id="rId902" tooltip="http://127.0.0.1/6321002d0ffa6f0019e063f8" xr:uid="{00000000-0004-0000-1700-000085030000}"/>
    <hyperlink ref="K306" r:id="rId903" tooltip="http://127.0.0.1/6321002d0ffa6f0019e063fa" xr:uid="{00000000-0004-0000-1700-000086030000}"/>
    <hyperlink ref="BB306" r:id="rId904" tooltip="http://127.0.0.1/6321002d0ffa6f0019e06417" xr:uid="{00000000-0004-0000-1700-000087030000}"/>
    <hyperlink ref="I307" r:id="rId905" tooltip="http://127.0.0.1/632100370ffa6f0019e07e38" xr:uid="{00000000-0004-0000-1700-000088030000}"/>
    <hyperlink ref="K307" r:id="rId906" tooltip="http://127.0.0.1/632100370ffa6f0019e07e3a" xr:uid="{00000000-0004-0000-1700-000089030000}"/>
    <hyperlink ref="BB307" r:id="rId907" tooltip="http://127.0.0.1/632100370ffa6f0019e07e57" xr:uid="{00000000-0004-0000-1700-00008A030000}"/>
    <hyperlink ref="I308" r:id="rId908" tooltip="http://127.0.0.1/6321003c0ffa6f0019e08b9e" xr:uid="{00000000-0004-0000-1700-00008B030000}"/>
    <hyperlink ref="K308" r:id="rId909" tooltip="http://127.0.0.1/6321003c0ffa6f0019e08ba0" xr:uid="{00000000-0004-0000-1700-00008C030000}"/>
    <hyperlink ref="BB308" r:id="rId910" tooltip="http://127.0.0.1/6321003c0ffa6f0019e08bbd" xr:uid="{00000000-0004-0000-1700-00008D030000}"/>
    <hyperlink ref="I309" r:id="rId911" tooltip="http://127.0.0.1/6321003c0ffa6f0019e08b58" xr:uid="{00000000-0004-0000-1700-00008E030000}"/>
    <hyperlink ref="K309" r:id="rId912" tooltip="http://127.0.0.1/6321003c0ffa6f0019e08b5a" xr:uid="{00000000-0004-0000-1700-00008F030000}"/>
    <hyperlink ref="BB309" r:id="rId913" tooltip="http://127.0.0.1/6321003c0ffa6f0019e08b77" xr:uid="{00000000-0004-0000-1700-000090030000}"/>
    <hyperlink ref="I310" r:id="rId914" tooltip="http://127.0.0.1/632100370ffa6f0019e07cfd" xr:uid="{00000000-0004-0000-1700-000091030000}"/>
    <hyperlink ref="K310" r:id="rId915" tooltip="http://127.0.0.1/632100370ffa6f0019e07cff" xr:uid="{00000000-0004-0000-1700-000092030000}"/>
    <hyperlink ref="BB310" r:id="rId916" tooltip="http://127.0.0.1/632100370ffa6f0019e07d1c" xr:uid="{00000000-0004-0000-1700-000093030000}"/>
    <hyperlink ref="I311" r:id="rId917" tooltip="http://127.0.0.1/632100270ffa6f0019e05160" xr:uid="{00000000-0004-0000-1700-000094030000}"/>
    <hyperlink ref="K311" r:id="rId918" tooltip="http://127.0.0.1/632100270ffa6f0019e05162" xr:uid="{00000000-0004-0000-1700-000095030000}"/>
    <hyperlink ref="BB311" r:id="rId919" tooltip="http://127.0.0.1/632100270ffa6f0019e0517f" xr:uid="{00000000-0004-0000-1700-000096030000}"/>
    <hyperlink ref="I312" r:id="rId920" tooltip="http://127.0.0.1/632100380ffa6f0019e07fdc" xr:uid="{00000000-0004-0000-1700-000097030000}"/>
    <hyperlink ref="K312" r:id="rId921" tooltip="http://127.0.0.1/632100380ffa6f0019e07fde" xr:uid="{00000000-0004-0000-1700-000098030000}"/>
    <hyperlink ref="BB312" r:id="rId922" tooltip="http://127.0.0.1/632100380ffa6f0019e07ffb" xr:uid="{00000000-0004-0000-1700-000099030000}"/>
    <hyperlink ref="I313" r:id="rId923" tooltip="http://127.0.0.1/632100320ffa6f0019e07046" xr:uid="{00000000-0004-0000-1700-00009A030000}"/>
    <hyperlink ref="K313" r:id="rId924" tooltip="http://127.0.0.1/632100320ffa6f0019e07048" xr:uid="{00000000-0004-0000-1700-00009B030000}"/>
    <hyperlink ref="BB313" r:id="rId925" tooltip="http://127.0.0.1/632100320ffa6f0019e07065" xr:uid="{00000000-0004-0000-1700-00009C030000}"/>
    <hyperlink ref="I314" r:id="rId926" tooltip="http://127.0.0.1/632100290ffa6f0019e056b5" xr:uid="{00000000-0004-0000-1700-00009D030000}"/>
    <hyperlink ref="K314" r:id="rId927" tooltip="http://127.0.0.1/632100290ffa6f0019e056b7" xr:uid="{00000000-0004-0000-1700-00009E030000}"/>
    <hyperlink ref="BB314" r:id="rId928" tooltip="http://127.0.0.1/632100290ffa6f0019e056d4" xr:uid="{00000000-0004-0000-1700-00009F030000}"/>
    <hyperlink ref="I315" r:id="rId929" tooltip="http://127.0.0.1/6324e33eca797e001c73d071" xr:uid="{00000000-0004-0000-1700-0000A0030000}"/>
    <hyperlink ref="K315" r:id="rId930" tooltip="http://127.0.0.1/6324e33eca797e001c73d073" xr:uid="{00000000-0004-0000-1700-0000A1030000}"/>
    <hyperlink ref="BB315" r:id="rId931" tooltip="http://127.0.0.1/6324e33eca797e001c73d090" xr:uid="{00000000-0004-0000-1700-0000A2030000}"/>
    <hyperlink ref="I316" r:id="rId932" tooltip="http://127.0.0.1/632100270ffa6f0019e051c9" xr:uid="{00000000-0004-0000-1700-0000A3030000}"/>
    <hyperlink ref="K316" r:id="rId933" tooltip="http://127.0.0.1/632100270ffa6f0019e051cb" xr:uid="{00000000-0004-0000-1700-0000A4030000}"/>
    <hyperlink ref="BB316" r:id="rId934" tooltip="http://127.0.0.1/632100280ffa6f0019e051e8" xr:uid="{00000000-0004-0000-1700-0000A5030000}"/>
    <hyperlink ref="I317" r:id="rId935" tooltip="http://127.0.0.1/6321003c0ffa6f0019e08df1" xr:uid="{00000000-0004-0000-1700-0000A6030000}"/>
    <hyperlink ref="K317" r:id="rId936" tooltip="http://127.0.0.1/6321003c0ffa6f0019e08df3" xr:uid="{00000000-0004-0000-1700-0000A7030000}"/>
    <hyperlink ref="BB317" r:id="rId937" tooltip="http://127.0.0.1/6321003c0ffa6f0019e08e10" xr:uid="{00000000-0004-0000-1700-0000A8030000}"/>
    <hyperlink ref="I318" r:id="rId938" tooltip="http://127.0.0.1/632100400ffa6f0019e09648" xr:uid="{00000000-0004-0000-1700-0000A9030000}"/>
    <hyperlink ref="K318" r:id="rId939" tooltip="http://127.0.0.1/632100400ffa6f0019e0964a" xr:uid="{00000000-0004-0000-1700-0000AA030000}"/>
    <hyperlink ref="BB318" r:id="rId940" tooltip="http://127.0.0.1/632100400ffa6f0019e09667" xr:uid="{00000000-0004-0000-1700-0000AB030000}"/>
    <hyperlink ref="I319" r:id="rId941" tooltip="http://127.0.0.1/6321003b0ffa6f0019e088e2" xr:uid="{00000000-0004-0000-1700-0000AC030000}"/>
    <hyperlink ref="K319" r:id="rId942" tooltip="http://127.0.0.1/6321003b0ffa6f0019e088e4" xr:uid="{00000000-0004-0000-1700-0000AD030000}"/>
    <hyperlink ref="BB319" r:id="rId943" tooltip="http://127.0.0.1/6321003b0ffa6f0019e08901" xr:uid="{00000000-0004-0000-1700-0000AE030000}"/>
    <hyperlink ref="I320" r:id="rId944" tooltip="http://127.0.0.1/6321002c0ffa6f0019e0608d" xr:uid="{00000000-0004-0000-1700-0000AF030000}"/>
    <hyperlink ref="K320" r:id="rId945" tooltip="http://127.0.0.1/6321002c0ffa6f0019e0608f" xr:uid="{00000000-0004-0000-1700-0000B0030000}"/>
    <hyperlink ref="BB320" r:id="rId946" tooltip="http://127.0.0.1/6321002c0ffa6f0019e060ac" xr:uid="{00000000-0004-0000-1700-0000B1030000}"/>
    <hyperlink ref="I321" r:id="rId947" tooltip="http://127.0.0.1/6321002d0ffa6f0019e0613c" xr:uid="{00000000-0004-0000-1700-0000B2030000}"/>
    <hyperlink ref="K321" r:id="rId948" tooltip="http://127.0.0.1/6321002d0ffa6f0019e0613e" xr:uid="{00000000-0004-0000-1700-0000B3030000}"/>
    <hyperlink ref="BB321" r:id="rId949" tooltip="http://127.0.0.1/6321002d0ffa6f0019e0615b" xr:uid="{00000000-0004-0000-1700-0000B4030000}"/>
    <hyperlink ref="I322" r:id="rId950" tooltip="http://127.0.0.1/6321003c0ffa6f0019e08acc" xr:uid="{00000000-0004-0000-1700-0000B5030000}"/>
    <hyperlink ref="K322" r:id="rId951" tooltip="http://127.0.0.1/6321003c0ffa6f0019e08ace" xr:uid="{00000000-0004-0000-1700-0000B6030000}"/>
    <hyperlink ref="BB322" r:id="rId952" tooltip="http://127.0.0.1/6321003c0ffa6f0019e08aeb" xr:uid="{00000000-0004-0000-1700-0000B7030000}"/>
    <hyperlink ref="I323" r:id="rId953" tooltip="http://127.0.0.1/632100310ffa6f0019e06d67" xr:uid="{00000000-0004-0000-1700-0000B8030000}"/>
    <hyperlink ref="K323" r:id="rId954" tooltip="http://127.0.0.1/632100310ffa6f0019e06d69" xr:uid="{00000000-0004-0000-1700-0000B9030000}"/>
    <hyperlink ref="BB323" r:id="rId955" tooltip="http://127.0.0.1/632100310ffa6f0019e06d86" xr:uid="{00000000-0004-0000-1700-0000BA030000}"/>
    <hyperlink ref="I324" r:id="rId956" tooltip="http://127.0.0.1/6321001e0ffa6f0019e038e7" xr:uid="{00000000-0004-0000-1700-0000BB030000}"/>
    <hyperlink ref="K324" r:id="rId957" tooltip="http://127.0.0.1/6321001e0ffa6f0019e038e9" xr:uid="{00000000-0004-0000-1700-0000BC030000}"/>
    <hyperlink ref="BB324" r:id="rId958" tooltip="http://127.0.0.1/6321001e0ffa6f0019e03906" xr:uid="{00000000-0004-0000-1700-0000BD030000}"/>
    <hyperlink ref="I325" r:id="rId959" tooltip="http://127.0.0.1/6337528dd963310018221f12" xr:uid="{00000000-0004-0000-1700-0000BE030000}"/>
    <hyperlink ref="K325" r:id="rId960" tooltip="http://127.0.0.1/6337528dd963310018221f14" xr:uid="{00000000-0004-0000-1700-0000BF030000}"/>
    <hyperlink ref="BB325" r:id="rId961" tooltip="http://127.0.0.1/6337528dd963310018221f31" xr:uid="{00000000-0004-0000-1700-0000C0030000}"/>
    <hyperlink ref="I326" r:id="rId962" tooltip="http://127.0.0.1/6321002c0ffa6f0019e05f52" xr:uid="{00000000-0004-0000-1700-0000C1030000}"/>
    <hyperlink ref="K326" r:id="rId963" tooltip="http://127.0.0.1/6321002c0ffa6f0019e05f54" xr:uid="{00000000-0004-0000-1700-0000C2030000}"/>
    <hyperlink ref="BB326" r:id="rId964" tooltip="http://127.0.0.1/6321002c0ffa6f0019e05f71" xr:uid="{00000000-0004-0000-1700-0000C3030000}"/>
    <hyperlink ref="I327" r:id="rId965" tooltip="http://127.0.0.1/6321001e0ffa6f0019e03a68" xr:uid="{00000000-0004-0000-1700-0000C4030000}"/>
    <hyperlink ref="K327" r:id="rId966" tooltip="http://127.0.0.1/6321001e0ffa6f0019e03a6a" xr:uid="{00000000-0004-0000-1700-0000C5030000}"/>
    <hyperlink ref="BB327" r:id="rId967" tooltip="http://127.0.0.1/6321001e0ffa6f0019e03a87" xr:uid="{00000000-0004-0000-1700-0000C6030000}"/>
    <hyperlink ref="I328" r:id="rId968" tooltip="http://127.0.0.1/632100310ffa6f0019e06dd0" xr:uid="{00000000-0004-0000-1700-0000C7030000}"/>
    <hyperlink ref="K328" r:id="rId969" tooltip="http://127.0.0.1/632100310ffa6f0019e06dd2" xr:uid="{00000000-0004-0000-1700-0000C8030000}"/>
    <hyperlink ref="BB328" r:id="rId970" tooltip="http://127.0.0.1/632100320ffa6f0019e06def" xr:uid="{00000000-0004-0000-1700-0000C9030000}"/>
    <hyperlink ref="I329" r:id="rId971" tooltip="http://127.0.0.1/6321002d0ffa6f0019e06326" xr:uid="{00000000-0004-0000-1700-0000CA030000}"/>
    <hyperlink ref="K329" r:id="rId972" tooltip="http://127.0.0.1/6321002d0ffa6f0019e06328" xr:uid="{00000000-0004-0000-1700-0000CB030000}"/>
    <hyperlink ref="BB329" r:id="rId973" tooltip="http://127.0.0.1/6321002d0ffa6f0019e06345" xr:uid="{00000000-0004-0000-1700-0000CC030000}"/>
    <hyperlink ref="I330" r:id="rId974" tooltip="http://127.0.0.1/632100290ffa6f0019e056fb" xr:uid="{00000000-0004-0000-1700-0000CD030000}"/>
    <hyperlink ref="K330" r:id="rId975" tooltip="http://127.0.0.1/632100290ffa6f0019e056fd" xr:uid="{00000000-0004-0000-1700-0000CE030000}"/>
    <hyperlink ref="BB330" r:id="rId976" tooltip="http://127.0.0.1/632100290ffa6f0019e0571a" xr:uid="{00000000-0004-0000-1700-0000CF030000}"/>
    <hyperlink ref="I331" r:id="rId977" tooltip="http://127.0.0.1/6321001e0ffa6f0019e03973" xr:uid="{00000000-0004-0000-1700-0000D0030000}"/>
    <hyperlink ref="K331" r:id="rId978" tooltip="http://127.0.0.1/6321001e0ffa6f0019e03975" xr:uid="{00000000-0004-0000-1700-0000D1030000}"/>
    <hyperlink ref="BB331" r:id="rId979" tooltip="http://127.0.0.1/6321001e0ffa6f0019e03992" xr:uid="{00000000-0004-0000-1700-0000D2030000}"/>
    <hyperlink ref="I332" r:id="rId980" tooltip="http://127.0.0.1/632100310ffa6f0019e06dad" xr:uid="{00000000-0004-0000-1700-0000D3030000}"/>
    <hyperlink ref="K332" r:id="rId981" tooltip="http://127.0.0.1/632100310ffa6f0019e06daf" xr:uid="{00000000-0004-0000-1700-0000D4030000}"/>
    <hyperlink ref="BB332" r:id="rId982" tooltip="http://127.0.0.1/632100310ffa6f0019e06dcc" xr:uid="{00000000-0004-0000-1700-0000D5030000}"/>
    <hyperlink ref="I333" r:id="rId983" tooltip="http://127.0.0.1/6321003c0ffa6f0019e08cfc" xr:uid="{00000000-0004-0000-1700-0000D6030000}"/>
    <hyperlink ref="K333" r:id="rId984" tooltip="http://127.0.0.1/6321003c0ffa6f0019e08cfe" xr:uid="{00000000-0004-0000-1700-0000D7030000}"/>
    <hyperlink ref="BB333" r:id="rId985" tooltip="http://127.0.0.1/6321003c0ffa6f0019e08d1b" xr:uid="{00000000-0004-0000-1700-0000D8030000}"/>
    <hyperlink ref="I334" r:id="rId986" tooltip="http://127.0.0.1/633362bb282a91001849191f" xr:uid="{00000000-0004-0000-1700-0000D9030000}"/>
    <hyperlink ref="K334" r:id="rId987" tooltip="http://127.0.0.1/633362bb282a910018491921" xr:uid="{00000000-0004-0000-1700-0000DA030000}"/>
    <hyperlink ref="BB334" r:id="rId988" tooltip="http://127.0.0.1/633362bb282a91001849193e" xr:uid="{00000000-0004-0000-1700-0000DB030000}"/>
    <hyperlink ref="I335" r:id="rId989" tooltip="http://127.0.0.1/632100240ffa6f0019e049db" xr:uid="{00000000-0004-0000-1700-0000DC030000}"/>
    <hyperlink ref="K335" r:id="rId990" tooltip="http://127.0.0.1/632100240ffa6f0019e049dd" xr:uid="{00000000-0004-0000-1700-0000DD030000}"/>
    <hyperlink ref="BB335" r:id="rId991" tooltip="http://127.0.0.1/632100240ffa6f0019e049fa" xr:uid="{00000000-0004-0000-1700-0000DE030000}"/>
    <hyperlink ref="I336" r:id="rId992" tooltip="http://127.0.0.1/6321001f0ffa6f0019e03ad1" xr:uid="{00000000-0004-0000-1700-0000DF030000}"/>
    <hyperlink ref="K336" r:id="rId993" tooltip="http://127.0.0.1/6321001f0ffa6f0019e03ad3" xr:uid="{00000000-0004-0000-1700-0000E0030000}"/>
    <hyperlink ref="BB336" r:id="rId994" tooltip="http://127.0.0.1/6321001f0ffa6f0019e03af0" xr:uid="{00000000-0004-0000-1700-0000E1030000}"/>
    <hyperlink ref="I337" r:id="rId995" tooltip="http://127.0.0.1/6321003c0ffa6f0019e08dab" xr:uid="{00000000-0004-0000-1700-0000E2030000}"/>
    <hyperlink ref="K337" r:id="rId996" tooltip="http://127.0.0.1/6321003c0ffa6f0019e08dad" xr:uid="{00000000-0004-0000-1700-0000E3030000}"/>
    <hyperlink ref="BB337" r:id="rId997" tooltip="http://127.0.0.1/6321003c0ffa6f0019e08dca" xr:uid="{00000000-0004-0000-1700-0000E4030000}"/>
    <hyperlink ref="I338" r:id="rId998" tooltip="http://127.0.0.1/6321003c0ffa6f0019e08b12" xr:uid="{00000000-0004-0000-1700-0000E5030000}"/>
    <hyperlink ref="K338" r:id="rId999" tooltip="http://127.0.0.1/6321003c0ffa6f0019e08b14" xr:uid="{00000000-0004-0000-1700-0000E6030000}"/>
    <hyperlink ref="BB338" r:id="rId1000" tooltip="http://127.0.0.1/6321003c0ffa6f0019e08b31" xr:uid="{00000000-0004-0000-1700-0000E7030000}"/>
    <hyperlink ref="I339" r:id="rId1001" tooltip="http://127.0.0.1/6321001e0ffa6f0019e03950" xr:uid="{00000000-0004-0000-1700-0000E8030000}"/>
    <hyperlink ref="K339" r:id="rId1002" tooltip="http://127.0.0.1/6321001e0ffa6f0019e03952" xr:uid="{00000000-0004-0000-1700-0000E9030000}"/>
    <hyperlink ref="BB339" r:id="rId1003" tooltip="http://127.0.0.1/6321001e0ffa6f0019e0396f" xr:uid="{00000000-0004-0000-1700-0000EA030000}"/>
    <hyperlink ref="I340" r:id="rId1004" tooltip="http://127.0.0.1/632100230ffa6f0019e043b4" xr:uid="{00000000-0004-0000-1700-0000EB030000}"/>
    <hyperlink ref="K340" r:id="rId1005" tooltip="http://127.0.0.1/632100230ffa6f0019e043b6" xr:uid="{00000000-0004-0000-1700-0000EC030000}"/>
    <hyperlink ref="BB340" r:id="rId1006" tooltip="http://127.0.0.1/632100230ffa6f0019e043d3" xr:uid="{00000000-0004-0000-1700-0000ED030000}"/>
    <hyperlink ref="I341" r:id="rId1007" tooltip="http://127.0.0.1/632100370ffa6f0019e07d43" xr:uid="{00000000-0004-0000-1700-0000EE030000}"/>
    <hyperlink ref="K341" r:id="rId1008" tooltip="http://127.0.0.1/632100370ffa6f0019e07d45" xr:uid="{00000000-0004-0000-1700-0000EF030000}"/>
    <hyperlink ref="BB341" r:id="rId1009" tooltip="http://127.0.0.1/632100370ffa6f0019e07d62" xr:uid="{00000000-0004-0000-1700-0000F0030000}"/>
    <hyperlink ref="I342" r:id="rId1010" tooltip="http://127.0.0.1/6321001d0ffa6f0019e0364e" xr:uid="{00000000-0004-0000-1700-0000F1030000}"/>
    <hyperlink ref="K342" r:id="rId1011" tooltip="http://127.0.0.1/6321001d0ffa6f0019e03650" xr:uid="{00000000-0004-0000-1700-0000F2030000}"/>
    <hyperlink ref="BB342" r:id="rId1012" tooltip="http://127.0.0.1/6321001d0ffa6f0019e0366d" xr:uid="{00000000-0004-0000-1700-0000F3030000}"/>
    <hyperlink ref="I343" r:id="rId1013" tooltip="http://127.0.0.1/6321002d0ffa6f0019e061c8" xr:uid="{00000000-0004-0000-1700-0000F4030000}"/>
    <hyperlink ref="K343" r:id="rId1014" tooltip="http://127.0.0.1/6321002d0ffa6f0019e061ca" xr:uid="{00000000-0004-0000-1700-0000F5030000}"/>
    <hyperlink ref="BB343" r:id="rId1015" tooltip="http://127.0.0.1/6321002d0ffa6f0019e061e7" xr:uid="{00000000-0004-0000-1700-0000F6030000}"/>
    <hyperlink ref="I344" r:id="rId1016" tooltip="http://127.0.0.1/632100230ffa6f0019e04742" xr:uid="{00000000-0004-0000-1700-0000F7030000}"/>
    <hyperlink ref="K344" r:id="rId1017" tooltip="http://127.0.0.1/632100230ffa6f0019e04744" xr:uid="{00000000-0004-0000-1700-0000F8030000}"/>
    <hyperlink ref="BB344" r:id="rId1018" tooltip="http://127.0.0.1/632100230ffa6f0019e04761" xr:uid="{00000000-0004-0000-1700-0000F9030000}"/>
    <hyperlink ref="I345" r:id="rId1019" tooltip="http://127.0.0.1/632100370ffa6f0019e07d89" xr:uid="{00000000-0004-0000-1700-0000FA030000}"/>
    <hyperlink ref="K345" r:id="rId1020" tooltip="http://127.0.0.1/632100370ffa6f0019e07d8b" xr:uid="{00000000-0004-0000-1700-0000FB030000}"/>
    <hyperlink ref="BB345" r:id="rId1021" tooltip="http://127.0.0.1/632100370ffa6f0019e07da8" xr:uid="{00000000-0004-0000-1700-0000FC030000}"/>
    <hyperlink ref="I346" r:id="rId1022" tooltip="http://127.0.0.1/6324f00aca797e001c73d0c1" xr:uid="{00000000-0004-0000-1700-0000FD030000}"/>
    <hyperlink ref="K346" r:id="rId1023" tooltip="http://127.0.0.1/6324f00aca797e001c73d0c3" xr:uid="{00000000-0004-0000-1700-0000FE030000}"/>
    <hyperlink ref="BB346" r:id="rId1024" tooltip="http://127.0.0.1/6324f00aca797e001c73d0e0" xr:uid="{00000000-0004-0000-1700-0000FF030000}"/>
    <hyperlink ref="I347" r:id="rId1025" tooltip="http://127.0.0.1/6321003b0ffa6f0019e0889c" xr:uid="{00000000-0004-0000-1700-000000040000}"/>
    <hyperlink ref="K347" r:id="rId1026" tooltip="http://127.0.0.1/6321003b0ffa6f0019e0889e" xr:uid="{00000000-0004-0000-1700-000001040000}"/>
    <hyperlink ref="BB347" r:id="rId1027" tooltip="http://127.0.0.1/6321003b0ffa6f0019e088bb" xr:uid="{00000000-0004-0000-1700-000002040000}"/>
    <hyperlink ref="I348" r:id="rId1028" tooltip="http://127.0.0.1/6321003c0ffa6f0019e08e37" xr:uid="{00000000-0004-0000-1700-000003040000}"/>
    <hyperlink ref="K348" r:id="rId1029" tooltip="http://127.0.0.1/6321003c0ffa6f0019e08e39" xr:uid="{00000000-0004-0000-1700-000004040000}"/>
    <hyperlink ref="BB348" r:id="rId1030" tooltip="http://127.0.0.1/6321003c0ffa6f0019e08e56" xr:uid="{00000000-0004-0000-1700-000005040000}"/>
    <hyperlink ref="I349" r:id="rId1031" tooltip="http://127.0.0.1/632100240ffa6f0019e04a21" xr:uid="{00000000-0004-0000-1700-000006040000}"/>
    <hyperlink ref="K349" r:id="rId1032" tooltip="http://127.0.0.1/632100240ffa6f0019e04a23" xr:uid="{00000000-0004-0000-1700-000007040000}"/>
    <hyperlink ref="BB349" r:id="rId1033" tooltip="http://127.0.0.1/632100240ffa6f0019e04a40" xr:uid="{00000000-0004-0000-1700-000008040000}"/>
    <hyperlink ref="I350" r:id="rId1034" tooltip="http://127.0.0.1/632100230ffa6f0019e046d9" xr:uid="{00000000-0004-0000-1700-000009040000}"/>
    <hyperlink ref="K350" r:id="rId1035" tooltip="http://127.0.0.1/632100230ffa6f0019e046db" xr:uid="{00000000-0004-0000-1700-00000A040000}"/>
    <hyperlink ref="BB350" r:id="rId1036" tooltip="http://127.0.0.1/632100230ffa6f0019e046f8" xr:uid="{00000000-0004-0000-1700-00000B040000}"/>
    <hyperlink ref="I351" r:id="rId1037" tooltip="http://127.0.0.1/6321002d0ffa6f0019e06231" xr:uid="{00000000-0004-0000-1700-00000C040000}"/>
    <hyperlink ref="K351" r:id="rId1038" tooltip="http://127.0.0.1/6321002d0ffa6f0019e06233" xr:uid="{00000000-0004-0000-1700-00000D040000}"/>
    <hyperlink ref="BB351" r:id="rId1039" tooltip="http://127.0.0.1/6321002d0ffa6f0019e06250" xr:uid="{00000000-0004-0000-1700-00000E040000}"/>
    <hyperlink ref="I352" r:id="rId1040" tooltip="http://127.0.0.1/6321002c0ffa6f0019e05f2f" xr:uid="{00000000-0004-0000-1700-00000F040000}"/>
    <hyperlink ref="K352" r:id="rId1041" tooltip="http://127.0.0.1/6321002c0ffa6f0019e05f31" xr:uid="{00000000-0004-0000-1700-000010040000}"/>
    <hyperlink ref="BB352" r:id="rId1042" tooltip="http://127.0.0.1/6321002c0ffa6f0019e05f4e" xr:uid="{00000000-0004-0000-1700-000011040000}"/>
    <hyperlink ref="I353" r:id="rId1043" tooltip="http://127.0.0.1/632100280ffa6f0019e05304" xr:uid="{00000000-0004-0000-1700-000012040000}"/>
    <hyperlink ref="K353" r:id="rId1044" tooltip="http://127.0.0.1/632100280ffa6f0019e05306" xr:uid="{00000000-0004-0000-1700-000013040000}"/>
    <hyperlink ref="BB353" r:id="rId1045" tooltip="http://127.0.0.1/632100280ffa6f0019e05323" xr:uid="{00000000-0004-0000-1700-000014040000}"/>
    <hyperlink ref="I354" r:id="rId1046" tooltip="http://127.0.0.1/632100280ffa6f0019e053b3" xr:uid="{00000000-0004-0000-1700-000015040000}"/>
    <hyperlink ref="K354" r:id="rId1047" tooltip="http://127.0.0.1/632100280ffa6f0019e053b5" xr:uid="{00000000-0004-0000-1700-000016040000}"/>
    <hyperlink ref="BB354" r:id="rId1048" tooltip="http://127.0.0.1/632100280ffa6f0019e053d2" xr:uid="{00000000-0004-0000-1700-000017040000}"/>
    <hyperlink ref="I355" r:id="rId1049" tooltip="http://127.0.0.1/632100400ffa6f0019e096f7" xr:uid="{00000000-0004-0000-1700-000018040000}"/>
    <hyperlink ref="K355" r:id="rId1050" tooltip="http://127.0.0.1/632100400ffa6f0019e096f9" xr:uid="{00000000-0004-0000-1700-000019040000}"/>
    <hyperlink ref="BB355" r:id="rId1051" tooltip="http://127.0.0.1/632100400ffa6f0019e09716" xr:uid="{00000000-0004-0000-1700-00001A040000}"/>
    <hyperlink ref="I356" r:id="rId1052" tooltip="http://127.0.0.1/632100320ffa6f0019e07000" xr:uid="{00000000-0004-0000-1700-00001B040000}"/>
    <hyperlink ref="K356" r:id="rId1053" tooltip="http://127.0.0.1/632100320ffa6f0019e07002" xr:uid="{00000000-0004-0000-1700-00001C040000}"/>
    <hyperlink ref="BB356" r:id="rId1054" tooltip="http://127.0.0.1/632100320ffa6f0019e0701f" xr:uid="{00000000-0004-0000-1700-00001D040000}"/>
    <hyperlink ref="I357" r:id="rId1055" tooltip="http://127.0.0.1/6321001e0ffa6f0019e0390a" xr:uid="{00000000-0004-0000-1700-00001E040000}"/>
    <hyperlink ref="K357" r:id="rId1056" tooltip="http://127.0.0.1/6321001e0ffa6f0019e0390c" xr:uid="{00000000-0004-0000-1700-00001F040000}"/>
    <hyperlink ref="BB357" r:id="rId1057" tooltip="http://127.0.0.1/6321001e0ffa6f0019e03929" xr:uid="{00000000-0004-0000-1700-000020040000}"/>
    <hyperlink ref="I358" r:id="rId1058" tooltip="http://127.0.0.1/632100320ffa6f0019e07118" xr:uid="{00000000-0004-0000-1700-000021040000}"/>
    <hyperlink ref="K358" r:id="rId1059" tooltip="http://127.0.0.1/632100320ffa6f0019e0711a" xr:uid="{00000000-0004-0000-1700-000022040000}"/>
    <hyperlink ref="BB358" r:id="rId1060" tooltip="http://127.0.0.1/632100320ffa6f0019e07137" xr:uid="{00000000-0004-0000-1700-000023040000}"/>
    <hyperlink ref="I359" r:id="rId1061" tooltip="http://127.0.0.1/632100290ffa6f0019e05692" xr:uid="{00000000-0004-0000-1700-000024040000}"/>
    <hyperlink ref="K359" r:id="rId1062" tooltip="http://127.0.0.1/632100290ffa6f0019e05694" xr:uid="{00000000-0004-0000-1700-000025040000}"/>
    <hyperlink ref="BB359" r:id="rId1063" tooltip="http://127.0.0.1/632100290ffa6f0019e056b1" xr:uid="{00000000-0004-0000-1700-000026040000}"/>
    <hyperlink ref="I360" r:id="rId1064" tooltip="http://127.0.0.1/632100290ffa6f0019e05741" xr:uid="{00000000-0004-0000-1700-000027040000}"/>
    <hyperlink ref="K360" r:id="rId1065" tooltip="http://127.0.0.1/632100290ffa6f0019e05743" xr:uid="{00000000-0004-0000-1700-000028040000}"/>
    <hyperlink ref="BB360" r:id="rId1066" tooltip="http://127.0.0.1/632100290ffa6f0019e05760" xr:uid="{00000000-0004-0000-1700-000029040000}"/>
    <hyperlink ref="I361" r:id="rId1067" tooltip="http://127.0.0.1/6321003c0ffa6f0019e08b35" xr:uid="{00000000-0004-0000-1700-00002A040000}"/>
    <hyperlink ref="K361" r:id="rId1068" tooltip="http://127.0.0.1/6321003c0ffa6f0019e08b37" xr:uid="{00000000-0004-0000-1700-00002B040000}"/>
    <hyperlink ref="BB361" r:id="rId1069" tooltip="http://127.0.0.1/6321003c0ffa6f0019e08b54" xr:uid="{00000000-0004-0000-1700-00002C040000}"/>
    <hyperlink ref="I362" r:id="rId1070" tooltip="http://127.0.0.1/6321001f0ffa6f0019e03b3a" xr:uid="{00000000-0004-0000-1700-00002D040000}"/>
    <hyperlink ref="K362" r:id="rId1071" tooltip="http://127.0.0.1/6321001f0ffa6f0019e03b3c" xr:uid="{00000000-0004-0000-1700-00002E040000}"/>
    <hyperlink ref="BB362" r:id="rId1072" tooltip="http://127.0.0.1/6321001f0ffa6f0019e03b59" xr:uid="{00000000-0004-0000-1700-00002F040000}"/>
    <hyperlink ref="I363" r:id="rId1073" tooltip="http://127.0.0.1/632100240ffa6f0019e049b8" xr:uid="{00000000-0004-0000-1700-000030040000}"/>
    <hyperlink ref="K363" r:id="rId1074" tooltip="http://127.0.0.1/632100240ffa6f0019e049ba" xr:uid="{00000000-0004-0000-1700-000031040000}"/>
    <hyperlink ref="BB363" r:id="rId1075" tooltip="http://127.0.0.1/632100240ffa6f0019e049d7" xr:uid="{00000000-0004-0000-1700-000032040000}"/>
    <hyperlink ref="I364" r:id="rId1076" tooltip="http://127.0.0.1/6325d77bca797e001c73ea6b" xr:uid="{00000000-0004-0000-1700-000033040000}"/>
    <hyperlink ref="K364" r:id="rId1077" tooltip="http://127.0.0.1/6325d77bca797e001c73ea6d" xr:uid="{00000000-0004-0000-1700-000034040000}"/>
    <hyperlink ref="BB364" r:id="rId1078" tooltip="http://127.0.0.1/6325d77cca797e001c73ea8a" xr:uid="{00000000-0004-0000-1700-000035040000}"/>
    <hyperlink ref="I365" r:id="rId1079" tooltip="http://127.0.0.1/632100380ffa6f0019e080ae" xr:uid="{00000000-0004-0000-1700-000036040000}"/>
    <hyperlink ref="K365" r:id="rId1080" tooltip="http://127.0.0.1/632100380ffa6f0019e080b0" xr:uid="{00000000-0004-0000-1700-000037040000}"/>
    <hyperlink ref="BB365" r:id="rId1081" tooltip="http://127.0.0.1/632100380ffa6f0019e080cd" xr:uid="{00000000-0004-0000-1700-000038040000}"/>
    <hyperlink ref="I366" r:id="rId1082" tooltip="http://127.0.0.1/6321001d0ffa6f0019e03694" xr:uid="{00000000-0004-0000-1700-000039040000}"/>
    <hyperlink ref="K366" r:id="rId1083" tooltip="http://127.0.0.1/6321001d0ffa6f0019e03696" xr:uid="{00000000-0004-0000-1700-00003A040000}"/>
    <hyperlink ref="BB366" r:id="rId1084" tooltip="http://127.0.0.1/6321001e0ffa6f0019e036b3" xr:uid="{00000000-0004-0000-1700-00003B040000}"/>
    <hyperlink ref="I367" r:id="rId1085" tooltip="http://127.0.0.1/632100290ffa6f0019e05764" xr:uid="{00000000-0004-0000-1700-00003C040000}"/>
    <hyperlink ref="K367" r:id="rId1086" tooltip="http://127.0.0.1/632100290ffa6f0019e05766" xr:uid="{00000000-0004-0000-1700-00003D040000}"/>
    <hyperlink ref="BB367" r:id="rId1087" tooltip="http://127.0.0.1/632100290ffa6f0019e05783" xr:uid="{00000000-0004-0000-1700-00003E040000}"/>
    <hyperlink ref="I368" r:id="rId1088" tooltip="http://127.0.0.1/632100370ffa6f0019e07ea1" xr:uid="{00000000-0004-0000-1700-00003F040000}"/>
    <hyperlink ref="K368" r:id="rId1089" tooltip="http://127.0.0.1/632100370ffa6f0019e07ea3" xr:uid="{00000000-0004-0000-1700-000040040000}"/>
    <hyperlink ref="BB368" r:id="rId1090" tooltip="http://127.0.0.1/632100370ffa6f0019e07ec0" xr:uid="{00000000-0004-0000-1700-000041040000}"/>
    <hyperlink ref="I369" r:id="rId1091" tooltip="http://127.0.0.1/632100280ffa6f0019e0557a" xr:uid="{00000000-0004-0000-1700-000042040000}"/>
    <hyperlink ref="K369" r:id="rId1092" tooltip="http://127.0.0.1/632100280ffa6f0019e0557c" xr:uid="{00000000-0004-0000-1700-000043040000}"/>
    <hyperlink ref="BB369" r:id="rId1093" tooltip="http://127.0.0.1/632100280ffa6f0019e05599" xr:uid="{00000000-0004-0000-1700-000044040000}"/>
    <hyperlink ref="I370" r:id="rId1094" tooltip="http://127.0.0.1/632100280ffa6f0019e05534" xr:uid="{00000000-0004-0000-1700-000045040000}"/>
    <hyperlink ref="K370" r:id="rId1095" tooltip="http://127.0.0.1/632100280ffa6f0019e05536" xr:uid="{00000000-0004-0000-1700-000046040000}"/>
    <hyperlink ref="BB370" r:id="rId1096" tooltip="http://127.0.0.1/632100280ffa6f0019e05553" xr:uid="{00000000-0004-0000-1700-000047040000}"/>
    <hyperlink ref="I371" r:id="rId1097" tooltip="http://127.0.0.1/6321002c0ffa6f0019e05f98" xr:uid="{00000000-0004-0000-1700-000048040000}"/>
    <hyperlink ref="K371" r:id="rId1098" tooltip="http://127.0.0.1/6321002c0ffa6f0019e05f9a" xr:uid="{00000000-0004-0000-1700-000049040000}"/>
    <hyperlink ref="BB371" r:id="rId1099" tooltip="http://127.0.0.1/6321002c0ffa6f0019e05fb7" xr:uid="{00000000-0004-0000-1700-00004A040000}"/>
    <hyperlink ref="I372" r:id="rId1100" tooltip="http://127.0.0.1/6321001e0ffa6f0019e03720" xr:uid="{00000000-0004-0000-1700-00004B040000}"/>
    <hyperlink ref="K372" r:id="rId1101" tooltip="http://127.0.0.1/6321001e0ffa6f0019e03722" xr:uid="{00000000-0004-0000-1700-00004C040000}"/>
    <hyperlink ref="BB372" r:id="rId1102" tooltip="http://127.0.0.1/6321001e0ffa6f0019e0373f" xr:uid="{00000000-0004-0000-1700-00004D040000}"/>
    <hyperlink ref="I373" r:id="rId1103" tooltip="http://127.0.0.1/632100400ffa6f0019e09760" xr:uid="{00000000-0004-0000-1700-00004E040000}"/>
    <hyperlink ref="K373" r:id="rId1104" tooltip="http://127.0.0.1/632100400ffa6f0019e09762" xr:uid="{00000000-0004-0000-1700-00004F040000}"/>
    <hyperlink ref="I374" r:id="rId1105" tooltip="http://127.0.0.1/6321003c0ffa6f0019e08dce" xr:uid="{00000000-0004-0000-1700-000050040000}"/>
    <hyperlink ref="K374" r:id="rId1106" tooltip="http://127.0.0.1/6321003c0ffa6f0019e08dd0" xr:uid="{00000000-0004-0000-1700-000051040000}"/>
  </hyperlinks>
  <pageMargins left="0.7" right="0.7" top="0.75" bottom="0.75" header="0.3" footer="0.3"/>
  <legacyDrawing r:id="rId110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4A8B-0516-437F-A1AA-CFD2CA6F437E}">
  <dimension ref="E3:H7"/>
  <sheetViews>
    <sheetView workbookViewId="0">
      <selection activeCell="K8" sqref="K8"/>
    </sheetView>
  </sheetViews>
  <sheetFormatPr defaultRowHeight="15.5" x14ac:dyDescent="0.35"/>
  <cols>
    <col min="5" max="5" width="16.5" bestFit="1" customWidth="1"/>
    <col min="7" max="8" width="10.75" bestFit="1" customWidth="1"/>
  </cols>
  <sheetData>
    <row r="3" spans="5:8" ht="16" thickBot="1" x14ac:dyDescent="0.4"/>
    <row r="4" spans="5:8" ht="16" thickBot="1" x14ac:dyDescent="0.4">
      <c r="E4" s="100" t="s">
        <v>873</v>
      </c>
      <c r="F4" s="101" t="s">
        <v>874</v>
      </c>
      <c r="G4" s="101" t="s">
        <v>881</v>
      </c>
      <c r="H4" s="102" t="s">
        <v>882</v>
      </c>
    </row>
    <row r="5" spans="5:8" x14ac:dyDescent="0.35">
      <c r="E5" s="94" t="s">
        <v>875</v>
      </c>
      <c r="F5" s="95" t="s">
        <v>878</v>
      </c>
      <c r="G5" s="95" t="s">
        <v>883</v>
      </c>
      <c r="H5" s="96" t="s">
        <v>884</v>
      </c>
    </row>
    <row r="6" spans="5:8" x14ac:dyDescent="0.35">
      <c r="E6" s="94" t="s">
        <v>877</v>
      </c>
      <c r="F6" s="95" t="s">
        <v>879</v>
      </c>
      <c r="G6" s="95" t="s">
        <v>883</v>
      </c>
      <c r="H6" s="96" t="s">
        <v>884</v>
      </c>
    </row>
    <row r="7" spans="5:8" ht="16" thickBot="1" x14ac:dyDescent="0.4">
      <c r="E7" s="97" t="s">
        <v>876</v>
      </c>
      <c r="F7" s="98" t="s">
        <v>880</v>
      </c>
      <c r="G7" s="98" t="s">
        <v>883</v>
      </c>
      <c r="H7" s="99" t="s">
        <v>884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7D354-E8C1-45A7-AE42-0CAA3DAB13AE}">
  <dimension ref="B1:Y366"/>
  <sheetViews>
    <sheetView showGridLines="0" zoomScale="90" zoomScaleNormal="90" workbookViewId="0">
      <pane xSplit="4" ySplit="2" topLeftCell="L3" activePane="bottomRight" state="frozen"/>
      <selection pane="topRight" activeCell="E1" sqref="E1"/>
      <selection pane="bottomLeft" activeCell="A3" sqref="A3"/>
      <selection pane="bottomRight" activeCell="W7" sqref="W7"/>
    </sheetView>
  </sheetViews>
  <sheetFormatPr defaultColWidth="10.58203125" defaultRowHeight="12.5" x14ac:dyDescent="0.35"/>
  <cols>
    <col min="1" max="1" width="3" style="11" customWidth="1"/>
    <col min="2" max="2" width="5.58203125" style="11" customWidth="1"/>
    <col min="3" max="3" width="9.5" style="11" customWidth="1"/>
    <col min="4" max="4" width="16.08203125" style="50" customWidth="1"/>
    <col min="5" max="5" width="15" style="11" customWidth="1"/>
    <col min="6" max="6" width="10" style="11" customWidth="1"/>
    <col min="7" max="7" width="10.58203125" style="11" customWidth="1"/>
    <col min="8" max="8" width="18.33203125" style="11" customWidth="1"/>
    <col min="9" max="14" width="11.58203125" style="11" customWidth="1"/>
    <col min="15" max="15" width="12.25" style="11" customWidth="1"/>
    <col min="16" max="20" width="11.58203125" style="11" customWidth="1"/>
    <col min="21" max="21" width="12.58203125" style="11" customWidth="1"/>
    <col min="22" max="22" width="12.25" style="11" customWidth="1"/>
    <col min="23" max="23" width="11.83203125" style="11" customWidth="1"/>
    <col min="24" max="24" width="10.58203125" style="11"/>
    <col min="25" max="25" width="13.58203125" style="11" customWidth="1"/>
    <col min="26" max="26" width="13.25" style="11" customWidth="1"/>
    <col min="27" max="27" width="13.83203125" style="11" customWidth="1"/>
    <col min="28" max="16384" width="10.58203125" style="11"/>
  </cols>
  <sheetData>
    <row r="1" spans="2:25" ht="12" customHeight="1" x14ac:dyDescent="0.35"/>
    <row r="2" spans="2:25" s="12" customFormat="1" ht="40.5" customHeight="1" x14ac:dyDescent="0.35">
      <c r="B2" s="40" t="s">
        <v>762</v>
      </c>
      <c r="C2" s="40" t="s">
        <v>763</v>
      </c>
      <c r="D2" s="40" t="s">
        <v>764</v>
      </c>
      <c r="E2" s="40" t="s">
        <v>765</v>
      </c>
      <c r="F2" s="40" t="s">
        <v>766</v>
      </c>
      <c r="G2" s="40" t="s">
        <v>767</v>
      </c>
      <c r="H2" s="40" t="s">
        <v>544</v>
      </c>
      <c r="I2" s="41" t="s">
        <v>775</v>
      </c>
      <c r="J2" s="41" t="s">
        <v>776</v>
      </c>
      <c r="K2" s="41" t="s">
        <v>846</v>
      </c>
      <c r="L2" s="41" t="s">
        <v>847</v>
      </c>
      <c r="M2" s="41" t="s">
        <v>848</v>
      </c>
      <c r="N2" s="41" t="s">
        <v>849</v>
      </c>
      <c r="O2" s="56" t="s">
        <v>854</v>
      </c>
      <c r="P2" s="41" t="s">
        <v>850</v>
      </c>
      <c r="Q2" s="41" t="s">
        <v>851</v>
      </c>
      <c r="R2" s="41" t="s">
        <v>852</v>
      </c>
      <c r="S2" s="41" t="s">
        <v>853</v>
      </c>
      <c r="T2" s="41" t="s">
        <v>0</v>
      </c>
      <c r="U2" s="41" t="s">
        <v>6</v>
      </c>
      <c r="V2" s="56" t="s">
        <v>855</v>
      </c>
      <c r="W2" s="55" t="s">
        <v>845</v>
      </c>
    </row>
    <row r="3" spans="2:25" ht="13.5" x14ac:dyDescent="0.35">
      <c r="B3" s="43">
        <v>1</v>
      </c>
      <c r="C3" s="49">
        <v>170729</v>
      </c>
      <c r="D3" s="48" t="s">
        <v>4</v>
      </c>
      <c r="E3" s="48" t="s">
        <v>3</v>
      </c>
      <c r="F3" s="48" t="str">
        <f>VLOOKUP(C3,'[2]Control programa E'!$B$13:$M$390,12,0)</f>
        <v>Área Centro</v>
      </c>
      <c r="G3" s="48" t="str">
        <f>VLOOKUP(C3,'[2]Control programa E'!$B$13:$W$390,22,0)</f>
        <v>Hector Martínez</v>
      </c>
      <c r="H3" s="48" t="str">
        <f>VLOOKUP(C3,'[2]Control programa E'!$B$13:$R$390,17,0)</f>
        <v>YOLIMA MESA</v>
      </c>
      <c r="I3" s="23">
        <f>VLOOKUP(C3,[3]Resumen!$F$3:$Q$367,3,0)</f>
        <v>0.84705882352941175</v>
      </c>
      <c r="J3" s="23">
        <f>VLOOKUP(C3,[3]Resumen!$F$3:$Q$367,4,0)</f>
        <v>1</v>
      </c>
      <c r="K3" s="23">
        <f>VLOOKUP(C3,[3]Resumen!$F$3:$Q$367,5,0)</f>
        <v>0.97674418604651159</v>
      </c>
      <c r="L3" s="23">
        <f>VLOOKUP(C3,[3]Resumen!$F$3:$Q$367,6,0)</f>
        <v>0.75</v>
      </c>
      <c r="M3" s="23">
        <f>VLOOKUP(C3,[3]Resumen!$F$3:$Q$367,7,0)</f>
        <v>1</v>
      </c>
      <c r="N3" s="23">
        <f>VLOOKUP(C3,[3]Resumen!$F$3:$Q$367,8,0)</f>
        <v>1</v>
      </c>
      <c r="O3" s="60">
        <f>AVERAGE(I3:N3)</f>
        <v>0.92896716826265402</v>
      </c>
      <c r="P3" s="23">
        <f>VLOOKUP(C3,[3]Resumen!$F$3:$Q$367,9,0)</f>
        <v>0.86301369863013699</v>
      </c>
      <c r="Q3" s="23">
        <f>VLOOKUP(C3,[3]Resumen!$F$3:$Q$367,10,0)</f>
        <v>0.971830985915493</v>
      </c>
      <c r="R3" s="23">
        <f>VLOOKUP(C3,[3]Resumen!$F$3:$Q$367,11,0)</f>
        <v>0.9726027397260274</v>
      </c>
      <c r="S3" s="23">
        <f>VLOOKUP(C3,[3]Resumen!$F$3:$Q$367,12,0)</f>
        <v>1</v>
      </c>
      <c r="T3" s="23">
        <v>1</v>
      </c>
      <c r="U3" s="23">
        <v>1</v>
      </c>
      <c r="V3" s="60">
        <f>AVERAGE(P3:U3)</f>
        <v>0.96790790404527627</v>
      </c>
      <c r="W3" s="51">
        <f>V3-O3</f>
        <v>3.8940735782622249E-2</v>
      </c>
      <c r="X3" s="57"/>
      <c r="Y3" s="58"/>
    </row>
    <row r="4" spans="2:25" ht="13.5" x14ac:dyDescent="0.35">
      <c r="B4" s="45">
        <v>2</v>
      </c>
      <c r="C4" s="47">
        <v>110013</v>
      </c>
      <c r="D4" s="46" t="s">
        <v>10</v>
      </c>
      <c r="E4" s="46" t="s">
        <v>9</v>
      </c>
      <c r="F4" s="46" t="str">
        <f>VLOOKUP(C4,'[2]Control programa E'!$B$13:$M$390,12,0)</f>
        <v>Área Norte</v>
      </c>
      <c r="G4" s="46" t="str">
        <f>VLOOKUP(C4,'[2]Control programa E'!$B$13:$W$390,22,0)</f>
        <v xml:space="preserve">GRUPO ESTACIONES: Taxi Individual / Grupo Estaciones </v>
      </c>
      <c r="H4" s="46" t="str">
        <f>VLOOKUP(C4,'[2]Control programa E'!$B$13:$R$390,17,0)</f>
        <v>ALVARO GUTIERREZ</v>
      </c>
      <c r="I4" s="26">
        <f>VLOOKUP(C4,[3]Resumen!$F$3:$Q$367,3,0)</f>
        <v>0.96938775510204078</v>
      </c>
      <c r="J4" s="26">
        <f>VLOOKUP(C4,[3]Resumen!$F$3:$Q$367,4,0)</f>
        <v>1</v>
      </c>
      <c r="K4" s="26">
        <f>VLOOKUP(C4,[3]Resumen!$F$3:$Q$367,5,0)</f>
        <v>0.95833333333333337</v>
      </c>
      <c r="L4" s="26">
        <f>VLOOKUP(C4,[3]Resumen!$F$3:$Q$367,6,0)</f>
        <v>1</v>
      </c>
      <c r="M4" s="26">
        <f>VLOOKUP(C4,[3]Resumen!$F$3:$Q$367,7,0)</f>
        <v>0.875</v>
      </c>
      <c r="N4" s="26">
        <f>VLOOKUP(C4,[3]Resumen!$F$3:$Q$367,8,0)</f>
        <v>0.9375</v>
      </c>
      <c r="O4" s="61">
        <f t="shared" ref="O4:O67" si="0">AVERAGE(I4:N4)</f>
        <v>0.9567035147392291</v>
      </c>
      <c r="P4" s="26">
        <f>VLOOKUP(C4,[3]Resumen!$F$3:$Q$367,9,0)</f>
        <v>0.97499999999999998</v>
      </c>
      <c r="Q4" s="26">
        <f>VLOOKUP(C4,[3]Resumen!$F$3:$Q$367,10,0)</f>
        <v>1</v>
      </c>
      <c r="R4" s="26">
        <f>VLOOKUP(C4,[3]Resumen!$F$3:$Q$367,11,0)</f>
        <v>1</v>
      </c>
      <c r="S4" s="26">
        <f>VLOOKUP(C4,[3]Resumen!$F$3:$Q$367,12,0)</f>
        <v>1</v>
      </c>
      <c r="T4" s="26">
        <v>1</v>
      </c>
      <c r="U4" s="26">
        <v>1</v>
      </c>
      <c r="V4" s="61">
        <f t="shared" ref="V4:V67" si="1">AVERAGE(P4:U4)</f>
        <v>0.99583333333333324</v>
      </c>
      <c r="W4" s="52">
        <f t="shared" ref="W4:W67" si="2">V4-O4</f>
        <v>3.9129818594104138E-2</v>
      </c>
      <c r="X4" s="57"/>
      <c r="Y4" s="58"/>
    </row>
    <row r="5" spans="2:25" ht="13.5" x14ac:dyDescent="0.35">
      <c r="B5" s="43">
        <v>3</v>
      </c>
      <c r="C5" s="49">
        <v>146027</v>
      </c>
      <c r="D5" s="48" t="s">
        <v>14</v>
      </c>
      <c r="E5" s="48" t="s">
        <v>13</v>
      </c>
      <c r="F5" s="48" t="str">
        <f>VLOOKUP(C5,'[2]Control programa E'!$B$13:$M$390,12,0)</f>
        <v>Área Sur</v>
      </c>
      <c r="G5" s="48" t="str">
        <f>VLOOKUP(C5,'[2]Control programa E'!$B$13:$W$390,22,0)</f>
        <v>COESCO: Francisco Diez</v>
      </c>
      <c r="H5" s="48" t="str">
        <f>VLOOKUP(C5,'[2]Control programa E'!$B$13:$R$390,17,0)</f>
        <v>MARIANA VELEZ</v>
      </c>
      <c r="I5" s="23">
        <f>VLOOKUP(C5,[3]Resumen!$F$3:$Q$367,3,0)</f>
        <v>1</v>
      </c>
      <c r="J5" s="23">
        <f>VLOOKUP(C5,[3]Resumen!$F$3:$Q$367,4,0)</f>
        <v>1</v>
      </c>
      <c r="K5" s="23">
        <f>VLOOKUP(C5,[3]Resumen!$F$3:$Q$367,5,0)</f>
        <v>0.93137254901960786</v>
      </c>
      <c r="L5" s="23">
        <f>VLOOKUP(C5,[3]Resumen!$F$3:$Q$367,6,0)</f>
        <v>1</v>
      </c>
      <c r="M5" s="23">
        <f>VLOOKUP(C5,[3]Resumen!$F$3:$Q$367,7,0)</f>
        <v>1</v>
      </c>
      <c r="N5" s="23">
        <f>VLOOKUP(C5,[3]Resumen!$F$3:$Q$367,8,0)</f>
        <v>1</v>
      </c>
      <c r="O5" s="60">
        <f t="shared" si="0"/>
        <v>0.98856209150326801</v>
      </c>
      <c r="P5" s="23">
        <f>VLOOKUP(C5,[3]Resumen!$F$3:$Q$367,9,0)</f>
        <v>1</v>
      </c>
      <c r="Q5" s="23">
        <f>VLOOKUP(C5,[3]Resumen!$F$3:$Q$367,10,0)</f>
        <v>1</v>
      </c>
      <c r="R5" s="23">
        <f>VLOOKUP(C5,[3]Resumen!$F$3:$Q$367,11,0)</f>
        <v>0.86904761904761907</v>
      </c>
      <c r="S5" s="23">
        <f>VLOOKUP(C5,[3]Resumen!$F$3:$Q$367,12,0)</f>
        <v>1</v>
      </c>
      <c r="T5" s="23">
        <v>1</v>
      </c>
      <c r="U5" s="23">
        <v>1</v>
      </c>
      <c r="V5" s="60">
        <f t="shared" si="1"/>
        <v>0.97817460317460314</v>
      </c>
      <c r="W5" s="51">
        <f t="shared" si="2"/>
        <v>-1.0387488328664873E-2</v>
      </c>
      <c r="X5" s="57"/>
      <c r="Y5" s="58"/>
    </row>
    <row r="6" spans="2:25" ht="13.5" x14ac:dyDescent="0.35">
      <c r="B6" s="45">
        <v>4</v>
      </c>
      <c r="C6" s="47">
        <v>146169</v>
      </c>
      <c r="D6" s="46" t="s">
        <v>16</v>
      </c>
      <c r="E6" s="46" t="s">
        <v>9</v>
      </c>
      <c r="F6" s="46" t="str">
        <f>VLOOKUP(C6,'[2]Control programa E'!$B$13:$M$390,12,0)</f>
        <v>Área Norte</v>
      </c>
      <c r="G6" s="46" t="str">
        <f>VLOOKUP(C6,'[2]Control programa E'!$B$13:$W$390,22,0)</f>
        <v>GRUPO ESTACIONES: Andrés Mejía</v>
      </c>
      <c r="H6" s="46" t="str">
        <f>VLOOKUP(C6,'[2]Control programa E'!$B$13:$R$390,17,0)</f>
        <v>ALVARO GUTIERREZ</v>
      </c>
      <c r="I6" s="26">
        <f>VLOOKUP(C6,[3]Resumen!$F$3:$Q$367,3,0)</f>
        <v>1</v>
      </c>
      <c r="J6" s="26">
        <f>VLOOKUP(C6,[3]Resumen!$F$3:$Q$367,4,0)</f>
        <v>1</v>
      </c>
      <c r="K6" s="26">
        <f>VLOOKUP(C6,[3]Resumen!$F$3:$Q$367,5,0)</f>
        <v>1</v>
      </c>
      <c r="L6" s="26">
        <f>VLOOKUP(C6,[3]Resumen!$F$3:$Q$367,6,0)</f>
        <v>1</v>
      </c>
      <c r="M6" s="26">
        <f>VLOOKUP(C6,[3]Resumen!$F$3:$Q$367,7,0)</f>
        <v>0.97619047619047616</v>
      </c>
      <c r="N6" s="26">
        <f>VLOOKUP(C6,[3]Resumen!$F$3:$Q$367,8,0)</f>
        <v>1</v>
      </c>
      <c r="O6" s="61">
        <f t="shared" si="0"/>
        <v>0.99603174603174605</v>
      </c>
      <c r="P6" s="26">
        <f>VLOOKUP(C6,[3]Resumen!$F$3:$Q$367,9,0)</f>
        <v>1</v>
      </c>
      <c r="Q6" s="26">
        <f>VLOOKUP(C6,[3]Resumen!$F$3:$Q$367,10,0)</f>
        <v>1</v>
      </c>
      <c r="R6" s="26">
        <f>VLOOKUP(C6,[3]Resumen!$F$3:$Q$367,11,0)</f>
        <v>1</v>
      </c>
      <c r="S6" s="26">
        <f>VLOOKUP(C6,[3]Resumen!$F$3:$Q$367,12,0)</f>
        <v>1</v>
      </c>
      <c r="T6" s="26">
        <v>1</v>
      </c>
      <c r="U6" s="26">
        <v>1</v>
      </c>
      <c r="V6" s="61">
        <f t="shared" si="1"/>
        <v>1</v>
      </c>
      <c r="W6" s="52">
        <f>V6-O6</f>
        <v>3.9682539682539542E-3</v>
      </c>
      <c r="X6" s="57"/>
      <c r="Y6" s="58"/>
    </row>
    <row r="7" spans="2:25" ht="13.5" x14ac:dyDescent="0.35">
      <c r="B7" s="43">
        <v>5</v>
      </c>
      <c r="C7" s="49">
        <v>110075</v>
      </c>
      <c r="D7" s="48" t="s">
        <v>19</v>
      </c>
      <c r="E7" s="48" t="s">
        <v>18</v>
      </c>
      <c r="F7" s="48" t="str">
        <f>VLOOKUP(C7,'[2]Control programa E'!$B$13:$M$390,12,0)</f>
        <v>Área Norte</v>
      </c>
      <c r="G7" s="48" t="str">
        <f>VLOOKUP(C7,'[2]Control programa E'!$B$13:$W$390,22,0)</f>
        <v>José Pava Toscano</v>
      </c>
      <c r="H7" s="48" t="str">
        <f>VLOOKUP(C7,'[2]Control programa E'!$B$13:$R$390,17,0)</f>
        <v>ANGELA BARANDICA</v>
      </c>
      <c r="I7" s="23">
        <f>VLOOKUP(C7,[3]Resumen!$F$3:$Q$367,3,0)</f>
        <v>0.88888888888888884</v>
      </c>
      <c r="J7" s="23">
        <f>VLOOKUP(C7,[3]Resumen!$F$3:$Q$367,4,0)</f>
        <v>0.97058823529411764</v>
      </c>
      <c r="K7" s="23">
        <f>VLOOKUP(C7,[3]Resumen!$F$3:$Q$367,5,0)</f>
        <v>1</v>
      </c>
      <c r="L7" s="23">
        <f>VLOOKUP(C7,[3]Resumen!$F$3:$Q$367,6,0)</f>
        <v>1</v>
      </c>
      <c r="M7" s="23">
        <f>VLOOKUP(C7,[3]Resumen!$F$3:$Q$367,7,0)</f>
        <v>1</v>
      </c>
      <c r="N7" s="23">
        <f>VLOOKUP(C7,[3]Resumen!$F$3:$Q$367,8,0)</f>
        <v>0.84523809523809523</v>
      </c>
      <c r="O7" s="60">
        <f t="shared" si="0"/>
        <v>0.95078586990351699</v>
      </c>
      <c r="P7" s="23">
        <f>VLOOKUP(C7,[3]Resumen!$F$3:$Q$367,9,0)</f>
        <v>1</v>
      </c>
      <c r="Q7" s="23">
        <f>VLOOKUP(C7,[3]Resumen!$F$3:$Q$367,10,0)</f>
        <v>1</v>
      </c>
      <c r="R7" s="23">
        <f>VLOOKUP(C7,[3]Resumen!$F$3:$Q$367,11,0)</f>
        <v>1</v>
      </c>
      <c r="S7" s="35">
        <f>VLOOKUP(C7,[3]Resumen!$F$3:$Q$367,12,0)</f>
        <v>0.63095238095238093</v>
      </c>
      <c r="T7" s="23">
        <v>1</v>
      </c>
      <c r="U7" s="23">
        <v>1</v>
      </c>
      <c r="V7" s="60">
        <f t="shared" si="1"/>
        <v>0.9384920634920636</v>
      </c>
      <c r="W7" s="51">
        <f t="shared" si="2"/>
        <v>-1.229380641145339E-2</v>
      </c>
      <c r="X7" s="57"/>
      <c r="Y7" s="58"/>
    </row>
    <row r="8" spans="2:25" ht="13.5" x14ac:dyDescent="0.35">
      <c r="B8" s="45">
        <v>6</v>
      </c>
      <c r="C8" s="47">
        <v>111561</v>
      </c>
      <c r="D8" s="46" t="s">
        <v>23</v>
      </c>
      <c r="E8" s="46" t="s">
        <v>22</v>
      </c>
      <c r="F8" s="46" t="str">
        <f>VLOOKUP(C8,'[2]Control programa E'!$B$13:$M$390,12,0)</f>
        <v>Área Centro</v>
      </c>
      <c r="G8" s="46" t="str">
        <f>VLOOKUP(C8,'[2]Control programa E'!$B$13:$W$390,22,0)</f>
        <v>Jose Luis Malagón</v>
      </c>
      <c r="H8" s="46" t="str">
        <f>VLOOKUP(C8,'[2]Control programa E'!$B$13:$R$390,17,0)</f>
        <v>YOLIMA MESA</v>
      </c>
      <c r="I8" s="26">
        <f>VLOOKUP(C8,[3]Resumen!$F$3:$Q$367,3,0)</f>
        <v>1</v>
      </c>
      <c r="J8" s="26">
        <f>VLOOKUP(C8,[3]Resumen!$F$3:$Q$367,4,0)</f>
        <v>0.95604395604395609</v>
      </c>
      <c r="K8" s="26">
        <f>VLOOKUP(C8,[3]Resumen!$F$3:$Q$367,5,0)</f>
        <v>0.90109890109890112</v>
      </c>
      <c r="L8" s="26">
        <f>VLOOKUP(C8,[3]Resumen!$F$3:$Q$367,6,0)</f>
        <v>1</v>
      </c>
      <c r="M8" s="26">
        <f>VLOOKUP(C8,[3]Resumen!$F$3:$Q$367,7,0)</f>
        <v>1</v>
      </c>
      <c r="N8" s="26">
        <f>VLOOKUP(C8,[3]Resumen!$F$3:$Q$367,8,0)</f>
        <v>1</v>
      </c>
      <c r="O8" s="61">
        <f t="shared" si="0"/>
        <v>0.97619047619047628</v>
      </c>
      <c r="P8" s="26">
        <f>VLOOKUP(C8,[3]Resumen!$F$3:$Q$367,9,0)</f>
        <v>0.97530864197530864</v>
      </c>
      <c r="Q8" s="26">
        <f>VLOOKUP(C8,[3]Resumen!$F$3:$Q$367,10,0)</f>
        <v>1</v>
      </c>
      <c r="R8" s="26">
        <f>VLOOKUP(C8,[3]Resumen!$F$3:$Q$367,11,0)</f>
        <v>1</v>
      </c>
      <c r="S8" s="26">
        <f>VLOOKUP(C8,[3]Resumen!$F$3:$Q$367,12,0)</f>
        <v>0.97530864197530864</v>
      </c>
      <c r="T8" s="26">
        <v>1</v>
      </c>
      <c r="U8" s="26">
        <v>1</v>
      </c>
      <c r="V8" s="61">
        <f t="shared" si="1"/>
        <v>0.99176954732510281</v>
      </c>
      <c r="W8" s="52">
        <f t="shared" si="2"/>
        <v>1.5579071134626532E-2</v>
      </c>
      <c r="X8" s="57"/>
      <c r="Y8" s="58"/>
    </row>
    <row r="9" spans="2:25" ht="13.5" x14ac:dyDescent="0.35">
      <c r="B9" s="43">
        <v>7</v>
      </c>
      <c r="C9" s="49">
        <v>144439</v>
      </c>
      <c r="D9" s="48" t="s">
        <v>26</v>
      </c>
      <c r="E9" s="48" t="s">
        <v>25</v>
      </c>
      <c r="F9" s="48" t="str">
        <f>VLOOKUP(C9,'[2]Control programa E'!$B$13:$M$390,12,0)</f>
        <v>Área Sur</v>
      </c>
      <c r="G9" s="48" t="str">
        <f>VLOOKUP(C9,'[2]Control programa E'!$B$13:$W$390,22,0)</f>
        <v>Carlos Villa Marin</v>
      </c>
      <c r="H9" s="48" t="str">
        <f>VLOOKUP(C9,'[2]Control programa E'!$B$13:$R$390,17,0)</f>
        <v>ANDRES GARCIA</v>
      </c>
      <c r="I9" s="23">
        <f>VLOOKUP(C9,[3]Resumen!$F$3:$Q$367,3,0)</f>
        <v>0.75510204081632648</v>
      </c>
      <c r="J9" s="35">
        <f>VLOOKUP(C9,[3]Resumen!$F$3:$Q$367,4,0)</f>
        <v>0.625</v>
      </c>
      <c r="K9" s="23">
        <f>VLOOKUP(C9,[3]Resumen!$F$3:$Q$367,5,0)</f>
        <v>0.94791666666666663</v>
      </c>
      <c r="L9" s="23">
        <f>VLOOKUP(C9,[3]Resumen!$F$3:$Q$367,6,0)</f>
        <v>0.97916666666666663</v>
      </c>
      <c r="M9" s="23">
        <f>VLOOKUP(C9,[3]Resumen!$F$3:$Q$367,7,0)</f>
        <v>1</v>
      </c>
      <c r="N9" s="23">
        <f>VLOOKUP(C9,[3]Resumen!$F$3:$Q$367,8,0)</f>
        <v>0.97530864197530864</v>
      </c>
      <c r="O9" s="60">
        <f t="shared" si="0"/>
        <v>0.88041566935416127</v>
      </c>
      <c r="P9" s="23">
        <f>VLOOKUP(C9,[3]Resumen!$F$3:$Q$367,9,0)</f>
        <v>0.92592592592592593</v>
      </c>
      <c r="Q9" s="37">
        <f>VLOOKUP(C9,[3]Resumen!$F$3:$Q$367,10,0)</f>
        <v>0.5679012345679012</v>
      </c>
      <c r="R9" s="23">
        <f>VLOOKUP(C9,[3]Resumen!$F$3:$Q$367,11,0)</f>
        <v>0.96296296296296291</v>
      </c>
      <c r="S9" s="23">
        <f>VLOOKUP(C9,[3]Resumen!$F$3:$Q$367,12,0)</f>
        <v>0.95061728395061729</v>
      </c>
      <c r="T9" s="23">
        <v>1</v>
      </c>
      <c r="U9" s="23">
        <v>1</v>
      </c>
      <c r="V9" s="60">
        <f t="shared" si="1"/>
        <v>0.90123456790123457</v>
      </c>
      <c r="W9" s="51">
        <f t="shared" si="2"/>
        <v>2.0818898547073306E-2</v>
      </c>
      <c r="X9" s="57"/>
      <c r="Y9" s="58"/>
    </row>
    <row r="10" spans="2:25" ht="13.5" x14ac:dyDescent="0.35">
      <c r="B10" s="45">
        <v>8</v>
      </c>
      <c r="C10" s="47">
        <v>109774</v>
      </c>
      <c r="D10" s="46" t="s">
        <v>29</v>
      </c>
      <c r="E10" s="46" t="s">
        <v>28</v>
      </c>
      <c r="F10" s="46" t="str">
        <f>VLOOKUP(C10,'[2]Control programa E'!$B$13:$M$390,12,0)</f>
        <v>Área Norte</v>
      </c>
      <c r="G10" s="46" t="str">
        <f>VLOOKUP(C10,'[2]Control programa E'!$B$13:$W$390,22,0)</f>
        <v>C.I. OIL CHEMICAL S.A: Diogenes Vallejo</v>
      </c>
      <c r="H10" s="46" t="str">
        <f>VLOOKUP(C10,'[2]Control programa E'!$B$13:$R$390,17,0)</f>
        <v>MARTHA BARROS</v>
      </c>
      <c r="I10" s="26">
        <f>VLOOKUP(C10,[3]Resumen!$F$3:$Q$367,3,0)</f>
        <v>0.86315789473684212</v>
      </c>
      <c r="J10" s="26">
        <f>VLOOKUP(C10,[3]Resumen!$F$3:$Q$367,4,0)</f>
        <v>0.82105263157894737</v>
      </c>
      <c r="K10" s="36">
        <f>VLOOKUP(C10,[3]Resumen!$F$3:$Q$367,5,0)</f>
        <v>0.48421052631578948</v>
      </c>
      <c r="L10" s="34">
        <f>VLOOKUP(C10,[3]Resumen!$F$3:$Q$367,6,0)</f>
        <v>0.65263157894736845</v>
      </c>
      <c r="M10" s="36">
        <f>VLOOKUP(C10,[3]Resumen!$F$3:$Q$367,7,0)</f>
        <v>0.50649350649350644</v>
      </c>
      <c r="N10" s="26">
        <f>VLOOKUP(C10,[3]Resumen!$F$3:$Q$367,8,0)</f>
        <v>1</v>
      </c>
      <c r="O10" s="61">
        <f t="shared" si="0"/>
        <v>0.72125768967874226</v>
      </c>
      <c r="P10" s="26">
        <f>VLOOKUP(C10,[3]Resumen!$F$3:$Q$367,9,0)</f>
        <v>0.86486486486486491</v>
      </c>
      <c r="Q10" s="26">
        <f>VLOOKUP(C10,[3]Resumen!$F$3:$Q$367,10,0)</f>
        <v>0.88311688311688308</v>
      </c>
      <c r="R10" s="26">
        <f>VLOOKUP(C10,[3]Resumen!$F$3:$Q$367,11,0)</f>
        <v>0.92207792207792205</v>
      </c>
      <c r="S10" s="26">
        <f>VLOOKUP(C10,[3]Resumen!$F$3:$Q$367,12,0)</f>
        <v>0.97402597402597402</v>
      </c>
      <c r="T10" s="26">
        <v>1</v>
      </c>
      <c r="U10" s="26">
        <v>1</v>
      </c>
      <c r="V10" s="61">
        <f t="shared" si="1"/>
        <v>0.94068094068094066</v>
      </c>
      <c r="W10" s="52">
        <f t="shared" si="2"/>
        <v>0.21942325100219839</v>
      </c>
      <c r="X10" s="57"/>
      <c r="Y10" s="58"/>
    </row>
    <row r="11" spans="2:25" ht="13.5" x14ac:dyDescent="0.35">
      <c r="B11" s="43">
        <v>9</v>
      </c>
      <c r="C11" s="49">
        <v>109915</v>
      </c>
      <c r="D11" s="48" t="s">
        <v>31</v>
      </c>
      <c r="E11" s="48" t="s">
        <v>9</v>
      </c>
      <c r="F11" s="48" t="str">
        <f>VLOOKUP(C11,'[2]Control programa E'!$B$13:$M$390,12,0)</f>
        <v>Área Norte</v>
      </c>
      <c r="G11" s="48" t="str">
        <f>VLOOKUP(C11,'[2]Control programa E'!$B$13:$W$390,22,0)</f>
        <v>COESCO: Alexander Trujillo</v>
      </c>
      <c r="H11" s="48" t="str">
        <f>VLOOKUP(C11,'[2]Control programa E'!$B$13:$R$390,17,0)</f>
        <v>ANDRES FELIPE PENNA</v>
      </c>
      <c r="I11" s="23">
        <f>VLOOKUP(C11,[3]Resumen!$F$3:$Q$367,3,0)</f>
        <v>0.97916666666666663</v>
      </c>
      <c r="J11" s="23">
        <f>VLOOKUP(C11,[3]Resumen!$F$3:$Q$367,4,0)</f>
        <v>0.84210526315789469</v>
      </c>
      <c r="K11" s="23">
        <f>VLOOKUP(C11,[3]Resumen!$F$3:$Q$367,5,0)</f>
        <v>0.8936170212765957</v>
      </c>
      <c r="L11" s="23">
        <f>VLOOKUP(C11,[3]Resumen!$F$3:$Q$367,6,0)</f>
        <v>1</v>
      </c>
      <c r="M11" s="23">
        <f>VLOOKUP(C11,[3]Resumen!$F$3:$Q$367,7,0)</f>
        <v>0.97560975609756095</v>
      </c>
      <c r="N11" s="23">
        <f>VLOOKUP(C11,[3]Resumen!$F$3:$Q$367,8,0)</f>
        <v>0.9642857142857143</v>
      </c>
      <c r="O11" s="60">
        <f t="shared" si="0"/>
        <v>0.94246407024740542</v>
      </c>
      <c r="P11" s="23">
        <f>VLOOKUP(C11,[3]Resumen!$F$3:$Q$367,9,0)</f>
        <v>1</v>
      </c>
      <c r="Q11" s="23">
        <f>VLOOKUP(C11,[3]Resumen!$F$3:$Q$367,10,0)</f>
        <v>0.84523809523809523</v>
      </c>
      <c r="R11" s="23">
        <f>VLOOKUP(C11,[3]Resumen!$F$3:$Q$367,11,0)</f>
        <v>0.9285714285714286</v>
      </c>
      <c r="S11" s="23">
        <f>VLOOKUP(C11,[3]Resumen!$F$3:$Q$367,12,0)</f>
        <v>1</v>
      </c>
      <c r="T11" s="23">
        <v>1</v>
      </c>
      <c r="U11" s="23">
        <v>1</v>
      </c>
      <c r="V11" s="60">
        <f t="shared" si="1"/>
        <v>0.96230158730158732</v>
      </c>
      <c r="W11" s="51">
        <f t="shared" si="2"/>
        <v>1.9837517054181908E-2</v>
      </c>
      <c r="X11" s="57"/>
      <c r="Y11" s="58"/>
    </row>
    <row r="12" spans="2:25" ht="13.5" x14ac:dyDescent="0.35">
      <c r="B12" s="45">
        <v>10</v>
      </c>
      <c r="C12" s="47">
        <v>168429</v>
      </c>
      <c r="D12" s="46" t="s">
        <v>33</v>
      </c>
      <c r="E12" s="46" t="s">
        <v>32</v>
      </c>
      <c r="F12" s="46" t="str">
        <f>VLOOKUP(C12,'[2]Control programa E'!$B$13:$M$390,12,0)</f>
        <v>Área Norte</v>
      </c>
      <c r="G12" s="46" t="str">
        <f>VLOOKUP(C12,'[2]Control programa E'!$B$13:$W$390,22,0)</f>
        <v>GRUPO ÉXITO: Alcides Serna</v>
      </c>
      <c r="H12" s="46" t="str">
        <f>VLOOKUP(C12,'[2]Control programa E'!$B$13:$R$390,17,0)</f>
        <v>ALVARO GUTIERREZ</v>
      </c>
      <c r="I12" s="26">
        <f>VLOOKUP(C12,[3]Resumen!$F$3:$Q$367,3,0)</f>
        <v>0.95</v>
      </c>
      <c r="J12" s="26">
        <f>VLOOKUP(C12,[3]Resumen!$F$3:$Q$367,4,0)</f>
        <v>0.98039215686274506</v>
      </c>
      <c r="K12" s="26">
        <f>VLOOKUP(C12,[3]Resumen!$F$3:$Q$367,5,0)</f>
        <v>1</v>
      </c>
      <c r="L12" s="26">
        <f>VLOOKUP(C12,[3]Resumen!$F$3:$Q$367,6,0)</f>
        <v>1</v>
      </c>
      <c r="M12" s="26">
        <f>VLOOKUP(C12,[3]Resumen!$F$3:$Q$367,7,0)</f>
        <v>1</v>
      </c>
      <c r="N12" s="26">
        <f>VLOOKUP(C12,[3]Resumen!$F$3:$Q$367,8,0)</f>
        <v>1</v>
      </c>
      <c r="O12" s="61">
        <f t="shared" si="0"/>
        <v>0.98839869281045745</v>
      </c>
      <c r="P12" s="26">
        <f>VLOOKUP(C12,[3]Resumen!$F$3:$Q$367,9,0)</f>
        <v>1</v>
      </c>
      <c r="Q12" s="26">
        <f>VLOOKUP(C12,[3]Resumen!$F$3:$Q$367,10,0)</f>
        <v>1</v>
      </c>
      <c r="R12" s="26">
        <f>VLOOKUP(C12,[3]Resumen!$F$3:$Q$367,11,0)</f>
        <v>0.91666666666666663</v>
      </c>
      <c r="S12" s="26">
        <f>VLOOKUP(C12,[3]Resumen!$F$3:$Q$367,12,0)</f>
        <v>0.94047619047619047</v>
      </c>
      <c r="T12" s="26">
        <v>1</v>
      </c>
      <c r="U12" s="26">
        <v>1</v>
      </c>
      <c r="V12" s="61">
        <f t="shared" si="1"/>
        <v>0.97619047619047616</v>
      </c>
      <c r="W12" s="52">
        <f t="shared" si="2"/>
        <v>-1.2208216619981282E-2</v>
      </c>
      <c r="X12" s="57"/>
      <c r="Y12" s="58"/>
    </row>
    <row r="13" spans="2:25" ht="13.5" x14ac:dyDescent="0.35">
      <c r="B13" s="43">
        <v>11</v>
      </c>
      <c r="C13" s="49">
        <v>110774</v>
      </c>
      <c r="D13" s="48" t="s">
        <v>36</v>
      </c>
      <c r="E13" s="48" t="s">
        <v>35</v>
      </c>
      <c r="F13" s="48" t="str">
        <f>VLOOKUP(C13,'[2]Control programa E'!$B$13:$M$390,12,0)</f>
        <v>Área Centro</v>
      </c>
      <c r="G13" s="48" t="str">
        <f>VLOOKUP(C13,'[2]Control programa E'!$B$13:$W$390,22,0)</f>
        <v>REDH: Humberto Hernandez</v>
      </c>
      <c r="H13" s="48" t="str">
        <f>VLOOKUP(C13,'[2]Control programa E'!$B$13:$R$390,17,0)</f>
        <v>IVAN PINZON</v>
      </c>
      <c r="I13" s="23">
        <f>VLOOKUP(C13,[3]Resumen!$F$3:$Q$367,3,0)</f>
        <v>0.94791666666666663</v>
      </c>
      <c r="J13" s="23">
        <f>VLOOKUP(C13,[3]Resumen!$F$3:$Q$367,4,0)</f>
        <v>0.85416666666666663</v>
      </c>
      <c r="K13" s="23">
        <f>VLOOKUP(C13,[3]Resumen!$F$3:$Q$367,5,0)</f>
        <v>0.94791666666666663</v>
      </c>
      <c r="L13" s="35">
        <f>VLOOKUP(C13,[3]Resumen!$F$3:$Q$367,6,0)</f>
        <v>0.60416666666666663</v>
      </c>
      <c r="M13" s="23">
        <f>VLOOKUP(C13,[3]Resumen!$F$3:$Q$367,7,0)</f>
        <v>1</v>
      </c>
      <c r="N13" s="23">
        <f>VLOOKUP(C13,[3]Resumen!$F$3:$Q$367,8,0)</f>
        <v>0.95061728395061729</v>
      </c>
      <c r="O13" s="60">
        <f t="shared" si="0"/>
        <v>0.88413065843621386</v>
      </c>
      <c r="P13" s="23">
        <f>VLOOKUP(C13,[3]Resumen!$F$3:$Q$367,9,0)</f>
        <v>1</v>
      </c>
      <c r="Q13" s="35">
        <f>VLOOKUP(C13,[3]Resumen!$F$3:$Q$367,10,0)</f>
        <v>0.66666666666666663</v>
      </c>
      <c r="R13" s="23">
        <f>VLOOKUP(C13,[3]Resumen!$F$3:$Q$367,11,0)</f>
        <v>0.8271604938271605</v>
      </c>
      <c r="S13" s="23">
        <f>VLOOKUP(C13,[3]Resumen!$F$3:$Q$367,12,0)</f>
        <v>1</v>
      </c>
      <c r="T13" s="23">
        <v>1</v>
      </c>
      <c r="U13" s="23">
        <v>1</v>
      </c>
      <c r="V13" s="60">
        <f t="shared" si="1"/>
        <v>0.91563786008230463</v>
      </c>
      <c r="W13" s="51">
        <f t="shared" si="2"/>
        <v>3.1507201646090777E-2</v>
      </c>
      <c r="X13" s="57"/>
      <c r="Y13" s="58"/>
    </row>
    <row r="14" spans="2:25" ht="13.5" x14ac:dyDescent="0.35">
      <c r="B14" s="45">
        <v>12</v>
      </c>
      <c r="C14" s="47">
        <v>111955</v>
      </c>
      <c r="D14" s="46" t="s">
        <v>38</v>
      </c>
      <c r="E14" s="46" t="s">
        <v>37</v>
      </c>
      <c r="F14" s="46" t="str">
        <f>VLOOKUP(C14,'[2]Control programa E'!$B$13:$M$390,12,0)</f>
        <v>Área Centro</v>
      </c>
      <c r="G14" s="46" t="str">
        <f>VLOOKUP(C14,'[2]Control programa E'!$B$13:$W$390,22,0)</f>
        <v>Cosuelo Vargas</v>
      </c>
      <c r="H14" s="46" t="str">
        <f>VLOOKUP(C14,'[2]Control programa E'!$B$13:$R$390,17,0)</f>
        <v>YOLIMA MESA</v>
      </c>
      <c r="I14" s="26">
        <f>VLOOKUP(C14,[3]Resumen!$F$3:$Q$367,3,0)</f>
        <v>0.88043478260869568</v>
      </c>
      <c r="J14" s="26">
        <f>VLOOKUP(C14,[3]Resumen!$F$3:$Q$367,4,0)</f>
        <v>1</v>
      </c>
      <c r="K14" s="26">
        <f>VLOOKUP(C14,[3]Resumen!$F$3:$Q$367,5,0)</f>
        <v>0.97752808988764039</v>
      </c>
      <c r="L14" s="26">
        <f>VLOOKUP(C14,[3]Resumen!$F$3:$Q$367,6,0)</f>
        <v>0.865979381443299</v>
      </c>
      <c r="M14" s="26">
        <f>VLOOKUP(C14,[3]Resumen!$F$3:$Q$367,7,0)</f>
        <v>1</v>
      </c>
      <c r="N14" s="26">
        <f>VLOOKUP(C14,[3]Resumen!$F$3:$Q$367,8,0)</f>
        <v>0.95</v>
      </c>
      <c r="O14" s="61">
        <f t="shared" si="0"/>
        <v>0.94565704232327252</v>
      </c>
      <c r="P14" s="26">
        <f>VLOOKUP(C14,[3]Resumen!$F$3:$Q$367,9,0)</f>
        <v>0.97499999999999998</v>
      </c>
      <c r="Q14" s="26">
        <f>VLOOKUP(C14,[3]Resumen!$F$3:$Q$367,10,0)</f>
        <v>1</v>
      </c>
      <c r="R14" s="26">
        <f>VLOOKUP(C14,[3]Resumen!$F$3:$Q$367,11,0)</f>
        <v>1</v>
      </c>
      <c r="S14" s="36">
        <f>VLOOKUP(C14,[3]Resumen!$F$3:$Q$367,12,0)</f>
        <v>0.54878048780487809</v>
      </c>
      <c r="T14" s="26">
        <v>1</v>
      </c>
      <c r="U14" s="26">
        <v>1</v>
      </c>
      <c r="V14" s="61">
        <f t="shared" si="1"/>
        <v>0.92063008130081292</v>
      </c>
      <c r="W14" s="52">
        <f t="shared" si="2"/>
        <v>-2.5026961022459604E-2</v>
      </c>
      <c r="X14" s="57"/>
      <c r="Y14" s="58"/>
    </row>
    <row r="15" spans="2:25" ht="13.5" x14ac:dyDescent="0.35">
      <c r="B15" s="43">
        <v>13</v>
      </c>
      <c r="C15" s="49">
        <v>166960</v>
      </c>
      <c r="D15" s="48" t="s">
        <v>41</v>
      </c>
      <c r="E15" s="48" t="s">
        <v>40</v>
      </c>
      <c r="F15" s="48" t="str">
        <f>VLOOKUP(C15,'[2]Control programa E'!$B$13:$M$390,12,0)</f>
        <v>Área Sur</v>
      </c>
      <c r="G15" s="48" t="str">
        <f>VLOOKUP(C15,'[2]Control programa E'!$B$13:$W$390,22,0)</f>
        <v>James Guerrero</v>
      </c>
      <c r="H15" s="48" t="str">
        <f>VLOOKUP(C15,'[2]Control programa E'!$B$13:$R$390,17,0)</f>
        <v>CATALINA QUINTERO</v>
      </c>
      <c r="I15" s="23">
        <f>VLOOKUP(C15,[3]Resumen!$F$3:$Q$367,3,0)</f>
        <v>0.78947368421052633</v>
      </c>
      <c r="J15" s="23">
        <f>VLOOKUP(C15,[3]Resumen!$F$3:$Q$367,4,0)</f>
        <v>0.84523809523809523</v>
      </c>
      <c r="K15" s="23">
        <f>VLOOKUP(C15,[3]Resumen!$F$3:$Q$367,5,0)</f>
        <v>0.98958333333333337</v>
      </c>
      <c r="L15" s="23">
        <f>VLOOKUP(C15,[3]Resumen!$F$3:$Q$367,6,0)</f>
        <v>1</v>
      </c>
      <c r="M15" s="23">
        <f>VLOOKUP(C15,[3]Resumen!$F$3:$Q$367,7,0)</f>
        <v>0.75308641975308643</v>
      </c>
      <c r="N15" s="23">
        <f>VLOOKUP(C15,[3]Resumen!$F$3:$Q$367,8,0)</f>
        <v>0.96103896103896103</v>
      </c>
      <c r="O15" s="60">
        <f t="shared" si="0"/>
        <v>0.88973674892900034</v>
      </c>
      <c r="P15" s="23">
        <f>VLOOKUP(C15,[3]Resumen!$F$3:$Q$367,9,0)</f>
        <v>1</v>
      </c>
      <c r="Q15" s="23">
        <f>VLOOKUP(C15,[3]Resumen!$F$3:$Q$367,10,0)</f>
        <v>1</v>
      </c>
      <c r="R15" s="23">
        <f>VLOOKUP(C15,[3]Resumen!$F$3:$Q$367,11,0)</f>
        <v>1</v>
      </c>
      <c r="S15" s="23">
        <f>VLOOKUP(C15,[3]Resumen!$F$3:$Q$367,12,0)</f>
        <v>1</v>
      </c>
      <c r="T15" s="23">
        <v>1</v>
      </c>
      <c r="U15" s="23">
        <v>1</v>
      </c>
      <c r="V15" s="60">
        <f t="shared" si="1"/>
        <v>1</v>
      </c>
      <c r="W15" s="51">
        <f t="shared" si="2"/>
        <v>0.11026325107099966</v>
      </c>
      <c r="X15" s="57"/>
      <c r="Y15" s="58"/>
    </row>
    <row r="16" spans="2:25" ht="13.5" x14ac:dyDescent="0.35">
      <c r="B16" s="45">
        <v>14</v>
      </c>
      <c r="C16" s="47">
        <v>111064</v>
      </c>
      <c r="D16" s="46" t="s">
        <v>44</v>
      </c>
      <c r="E16" s="46" t="s">
        <v>43</v>
      </c>
      <c r="F16" s="46" t="str">
        <f>VLOOKUP(C16,'[2]Control programa E'!$B$13:$M$390,12,0)</f>
        <v>Área Centro</v>
      </c>
      <c r="G16" s="46" t="str">
        <f>VLOOKUP(C16,'[2]Control programa E'!$B$13:$W$390,22,0)</f>
        <v>REDH: Humberto Hernandez</v>
      </c>
      <c r="H16" s="46" t="str">
        <f>VLOOKUP(C16,'[2]Control programa E'!$B$13:$R$390,17,0)</f>
        <v xml:space="preserve">PAOLA MARTÍNEZ </v>
      </c>
      <c r="I16" s="26">
        <f>VLOOKUP(C16,[3]Resumen!$F$3:$Q$367,3,0)</f>
        <v>0.97979797979797978</v>
      </c>
      <c r="J16" s="26">
        <f>VLOOKUP(C16,[3]Resumen!$F$3:$Q$367,4,0)</f>
        <v>1</v>
      </c>
      <c r="K16" s="26">
        <f>VLOOKUP(C16,[3]Resumen!$F$3:$Q$367,5,0)</f>
        <v>0.75757575757575757</v>
      </c>
      <c r="L16" s="26">
        <f>VLOOKUP(C16,[3]Resumen!$F$3:$Q$367,6,0)</f>
        <v>1</v>
      </c>
      <c r="M16" s="26">
        <f>VLOOKUP(C16,[3]Resumen!$F$3:$Q$367,7,0)</f>
        <v>1</v>
      </c>
      <c r="N16" s="26">
        <f>VLOOKUP(C16,[3]Resumen!$F$3:$Q$367,8,0)</f>
        <v>0.88888888888888884</v>
      </c>
      <c r="O16" s="61">
        <f t="shared" si="0"/>
        <v>0.93771043771043772</v>
      </c>
      <c r="P16" s="26">
        <f>VLOOKUP(C16,[3]Resumen!$F$3:$Q$367,9,0)</f>
        <v>1</v>
      </c>
      <c r="Q16" s="26">
        <f>VLOOKUP(C16,[3]Resumen!$F$3:$Q$367,10,0)</f>
        <v>1</v>
      </c>
      <c r="R16" s="26">
        <f>VLOOKUP(C16,[3]Resumen!$F$3:$Q$367,11,0)</f>
        <v>1</v>
      </c>
      <c r="S16" s="26">
        <f>VLOOKUP(C16,[3]Resumen!$F$3:$Q$367,12,0)</f>
        <v>1</v>
      </c>
      <c r="T16" s="26">
        <v>1</v>
      </c>
      <c r="U16" s="26">
        <v>1</v>
      </c>
      <c r="V16" s="61">
        <f t="shared" si="1"/>
        <v>1</v>
      </c>
      <c r="W16" s="52">
        <f t="shared" si="2"/>
        <v>6.2289562289562284E-2</v>
      </c>
      <c r="X16" s="57"/>
      <c r="Y16" s="58"/>
    </row>
    <row r="17" spans="2:25" ht="13.5" x14ac:dyDescent="0.35">
      <c r="B17" s="43">
        <v>15</v>
      </c>
      <c r="C17" s="49">
        <v>111347</v>
      </c>
      <c r="D17" s="48" t="s">
        <v>48</v>
      </c>
      <c r="E17" s="48" t="s">
        <v>47</v>
      </c>
      <c r="F17" s="48" t="str">
        <f>VLOOKUP(C17,'[2]Control programa E'!$B$13:$M$390,12,0)</f>
        <v>Área Sur</v>
      </c>
      <c r="G17" s="48" t="str">
        <f>VLOOKUP(C17,'[2]Control programa E'!$B$13:$W$390,22,0)</f>
        <v>Maria Elena y Alonso Villacis</v>
      </c>
      <c r="H17" s="48" t="str">
        <f>VLOOKUP(C17,'[2]Control programa E'!$B$13:$R$390,17,0)</f>
        <v xml:space="preserve">FABIO ANDRES ROJAS </v>
      </c>
      <c r="I17" s="23">
        <f>VLOOKUP(C17,[3]Resumen!$F$3:$Q$367,3,0)</f>
        <v>1</v>
      </c>
      <c r="J17" s="23">
        <f>VLOOKUP(C17,[3]Resumen!$F$3:$Q$367,4,0)</f>
        <v>1</v>
      </c>
      <c r="K17" s="23">
        <f>VLOOKUP(C17,[3]Resumen!$F$3:$Q$367,5,0)</f>
        <v>1</v>
      </c>
      <c r="L17" s="23">
        <f>VLOOKUP(C17,[3]Resumen!$F$3:$Q$367,6,0)</f>
        <v>0.90109890109890112</v>
      </c>
      <c r="M17" s="23">
        <f>VLOOKUP(C17,[3]Resumen!$F$3:$Q$367,7,0)</f>
        <v>0.971830985915493</v>
      </c>
      <c r="N17" s="23">
        <f>VLOOKUP(C17,[3]Resumen!$F$3:$Q$367,8,0)</f>
        <v>1</v>
      </c>
      <c r="O17" s="60">
        <f t="shared" si="0"/>
        <v>0.97882164783573222</v>
      </c>
      <c r="P17" s="23">
        <f>VLOOKUP(C17,[3]Resumen!$F$3:$Q$367,9,0)</f>
        <v>1</v>
      </c>
      <c r="Q17" s="23">
        <f>VLOOKUP(C17,[3]Resumen!$F$3:$Q$367,10,0)</f>
        <v>0.85915492957746475</v>
      </c>
      <c r="R17" s="23">
        <f>VLOOKUP(C17,[3]Resumen!$F$3:$Q$367,11,0)</f>
        <v>1</v>
      </c>
      <c r="S17" s="23">
        <f>VLOOKUP(C17,[3]Resumen!$F$3:$Q$367,12,0)</f>
        <v>1</v>
      </c>
      <c r="T17" s="23">
        <v>1</v>
      </c>
      <c r="U17" s="23">
        <v>1</v>
      </c>
      <c r="V17" s="60">
        <f t="shared" si="1"/>
        <v>0.97652582159624413</v>
      </c>
      <c r="W17" s="51">
        <f t="shared" si="2"/>
        <v>-2.2958262394880968E-3</v>
      </c>
      <c r="X17" s="57"/>
      <c r="Y17" s="58"/>
    </row>
    <row r="18" spans="2:25" ht="13.5" x14ac:dyDescent="0.35">
      <c r="B18" s="45">
        <v>16</v>
      </c>
      <c r="C18" s="47">
        <v>111992</v>
      </c>
      <c r="D18" s="46" t="s">
        <v>51</v>
      </c>
      <c r="E18" s="46" t="s">
        <v>50</v>
      </c>
      <c r="F18" s="46" t="str">
        <f>VLOOKUP(C18,'[2]Control programa E'!$B$13:$M$390,12,0)</f>
        <v>Área Sur</v>
      </c>
      <c r="G18" s="46" t="str">
        <f>VLOOKUP(C18,'[2]Control programa E'!$B$13:$W$390,22,0)</f>
        <v>Maria Elena y Alonso Villacis</v>
      </c>
      <c r="H18" s="46" t="str">
        <f>VLOOKUP(C18,'[2]Control programa E'!$B$13:$R$390,17,0)</f>
        <v xml:space="preserve">FABIO ANDRES ROJAS </v>
      </c>
      <c r="I18" s="26">
        <f>VLOOKUP(C18,[3]Resumen!$F$3:$Q$367,3,0)</f>
        <v>1</v>
      </c>
      <c r="J18" s="26">
        <f>VLOOKUP(C18,[3]Resumen!$F$3:$Q$367,4,0)</f>
        <v>1</v>
      </c>
      <c r="K18" s="26">
        <f>VLOOKUP(C18,[3]Resumen!$F$3:$Q$367,5,0)</f>
        <v>1</v>
      </c>
      <c r="L18" s="26">
        <f>VLOOKUP(C18,[3]Resumen!$F$3:$Q$367,6,0)</f>
        <v>1</v>
      </c>
      <c r="M18" s="26">
        <f>VLOOKUP(C18,[3]Resumen!$F$3:$Q$367,7,0)</f>
        <v>1</v>
      </c>
      <c r="N18" s="26">
        <f>VLOOKUP(C18,[3]Resumen!$F$3:$Q$367,8,0)</f>
        <v>1</v>
      </c>
      <c r="O18" s="61">
        <f t="shared" si="0"/>
        <v>1</v>
      </c>
      <c r="P18" s="26">
        <f>VLOOKUP(C18,[3]Resumen!$F$3:$Q$367,9,0)</f>
        <v>1</v>
      </c>
      <c r="Q18" s="26">
        <f>VLOOKUP(C18,[3]Resumen!$F$3:$Q$367,10,0)</f>
        <v>1</v>
      </c>
      <c r="R18" s="26">
        <f>VLOOKUP(C18,[3]Resumen!$F$3:$Q$367,11,0)</f>
        <v>1</v>
      </c>
      <c r="S18" s="26">
        <f>VLOOKUP(C18,[3]Resumen!$F$3:$Q$367,12,0)</f>
        <v>1</v>
      </c>
      <c r="T18" s="26">
        <v>1</v>
      </c>
      <c r="U18" s="26">
        <v>1</v>
      </c>
      <c r="V18" s="61">
        <f t="shared" si="1"/>
        <v>1</v>
      </c>
      <c r="W18" s="52">
        <f t="shared" si="2"/>
        <v>0</v>
      </c>
      <c r="X18" s="57"/>
      <c r="Y18" s="58"/>
    </row>
    <row r="19" spans="2:25" ht="13.5" x14ac:dyDescent="0.35">
      <c r="B19" s="43">
        <v>17</v>
      </c>
      <c r="C19" s="49">
        <v>167246</v>
      </c>
      <c r="D19" s="48" t="s">
        <v>53</v>
      </c>
      <c r="E19" s="48" t="s">
        <v>52</v>
      </c>
      <c r="F19" s="48" t="str">
        <f>VLOOKUP(C19,'[2]Control programa E'!$B$13:$M$390,12,0)</f>
        <v>Área Centro</v>
      </c>
      <c r="G19" s="48" t="str">
        <f>VLOOKUP(C19,'[2]Control programa E'!$B$13:$W$390,22,0)</f>
        <v>REDH: Humberto Hernandez</v>
      </c>
      <c r="H19" s="48" t="str">
        <f>VLOOKUP(C19,'[2]Control programa E'!$B$13:$R$390,17,0)</f>
        <v>IVAN PINZON</v>
      </c>
      <c r="I19" s="23">
        <f>VLOOKUP(C19,[3]Resumen!$F$3:$Q$367,3,0)</f>
        <v>1</v>
      </c>
      <c r="J19" s="23">
        <f>VLOOKUP(C19,[3]Resumen!$F$3:$Q$367,4,0)</f>
        <v>0.94791666666666663</v>
      </c>
      <c r="K19" s="35">
        <f>VLOOKUP(C19,[3]Resumen!$F$3:$Q$367,5,0)</f>
        <v>0.71875</v>
      </c>
      <c r="L19" s="23">
        <f>VLOOKUP(C19,[3]Resumen!$F$3:$Q$367,6,0)</f>
        <v>0.94047619047619047</v>
      </c>
      <c r="M19" s="23">
        <f>VLOOKUP(C19,[3]Resumen!$F$3:$Q$367,7,0)</f>
        <v>1</v>
      </c>
      <c r="N19" s="23">
        <f>VLOOKUP(C19,[3]Resumen!$F$3:$Q$367,8,0)</f>
        <v>0.76543209876543206</v>
      </c>
      <c r="O19" s="60">
        <f t="shared" si="0"/>
        <v>0.89542915931804812</v>
      </c>
      <c r="P19" s="23">
        <f>VLOOKUP(C19,[3]Resumen!$F$3:$Q$367,9,0)</f>
        <v>0.97530864197530864</v>
      </c>
      <c r="Q19" s="23">
        <f>VLOOKUP(C19,[3]Resumen!$F$3:$Q$367,10,0)</f>
        <v>1</v>
      </c>
      <c r="R19" s="23">
        <f>VLOOKUP(C19,[3]Resumen!$F$3:$Q$367,11,0)</f>
        <v>1</v>
      </c>
      <c r="S19" s="23">
        <f>VLOOKUP(C19,[3]Resumen!$F$3:$Q$367,12,0)</f>
        <v>1</v>
      </c>
      <c r="T19" s="23">
        <v>1</v>
      </c>
      <c r="U19" s="23">
        <v>1</v>
      </c>
      <c r="V19" s="60">
        <f t="shared" si="1"/>
        <v>0.99588477366255146</v>
      </c>
      <c r="W19" s="51">
        <f t="shared" si="2"/>
        <v>0.10045561434450334</v>
      </c>
      <c r="X19" s="57"/>
      <c r="Y19" s="58"/>
    </row>
    <row r="20" spans="2:25" ht="13.5" x14ac:dyDescent="0.35">
      <c r="B20" s="45">
        <v>18</v>
      </c>
      <c r="C20" s="47">
        <v>111751</v>
      </c>
      <c r="D20" s="46" t="s">
        <v>55</v>
      </c>
      <c r="E20" s="46" t="s">
        <v>54</v>
      </c>
      <c r="F20" s="46" t="str">
        <f>VLOOKUP(C20,'[2]Control programa E'!$B$13:$M$390,12,0)</f>
        <v>Área Centro</v>
      </c>
      <c r="G20" s="46" t="str">
        <f>VLOOKUP(C20,'[2]Control programa E'!$B$13:$W$390,22,0)</f>
        <v>Ruben Dario Sandoval</v>
      </c>
      <c r="H20" s="46" t="str">
        <f>VLOOKUP(C20,'[2]Control programa E'!$B$13:$R$390,17,0)</f>
        <v>ROBINSON GUZMÁN</v>
      </c>
      <c r="I20" s="26">
        <f>VLOOKUP(C20,[3]Resumen!$F$3:$Q$367,3,0)</f>
        <v>0.98039215686274506</v>
      </c>
      <c r="J20" s="26">
        <f>VLOOKUP(C20,[3]Resumen!$F$3:$Q$367,4,0)</f>
        <v>0.9550561797752809</v>
      </c>
      <c r="K20" s="26">
        <f>VLOOKUP(C20,[3]Resumen!$F$3:$Q$367,5,0)</f>
        <v>0.84848484848484851</v>
      </c>
      <c r="L20" s="26">
        <f>VLOOKUP(C20,[3]Resumen!$F$3:$Q$367,6,0)</f>
        <v>0.91176470588235292</v>
      </c>
      <c r="M20" s="26">
        <f>VLOOKUP(C20,[3]Resumen!$F$3:$Q$367,7,0)</f>
        <v>0.79761904761904767</v>
      </c>
      <c r="N20" s="26">
        <f>VLOOKUP(C20,[3]Resumen!$F$3:$Q$367,8,0)</f>
        <v>0.9285714285714286</v>
      </c>
      <c r="O20" s="61">
        <f t="shared" si="0"/>
        <v>0.90364806119928398</v>
      </c>
      <c r="P20" s="26">
        <f>VLOOKUP(C20,[3]Resumen!$F$3:$Q$367,9,0)</f>
        <v>0.95238095238095233</v>
      </c>
      <c r="Q20" s="26">
        <f>VLOOKUP(C20,[3]Resumen!$F$3:$Q$367,10,0)</f>
        <v>0.97619047619047616</v>
      </c>
      <c r="R20" s="26">
        <f>VLOOKUP(C20,[3]Resumen!$F$3:$Q$367,11,0)</f>
        <v>1</v>
      </c>
      <c r="S20" s="26">
        <f>VLOOKUP(C20,[3]Resumen!$F$3:$Q$367,12,0)</f>
        <v>1</v>
      </c>
      <c r="T20" s="26">
        <v>1</v>
      </c>
      <c r="U20" s="26">
        <v>1</v>
      </c>
      <c r="V20" s="61">
        <f t="shared" si="1"/>
        <v>0.98809523809523814</v>
      </c>
      <c r="W20" s="52">
        <f t="shared" si="2"/>
        <v>8.4447176895954157E-2</v>
      </c>
      <c r="X20" s="57"/>
      <c r="Y20" s="58"/>
    </row>
    <row r="21" spans="2:25" ht="13.5" x14ac:dyDescent="0.35">
      <c r="B21" s="43">
        <v>19</v>
      </c>
      <c r="C21" s="49">
        <v>110553</v>
      </c>
      <c r="D21" s="48" t="s">
        <v>56</v>
      </c>
      <c r="E21" s="48" t="s">
        <v>50</v>
      </c>
      <c r="F21" s="48" t="str">
        <f>VLOOKUP(C21,'[2]Control programa E'!$B$13:$M$390,12,0)</f>
        <v>Área Sur</v>
      </c>
      <c r="G21" s="48" t="str">
        <f>VLOOKUP(C21,'[2]Control programa E'!$B$13:$W$390,22,0)</f>
        <v>COMBUSCOL: Fernando Chávez</v>
      </c>
      <c r="H21" s="48" t="str">
        <f>VLOOKUP(C21,'[2]Control programa E'!$B$13:$R$390,17,0)</f>
        <v xml:space="preserve">FABIO ANDRES ROJAS </v>
      </c>
      <c r="I21" s="35">
        <f>VLOOKUP(C21,[3]Resumen!$F$3:$Q$367,3,0)</f>
        <v>0.69230769230769229</v>
      </c>
      <c r="J21" s="23">
        <f>VLOOKUP(C21,[3]Resumen!$F$3:$Q$367,4,0)</f>
        <v>0.94505494505494503</v>
      </c>
      <c r="K21" s="23">
        <f>VLOOKUP(C21,[3]Resumen!$F$3:$Q$367,5,0)</f>
        <v>0.88172043010752688</v>
      </c>
      <c r="L21" s="23">
        <f>VLOOKUP(C21,[3]Resumen!$F$3:$Q$367,6,0)</f>
        <v>0.8125</v>
      </c>
      <c r="M21" s="35">
        <f>VLOOKUP(C21,[3]Resumen!$F$3:$Q$367,7,0)</f>
        <v>0.65753424657534243</v>
      </c>
      <c r="N21" s="35">
        <f>VLOOKUP(C21,[3]Resumen!$F$3:$Q$367,8,0)</f>
        <v>0.71232876712328763</v>
      </c>
      <c r="O21" s="60">
        <f t="shared" si="0"/>
        <v>0.78357434686146565</v>
      </c>
      <c r="P21" s="35">
        <f>VLOOKUP(C21,[3]Resumen!$F$3:$Q$367,9,0)</f>
        <v>0.67123287671232879</v>
      </c>
      <c r="Q21" s="23">
        <f>VLOOKUP(C21,[3]Resumen!$F$3:$Q$367,10,0)</f>
        <v>0.93650793650793651</v>
      </c>
      <c r="R21" s="23">
        <f>VLOOKUP(C21,[3]Resumen!$F$3:$Q$367,11,0)</f>
        <v>0.80821917808219179</v>
      </c>
      <c r="S21" s="23">
        <f>VLOOKUP(C21,[3]Resumen!$F$3:$Q$367,12,0)</f>
        <v>1</v>
      </c>
      <c r="T21" s="23">
        <v>1</v>
      </c>
      <c r="U21" s="23">
        <v>1</v>
      </c>
      <c r="V21" s="60">
        <f t="shared" si="1"/>
        <v>0.90265999855040946</v>
      </c>
      <c r="W21" s="51">
        <f t="shared" si="2"/>
        <v>0.11908565168894381</v>
      </c>
      <c r="X21" s="57"/>
      <c r="Y21" s="58"/>
    </row>
    <row r="22" spans="2:25" ht="13.5" x14ac:dyDescent="0.35">
      <c r="B22" s="45">
        <v>20</v>
      </c>
      <c r="C22" s="47">
        <v>167505</v>
      </c>
      <c r="D22" s="46" t="s">
        <v>58</v>
      </c>
      <c r="E22" s="46" t="s">
        <v>57</v>
      </c>
      <c r="F22" s="46" t="str">
        <f>VLOOKUP(C22,'[2]Control programa E'!$B$13:$M$390,12,0)</f>
        <v>Área Sur</v>
      </c>
      <c r="G22" s="46" t="str">
        <f>VLOOKUP(C22,'[2]Control programa E'!$B$13:$W$390,22,0)</f>
        <v>HL Combustibles: Jose Fernando Hoyos</v>
      </c>
      <c r="H22" s="46" t="str">
        <f>VLOOKUP(C22,'[2]Control programa E'!$B$13:$R$390,17,0)</f>
        <v>FERNANDO HERNANDEZ</v>
      </c>
      <c r="I22" s="26">
        <f>VLOOKUP(C22,[3]Resumen!$F$3:$Q$367,3,0)</f>
        <v>1</v>
      </c>
      <c r="J22" s="26">
        <f>VLOOKUP(C22,[3]Resumen!$F$3:$Q$367,4,0)</f>
        <v>1</v>
      </c>
      <c r="K22" s="26">
        <f>VLOOKUP(C22,[3]Resumen!$F$3:$Q$367,5,0)</f>
        <v>1</v>
      </c>
      <c r="L22" s="26">
        <f>VLOOKUP(C22,[3]Resumen!$F$3:$Q$367,6,0)</f>
        <v>1</v>
      </c>
      <c r="M22" s="26">
        <f>VLOOKUP(C22,[3]Resumen!$F$3:$Q$367,7,0)</f>
        <v>1</v>
      </c>
      <c r="N22" s="26">
        <f>VLOOKUP(C22,[3]Resumen!$F$3:$Q$367,8,0)</f>
        <v>0.83950617283950613</v>
      </c>
      <c r="O22" s="61">
        <f t="shared" si="0"/>
        <v>0.97325102880658443</v>
      </c>
      <c r="P22" s="26">
        <f>VLOOKUP(C22,[3]Resumen!$F$3:$Q$367,9,0)</f>
        <v>1</v>
      </c>
      <c r="Q22" s="26">
        <f>VLOOKUP(C22,[3]Resumen!$F$3:$Q$367,10,0)</f>
        <v>1</v>
      </c>
      <c r="R22" s="26">
        <f>VLOOKUP(C22,[3]Resumen!$F$3:$Q$367,11,0)</f>
        <v>1</v>
      </c>
      <c r="S22" s="26">
        <f>VLOOKUP(C22,[3]Resumen!$F$3:$Q$367,12,0)</f>
        <v>0.96296296296296291</v>
      </c>
      <c r="T22" s="26">
        <v>1</v>
      </c>
      <c r="U22" s="26">
        <v>1</v>
      </c>
      <c r="V22" s="61">
        <f t="shared" si="1"/>
        <v>0.99382716049382713</v>
      </c>
      <c r="W22" s="52">
        <f t="shared" si="2"/>
        <v>2.0576131687242705E-2</v>
      </c>
      <c r="X22" s="57"/>
      <c r="Y22" s="58"/>
    </row>
    <row r="23" spans="2:25" ht="13.5" x14ac:dyDescent="0.35">
      <c r="B23" s="43">
        <v>21</v>
      </c>
      <c r="C23" s="49">
        <v>110074</v>
      </c>
      <c r="D23" s="48" t="s">
        <v>61</v>
      </c>
      <c r="E23" s="48" t="s">
        <v>60</v>
      </c>
      <c r="F23" s="48" t="str">
        <f>VLOOKUP(C23,'[2]Control programa E'!$B$13:$M$390,12,0)</f>
        <v>Área Norte</v>
      </c>
      <c r="G23" s="48" t="str">
        <f>VLOOKUP(C23,'[2]Control programa E'!$B$13:$W$390,22,0)</f>
        <v>COESCO: Alexander Trujillo</v>
      </c>
      <c r="H23" s="48" t="str">
        <f>VLOOKUP(C23,'[2]Control programa E'!$B$13:$R$390,17,0)</f>
        <v>ANGELA BARANDICA</v>
      </c>
      <c r="I23" s="23">
        <f>VLOOKUP(C23,[3]Resumen!$F$3:$Q$367,3,0)</f>
        <v>1</v>
      </c>
      <c r="J23" s="23">
        <f>VLOOKUP(C23,[3]Resumen!$F$3:$Q$367,4,0)</f>
        <v>1</v>
      </c>
      <c r="K23" s="23">
        <f>VLOOKUP(C23,[3]Resumen!$F$3:$Q$367,5,0)</f>
        <v>1</v>
      </c>
      <c r="L23" s="23">
        <f>VLOOKUP(C23,[3]Resumen!$F$3:$Q$367,6,0)</f>
        <v>0.96739130434782605</v>
      </c>
      <c r="M23" s="23">
        <f>VLOOKUP(C23,[3]Resumen!$F$3:$Q$367,7,0)</f>
        <v>0.98809523809523814</v>
      </c>
      <c r="N23" s="23">
        <f>VLOOKUP(C23,[3]Resumen!$F$3:$Q$367,8,0)</f>
        <v>1</v>
      </c>
      <c r="O23" s="60">
        <f t="shared" si="0"/>
        <v>0.99258109040717735</v>
      </c>
      <c r="P23" s="23">
        <f>VLOOKUP(C23,[3]Resumen!$F$3:$Q$367,9,0)</f>
        <v>1</v>
      </c>
      <c r="Q23" s="23">
        <f>VLOOKUP(C23,[3]Resumen!$F$3:$Q$367,10,0)</f>
        <v>1</v>
      </c>
      <c r="R23" s="23">
        <f>VLOOKUP(C23,[3]Resumen!$F$3:$Q$367,11,0)</f>
        <v>1</v>
      </c>
      <c r="S23" s="23">
        <f>VLOOKUP(C23,[3]Resumen!$F$3:$Q$367,12,0)</f>
        <v>1</v>
      </c>
      <c r="T23" s="23">
        <v>1</v>
      </c>
      <c r="U23" s="23">
        <v>1</v>
      </c>
      <c r="V23" s="60">
        <f t="shared" si="1"/>
        <v>1</v>
      </c>
      <c r="W23" s="51">
        <f t="shared" si="2"/>
        <v>7.4189095928226534E-3</v>
      </c>
      <c r="X23" s="57"/>
      <c r="Y23" s="58"/>
    </row>
    <row r="24" spans="2:25" ht="13.5" x14ac:dyDescent="0.35">
      <c r="B24" s="45">
        <v>22</v>
      </c>
      <c r="C24" s="47">
        <v>112203</v>
      </c>
      <c r="D24" s="46" t="s">
        <v>63</v>
      </c>
      <c r="E24" s="46" t="s">
        <v>62</v>
      </c>
      <c r="F24" s="46" t="str">
        <f>VLOOKUP(C24,'[2]Control programa E'!$B$13:$M$390,12,0)</f>
        <v>Área Centro</v>
      </c>
      <c r="G24" s="46" t="str">
        <f>VLOOKUP(C24,'[2]Control programa E'!$B$13:$W$390,22,0)</f>
        <v>REDH: Humberto Hernandez</v>
      </c>
      <c r="H24" s="46" t="str">
        <f>VLOOKUP(C24,'[2]Control programa E'!$B$13:$R$390,17,0)</f>
        <v>IVAN PINZON</v>
      </c>
      <c r="I24" s="26">
        <f>VLOOKUP(C24,[3]Resumen!$F$3:$Q$367,3,0)</f>
        <v>1</v>
      </c>
      <c r="J24" s="26">
        <f>VLOOKUP(C24,[3]Resumen!$F$3:$Q$367,4,0)</f>
        <v>1</v>
      </c>
      <c r="K24" s="26">
        <f>VLOOKUP(C24,[3]Resumen!$F$3:$Q$367,5,0)</f>
        <v>0.95876288659793818</v>
      </c>
      <c r="L24" s="26">
        <f>VLOOKUP(C24,[3]Resumen!$F$3:$Q$367,6,0)</f>
        <v>1</v>
      </c>
      <c r="M24" s="26">
        <f>VLOOKUP(C24,[3]Resumen!$F$3:$Q$367,7,0)</f>
        <v>1</v>
      </c>
      <c r="N24" s="26">
        <f>VLOOKUP(C24,[3]Resumen!$F$3:$Q$367,8,0)</f>
        <v>1</v>
      </c>
      <c r="O24" s="61">
        <f t="shared" si="0"/>
        <v>0.99312714776632305</v>
      </c>
      <c r="P24" s="26">
        <f>VLOOKUP(C24,[3]Resumen!$F$3:$Q$367,9,0)</f>
        <v>0.97530864197530864</v>
      </c>
      <c r="Q24" s="26">
        <f>VLOOKUP(C24,[3]Resumen!$F$3:$Q$367,10,0)</f>
        <v>1</v>
      </c>
      <c r="R24" s="26">
        <f>VLOOKUP(C24,[3]Resumen!$F$3:$Q$367,11,0)</f>
        <v>1</v>
      </c>
      <c r="S24" s="26">
        <f>VLOOKUP(C24,[3]Resumen!$F$3:$Q$367,12,0)</f>
        <v>1</v>
      </c>
      <c r="T24" s="26">
        <v>1</v>
      </c>
      <c r="U24" s="26">
        <v>1</v>
      </c>
      <c r="V24" s="61">
        <f t="shared" si="1"/>
        <v>0.99588477366255146</v>
      </c>
      <c r="W24" s="52">
        <f t="shared" si="2"/>
        <v>2.7576258962284106E-3</v>
      </c>
      <c r="X24" s="57"/>
      <c r="Y24" s="58"/>
    </row>
    <row r="25" spans="2:25" ht="13.5" x14ac:dyDescent="0.35">
      <c r="B25" s="43">
        <v>23</v>
      </c>
      <c r="C25" s="49">
        <v>110374</v>
      </c>
      <c r="D25" s="48" t="s">
        <v>65</v>
      </c>
      <c r="E25" s="48" t="s">
        <v>64</v>
      </c>
      <c r="F25" s="48" t="str">
        <f>VLOOKUP(C25,'[2]Control programa E'!$B$13:$M$390,12,0)</f>
        <v>Área Sur</v>
      </c>
      <c r="G25" s="48" t="str">
        <f>VLOOKUP(C25,'[2]Control programa E'!$B$13:$W$390,22,0)</f>
        <v>Guillermo Franco</v>
      </c>
      <c r="H25" s="48" t="str">
        <f>VLOOKUP(C25,'[2]Control programa E'!$B$13:$R$390,17,0)</f>
        <v>CLAUDIA PINILLA</v>
      </c>
      <c r="I25" s="23">
        <f>VLOOKUP(C25,[3]Resumen!$F$3:$Q$367,3,0)</f>
        <v>1</v>
      </c>
      <c r="J25" s="23">
        <f>VLOOKUP(C25,[3]Resumen!$F$3:$Q$367,4,0)</f>
        <v>1</v>
      </c>
      <c r="K25" s="23">
        <f>VLOOKUP(C25,[3]Resumen!$F$3:$Q$367,5,0)</f>
        <v>1</v>
      </c>
      <c r="L25" s="23">
        <f>VLOOKUP(C25,[3]Resumen!$F$3:$Q$367,6,0)</f>
        <v>1</v>
      </c>
      <c r="M25" s="23">
        <f>VLOOKUP(C25,[3]Resumen!$F$3:$Q$367,7,0)</f>
        <v>1</v>
      </c>
      <c r="N25" s="23">
        <f>VLOOKUP(C25,[3]Resumen!$F$3:$Q$367,8,0)</f>
        <v>1</v>
      </c>
      <c r="O25" s="60">
        <f t="shared" si="0"/>
        <v>1</v>
      </c>
      <c r="P25" s="23">
        <f>VLOOKUP(C25,[3]Resumen!$F$3:$Q$367,9,0)</f>
        <v>1</v>
      </c>
      <c r="Q25" s="23">
        <f>VLOOKUP(C25,[3]Resumen!$F$3:$Q$367,10,0)</f>
        <v>0.97619047619047616</v>
      </c>
      <c r="R25" s="23">
        <f>VLOOKUP(C25,[3]Resumen!$F$3:$Q$367,11,0)</f>
        <v>1</v>
      </c>
      <c r="S25" s="23">
        <f>VLOOKUP(C25,[3]Resumen!$F$3:$Q$367,12,0)</f>
        <v>1</v>
      </c>
      <c r="T25" s="23">
        <v>1</v>
      </c>
      <c r="U25" s="23">
        <v>1</v>
      </c>
      <c r="V25" s="60">
        <f t="shared" si="1"/>
        <v>0.99603174603174605</v>
      </c>
      <c r="W25" s="51">
        <f t="shared" si="2"/>
        <v>-3.9682539682539542E-3</v>
      </c>
      <c r="X25" s="57"/>
      <c r="Y25" s="58"/>
    </row>
    <row r="26" spans="2:25" ht="13.5" x14ac:dyDescent="0.35">
      <c r="B26" s="45">
        <v>24</v>
      </c>
      <c r="C26" s="47">
        <v>110366</v>
      </c>
      <c r="D26" s="46" t="s">
        <v>67</v>
      </c>
      <c r="E26" s="46" t="s">
        <v>64</v>
      </c>
      <c r="F26" s="46" t="str">
        <f>VLOOKUP(C26,'[2]Control programa E'!$B$13:$M$390,12,0)</f>
        <v>Área Sur</v>
      </c>
      <c r="G26" s="46" t="str">
        <f>VLOOKUP(C26,'[2]Control programa E'!$B$13:$W$390,22,0)</f>
        <v>VILLALOBOS: Oscar Rojas</v>
      </c>
      <c r="H26" s="46" t="str">
        <f>VLOOKUP(C26,'[2]Control programa E'!$B$13:$R$390,17,0)</f>
        <v>CATALINA QUINTERO</v>
      </c>
      <c r="I26" s="34">
        <f>VLOOKUP(C26,[3]Resumen!$F$3:$Q$367,3,0)</f>
        <v>0.74736842105263157</v>
      </c>
      <c r="J26" s="26">
        <f>VLOOKUP(C26,[3]Resumen!$F$3:$Q$367,4,0)</f>
        <v>0.93814432989690721</v>
      </c>
      <c r="K26" s="26">
        <f>VLOOKUP(C26,[3]Resumen!$F$3:$Q$367,5,0)</f>
        <v>1</v>
      </c>
      <c r="L26" s="36">
        <f>VLOOKUP(C26,[3]Resumen!$F$3:$Q$367,6,0)</f>
        <v>0.44680851063829785</v>
      </c>
      <c r="M26" s="26">
        <f>VLOOKUP(C26,[3]Resumen!$F$3:$Q$367,7,0)</f>
        <v>0.9642857142857143</v>
      </c>
      <c r="N26" s="26">
        <f>VLOOKUP(C26,[3]Resumen!$F$3:$Q$367,8,0)</f>
        <v>1</v>
      </c>
      <c r="O26" s="61">
        <f t="shared" si="0"/>
        <v>0.84943449597892506</v>
      </c>
      <c r="P26" s="26">
        <f>VLOOKUP(C26,[3]Resumen!$F$3:$Q$367,9,0)</f>
        <v>1</v>
      </c>
      <c r="Q26" s="26">
        <f>VLOOKUP(C26,[3]Resumen!$F$3:$Q$367,10,0)</f>
        <v>0.95238095238095233</v>
      </c>
      <c r="R26" s="26">
        <f>VLOOKUP(C26,[3]Resumen!$F$3:$Q$367,11,0)</f>
        <v>1</v>
      </c>
      <c r="S26" s="26">
        <f>VLOOKUP(C26,[3]Resumen!$F$3:$Q$367,12,0)</f>
        <v>1</v>
      </c>
      <c r="T26" s="26">
        <v>1</v>
      </c>
      <c r="U26" s="26">
        <v>1</v>
      </c>
      <c r="V26" s="61">
        <f t="shared" si="1"/>
        <v>0.99206349206349209</v>
      </c>
      <c r="W26" s="52">
        <f t="shared" si="2"/>
        <v>0.14262899608456703</v>
      </c>
      <c r="X26" s="57"/>
      <c r="Y26" s="58"/>
    </row>
    <row r="27" spans="2:25" ht="13.5" x14ac:dyDescent="0.35">
      <c r="B27" s="43">
        <v>25</v>
      </c>
      <c r="C27" s="49">
        <v>167300</v>
      </c>
      <c r="D27" s="48" t="s">
        <v>69</v>
      </c>
      <c r="E27" s="48" t="s">
        <v>68</v>
      </c>
      <c r="F27" s="48" t="str">
        <f>VLOOKUP(C27,'[2]Control programa E'!$B$13:$M$390,12,0)</f>
        <v>Área Norte</v>
      </c>
      <c r="G27" s="48" t="str">
        <f>VLOOKUP(C27,'[2]Control programa E'!$B$13:$W$390,22,0)</f>
        <v>CREDISEGUROS DE LA COSTA - Luz Mary Salazar</v>
      </c>
      <c r="H27" s="48" t="str">
        <f>VLOOKUP(C27,'[2]Control programa E'!$B$13:$R$390,17,0)</f>
        <v>ANGELA BARANDICA</v>
      </c>
      <c r="I27" s="35">
        <f>VLOOKUP(C27,[3]Resumen!$F$3:$Q$367,3,0)</f>
        <v>0.72727272727272729</v>
      </c>
      <c r="J27" s="35">
        <f>VLOOKUP(C27,[3]Resumen!$F$3:$Q$367,4,0)</f>
        <v>0.73737373737373735</v>
      </c>
      <c r="K27" s="23">
        <f>VLOOKUP(C27,[3]Resumen!$F$3:$Q$367,5,0)</f>
        <v>0.95833333333333337</v>
      </c>
      <c r="L27" s="35">
        <f>VLOOKUP(C27,[3]Resumen!$F$3:$Q$367,6,0)</f>
        <v>0.65656565656565657</v>
      </c>
      <c r="M27" s="37">
        <f>VLOOKUP(C27,[3]Resumen!$F$3:$Q$367,7,0)</f>
        <v>0.50617283950617287</v>
      </c>
      <c r="N27" s="23">
        <f>VLOOKUP(C27,[3]Resumen!$F$3:$Q$367,8,0)</f>
        <v>0.8271604938271605</v>
      </c>
      <c r="O27" s="60">
        <f t="shared" si="0"/>
        <v>0.73547979797979801</v>
      </c>
      <c r="P27" s="35">
        <f>VLOOKUP(C27,[3]Resumen!$F$3:$Q$367,9,0)</f>
        <v>0.69135802469135799</v>
      </c>
      <c r="Q27" s="37">
        <f>VLOOKUP(C27,[3]Resumen!$F$3:$Q$367,10,0)</f>
        <v>0.55555555555555558</v>
      </c>
      <c r="R27" s="35">
        <f>VLOOKUP(C27,[3]Resumen!$F$3:$Q$367,11,0)</f>
        <v>0.61728395061728392</v>
      </c>
      <c r="S27" s="23">
        <f>VLOOKUP(C27,[3]Resumen!$F$3:$Q$367,12,0)</f>
        <v>1</v>
      </c>
      <c r="T27" s="23">
        <v>1</v>
      </c>
      <c r="U27" s="23">
        <v>1</v>
      </c>
      <c r="V27" s="60">
        <f t="shared" si="1"/>
        <v>0.81069958847736634</v>
      </c>
      <c r="W27" s="51">
        <f t="shared" si="2"/>
        <v>7.5219790497568328E-2</v>
      </c>
      <c r="X27" s="57"/>
      <c r="Y27" s="58"/>
    </row>
    <row r="28" spans="2:25" ht="13.5" x14ac:dyDescent="0.35">
      <c r="B28" s="45">
        <v>26</v>
      </c>
      <c r="C28" s="47">
        <v>166728</v>
      </c>
      <c r="D28" s="46" t="s">
        <v>71</v>
      </c>
      <c r="E28" s="46" t="s">
        <v>70</v>
      </c>
      <c r="F28" s="46" t="str">
        <f>VLOOKUP(C28,'[2]Control programa E'!$B$13:$M$390,12,0)</f>
        <v>Área Sur</v>
      </c>
      <c r="G28" s="46" t="str">
        <f>VLOOKUP(C28,'[2]Control programa E'!$B$13:$W$390,22,0)</f>
        <v>GRUPO ÉXITO: Alcides Serna</v>
      </c>
      <c r="H28" s="46" t="str">
        <f>VLOOKUP(C28,'[2]Control programa E'!$B$13:$R$390,17,0)</f>
        <v>MARIANA VELEZ</v>
      </c>
      <c r="I28" s="26">
        <f>VLOOKUP(C28,[3]Resumen!$F$3:$Q$367,3,0)</f>
        <v>1</v>
      </c>
      <c r="J28" s="26">
        <f>VLOOKUP(C28,[3]Resumen!$F$3:$Q$367,4,0)</f>
        <v>1</v>
      </c>
      <c r="K28" s="26">
        <f>VLOOKUP(C28,[3]Resumen!$F$3:$Q$367,5,0)</f>
        <v>1</v>
      </c>
      <c r="L28" s="26">
        <f>VLOOKUP(C28,[3]Resumen!$F$3:$Q$367,6,0)</f>
        <v>1</v>
      </c>
      <c r="M28" s="26">
        <f>VLOOKUP(C28,[3]Resumen!$F$3:$Q$367,7,0)</f>
        <v>1</v>
      </c>
      <c r="N28" s="26">
        <f>VLOOKUP(C28,[3]Resumen!$F$3:$Q$367,8,0)</f>
        <v>0.9285714285714286</v>
      </c>
      <c r="O28" s="61">
        <f t="shared" si="0"/>
        <v>0.98809523809523814</v>
      </c>
      <c r="P28" s="26">
        <f>VLOOKUP(C28,[3]Resumen!$F$3:$Q$367,9,0)</f>
        <v>1</v>
      </c>
      <c r="Q28" s="26">
        <f>VLOOKUP(C28,[3]Resumen!$F$3:$Q$367,10,0)</f>
        <v>0.95121951219512191</v>
      </c>
      <c r="R28" s="26">
        <f>VLOOKUP(C28,[3]Resumen!$F$3:$Q$367,11,0)</f>
        <v>1</v>
      </c>
      <c r="S28" s="26">
        <f>VLOOKUP(C28,[3]Resumen!$F$3:$Q$367,12,0)</f>
        <v>0.8571428571428571</v>
      </c>
      <c r="T28" s="26">
        <v>1</v>
      </c>
      <c r="U28" s="26">
        <v>1</v>
      </c>
      <c r="V28" s="61">
        <f t="shared" si="1"/>
        <v>0.96806039488966322</v>
      </c>
      <c r="W28" s="52">
        <f t="shared" si="2"/>
        <v>-2.0034843205574915E-2</v>
      </c>
      <c r="X28" s="57"/>
      <c r="Y28" s="58"/>
    </row>
    <row r="29" spans="2:25" ht="13.5" x14ac:dyDescent="0.35">
      <c r="B29" s="43">
        <v>27</v>
      </c>
      <c r="C29" s="49">
        <v>162217</v>
      </c>
      <c r="D29" s="48" t="s">
        <v>74</v>
      </c>
      <c r="E29" s="48" t="s">
        <v>73</v>
      </c>
      <c r="F29" s="48" t="str">
        <f>VLOOKUP(C29,'[2]Control programa E'!$B$13:$M$390,12,0)</f>
        <v>Área Norte</v>
      </c>
      <c r="G29" s="48" t="str">
        <f>VLOOKUP(C29,'[2]Control programa E'!$B$13:$W$390,22,0)</f>
        <v>Transportes Lebrija Ltda / Nestor Prada</v>
      </c>
      <c r="H29" s="48" t="str">
        <f>VLOOKUP(C29,'[2]Control programa E'!$B$13:$R$390,17,0)</f>
        <v>FABIAN TORRES</v>
      </c>
      <c r="I29" s="23">
        <f>VLOOKUP(C29,[3]Resumen!$F$3:$Q$367,3,0)</f>
        <v>0.97938144329896903</v>
      </c>
      <c r="J29" s="23">
        <f>VLOOKUP(C29,[3]Resumen!$F$3:$Q$367,4,0)</f>
        <v>1</v>
      </c>
      <c r="K29" s="23">
        <f>VLOOKUP(C29,[3]Resumen!$F$3:$Q$367,5,0)</f>
        <v>1</v>
      </c>
      <c r="L29" s="23">
        <f>VLOOKUP(C29,[3]Resumen!$F$3:$Q$367,6,0)</f>
        <v>1</v>
      </c>
      <c r="M29" s="23">
        <f>VLOOKUP(C29,[3]Resumen!$F$3:$Q$367,7,0)</f>
        <v>1</v>
      </c>
      <c r="N29" s="23">
        <f>VLOOKUP(C29,[3]Resumen!$F$3:$Q$367,8,0)</f>
        <v>1</v>
      </c>
      <c r="O29" s="60">
        <f t="shared" si="0"/>
        <v>0.99656357388316152</v>
      </c>
      <c r="P29" s="23">
        <f>VLOOKUP(C29,[3]Resumen!$F$3:$Q$367,9,0)</f>
        <v>1</v>
      </c>
      <c r="Q29" s="23">
        <f>VLOOKUP(C29,[3]Resumen!$F$3:$Q$367,10,0)</f>
        <v>1</v>
      </c>
      <c r="R29" s="23">
        <f>VLOOKUP(C29,[3]Resumen!$F$3:$Q$367,11,0)</f>
        <v>1</v>
      </c>
      <c r="S29" s="23">
        <f>VLOOKUP(C29,[3]Resumen!$F$3:$Q$367,12,0)</f>
        <v>1</v>
      </c>
      <c r="T29" s="23">
        <v>1</v>
      </c>
      <c r="U29" s="23">
        <v>1</v>
      </c>
      <c r="V29" s="60">
        <f t="shared" si="1"/>
        <v>1</v>
      </c>
      <c r="W29" s="51">
        <f t="shared" si="2"/>
        <v>3.4364261168384758E-3</v>
      </c>
      <c r="X29" s="57"/>
      <c r="Y29" s="58"/>
    </row>
    <row r="30" spans="2:25" ht="13.5" x14ac:dyDescent="0.35">
      <c r="B30" s="45">
        <v>28</v>
      </c>
      <c r="C30" s="47">
        <v>157111</v>
      </c>
      <c r="D30" s="46" t="s">
        <v>77</v>
      </c>
      <c r="E30" s="46" t="s">
        <v>76</v>
      </c>
      <c r="F30" s="46" t="str">
        <f>VLOOKUP(C30,'[2]Control programa E'!$B$13:$M$390,12,0)</f>
        <v>Área Sur</v>
      </c>
      <c r="G30" s="46" t="str">
        <f>VLOOKUP(C30,'[2]Control programa E'!$B$13:$W$390,22,0)</f>
        <v>Javier Minota - Vicky Pacheco</v>
      </c>
      <c r="H30" s="46" t="str">
        <f>VLOOKUP(C30,'[2]Control programa E'!$B$13:$R$390,17,0)</f>
        <v>FERNANDO HERNANDEZ</v>
      </c>
      <c r="I30" s="26">
        <f>VLOOKUP(C30,[3]Resumen!$F$3:$Q$367,3,0)</f>
        <v>0.95833333333333337</v>
      </c>
      <c r="J30" s="26">
        <f>VLOOKUP(C30,[3]Resumen!$F$3:$Q$367,4,0)</f>
        <v>0.90625</v>
      </c>
      <c r="K30" s="26">
        <f>VLOOKUP(C30,[3]Resumen!$F$3:$Q$367,5,0)</f>
        <v>1</v>
      </c>
      <c r="L30" s="26">
        <f>VLOOKUP(C30,[3]Resumen!$F$3:$Q$367,6,0)</f>
        <v>1</v>
      </c>
      <c r="M30" s="26">
        <f>VLOOKUP(C30,[3]Resumen!$F$3:$Q$367,7,0)</f>
        <v>1</v>
      </c>
      <c r="N30" s="26">
        <f>VLOOKUP(C30,[3]Resumen!$F$3:$Q$367,8,0)</f>
        <v>1</v>
      </c>
      <c r="O30" s="61">
        <f t="shared" si="0"/>
        <v>0.97743055555555569</v>
      </c>
      <c r="P30" s="26">
        <f>VLOOKUP(C30,[3]Resumen!$F$3:$Q$367,9,0)</f>
        <v>1</v>
      </c>
      <c r="Q30" s="26">
        <f>VLOOKUP(C30,[3]Resumen!$F$3:$Q$367,10,0)</f>
        <v>1</v>
      </c>
      <c r="R30" s="26">
        <f>VLOOKUP(C30,[3]Resumen!$F$3:$Q$367,11,0)</f>
        <v>1</v>
      </c>
      <c r="S30" s="26">
        <f>VLOOKUP(C30,[3]Resumen!$F$3:$Q$367,12,0)</f>
        <v>1</v>
      </c>
      <c r="T30" s="26">
        <v>1</v>
      </c>
      <c r="U30" s="26">
        <v>1</v>
      </c>
      <c r="V30" s="61">
        <f t="shared" si="1"/>
        <v>1</v>
      </c>
      <c r="W30" s="52">
        <f t="shared" si="2"/>
        <v>2.2569444444444309E-2</v>
      </c>
      <c r="X30" s="57"/>
      <c r="Y30" s="58"/>
    </row>
    <row r="31" spans="2:25" ht="13.5" x14ac:dyDescent="0.35">
      <c r="B31" s="43">
        <v>29</v>
      </c>
      <c r="C31" s="49">
        <v>167839</v>
      </c>
      <c r="D31" s="48" t="s">
        <v>79</v>
      </c>
      <c r="E31" s="48" t="s">
        <v>78</v>
      </c>
      <c r="F31" s="48" t="str">
        <f>VLOOKUP(C31,'[2]Control programa E'!$B$13:$M$390,12,0)</f>
        <v>Área Centro</v>
      </c>
      <c r="G31" s="48" t="str">
        <f>VLOOKUP(C31,'[2]Control programa E'!$B$13:$W$390,22,0)</f>
        <v>GRUPO ÉXITO: Alcides Serna</v>
      </c>
      <c r="H31" s="48" t="str">
        <f>VLOOKUP(C31,'[2]Control programa E'!$B$13:$R$390,17,0)</f>
        <v xml:space="preserve">JUAN PABLO PIÑEROS </v>
      </c>
      <c r="I31" s="23">
        <f>VLOOKUP(C31,[3]Resumen!$F$3:$Q$367,3,0)</f>
        <v>0.89</v>
      </c>
      <c r="J31" s="23">
        <f>VLOOKUP(C31,[3]Resumen!$F$3:$Q$367,4,0)</f>
        <v>1</v>
      </c>
      <c r="K31" s="23">
        <f>VLOOKUP(C31,[3]Resumen!$F$3:$Q$367,5,0)</f>
        <v>1</v>
      </c>
      <c r="L31" s="23">
        <f>VLOOKUP(C31,[3]Resumen!$F$3:$Q$367,6,0)</f>
        <v>1</v>
      </c>
      <c r="M31" s="23">
        <f>VLOOKUP(C31,[3]Resumen!$F$3:$Q$367,7,0)</f>
        <v>0.94871794871794868</v>
      </c>
      <c r="N31" s="23">
        <f>VLOOKUP(C31,[3]Resumen!$F$3:$Q$367,8,0)</f>
        <v>1</v>
      </c>
      <c r="O31" s="60">
        <f t="shared" si="0"/>
        <v>0.97311965811965806</v>
      </c>
      <c r="P31" s="23">
        <f>VLOOKUP(C31,[3]Resumen!$F$3:$Q$367,9,0)</f>
        <v>1</v>
      </c>
      <c r="Q31" s="23">
        <f>VLOOKUP(C31,[3]Resumen!$F$3:$Q$367,10,0)</f>
        <v>0.79012345679012341</v>
      </c>
      <c r="R31" s="23">
        <f>VLOOKUP(C31,[3]Resumen!$F$3:$Q$367,11,0)</f>
        <v>1</v>
      </c>
      <c r="S31" s="23">
        <f>VLOOKUP(C31,[3]Resumen!$F$3:$Q$367,12,0)</f>
        <v>0.97619047619047616</v>
      </c>
      <c r="T31" s="23">
        <v>1</v>
      </c>
      <c r="U31" s="23">
        <v>1</v>
      </c>
      <c r="V31" s="60">
        <f t="shared" si="1"/>
        <v>0.96105232216343328</v>
      </c>
      <c r="W31" s="51">
        <f t="shared" si="2"/>
        <v>-1.2067335956224778E-2</v>
      </c>
      <c r="X31" s="57"/>
      <c r="Y31" s="58"/>
    </row>
    <row r="32" spans="2:25" ht="13.5" x14ac:dyDescent="0.35">
      <c r="B32" s="45">
        <v>30</v>
      </c>
      <c r="C32" s="47">
        <v>110941</v>
      </c>
      <c r="D32" s="46" t="s">
        <v>82</v>
      </c>
      <c r="E32" s="46" t="s">
        <v>81</v>
      </c>
      <c r="F32" s="46" t="str">
        <f>VLOOKUP(C32,'[2]Control programa E'!$B$13:$M$390,12,0)</f>
        <v>Área Sur</v>
      </c>
      <c r="G32" s="46" t="str">
        <f>VLOOKUP(C32,'[2]Control programa E'!$B$13:$W$390,22,0)</f>
        <v>VILLALOBOS: Andrea Villalobos (Lubryco)</v>
      </c>
      <c r="H32" s="46" t="str">
        <f>VLOOKUP(C32,'[2]Control programa E'!$B$13:$R$390,17,0)</f>
        <v>CATALINA QUINTERO</v>
      </c>
      <c r="I32" s="26">
        <f>VLOOKUP(C32,[3]Resumen!$F$3:$Q$367,3,0)</f>
        <v>0.88541666666666663</v>
      </c>
      <c r="J32" s="26">
        <f>VLOOKUP(C32,[3]Resumen!$F$3:$Q$367,4,0)</f>
        <v>1</v>
      </c>
      <c r="K32" s="26">
        <f>VLOOKUP(C32,[3]Resumen!$F$3:$Q$367,5,0)</f>
        <v>1</v>
      </c>
      <c r="L32" s="26">
        <f>VLOOKUP(C32,[3]Resumen!$F$3:$Q$367,6,0)</f>
        <v>0.86170212765957444</v>
      </c>
      <c r="M32" s="26">
        <f>VLOOKUP(C32,[3]Resumen!$F$3:$Q$367,7,0)</f>
        <v>1</v>
      </c>
      <c r="N32" s="26">
        <f>VLOOKUP(C32,[3]Resumen!$F$3:$Q$367,8,0)</f>
        <v>1</v>
      </c>
      <c r="O32" s="61">
        <f t="shared" si="0"/>
        <v>0.95785313238770675</v>
      </c>
      <c r="P32" s="26">
        <f>VLOOKUP(C32,[3]Resumen!$F$3:$Q$367,9,0)</f>
        <v>1</v>
      </c>
      <c r="Q32" s="26">
        <f>VLOOKUP(C32,[3]Resumen!$F$3:$Q$367,10,0)</f>
        <v>1</v>
      </c>
      <c r="R32" s="26">
        <f>VLOOKUP(C32,[3]Resumen!$F$3:$Q$367,11,0)</f>
        <v>1</v>
      </c>
      <c r="S32" s="26">
        <f>VLOOKUP(C32,[3]Resumen!$F$3:$Q$367,12,0)</f>
        <v>1</v>
      </c>
      <c r="T32" s="26">
        <v>1</v>
      </c>
      <c r="U32" s="26">
        <v>1</v>
      </c>
      <c r="V32" s="61">
        <f t="shared" si="1"/>
        <v>1</v>
      </c>
      <c r="W32" s="52">
        <f t="shared" si="2"/>
        <v>4.2146867612293248E-2</v>
      </c>
      <c r="X32" s="57"/>
      <c r="Y32" s="58"/>
    </row>
    <row r="33" spans="2:25" ht="13.5" x14ac:dyDescent="0.35">
      <c r="B33" s="43">
        <v>31</v>
      </c>
      <c r="C33" s="49">
        <v>112175</v>
      </c>
      <c r="D33" s="48" t="s">
        <v>84</v>
      </c>
      <c r="E33" s="48" t="s">
        <v>83</v>
      </c>
      <c r="F33" s="48" t="str">
        <f>VLOOKUP(C33,'[2]Control programa E'!$B$13:$M$390,12,0)</f>
        <v>Área Centro</v>
      </c>
      <c r="G33" s="48" t="str">
        <f>VLOOKUP(C33,'[2]Control programa E'!$B$13:$W$390,22,0)</f>
        <v>Alicia de Valbuena</v>
      </c>
      <c r="H33" s="48" t="str">
        <f>VLOOKUP(C33,'[2]Control programa E'!$B$13:$R$390,17,0)</f>
        <v>IVAN PINZON</v>
      </c>
      <c r="I33" s="23">
        <f>VLOOKUP(C33,[3]Resumen!$F$3:$Q$367,3,0)</f>
        <v>1</v>
      </c>
      <c r="J33" s="23">
        <f>VLOOKUP(C33,[3]Resumen!$F$3:$Q$367,4,0)</f>
        <v>0.97979797979797978</v>
      </c>
      <c r="K33" s="23">
        <f>VLOOKUP(C33,[3]Resumen!$F$3:$Q$367,5,0)</f>
        <v>1</v>
      </c>
      <c r="L33" s="23">
        <f>VLOOKUP(C33,[3]Resumen!$F$3:$Q$367,6,0)</f>
        <v>0.97979797979797978</v>
      </c>
      <c r="M33" s="23">
        <f>VLOOKUP(C33,[3]Resumen!$F$3:$Q$367,7,0)</f>
        <v>1</v>
      </c>
      <c r="N33" s="23">
        <f>VLOOKUP(C33,[3]Resumen!$F$3:$Q$367,8,0)</f>
        <v>1</v>
      </c>
      <c r="O33" s="60">
        <f t="shared" si="0"/>
        <v>0.99326599326599319</v>
      </c>
      <c r="P33" s="23">
        <f>VLOOKUP(C33,[3]Resumen!$F$3:$Q$367,9,0)</f>
        <v>1</v>
      </c>
      <c r="Q33" s="23">
        <f>VLOOKUP(C33,[3]Resumen!$F$3:$Q$367,10,0)</f>
        <v>1</v>
      </c>
      <c r="R33" s="23">
        <f>VLOOKUP(C33,[3]Resumen!$F$3:$Q$367,11,0)</f>
        <v>1</v>
      </c>
      <c r="S33" s="23">
        <f>VLOOKUP(C33,[3]Resumen!$F$3:$Q$367,12,0)</f>
        <v>1</v>
      </c>
      <c r="T33" s="23">
        <v>1</v>
      </c>
      <c r="U33" s="23">
        <v>1</v>
      </c>
      <c r="V33" s="60">
        <f t="shared" si="1"/>
        <v>1</v>
      </c>
      <c r="W33" s="51">
        <f t="shared" si="2"/>
        <v>6.7340067340068144E-3</v>
      </c>
      <c r="X33" s="57"/>
      <c r="Y33" s="58"/>
    </row>
    <row r="34" spans="2:25" ht="13.5" x14ac:dyDescent="0.35">
      <c r="B34" s="45">
        <v>32</v>
      </c>
      <c r="C34" s="47">
        <v>170424</v>
      </c>
      <c r="D34" s="46" t="s">
        <v>87</v>
      </c>
      <c r="E34" s="46" t="s">
        <v>86</v>
      </c>
      <c r="F34" s="46" t="str">
        <f>VLOOKUP(C34,'[2]Control programa E'!$B$13:$M$390,12,0)</f>
        <v>Área Norte</v>
      </c>
      <c r="G34" s="46" t="str">
        <f>VLOOKUP(C34,'[2]Control programa E'!$B$13:$W$390,22,0)</f>
        <v>Mario Agresott</v>
      </c>
      <c r="H34" s="46" t="str">
        <f>VLOOKUP(C34,'[2]Control programa E'!$B$13:$R$390,17,0)</f>
        <v>VICTOR PATERNINA</v>
      </c>
      <c r="I34" s="34">
        <f>VLOOKUP(C34,[3]Resumen!$F$3:$Q$367,3,0)</f>
        <v>0.71134020618556704</v>
      </c>
      <c r="J34" s="34">
        <f>VLOOKUP(C34,[3]Resumen!$F$3:$Q$367,4,0)</f>
        <v>0.60824742268041232</v>
      </c>
      <c r="K34" s="36">
        <f>VLOOKUP(C34,[3]Resumen!$F$3:$Q$367,5,0)</f>
        <v>0.40404040404040403</v>
      </c>
      <c r="L34" s="26">
        <f>VLOOKUP(C34,[3]Resumen!$F$3:$Q$367,6,0)</f>
        <v>0.92929292929292928</v>
      </c>
      <c r="M34" s="26">
        <f>VLOOKUP(C34,[3]Resumen!$F$3:$Q$367,7,0)</f>
        <v>0.95121951219512191</v>
      </c>
      <c r="N34" s="26">
        <f>VLOOKUP(C34,[3]Resumen!$F$3:$Q$367,8,0)</f>
        <v>0.91463414634146345</v>
      </c>
      <c r="O34" s="61">
        <f t="shared" si="0"/>
        <v>0.75312910345598294</v>
      </c>
      <c r="P34" s="26">
        <f>VLOOKUP(C34,[3]Resumen!$F$3:$Q$367,9,0)</f>
        <v>0.76543209876543206</v>
      </c>
      <c r="Q34" s="26">
        <f>VLOOKUP(C34,[3]Resumen!$F$3:$Q$367,10,0)</f>
        <v>0.86904761904761907</v>
      </c>
      <c r="R34" s="26">
        <f>VLOOKUP(C34,[3]Resumen!$F$3:$Q$367,11,0)</f>
        <v>0.97560975609756095</v>
      </c>
      <c r="S34" s="26">
        <f>VLOOKUP(C34,[3]Resumen!$F$3:$Q$367,12,0)</f>
        <v>1</v>
      </c>
      <c r="T34" s="26">
        <v>1</v>
      </c>
      <c r="U34" s="26">
        <v>1</v>
      </c>
      <c r="V34" s="61">
        <f t="shared" si="1"/>
        <v>0.93501491231843537</v>
      </c>
      <c r="W34" s="52">
        <f t="shared" si="2"/>
        <v>0.18188580886245242</v>
      </c>
      <c r="X34" s="57"/>
      <c r="Y34" s="58"/>
    </row>
    <row r="35" spans="2:25" ht="13.5" x14ac:dyDescent="0.35">
      <c r="B35" s="43">
        <v>33</v>
      </c>
      <c r="C35" s="49">
        <v>110943</v>
      </c>
      <c r="D35" s="48" t="s">
        <v>90</v>
      </c>
      <c r="E35" s="48" t="s">
        <v>89</v>
      </c>
      <c r="F35" s="48" t="str">
        <f>VLOOKUP(C35,'[2]Control programa E'!$B$13:$M$390,12,0)</f>
        <v>Área Sur</v>
      </c>
      <c r="G35" s="48" t="str">
        <f>VLOOKUP(C35,'[2]Control programa E'!$B$13:$W$390,22,0)</f>
        <v>VILLALOBOS: Andrea Villalobos (Lubryco)</v>
      </c>
      <c r="H35" s="48" t="str">
        <f>VLOOKUP(C35,'[2]Control programa E'!$B$13:$R$390,17,0)</f>
        <v>CATALINA QUINTERO</v>
      </c>
      <c r="I35" s="23">
        <f>VLOOKUP(C35,[3]Resumen!$F$3:$Q$367,3,0)</f>
        <v>0.88235294117647056</v>
      </c>
      <c r="J35" s="23">
        <f>VLOOKUP(C35,[3]Resumen!$F$3:$Q$367,4,0)</f>
        <v>0.91919191919191923</v>
      </c>
      <c r="K35" s="37">
        <f>VLOOKUP(C35,[3]Resumen!$F$3:$Q$367,5,0)</f>
        <v>0.59595959595959591</v>
      </c>
      <c r="L35" s="23">
        <f>VLOOKUP(C35,[3]Resumen!$F$3:$Q$367,6,0)</f>
        <v>0.89898989898989901</v>
      </c>
      <c r="M35" s="23">
        <f>VLOOKUP(C35,[3]Resumen!$F$3:$Q$367,7,0)</f>
        <v>1</v>
      </c>
      <c r="N35" s="23">
        <f>VLOOKUP(C35,[3]Resumen!$F$3:$Q$367,8,0)</f>
        <v>1</v>
      </c>
      <c r="O35" s="60">
        <f t="shared" si="0"/>
        <v>0.88274905921964741</v>
      </c>
      <c r="P35" s="23">
        <f>VLOOKUP(C35,[3]Resumen!$F$3:$Q$367,9,0)</f>
        <v>1</v>
      </c>
      <c r="Q35" s="23">
        <f>VLOOKUP(C35,[3]Resumen!$F$3:$Q$367,10,0)</f>
        <v>1</v>
      </c>
      <c r="R35" s="23">
        <f>VLOOKUP(C35,[3]Resumen!$F$3:$Q$367,11,0)</f>
        <v>1</v>
      </c>
      <c r="S35" s="23">
        <f>VLOOKUP(C35,[3]Resumen!$F$3:$Q$367,12,0)</f>
        <v>1</v>
      </c>
      <c r="T35" s="23">
        <v>1</v>
      </c>
      <c r="U35" s="23">
        <v>1</v>
      </c>
      <c r="V35" s="60">
        <f t="shared" si="1"/>
        <v>1</v>
      </c>
      <c r="W35" s="51">
        <f t="shared" si="2"/>
        <v>0.11725094078035259</v>
      </c>
      <c r="X35" s="57"/>
      <c r="Y35" s="58"/>
    </row>
    <row r="36" spans="2:25" ht="13.5" x14ac:dyDescent="0.35">
      <c r="B36" s="45">
        <v>34</v>
      </c>
      <c r="C36" s="47">
        <v>111922</v>
      </c>
      <c r="D36" s="46" t="s">
        <v>92</v>
      </c>
      <c r="E36" s="46" t="s">
        <v>91</v>
      </c>
      <c r="F36" s="46" t="str">
        <f>VLOOKUP(C36,'[2]Control programa E'!$B$13:$M$390,12,0)</f>
        <v>Área Norte</v>
      </c>
      <c r="G36" s="46" t="str">
        <f>VLOOKUP(C36,'[2]Control programa E'!$B$13:$W$390,22,0)</f>
        <v>Consuelo Pardo</v>
      </c>
      <c r="H36" s="46" t="str">
        <f>VLOOKUP(C36,'[2]Control programa E'!$B$13:$R$390,17,0)</f>
        <v>VICTOR PATERNINA</v>
      </c>
      <c r="I36" s="26">
        <f>VLOOKUP(C36,[3]Resumen!$F$3:$Q$367,3,0)</f>
        <v>1</v>
      </c>
      <c r="J36" s="26">
        <f>VLOOKUP(C36,[3]Resumen!$F$3:$Q$367,4,0)</f>
        <v>1</v>
      </c>
      <c r="K36" s="26">
        <f>VLOOKUP(C36,[3]Resumen!$F$3:$Q$367,5,0)</f>
        <v>1</v>
      </c>
      <c r="L36" s="26">
        <f>VLOOKUP(C36,[3]Resumen!$F$3:$Q$367,6,0)</f>
        <v>0.82291666666666663</v>
      </c>
      <c r="M36" s="26">
        <f>VLOOKUP(C36,[3]Resumen!$F$3:$Q$367,7,0)</f>
        <v>1</v>
      </c>
      <c r="N36" s="26">
        <f>VLOOKUP(C36,[3]Resumen!$F$3:$Q$367,8,0)</f>
        <v>1</v>
      </c>
      <c r="O36" s="61">
        <f t="shared" si="0"/>
        <v>0.97048611111111105</v>
      </c>
      <c r="P36" s="26">
        <f>VLOOKUP(C36,[3]Resumen!$F$3:$Q$367,9,0)</f>
        <v>0.95061728395061729</v>
      </c>
      <c r="Q36" s="26">
        <f>VLOOKUP(C36,[3]Resumen!$F$3:$Q$367,10,0)</f>
        <v>1</v>
      </c>
      <c r="R36" s="26">
        <f>VLOOKUP(C36,[3]Resumen!$F$3:$Q$367,11,0)</f>
        <v>1</v>
      </c>
      <c r="S36" s="36">
        <f>VLOOKUP(C36,[3]Resumen!$F$3:$Q$367,12,0)</f>
        <v>0.54430379746835444</v>
      </c>
      <c r="T36" s="26">
        <v>1</v>
      </c>
      <c r="U36" s="26">
        <v>1</v>
      </c>
      <c r="V36" s="61">
        <f t="shared" si="1"/>
        <v>0.91582018023649525</v>
      </c>
      <c r="W36" s="52">
        <f t="shared" si="2"/>
        <v>-5.4665930874615798E-2</v>
      </c>
      <c r="X36" s="57"/>
      <c r="Y36" s="58"/>
    </row>
    <row r="37" spans="2:25" ht="13.5" x14ac:dyDescent="0.35">
      <c r="B37" s="43">
        <v>35</v>
      </c>
      <c r="C37" s="49">
        <v>158275</v>
      </c>
      <c r="D37" s="48" t="s">
        <v>93</v>
      </c>
      <c r="E37" s="48" t="s">
        <v>9</v>
      </c>
      <c r="F37" s="48" t="str">
        <f>VLOOKUP(C37,'[2]Control programa E'!$B$13:$M$390,12,0)</f>
        <v>Área Norte</v>
      </c>
      <c r="G37" s="48" t="str">
        <f>VLOOKUP(C37,'[2]Control programa E'!$B$13:$W$390,22,0)</f>
        <v>GRUPO ESTACIONES: Clemencia Jaramillo, Luis Carlos Mejía</v>
      </c>
      <c r="H37" s="48" t="str">
        <f>VLOOKUP(C37,'[2]Control programa E'!$B$13:$R$390,17,0)</f>
        <v>ALVARO GUTIERREZ</v>
      </c>
      <c r="I37" s="23">
        <f>VLOOKUP(C37,[3]Resumen!$F$3:$Q$367,3,0)</f>
        <v>1</v>
      </c>
      <c r="J37" s="23">
        <f>VLOOKUP(C37,[3]Resumen!$F$3:$Q$367,4,0)</f>
        <v>1</v>
      </c>
      <c r="K37" s="23">
        <f>VLOOKUP(C37,[3]Resumen!$F$3:$Q$367,5,0)</f>
        <v>1</v>
      </c>
      <c r="L37" s="23">
        <f>VLOOKUP(C37,[3]Resumen!$F$3:$Q$367,6,0)</f>
        <v>0.76470588235294112</v>
      </c>
      <c r="M37" s="23">
        <f>VLOOKUP(C37,[3]Resumen!$F$3:$Q$367,7,0)</f>
        <v>1</v>
      </c>
      <c r="N37" s="23">
        <f>VLOOKUP(C37,[3]Resumen!$F$3:$Q$367,8,0)</f>
        <v>0.7857142857142857</v>
      </c>
      <c r="O37" s="60">
        <f t="shared" si="0"/>
        <v>0.92507002801120441</v>
      </c>
      <c r="P37" s="23">
        <f>VLOOKUP(C37,[3]Resumen!$F$3:$Q$367,9,0)</f>
        <v>1</v>
      </c>
      <c r="Q37" s="23">
        <f>VLOOKUP(C37,[3]Resumen!$F$3:$Q$367,10,0)</f>
        <v>1</v>
      </c>
      <c r="R37" s="23">
        <f>VLOOKUP(C37,[3]Resumen!$F$3:$Q$367,11,0)</f>
        <v>0.8571428571428571</v>
      </c>
      <c r="S37" s="23">
        <f>VLOOKUP(C37,[3]Resumen!$F$3:$Q$367,12,0)</f>
        <v>0.9285714285714286</v>
      </c>
      <c r="T37" s="23">
        <v>1</v>
      </c>
      <c r="U37" s="23">
        <v>1</v>
      </c>
      <c r="V37" s="60">
        <f t="shared" si="1"/>
        <v>0.9642857142857143</v>
      </c>
      <c r="W37" s="51">
        <f t="shared" si="2"/>
        <v>3.9215686274509887E-2</v>
      </c>
      <c r="X37" s="57"/>
      <c r="Y37" s="58"/>
    </row>
    <row r="38" spans="2:25" ht="13.5" x14ac:dyDescent="0.35">
      <c r="B38" s="45">
        <v>36</v>
      </c>
      <c r="C38" s="47">
        <v>167121</v>
      </c>
      <c r="D38" s="46" t="s">
        <v>95</v>
      </c>
      <c r="E38" s="46" t="s">
        <v>94</v>
      </c>
      <c r="F38" s="46" t="str">
        <f>VLOOKUP(C38,'[2]Control programa E'!$B$13:$M$390,12,0)</f>
        <v>Área Centro</v>
      </c>
      <c r="G38" s="46" t="str">
        <f>VLOOKUP(C38,'[2]Control programa E'!$B$13:$W$390,22,0)</f>
        <v>Mario Amaya</v>
      </c>
      <c r="H38" s="46" t="str">
        <f>VLOOKUP(C38,'[2]Control programa E'!$B$13:$R$390,17,0)</f>
        <v>YOLIMA MESA</v>
      </c>
      <c r="I38" s="26">
        <f>VLOOKUP(C38,[3]Resumen!$F$3:$Q$367,3,0)</f>
        <v>0.95604395604395609</v>
      </c>
      <c r="J38" s="26">
        <f>VLOOKUP(C38,[3]Resumen!$F$3:$Q$367,4,0)</f>
        <v>0.97872340425531912</v>
      </c>
      <c r="K38" s="26">
        <f>VLOOKUP(C38,[3]Resumen!$F$3:$Q$367,5,0)</f>
        <v>1</v>
      </c>
      <c r="L38" s="26">
        <f>VLOOKUP(C38,[3]Resumen!$F$3:$Q$367,6,0)</f>
        <v>1</v>
      </c>
      <c r="M38" s="26">
        <f>VLOOKUP(C38,[3]Resumen!$F$3:$Q$367,7,0)</f>
        <v>0.83950617283950613</v>
      </c>
      <c r="N38" s="26">
        <f>VLOOKUP(C38,[3]Resumen!$F$3:$Q$367,8,0)</f>
        <v>1</v>
      </c>
      <c r="O38" s="61">
        <f t="shared" si="0"/>
        <v>0.96237892218979681</v>
      </c>
      <c r="P38" s="26">
        <f>VLOOKUP(C38,[3]Resumen!$F$3:$Q$367,9,0)</f>
        <v>1</v>
      </c>
      <c r="Q38" s="26">
        <f>VLOOKUP(C38,[3]Resumen!$F$3:$Q$367,10,0)</f>
        <v>1</v>
      </c>
      <c r="R38" s="26">
        <f>VLOOKUP(C38,[3]Resumen!$F$3:$Q$367,11,0)</f>
        <v>1</v>
      </c>
      <c r="S38" s="26">
        <f>VLOOKUP(C38,[3]Resumen!$F$3:$Q$367,12,0)</f>
        <v>1</v>
      </c>
      <c r="T38" s="26">
        <v>1</v>
      </c>
      <c r="U38" s="26">
        <v>1</v>
      </c>
      <c r="V38" s="61">
        <f t="shared" si="1"/>
        <v>1</v>
      </c>
      <c r="W38" s="52">
        <f t="shared" si="2"/>
        <v>3.7621077810203185E-2</v>
      </c>
      <c r="X38" s="57"/>
      <c r="Y38" s="58"/>
    </row>
    <row r="39" spans="2:25" ht="13.5" x14ac:dyDescent="0.35">
      <c r="B39" s="43">
        <v>37</v>
      </c>
      <c r="C39" s="49">
        <v>166073</v>
      </c>
      <c r="D39" s="48" t="s">
        <v>96</v>
      </c>
      <c r="E39" s="48" t="s">
        <v>91</v>
      </c>
      <c r="F39" s="48" t="str">
        <f>VLOOKUP(C39,'[2]Control programa E'!$B$13:$M$390,12,0)</f>
        <v>Área Norte</v>
      </c>
      <c r="G39" s="48" t="str">
        <f>VLOOKUP(C39,'[2]Control programa E'!$B$13:$W$390,22,0)</f>
        <v>Felipe Olmos</v>
      </c>
      <c r="H39" s="48" t="str">
        <f>VLOOKUP(C39,'[2]Control programa E'!$B$13:$R$390,17,0)</f>
        <v>VICTOR PATERNINA</v>
      </c>
      <c r="I39" s="23">
        <f>VLOOKUP(C39,[3]Resumen!$F$3:$Q$367,3,0)</f>
        <v>1</v>
      </c>
      <c r="J39" s="23">
        <f>VLOOKUP(C39,[3]Resumen!$F$3:$Q$367,4,0)</f>
        <v>1</v>
      </c>
      <c r="K39" s="23">
        <f>VLOOKUP(C39,[3]Resumen!$F$3:$Q$367,5,0)</f>
        <v>1</v>
      </c>
      <c r="L39" s="23">
        <f>VLOOKUP(C39,[3]Resumen!$F$3:$Q$367,6,0)</f>
        <v>1</v>
      </c>
      <c r="M39" s="23">
        <f>VLOOKUP(C39,[3]Resumen!$F$3:$Q$367,7,0)</f>
        <v>1</v>
      </c>
      <c r="N39" s="23">
        <f>VLOOKUP(C39,[3]Resumen!$F$3:$Q$367,8,0)</f>
        <v>1</v>
      </c>
      <c r="O39" s="60">
        <f t="shared" si="0"/>
        <v>1</v>
      </c>
      <c r="P39" s="23">
        <f>VLOOKUP(C39,[3]Resumen!$F$3:$Q$367,9,0)</f>
        <v>1</v>
      </c>
      <c r="Q39" s="23">
        <f>VLOOKUP(C39,[3]Resumen!$F$3:$Q$367,10,0)</f>
        <v>0.93670886075949367</v>
      </c>
      <c r="R39" s="23">
        <f>VLOOKUP(C39,[3]Resumen!$F$3:$Q$367,11,0)</f>
        <v>1</v>
      </c>
      <c r="S39" s="23">
        <f>VLOOKUP(C39,[3]Resumen!$F$3:$Q$367,12,0)</f>
        <v>1</v>
      </c>
      <c r="T39" s="23">
        <v>1</v>
      </c>
      <c r="U39" s="23">
        <v>1</v>
      </c>
      <c r="V39" s="60">
        <f t="shared" si="1"/>
        <v>0.98945147679324885</v>
      </c>
      <c r="W39" s="51">
        <f t="shared" si="2"/>
        <v>-1.0548523206751148E-2</v>
      </c>
      <c r="X39" s="57"/>
      <c r="Y39" s="58"/>
    </row>
    <row r="40" spans="2:25" ht="13.5" x14ac:dyDescent="0.35">
      <c r="B40" s="45">
        <v>38</v>
      </c>
      <c r="C40" s="47">
        <v>166732</v>
      </c>
      <c r="D40" s="46" t="s">
        <v>99</v>
      </c>
      <c r="E40" s="46" t="s">
        <v>98</v>
      </c>
      <c r="F40" s="46" t="str">
        <f>VLOOKUP(C40,'[2]Control programa E'!$B$13:$M$390,12,0)</f>
        <v>Área Norte</v>
      </c>
      <c r="G40" s="46" t="str">
        <f>VLOOKUP(C40,'[2]Control programa E'!$B$13:$W$390,22,0)</f>
        <v>GRUPO ÉXITO: Alcides Serna</v>
      </c>
      <c r="H40" s="46" t="str">
        <f>VLOOKUP(C40,'[2]Control programa E'!$B$13:$R$390,17,0)</f>
        <v>VICTOR PATERNINA</v>
      </c>
      <c r="I40" s="26">
        <f>VLOOKUP(C40,[3]Resumen!$F$3:$Q$367,3,0)</f>
        <v>1</v>
      </c>
      <c r="J40" s="26">
        <f>VLOOKUP(C40,[3]Resumen!$F$3:$Q$367,4,0)</f>
        <v>0.96969696969696972</v>
      </c>
      <c r="K40" s="26">
        <f>VLOOKUP(C40,[3]Resumen!$F$3:$Q$367,5,0)</f>
        <v>1</v>
      </c>
      <c r="L40" s="26">
        <f>VLOOKUP(C40,[3]Resumen!$F$3:$Q$367,6,0)</f>
        <v>1</v>
      </c>
      <c r="M40" s="26">
        <f>VLOOKUP(C40,[3]Resumen!$F$3:$Q$367,7,0)</f>
        <v>0.9642857142857143</v>
      </c>
      <c r="N40" s="26">
        <f>VLOOKUP(C40,[3]Resumen!$F$3:$Q$367,8,0)</f>
        <v>0.91379310344827591</v>
      </c>
      <c r="O40" s="61">
        <f t="shared" si="0"/>
        <v>0.97462929790515995</v>
      </c>
      <c r="P40" s="26">
        <f>VLOOKUP(C40,[3]Resumen!$F$3:$Q$367,9,0)</f>
        <v>1</v>
      </c>
      <c r="Q40" s="26">
        <f>VLOOKUP(C40,[3]Resumen!$F$3:$Q$367,10,0)</f>
        <v>1</v>
      </c>
      <c r="R40" s="26">
        <f>VLOOKUP(C40,[3]Resumen!$F$3:$Q$367,11,0)</f>
        <v>1</v>
      </c>
      <c r="S40" s="26">
        <f>VLOOKUP(C40,[3]Resumen!$F$3:$Q$367,12,0)</f>
        <v>1</v>
      </c>
      <c r="T40" s="26">
        <v>1</v>
      </c>
      <c r="U40" s="26">
        <v>1</v>
      </c>
      <c r="V40" s="61">
        <f t="shared" si="1"/>
        <v>1</v>
      </c>
      <c r="W40" s="52">
        <f t="shared" si="2"/>
        <v>2.5370702094840047E-2</v>
      </c>
      <c r="X40" s="57"/>
      <c r="Y40" s="58"/>
    </row>
    <row r="41" spans="2:25" ht="13.5" x14ac:dyDescent="0.35">
      <c r="B41" s="43">
        <v>39</v>
      </c>
      <c r="C41" s="49">
        <v>112616</v>
      </c>
      <c r="D41" s="48" t="s">
        <v>102</v>
      </c>
      <c r="E41" s="48" t="s">
        <v>101</v>
      </c>
      <c r="F41" s="48" t="str">
        <f>VLOOKUP(C41,'[2]Control programa E'!$B$13:$M$390,12,0)</f>
        <v>Área Sur</v>
      </c>
      <c r="G41" s="48" t="str">
        <f>VLOOKUP(C41,'[2]Control programa E'!$B$13:$W$390,22,0)</f>
        <v>Gilberto Mejía</v>
      </c>
      <c r="H41" s="48" t="str">
        <f>VLOOKUP(C41,'[2]Control programa E'!$B$13:$R$390,17,0)</f>
        <v>MARIANA VELEZ</v>
      </c>
      <c r="I41" s="35">
        <f>VLOOKUP(C41,[3]Resumen!$F$3:$Q$367,3,0)</f>
        <v>0.73529411764705888</v>
      </c>
      <c r="J41" s="23">
        <f>VLOOKUP(C41,[3]Resumen!$F$3:$Q$367,4,0)</f>
        <v>0.95833333333333337</v>
      </c>
      <c r="K41" s="23">
        <f>VLOOKUP(C41,[3]Resumen!$F$3:$Q$367,5,0)</f>
        <v>0.97916666666666663</v>
      </c>
      <c r="L41" s="35">
        <f>VLOOKUP(C41,[3]Resumen!$F$3:$Q$367,6,0)</f>
        <v>0.69148936170212771</v>
      </c>
      <c r="M41" s="23">
        <f>VLOOKUP(C41,[3]Resumen!$F$3:$Q$367,7,0)</f>
        <v>0.80246913580246915</v>
      </c>
      <c r="N41" s="23">
        <f>VLOOKUP(C41,[3]Resumen!$F$3:$Q$367,8,0)</f>
        <v>0.81481481481481477</v>
      </c>
      <c r="O41" s="60">
        <f t="shared" si="0"/>
        <v>0.83026123832774512</v>
      </c>
      <c r="P41" s="23">
        <f>VLOOKUP(C41,[3]Resumen!$F$3:$Q$367,9,0)</f>
        <v>0.97530864197530864</v>
      </c>
      <c r="Q41" s="37">
        <f>VLOOKUP(C41,[3]Resumen!$F$3:$Q$367,10,0)</f>
        <v>0.58024691358024694</v>
      </c>
      <c r="R41" s="23">
        <f>VLOOKUP(C41,[3]Resumen!$F$3:$Q$367,11,0)</f>
        <v>1</v>
      </c>
      <c r="S41" s="23">
        <f>VLOOKUP(C41,[3]Resumen!$F$3:$Q$367,12,0)</f>
        <v>0.85185185185185186</v>
      </c>
      <c r="T41" s="23">
        <v>1</v>
      </c>
      <c r="U41" s="23">
        <v>1</v>
      </c>
      <c r="V41" s="60">
        <f t="shared" si="1"/>
        <v>0.90123456790123457</v>
      </c>
      <c r="W41" s="51">
        <f t="shared" si="2"/>
        <v>7.0973329573489452E-2</v>
      </c>
      <c r="X41" s="57"/>
      <c r="Y41" s="58"/>
    </row>
    <row r="42" spans="2:25" ht="13.5" x14ac:dyDescent="0.35">
      <c r="B42" s="45">
        <v>40</v>
      </c>
      <c r="C42" s="47">
        <v>167848</v>
      </c>
      <c r="D42" s="46" t="s">
        <v>104</v>
      </c>
      <c r="E42" s="46" t="s">
        <v>103</v>
      </c>
      <c r="F42" s="46" t="str">
        <f>VLOOKUP(C42,'[2]Control programa E'!$B$13:$M$390,12,0)</f>
        <v>Área Norte</v>
      </c>
      <c r="G42" s="46" t="str">
        <f>VLOOKUP(C42,'[2]Control programa E'!$B$13:$W$390,22,0)</f>
        <v>GRUPO ÉXITO: Alcides Serna</v>
      </c>
      <c r="H42" s="46" t="str">
        <f>VLOOKUP(C42,'[2]Control programa E'!$B$13:$R$390,17,0)</f>
        <v>MARTHA BARROS</v>
      </c>
      <c r="I42" s="26">
        <f>VLOOKUP(C42,[3]Resumen!$F$3:$Q$367,3,0)</f>
        <v>0.89583333333333337</v>
      </c>
      <c r="J42" s="26">
        <f>VLOOKUP(C42,[3]Resumen!$F$3:$Q$367,4,0)</f>
        <v>0.97752808988764039</v>
      </c>
      <c r="K42" s="26">
        <f>VLOOKUP(C42,[3]Resumen!$F$3:$Q$367,5,0)</f>
        <v>1</v>
      </c>
      <c r="L42" s="26">
        <f>VLOOKUP(C42,[3]Resumen!$F$3:$Q$367,6,0)</f>
        <v>0.85416666666666663</v>
      </c>
      <c r="M42" s="26">
        <f>VLOOKUP(C42,[3]Resumen!$F$3:$Q$367,7,0)</f>
        <v>1</v>
      </c>
      <c r="N42" s="26">
        <f>VLOOKUP(C42,[3]Resumen!$F$3:$Q$367,8,0)</f>
        <v>1</v>
      </c>
      <c r="O42" s="61">
        <f t="shared" si="0"/>
        <v>0.95458801498127333</v>
      </c>
      <c r="P42" s="26">
        <f>VLOOKUP(C42,[3]Resumen!$F$3:$Q$367,9,0)</f>
        <v>1</v>
      </c>
      <c r="Q42" s="26">
        <f>VLOOKUP(C42,[3]Resumen!$F$3:$Q$367,10,0)</f>
        <v>1</v>
      </c>
      <c r="R42" s="26">
        <f>VLOOKUP(C42,[3]Resumen!$F$3:$Q$367,11,0)</f>
        <v>1</v>
      </c>
      <c r="S42" s="26">
        <f>VLOOKUP(C42,[3]Resumen!$F$3:$Q$367,12,0)</f>
        <v>1</v>
      </c>
      <c r="T42" s="26">
        <v>1</v>
      </c>
      <c r="U42" s="26">
        <v>1</v>
      </c>
      <c r="V42" s="61">
        <f t="shared" si="1"/>
        <v>1</v>
      </c>
      <c r="W42" s="52">
        <f t="shared" si="2"/>
        <v>4.5411985018726675E-2</v>
      </c>
      <c r="X42" s="57"/>
      <c r="Y42" s="58"/>
    </row>
    <row r="43" spans="2:25" ht="13.5" x14ac:dyDescent="0.35">
      <c r="B43" s="43">
        <v>41</v>
      </c>
      <c r="C43" s="49">
        <v>170938</v>
      </c>
      <c r="D43" s="48" t="s">
        <v>107</v>
      </c>
      <c r="E43" s="48" t="s">
        <v>106</v>
      </c>
      <c r="F43" s="48" t="str">
        <f>VLOOKUP(C43,'[2]Control programa E'!$B$13:$M$390,12,0)</f>
        <v>Área Centro</v>
      </c>
      <c r="G43" s="48" t="str">
        <f>VLOOKUP(C43,'[2]Control programa E'!$B$13:$W$390,22,0)</f>
        <v>COESCO: Julian Torrado</v>
      </c>
      <c r="H43" s="48" t="str">
        <f>VLOOKUP(C43,'[2]Control programa E'!$B$13:$R$390,17,0)</f>
        <v>IVAN PINZON</v>
      </c>
      <c r="I43" s="59" t="s">
        <v>548</v>
      </c>
      <c r="J43" s="59" t="s">
        <v>548</v>
      </c>
      <c r="K43" s="59" t="s">
        <v>548</v>
      </c>
      <c r="L43" s="59" t="s">
        <v>548</v>
      </c>
      <c r="M43" s="59" t="s">
        <v>548</v>
      </c>
      <c r="N43" s="59" t="s">
        <v>548</v>
      </c>
      <c r="O43" s="60" t="s">
        <v>548</v>
      </c>
      <c r="P43" s="23">
        <f>VLOOKUP(C43,[3]Resumen!$F$3:$Q$367,9,0)</f>
        <v>0.84810126582278478</v>
      </c>
      <c r="Q43" s="23">
        <f>VLOOKUP(C43,[3]Resumen!$F$3:$Q$367,10,0)</f>
        <v>0.95238095238095233</v>
      </c>
      <c r="R43" s="23">
        <f>VLOOKUP(C43,[3]Resumen!$F$3:$Q$367,11,0)</f>
        <v>0.85185185185185186</v>
      </c>
      <c r="S43" s="23">
        <f>VLOOKUP(C43,[3]Resumen!$F$3:$Q$367,12,0)</f>
        <v>0.90123456790123457</v>
      </c>
      <c r="T43" s="23">
        <v>1</v>
      </c>
      <c r="U43" s="23">
        <v>1</v>
      </c>
      <c r="V43" s="60">
        <f t="shared" si="1"/>
        <v>0.9255947729928039</v>
      </c>
      <c r="W43" s="51" t="s">
        <v>548</v>
      </c>
      <c r="X43" s="57"/>
      <c r="Y43" s="58"/>
    </row>
    <row r="44" spans="2:25" ht="13.5" x14ac:dyDescent="0.35">
      <c r="B44" s="45">
        <v>42</v>
      </c>
      <c r="C44" s="47">
        <v>110287</v>
      </c>
      <c r="D44" s="46" t="s">
        <v>108</v>
      </c>
      <c r="E44" s="46" t="s">
        <v>78</v>
      </c>
      <c r="F44" s="46" t="str">
        <f>VLOOKUP(C44,'[2]Control programa E'!$B$13:$M$390,12,0)</f>
        <v>Área Centro</v>
      </c>
      <c r="G44" s="46" t="str">
        <f>VLOOKUP(C44,'[2]Control programa E'!$B$13:$W$390,22,0)</f>
        <v>COMBUSCOL: Fernando Chávez</v>
      </c>
      <c r="H44" s="46" t="str">
        <f>VLOOKUP(C44,'[2]Control programa E'!$B$13:$R$390,17,0)</f>
        <v>SEBASTIAN PARDO</v>
      </c>
      <c r="I44" s="26">
        <f>VLOOKUP(C44,[3]Resumen!$F$3:$Q$367,3,0)</f>
        <v>1</v>
      </c>
      <c r="J44" s="26">
        <f>VLOOKUP(C44,[3]Resumen!$F$3:$Q$367,4,0)</f>
        <v>1</v>
      </c>
      <c r="K44" s="26">
        <f>VLOOKUP(C44,[3]Resumen!$F$3:$Q$367,5,0)</f>
        <v>1</v>
      </c>
      <c r="L44" s="26">
        <f>VLOOKUP(C44,[3]Resumen!$F$3:$Q$367,6,0)</f>
        <v>1</v>
      </c>
      <c r="M44" s="26">
        <f>VLOOKUP(C44,[3]Resumen!$F$3:$Q$367,7,0)</f>
        <v>1</v>
      </c>
      <c r="N44" s="26">
        <f>VLOOKUP(C44,[3]Resumen!$F$3:$Q$367,8,0)</f>
        <v>1</v>
      </c>
      <c r="O44" s="61">
        <f t="shared" si="0"/>
        <v>1</v>
      </c>
      <c r="P44" s="26">
        <f>VLOOKUP(C44,[3]Resumen!$F$3:$Q$367,9,0)</f>
        <v>1</v>
      </c>
      <c r="Q44" s="26">
        <f>VLOOKUP(C44,[3]Resumen!$F$3:$Q$367,10,0)</f>
        <v>1</v>
      </c>
      <c r="R44" s="26">
        <f>VLOOKUP(C44,[3]Resumen!$F$3:$Q$367,11,0)</f>
        <v>0.97333333333333338</v>
      </c>
      <c r="S44" s="26">
        <f>VLOOKUP(C44,[3]Resumen!$F$3:$Q$367,12,0)</f>
        <v>1</v>
      </c>
      <c r="T44" s="26">
        <v>1</v>
      </c>
      <c r="U44" s="26">
        <v>1</v>
      </c>
      <c r="V44" s="61">
        <f t="shared" si="1"/>
        <v>0.99555555555555564</v>
      </c>
      <c r="W44" s="52">
        <f t="shared" si="2"/>
        <v>-4.444444444444362E-3</v>
      </c>
      <c r="X44" s="57"/>
      <c r="Y44" s="58"/>
    </row>
    <row r="45" spans="2:25" ht="13.5" x14ac:dyDescent="0.35">
      <c r="B45" s="43">
        <v>43</v>
      </c>
      <c r="C45" s="49">
        <v>110100</v>
      </c>
      <c r="D45" s="48" t="s">
        <v>110</v>
      </c>
      <c r="E45" s="48" t="s">
        <v>64</v>
      </c>
      <c r="F45" s="48" t="str">
        <f>VLOOKUP(C45,'[2]Control programa E'!$B$13:$M$390,12,0)</f>
        <v>Área Sur</v>
      </c>
      <c r="G45" s="48" t="str">
        <f>VLOOKUP(C45,'[2]Control programa E'!$B$13:$W$390,22,0)</f>
        <v>COMBUSCOL: Fernando Chávez</v>
      </c>
      <c r="H45" s="48" t="str">
        <f>VLOOKUP(C45,'[2]Control programa E'!$B$13:$R$390,17,0)</f>
        <v>CLAUDIA PINILLA</v>
      </c>
      <c r="I45" s="23">
        <f>VLOOKUP(C45,[3]Resumen!$F$3:$Q$367,3,0)</f>
        <v>0.97916666666666663</v>
      </c>
      <c r="J45" s="23">
        <f>VLOOKUP(C45,[3]Resumen!$F$3:$Q$367,4,0)</f>
        <v>1</v>
      </c>
      <c r="K45" s="23">
        <f>VLOOKUP(C45,[3]Resumen!$F$3:$Q$367,5,0)</f>
        <v>1</v>
      </c>
      <c r="L45" s="23">
        <f>VLOOKUP(C45,[3]Resumen!$F$3:$Q$367,6,0)</f>
        <v>0.91304347826086951</v>
      </c>
      <c r="M45" s="23">
        <f>VLOOKUP(C45,[3]Resumen!$F$3:$Q$367,7,0)</f>
        <v>1</v>
      </c>
      <c r="N45" s="23">
        <f>VLOOKUP(C45,[3]Resumen!$F$3:$Q$367,8,0)</f>
        <v>1</v>
      </c>
      <c r="O45" s="60">
        <f t="shared" si="0"/>
        <v>0.98203502415458932</v>
      </c>
      <c r="P45" s="23">
        <f>VLOOKUP(C45,[3]Resumen!$F$3:$Q$367,9,0)</f>
        <v>1</v>
      </c>
      <c r="Q45" s="23">
        <f>VLOOKUP(C45,[3]Resumen!$F$3:$Q$367,10,0)</f>
        <v>1</v>
      </c>
      <c r="R45" s="23">
        <f>VLOOKUP(C45,[3]Resumen!$F$3:$Q$367,11,0)</f>
        <v>0.97402597402597402</v>
      </c>
      <c r="S45" s="23">
        <f>VLOOKUP(C45,[3]Resumen!$F$3:$Q$367,12,0)</f>
        <v>1</v>
      </c>
      <c r="T45" s="23">
        <v>1</v>
      </c>
      <c r="U45" s="23">
        <v>1</v>
      </c>
      <c r="V45" s="60">
        <f t="shared" si="1"/>
        <v>0.9956709956709956</v>
      </c>
      <c r="W45" s="51">
        <f t="shared" si="2"/>
        <v>1.3635971516406276E-2</v>
      </c>
      <c r="X45" s="57"/>
      <c r="Y45" s="58"/>
    </row>
    <row r="46" spans="2:25" ht="13.5" x14ac:dyDescent="0.35">
      <c r="B46" s="45">
        <v>44</v>
      </c>
      <c r="C46" s="47">
        <v>163796</v>
      </c>
      <c r="D46" s="46" t="s">
        <v>111</v>
      </c>
      <c r="E46" s="46" t="s">
        <v>57</v>
      </c>
      <c r="F46" s="46" t="str">
        <f>VLOOKUP(C46,'[2]Control programa E'!$B$13:$M$390,12,0)</f>
        <v>Área Sur</v>
      </c>
      <c r="G46" s="46" t="str">
        <f>VLOOKUP(C46,'[2]Control programa E'!$B$13:$W$390,22,0)</f>
        <v>VILLALOBOS: Andrea Villalobos</v>
      </c>
      <c r="H46" s="46" t="str">
        <f>VLOOKUP(C46,'[2]Control programa E'!$B$13:$R$390,17,0)</f>
        <v>CATALINA QUINTERO</v>
      </c>
      <c r="I46" s="26">
        <f>VLOOKUP(C46,[3]Resumen!$F$3:$Q$367,3,0)</f>
        <v>0.94791666666666663</v>
      </c>
      <c r="J46" s="26">
        <f>VLOOKUP(C46,[3]Resumen!$F$3:$Q$367,4,0)</f>
        <v>0.95744680851063835</v>
      </c>
      <c r="K46" s="26">
        <f>VLOOKUP(C46,[3]Resumen!$F$3:$Q$367,5,0)</f>
        <v>1</v>
      </c>
      <c r="L46" s="26">
        <f>VLOOKUP(C46,[3]Resumen!$F$3:$Q$367,6,0)</f>
        <v>0.79797979797979801</v>
      </c>
      <c r="M46" s="26">
        <f>VLOOKUP(C46,[3]Resumen!$F$3:$Q$367,7,0)</f>
        <v>1</v>
      </c>
      <c r="N46" s="26">
        <f>VLOOKUP(C46,[3]Resumen!$F$3:$Q$367,8,0)</f>
        <v>0.87341772151898733</v>
      </c>
      <c r="O46" s="61">
        <f t="shared" si="0"/>
        <v>0.92946016577934831</v>
      </c>
      <c r="P46" s="26">
        <f>VLOOKUP(C46,[3]Resumen!$F$3:$Q$367,9,0)</f>
        <v>1</v>
      </c>
      <c r="Q46" s="26">
        <f>VLOOKUP(C46,[3]Resumen!$F$3:$Q$367,10,0)</f>
        <v>1</v>
      </c>
      <c r="R46" s="26">
        <f>VLOOKUP(C46,[3]Resumen!$F$3:$Q$367,11,0)</f>
        <v>1</v>
      </c>
      <c r="S46" s="34">
        <f>VLOOKUP(C46,[3]Resumen!$F$3:$Q$367,12,0)</f>
        <v>0.60493827160493829</v>
      </c>
      <c r="T46" s="26">
        <v>1</v>
      </c>
      <c r="U46" s="26">
        <v>1</v>
      </c>
      <c r="V46" s="61">
        <f t="shared" si="1"/>
        <v>0.93415637860082301</v>
      </c>
      <c r="W46" s="52">
        <f t="shared" si="2"/>
        <v>4.696212821474699E-3</v>
      </c>
      <c r="X46" s="57"/>
      <c r="Y46" s="58"/>
    </row>
    <row r="47" spans="2:25" ht="13.5" x14ac:dyDescent="0.35">
      <c r="B47" s="43">
        <v>45</v>
      </c>
      <c r="C47" s="49">
        <v>161806</v>
      </c>
      <c r="D47" s="48" t="s">
        <v>112</v>
      </c>
      <c r="E47" s="48" t="s">
        <v>57</v>
      </c>
      <c r="F47" s="48" t="str">
        <f>VLOOKUP(C47,'[2]Control programa E'!$B$13:$M$390,12,0)</f>
        <v>Área Sur</v>
      </c>
      <c r="G47" s="48" t="str">
        <f>VLOOKUP(C47,'[2]Control programa E'!$B$13:$W$390,22,0)</f>
        <v>TOTALGAS: Jairo Contreras</v>
      </c>
      <c r="H47" s="48" t="str">
        <f>VLOOKUP(C47,'[2]Control programa E'!$B$13:$R$390,17,0)</f>
        <v>FERNANDO HERNANDEZ</v>
      </c>
      <c r="I47" s="23">
        <f>VLOOKUP(C47,[3]Resumen!$F$3:$Q$367,3,0)</f>
        <v>0.92708333333333337</v>
      </c>
      <c r="J47" s="23">
        <f>VLOOKUP(C47,[3]Resumen!$F$3:$Q$367,4,0)</f>
        <v>1</v>
      </c>
      <c r="K47" s="23">
        <f>VLOOKUP(C47,[3]Resumen!$F$3:$Q$367,5,0)</f>
        <v>1</v>
      </c>
      <c r="L47" s="23">
        <f>VLOOKUP(C47,[3]Resumen!$F$3:$Q$367,6,0)</f>
        <v>0.97979797979797978</v>
      </c>
      <c r="M47" s="23">
        <f>VLOOKUP(C47,[3]Resumen!$F$3:$Q$367,7,0)</f>
        <v>1</v>
      </c>
      <c r="N47" s="23">
        <f>VLOOKUP(C47,[3]Resumen!$F$3:$Q$367,8,0)</f>
        <v>0.94805194805194803</v>
      </c>
      <c r="O47" s="60">
        <f t="shared" si="0"/>
        <v>0.97582221019721016</v>
      </c>
      <c r="P47" s="23">
        <f>VLOOKUP(C47,[3]Resumen!$F$3:$Q$367,9,0)</f>
        <v>1</v>
      </c>
      <c r="Q47" s="23">
        <f>VLOOKUP(C47,[3]Resumen!$F$3:$Q$367,10,0)</f>
        <v>1</v>
      </c>
      <c r="R47" s="23">
        <f>VLOOKUP(C47,[3]Resumen!$F$3:$Q$367,11,0)</f>
        <v>1</v>
      </c>
      <c r="S47" s="37">
        <f>VLOOKUP(C47,[3]Resumen!$F$3:$Q$367,12,0)</f>
        <v>0.54320987654320985</v>
      </c>
      <c r="T47" s="23">
        <v>1</v>
      </c>
      <c r="U47" s="23">
        <v>1</v>
      </c>
      <c r="V47" s="60">
        <f t="shared" si="1"/>
        <v>0.9238683127572016</v>
      </c>
      <c r="W47" s="51">
        <f t="shared" si="2"/>
        <v>-5.1953897440008556E-2</v>
      </c>
      <c r="X47" s="57"/>
      <c r="Y47" s="58"/>
    </row>
    <row r="48" spans="2:25" ht="13.5" x14ac:dyDescent="0.35">
      <c r="B48" s="45">
        <v>46</v>
      </c>
      <c r="C48" s="47">
        <v>112545</v>
      </c>
      <c r="D48" s="46" t="s">
        <v>114</v>
      </c>
      <c r="E48" s="46" t="s">
        <v>113</v>
      </c>
      <c r="F48" s="46" t="str">
        <f>VLOOKUP(C48,'[2]Control programa E'!$B$13:$M$390,12,0)</f>
        <v>Área Centro</v>
      </c>
      <c r="G48" s="46" t="str">
        <f>VLOOKUP(C48,'[2]Control programa E'!$B$13:$W$390,22,0)</f>
        <v>REDH: Humberto Hernandez</v>
      </c>
      <c r="H48" s="46" t="str">
        <f>VLOOKUP(C48,'[2]Control programa E'!$B$13:$R$390,17,0)</f>
        <v xml:space="preserve">PAOLA MARTÍNEZ </v>
      </c>
      <c r="I48" s="26">
        <f>VLOOKUP(C48,[3]Resumen!$F$3:$Q$367,3,0)</f>
        <v>1</v>
      </c>
      <c r="J48" s="26">
        <f>VLOOKUP(C48,[3]Resumen!$F$3:$Q$367,4,0)</f>
        <v>1</v>
      </c>
      <c r="K48" s="26">
        <f>VLOOKUP(C48,[3]Resumen!$F$3:$Q$367,5,0)</f>
        <v>1</v>
      </c>
      <c r="L48" s="26">
        <f>VLOOKUP(C48,[3]Resumen!$F$3:$Q$367,6,0)</f>
        <v>1</v>
      </c>
      <c r="M48" s="26">
        <f>VLOOKUP(C48,[3]Resumen!$F$3:$Q$367,7,0)</f>
        <v>1</v>
      </c>
      <c r="N48" s="26">
        <f>VLOOKUP(C48,[3]Resumen!$F$3:$Q$367,8,0)</f>
        <v>1</v>
      </c>
      <c r="O48" s="61">
        <f t="shared" si="0"/>
        <v>1</v>
      </c>
      <c r="P48" s="26">
        <f>VLOOKUP(C48,[3]Resumen!$F$3:$Q$367,9,0)</f>
        <v>1</v>
      </c>
      <c r="Q48" s="26">
        <f>VLOOKUP(C48,[3]Resumen!$F$3:$Q$367,10,0)</f>
        <v>1</v>
      </c>
      <c r="R48" s="26">
        <f>VLOOKUP(C48,[3]Resumen!$F$3:$Q$367,11,0)</f>
        <v>1</v>
      </c>
      <c r="S48" s="26">
        <f>VLOOKUP(C48,[3]Resumen!$F$3:$Q$367,12,0)</f>
        <v>1</v>
      </c>
      <c r="T48" s="26">
        <v>1</v>
      </c>
      <c r="U48" s="26">
        <v>1</v>
      </c>
      <c r="V48" s="61">
        <f t="shared" si="1"/>
        <v>1</v>
      </c>
      <c r="W48" s="52">
        <f t="shared" si="2"/>
        <v>0</v>
      </c>
      <c r="X48" s="57"/>
      <c r="Y48" s="58"/>
    </row>
    <row r="49" spans="2:25" ht="13.5" x14ac:dyDescent="0.35">
      <c r="B49" s="43">
        <v>47</v>
      </c>
      <c r="C49" s="49">
        <v>112604</v>
      </c>
      <c r="D49" s="48" t="s">
        <v>115</v>
      </c>
      <c r="E49" s="48" t="s">
        <v>40</v>
      </c>
      <c r="F49" s="48" t="str">
        <f>VLOOKUP(C49,'[2]Control programa E'!$B$13:$M$390,12,0)</f>
        <v>Área Sur</v>
      </c>
      <c r="G49" s="48" t="str">
        <f>VLOOKUP(C49,'[2]Control programa E'!$B$13:$W$390,22,0)</f>
        <v>Moises Chilito - Mabel Solarte</v>
      </c>
      <c r="H49" s="48" t="str">
        <f>VLOOKUP(C49,'[2]Control programa E'!$B$13:$R$390,17,0)</f>
        <v>CATALINA QUINTERO</v>
      </c>
      <c r="I49" s="35">
        <f>VLOOKUP(C49,[3]Resumen!$F$3:$Q$367,3,0)</f>
        <v>0.72727272727272729</v>
      </c>
      <c r="J49" s="37">
        <f>VLOOKUP(C49,[3]Resumen!$F$3:$Q$367,4,0)</f>
        <v>0.59375</v>
      </c>
      <c r="K49" s="23">
        <f>VLOOKUP(C49,[3]Resumen!$F$3:$Q$367,5,0)</f>
        <v>0.95744680851063835</v>
      </c>
      <c r="L49" s="23">
        <f>VLOOKUP(C49,[3]Resumen!$F$3:$Q$367,6,0)</f>
        <v>1</v>
      </c>
      <c r="M49" s="23">
        <f>VLOOKUP(C49,[3]Resumen!$F$3:$Q$367,7,0)</f>
        <v>1</v>
      </c>
      <c r="N49" s="23">
        <f>VLOOKUP(C49,[3]Resumen!$F$3:$Q$367,8,0)</f>
        <v>1</v>
      </c>
      <c r="O49" s="60">
        <f t="shared" si="0"/>
        <v>0.87974492263056092</v>
      </c>
      <c r="P49" s="23">
        <f>VLOOKUP(C49,[3]Resumen!$F$3:$Q$367,9,0)</f>
        <v>0.95061728395061729</v>
      </c>
      <c r="Q49" s="23">
        <f>VLOOKUP(C49,[3]Resumen!$F$3:$Q$367,10,0)</f>
        <v>1</v>
      </c>
      <c r="R49" s="23">
        <f>VLOOKUP(C49,[3]Resumen!$F$3:$Q$367,11,0)</f>
        <v>1</v>
      </c>
      <c r="S49" s="23">
        <f>VLOOKUP(C49,[3]Resumen!$F$3:$Q$367,12,0)</f>
        <v>1</v>
      </c>
      <c r="T49" s="23">
        <v>1</v>
      </c>
      <c r="U49" s="23">
        <v>1</v>
      </c>
      <c r="V49" s="60">
        <f t="shared" si="1"/>
        <v>0.99176954732510281</v>
      </c>
      <c r="W49" s="51">
        <f t="shared" si="2"/>
        <v>0.11202462469454189</v>
      </c>
      <c r="X49" s="57"/>
      <c r="Y49" s="58"/>
    </row>
    <row r="50" spans="2:25" ht="13.5" x14ac:dyDescent="0.35">
      <c r="B50" s="45">
        <v>48</v>
      </c>
      <c r="C50" s="47">
        <v>112150</v>
      </c>
      <c r="D50" s="46" t="s">
        <v>116</v>
      </c>
      <c r="E50" s="46" t="s">
        <v>35</v>
      </c>
      <c r="F50" s="46" t="str">
        <f>VLOOKUP(C50,'[2]Control programa E'!$B$13:$M$390,12,0)</f>
        <v>Área Centro</v>
      </c>
      <c r="G50" s="46" t="str">
        <f>VLOOKUP(C50,'[2]Control programa E'!$B$13:$W$390,22,0)</f>
        <v>Omar Ramos</v>
      </c>
      <c r="H50" s="46" t="str">
        <f>VLOOKUP(C50,'[2]Control programa E'!$B$13:$R$390,17,0)</f>
        <v>IVAN PINZON</v>
      </c>
      <c r="I50" s="26">
        <f>VLOOKUP(C50,[3]Resumen!$F$3:$Q$367,3,0)</f>
        <v>0.85106382978723405</v>
      </c>
      <c r="J50" s="26">
        <f>VLOOKUP(C50,[3]Resumen!$F$3:$Q$367,4,0)</f>
        <v>1</v>
      </c>
      <c r="K50" s="26">
        <f>VLOOKUP(C50,[3]Resumen!$F$3:$Q$367,5,0)</f>
        <v>1</v>
      </c>
      <c r="L50" s="26">
        <f>VLOOKUP(C50,[3]Resumen!$F$3:$Q$367,6,0)</f>
        <v>0.97872340425531912</v>
      </c>
      <c r="M50" s="26">
        <f>VLOOKUP(C50,[3]Resumen!$F$3:$Q$367,7,0)</f>
        <v>1</v>
      </c>
      <c r="N50" s="26">
        <f>VLOOKUP(C50,[3]Resumen!$F$3:$Q$367,8,0)</f>
        <v>1</v>
      </c>
      <c r="O50" s="61">
        <f t="shared" si="0"/>
        <v>0.97163120567375882</v>
      </c>
      <c r="P50" s="26">
        <f>VLOOKUP(C50,[3]Resumen!$F$3:$Q$367,9,0)</f>
        <v>1</v>
      </c>
      <c r="Q50" s="26">
        <f>VLOOKUP(C50,[3]Resumen!$F$3:$Q$367,10,0)</f>
        <v>0.87179487179487181</v>
      </c>
      <c r="R50" s="26">
        <f>VLOOKUP(C50,[3]Resumen!$F$3:$Q$367,11,0)</f>
        <v>1</v>
      </c>
      <c r="S50" s="26">
        <f>VLOOKUP(C50,[3]Resumen!$F$3:$Q$367,12,0)</f>
        <v>1</v>
      </c>
      <c r="T50" s="26">
        <v>1</v>
      </c>
      <c r="U50" s="26">
        <v>1</v>
      </c>
      <c r="V50" s="61">
        <f t="shared" si="1"/>
        <v>0.97863247863247871</v>
      </c>
      <c r="W50" s="52">
        <f t="shared" si="2"/>
        <v>7.0012729587198841E-3</v>
      </c>
      <c r="X50" s="57"/>
      <c r="Y50" s="58"/>
    </row>
    <row r="51" spans="2:25" ht="13.5" x14ac:dyDescent="0.35">
      <c r="B51" s="43">
        <v>49</v>
      </c>
      <c r="C51" s="49">
        <v>171026</v>
      </c>
      <c r="D51" s="48" t="s">
        <v>119</v>
      </c>
      <c r="E51" s="48" t="s">
        <v>118</v>
      </c>
      <c r="F51" s="48" t="str">
        <f>VLOOKUP(C51,'[2]Control programa E'!$B$13:$M$390,12,0)</f>
        <v>Área Centro</v>
      </c>
      <c r="G51" s="48" t="str">
        <f>VLOOKUP(C51,'[2]Control programa E'!$B$13:$W$390,22,0)</f>
        <v>COESCO: Julian Torrado</v>
      </c>
      <c r="H51" s="48" t="str">
        <f>VLOOKUP(C51,'[2]Control programa E'!$B$13:$R$390,17,0)</f>
        <v>ROBINSON GUZMÁN</v>
      </c>
      <c r="I51" s="23">
        <f>VLOOKUP(C51,[3]Resumen!$F$3:$Q$367,3,0)</f>
        <v>0.94</v>
      </c>
      <c r="J51" s="23">
        <f>VLOOKUP(C51,[3]Resumen!$F$3:$Q$367,4,0)</f>
        <v>0.92929292929292928</v>
      </c>
      <c r="K51" s="23">
        <f>VLOOKUP(C51,[3]Resumen!$F$3:$Q$367,5,0)</f>
        <v>0.98039215686274506</v>
      </c>
      <c r="L51" s="23">
        <f>VLOOKUP(C51,[3]Resumen!$F$3:$Q$367,6,0)</f>
        <v>1</v>
      </c>
      <c r="M51" s="23">
        <f>VLOOKUP(C51,[3]Resumen!$F$3:$Q$367,7,0)</f>
        <v>0.9642857142857143</v>
      </c>
      <c r="N51" s="23">
        <f>VLOOKUP(C51,[3]Resumen!$F$3:$Q$367,8,0)</f>
        <v>0.97619047619047616</v>
      </c>
      <c r="O51" s="60">
        <f t="shared" si="0"/>
        <v>0.96502687943864407</v>
      </c>
      <c r="P51" s="23">
        <f>VLOOKUP(C51,[3]Resumen!$F$3:$Q$367,9,0)</f>
        <v>1</v>
      </c>
      <c r="Q51" s="23">
        <f>VLOOKUP(C51,[3]Resumen!$F$3:$Q$367,10,0)</f>
        <v>1</v>
      </c>
      <c r="R51" s="23">
        <f>VLOOKUP(C51,[3]Resumen!$F$3:$Q$367,11,0)</f>
        <v>1</v>
      </c>
      <c r="S51" s="23">
        <f>VLOOKUP(C51,[3]Resumen!$F$3:$Q$367,12,0)</f>
        <v>0.8928571428571429</v>
      </c>
      <c r="T51" s="23">
        <v>1</v>
      </c>
      <c r="U51" s="23">
        <v>1</v>
      </c>
      <c r="V51" s="60">
        <f t="shared" si="1"/>
        <v>0.9821428571428571</v>
      </c>
      <c r="W51" s="51">
        <f t="shared" si="2"/>
        <v>1.7115977704213026E-2</v>
      </c>
      <c r="X51" s="57"/>
      <c r="Y51" s="58"/>
    </row>
    <row r="52" spans="2:25" ht="13.5" x14ac:dyDescent="0.35">
      <c r="B52" s="45">
        <v>50</v>
      </c>
      <c r="C52" s="47">
        <v>166720</v>
      </c>
      <c r="D52" s="46" t="s">
        <v>121</v>
      </c>
      <c r="E52" s="46" t="s">
        <v>120</v>
      </c>
      <c r="F52" s="46" t="str">
        <f>VLOOKUP(C52,'[2]Control programa E'!$B$13:$M$390,12,0)</f>
        <v>Área Sur</v>
      </c>
      <c r="G52" s="46" t="str">
        <f>VLOOKUP(C52,'[2]Control programa E'!$B$13:$W$390,22,0)</f>
        <v>VILLALOBOS: Oscar Rojas</v>
      </c>
      <c r="H52" s="46" t="str">
        <f>VLOOKUP(C52,'[2]Control programa E'!$B$13:$R$390,17,0)</f>
        <v>CATALINA QUINTERO</v>
      </c>
      <c r="I52" s="26">
        <f>VLOOKUP(C52,[3]Resumen!$F$3:$Q$367,3,0)</f>
        <v>0.77777777777777779</v>
      </c>
      <c r="J52" s="26">
        <f>VLOOKUP(C52,[3]Resumen!$F$3:$Q$367,4,0)</f>
        <v>0.97916666666666663</v>
      </c>
      <c r="K52" s="26">
        <f>VLOOKUP(C52,[3]Resumen!$F$3:$Q$367,5,0)</f>
        <v>0.89583333333333337</v>
      </c>
      <c r="L52" s="26">
        <f>VLOOKUP(C52,[3]Resumen!$F$3:$Q$367,6,0)</f>
        <v>0.97916666666666663</v>
      </c>
      <c r="M52" s="26">
        <f>VLOOKUP(C52,[3]Resumen!$F$3:$Q$367,7,0)</f>
        <v>0.97530864197530864</v>
      </c>
      <c r="N52" s="26">
        <f>VLOOKUP(C52,[3]Resumen!$F$3:$Q$367,8,0)</f>
        <v>0.8271604938271605</v>
      </c>
      <c r="O52" s="61">
        <f t="shared" si="0"/>
        <v>0.905735596707819</v>
      </c>
      <c r="P52" s="26">
        <f>VLOOKUP(C52,[3]Resumen!$F$3:$Q$367,9,0)</f>
        <v>1</v>
      </c>
      <c r="Q52" s="26">
        <f>VLOOKUP(C52,[3]Resumen!$F$3:$Q$367,10,0)</f>
        <v>1</v>
      </c>
      <c r="R52" s="26">
        <f>VLOOKUP(C52,[3]Resumen!$F$3:$Q$367,11,0)</f>
        <v>0.95061728395061729</v>
      </c>
      <c r="S52" s="26">
        <f>VLOOKUP(C52,[3]Resumen!$F$3:$Q$367,12,0)</f>
        <v>1</v>
      </c>
      <c r="T52" s="26">
        <v>1</v>
      </c>
      <c r="U52" s="26">
        <v>1</v>
      </c>
      <c r="V52" s="61">
        <f t="shared" si="1"/>
        <v>0.99176954732510281</v>
      </c>
      <c r="W52" s="52">
        <f t="shared" si="2"/>
        <v>8.6033950617283805E-2</v>
      </c>
      <c r="X52" s="57"/>
      <c r="Y52" s="58"/>
    </row>
    <row r="53" spans="2:25" ht="13.5" x14ac:dyDescent="0.35">
      <c r="B53" s="43">
        <v>51</v>
      </c>
      <c r="C53" s="49">
        <v>111968</v>
      </c>
      <c r="D53" s="48" t="s">
        <v>122</v>
      </c>
      <c r="E53" s="48" t="s">
        <v>83</v>
      </c>
      <c r="F53" s="48" t="str">
        <f>VLOOKUP(C53,'[2]Control programa E'!$B$13:$M$390,12,0)</f>
        <v>Área Centro</v>
      </c>
      <c r="G53" s="48" t="str">
        <f>VLOOKUP(C53,'[2]Control programa E'!$B$13:$W$390,22,0)</f>
        <v>REDH: Humberto Hernandez</v>
      </c>
      <c r="H53" s="48" t="str">
        <f>VLOOKUP(C53,'[2]Control programa E'!$B$13:$R$390,17,0)</f>
        <v>IVAN PINZON</v>
      </c>
      <c r="I53" s="23">
        <f>VLOOKUP(C53,[3]Resumen!$F$3:$Q$367,3,0)</f>
        <v>1</v>
      </c>
      <c r="J53" s="23">
        <f>VLOOKUP(C53,[3]Resumen!$F$3:$Q$367,4,0)</f>
        <v>0.95876288659793818</v>
      </c>
      <c r="K53" s="23">
        <f>VLOOKUP(C53,[3]Resumen!$F$3:$Q$367,5,0)</f>
        <v>1</v>
      </c>
      <c r="L53" s="23">
        <f>VLOOKUP(C53,[3]Resumen!$F$3:$Q$367,6,0)</f>
        <v>1</v>
      </c>
      <c r="M53" s="23">
        <f>VLOOKUP(C53,[3]Resumen!$F$3:$Q$367,7,0)</f>
        <v>1</v>
      </c>
      <c r="N53" s="23">
        <f>VLOOKUP(C53,[3]Resumen!$F$3:$Q$367,8,0)</f>
        <v>1</v>
      </c>
      <c r="O53" s="60">
        <f t="shared" si="0"/>
        <v>0.99312714776632305</v>
      </c>
      <c r="P53" s="23">
        <f>VLOOKUP(C53,[3]Resumen!$F$3:$Q$367,9,0)</f>
        <v>1</v>
      </c>
      <c r="Q53" s="23">
        <f>VLOOKUP(C53,[3]Resumen!$F$3:$Q$367,10,0)</f>
        <v>1</v>
      </c>
      <c r="R53" s="23">
        <f>VLOOKUP(C53,[3]Resumen!$F$3:$Q$367,11,0)</f>
        <v>1</v>
      </c>
      <c r="S53" s="23">
        <f>VLOOKUP(C53,[3]Resumen!$F$3:$Q$367,12,0)</f>
        <v>1</v>
      </c>
      <c r="T53" s="23">
        <v>1</v>
      </c>
      <c r="U53" s="23">
        <v>1</v>
      </c>
      <c r="V53" s="60">
        <f t="shared" si="1"/>
        <v>1</v>
      </c>
      <c r="W53" s="51">
        <f t="shared" si="2"/>
        <v>6.8728522336769515E-3</v>
      </c>
      <c r="X53" s="57"/>
      <c r="Y53" s="58"/>
    </row>
    <row r="54" spans="2:25" ht="13.5" x14ac:dyDescent="0.35">
      <c r="B54" s="45">
        <v>52</v>
      </c>
      <c r="C54" s="47">
        <v>167846</v>
      </c>
      <c r="D54" s="46" t="s">
        <v>123</v>
      </c>
      <c r="E54" s="46" t="s">
        <v>78</v>
      </c>
      <c r="F54" s="46" t="str">
        <f>VLOOKUP(C54,'[2]Control programa E'!$B$13:$M$390,12,0)</f>
        <v>Área Centro</v>
      </c>
      <c r="G54" s="46" t="str">
        <f>VLOOKUP(C54,'[2]Control programa E'!$B$13:$W$390,22,0)</f>
        <v>GRUPO ÉXITO: Alcides Serna</v>
      </c>
      <c r="H54" s="46" t="str">
        <f>VLOOKUP(C54,'[2]Control programa E'!$B$13:$R$390,17,0)</f>
        <v xml:space="preserve">JUAN PABLO PIÑEROS </v>
      </c>
      <c r="I54" s="26">
        <f>VLOOKUP(C54,[3]Resumen!$F$3:$Q$367,3,0)</f>
        <v>0.97777777777777775</v>
      </c>
      <c r="J54" s="26">
        <f>VLOOKUP(C54,[3]Resumen!$F$3:$Q$367,4,0)</f>
        <v>1</v>
      </c>
      <c r="K54" s="26">
        <f>VLOOKUP(C54,[3]Resumen!$F$3:$Q$367,5,0)</f>
        <v>1</v>
      </c>
      <c r="L54" s="26">
        <f>VLOOKUP(C54,[3]Resumen!$F$3:$Q$367,6,0)</f>
        <v>1</v>
      </c>
      <c r="M54" s="26">
        <f>VLOOKUP(C54,[3]Resumen!$F$3:$Q$367,7,0)</f>
        <v>1</v>
      </c>
      <c r="N54" s="26">
        <f>VLOOKUP(C54,[3]Resumen!$F$3:$Q$367,8,0)</f>
        <v>1</v>
      </c>
      <c r="O54" s="61">
        <f t="shared" si="0"/>
        <v>0.99629629629629635</v>
      </c>
      <c r="P54" s="26">
        <f>VLOOKUP(C54,[3]Resumen!$F$3:$Q$367,9,0)</f>
        <v>1</v>
      </c>
      <c r="Q54" s="26">
        <f>VLOOKUP(C54,[3]Resumen!$F$3:$Q$367,10,0)</f>
        <v>1</v>
      </c>
      <c r="R54" s="26">
        <f>VLOOKUP(C54,[3]Resumen!$F$3:$Q$367,11,0)</f>
        <v>0.89873417721518989</v>
      </c>
      <c r="S54" s="26">
        <f>VLOOKUP(C54,[3]Resumen!$F$3:$Q$367,12,0)</f>
        <v>0.97468354430379744</v>
      </c>
      <c r="T54" s="26">
        <v>1</v>
      </c>
      <c r="U54" s="26">
        <v>1</v>
      </c>
      <c r="V54" s="61">
        <f t="shared" si="1"/>
        <v>0.97890295358649781</v>
      </c>
      <c r="W54" s="52">
        <f t="shared" si="2"/>
        <v>-1.7393342709798532E-2</v>
      </c>
      <c r="X54" s="57"/>
      <c r="Y54" s="58"/>
    </row>
    <row r="55" spans="2:25" ht="13.5" x14ac:dyDescent="0.35">
      <c r="B55" s="43">
        <v>53</v>
      </c>
      <c r="C55" s="49">
        <v>168248</v>
      </c>
      <c r="D55" s="48" t="s">
        <v>124</v>
      </c>
      <c r="E55" s="48" t="s">
        <v>57</v>
      </c>
      <c r="F55" s="48" t="str">
        <f>VLOOKUP(C55,'[2]Control programa E'!$B$13:$M$390,12,0)</f>
        <v>Área Sur</v>
      </c>
      <c r="G55" s="48" t="str">
        <f>VLOOKUP(C55,'[2]Control programa E'!$B$13:$W$390,22,0)</f>
        <v>COESCO: Francisco Diez</v>
      </c>
      <c r="H55" s="48" t="str">
        <f>VLOOKUP(C55,'[2]Control programa E'!$B$13:$R$390,17,0)</f>
        <v>CATALINA QUINTERO</v>
      </c>
      <c r="I55" s="23">
        <f>VLOOKUP(C55,[3]Resumen!$F$3:$Q$367,3,0)</f>
        <v>0.95833333333333337</v>
      </c>
      <c r="J55" s="23">
        <f>VLOOKUP(C55,[3]Resumen!$F$3:$Q$367,4,0)</f>
        <v>1</v>
      </c>
      <c r="K55" s="23">
        <f>VLOOKUP(C55,[3]Resumen!$F$3:$Q$367,5,0)</f>
        <v>0.875</v>
      </c>
      <c r="L55" s="23">
        <f>VLOOKUP(C55,[3]Resumen!$F$3:$Q$367,6,0)</f>
        <v>0.97872340425531912</v>
      </c>
      <c r="M55" s="23">
        <f>VLOOKUP(C55,[3]Resumen!$F$3:$Q$367,7,0)</f>
        <v>1</v>
      </c>
      <c r="N55" s="23">
        <f>VLOOKUP(C55,[3]Resumen!$F$3:$Q$367,8,0)</f>
        <v>0.95061728395061729</v>
      </c>
      <c r="O55" s="60">
        <f t="shared" si="0"/>
        <v>0.96044567025654493</v>
      </c>
      <c r="P55" s="23">
        <f>VLOOKUP(C55,[3]Resumen!$F$3:$Q$367,9,0)</f>
        <v>1</v>
      </c>
      <c r="Q55" s="23">
        <f>VLOOKUP(C55,[3]Resumen!$F$3:$Q$367,10,0)</f>
        <v>1</v>
      </c>
      <c r="R55" s="23">
        <f>VLOOKUP(C55,[3]Resumen!$F$3:$Q$367,11,0)</f>
        <v>1</v>
      </c>
      <c r="S55" s="23">
        <f>VLOOKUP(C55,[3]Resumen!$F$3:$Q$367,12,0)</f>
        <v>0.75308641975308643</v>
      </c>
      <c r="T55" s="23">
        <v>1</v>
      </c>
      <c r="U55" s="23">
        <v>1</v>
      </c>
      <c r="V55" s="60">
        <f t="shared" si="1"/>
        <v>0.95884773662551437</v>
      </c>
      <c r="W55" s="51">
        <f t="shared" si="2"/>
        <v>-1.597933631030557E-3</v>
      </c>
      <c r="X55" s="57"/>
      <c r="Y55" s="58"/>
    </row>
    <row r="56" spans="2:25" ht="13.5" x14ac:dyDescent="0.35">
      <c r="B56" s="45">
        <v>54</v>
      </c>
      <c r="C56" s="47">
        <v>170081</v>
      </c>
      <c r="D56" s="46" t="s">
        <v>125</v>
      </c>
      <c r="E56" s="46" t="s">
        <v>91</v>
      </c>
      <c r="F56" s="46" t="str">
        <f>VLOOKUP(C56,'[2]Control programa E'!$B$13:$M$390,12,0)</f>
        <v>Área Norte</v>
      </c>
      <c r="G56" s="46" t="str">
        <f>VLOOKUP(C56,'[2]Control programa E'!$B$13:$W$390,22,0)</f>
        <v>Felipe Olmos</v>
      </c>
      <c r="H56" s="46" t="str">
        <f>VLOOKUP(C56,'[2]Control programa E'!$B$13:$R$390,17,0)</f>
        <v>VICTOR PATERNINA</v>
      </c>
      <c r="I56" s="26">
        <f>VLOOKUP(C56,[3]Resumen!$F$3:$Q$367,3,0)</f>
        <v>1</v>
      </c>
      <c r="J56" s="26">
        <f>VLOOKUP(C56,[3]Resumen!$F$3:$Q$367,4,0)</f>
        <v>1</v>
      </c>
      <c r="K56" s="26">
        <f>VLOOKUP(C56,[3]Resumen!$F$3:$Q$367,5,0)</f>
        <v>1</v>
      </c>
      <c r="L56" s="26">
        <f>VLOOKUP(C56,[3]Resumen!$F$3:$Q$367,6,0)</f>
        <v>1</v>
      </c>
      <c r="M56" s="26">
        <f>VLOOKUP(C56,[3]Resumen!$F$3:$Q$367,7,0)</f>
        <v>1</v>
      </c>
      <c r="N56" s="26">
        <f>VLOOKUP(C56,[3]Resumen!$F$3:$Q$367,8,0)</f>
        <v>1</v>
      </c>
      <c r="O56" s="61">
        <f t="shared" si="0"/>
        <v>1</v>
      </c>
      <c r="P56" s="26">
        <f>VLOOKUP(C56,[3]Resumen!$F$3:$Q$367,9,0)</f>
        <v>1</v>
      </c>
      <c r="Q56" s="26">
        <f>VLOOKUP(C56,[3]Resumen!$F$3:$Q$367,10,0)</f>
        <v>1</v>
      </c>
      <c r="R56" s="26">
        <f>VLOOKUP(C56,[3]Resumen!$F$3:$Q$367,11,0)</f>
        <v>1</v>
      </c>
      <c r="S56" s="26">
        <f>VLOOKUP(C56,[3]Resumen!$F$3:$Q$367,12,0)</f>
        <v>1</v>
      </c>
      <c r="T56" s="26">
        <v>1</v>
      </c>
      <c r="U56" s="26">
        <v>1</v>
      </c>
      <c r="V56" s="61">
        <f t="shared" si="1"/>
        <v>1</v>
      </c>
      <c r="W56" s="52">
        <f t="shared" si="2"/>
        <v>0</v>
      </c>
      <c r="X56" s="57"/>
      <c r="Y56" s="58"/>
    </row>
    <row r="57" spans="2:25" ht="13.5" x14ac:dyDescent="0.35">
      <c r="B57" s="43">
        <v>55</v>
      </c>
      <c r="C57" s="49">
        <v>109893</v>
      </c>
      <c r="D57" s="48" t="s">
        <v>126</v>
      </c>
      <c r="E57" s="48" t="s">
        <v>18</v>
      </c>
      <c r="F57" s="48" t="str">
        <f>VLOOKUP(C57,'[2]Control programa E'!$B$13:$M$390,12,0)</f>
        <v>Área Norte</v>
      </c>
      <c r="G57" s="48" t="str">
        <f>VLOOKUP(C57,'[2]Control programa E'!$B$13:$W$390,22,0)</f>
        <v>COESCO: Alexander Trujillo</v>
      </c>
      <c r="H57" s="48" t="str">
        <f>VLOOKUP(C57,'[2]Control programa E'!$B$13:$R$390,17,0)</f>
        <v>ANGELA BARANDICA</v>
      </c>
      <c r="I57" s="23">
        <f>VLOOKUP(C57,[3]Resumen!$F$3:$Q$367,3,0)</f>
        <v>0.95876288659793818</v>
      </c>
      <c r="J57" s="23">
        <f>VLOOKUP(C57,[3]Resumen!$F$3:$Q$367,4,0)</f>
        <v>1</v>
      </c>
      <c r="K57" s="23">
        <f>VLOOKUP(C57,[3]Resumen!$F$3:$Q$367,5,0)</f>
        <v>0.9509803921568627</v>
      </c>
      <c r="L57" s="23">
        <f>VLOOKUP(C57,[3]Resumen!$F$3:$Q$367,6,0)</f>
        <v>1</v>
      </c>
      <c r="M57" s="37">
        <f>VLOOKUP(C57,[3]Resumen!$F$3:$Q$367,7,0)</f>
        <v>0.52380952380952384</v>
      </c>
      <c r="N57" s="23">
        <f>VLOOKUP(C57,[3]Resumen!$F$3:$Q$367,8,0)</f>
        <v>1</v>
      </c>
      <c r="O57" s="60">
        <f t="shared" si="0"/>
        <v>0.90559213376072079</v>
      </c>
      <c r="P57" s="23">
        <f>VLOOKUP(C57,[3]Resumen!$F$3:$Q$367,9,0)</f>
        <v>0.88095238095238093</v>
      </c>
      <c r="Q57" s="23">
        <f>VLOOKUP(C57,[3]Resumen!$F$3:$Q$367,10,0)</f>
        <v>1</v>
      </c>
      <c r="R57" s="23">
        <f>VLOOKUP(C57,[3]Resumen!$F$3:$Q$367,11,0)</f>
        <v>1</v>
      </c>
      <c r="S57" s="23">
        <f>VLOOKUP(C57,[3]Resumen!$F$3:$Q$367,12,0)</f>
        <v>1</v>
      </c>
      <c r="T57" s="23">
        <v>1</v>
      </c>
      <c r="U57" s="23">
        <v>1</v>
      </c>
      <c r="V57" s="60">
        <f t="shared" si="1"/>
        <v>0.98015873015873023</v>
      </c>
      <c r="W57" s="51">
        <f t="shared" si="2"/>
        <v>7.4566596398009444E-2</v>
      </c>
      <c r="X57" s="57"/>
      <c r="Y57" s="58"/>
    </row>
    <row r="58" spans="2:25" ht="13.5" x14ac:dyDescent="0.35">
      <c r="B58" s="45">
        <v>56</v>
      </c>
      <c r="C58" s="47">
        <v>167841</v>
      </c>
      <c r="D58" s="46" t="s">
        <v>127</v>
      </c>
      <c r="E58" s="46" t="s">
        <v>78</v>
      </c>
      <c r="F58" s="46" t="str">
        <f>VLOOKUP(C58,'[2]Control programa E'!$B$13:$M$390,12,0)</f>
        <v>Área Centro</v>
      </c>
      <c r="G58" s="46" t="str">
        <f>VLOOKUP(C58,'[2]Control programa E'!$B$13:$W$390,22,0)</f>
        <v>GRUPO ÉXITO: Alcides Serna</v>
      </c>
      <c r="H58" s="46" t="str">
        <f>VLOOKUP(C58,'[2]Control programa E'!$B$13:$R$390,17,0)</f>
        <v xml:space="preserve">JUAN PABLO PIÑEROS </v>
      </c>
      <c r="I58" s="26">
        <f>VLOOKUP(C58,[3]Resumen!$F$3:$Q$367,3,0)</f>
        <v>1</v>
      </c>
      <c r="J58" s="26">
        <f>VLOOKUP(C58,[3]Resumen!$F$3:$Q$367,4,0)</f>
        <v>1</v>
      </c>
      <c r="K58" s="26">
        <f>VLOOKUP(C58,[3]Resumen!$F$3:$Q$367,5,0)</f>
        <v>1</v>
      </c>
      <c r="L58" s="26">
        <f>VLOOKUP(C58,[3]Resumen!$F$3:$Q$367,6,0)</f>
        <v>1</v>
      </c>
      <c r="M58" s="26">
        <f>VLOOKUP(C58,[3]Resumen!$F$3:$Q$367,7,0)</f>
        <v>1</v>
      </c>
      <c r="N58" s="26">
        <f>VLOOKUP(C58,[3]Resumen!$F$3:$Q$367,8,0)</f>
        <v>1</v>
      </c>
      <c r="O58" s="61">
        <f t="shared" si="0"/>
        <v>1</v>
      </c>
      <c r="P58" s="26">
        <f>VLOOKUP(C58,[3]Resumen!$F$3:$Q$367,9,0)</f>
        <v>1</v>
      </c>
      <c r="Q58" s="26">
        <f>VLOOKUP(C58,[3]Resumen!$F$3:$Q$367,10,0)</f>
        <v>1</v>
      </c>
      <c r="R58" s="26">
        <f>VLOOKUP(C58,[3]Resumen!$F$3:$Q$367,11,0)</f>
        <v>1</v>
      </c>
      <c r="S58" s="34">
        <f>VLOOKUP(C58,[3]Resumen!$F$3:$Q$367,12,0)</f>
        <v>0.70886075949367089</v>
      </c>
      <c r="T58" s="26">
        <v>1</v>
      </c>
      <c r="U58" s="26">
        <v>1</v>
      </c>
      <c r="V58" s="61">
        <f t="shared" si="1"/>
        <v>0.95147679324894519</v>
      </c>
      <c r="W58" s="52">
        <f t="shared" si="2"/>
        <v>-4.8523206751054815E-2</v>
      </c>
      <c r="X58" s="57"/>
      <c r="Y58" s="58"/>
    </row>
    <row r="59" spans="2:25" ht="13.5" x14ac:dyDescent="0.35">
      <c r="B59" s="43">
        <v>57</v>
      </c>
      <c r="C59" s="49">
        <v>169758</v>
      </c>
      <c r="D59" s="48" t="s">
        <v>130</v>
      </c>
      <c r="E59" s="48" t="s">
        <v>129</v>
      </c>
      <c r="F59" s="48" t="str">
        <f>VLOOKUP(C59,'[2]Control programa E'!$B$13:$M$390,12,0)</f>
        <v>Área Sur</v>
      </c>
      <c r="G59" s="48" t="str">
        <f>VLOOKUP(C59,'[2]Control programa E'!$B$13:$W$390,22,0)</f>
        <v>Daniel Salazar</v>
      </c>
      <c r="H59" s="48" t="str">
        <f>VLOOKUP(C59,'[2]Control programa E'!$B$13:$R$390,17,0)</f>
        <v>MARIANA VELEZ</v>
      </c>
      <c r="I59" s="23">
        <f>VLOOKUP(C59,[3]Resumen!$F$3:$Q$367,3,0)</f>
        <v>0.93478260869565222</v>
      </c>
      <c r="J59" s="23">
        <f>VLOOKUP(C59,[3]Resumen!$F$3:$Q$367,4,0)</f>
        <v>0.8</v>
      </c>
      <c r="K59" s="23">
        <f>VLOOKUP(C59,[3]Resumen!$F$3:$Q$367,5,0)</f>
        <v>0.90322580645161288</v>
      </c>
      <c r="L59" s="35">
        <f>VLOOKUP(C59,[3]Resumen!$F$3:$Q$367,6,0)</f>
        <v>0.72043010752688175</v>
      </c>
      <c r="M59" s="23">
        <f>VLOOKUP(C59,[3]Resumen!$F$3:$Q$367,7,0)</f>
        <v>0.97402597402597402</v>
      </c>
      <c r="N59" s="23">
        <f>VLOOKUP(C59,[3]Resumen!$F$3:$Q$367,8,0)</f>
        <v>1</v>
      </c>
      <c r="O59" s="60">
        <f t="shared" si="0"/>
        <v>0.88874408278335348</v>
      </c>
      <c r="P59" s="23">
        <f>VLOOKUP(C59,[3]Resumen!$F$3:$Q$367,9,0)</f>
        <v>0.96103896103896103</v>
      </c>
      <c r="Q59" s="23">
        <f>VLOOKUP(C59,[3]Resumen!$F$3:$Q$367,10,0)</f>
        <v>0.97402597402597402</v>
      </c>
      <c r="R59" s="23">
        <f>VLOOKUP(C59,[3]Resumen!$F$3:$Q$367,11,0)</f>
        <v>1</v>
      </c>
      <c r="S59" s="23">
        <f>VLOOKUP(C59,[3]Resumen!$F$3:$Q$367,12,0)</f>
        <v>1</v>
      </c>
      <c r="T59" s="23">
        <v>1</v>
      </c>
      <c r="U59" s="23">
        <v>1</v>
      </c>
      <c r="V59" s="60">
        <f t="shared" si="1"/>
        <v>0.98917748917748904</v>
      </c>
      <c r="W59" s="51">
        <f t="shared" si="2"/>
        <v>0.10043340639413556</v>
      </c>
      <c r="X59" s="57"/>
      <c r="Y59" s="58"/>
    </row>
    <row r="60" spans="2:25" ht="13.5" x14ac:dyDescent="0.35">
      <c r="B60" s="45">
        <v>58</v>
      </c>
      <c r="C60" s="47">
        <v>166753</v>
      </c>
      <c r="D60" s="46" t="s">
        <v>132</v>
      </c>
      <c r="E60" s="46" t="s">
        <v>131</v>
      </c>
      <c r="F60" s="46" t="str">
        <f>VLOOKUP(C60,'[2]Control programa E'!$B$13:$M$390,12,0)</f>
        <v>Área Sur</v>
      </c>
      <c r="G60" s="46" t="str">
        <f>VLOOKUP(C60,'[2]Control programa E'!$B$13:$W$390,22,0)</f>
        <v>Gilberto Mejía</v>
      </c>
      <c r="H60" s="46" t="str">
        <f>VLOOKUP(C60,'[2]Control programa E'!$B$13:$R$390,17,0)</f>
        <v>MARIANA VELEZ</v>
      </c>
      <c r="I60" s="26">
        <f>VLOOKUP(C60,[3]Resumen!$F$3:$Q$367,3,0)</f>
        <v>0.77777777777777779</v>
      </c>
      <c r="J60" s="26">
        <f>VLOOKUP(C60,[3]Resumen!$F$3:$Q$367,4,0)</f>
        <v>0.94791666666666663</v>
      </c>
      <c r="K60" s="36">
        <f>VLOOKUP(C60,[3]Resumen!$F$3:$Q$367,5,0)</f>
        <v>0.5625</v>
      </c>
      <c r="L60" s="26">
        <f>VLOOKUP(C60,[3]Resumen!$F$3:$Q$367,6,0)</f>
        <v>0.84375</v>
      </c>
      <c r="M60" s="26">
        <f>VLOOKUP(C60,[3]Resumen!$F$3:$Q$367,7,0)</f>
        <v>0.92592592592592593</v>
      </c>
      <c r="N60" s="26">
        <f>VLOOKUP(C60,[3]Resumen!$F$3:$Q$367,8,0)</f>
        <v>1</v>
      </c>
      <c r="O60" s="61">
        <f t="shared" si="0"/>
        <v>0.84297839506172834</v>
      </c>
      <c r="P60" s="26">
        <f>VLOOKUP(C60,[3]Resumen!$F$3:$Q$367,9,0)</f>
        <v>1</v>
      </c>
      <c r="Q60" s="26">
        <f>VLOOKUP(C60,[3]Resumen!$F$3:$Q$367,10,0)</f>
        <v>0.90123456790123457</v>
      </c>
      <c r="R60" s="26">
        <f>VLOOKUP(C60,[3]Resumen!$F$3:$Q$367,11,0)</f>
        <v>0.95061728395061729</v>
      </c>
      <c r="S60" s="26">
        <f>VLOOKUP(C60,[3]Resumen!$F$3:$Q$367,12,0)</f>
        <v>1</v>
      </c>
      <c r="T60" s="26">
        <v>1</v>
      </c>
      <c r="U60" s="26">
        <v>1</v>
      </c>
      <c r="V60" s="61">
        <f t="shared" si="1"/>
        <v>0.97530864197530864</v>
      </c>
      <c r="W60" s="52">
        <f t="shared" si="2"/>
        <v>0.13233024691358031</v>
      </c>
      <c r="X60" s="57"/>
      <c r="Y60" s="58"/>
    </row>
    <row r="61" spans="2:25" ht="13.5" x14ac:dyDescent="0.35">
      <c r="B61" s="43">
        <v>59</v>
      </c>
      <c r="C61" s="49">
        <v>167223</v>
      </c>
      <c r="D61" s="48" t="s">
        <v>134</v>
      </c>
      <c r="E61" s="48" t="s">
        <v>133</v>
      </c>
      <c r="F61" s="48" t="str">
        <f>VLOOKUP(C61,'[2]Control programa E'!$B$13:$M$390,12,0)</f>
        <v>Área Sur</v>
      </c>
      <c r="G61" s="48" t="str">
        <f>VLOOKUP(C61,'[2]Control programa E'!$B$13:$W$390,22,0)</f>
        <v>Gilberto Mejía</v>
      </c>
      <c r="H61" s="48" t="str">
        <f>VLOOKUP(C61,'[2]Control programa E'!$B$13:$R$390,17,0)</f>
        <v>MARIANA VELEZ</v>
      </c>
      <c r="I61" s="37">
        <f>VLOOKUP(C61,[3]Resumen!$F$3:$Q$367,3,0)</f>
        <v>0.5957446808510638</v>
      </c>
      <c r="J61" s="35">
        <f>VLOOKUP(C61,[3]Resumen!$F$3:$Q$367,4,0)</f>
        <v>0.64583333333333337</v>
      </c>
      <c r="K61" s="35">
        <f>VLOOKUP(C61,[3]Resumen!$F$3:$Q$367,5,0)</f>
        <v>0.64646464646464652</v>
      </c>
      <c r="L61" s="35">
        <f>VLOOKUP(C61,[3]Resumen!$F$3:$Q$367,6,0)</f>
        <v>0.66666666666666663</v>
      </c>
      <c r="M61" s="23">
        <f>VLOOKUP(C61,[3]Resumen!$F$3:$Q$367,7,0)</f>
        <v>0.76543209876543206</v>
      </c>
      <c r="N61" s="35">
        <f>VLOOKUP(C61,[3]Resumen!$F$3:$Q$367,8,0)</f>
        <v>0.66666666666666663</v>
      </c>
      <c r="O61" s="60">
        <f t="shared" si="0"/>
        <v>0.66446801545796819</v>
      </c>
      <c r="P61" s="23">
        <f>VLOOKUP(C61,[3]Resumen!$F$3:$Q$367,9,0)</f>
        <v>0.90123456790123457</v>
      </c>
      <c r="Q61" s="35">
        <f>VLOOKUP(C61,[3]Resumen!$F$3:$Q$367,10,0)</f>
        <v>0.69135802469135799</v>
      </c>
      <c r="R61" s="23">
        <f>VLOOKUP(C61,[3]Resumen!$F$3:$Q$367,11,0)</f>
        <v>0.87654320987654322</v>
      </c>
      <c r="S61" s="35">
        <f>VLOOKUP(C61,[3]Resumen!$F$3:$Q$367,12,0)</f>
        <v>0.61728395061728392</v>
      </c>
      <c r="T61" s="23">
        <v>1</v>
      </c>
      <c r="U61" s="23">
        <v>1</v>
      </c>
      <c r="V61" s="60">
        <f t="shared" si="1"/>
        <v>0.84773662551440321</v>
      </c>
      <c r="W61" s="51">
        <f t="shared" si="2"/>
        <v>0.18326861005643502</v>
      </c>
      <c r="X61" s="57"/>
      <c r="Y61" s="58"/>
    </row>
    <row r="62" spans="2:25" ht="13.5" x14ac:dyDescent="0.35">
      <c r="B62" s="45">
        <v>60</v>
      </c>
      <c r="C62" s="47">
        <v>110495</v>
      </c>
      <c r="D62" s="46" t="s">
        <v>136</v>
      </c>
      <c r="E62" s="46" t="s">
        <v>135</v>
      </c>
      <c r="F62" s="46" t="str">
        <f>VLOOKUP(C62,'[2]Control programa E'!$B$13:$M$390,12,0)</f>
        <v>Área Centro</v>
      </c>
      <c r="G62" s="46" t="str">
        <f>VLOOKUP(C62,'[2]Control programa E'!$B$13:$W$390,22,0)</f>
        <v>Uriel Contreras</v>
      </c>
      <c r="H62" s="46" t="str">
        <f>VLOOKUP(C62,'[2]Control programa E'!$B$13:$R$390,17,0)</f>
        <v>YOLIMA MESA</v>
      </c>
      <c r="I62" s="26">
        <f>VLOOKUP(C62,[3]Resumen!$F$3:$Q$367,3,0)</f>
        <v>1</v>
      </c>
      <c r="J62" s="26">
        <f>VLOOKUP(C62,[3]Resumen!$F$3:$Q$367,4,0)</f>
        <v>1</v>
      </c>
      <c r="K62" s="26">
        <f>VLOOKUP(C62,[3]Resumen!$F$3:$Q$367,5,0)</f>
        <v>1</v>
      </c>
      <c r="L62" s="26">
        <f>VLOOKUP(C62,[3]Resumen!$F$3:$Q$367,6,0)</f>
        <v>1</v>
      </c>
      <c r="M62" s="26">
        <f>VLOOKUP(C62,[3]Resumen!$F$3:$Q$367,7,0)</f>
        <v>1</v>
      </c>
      <c r="N62" s="26">
        <f>VLOOKUP(C62,[3]Resumen!$F$3:$Q$367,8,0)</f>
        <v>1</v>
      </c>
      <c r="O62" s="61">
        <f t="shared" si="0"/>
        <v>1</v>
      </c>
      <c r="P62" s="26">
        <f>VLOOKUP(C62,[3]Resumen!$F$3:$Q$367,9,0)</f>
        <v>1</v>
      </c>
      <c r="Q62" s="26">
        <f>VLOOKUP(C62,[3]Resumen!$F$3:$Q$367,10,0)</f>
        <v>1</v>
      </c>
      <c r="R62" s="26">
        <f>VLOOKUP(C62,[3]Resumen!$F$3:$Q$367,11,0)</f>
        <v>1</v>
      </c>
      <c r="S62" s="26">
        <f>VLOOKUP(C62,[3]Resumen!$F$3:$Q$367,12,0)</f>
        <v>0.95061728395061729</v>
      </c>
      <c r="T62" s="26">
        <v>1</v>
      </c>
      <c r="U62" s="26">
        <v>1</v>
      </c>
      <c r="V62" s="61">
        <f t="shared" si="1"/>
        <v>0.99176954732510281</v>
      </c>
      <c r="W62" s="52">
        <f t="shared" si="2"/>
        <v>-8.2304526748971929E-3</v>
      </c>
      <c r="X62" s="57"/>
      <c r="Y62" s="58"/>
    </row>
    <row r="63" spans="2:25" ht="13.5" x14ac:dyDescent="0.35">
      <c r="B63" s="43">
        <v>61</v>
      </c>
      <c r="C63" s="49">
        <v>109701</v>
      </c>
      <c r="D63" s="48" t="s">
        <v>137</v>
      </c>
      <c r="E63" s="48" t="s">
        <v>9</v>
      </c>
      <c r="F63" s="48" t="str">
        <f>VLOOKUP(C63,'[2]Control programa E'!$B$13:$M$390,12,0)</f>
        <v>Área Norte</v>
      </c>
      <c r="G63" s="48" t="str">
        <f>VLOOKUP(C63,'[2]Control programa E'!$B$13:$W$390,22,0)</f>
        <v>ACEVEDO: Ariel Acevedo</v>
      </c>
      <c r="H63" s="48" t="str">
        <f>VLOOKUP(C63,'[2]Control programa E'!$B$13:$R$390,17,0)</f>
        <v>ALVARO GUTIERREZ</v>
      </c>
      <c r="I63" s="23">
        <f>VLOOKUP(C63,[3]Resumen!$F$3:$Q$367,3,0)</f>
        <v>0.90196078431372551</v>
      </c>
      <c r="J63" s="37">
        <f>VLOOKUP(C63,[3]Resumen!$F$3:$Q$367,4,0)</f>
        <v>0.50549450549450547</v>
      </c>
      <c r="K63" s="23">
        <f>VLOOKUP(C63,[3]Resumen!$F$3:$Q$367,5,0)</f>
        <v>1</v>
      </c>
      <c r="L63" s="23">
        <f>VLOOKUP(C63,[3]Resumen!$F$3:$Q$367,6,0)</f>
        <v>0.95959595959595956</v>
      </c>
      <c r="M63" s="23">
        <f>VLOOKUP(C63,[3]Resumen!$F$3:$Q$367,7,0)</f>
        <v>1</v>
      </c>
      <c r="N63" s="23">
        <f>VLOOKUP(C63,[3]Resumen!$F$3:$Q$367,8,0)</f>
        <v>0.75</v>
      </c>
      <c r="O63" s="60">
        <f t="shared" si="0"/>
        <v>0.8528418749006984</v>
      </c>
      <c r="P63" s="23">
        <f>VLOOKUP(C63,[3]Resumen!$F$3:$Q$367,9,0)</f>
        <v>1</v>
      </c>
      <c r="Q63" s="23">
        <f>VLOOKUP(C63,[3]Resumen!$F$3:$Q$367,10,0)</f>
        <v>1</v>
      </c>
      <c r="R63" s="23">
        <f>VLOOKUP(C63,[3]Resumen!$F$3:$Q$367,11,0)</f>
        <v>1</v>
      </c>
      <c r="S63" s="23">
        <f>VLOOKUP(C63,[3]Resumen!$F$3:$Q$367,12,0)</f>
        <v>0.7857142857142857</v>
      </c>
      <c r="T63" s="23">
        <v>1</v>
      </c>
      <c r="U63" s="23">
        <v>1</v>
      </c>
      <c r="V63" s="60">
        <f t="shared" si="1"/>
        <v>0.9642857142857143</v>
      </c>
      <c r="W63" s="51">
        <f t="shared" si="2"/>
        <v>0.1114438393850159</v>
      </c>
      <c r="X63" s="57"/>
      <c r="Y63" s="58"/>
    </row>
    <row r="64" spans="2:25" ht="13.5" x14ac:dyDescent="0.35">
      <c r="B64" s="45">
        <v>62</v>
      </c>
      <c r="C64" s="47">
        <v>112046</v>
      </c>
      <c r="D64" s="46" t="s">
        <v>138</v>
      </c>
      <c r="E64" s="46" t="s">
        <v>18</v>
      </c>
      <c r="F64" s="46" t="str">
        <f>VLOOKUP(C64,'[2]Control programa E'!$B$13:$M$390,12,0)</f>
        <v>Área Norte</v>
      </c>
      <c r="G64" s="46" t="str">
        <f>VLOOKUP(C64,'[2]Control programa E'!$B$13:$W$390,22,0)</f>
        <v>COESCO: Alexander Trujillo</v>
      </c>
      <c r="H64" s="46" t="str">
        <f>VLOOKUP(C64,'[2]Control programa E'!$B$13:$R$390,17,0)</f>
        <v>ANGELA BARANDICA</v>
      </c>
      <c r="I64" s="26">
        <f>VLOOKUP(C64,[3]Resumen!$F$3:$Q$367,3,0)</f>
        <v>0.94117647058823528</v>
      </c>
      <c r="J64" s="26">
        <f>VLOOKUP(C64,[3]Resumen!$F$3:$Q$367,4,0)</f>
        <v>1</v>
      </c>
      <c r="K64" s="26">
        <f>VLOOKUP(C64,[3]Resumen!$F$3:$Q$367,5,0)</f>
        <v>1</v>
      </c>
      <c r="L64" s="26">
        <f>VLOOKUP(C64,[3]Resumen!$F$3:$Q$367,6,0)</f>
        <v>1</v>
      </c>
      <c r="M64" s="26">
        <f>VLOOKUP(C64,[3]Resumen!$F$3:$Q$367,7,0)</f>
        <v>0.95238095238095233</v>
      </c>
      <c r="N64" s="26">
        <f>VLOOKUP(C64,[3]Resumen!$F$3:$Q$367,8,0)</f>
        <v>0.87804878048780488</v>
      </c>
      <c r="O64" s="61">
        <f t="shared" si="0"/>
        <v>0.9619343672428321</v>
      </c>
      <c r="P64" s="26">
        <f>VLOOKUP(C64,[3]Resumen!$F$3:$Q$367,9,0)</f>
        <v>0.95238095238095233</v>
      </c>
      <c r="Q64" s="26">
        <f>VLOOKUP(C64,[3]Resumen!$F$3:$Q$367,10,0)</f>
        <v>1</v>
      </c>
      <c r="R64" s="26">
        <f>VLOOKUP(C64,[3]Resumen!$F$3:$Q$367,11,0)</f>
        <v>1</v>
      </c>
      <c r="S64" s="26">
        <f>VLOOKUP(C64,[3]Resumen!$F$3:$Q$367,12,0)</f>
        <v>1</v>
      </c>
      <c r="T64" s="26">
        <v>1</v>
      </c>
      <c r="U64" s="26">
        <v>1</v>
      </c>
      <c r="V64" s="61">
        <f t="shared" si="1"/>
        <v>0.99206349206349209</v>
      </c>
      <c r="W64" s="52">
        <f t="shared" si="2"/>
        <v>3.0129124820659992E-2</v>
      </c>
      <c r="X64" s="57"/>
      <c r="Y64" s="58"/>
    </row>
    <row r="65" spans="2:25" ht="13.5" x14ac:dyDescent="0.35">
      <c r="B65" s="43">
        <v>63</v>
      </c>
      <c r="C65" s="49">
        <v>110412</v>
      </c>
      <c r="D65" s="48" t="s">
        <v>139</v>
      </c>
      <c r="E65" s="48" t="s">
        <v>120</v>
      </c>
      <c r="F65" s="48" t="str">
        <f>VLOOKUP(C65,'[2]Control programa E'!$B$13:$M$390,12,0)</f>
        <v>Área Sur</v>
      </c>
      <c r="G65" s="48" t="str">
        <f>VLOOKUP(C65,'[2]Control programa E'!$B$13:$W$390,22,0)</f>
        <v>Alice Blum</v>
      </c>
      <c r="H65" s="48" t="str">
        <f>VLOOKUP(C65,'[2]Control programa E'!$B$13:$R$390,17,0)</f>
        <v>FERNANDO HERNANDEZ</v>
      </c>
      <c r="I65" s="23">
        <f>VLOOKUP(C65,[3]Resumen!$F$3:$Q$367,3,0)</f>
        <v>0.83838383838383834</v>
      </c>
      <c r="J65" s="23">
        <f>VLOOKUP(C65,[3]Resumen!$F$3:$Q$367,4,0)</f>
        <v>0.90217391304347827</v>
      </c>
      <c r="K65" s="23">
        <f>VLOOKUP(C65,[3]Resumen!$F$3:$Q$367,5,0)</f>
        <v>0.9375</v>
      </c>
      <c r="L65" s="37">
        <f>VLOOKUP(C65,[3]Resumen!$F$3:$Q$367,6,0)</f>
        <v>0.55208333333333337</v>
      </c>
      <c r="M65" s="23">
        <f>VLOOKUP(C65,[3]Resumen!$F$3:$Q$367,7,0)</f>
        <v>1</v>
      </c>
      <c r="N65" s="23">
        <f>VLOOKUP(C65,[3]Resumen!$F$3:$Q$367,8,0)</f>
        <v>0.80246913580246915</v>
      </c>
      <c r="O65" s="60">
        <f t="shared" si="0"/>
        <v>0.83876837009385319</v>
      </c>
      <c r="P65" s="23">
        <f>VLOOKUP(C65,[3]Resumen!$F$3:$Q$367,9,0)</f>
        <v>0.97530864197530864</v>
      </c>
      <c r="Q65" s="23">
        <f>VLOOKUP(C65,[3]Resumen!$F$3:$Q$367,10,0)</f>
        <v>1</v>
      </c>
      <c r="R65" s="23">
        <f>VLOOKUP(C65,[3]Resumen!$F$3:$Q$367,11,0)</f>
        <v>0.97530864197530864</v>
      </c>
      <c r="S65" s="23">
        <f>VLOOKUP(C65,[3]Resumen!$F$3:$Q$367,12,0)</f>
        <v>1</v>
      </c>
      <c r="T65" s="23">
        <v>1</v>
      </c>
      <c r="U65" s="23">
        <v>1</v>
      </c>
      <c r="V65" s="60">
        <f t="shared" si="1"/>
        <v>0.99176954732510281</v>
      </c>
      <c r="W65" s="51">
        <f t="shared" si="2"/>
        <v>0.15300117723124962</v>
      </c>
      <c r="X65" s="57"/>
      <c r="Y65" s="58"/>
    </row>
    <row r="66" spans="2:25" ht="13.5" x14ac:dyDescent="0.35">
      <c r="B66" s="45">
        <v>64</v>
      </c>
      <c r="C66" s="47">
        <v>166729</v>
      </c>
      <c r="D66" s="46" t="s">
        <v>141</v>
      </c>
      <c r="E66" s="46" t="s">
        <v>140</v>
      </c>
      <c r="F66" s="46" t="str">
        <f>VLOOKUP(C66,'[2]Control programa E'!$B$13:$M$390,12,0)</f>
        <v>Área Norte</v>
      </c>
      <c r="G66" s="46" t="str">
        <f>VLOOKUP(C66,'[2]Control programa E'!$B$13:$W$390,22,0)</f>
        <v>GRUPO ÉXITO: Alcides Serna</v>
      </c>
      <c r="H66" s="46" t="str">
        <f>VLOOKUP(C66,'[2]Control programa E'!$B$13:$R$390,17,0)</f>
        <v>ANGELA BARANDICA</v>
      </c>
      <c r="I66" s="26">
        <f>VLOOKUP(C66,[3]Resumen!$F$3:$Q$367,3,0)</f>
        <v>1</v>
      </c>
      <c r="J66" s="26">
        <f>VLOOKUP(C66,[3]Resumen!$F$3:$Q$367,4,0)</f>
        <v>0.87254901960784315</v>
      </c>
      <c r="K66" s="26">
        <f>VLOOKUP(C66,[3]Resumen!$F$3:$Q$367,5,0)</f>
        <v>1</v>
      </c>
      <c r="L66" s="26">
        <f>VLOOKUP(C66,[3]Resumen!$F$3:$Q$367,6,0)</f>
        <v>1</v>
      </c>
      <c r="M66" s="26">
        <f>VLOOKUP(C66,[3]Resumen!$F$3:$Q$367,7,0)</f>
        <v>1</v>
      </c>
      <c r="N66" s="26">
        <f>VLOOKUP(C66,[3]Resumen!$F$3:$Q$367,8,0)</f>
        <v>1</v>
      </c>
      <c r="O66" s="61">
        <f t="shared" si="0"/>
        <v>0.9787581699346406</v>
      </c>
      <c r="P66" s="26">
        <f>VLOOKUP(C66,[3]Resumen!$F$3:$Q$367,9,0)</f>
        <v>0.88888888888888884</v>
      </c>
      <c r="Q66" s="26">
        <f>VLOOKUP(C66,[3]Resumen!$F$3:$Q$367,10,0)</f>
        <v>1</v>
      </c>
      <c r="R66" s="26">
        <f>VLOOKUP(C66,[3]Resumen!$F$3:$Q$367,11,0)</f>
        <v>1</v>
      </c>
      <c r="S66" s="26">
        <f>VLOOKUP(C66,[3]Resumen!$F$3:$Q$367,12,0)</f>
        <v>1</v>
      </c>
      <c r="T66" s="26">
        <v>1</v>
      </c>
      <c r="U66" s="26">
        <v>1</v>
      </c>
      <c r="V66" s="61">
        <f t="shared" si="1"/>
        <v>0.98148148148148151</v>
      </c>
      <c r="W66" s="52">
        <f t="shared" si="2"/>
        <v>2.7233115468409119E-3</v>
      </c>
      <c r="X66" s="57"/>
      <c r="Y66" s="58"/>
    </row>
    <row r="67" spans="2:25" ht="13.5" x14ac:dyDescent="0.35">
      <c r="B67" s="43">
        <v>65</v>
      </c>
      <c r="C67" s="49">
        <v>112051</v>
      </c>
      <c r="D67" s="48" t="s">
        <v>142</v>
      </c>
      <c r="E67" s="48" t="s">
        <v>18</v>
      </c>
      <c r="F67" s="48" t="str">
        <f>VLOOKUP(C67,'[2]Control programa E'!$B$13:$M$390,12,0)</f>
        <v>Área Norte</v>
      </c>
      <c r="G67" s="48" t="str">
        <f>VLOOKUP(C67,'[2]Control programa E'!$B$13:$W$390,22,0)</f>
        <v xml:space="preserve">Heriberto Castro Gil / Juan Diego Castro (hijo) </v>
      </c>
      <c r="H67" s="48" t="str">
        <f>VLOOKUP(C67,'[2]Control programa E'!$B$13:$R$390,17,0)</f>
        <v>ANGELA BARANDICA</v>
      </c>
      <c r="I67" s="23">
        <f>VLOOKUP(C67,[3]Resumen!$F$3:$Q$367,3,0)</f>
        <v>0.83333333333333337</v>
      </c>
      <c r="J67" s="37">
        <f>VLOOKUP(C67,[3]Resumen!$F$3:$Q$367,4,0)</f>
        <v>0.50980392156862742</v>
      </c>
      <c r="K67" s="23">
        <f>VLOOKUP(C67,[3]Resumen!$F$3:$Q$367,5,0)</f>
        <v>1</v>
      </c>
      <c r="L67" s="23">
        <f>VLOOKUP(C67,[3]Resumen!$F$3:$Q$367,6,0)</f>
        <v>1</v>
      </c>
      <c r="M67" s="23">
        <f>VLOOKUP(C67,[3]Resumen!$F$3:$Q$367,7,0)</f>
        <v>0.84523809523809523</v>
      </c>
      <c r="N67" s="23">
        <f>VLOOKUP(C67,[3]Resumen!$F$3:$Q$367,8,0)</f>
        <v>1</v>
      </c>
      <c r="O67" s="60">
        <f t="shared" si="0"/>
        <v>0.86472922502334271</v>
      </c>
      <c r="P67" s="23">
        <f>VLOOKUP(C67,[3]Resumen!$F$3:$Q$367,9,0)</f>
        <v>0.8928571428571429</v>
      </c>
      <c r="Q67" s="23">
        <f>VLOOKUP(C67,[3]Resumen!$F$3:$Q$367,10,0)</f>
        <v>1</v>
      </c>
      <c r="R67" s="23">
        <f>VLOOKUP(C67,[3]Resumen!$F$3:$Q$367,11,0)</f>
        <v>0.8928571428571429</v>
      </c>
      <c r="S67" s="23">
        <f>VLOOKUP(C67,[3]Resumen!$F$3:$Q$367,12,0)</f>
        <v>1</v>
      </c>
      <c r="T67" s="23">
        <v>1</v>
      </c>
      <c r="U67" s="23">
        <v>1</v>
      </c>
      <c r="V67" s="60">
        <f t="shared" si="1"/>
        <v>0.9642857142857143</v>
      </c>
      <c r="W67" s="51">
        <f t="shared" si="2"/>
        <v>9.9556489262371595E-2</v>
      </c>
      <c r="X67" s="57"/>
      <c r="Y67" s="58"/>
    </row>
    <row r="68" spans="2:25" ht="13.5" x14ac:dyDescent="0.35">
      <c r="B68" s="45">
        <v>66</v>
      </c>
      <c r="C68" s="47">
        <v>112038</v>
      </c>
      <c r="D68" s="46" t="s">
        <v>145</v>
      </c>
      <c r="E68" s="46" t="s">
        <v>144</v>
      </c>
      <c r="F68" s="46" t="str">
        <f>VLOOKUP(C68,'[2]Control programa E'!$B$13:$M$390,12,0)</f>
        <v>Área Norte</v>
      </c>
      <c r="G68" s="46" t="str">
        <f>VLOOKUP(C68,'[2]Control programa E'!$B$13:$W$390,22,0)</f>
        <v>COESCO: Alexander Trujillo</v>
      </c>
      <c r="H68" s="46" t="str">
        <f>VLOOKUP(C68,'[2]Control programa E'!$B$13:$R$390,17,0)</f>
        <v>ANGELA BARANDICA</v>
      </c>
      <c r="I68" s="26">
        <f>VLOOKUP(C68,[3]Resumen!$F$3:$Q$367,3,0)</f>
        <v>1</v>
      </c>
      <c r="J68" s="26">
        <f>VLOOKUP(C68,[3]Resumen!$F$3:$Q$367,4,0)</f>
        <v>1</v>
      </c>
      <c r="K68" s="26">
        <f>VLOOKUP(C68,[3]Resumen!$F$3:$Q$367,5,0)</f>
        <v>1</v>
      </c>
      <c r="L68" s="26">
        <f>VLOOKUP(C68,[3]Resumen!$F$3:$Q$367,6,0)</f>
        <v>1</v>
      </c>
      <c r="M68" s="26">
        <f>VLOOKUP(C68,[3]Resumen!$F$3:$Q$367,7,0)</f>
        <v>1</v>
      </c>
      <c r="N68" s="26">
        <f>VLOOKUP(C68,[3]Resumen!$F$3:$Q$367,8,0)</f>
        <v>1</v>
      </c>
      <c r="O68" s="61">
        <f t="shared" ref="O68:O131" si="3">AVERAGE(I68:N68)</f>
        <v>1</v>
      </c>
      <c r="P68" s="26">
        <f>VLOOKUP(C68,[3]Resumen!$F$3:$Q$367,9,0)</f>
        <v>1</v>
      </c>
      <c r="Q68" s="26">
        <f>VLOOKUP(C68,[3]Resumen!$F$3:$Q$367,10,0)</f>
        <v>1</v>
      </c>
      <c r="R68" s="26">
        <f>VLOOKUP(C68,[3]Resumen!$F$3:$Q$367,11,0)</f>
        <v>1</v>
      </c>
      <c r="S68" s="26">
        <f>VLOOKUP(C68,[3]Resumen!$F$3:$Q$367,12,0)</f>
        <v>1</v>
      </c>
      <c r="T68" s="26">
        <v>1</v>
      </c>
      <c r="U68" s="26">
        <v>1</v>
      </c>
      <c r="V68" s="61">
        <f t="shared" ref="V68:V131" si="4">AVERAGE(P68:U68)</f>
        <v>1</v>
      </c>
      <c r="W68" s="52">
        <f t="shared" ref="W68:W131" si="5">V68-O68</f>
        <v>0</v>
      </c>
      <c r="X68" s="57"/>
      <c r="Y68" s="58"/>
    </row>
    <row r="69" spans="2:25" ht="13.5" x14ac:dyDescent="0.35">
      <c r="B69" s="43">
        <v>67</v>
      </c>
      <c r="C69" s="49">
        <v>112388</v>
      </c>
      <c r="D69" s="48" t="s">
        <v>147</v>
      </c>
      <c r="E69" s="48" t="s">
        <v>146</v>
      </c>
      <c r="F69" s="48" t="str">
        <f>VLOOKUP(C69,'[2]Control programa E'!$B$13:$M$390,12,0)</f>
        <v>Área Centro</v>
      </c>
      <c r="G69" s="48" t="str">
        <f>VLOOKUP(C69,'[2]Control programa E'!$B$13:$W$390,22,0)</f>
        <v>Combustibles Unigas SAS</v>
      </c>
      <c r="H69" s="48" t="str">
        <f>VLOOKUP(C69,'[2]Control programa E'!$B$13:$R$390,17,0)</f>
        <v>YOLIMA MESA</v>
      </c>
      <c r="I69" s="23">
        <f>VLOOKUP(C69,[3]Resumen!$F$3:$Q$367,3,0)</f>
        <v>0.95833333333333337</v>
      </c>
      <c r="J69" s="23">
        <f>VLOOKUP(C69,[3]Resumen!$F$3:$Q$367,4,0)</f>
        <v>1</v>
      </c>
      <c r="K69" s="23">
        <f>VLOOKUP(C69,[3]Resumen!$F$3:$Q$367,5,0)</f>
        <v>1</v>
      </c>
      <c r="L69" s="23">
        <f>VLOOKUP(C69,[3]Resumen!$F$3:$Q$367,6,0)</f>
        <v>0.96875</v>
      </c>
      <c r="M69" s="23">
        <f>VLOOKUP(C69,[3]Resumen!$F$3:$Q$367,7,0)</f>
        <v>0.88888888888888884</v>
      </c>
      <c r="N69" s="23">
        <f>VLOOKUP(C69,[3]Resumen!$F$3:$Q$367,8,0)</f>
        <v>1</v>
      </c>
      <c r="O69" s="60">
        <f t="shared" si="3"/>
        <v>0.96932870370370372</v>
      </c>
      <c r="P69" s="23">
        <f>VLOOKUP(C69,[3]Resumen!$F$3:$Q$367,9,0)</f>
        <v>1</v>
      </c>
      <c r="Q69" s="23">
        <f>VLOOKUP(C69,[3]Resumen!$F$3:$Q$367,10,0)</f>
        <v>1</v>
      </c>
      <c r="R69" s="23">
        <f>VLOOKUP(C69,[3]Resumen!$F$3:$Q$367,11,0)</f>
        <v>1</v>
      </c>
      <c r="S69" s="23">
        <f>VLOOKUP(C69,[3]Resumen!$F$3:$Q$367,12,0)</f>
        <v>1</v>
      </c>
      <c r="T69" s="23">
        <v>1</v>
      </c>
      <c r="U69" s="23">
        <v>1</v>
      </c>
      <c r="V69" s="60">
        <f t="shared" si="4"/>
        <v>1</v>
      </c>
      <c r="W69" s="51">
        <f t="shared" si="5"/>
        <v>3.067129629629628E-2</v>
      </c>
      <c r="X69" s="57"/>
      <c r="Y69" s="58"/>
    </row>
    <row r="70" spans="2:25" ht="13.5" x14ac:dyDescent="0.35">
      <c r="B70" s="45">
        <v>68</v>
      </c>
      <c r="C70" s="47">
        <v>164088</v>
      </c>
      <c r="D70" s="46" t="s">
        <v>149</v>
      </c>
      <c r="E70" s="46" t="s">
        <v>148</v>
      </c>
      <c r="F70" s="46" t="str">
        <f>VLOOKUP(C70,'[2]Control programa E'!$B$13:$M$390,12,0)</f>
        <v>Área Norte</v>
      </c>
      <c r="G70" s="46" t="str">
        <f>VLOOKUP(C70,'[2]Control programa E'!$B$13:$W$390,22,0)</f>
        <v>Segundo Abril B</v>
      </c>
      <c r="H70" s="46" t="str">
        <f>VLOOKUP(C70,'[2]Control programa E'!$B$13:$R$390,17,0)</f>
        <v>FABIAN TORRES</v>
      </c>
      <c r="I70" s="26">
        <f>VLOOKUP(C70,[3]Resumen!$F$3:$Q$367,3,0)</f>
        <v>0.80412371134020622</v>
      </c>
      <c r="J70" s="26">
        <f>VLOOKUP(C70,[3]Resumen!$F$3:$Q$367,4,0)</f>
        <v>0.89215686274509809</v>
      </c>
      <c r="K70" s="26">
        <f>VLOOKUP(C70,[3]Resumen!$F$3:$Q$367,5,0)</f>
        <v>0.84848484848484851</v>
      </c>
      <c r="L70" s="26">
        <f>VLOOKUP(C70,[3]Resumen!$F$3:$Q$367,6,0)</f>
        <v>1</v>
      </c>
      <c r="M70" s="26">
        <f>VLOOKUP(C70,[3]Resumen!$F$3:$Q$367,7,0)</f>
        <v>1</v>
      </c>
      <c r="N70" s="26">
        <f>VLOOKUP(C70,[3]Resumen!$F$3:$Q$367,8,0)</f>
        <v>1</v>
      </c>
      <c r="O70" s="61">
        <f t="shared" si="3"/>
        <v>0.9241275704283588</v>
      </c>
      <c r="P70" s="26">
        <f>VLOOKUP(C70,[3]Resumen!$F$3:$Q$367,9,0)</f>
        <v>1</v>
      </c>
      <c r="Q70" s="26">
        <f>VLOOKUP(C70,[3]Resumen!$F$3:$Q$367,10,0)</f>
        <v>0.92592592592592593</v>
      </c>
      <c r="R70" s="26">
        <f>VLOOKUP(C70,[3]Resumen!$F$3:$Q$367,11,0)</f>
        <v>1</v>
      </c>
      <c r="S70" s="26">
        <f>VLOOKUP(C70,[3]Resumen!$F$3:$Q$367,12,0)</f>
        <v>1</v>
      </c>
      <c r="T70" s="26">
        <v>1</v>
      </c>
      <c r="U70" s="26">
        <v>1</v>
      </c>
      <c r="V70" s="61">
        <f t="shared" si="4"/>
        <v>0.98765432098765427</v>
      </c>
      <c r="W70" s="52">
        <f t="shared" si="5"/>
        <v>6.3526750559295464E-2</v>
      </c>
      <c r="X70" s="57"/>
      <c r="Y70" s="58"/>
    </row>
    <row r="71" spans="2:25" ht="13.5" x14ac:dyDescent="0.35">
      <c r="B71" s="43">
        <v>69</v>
      </c>
      <c r="C71" s="49">
        <v>171123</v>
      </c>
      <c r="D71" s="48" t="s">
        <v>151</v>
      </c>
      <c r="E71" s="48" t="s">
        <v>150</v>
      </c>
      <c r="F71" s="48" t="str">
        <f>VLOOKUP(C71,'[2]Control programa E'!$B$13:$M$390,12,0)</f>
        <v>Área Sur</v>
      </c>
      <c r="G71" s="48" t="str">
        <f>VLOOKUP(C71,'[2]Control programa E'!$B$13:$W$390,22,0)</f>
        <v>COESCO: Francisco Diez</v>
      </c>
      <c r="H71" s="48" t="str">
        <f>VLOOKUP(C71,'[2]Control programa E'!$B$13:$R$390,17,0)</f>
        <v>MARIANA VELEZ</v>
      </c>
      <c r="I71" s="23">
        <f>VLOOKUP(C71,[3]Resumen!$F$3:$Q$367,3,0)</f>
        <v>1</v>
      </c>
      <c r="J71" s="23">
        <f>VLOOKUP(C71,[3]Resumen!$F$3:$Q$367,4,0)</f>
        <v>1</v>
      </c>
      <c r="K71" s="23">
        <f>VLOOKUP(C71,[3]Resumen!$F$3:$Q$367,5,0)</f>
        <v>0.80681818181818177</v>
      </c>
      <c r="L71" s="23">
        <f>VLOOKUP(C71,[3]Resumen!$F$3:$Q$367,6,0)</f>
        <v>0.92156862745098034</v>
      </c>
      <c r="M71" s="23">
        <f>VLOOKUP(C71,[3]Resumen!$F$3:$Q$367,7,0)</f>
        <v>0.9642857142857143</v>
      </c>
      <c r="N71" s="23">
        <f>VLOOKUP(C71,[3]Resumen!$F$3:$Q$367,8,0)</f>
        <v>1</v>
      </c>
      <c r="O71" s="60">
        <f t="shared" si="3"/>
        <v>0.94877875392581268</v>
      </c>
      <c r="P71" s="23">
        <f>VLOOKUP(C71,[3]Resumen!$F$3:$Q$367,9,0)</f>
        <v>1</v>
      </c>
      <c r="Q71" s="23">
        <f>VLOOKUP(C71,[3]Resumen!$F$3:$Q$367,10,0)</f>
        <v>0.91666666666666663</v>
      </c>
      <c r="R71" s="23">
        <f>VLOOKUP(C71,[3]Resumen!$F$3:$Q$367,11,0)</f>
        <v>1</v>
      </c>
      <c r="S71" s="23">
        <f>VLOOKUP(C71,[3]Resumen!$F$3:$Q$367,12,0)</f>
        <v>1</v>
      </c>
      <c r="T71" s="23">
        <v>1</v>
      </c>
      <c r="U71" s="23">
        <v>1</v>
      </c>
      <c r="V71" s="60">
        <f t="shared" si="4"/>
        <v>0.98611111111111105</v>
      </c>
      <c r="W71" s="51">
        <f t="shared" si="5"/>
        <v>3.733235718529837E-2</v>
      </c>
      <c r="X71" s="57"/>
      <c r="Y71" s="58"/>
    </row>
    <row r="72" spans="2:25" ht="13.5" x14ac:dyDescent="0.35">
      <c r="B72" s="45">
        <v>70</v>
      </c>
      <c r="C72" s="47">
        <v>168904</v>
      </c>
      <c r="D72" s="46" t="s">
        <v>152</v>
      </c>
      <c r="E72" s="46" t="s">
        <v>76</v>
      </c>
      <c r="F72" s="46" t="str">
        <f>VLOOKUP(C72,'[2]Control programa E'!$B$13:$M$390,12,0)</f>
        <v>Área Sur</v>
      </c>
      <c r="G72" s="46" t="str">
        <f>VLOOKUP(C72,'[2]Control programa E'!$B$13:$W$390,22,0)</f>
        <v>COESCO: Francisco Diez</v>
      </c>
      <c r="H72" s="46" t="str">
        <f>VLOOKUP(C72,'[2]Control programa E'!$B$13:$R$390,17,0)</f>
        <v>FERNANDO HERNANDEZ</v>
      </c>
      <c r="I72" s="26">
        <f>VLOOKUP(C72,[3]Resumen!$F$3:$Q$367,3,0)</f>
        <v>1</v>
      </c>
      <c r="J72" s="26">
        <f>VLOOKUP(C72,[3]Resumen!$F$3:$Q$367,4,0)</f>
        <v>0.92708333333333337</v>
      </c>
      <c r="K72" s="26">
        <f>VLOOKUP(C72,[3]Resumen!$F$3:$Q$367,5,0)</f>
        <v>1</v>
      </c>
      <c r="L72" s="26">
        <f>VLOOKUP(C72,[3]Resumen!$F$3:$Q$367,6,0)</f>
        <v>1</v>
      </c>
      <c r="M72" s="26">
        <f>VLOOKUP(C72,[3]Resumen!$F$3:$Q$367,7,0)</f>
        <v>1</v>
      </c>
      <c r="N72" s="26">
        <f>VLOOKUP(C72,[3]Resumen!$F$3:$Q$367,8,0)</f>
        <v>0.90123456790123457</v>
      </c>
      <c r="O72" s="61">
        <f t="shared" si="3"/>
        <v>0.97138631687242805</v>
      </c>
      <c r="P72" s="26">
        <f>VLOOKUP(C72,[3]Resumen!$F$3:$Q$367,9,0)</f>
        <v>1</v>
      </c>
      <c r="Q72" s="26">
        <f>VLOOKUP(C72,[3]Resumen!$F$3:$Q$367,10,0)</f>
        <v>1</v>
      </c>
      <c r="R72" s="26">
        <f>VLOOKUP(C72,[3]Resumen!$F$3:$Q$367,11,0)</f>
        <v>0.97530864197530864</v>
      </c>
      <c r="S72" s="26">
        <f>VLOOKUP(C72,[3]Resumen!$F$3:$Q$367,12,0)</f>
        <v>1</v>
      </c>
      <c r="T72" s="26">
        <v>1</v>
      </c>
      <c r="U72" s="26">
        <v>1</v>
      </c>
      <c r="V72" s="61">
        <f t="shared" si="4"/>
        <v>0.99588477366255146</v>
      </c>
      <c r="W72" s="52">
        <f t="shared" si="5"/>
        <v>2.4498456790123413E-2</v>
      </c>
      <c r="X72" s="57"/>
      <c r="Y72" s="58"/>
    </row>
    <row r="73" spans="2:25" ht="13.5" x14ac:dyDescent="0.35">
      <c r="B73" s="43">
        <v>71</v>
      </c>
      <c r="C73" s="49">
        <v>162693</v>
      </c>
      <c r="D73" s="48" t="s">
        <v>153</v>
      </c>
      <c r="E73" s="48" t="s">
        <v>148</v>
      </c>
      <c r="F73" s="48" t="str">
        <f>VLOOKUP(C73,'[2]Control programa E'!$B$13:$M$390,12,0)</f>
        <v>Área Norte</v>
      </c>
      <c r="G73" s="48" t="str">
        <f>VLOOKUP(C73,'[2]Control programa E'!$B$13:$W$390,22,0)</f>
        <v>Camova/ Camilo Sarmiento</v>
      </c>
      <c r="H73" s="48" t="str">
        <f>VLOOKUP(C73,'[2]Control programa E'!$B$13:$R$390,17,0)</f>
        <v>FABIAN TORRES</v>
      </c>
      <c r="I73" s="23">
        <f>VLOOKUP(C73,[3]Resumen!$F$3:$Q$367,3,0)</f>
        <v>0.93814432989690721</v>
      </c>
      <c r="J73" s="23">
        <f>VLOOKUP(C73,[3]Resumen!$F$3:$Q$367,4,0)</f>
        <v>1</v>
      </c>
      <c r="K73" s="23">
        <f>VLOOKUP(C73,[3]Resumen!$F$3:$Q$367,5,0)</f>
        <v>0.96969696969696972</v>
      </c>
      <c r="L73" s="23">
        <f>VLOOKUP(C73,[3]Resumen!$F$3:$Q$367,6,0)</f>
        <v>1</v>
      </c>
      <c r="M73" s="23">
        <f>VLOOKUP(C73,[3]Resumen!$F$3:$Q$367,7,0)</f>
        <v>1</v>
      </c>
      <c r="N73" s="23">
        <f>VLOOKUP(C73,[3]Resumen!$F$3:$Q$367,8,0)</f>
        <v>1</v>
      </c>
      <c r="O73" s="60">
        <f t="shared" si="3"/>
        <v>0.98464021659897949</v>
      </c>
      <c r="P73" s="23">
        <f>VLOOKUP(C73,[3]Resumen!$F$3:$Q$367,9,0)</f>
        <v>1</v>
      </c>
      <c r="Q73" s="23">
        <f>VLOOKUP(C73,[3]Resumen!$F$3:$Q$367,10,0)</f>
        <v>1</v>
      </c>
      <c r="R73" s="23">
        <f>VLOOKUP(C73,[3]Resumen!$F$3:$Q$367,11,0)</f>
        <v>1</v>
      </c>
      <c r="S73" s="23">
        <f>VLOOKUP(C73,[3]Resumen!$F$3:$Q$367,12,0)</f>
        <v>1</v>
      </c>
      <c r="T73" s="23">
        <v>1</v>
      </c>
      <c r="U73" s="23">
        <v>1</v>
      </c>
      <c r="V73" s="60">
        <f t="shared" si="4"/>
        <v>1</v>
      </c>
      <c r="W73" s="51">
        <f t="shared" si="5"/>
        <v>1.535978340102051E-2</v>
      </c>
      <c r="X73" s="57"/>
      <c r="Y73" s="58"/>
    </row>
    <row r="74" spans="2:25" ht="13.5" x14ac:dyDescent="0.35">
      <c r="B74" s="45">
        <v>72</v>
      </c>
      <c r="C74" s="47">
        <v>168555</v>
      </c>
      <c r="D74" s="46" t="s">
        <v>154</v>
      </c>
      <c r="E74" s="46" t="s">
        <v>64</v>
      </c>
      <c r="F74" s="46" t="str">
        <f>VLOOKUP(C74,'[2]Control programa E'!$B$13:$M$390,12,0)</f>
        <v>Área Sur</v>
      </c>
      <c r="G74" s="46" t="str">
        <f>VLOOKUP(C74,'[2]Control programa E'!$B$13:$W$390,22,0)</f>
        <v>COESCO: Francisco Diez</v>
      </c>
      <c r="H74" s="46" t="str">
        <f>VLOOKUP(C74,'[2]Control programa E'!$B$13:$R$390,17,0)</f>
        <v>FERNANDO HERNANDEZ</v>
      </c>
      <c r="I74" s="26">
        <f>VLOOKUP(C74,[3]Resumen!$F$3:$Q$367,3,0)</f>
        <v>0.98039215686274506</v>
      </c>
      <c r="J74" s="26">
        <f>VLOOKUP(C74,[3]Resumen!$F$3:$Q$367,4,0)</f>
        <v>0.97802197802197799</v>
      </c>
      <c r="K74" s="26">
        <f>VLOOKUP(C74,[3]Resumen!$F$3:$Q$367,5,0)</f>
        <v>0.97058823529411764</v>
      </c>
      <c r="L74" s="36">
        <f>VLOOKUP(C74,[3]Resumen!$F$3:$Q$367,6,0)</f>
        <v>0.5056179775280899</v>
      </c>
      <c r="M74" s="26">
        <f>VLOOKUP(C74,[3]Resumen!$F$3:$Q$367,7,0)</f>
        <v>0.95121951219512191</v>
      </c>
      <c r="N74" s="26">
        <f>VLOOKUP(C74,[3]Resumen!$F$3:$Q$367,8,0)</f>
        <v>1</v>
      </c>
      <c r="O74" s="61">
        <f t="shared" si="3"/>
        <v>0.89763997665034212</v>
      </c>
      <c r="P74" s="26">
        <f>VLOOKUP(C74,[3]Resumen!$F$3:$Q$367,9,0)</f>
        <v>1</v>
      </c>
      <c r="Q74" s="26">
        <f>VLOOKUP(C74,[3]Resumen!$F$3:$Q$367,10,0)</f>
        <v>1</v>
      </c>
      <c r="R74" s="26">
        <f>VLOOKUP(C74,[3]Resumen!$F$3:$Q$367,11,0)</f>
        <v>1</v>
      </c>
      <c r="S74" s="34">
        <f>VLOOKUP(C74,[3]Resumen!$F$3:$Q$367,12,0)</f>
        <v>0.73170731707317072</v>
      </c>
      <c r="T74" s="26">
        <v>1</v>
      </c>
      <c r="U74" s="26">
        <v>1</v>
      </c>
      <c r="V74" s="61">
        <f t="shared" si="4"/>
        <v>0.95528455284552838</v>
      </c>
      <c r="W74" s="52">
        <f t="shared" si="5"/>
        <v>5.7644576195186259E-2</v>
      </c>
      <c r="X74" s="57"/>
      <c r="Y74" s="58"/>
    </row>
    <row r="75" spans="2:25" ht="13.5" x14ac:dyDescent="0.35">
      <c r="B75" s="43">
        <v>73</v>
      </c>
      <c r="C75" s="49">
        <v>146923</v>
      </c>
      <c r="D75" s="48" t="s">
        <v>156</v>
      </c>
      <c r="E75" s="48" t="s">
        <v>155</v>
      </c>
      <c r="F75" s="48" t="str">
        <f>VLOOKUP(C75,'[2]Control programa E'!$B$13:$M$390,12,0)</f>
        <v>Área Centro</v>
      </c>
      <c r="G75" s="48" t="str">
        <f>VLOOKUP(C75,'[2]Control programa E'!$B$13:$W$390,22,0)</f>
        <v>Uriel Contreras</v>
      </c>
      <c r="H75" s="48" t="str">
        <f>VLOOKUP(C75,'[2]Control programa E'!$B$13:$R$390,17,0)</f>
        <v>YOLIMA MESA</v>
      </c>
      <c r="I75" s="23">
        <f>VLOOKUP(C75,[3]Resumen!$F$3:$Q$367,3,0)</f>
        <v>1</v>
      </c>
      <c r="J75" s="23">
        <f>VLOOKUP(C75,[3]Resumen!$F$3:$Q$367,4,0)</f>
        <v>1</v>
      </c>
      <c r="K75" s="23">
        <f>VLOOKUP(C75,[3]Resumen!$F$3:$Q$367,5,0)</f>
        <v>1</v>
      </c>
      <c r="L75" s="23">
        <f>VLOOKUP(C75,[3]Resumen!$F$3:$Q$367,6,0)</f>
        <v>1</v>
      </c>
      <c r="M75" s="23">
        <f>VLOOKUP(C75,[3]Resumen!$F$3:$Q$367,7,0)</f>
        <v>1</v>
      </c>
      <c r="N75" s="23">
        <f>VLOOKUP(C75,[3]Resumen!$F$3:$Q$367,8,0)</f>
        <v>1</v>
      </c>
      <c r="O75" s="60">
        <f t="shared" si="3"/>
        <v>1</v>
      </c>
      <c r="P75" s="23">
        <f>VLOOKUP(C75,[3]Resumen!$F$3:$Q$367,9,0)</f>
        <v>1</v>
      </c>
      <c r="Q75" s="23">
        <f>VLOOKUP(C75,[3]Resumen!$F$3:$Q$367,10,0)</f>
        <v>1</v>
      </c>
      <c r="R75" s="23">
        <f>VLOOKUP(C75,[3]Resumen!$F$3:$Q$367,11,0)</f>
        <v>1</v>
      </c>
      <c r="S75" s="23">
        <f>VLOOKUP(C75,[3]Resumen!$F$3:$Q$367,12,0)</f>
        <v>1</v>
      </c>
      <c r="T75" s="23">
        <v>1</v>
      </c>
      <c r="U75" s="23">
        <v>1</v>
      </c>
      <c r="V75" s="60">
        <f t="shared" si="4"/>
        <v>1</v>
      </c>
      <c r="W75" s="51">
        <f t="shared" si="5"/>
        <v>0</v>
      </c>
      <c r="X75" s="57"/>
      <c r="Y75" s="58"/>
    </row>
    <row r="76" spans="2:25" ht="13.5" x14ac:dyDescent="0.35">
      <c r="B76" s="45">
        <v>74</v>
      </c>
      <c r="C76" s="47">
        <v>111349</v>
      </c>
      <c r="D76" s="46" t="s">
        <v>157</v>
      </c>
      <c r="E76" s="46" t="s">
        <v>47</v>
      </c>
      <c r="F76" s="46" t="str">
        <f>VLOOKUP(C76,'[2]Control programa E'!$B$13:$M$390,12,0)</f>
        <v>Área Sur</v>
      </c>
      <c r="G76" s="46" t="str">
        <f>VLOOKUP(C76,'[2]Control programa E'!$B$13:$W$390,22,0)</f>
        <v>Maria Elena y Alonso Villacis</v>
      </c>
      <c r="H76" s="46" t="str">
        <f>VLOOKUP(C76,'[2]Control programa E'!$B$13:$R$390,17,0)</f>
        <v xml:space="preserve">FABIO ANDRES ROJAS </v>
      </c>
      <c r="I76" s="26">
        <f>VLOOKUP(C76,[3]Resumen!$F$3:$Q$367,3,0)</f>
        <v>0.89473684210526316</v>
      </c>
      <c r="J76" s="26">
        <f>VLOOKUP(C76,[3]Resumen!$F$3:$Q$367,4,0)</f>
        <v>1</v>
      </c>
      <c r="K76" s="26">
        <f>VLOOKUP(C76,[3]Resumen!$F$3:$Q$367,5,0)</f>
        <v>1</v>
      </c>
      <c r="L76" s="26">
        <f>VLOOKUP(C76,[3]Resumen!$F$3:$Q$367,6,0)</f>
        <v>0.80219780219780223</v>
      </c>
      <c r="M76" s="26">
        <f>VLOOKUP(C76,[3]Resumen!$F$3:$Q$367,7,0)</f>
        <v>1</v>
      </c>
      <c r="N76" s="26">
        <f>VLOOKUP(C76,[3]Resumen!$F$3:$Q$367,8,0)</f>
        <v>1</v>
      </c>
      <c r="O76" s="61">
        <f t="shared" si="3"/>
        <v>0.94948910738384429</v>
      </c>
      <c r="P76" s="26">
        <f>VLOOKUP(C76,[3]Resumen!$F$3:$Q$367,9,0)</f>
        <v>1</v>
      </c>
      <c r="Q76" s="26">
        <f>VLOOKUP(C76,[3]Resumen!$F$3:$Q$367,10,0)</f>
        <v>1</v>
      </c>
      <c r="R76" s="26">
        <f>VLOOKUP(C76,[3]Resumen!$F$3:$Q$367,11,0)</f>
        <v>1</v>
      </c>
      <c r="S76" s="59" t="s">
        <v>548</v>
      </c>
      <c r="T76" s="26">
        <v>1</v>
      </c>
      <c r="U76" s="26">
        <v>1</v>
      </c>
      <c r="V76" s="61">
        <f t="shared" si="4"/>
        <v>1</v>
      </c>
      <c r="W76" s="52">
        <f t="shared" si="5"/>
        <v>5.0510892616155711E-2</v>
      </c>
      <c r="X76" s="57"/>
      <c r="Y76" s="58"/>
    </row>
    <row r="77" spans="2:25" ht="13.5" x14ac:dyDescent="0.35">
      <c r="B77" s="43">
        <v>75</v>
      </c>
      <c r="C77" s="49">
        <v>113684</v>
      </c>
      <c r="D77" s="48" t="s">
        <v>158</v>
      </c>
      <c r="E77" s="48" t="s">
        <v>9</v>
      </c>
      <c r="F77" s="48" t="str">
        <f>VLOOKUP(C77,'[2]Control programa E'!$B$13:$M$390,12,0)</f>
        <v>Área Norte</v>
      </c>
      <c r="G77" s="48" t="str">
        <f>VLOOKUP(C77,'[2]Control programa E'!$B$13:$W$390,22,0)</f>
        <v>GRUPO ESTACIONES: Andrés Mejía</v>
      </c>
      <c r="H77" s="48" t="str">
        <f>VLOOKUP(C77,'[2]Control programa E'!$B$13:$R$390,17,0)</f>
        <v>ALVARO GUTIERREZ</v>
      </c>
      <c r="I77" s="23">
        <f>VLOOKUP(C77,[3]Resumen!$F$3:$Q$367,3,0)</f>
        <v>1</v>
      </c>
      <c r="J77" s="23">
        <f>VLOOKUP(C77,[3]Resumen!$F$3:$Q$367,4,0)</f>
        <v>1</v>
      </c>
      <c r="K77" s="23">
        <f>VLOOKUP(C77,[3]Resumen!$F$3:$Q$367,5,0)</f>
        <v>1</v>
      </c>
      <c r="L77" s="23">
        <f>VLOOKUP(C77,[3]Resumen!$F$3:$Q$367,6,0)</f>
        <v>1</v>
      </c>
      <c r="M77" s="23">
        <f>VLOOKUP(C77,[3]Resumen!$F$3:$Q$367,7,0)</f>
        <v>1</v>
      </c>
      <c r="N77" s="23">
        <f>VLOOKUP(C77,[3]Resumen!$F$3:$Q$367,8,0)</f>
        <v>1</v>
      </c>
      <c r="O77" s="60">
        <f t="shared" si="3"/>
        <v>1</v>
      </c>
      <c r="P77" s="23">
        <f>VLOOKUP(C77,[3]Resumen!$F$3:$Q$367,9,0)</f>
        <v>1</v>
      </c>
      <c r="Q77" s="23">
        <f>VLOOKUP(C77,[3]Resumen!$F$3:$Q$367,10,0)</f>
        <v>1</v>
      </c>
      <c r="R77" s="23">
        <f>VLOOKUP(C77,[3]Resumen!$F$3:$Q$367,11,0)</f>
        <v>1</v>
      </c>
      <c r="S77" s="23">
        <f>VLOOKUP(C77,[3]Resumen!$F$3:$Q$367,12,0)</f>
        <v>1</v>
      </c>
      <c r="T77" s="23">
        <v>1</v>
      </c>
      <c r="U77" s="23">
        <v>1</v>
      </c>
      <c r="V77" s="60">
        <f t="shared" si="4"/>
        <v>1</v>
      </c>
      <c r="W77" s="51">
        <f t="shared" si="5"/>
        <v>0</v>
      </c>
      <c r="X77" s="57"/>
      <c r="Y77" s="58"/>
    </row>
    <row r="78" spans="2:25" ht="13.5" x14ac:dyDescent="0.35">
      <c r="B78" s="45">
        <v>76</v>
      </c>
      <c r="C78" s="47">
        <v>166957</v>
      </c>
      <c r="D78" s="46" t="s">
        <v>160</v>
      </c>
      <c r="E78" s="46" t="s">
        <v>159</v>
      </c>
      <c r="F78" s="46" t="str">
        <f>VLOOKUP(C78,'[2]Control programa E'!$B$13:$M$390,12,0)</f>
        <v>Área Centro</v>
      </c>
      <c r="G78" s="46" t="str">
        <f>VLOOKUP(C78,'[2]Control programa E'!$B$13:$W$390,22,0)</f>
        <v>REDH: Humberto Hernandez</v>
      </c>
      <c r="H78" s="46" t="str">
        <f>VLOOKUP(C78,'[2]Control programa E'!$B$13:$R$390,17,0)</f>
        <v>IVAN PINZON</v>
      </c>
      <c r="I78" s="26">
        <f>VLOOKUP(C78,[3]Resumen!$F$3:$Q$367,3,0)</f>
        <v>0.98958333333333337</v>
      </c>
      <c r="J78" s="26">
        <f>VLOOKUP(C78,[3]Resumen!$F$3:$Q$367,4,0)</f>
        <v>1</v>
      </c>
      <c r="K78" s="26">
        <f>VLOOKUP(C78,[3]Resumen!$F$3:$Q$367,5,0)</f>
        <v>1</v>
      </c>
      <c r="L78" s="26">
        <f>VLOOKUP(C78,[3]Resumen!$F$3:$Q$367,6,0)</f>
        <v>0.78125</v>
      </c>
      <c r="M78" s="26">
        <f>VLOOKUP(C78,[3]Resumen!$F$3:$Q$367,7,0)</f>
        <v>1</v>
      </c>
      <c r="N78" s="26">
        <f>VLOOKUP(C78,[3]Resumen!$F$3:$Q$367,8,0)</f>
        <v>1</v>
      </c>
      <c r="O78" s="61">
        <f t="shared" si="3"/>
        <v>0.96180555555555569</v>
      </c>
      <c r="P78" s="26">
        <f>VLOOKUP(C78,[3]Resumen!$F$3:$Q$367,9,0)</f>
        <v>1</v>
      </c>
      <c r="Q78" s="26">
        <f>VLOOKUP(C78,[3]Resumen!$F$3:$Q$367,10,0)</f>
        <v>1</v>
      </c>
      <c r="R78" s="26">
        <f>VLOOKUP(C78,[3]Resumen!$F$3:$Q$367,11,0)</f>
        <v>1</v>
      </c>
      <c r="S78" s="26">
        <f>VLOOKUP(C78,[3]Resumen!$F$3:$Q$367,12,0)</f>
        <v>1</v>
      </c>
      <c r="T78" s="26">
        <v>1</v>
      </c>
      <c r="U78" s="26">
        <v>1</v>
      </c>
      <c r="V78" s="61">
        <f t="shared" si="4"/>
        <v>1</v>
      </c>
      <c r="W78" s="52">
        <f t="shared" si="5"/>
        <v>3.8194444444444309E-2</v>
      </c>
      <c r="X78" s="57"/>
      <c r="Y78" s="58"/>
    </row>
    <row r="79" spans="2:25" ht="13.5" x14ac:dyDescent="0.35">
      <c r="B79" s="43">
        <v>77</v>
      </c>
      <c r="C79" s="49">
        <v>167842</v>
      </c>
      <c r="D79" s="48" t="s">
        <v>161</v>
      </c>
      <c r="E79" s="48" t="s">
        <v>78</v>
      </c>
      <c r="F79" s="48" t="str">
        <f>VLOOKUP(C79,'[2]Control programa E'!$B$13:$M$390,12,0)</f>
        <v>Área Centro</v>
      </c>
      <c r="G79" s="48" t="str">
        <f>VLOOKUP(C79,'[2]Control programa E'!$B$13:$W$390,22,0)</f>
        <v>GRUPO ÉXITO: Alcides Serna</v>
      </c>
      <c r="H79" s="48" t="str">
        <f>VLOOKUP(C79,'[2]Control programa E'!$B$13:$R$390,17,0)</f>
        <v xml:space="preserve">JUAN PABLO PIÑEROS </v>
      </c>
      <c r="I79" s="23">
        <f>VLOOKUP(C79,[3]Resumen!$F$3:$Q$367,3,0)</f>
        <v>0.93137254901960786</v>
      </c>
      <c r="J79" s="23">
        <f>VLOOKUP(C79,[3]Resumen!$F$3:$Q$367,4,0)</f>
        <v>1</v>
      </c>
      <c r="K79" s="23">
        <f>VLOOKUP(C79,[3]Resumen!$F$3:$Q$367,5,0)</f>
        <v>0.79411764705882348</v>
      </c>
      <c r="L79" s="35">
        <f>VLOOKUP(C79,[3]Resumen!$F$3:$Q$367,6,0)</f>
        <v>0.69791666666666663</v>
      </c>
      <c r="M79" s="23">
        <f>VLOOKUP(C79,[3]Resumen!$F$3:$Q$367,7,0)</f>
        <v>1</v>
      </c>
      <c r="N79" s="23">
        <f>VLOOKUP(C79,[3]Resumen!$F$3:$Q$367,8,0)</f>
        <v>1</v>
      </c>
      <c r="O79" s="60">
        <f t="shared" si="3"/>
        <v>0.90390114379084974</v>
      </c>
      <c r="P79" s="23">
        <f>VLOOKUP(C79,[3]Resumen!$F$3:$Q$367,9,0)</f>
        <v>1</v>
      </c>
      <c r="Q79" s="23">
        <f>VLOOKUP(C79,[3]Resumen!$F$3:$Q$367,10,0)</f>
        <v>0.75</v>
      </c>
      <c r="R79" s="37">
        <f>VLOOKUP(C79,[3]Resumen!$F$3:$Q$367,11,0)</f>
        <v>0.53658536585365857</v>
      </c>
      <c r="S79" s="23">
        <f>VLOOKUP(C79,[3]Resumen!$F$3:$Q$367,12,0)</f>
        <v>0.86585365853658536</v>
      </c>
      <c r="T79" s="23">
        <v>1</v>
      </c>
      <c r="U79" s="23">
        <v>1</v>
      </c>
      <c r="V79" s="60">
        <f t="shared" si="4"/>
        <v>0.85873983739837401</v>
      </c>
      <c r="W79" s="51">
        <f t="shared" si="5"/>
        <v>-4.5161306392475731E-2</v>
      </c>
      <c r="X79" s="57"/>
      <c r="Y79" s="58"/>
    </row>
    <row r="80" spans="2:25" ht="13.5" x14ac:dyDescent="0.35">
      <c r="B80" s="45">
        <v>78</v>
      </c>
      <c r="C80" s="47">
        <v>171203</v>
      </c>
      <c r="D80" s="46" t="s">
        <v>162</v>
      </c>
      <c r="E80" s="46" t="s">
        <v>78</v>
      </c>
      <c r="F80" s="46" t="str">
        <f>VLOOKUP(C80,'[2]Control programa E'!$B$13:$M$390,12,0)</f>
        <v>Área Centro</v>
      </c>
      <c r="G80" s="46" t="str">
        <f>VLOOKUP(C80,'[2]Control programa E'!$B$13:$W$390,22,0)</f>
        <v>COESCO: Julian Torrado</v>
      </c>
      <c r="H80" s="46" t="str">
        <f>VLOOKUP(C80,'[2]Control programa E'!$B$13:$R$390,17,0)</f>
        <v xml:space="preserve">JUAN PABLO PIÑEROS </v>
      </c>
      <c r="I80" s="26">
        <f>VLOOKUP(C80,[3]Resumen!$F$3:$Q$367,3,0)</f>
        <v>0.91919191919191923</v>
      </c>
      <c r="J80" s="26">
        <f>VLOOKUP(C80,[3]Resumen!$F$3:$Q$367,4,0)</f>
        <v>0.956989247311828</v>
      </c>
      <c r="K80" s="26">
        <f>VLOOKUP(C80,[3]Resumen!$F$3:$Q$367,5,0)</f>
        <v>0.96</v>
      </c>
      <c r="L80" s="34">
        <f>VLOOKUP(C80,[3]Resumen!$F$3:$Q$367,6,0)</f>
        <v>0.64</v>
      </c>
      <c r="M80" s="34">
        <f>VLOOKUP(C80,[3]Resumen!$F$3:$Q$367,7,0)</f>
        <v>0.73170731707317072</v>
      </c>
      <c r="N80" s="26">
        <f>VLOOKUP(C80,[3]Resumen!$F$3:$Q$367,8,0)</f>
        <v>0.92682926829268297</v>
      </c>
      <c r="O80" s="61">
        <f t="shared" si="3"/>
        <v>0.85578629197826672</v>
      </c>
      <c r="P80" s="26">
        <f>VLOOKUP(C80,[3]Resumen!$F$3:$Q$367,9,0)</f>
        <v>0.9642857142857143</v>
      </c>
      <c r="Q80" s="26">
        <f>VLOOKUP(C80,[3]Resumen!$F$3:$Q$367,10,0)</f>
        <v>1</v>
      </c>
      <c r="R80" s="26">
        <f>VLOOKUP(C80,[3]Resumen!$F$3:$Q$367,11,0)</f>
        <v>1</v>
      </c>
      <c r="S80" s="26">
        <f>VLOOKUP(C80,[3]Resumen!$F$3:$Q$367,12,0)</f>
        <v>0.97619047619047616</v>
      </c>
      <c r="T80" s="26">
        <v>1</v>
      </c>
      <c r="U80" s="26">
        <v>1</v>
      </c>
      <c r="V80" s="61">
        <f t="shared" si="4"/>
        <v>0.99007936507936511</v>
      </c>
      <c r="W80" s="52">
        <f t="shared" si="5"/>
        <v>0.13429307310109839</v>
      </c>
      <c r="X80" s="57"/>
      <c r="Y80" s="58"/>
    </row>
    <row r="81" spans="2:25" ht="13.5" x14ac:dyDescent="0.35">
      <c r="B81" s="43">
        <v>79</v>
      </c>
      <c r="C81" s="49">
        <v>109802</v>
      </c>
      <c r="D81" s="48" t="s">
        <v>163</v>
      </c>
      <c r="E81" s="48" t="s">
        <v>9</v>
      </c>
      <c r="F81" s="48" t="str">
        <f>VLOOKUP(C81,'[2]Control programa E'!$B$13:$M$390,12,0)</f>
        <v>Área Norte</v>
      </c>
      <c r="G81" s="48" t="str">
        <f>VLOOKUP(C81,'[2]Control programa E'!$B$13:$W$390,22,0)</f>
        <v>GRUPO ESTACIONES: Maria Victoria Jaramillo</v>
      </c>
      <c r="H81" s="48" t="str">
        <f>VLOOKUP(C81,'[2]Control programa E'!$B$13:$R$390,17,0)</f>
        <v>ALVARO GUTIERREZ</v>
      </c>
      <c r="I81" s="23">
        <f>VLOOKUP(C81,[3]Resumen!$F$3:$Q$367,3,0)</f>
        <v>1</v>
      </c>
      <c r="J81" s="23">
        <f>VLOOKUP(C81,[3]Resumen!$F$3:$Q$367,4,0)</f>
        <v>0.92929292929292928</v>
      </c>
      <c r="K81" s="23">
        <f>VLOOKUP(C81,[3]Resumen!$F$3:$Q$367,5,0)</f>
        <v>1</v>
      </c>
      <c r="L81" s="23">
        <f>VLOOKUP(C81,[3]Resumen!$F$3:$Q$367,6,0)</f>
        <v>0.97058823529411764</v>
      </c>
      <c r="M81" s="23">
        <f>VLOOKUP(C81,[3]Resumen!$F$3:$Q$367,7,0)</f>
        <v>1</v>
      </c>
      <c r="N81" s="23">
        <f>VLOOKUP(C81,[3]Resumen!$F$3:$Q$367,8,0)</f>
        <v>1</v>
      </c>
      <c r="O81" s="60">
        <f t="shared" si="3"/>
        <v>0.98331352743117451</v>
      </c>
      <c r="P81" s="35">
        <f>VLOOKUP(C81,[3]Resumen!$F$3:$Q$367,9,0)</f>
        <v>0.73809523809523814</v>
      </c>
      <c r="Q81" s="23">
        <f>VLOOKUP(C81,[3]Resumen!$F$3:$Q$367,10,0)</f>
        <v>0.84146341463414631</v>
      </c>
      <c r="R81" s="23">
        <f>VLOOKUP(C81,[3]Resumen!$F$3:$Q$367,11,0)</f>
        <v>1</v>
      </c>
      <c r="S81" s="23">
        <f>VLOOKUP(C81,[3]Resumen!$F$3:$Q$367,12,0)</f>
        <v>1</v>
      </c>
      <c r="T81" s="23">
        <v>1</v>
      </c>
      <c r="U81" s="23">
        <v>1</v>
      </c>
      <c r="V81" s="60">
        <f t="shared" si="4"/>
        <v>0.92992644212156395</v>
      </c>
      <c r="W81" s="51">
        <f t="shared" si="5"/>
        <v>-5.338708530961056E-2</v>
      </c>
      <c r="X81" s="57"/>
      <c r="Y81" s="58"/>
    </row>
    <row r="82" spans="2:25" ht="13.5" x14ac:dyDescent="0.35">
      <c r="B82" s="45">
        <v>80</v>
      </c>
      <c r="C82" s="47">
        <v>109693</v>
      </c>
      <c r="D82" s="46" t="s">
        <v>165</v>
      </c>
      <c r="E82" s="46" t="s">
        <v>164</v>
      </c>
      <c r="F82" s="46" t="str">
        <f>VLOOKUP(C82,'[2]Control programa E'!$B$13:$M$390,12,0)</f>
        <v>Área Norte</v>
      </c>
      <c r="G82" s="46" t="str">
        <f>VLOOKUP(C82,'[2]Control programa E'!$B$13:$W$390,22,0)</f>
        <v>COESCO: Alexander Trujillo</v>
      </c>
      <c r="H82" s="46" t="str">
        <f>VLOOKUP(C82,'[2]Control programa E'!$B$13:$R$390,17,0)</f>
        <v>ANGELA BARANDICA</v>
      </c>
      <c r="I82" s="26">
        <f>VLOOKUP(C82,[3]Resumen!$F$3:$Q$367,3,0)</f>
        <v>1</v>
      </c>
      <c r="J82" s="26">
        <f>VLOOKUP(C82,[3]Resumen!$F$3:$Q$367,4,0)</f>
        <v>1</v>
      </c>
      <c r="K82" s="26">
        <f>VLOOKUP(C82,[3]Resumen!$F$3:$Q$367,5,0)</f>
        <v>1</v>
      </c>
      <c r="L82" s="26">
        <f>VLOOKUP(C82,[3]Resumen!$F$3:$Q$367,6,0)</f>
        <v>1</v>
      </c>
      <c r="M82" s="26">
        <f>VLOOKUP(C82,[3]Resumen!$F$3:$Q$367,7,0)</f>
        <v>1</v>
      </c>
      <c r="N82" s="26">
        <f>VLOOKUP(C82,[3]Resumen!$F$3:$Q$367,8,0)</f>
        <v>1</v>
      </c>
      <c r="O82" s="61">
        <f t="shared" si="3"/>
        <v>1</v>
      </c>
      <c r="P82" s="26">
        <f>VLOOKUP(C82,[3]Resumen!$F$3:$Q$367,9,0)</f>
        <v>1</v>
      </c>
      <c r="Q82" s="26">
        <f>VLOOKUP(C82,[3]Resumen!$F$3:$Q$367,10,0)</f>
        <v>1</v>
      </c>
      <c r="R82" s="26">
        <f>VLOOKUP(C82,[3]Resumen!$F$3:$Q$367,11,0)</f>
        <v>1</v>
      </c>
      <c r="S82" s="26">
        <f>VLOOKUP(C82,[3]Resumen!$F$3:$Q$367,12,0)</f>
        <v>1</v>
      </c>
      <c r="T82" s="26">
        <v>1</v>
      </c>
      <c r="U82" s="26">
        <v>1</v>
      </c>
      <c r="V82" s="61">
        <f t="shared" si="4"/>
        <v>1</v>
      </c>
      <c r="W82" s="52">
        <f t="shared" si="5"/>
        <v>0</v>
      </c>
      <c r="X82" s="57"/>
      <c r="Y82" s="58"/>
    </row>
    <row r="83" spans="2:25" ht="13.5" x14ac:dyDescent="0.35">
      <c r="B83" s="43">
        <v>81</v>
      </c>
      <c r="C83" s="49">
        <v>110126</v>
      </c>
      <c r="D83" s="48" t="s">
        <v>167</v>
      </c>
      <c r="E83" s="48" t="s">
        <v>166</v>
      </c>
      <c r="F83" s="48" t="str">
        <f>VLOOKUP(C83,'[2]Control programa E'!$B$13:$M$390,12,0)</f>
        <v>Área Sur</v>
      </c>
      <c r="G83" s="48" t="str">
        <f>VLOOKUP(C83,'[2]Control programa E'!$B$13:$W$390,22,0)</f>
        <v>TOTALGAS: Jairo Contreras</v>
      </c>
      <c r="H83" s="48" t="str">
        <f>VLOOKUP(C83,'[2]Control programa E'!$B$13:$R$390,17,0)</f>
        <v>FERNANDO HERNANDEZ</v>
      </c>
      <c r="I83" s="23">
        <f>VLOOKUP(C83,[3]Resumen!$F$3:$Q$367,3,0)</f>
        <v>0.85416666666666663</v>
      </c>
      <c r="J83" s="23">
        <f>VLOOKUP(C83,[3]Resumen!$F$3:$Q$367,4,0)</f>
        <v>0.75</v>
      </c>
      <c r="K83" s="23">
        <f>VLOOKUP(C83,[3]Resumen!$F$3:$Q$367,5,0)</f>
        <v>0.9375</v>
      </c>
      <c r="L83" s="23">
        <f>VLOOKUP(C83,[3]Resumen!$F$3:$Q$367,6,0)</f>
        <v>0.85858585858585856</v>
      </c>
      <c r="M83" s="23">
        <f>VLOOKUP(C83,[3]Resumen!$F$3:$Q$367,7,0)</f>
        <v>0.97530864197530864</v>
      </c>
      <c r="N83" s="23">
        <f>VLOOKUP(C83,[3]Resumen!$F$3:$Q$367,8,0)</f>
        <v>1</v>
      </c>
      <c r="O83" s="60">
        <f t="shared" si="3"/>
        <v>0.89592686120463894</v>
      </c>
      <c r="P83" s="23">
        <f>VLOOKUP(C83,[3]Resumen!$F$3:$Q$367,9,0)</f>
        <v>1</v>
      </c>
      <c r="Q83" s="23">
        <f>VLOOKUP(C83,[3]Resumen!$F$3:$Q$367,10,0)</f>
        <v>0.9135802469135802</v>
      </c>
      <c r="R83" s="23">
        <f>VLOOKUP(C83,[3]Resumen!$F$3:$Q$367,11,0)</f>
        <v>1</v>
      </c>
      <c r="S83" s="23">
        <f>VLOOKUP(C83,[3]Resumen!$F$3:$Q$367,12,0)</f>
        <v>0.8271604938271605</v>
      </c>
      <c r="T83" s="23">
        <v>1</v>
      </c>
      <c r="U83" s="23">
        <v>1</v>
      </c>
      <c r="V83" s="60">
        <f t="shared" si="4"/>
        <v>0.95679012345679004</v>
      </c>
      <c r="W83" s="51">
        <f t="shared" si="5"/>
        <v>6.0863262252151107E-2</v>
      </c>
      <c r="X83" s="57"/>
      <c r="Y83" s="58"/>
    </row>
    <row r="84" spans="2:25" ht="13.5" x14ac:dyDescent="0.35">
      <c r="B84" s="45">
        <v>82</v>
      </c>
      <c r="C84" s="47">
        <v>112284</v>
      </c>
      <c r="D84" s="46" t="s">
        <v>169</v>
      </c>
      <c r="E84" s="46" t="s">
        <v>168</v>
      </c>
      <c r="F84" s="46" t="str">
        <f>VLOOKUP(C84,'[2]Control programa E'!$B$13:$M$390,12,0)</f>
        <v>Área Centro</v>
      </c>
      <c r="G84" s="46" t="str">
        <f>VLOOKUP(C84,'[2]Control programa E'!$B$13:$W$390,22,0)</f>
        <v>Oscar Gonzalez</v>
      </c>
      <c r="H84" s="46" t="str">
        <f>VLOOKUP(C84,'[2]Control programa E'!$B$13:$R$390,17,0)</f>
        <v>YOLIMA MESA</v>
      </c>
      <c r="I84" s="34">
        <f>VLOOKUP(C84,[3]Resumen!$F$3:$Q$367,3,0)</f>
        <v>0.71875</v>
      </c>
      <c r="J84" s="26">
        <f>VLOOKUP(C84,[3]Resumen!$F$3:$Q$367,4,0)</f>
        <v>0.94736842105263153</v>
      </c>
      <c r="K84" s="26">
        <f>VLOOKUP(C84,[3]Resumen!$F$3:$Q$367,5,0)</f>
        <v>0.76470588235294112</v>
      </c>
      <c r="L84" s="26">
        <f>VLOOKUP(C84,[3]Resumen!$F$3:$Q$367,6,0)</f>
        <v>0.90721649484536082</v>
      </c>
      <c r="M84" s="36">
        <f>VLOOKUP(C84,[3]Resumen!$F$3:$Q$367,7,0)</f>
        <v>0.40243902439024393</v>
      </c>
      <c r="N84" s="26">
        <f>VLOOKUP(C84,[3]Resumen!$F$3:$Q$367,8,0)</f>
        <v>0.76829268292682928</v>
      </c>
      <c r="O84" s="61">
        <f t="shared" si="3"/>
        <v>0.75146208426133443</v>
      </c>
      <c r="P84" s="26">
        <f>VLOOKUP(C84,[3]Resumen!$F$3:$Q$367,9,0)</f>
        <v>1</v>
      </c>
      <c r="Q84" s="26">
        <f>VLOOKUP(C84,[3]Resumen!$F$3:$Q$367,10,0)</f>
        <v>0.90476190476190477</v>
      </c>
      <c r="R84" s="26">
        <f>VLOOKUP(C84,[3]Resumen!$F$3:$Q$367,11,0)</f>
        <v>0.8928571428571429</v>
      </c>
      <c r="S84" s="26">
        <f>VLOOKUP(C84,[3]Resumen!$F$3:$Q$367,12,0)</f>
        <v>0.92682926829268297</v>
      </c>
      <c r="T84" s="26">
        <v>0.98780487804878048</v>
      </c>
      <c r="U84" s="26">
        <v>1</v>
      </c>
      <c r="V84" s="61">
        <f t="shared" si="4"/>
        <v>0.95204219899341835</v>
      </c>
      <c r="W84" s="52">
        <f t="shared" si="5"/>
        <v>0.20058011473208393</v>
      </c>
      <c r="X84" s="57"/>
      <c r="Y84" s="58"/>
    </row>
    <row r="85" spans="2:25" ht="13.5" x14ac:dyDescent="0.35">
      <c r="B85" s="43">
        <v>83</v>
      </c>
      <c r="C85" s="49">
        <v>112546</v>
      </c>
      <c r="D85" s="48" t="s">
        <v>171</v>
      </c>
      <c r="E85" s="48" t="s">
        <v>170</v>
      </c>
      <c r="F85" s="48" t="str">
        <f>VLOOKUP(C85,'[2]Control programa E'!$B$13:$M$390,12,0)</f>
        <v>Área Centro</v>
      </c>
      <c r="G85" s="48" t="str">
        <f>VLOOKUP(C85,'[2]Control programa E'!$B$13:$W$390,22,0)</f>
        <v>REDH: Humberto Hernandez</v>
      </c>
      <c r="H85" s="48" t="str">
        <f>VLOOKUP(C85,'[2]Control programa E'!$B$13:$R$390,17,0)</f>
        <v xml:space="preserve">PAOLA MARTÍNEZ </v>
      </c>
      <c r="I85" s="23">
        <f>VLOOKUP(C85,[3]Resumen!$F$3:$Q$367,3,0)</f>
        <v>0.9375</v>
      </c>
      <c r="J85" s="23">
        <f>VLOOKUP(C85,[3]Resumen!$F$3:$Q$367,4,0)</f>
        <v>0.89583333333333337</v>
      </c>
      <c r="K85" s="23">
        <f>VLOOKUP(C85,[3]Resumen!$F$3:$Q$367,5,0)</f>
        <v>1</v>
      </c>
      <c r="L85" s="23">
        <f>VLOOKUP(C85,[3]Resumen!$F$3:$Q$367,6,0)</f>
        <v>1</v>
      </c>
      <c r="M85" s="23">
        <f>VLOOKUP(C85,[3]Resumen!$F$3:$Q$367,7,0)</f>
        <v>1</v>
      </c>
      <c r="N85" s="23">
        <f>VLOOKUP(C85,[3]Resumen!$F$3:$Q$367,8,0)</f>
        <v>1</v>
      </c>
      <c r="O85" s="60">
        <f t="shared" si="3"/>
        <v>0.97222222222222232</v>
      </c>
      <c r="P85" s="23">
        <f>VLOOKUP(C85,[3]Resumen!$F$3:$Q$367,9,0)</f>
        <v>1</v>
      </c>
      <c r="Q85" s="23">
        <f>VLOOKUP(C85,[3]Resumen!$F$3:$Q$367,10,0)</f>
        <v>0.93827160493827155</v>
      </c>
      <c r="R85" s="23">
        <f>VLOOKUP(C85,[3]Resumen!$F$3:$Q$367,11,0)</f>
        <v>0.87341772151898733</v>
      </c>
      <c r="S85" s="23">
        <f>VLOOKUP(C85,[3]Resumen!$F$3:$Q$367,12,0)</f>
        <v>1</v>
      </c>
      <c r="T85" s="23">
        <v>1</v>
      </c>
      <c r="U85" s="23">
        <v>0.98765432098765427</v>
      </c>
      <c r="V85" s="60">
        <f t="shared" si="4"/>
        <v>0.96655727457415219</v>
      </c>
      <c r="W85" s="51">
        <f t="shared" si="5"/>
        <v>-5.6649476480701288E-3</v>
      </c>
      <c r="X85" s="57"/>
      <c r="Y85" s="58"/>
    </row>
    <row r="86" spans="2:25" ht="13.5" x14ac:dyDescent="0.35">
      <c r="B86" s="45">
        <v>84</v>
      </c>
      <c r="C86" s="47">
        <v>110804</v>
      </c>
      <c r="D86" s="46" t="s">
        <v>173</v>
      </c>
      <c r="E86" s="46" t="s">
        <v>172</v>
      </c>
      <c r="F86" s="46" t="str">
        <f>VLOOKUP(C86,'[2]Control programa E'!$B$13:$M$390,12,0)</f>
        <v>Área Centro</v>
      </c>
      <c r="G86" s="46" t="str">
        <f>VLOOKUP(C86,'[2]Control programa E'!$B$13:$W$390,22,0)</f>
        <v>REDH: Humberto Hernandez</v>
      </c>
      <c r="H86" s="46" t="str">
        <f>VLOOKUP(C86,'[2]Control programa E'!$B$13:$R$390,17,0)</f>
        <v>ROBINSON GUZMÁN</v>
      </c>
      <c r="I86" s="34">
        <f>VLOOKUP(C86,[3]Resumen!$F$3:$Q$367,3,0)</f>
        <v>0.6262626262626263</v>
      </c>
      <c r="J86" s="34">
        <f>VLOOKUP(C86,[3]Resumen!$F$3:$Q$367,4,0)</f>
        <v>0.6875</v>
      </c>
      <c r="K86" s="36">
        <f>VLOOKUP(C86,[3]Resumen!$F$3:$Q$367,5,0)</f>
        <v>0.40625</v>
      </c>
      <c r="L86" s="26">
        <f>VLOOKUP(C86,[3]Resumen!$F$3:$Q$367,6,0)</f>
        <v>0.9494949494949495</v>
      </c>
      <c r="M86" s="36">
        <f>VLOOKUP(C86,[3]Resumen!$F$3:$Q$367,7,0)</f>
        <v>0.58024691358024694</v>
      </c>
      <c r="N86" s="34">
        <f>VLOOKUP(C86,[3]Resumen!$F$3:$Q$367,8,0)</f>
        <v>0.68354430379746833</v>
      </c>
      <c r="O86" s="61">
        <f t="shared" si="3"/>
        <v>0.65554979885588183</v>
      </c>
      <c r="P86" s="34">
        <f>VLOOKUP(C86,[3]Resumen!$F$3:$Q$367,9,0)</f>
        <v>0.71604938271604934</v>
      </c>
      <c r="Q86" s="26">
        <f>VLOOKUP(C86,[3]Resumen!$F$3:$Q$367,10,0)</f>
        <v>1</v>
      </c>
      <c r="R86" s="36">
        <f>VLOOKUP(C86,[3]Resumen!$F$3:$Q$367,11,0)</f>
        <v>0.54320987654320985</v>
      </c>
      <c r="S86" s="26">
        <f>VLOOKUP(C86,[3]Resumen!$F$3:$Q$367,12,0)</f>
        <v>0.97530864197530864</v>
      </c>
      <c r="T86" s="26">
        <v>1</v>
      </c>
      <c r="U86" s="26">
        <v>0.98734177215189878</v>
      </c>
      <c r="V86" s="61">
        <f t="shared" si="4"/>
        <v>0.87031827889774449</v>
      </c>
      <c r="W86" s="52">
        <f t="shared" si="5"/>
        <v>0.21476848004186266</v>
      </c>
      <c r="X86" s="57"/>
      <c r="Y86" s="58"/>
    </row>
    <row r="87" spans="2:25" ht="13.5" x14ac:dyDescent="0.35">
      <c r="B87" s="43">
        <v>85</v>
      </c>
      <c r="C87" s="49">
        <v>170788</v>
      </c>
      <c r="D87" s="48" t="s">
        <v>174</v>
      </c>
      <c r="E87" s="48" t="s">
        <v>28</v>
      </c>
      <c r="F87" s="48" t="str">
        <f>VLOOKUP(C87,'[2]Control programa E'!$B$13:$M$390,12,0)</f>
        <v>Área Norte</v>
      </c>
      <c r="G87" s="48" t="str">
        <f>VLOOKUP(C87,'[2]Control programa E'!$B$13:$W$390,22,0)</f>
        <v>COESCO: Alexander Trujillo</v>
      </c>
      <c r="H87" s="48" t="str">
        <f>VLOOKUP(C87,'[2]Control programa E'!$B$13:$R$390,17,0)</f>
        <v>MARTHA BARROS</v>
      </c>
      <c r="I87" s="23">
        <f>VLOOKUP(C87,[3]Resumen!$F$3:$Q$367,3,0)</f>
        <v>0.84375</v>
      </c>
      <c r="J87" s="23">
        <f>VLOOKUP(C87,[3]Resumen!$F$3:$Q$367,4,0)</f>
        <v>0.76767676767676762</v>
      </c>
      <c r="K87" s="23">
        <f>VLOOKUP(C87,[3]Resumen!$F$3:$Q$367,5,0)</f>
        <v>1</v>
      </c>
      <c r="L87" s="35">
        <f>VLOOKUP(C87,[3]Resumen!$F$3:$Q$367,6,0)</f>
        <v>0.73684210526315785</v>
      </c>
      <c r="M87" s="23">
        <f>VLOOKUP(C87,[3]Resumen!$F$3:$Q$367,7,0)</f>
        <v>1</v>
      </c>
      <c r="N87" s="37">
        <f>VLOOKUP(C87,[3]Resumen!$F$3:$Q$367,8,0)</f>
        <v>0.5714285714285714</v>
      </c>
      <c r="O87" s="60">
        <f t="shared" si="3"/>
        <v>0.81994957406141611</v>
      </c>
      <c r="P87" s="23">
        <f>VLOOKUP(C87,[3]Resumen!$F$3:$Q$367,9,0)</f>
        <v>0.96296296296296291</v>
      </c>
      <c r="Q87" s="23">
        <f>VLOOKUP(C87,[3]Resumen!$F$3:$Q$367,10,0)</f>
        <v>0.7857142857142857</v>
      </c>
      <c r="R87" s="23">
        <f>VLOOKUP(C87,[3]Resumen!$F$3:$Q$367,11,0)</f>
        <v>0.97297297297297303</v>
      </c>
      <c r="S87" s="23">
        <f>VLOOKUP(C87,[3]Resumen!$F$3:$Q$367,12,0)</f>
        <v>1</v>
      </c>
      <c r="T87" s="23">
        <v>1</v>
      </c>
      <c r="U87" s="23">
        <v>0.97619047619047616</v>
      </c>
      <c r="V87" s="60">
        <f t="shared" si="4"/>
        <v>0.94964011630678302</v>
      </c>
      <c r="W87" s="51">
        <f t="shared" si="5"/>
        <v>0.12969054224536691</v>
      </c>
      <c r="X87" s="57"/>
      <c r="Y87" s="58"/>
    </row>
    <row r="88" spans="2:25" ht="13.5" x14ac:dyDescent="0.35">
      <c r="B88" s="45">
        <v>86</v>
      </c>
      <c r="C88" s="47">
        <v>112605</v>
      </c>
      <c r="D88" s="46" t="s">
        <v>176</v>
      </c>
      <c r="E88" s="46" t="s">
        <v>175</v>
      </c>
      <c r="F88" s="46" t="str">
        <f>VLOOKUP(C88,'[2]Control programa E'!$B$13:$M$390,12,0)</f>
        <v>Área Sur</v>
      </c>
      <c r="G88" s="46" t="str">
        <f>VLOOKUP(C88,'[2]Control programa E'!$B$13:$W$390,22,0)</f>
        <v>Julieta Burgos</v>
      </c>
      <c r="H88" s="46" t="str">
        <f>VLOOKUP(C88,'[2]Control programa E'!$B$13:$R$390,17,0)</f>
        <v>MARIANA VELEZ</v>
      </c>
      <c r="I88" s="26">
        <f>VLOOKUP(C88,[3]Resumen!$F$3:$Q$367,3,0)</f>
        <v>0.9509803921568627</v>
      </c>
      <c r="J88" s="26">
        <f>VLOOKUP(C88,[3]Resumen!$F$3:$Q$367,4,0)</f>
        <v>0.90196078431372551</v>
      </c>
      <c r="K88" s="26">
        <f>VLOOKUP(C88,[3]Resumen!$F$3:$Q$367,5,0)</f>
        <v>0.92929292929292928</v>
      </c>
      <c r="L88" s="26">
        <f>VLOOKUP(C88,[3]Resumen!$F$3:$Q$367,6,0)</f>
        <v>0.97979797979797978</v>
      </c>
      <c r="M88" s="26">
        <f>VLOOKUP(C88,[3]Resumen!$F$3:$Q$367,7,0)</f>
        <v>0.97619047619047616</v>
      </c>
      <c r="N88" s="26">
        <f>VLOOKUP(C88,[3]Resumen!$F$3:$Q$367,8,0)</f>
        <v>1</v>
      </c>
      <c r="O88" s="61">
        <f t="shared" si="3"/>
        <v>0.95637042695866226</v>
      </c>
      <c r="P88" s="26">
        <f>VLOOKUP(C88,[3]Resumen!$F$3:$Q$367,9,0)</f>
        <v>0.9642857142857143</v>
      </c>
      <c r="Q88" s="26">
        <f>VLOOKUP(C88,[3]Resumen!$F$3:$Q$367,10,0)</f>
        <v>1</v>
      </c>
      <c r="R88" s="26">
        <f>VLOOKUP(C88,[3]Resumen!$F$3:$Q$367,11,0)</f>
        <v>1</v>
      </c>
      <c r="S88" s="26">
        <f>VLOOKUP(C88,[3]Resumen!$F$3:$Q$367,12,0)</f>
        <v>1</v>
      </c>
      <c r="T88" s="26">
        <v>1</v>
      </c>
      <c r="U88" s="26">
        <v>0.97619047619047616</v>
      </c>
      <c r="V88" s="61">
        <f t="shared" si="4"/>
        <v>0.99007936507936511</v>
      </c>
      <c r="W88" s="52">
        <f t="shared" si="5"/>
        <v>3.3708938120702858E-2</v>
      </c>
      <c r="X88" s="57"/>
      <c r="Y88" s="58"/>
    </row>
    <row r="89" spans="2:25" ht="13.5" x14ac:dyDescent="0.35">
      <c r="B89" s="43">
        <v>87</v>
      </c>
      <c r="C89" s="49">
        <v>168083</v>
      </c>
      <c r="D89" s="48" t="s">
        <v>178</v>
      </c>
      <c r="E89" s="48" t="s">
        <v>177</v>
      </c>
      <c r="F89" s="48" t="str">
        <f>VLOOKUP(C89,'[2]Control programa E'!$B$13:$M$390,12,0)</f>
        <v>Área Sur</v>
      </c>
      <c r="G89" s="48" t="str">
        <f>VLOOKUP(C89,'[2]Control programa E'!$B$13:$W$390,22,0)</f>
        <v>Gilberto Mejía</v>
      </c>
      <c r="H89" s="48" t="str">
        <f>VLOOKUP(C89,'[2]Control programa E'!$B$13:$R$390,17,0)</f>
        <v>MARIANA VELEZ</v>
      </c>
      <c r="I89" s="35">
        <f>VLOOKUP(C89,[3]Resumen!$F$3:$Q$367,3,0)</f>
        <v>0.73</v>
      </c>
      <c r="J89" s="37">
        <f>VLOOKUP(C89,[3]Resumen!$F$3:$Q$367,4,0)</f>
        <v>0.57291666666666663</v>
      </c>
      <c r="K89" s="37">
        <f>VLOOKUP(C89,[3]Resumen!$F$3:$Q$367,5,0)</f>
        <v>0.48484848484848486</v>
      </c>
      <c r="L89" s="37">
        <f>VLOOKUP(C89,[3]Resumen!$F$3:$Q$367,6,0)</f>
        <v>0.45454545454545453</v>
      </c>
      <c r="M89" s="37">
        <f>VLOOKUP(C89,[3]Resumen!$F$3:$Q$367,7,0)</f>
        <v>0.5714285714285714</v>
      </c>
      <c r="N89" s="23">
        <f>VLOOKUP(C89,[3]Resumen!$F$3:$Q$367,8,0)</f>
        <v>0.95238095238095233</v>
      </c>
      <c r="O89" s="60">
        <f t="shared" si="3"/>
        <v>0.62768668831168828</v>
      </c>
      <c r="P89" s="23">
        <f>VLOOKUP(C89,[3]Resumen!$F$3:$Q$367,9,0)</f>
        <v>0.75</v>
      </c>
      <c r="Q89" s="37">
        <f>VLOOKUP(C89,[3]Resumen!$F$3:$Q$367,10,0)</f>
        <v>0.54320987654320985</v>
      </c>
      <c r="R89" s="23">
        <f>VLOOKUP(C89,[3]Resumen!$F$3:$Q$367,11,0)</f>
        <v>0.8214285714285714</v>
      </c>
      <c r="S89" s="35">
        <f>VLOOKUP(C89,[3]Resumen!$F$3:$Q$367,12,0)</f>
        <v>0.6071428571428571</v>
      </c>
      <c r="T89" s="23">
        <v>0.97619047619047616</v>
      </c>
      <c r="U89" s="23">
        <v>1</v>
      </c>
      <c r="V89" s="60">
        <f t="shared" si="4"/>
        <v>0.78299529688418579</v>
      </c>
      <c r="W89" s="51">
        <f t="shared" si="5"/>
        <v>0.15530860857249751</v>
      </c>
      <c r="X89" s="57"/>
      <c r="Y89" s="58"/>
    </row>
    <row r="90" spans="2:25" ht="13.5" x14ac:dyDescent="0.35">
      <c r="B90" s="45">
        <v>88</v>
      </c>
      <c r="C90" s="47">
        <v>110520</v>
      </c>
      <c r="D90" s="46" t="s">
        <v>180</v>
      </c>
      <c r="E90" s="46" t="s">
        <v>179</v>
      </c>
      <c r="F90" s="46" t="str">
        <f>VLOOKUP(C90,'[2]Control programa E'!$B$13:$M$390,12,0)</f>
        <v>Área Sur</v>
      </c>
      <c r="G90" s="46" t="str">
        <f>VLOOKUP(C90,'[2]Control programa E'!$B$13:$W$390,22,0)</f>
        <v>Bernardo Velasquez</v>
      </c>
      <c r="H90" s="46" t="str">
        <f>VLOOKUP(C90,'[2]Control programa E'!$B$13:$R$390,17,0)</f>
        <v>MARIANA VELEZ</v>
      </c>
      <c r="I90" s="26">
        <f>VLOOKUP(C90,[3]Resumen!$F$3:$Q$367,3,0)</f>
        <v>1</v>
      </c>
      <c r="J90" s="26">
        <f>VLOOKUP(C90,[3]Resumen!$F$3:$Q$367,4,0)</f>
        <v>0.97979797979797978</v>
      </c>
      <c r="K90" s="26">
        <f>VLOOKUP(C90,[3]Resumen!$F$3:$Q$367,5,0)</f>
        <v>1</v>
      </c>
      <c r="L90" s="26">
        <f>VLOOKUP(C90,[3]Resumen!$F$3:$Q$367,6,0)</f>
        <v>1</v>
      </c>
      <c r="M90" s="26">
        <f>VLOOKUP(C90,[3]Resumen!$F$3:$Q$367,7,0)</f>
        <v>1</v>
      </c>
      <c r="N90" s="26">
        <f>VLOOKUP(C90,[3]Resumen!$F$3:$Q$367,8,0)</f>
        <v>1</v>
      </c>
      <c r="O90" s="61">
        <f t="shared" si="3"/>
        <v>0.99663299663299654</v>
      </c>
      <c r="P90" s="26">
        <f>VLOOKUP(C90,[3]Resumen!$F$3:$Q$367,9,0)</f>
        <v>1</v>
      </c>
      <c r="Q90" s="26">
        <f>VLOOKUP(C90,[3]Resumen!$F$3:$Q$367,10,0)</f>
        <v>1</v>
      </c>
      <c r="R90" s="26">
        <f>VLOOKUP(C90,[3]Resumen!$F$3:$Q$367,11,0)</f>
        <v>1</v>
      </c>
      <c r="S90" s="26">
        <f>VLOOKUP(C90,[3]Resumen!$F$3:$Q$367,12,0)</f>
        <v>0.97619047619047616</v>
      </c>
      <c r="T90" s="26">
        <v>0.97619047619047616</v>
      </c>
      <c r="U90" s="26">
        <v>1</v>
      </c>
      <c r="V90" s="61">
        <f t="shared" si="4"/>
        <v>0.99206349206349209</v>
      </c>
      <c r="W90" s="52">
        <f t="shared" si="5"/>
        <v>-4.5695045695044456E-3</v>
      </c>
      <c r="X90" s="57"/>
      <c r="Y90" s="58"/>
    </row>
    <row r="91" spans="2:25" ht="13.5" x14ac:dyDescent="0.35">
      <c r="B91" s="43">
        <v>89</v>
      </c>
      <c r="C91" s="49">
        <v>110371</v>
      </c>
      <c r="D91" s="48" t="s">
        <v>181</v>
      </c>
      <c r="E91" s="48" t="s">
        <v>64</v>
      </c>
      <c r="F91" s="48" t="str">
        <f>VLOOKUP(C91,'[2]Control programa E'!$B$13:$M$390,12,0)</f>
        <v>Área Sur</v>
      </c>
      <c r="G91" s="48" t="str">
        <f>VLOOKUP(C91,'[2]Control programa E'!$B$13:$W$390,22,0)</f>
        <v>VILLALOBOS: Oscar Rojas</v>
      </c>
      <c r="H91" s="48" t="str">
        <f>VLOOKUP(C91,'[2]Control programa E'!$B$13:$R$390,17,0)</f>
        <v>CATALINA QUINTERO</v>
      </c>
      <c r="I91" s="23">
        <f>VLOOKUP(C91,[3]Resumen!$F$3:$Q$367,3,0)</f>
        <v>0.96078431372549022</v>
      </c>
      <c r="J91" s="23">
        <f>VLOOKUP(C91,[3]Resumen!$F$3:$Q$367,4,0)</f>
        <v>1</v>
      </c>
      <c r="K91" s="23">
        <f>VLOOKUP(C91,[3]Resumen!$F$3:$Q$367,5,0)</f>
        <v>0.86274509803921573</v>
      </c>
      <c r="L91" s="23">
        <f>VLOOKUP(C91,[3]Resumen!$F$3:$Q$367,6,0)</f>
        <v>0.90721649484536082</v>
      </c>
      <c r="M91" s="23">
        <f>VLOOKUP(C91,[3]Resumen!$F$3:$Q$367,7,0)</f>
        <v>0.8928571428571429</v>
      </c>
      <c r="N91" s="23">
        <f>VLOOKUP(C91,[3]Resumen!$F$3:$Q$367,8,0)</f>
        <v>1</v>
      </c>
      <c r="O91" s="60">
        <f t="shared" si="3"/>
        <v>0.93726717491120171</v>
      </c>
      <c r="P91" s="23">
        <f>VLOOKUP(C91,[3]Resumen!$F$3:$Q$367,9,0)</f>
        <v>1</v>
      </c>
      <c r="Q91" s="23">
        <f>VLOOKUP(C91,[3]Resumen!$F$3:$Q$367,10,0)</f>
        <v>0.9642857142857143</v>
      </c>
      <c r="R91" s="23">
        <f>VLOOKUP(C91,[3]Resumen!$F$3:$Q$367,11,0)</f>
        <v>1</v>
      </c>
      <c r="S91" s="23">
        <f>VLOOKUP(C91,[3]Resumen!$F$3:$Q$367,12,0)</f>
        <v>0.9642857142857143</v>
      </c>
      <c r="T91" s="23">
        <v>0.97619047619047616</v>
      </c>
      <c r="U91" s="23">
        <v>1</v>
      </c>
      <c r="V91" s="60">
        <f t="shared" si="4"/>
        <v>0.98412698412698418</v>
      </c>
      <c r="W91" s="51">
        <f t="shared" si="5"/>
        <v>4.6859809215782477E-2</v>
      </c>
      <c r="X91" s="57"/>
      <c r="Y91" s="58"/>
    </row>
    <row r="92" spans="2:25" ht="13.5" x14ac:dyDescent="0.35">
      <c r="B92" s="45">
        <v>90</v>
      </c>
      <c r="C92" s="47">
        <v>157742</v>
      </c>
      <c r="D92" s="46" t="s">
        <v>182</v>
      </c>
      <c r="E92" s="46" t="s">
        <v>177</v>
      </c>
      <c r="F92" s="46" t="str">
        <f>VLOOKUP(C92,'[2]Control programa E'!$B$13:$M$390,12,0)</f>
        <v>Área Sur</v>
      </c>
      <c r="G92" s="46" t="str">
        <f>VLOOKUP(C92,'[2]Control programa E'!$B$13:$W$390,22,0)</f>
        <v>Lina / Carla Villa</v>
      </c>
      <c r="H92" s="46" t="str">
        <f>VLOOKUP(C92,'[2]Control programa E'!$B$13:$R$390,17,0)</f>
        <v>ANDRES GARCIA</v>
      </c>
      <c r="I92" s="26">
        <f>VLOOKUP(C92,[3]Resumen!$F$3:$Q$367,3,0)</f>
        <v>0.86868686868686873</v>
      </c>
      <c r="J92" s="26">
        <f>VLOOKUP(C92,[3]Resumen!$F$3:$Q$367,4,0)</f>
        <v>0.90909090909090906</v>
      </c>
      <c r="K92" s="26">
        <f>VLOOKUP(C92,[3]Resumen!$F$3:$Q$367,5,0)</f>
        <v>1</v>
      </c>
      <c r="L92" s="26">
        <f>VLOOKUP(C92,[3]Resumen!$F$3:$Q$367,6,0)</f>
        <v>0.90909090909090906</v>
      </c>
      <c r="M92" s="26">
        <f>VLOOKUP(C92,[3]Resumen!$F$3:$Q$367,7,0)</f>
        <v>0.97619047619047616</v>
      </c>
      <c r="N92" s="26">
        <f>VLOOKUP(C92,[3]Resumen!$F$3:$Q$367,8,0)</f>
        <v>1</v>
      </c>
      <c r="O92" s="61">
        <f t="shared" si="3"/>
        <v>0.94384319384319382</v>
      </c>
      <c r="P92" s="34">
        <f>VLOOKUP(C92,[3]Resumen!$F$3:$Q$367,9,0)</f>
        <v>0.65476190476190477</v>
      </c>
      <c r="Q92" s="26">
        <f>VLOOKUP(C92,[3]Resumen!$F$3:$Q$367,10,0)</f>
        <v>0.95238095238095233</v>
      </c>
      <c r="R92" s="34">
        <f>VLOOKUP(C92,[3]Resumen!$F$3:$Q$367,11,0)</f>
        <v>0.6428571428571429</v>
      </c>
      <c r="S92" s="36">
        <f>VLOOKUP(C92,[3]Resumen!$F$3:$Q$367,12,0)</f>
        <v>0.54761904761904767</v>
      </c>
      <c r="T92" s="26">
        <v>0.97619047619047616</v>
      </c>
      <c r="U92" s="26">
        <v>1</v>
      </c>
      <c r="V92" s="61">
        <f t="shared" si="4"/>
        <v>0.79563492063492058</v>
      </c>
      <c r="W92" s="52">
        <f t="shared" si="5"/>
        <v>-0.14820827320827323</v>
      </c>
      <c r="X92" s="57"/>
      <c r="Y92" s="58"/>
    </row>
    <row r="93" spans="2:25" ht="13.5" x14ac:dyDescent="0.35">
      <c r="B93" s="43">
        <v>91</v>
      </c>
      <c r="C93" s="49">
        <v>170927</v>
      </c>
      <c r="D93" s="48" t="s">
        <v>184</v>
      </c>
      <c r="E93" s="48" t="s">
        <v>183</v>
      </c>
      <c r="F93" s="48" t="str">
        <f>VLOOKUP(C93,'[2]Control programa E'!$B$13:$M$390,12,0)</f>
        <v>Área Centro</v>
      </c>
      <c r="G93" s="48" t="str">
        <f>VLOOKUP(C93,'[2]Control programa E'!$B$13:$W$390,22,0)</f>
        <v>COESCO: Julian Torrado</v>
      </c>
      <c r="H93" s="48" t="str">
        <f>VLOOKUP(C93,'[2]Control programa E'!$B$13:$R$390,17,0)</f>
        <v xml:space="preserve">JUAN PABLO PIÑEROS </v>
      </c>
      <c r="I93" s="23">
        <f>VLOOKUP(C93,[3]Resumen!$F$3:$Q$367,3,0)</f>
        <v>0.77450980392156865</v>
      </c>
      <c r="J93" s="23">
        <f>VLOOKUP(C93,[3]Resumen!$F$3:$Q$367,4,0)</f>
        <v>0.84848484848484851</v>
      </c>
      <c r="K93" s="23">
        <f>VLOOKUP(C93,[3]Resumen!$F$3:$Q$367,5,0)</f>
        <v>0.80412371134020622</v>
      </c>
      <c r="L93" s="23">
        <f>VLOOKUP(C93,[3]Resumen!$F$3:$Q$367,6,0)</f>
        <v>0.89</v>
      </c>
      <c r="M93" s="23">
        <f>VLOOKUP(C93,[3]Resumen!$F$3:$Q$367,7,0)</f>
        <v>1</v>
      </c>
      <c r="N93" s="23">
        <f>VLOOKUP(C93,[3]Resumen!$F$3:$Q$367,8,0)</f>
        <v>0.75609756097560976</v>
      </c>
      <c r="O93" s="60">
        <f t="shared" si="3"/>
        <v>0.8455359874537054</v>
      </c>
      <c r="P93" s="23">
        <f>VLOOKUP(C93,[3]Resumen!$F$3:$Q$367,9,0)</f>
        <v>1</v>
      </c>
      <c r="Q93" s="23">
        <f>VLOOKUP(C93,[3]Resumen!$F$3:$Q$367,10,0)</f>
        <v>0.92682926829268297</v>
      </c>
      <c r="R93" s="23">
        <f>VLOOKUP(C93,[3]Resumen!$F$3:$Q$367,11,0)</f>
        <v>0.94936708860759489</v>
      </c>
      <c r="S93" s="23">
        <f>VLOOKUP(C93,[3]Resumen!$F$3:$Q$367,12,0)</f>
        <v>0.86585365853658536</v>
      </c>
      <c r="T93" s="23">
        <v>0.97619047619047616</v>
      </c>
      <c r="U93" s="23">
        <v>1</v>
      </c>
      <c r="V93" s="60">
        <f t="shared" si="4"/>
        <v>0.9530400819378898</v>
      </c>
      <c r="W93" s="51">
        <f t="shared" si="5"/>
        <v>0.10750409448418441</v>
      </c>
      <c r="X93" s="57"/>
      <c r="Y93" s="58"/>
    </row>
    <row r="94" spans="2:25" ht="13.5" x14ac:dyDescent="0.35">
      <c r="B94" s="45">
        <v>92</v>
      </c>
      <c r="C94" s="47">
        <v>110341</v>
      </c>
      <c r="D94" s="46" t="s">
        <v>185</v>
      </c>
      <c r="E94" s="46" t="s">
        <v>64</v>
      </c>
      <c r="F94" s="46" t="str">
        <f>VLOOKUP(C94,'[2]Control programa E'!$B$13:$M$390,12,0)</f>
        <v>Área Sur</v>
      </c>
      <c r="G94" s="46" t="str">
        <f>VLOOKUP(C94,'[2]Control programa E'!$B$13:$W$390,22,0)</f>
        <v>VILLALOBOS: Oscar Rojas</v>
      </c>
      <c r="H94" s="46" t="str">
        <f>VLOOKUP(C94,'[2]Control programa E'!$B$13:$R$390,17,0)</f>
        <v>CATALINA QUINTERO</v>
      </c>
      <c r="I94" s="26">
        <f>VLOOKUP(C94,[3]Resumen!$F$3:$Q$367,3,0)</f>
        <v>1</v>
      </c>
      <c r="J94" s="26">
        <f>VLOOKUP(C94,[3]Resumen!$F$3:$Q$367,4,0)</f>
        <v>1</v>
      </c>
      <c r="K94" s="26">
        <f>VLOOKUP(C94,[3]Resumen!$F$3:$Q$367,5,0)</f>
        <v>1</v>
      </c>
      <c r="L94" s="34">
        <f>VLOOKUP(C94,[3]Resumen!$F$3:$Q$367,6,0)</f>
        <v>0.64646464646464652</v>
      </c>
      <c r="M94" s="26">
        <f>VLOOKUP(C94,[3]Resumen!$F$3:$Q$367,7,0)</f>
        <v>1</v>
      </c>
      <c r="N94" s="26">
        <f>VLOOKUP(C94,[3]Resumen!$F$3:$Q$367,8,0)</f>
        <v>0.86904761904761907</v>
      </c>
      <c r="O94" s="61">
        <f t="shared" si="3"/>
        <v>0.91925204425204432</v>
      </c>
      <c r="P94" s="26">
        <f>VLOOKUP(C94,[3]Resumen!$F$3:$Q$367,9,0)</f>
        <v>1</v>
      </c>
      <c r="Q94" s="26">
        <f>VLOOKUP(C94,[3]Resumen!$F$3:$Q$367,10,0)</f>
        <v>0.98809523809523814</v>
      </c>
      <c r="R94" s="26">
        <f>VLOOKUP(C94,[3]Resumen!$F$3:$Q$367,11,0)</f>
        <v>0.9285714285714286</v>
      </c>
      <c r="S94" s="26">
        <f>VLOOKUP(C94,[3]Resumen!$F$3:$Q$367,12,0)</f>
        <v>0.86585365853658536</v>
      </c>
      <c r="T94" s="26">
        <v>0.97560975609756095</v>
      </c>
      <c r="U94" s="26">
        <v>1</v>
      </c>
      <c r="V94" s="61">
        <f t="shared" si="4"/>
        <v>0.95968834688346882</v>
      </c>
      <c r="W94" s="52">
        <f t="shared" si="5"/>
        <v>4.0436302631424503E-2</v>
      </c>
      <c r="X94" s="57"/>
      <c r="Y94" s="58"/>
    </row>
    <row r="95" spans="2:25" ht="13.5" x14ac:dyDescent="0.35">
      <c r="B95" s="43">
        <v>93</v>
      </c>
      <c r="C95" s="49">
        <v>154682</v>
      </c>
      <c r="D95" s="48" t="s">
        <v>186</v>
      </c>
      <c r="E95" s="48" t="s">
        <v>166</v>
      </c>
      <c r="F95" s="48" t="str">
        <f>VLOOKUP(C95,'[2]Control programa E'!$B$13:$M$390,12,0)</f>
        <v>Área Sur</v>
      </c>
      <c r="G95" s="48" t="str">
        <f>VLOOKUP(C95,'[2]Control programa E'!$B$13:$W$390,22,0)</f>
        <v>VILLALOBOS: Andrea Villalobos</v>
      </c>
      <c r="H95" s="48" t="str">
        <f>VLOOKUP(C95,'[2]Control programa E'!$B$13:$R$390,17,0)</f>
        <v>CATALINA QUINTERO</v>
      </c>
      <c r="I95" s="37">
        <f>VLOOKUP(C95,[3]Resumen!$F$3:$Q$367,3,0)</f>
        <v>0.58333333333333337</v>
      </c>
      <c r="J95" s="23">
        <f>VLOOKUP(C95,[3]Resumen!$F$3:$Q$367,4,0)</f>
        <v>1</v>
      </c>
      <c r="K95" s="23">
        <f>VLOOKUP(C95,[3]Resumen!$F$3:$Q$367,5,0)</f>
        <v>0.85106382978723405</v>
      </c>
      <c r="L95" s="23">
        <f>VLOOKUP(C95,[3]Resumen!$F$3:$Q$367,6,0)</f>
        <v>0.85106382978723405</v>
      </c>
      <c r="M95" s="23">
        <f>VLOOKUP(C95,[3]Resumen!$F$3:$Q$367,7,0)</f>
        <v>0.97530864197530864</v>
      </c>
      <c r="N95" s="23">
        <f>VLOOKUP(C95,[3]Resumen!$F$3:$Q$367,8,0)</f>
        <v>0.86419753086419748</v>
      </c>
      <c r="O95" s="60">
        <f t="shared" si="3"/>
        <v>0.85416119429121806</v>
      </c>
      <c r="P95" s="23">
        <f>VLOOKUP(C95,[3]Resumen!$F$3:$Q$367,9,0)</f>
        <v>1</v>
      </c>
      <c r="Q95" s="23">
        <f>VLOOKUP(C95,[3]Resumen!$F$3:$Q$367,10,0)</f>
        <v>0.94936708860759489</v>
      </c>
      <c r="R95" s="23">
        <f>VLOOKUP(C95,[3]Resumen!$F$3:$Q$367,11,0)</f>
        <v>1</v>
      </c>
      <c r="S95" s="35">
        <f>VLOOKUP(C95,[3]Resumen!$F$3:$Q$367,12,0)</f>
        <v>0.72839506172839508</v>
      </c>
      <c r="T95" s="23">
        <v>1</v>
      </c>
      <c r="U95" s="23">
        <v>0.97530864197530864</v>
      </c>
      <c r="V95" s="60">
        <f t="shared" si="4"/>
        <v>0.94217846538521643</v>
      </c>
      <c r="W95" s="51">
        <f t="shared" si="5"/>
        <v>8.8017271093998373E-2</v>
      </c>
      <c r="X95" s="57"/>
      <c r="Y95" s="58"/>
    </row>
    <row r="96" spans="2:25" ht="13.5" x14ac:dyDescent="0.35">
      <c r="B96" s="45">
        <v>94</v>
      </c>
      <c r="C96" s="47">
        <v>160937</v>
      </c>
      <c r="D96" s="46" t="s">
        <v>187</v>
      </c>
      <c r="E96" s="46" t="s">
        <v>118</v>
      </c>
      <c r="F96" s="46" t="str">
        <f>VLOOKUP(C96,'[2]Control programa E'!$B$13:$M$390,12,0)</f>
        <v>Área Centro</v>
      </c>
      <c r="G96" s="46" t="str">
        <f>VLOOKUP(C96,'[2]Control programa E'!$B$13:$W$390,22,0)</f>
        <v>Jaime Bryant</v>
      </c>
      <c r="H96" s="46" t="str">
        <f>VLOOKUP(C96,'[2]Control programa E'!$B$13:$R$390,17,0)</f>
        <v>ROBINSON GUZMÁN</v>
      </c>
      <c r="I96" s="26">
        <f>VLOOKUP(C96,[3]Resumen!$F$3:$Q$367,3,0)</f>
        <v>0.84848484848484851</v>
      </c>
      <c r="J96" s="26">
        <f>VLOOKUP(C96,[3]Resumen!$F$3:$Q$367,4,0)</f>
        <v>0.86458333333333337</v>
      </c>
      <c r="K96" s="26">
        <f>VLOOKUP(C96,[3]Resumen!$F$3:$Q$367,5,0)</f>
        <v>1</v>
      </c>
      <c r="L96" s="26">
        <f>VLOOKUP(C96,[3]Resumen!$F$3:$Q$367,6,0)</f>
        <v>0.97979797979797978</v>
      </c>
      <c r="M96" s="26">
        <f>VLOOKUP(C96,[3]Resumen!$F$3:$Q$367,7,0)</f>
        <v>0.90140845070422537</v>
      </c>
      <c r="N96" s="26">
        <f>VLOOKUP(C96,[3]Resumen!$F$3:$Q$367,8,0)</f>
        <v>1</v>
      </c>
      <c r="O96" s="61">
        <f t="shared" si="3"/>
        <v>0.9323791020533978</v>
      </c>
      <c r="P96" s="26">
        <f>VLOOKUP(C96,[3]Resumen!$F$3:$Q$367,9,0)</f>
        <v>1</v>
      </c>
      <c r="Q96" s="26">
        <f>VLOOKUP(C96,[3]Resumen!$F$3:$Q$367,10,0)</f>
        <v>1</v>
      </c>
      <c r="R96" s="26">
        <f>VLOOKUP(C96,[3]Resumen!$F$3:$Q$367,11,0)</f>
        <v>0.93827160493827155</v>
      </c>
      <c r="S96" s="26">
        <f>VLOOKUP(C96,[3]Resumen!$F$3:$Q$367,12,0)</f>
        <v>1</v>
      </c>
      <c r="T96" s="26">
        <v>0.98765432098765427</v>
      </c>
      <c r="U96" s="26">
        <v>0.98765432098765427</v>
      </c>
      <c r="V96" s="61">
        <f t="shared" si="4"/>
        <v>0.98559670781892994</v>
      </c>
      <c r="W96" s="52">
        <f t="shared" si="5"/>
        <v>5.3217605765532139E-2</v>
      </c>
      <c r="X96" s="57"/>
      <c r="Y96" s="58"/>
    </row>
    <row r="97" spans="2:25" ht="13.5" x14ac:dyDescent="0.35">
      <c r="B97" s="43">
        <v>95</v>
      </c>
      <c r="C97" s="49">
        <v>113608</v>
      </c>
      <c r="D97" s="48" t="s">
        <v>188</v>
      </c>
      <c r="E97" s="48" t="s">
        <v>40</v>
      </c>
      <c r="F97" s="48" t="str">
        <f>VLOOKUP(C97,'[2]Control programa E'!$B$13:$M$390,12,0)</f>
        <v>Área Sur</v>
      </c>
      <c r="G97" s="48" t="str">
        <f>VLOOKUP(C97,'[2]Control programa E'!$B$13:$W$390,22,0)</f>
        <v>Maria Julia Molina</v>
      </c>
      <c r="H97" s="48" t="str">
        <f>VLOOKUP(C97,'[2]Control programa E'!$B$13:$R$390,17,0)</f>
        <v>CATALINA QUINTERO</v>
      </c>
      <c r="I97" s="23">
        <f>VLOOKUP(C97,[3]Resumen!$F$3:$Q$367,3,0)</f>
        <v>0.92929292929292928</v>
      </c>
      <c r="J97" s="35">
        <f>VLOOKUP(C97,[3]Resumen!$F$3:$Q$367,4,0)</f>
        <v>0.74747474747474751</v>
      </c>
      <c r="K97" s="23">
        <f>VLOOKUP(C97,[3]Resumen!$F$3:$Q$367,5,0)</f>
        <v>0.92708333333333337</v>
      </c>
      <c r="L97" s="23">
        <f>VLOOKUP(C97,[3]Resumen!$F$3:$Q$367,6,0)</f>
        <v>0.8936170212765957</v>
      </c>
      <c r="M97" s="23">
        <f>VLOOKUP(C97,[3]Resumen!$F$3:$Q$367,7,0)</f>
        <v>0.76543209876543206</v>
      </c>
      <c r="N97" s="23">
        <f>VLOOKUP(C97,[3]Resumen!$F$3:$Q$367,8,0)</f>
        <v>0.95061728395061729</v>
      </c>
      <c r="O97" s="60">
        <f t="shared" si="3"/>
        <v>0.86891956901560918</v>
      </c>
      <c r="P97" s="23">
        <f>VLOOKUP(C97,[3]Resumen!$F$3:$Q$367,9,0)</f>
        <v>0.95061728395061729</v>
      </c>
      <c r="Q97" s="23">
        <f>VLOOKUP(C97,[3]Resumen!$F$3:$Q$367,10,0)</f>
        <v>1</v>
      </c>
      <c r="R97" s="23">
        <f>VLOOKUP(C97,[3]Resumen!$F$3:$Q$367,11,0)</f>
        <v>0.90123456790123457</v>
      </c>
      <c r="S97" s="23">
        <f>VLOOKUP(C97,[3]Resumen!$F$3:$Q$367,12,0)</f>
        <v>0.97530864197530864</v>
      </c>
      <c r="T97" s="23">
        <v>0.97530864197530864</v>
      </c>
      <c r="U97" s="23">
        <v>1</v>
      </c>
      <c r="V97" s="60">
        <f t="shared" si="4"/>
        <v>0.96707818930041156</v>
      </c>
      <c r="W97" s="51">
        <f t="shared" si="5"/>
        <v>9.8158620284802378E-2</v>
      </c>
      <c r="X97" s="57"/>
      <c r="Y97" s="58"/>
    </row>
    <row r="98" spans="2:25" ht="13.5" x14ac:dyDescent="0.35">
      <c r="B98" s="45">
        <v>96</v>
      </c>
      <c r="C98" s="47">
        <v>166731</v>
      </c>
      <c r="D98" s="46" t="s">
        <v>189</v>
      </c>
      <c r="E98" s="46" t="s">
        <v>28</v>
      </c>
      <c r="F98" s="46" t="str">
        <f>VLOOKUP(C98,'[2]Control programa E'!$B$13:$M$390,12,0)</f>
        <v>Área Norte</v>
      </c>
      <c r="G98" s="46" t="str">
        <f>VLOOKUP(C98,'[2]Control programa E'!$B$13:$W$390,22,0)</f>
        <v>GRUPO ÉXITO: Alcides Serna</v>
      </c>
      <c r="H98" s="46" t="str">
        <f>VLOOKUP(C98,'[2]Control programa E'!$B$13:$R$390,17,0)</f>
        <v>MARTHA BARROS</v>
      </c>
      <c r="I98" s="26">
        <f>VLOOKUP(C98,[3]Resumen!$F$3:$Q$367,3,0)</f>
        <v>1</v>
      </c>
      <c r="J98" s="26">
        <f>VLOOKUP(C98,[3]Resumen!$F$3:$Q$367,4,0)</f>
        <v>0.81818181818181823</v>
      </c>
      <c r="K98" s="26">
        <f>VLOOKUP(C98,[3]Resumen!$F$3:$Q$367,5,0)</f>
        <v>1</v>
      </c>
      <c r="L98" s="26">
        <f>VLOOKUP(C98,[3]Resumen!$F$3:$Q$367,6,0)</f>
        <v>0.80952380952380953</v>
      </c>
      <c r="M98" s="26">
        <f>VLOOKUP(C98,[3]Resumen!$F$3:$Q$367,7,0)</f>
        <v>1</v>
      </c>
      <c r="N98" s="26">
        <f>VLOOKUP(C98,[3]Resumen!$F$3:$Q$367,8,0)</f>
        <v>0.9642857142857143</v>
      </c>
      <c r="O98" s="61">
        <f t="shared" si="3"/>
        <v>0.93199855699855705</v>
      </c>
      <c r="P98" s="26">
        <f>VLOOKUP(C98,[3]Resumen!$F$3:$Q$367,9,0)</f>
        <v>0.92592592592592593</v>
      </c>
      <c r="Q98" s="26">
        <f>VLOOKUP(C98,[3]Resumen!$F$3:$Q$367,10,0)</f>
        <v>0.8571428571428571</v>
      </c>
      <c r="R98" s="26">
        <f>VLOOKUP(C98,[3]Resumen!$F$3:$Q$367,11,0)</f>
        <v>1</v>
      </c>
      <c r="S98" s="26">
        <f>VLOOKUP(C98,[3]Resumen!$F$3:$Q$367,12,0)</f>
        <v>0.8571428571428571</v>
      </c>
      <c r="T98" s="26">
        <v>0.97619047619047616</v>
      </c>
      <c r="U98" s="26">
        <v>1</v>
      </c>
      <c r="V98" s="61">
        <f t="shared" si="4"/>
        <v>0.93606701940035275</v>
      </c>
      <c r="W98" s="52">
        <f t="shared" si="5"/>
        <v>4.0684624017957027E-3</v>
      </c>
      <c r="X98" s="57"/>
      <c r="Y98" s="58"/>
    </row>
    <row r="99" spans="2:25" ht="13.5" x14ac:dyDescent="0.35">
      <c r="B99" s="43">
        <v>97</v>
      </c>
      <c r="C99" s="49">
        <v>109703</v>
      </c>
      <c r="D99" s="48" t="s">
        <v>190</v>
      </c>
      <c r="E99" s="48" t="s">
        <v>50</v>
      </c>
      <c r="F99" s="48" t="str">
        <f>VLOOKUP(C99,'[2]Control programa E'!$B$13:$M$390,12,0)</f>
        <v>Área Sur</v>
      </c>
      <c r="G99" s="48" t="str">
        <f>VLOOKUP(C99,'[2]Control programa E'!$B$13:$W$390,22,0)</f>
        <v xml:space="preserve">Antonio Marroquin </v>
      </c>
      <c r="H99" s="48" t="str">
        <f>VLOOKUP(C99,'[2]Control programa E'!$B$13:$R$390,17,0)</f>
        <v xml:space="preserve">FABIO ANDRES ROJAS </v>
      </c>
      <c r="I99" s="23">
        <f>VLOOKUP(C99,[3]Resumen!$F$3:$Q$367,3,0)</f>
        <v>0.97894736842105268</v>
      </c>
      <c r="J99" s="23">
        <f>VLOOKUP(C99,[3]Resumen!$F$3:$Q$367,4,0)</f>
        <v>1</v>
      </c>
      <c r="K99" s="23">
        <f>VLOOKUP(C99,[3]Resumen!$F$3:$Q$367,5,0)</f>
        <v>1</v>
      </c>
      <c r="L99" s="23">
        <f>VLOOKUP(C99,[3]Resumen!$F$3:$Q$367,6,0)</f>
        <v>1</v>
      </c>
      <c r="M99" s="23">
        <f>VLOOKUP(C99,[3]Resumen!$F$3:$Q$367,7,0)</f>
        <v>1</v>
      </c>
      <c r="N99" s="23">
        <f>VLOOKUP(C99,[3]Resumen!$F$3:$Q$367,8,0)</f>
        <v>1</v>
      </c>
      <c r="O99" s="60">
        <f t="shared" si="3"/>
        <v>0.99649122807017543</v>
      </c>
      <c r="P99" s="23">
        <f>VLOOKUP(C99,[3]Resumen!$F$3:$Q$367,9,0)</f>
        <v>1</v>
      </c>
      <c r="Q99" s="23">
        <f>VLOOKUP(C99,[3]Resumen!$F$3:$Q$367,10,0)</f>
        <v>1</v>
      </c>
      <c r="R99" s="23">
        <f>VLOOKUP(C99,[3]Resumen!$F$3:$Q$367,11,0)</f>
        <v>1</v>
      </c>
      <c r="S99" s="23">
        <f>VLOOKUP(C99,[3]Resumen!$F$3:$Q$367,12,0)</f>
        <v>0.94805194805194803</v>
      </c>
      <c r="T99" s="23">
        <v>1</v>
      </c>
      <c r="U99" s="23">
        <v>0.97402597402597402</v>
      </c>
      <c r="V99" s="60">
        <f t="shared" si="4"/>
        <v>0.9870129870129869</v>
      </c>
      <c r="W99" s="51">
        <f t="shared" si="5"/>
        <v>-9.47824105718853E-3</v>
      </c>
      <c r="X99" s="57"/>
      <c r="Y99" s="58"/>
    </row>
    <row r="100" spans="2:25" ht="13.5" x14ac:dyDescent="0.35">
      <c r="B100" s="45">
        <v>98</v>
      </c>
      <c r="C100" s="47">
        <v>163697</v>
      </c>
      <c r="D100" s="46" t="s">
        <v>191</v>
      </c>
      <c r="E100" s="46" t="s">
        <v>57</v>
      </c>
      <c r="F100" s="46" t="str">
        <f>VLOOKUP(C100,'[2]Control programa E'!$B$13:$M$390,12,0)</f>
        <v>Área Sur</v>
      </c>
      <c r="G100" s="46" t="str">
        <f>VLOOKUP(C100,'[2]Control programa E'!$B$13:$W$390,22,0)</f>
        <v>Dalia Higuera / Juan Manuel Posada</v>
      </c>
      <c r="H100" s="46" t="str">
        <f>VLOOKUP(C100,'[2]Control programa E'!$B$13:$R$390,17,0)</f>
        <v>CATALINA QUINTERO</v>
      </c>
      <c r="I100" s="26">
        <f>VLOOKUP(C100,[3]Resumen!$F$3:$Q$367,3,0)</f>
        <v>0.9550561797752809</v>
      </c>
      <c r="J100" s="26">
        <f>VLOOKUP(C100,[3]Resumen!$F$3:$Q$367,4,0)</f>
        <v>0.92553191489361697</v>
      </c>
      <c r="K100" s="26">
        <f>VLOOKUP(C100,[3]Resumen!$F$3:$Q$367,5,0)</f>
        <v>1</v>
      </c>
      <c r="L100" s="26">
        <f>VLOOKUP(C100,[3]Resumen!$F$3:$Q$367,6,0)</f>
        <v>1</v>
      </c>
      <c r="M100" s="26">
        <f>VLOOKUP(C100,[3]Resumen!$F$3:$Q$367,7,0)</f>
        <v>0.91139240506329111</v>
      </c>
      <c r="N100" s="26">
        <f>VLOOKUP(C100,[3]Resumen!$F$3:$Q$367,8,0)</f>
        <v>0.78481012658227844</v>
      </c>
      <c r="O100" s="61">
        <f t="shared" si="3"/>
        <v>0.92946510438574448</v>
      </c>
      <c r="P100" s="26">
        <f>VLOOKUP(C100,[3]Resumen!$F$3:$Q$367,9,0)</f>
        <v>1</v>
      </c>
      <c r="Q100" s="26">
        <f>VLOOKUP(C100,[3]Resumen!$F$3:$Q$367,10,0)</f>
        <v>1</v>
      </c>
      <c r="R100" s="26">
        <f>VLOOKUP(C100,[3]Resumen!$F$3:$Q$367,11,0)</f>
        <v>1</v>
      </c>
      <c r="S100" s="34">
        <f>VLOOKUP(C100,[3]Resumen!$F$3:$Q$367,12,0)</f>
        <v>0.64197530864197527</v>
      </c>
      <c r="T100" s="26">
        <v>1</v>
      </c>
      <c r="U100" s="26">
        <v>0.97468354430379744</v>
      </c>
      <c r="V100" s="61">
        <f t="shared" si="4"/>
        <v>0.93610980882429551</v>
      </c>
      <c r="W100" s="52">
        <f t="shared" si="5"/>
        <v>6.6447044385510301E-3</v>
      </c>
      <c r="X100" s="57"/>
      <c r="Y100" s="58"/>
    </row>
    <row r="101" spans="2:25" ht="13.5" x14ac:dyDescent="0.35">
      <c r="B101" s="43">
        <v>99</v>
      </c>
      <c r="C101" s="49">
        <v>110474</v>
      </c>
      <c r="D101" s="48" t="s">
        <v>193</v>
      </c>
      <c r="E101" s="48" t="s">
        <v>192</v>
      </c>
      <c r="F101" s="48" t="str">
        <f>VLOOKUP(C101,'[2]Control programa E'!$B$13:$M$390,12,0)</f>
        <v>Área Centro</v>
      </c>
      <c r="G101" s="48" t="str">
        <f>VLOOKUP(C101,'[2]Control programa E'!$B$13:$W$390,22,0)</f>
        <v>COMBUSCOL: Fernando Chávez</v>
      </c>
      <c r="H101" s="48" t="str">
        <f>VLOOKUP(C101,'[2]Control programa E'!$B$13:$R$390,17,0)</f>
        <v>SEBASTIAN PARDO</v>
      </c>
      <c r="I101" s="23">
        <f>VLOOKUP(C101,[3]Resumen!$F$3:$Q$367,3,0)</f>
        <v>0.97916666666666663</v>
      </c>
      <c r="J101" s="23">
        <f>VLOOKUP(C101,[3]Resumen!$F$3:$Q$367,4,0)</f>
        <v>1</v>
      </c>
      <c r="K101" s="23">
        <f>VLOOKUP(C101,[3]Resumen!$F$3:$Q$367,5,0)</f>
        <v>1</v>
      </c>
      <c r="L101" s="23">
        <f>VLOOKUP(C101,[3]Resumen!$F$3:$Q$367,6,0)</f>
        <v>1</v>
      </c>
      <c r="M101" s="23">
        <f>VLOOKUP(C101,[3]Resumen!$F$3:$Q$367,7,0)</f>
        <v>1</v>
      </c>
      <c r="N101" s="23">
        <f>VLOOKUP(C101,[3]Resumen!$F$3:$Q$367,8,0)</f>
        <v>1</v>
      </c>
      <c r="O101" s="60">
        <f t="shared" si="3"/>
        <v>0.99652777777777768</v>
      </c>
      <c r="P101" s="23">
        <f>VLOOKUP(C101,[3]Resumen!$F$3:$Q$367,9,0)</f>
        <v>1</v>
      </c>
      <c r="Q101" s="23">
        <f>VLOOKUP(C101,[3]Resumen!$F$3:$Q$367,10,0)</f>
        <v>1</v>
      </c>
      <c r="R101" s="23">
        <f>VLOOKUP(C101,[3]Resumen!$F$3:$Q$367,11,0)</f>
        <v>1</v>
      </c>
      <c r="S101" s="23">
        <f>VLOOKUP(C101,[3]Resumen!$F$3:$Q$367,12,0)</f>
        <v>1</v>
      </c>
      <c r="T101" s="23">
        <v>1</v>
      </c>
      <c r="U101" s="23">
        <v>0.97435897435897434</v>
      </c>
      <c r="V101" s="60">
        <f t="shared" si="4"/>
        <v>0.99572649572649574</v>
      </c>
      <c r="W101" s="51">
        <f t="shared" si="5"/>
        <v>-8.0128205128193741E-4</v>
      </c>
      <c r="X101" s="57"/>
      <c r="Y101" s="58"/>
    </row>
    <row r="102" spans="2:25" ht="13.5" x14ac:dyDescent="0.35">
      <c r="B102" s="45">
        <v>100</v>
      </c>
      <c r="C102" s="47">
        <v>170941</v>
      </c>
      <c r="D102" s="46" t="s">
        <v>194</v>
      </c>
      <c r="E102" s="46" t="s">
        <v>144</v>
      </c>
      <c r="F102" s="46" t="str">
        <f>VLOOKUP(C102,'[2]Control programa E'!$B$13:$M$390,12,0)</f>
        <v>Área Norte</v>
      </c>
      <c r="G102" s="46" t="str">
        <f>VLOOKUP(C102,'[2]Control programa E'!$B$13:$W$390,22,0)</f>
        <v xml:space="preserve">MERCEDES TROUT </v>
      </c>
      <c r="H102" s="46" t="str">
        <f>VLOOKUP(C102,'[2]Control programa E'!$B$13:$R$390,17,0)</f>
        <v>ANGELA BARANDICA</v>
      </c>
      <c r="I102" s="36">
        <f>VLOOKUP(C102,[3]Resumen!$F$3:$Q$367,3,0)</f>
        <v>0.35714285714285715</v>
      </c>
      <c r="J102" s="36">
        <f>VLOOKUP(C102,[3]Resumen!$F$3:$Q$367,4,0)</f>
        <v>0.31182795698924731</v>
      </c>
      <c r="K102" s="36">
        <f>VLOOKUP(C102,[3]Resumen!$F$3:$Q$367,5,0)</f>
        <v>0.42857142857142855</v>
      </c>
      <c r="L102" s="34">
        <f>VLOOKUP(C102,[3]Resumen!$F$3:$Q$367,6,0)</f>
        <v>0.72043010752688175</v>
      </c>
      <c r="M102" s="26">
        <f>VLOOKUP(C102,[3]Resumen!$F$3:$Q$367,7,0)</f>
        <v>0.75324675324675328</v>
      </c>
      <c r="N102" s="36">
        <f>VLOOKUP(C102,[3]Resumen!$F$3:$Q$367,8,0)</f>
        <v>0.58441558441558439</v>
      </c>
      <c r="O102" s="61">
        <f t="shared" si="3"/>
        <v>0.52593911464879206</v>
      </c>
      <c r="P102" s="26">
        <f>VLOOKUP(C102,[3]Resumen!$F$3:$Q$367,9,0)</f>
        <v>0.83116883116883122</v>
      </c>
      <c r="Q102" s="35">
        <f>VLOOKUP(C102,[3]Resumen!$F$3:$Q$367,10,0)</f>
        <v>0.74025974025974028</v>
      </c>
      <c r="R102" s="26">
        <f>VLOOKUP(C102,[3]Resumen!$F$3:$Q$367,11,0)</f>
        <v>0.90909090909090906</v>
      </c>
      <c r="S102" s="59" t="s">
        <v>548</v>
      </c>
      <c r="T102" s="26">
        <v>0.97402597402597402</v>
      </c>
      <c r="U102" s="26">
        <v>1</v>
      </c>
      <c r="V102" s="61">
        <f t="shared" si="4"/>
        <v>0.89090909090909098</v>
      </c>
      <c r="W102" s="52">
        <f t="shared" si="5"/>
        <v>0.36496997626029892</v>
      </c>
      <c r="X102" s="57"/>
      <c r="Y102" s="58"/>
    </row>
    <row r="103" spans="2:25" ht="13.5" x14ac:dyDescent="0.35">
      <c r="B103" s="43">
        <v>101</v>
      </c>
      <c r="C103" s="49">
        <v>168607</v>
      </c>
      <c r="D103" s="48" t="s">
        <v>196</v>
      </c>
      <c r="E103" s="48" t="s">
        <v>195</v>
      </c>
      <c r="F103" s="48" t="str">
        <f>VLOOKUP(C103,'[2]Control programa E'!$B$13:$M$390,12,0)</f>
        <v>Área Centro</v>
      </c>
      <c r="G103" s="48" t="str">
        <f>VLOOKUP(C103,'[2]Control programa E'!$B$13:$W$390,22,0)</f>
        <v>Combustibles Unigas SAS</v>
      </c>
      <c r="H103" s="48" t="str">
        <f>VLOOKUP(C103,'[2]Control programa E'!$B$13:$R$390,17,0)</f>
        <v>YOLIMA MESA</v>
      </c>
      <c r="I103" s="23">
        <f>VLOOKUP(C103,[3]Resumen!$F$3:$Q$367,3,0)</f>
        <v>1</v>
      </c>
      <c r="J103" s="23">
        <f>VLOOKUP(C103,[3]Resumen!$F$3:$Q$367,4,0)</f>
        <v>1</v>
      </c>
      <c r="K103" s="23">
        <f>VLOOKUP(C103,[3]Resumen!$F$3:$Q$367,5,0)</f>
        <v>1</v>
      </c>
      <c r="L103" s="23">
        <f>VLOOKUP(C103,[3]Resumen!$F$3:$Q$367,6,0)</f>
        <v>1</v>
      </c>
      <c r="M103" s="23">
        <f>VLOOKUP(C103,[3]Resumen!$F$3:$Q$367,7,0)</f>
        <v>1</v>
      </c>
      <c r="N103" s="23">
        <f>VLOOKUP(C103,[3]Resumen!$F$3:$Q$367,8,0)</f>
        <v>1</v>
      </c>
      <c r="O103" s="60">
        <f t="shared" si="3"/>
        <v>1</v>
      </c>
      <c r="P103" s="23">
        <f>VLOOKUP(C103,[3]Resumen!$F$3:$Q$367,9,0)</f>
        <v>1</v>
      </c>
      <c r="Q103" s="23">
        <f>VLOOKUP(C103,[3]Resumen!$F$3:$Q$367,10,0)</f>
        <v>1</v>
      </c>
      <c r="R103" s="23">
        <f>VLOOKUP(C103,[3]Resumen!$F$3:$Q$367,11,0)</f>
        <v>1</v>
      </c>
      <c r="S103" s="23">
        <f>VLOOKUP(C103,[3]Resumen!$F$3:$Q$367,12,0)</f>
        <v>1</v>
      </c>
      <c r="T103" s="23">
        <v>0.9642857142857143</v>
      </c>
      <c r="U103" s="23">
        <v>1</v>
      </c>
      <c r="V103" s="60">
        <f t="shared" si="4"/>
        <v>0.99404761904761907</v>
      </c>
      <c r="W103" s="51">
        <f t="shared" si="5"/>
        <v>-5.9523809523809312E-3</v>
      </c>
      <c r="X103" s="57"/>
      <c r="Y103" s="58"/>
    </row>
    <row r="104" spans="2:25" ht="13.5" x14ac:dyDescent="0.35">
      <c r="B104" s="45">
        <v>102</v>
      </c>
      <c r="C104" s="47">
        <v>170891</v>
      </c>
      <c r="D104" s="46" t="s">
        <v>198</v>
      </c>
      <c r="E104" s="46" t="s">
        <v>197</v>
      </c>
      <c r="F104" s="46" t="str">
        <f>VLOOKUP(C104,'[2]Control programa E'!$B$13:$M$390,12,0)</f>
        <v>Área Centro</v>
      </c>
      <c r="G104" s="46" t="str">
        <f>VLOOKUP(C104,'[2]Control programa E'!$B$13:$W$390,22,0)</f>
        <v>COESCO: Julian Torrado</v>
      </c>
      <c r="H104" s="46" t="str">
        <f>VLOOKUP(C104,'[2]Control programa E'!$B$13:$R$390,17,0)</f>
        <v>JOHANA BOTERO</v>
      </c>
      <c r="I104" s="26">
        <f>VLOOKUP(C104,[3]Resumen!$F$3:$Q$367,3,0)</f>
        <v>1</v>
      </c>
      <c r="J104" s="26">
        <f>VLOOKUP(C104,[3]Resumen!$F$3:$Q$367,4,0)</f>
        <v>0.97916666666666663</v>
      </c>
      <c r="K104" s="26">
        <f>VLOOKUP(C104,[3]Resumen!$F$3:$Q$367,5,0)</f>
        <v>1</v>
      </c>
      <c r="L104" s="26">
        <f>VLOOKUP(C104,[3]Resumen!$F$3:$Q$367,6,0)</f>
        <v>1</v>
      </c>
      <c r="M104" s="26">
        <f>VLOOKUP(C104,[3]Resumen!$F$3:$Q$367,7,0)</f>
        <v>0.97530864197530864</v>
      </c>
      <c r="N104" s="26">
        <f>VLOOKUP(C104,[3]Resumen!$F$3:$Q$367,8,0)</f>
        <v>0.95061728395061729</v>
      </c>
      <c r="O104" s="61">
        <f t="shared" si="3"/>
        <v>0.98418209876543206</v>
      </c>
      <c r="P104" s="26">
        <f>VLOOKUP(C104,[3]Resumen!$F$3:$Q$367,9,0)</f>
        <v>1</v>
      </c>
      <c r="Q104" s="26">
        <f>VLOOKUP(C104,[3]Resumen!$F$3:$Q$367,10,0)</f>
        <v>1</v>
      </c>
      <c r="R104" s="26">
        <f>VLOOKUP(C104,[3]Resumen!$F$3:$Q$367,11,0)</f>
        <v>1</v>
      </c>
      <c r="S104" s="26">
        <f>VLOOKUP(C104,[3]Resumen!$F$3:$Q$367,12,0)</f>
        <v>1</v>
      </c>
      <c r="T104" s="26">
        <v>0.96296296296296291</v>
      </c>
      <c r="U104" s="26">
        <v>1</v>
      </c>
      <c r="V104" s="61">
        <f t="shared" si="4"/>
        <v>0.99382716049382713</v>
      </c>
      <c r="W104" s="52">
        <f t="shared" si="5"/>
        <v>9.6450617283950768E-3</v>
      </c>
      <c r="X104" s="57"/>
      <c r="Y104" s="58"/>
    </row>
    <row r="105" spans="2:25" ht="13.5" x14ac:dyDescent="0.35">
      <c r="B105" s="43">
        <v>103</v>
      </c>
      <c r="C105" s="49">
        <v>110522</v>
      </c>
      <c r="D105" s="48" t="s">
        <v>199</v>
      </c>
      <c r="E105" s="48" t="s">
        <v>83</v>
      </c>
      <c r="F105" s="48" t="str">
        <f>VLOOKUP(C105,'[2]Control programa E'!$B$13:$M$390,12,0)</f>
        <v>Área Centro</v>
      </c>
      <c r="G105" s="48" t="str">
        <f>VLOOKUP(C105,'[2]Control programa E'!$B$13:$W$390,22,0)</f>
        <v>REDH: Humberto Hernandez</v>
      </c>
      <c r="H105" s="48" t="str">
        <f>VLOOKUP(C105,'[2]Control programa E'!$B$13:$R$390,17,0)</f>
        <v>IVAN PINZON</v>
      </c>
      <c r="I105" s="23">
        <f>VLOOKUP(C105,[3]Resumen!$F$3:$Q$367,3,0)</f>
        <v>0.88541666666666663</v>
      </c>
      <c r="J105" s="23">
        <f>VLOOKUP(C105,[3]Resumen!$F$3:$Q$367,4,0)</f>
        <v>0.97802197802197799</v>
      </c>
      <c r="K105" s="23">
        <f>VLOOKUP(C105,[3]Resumen!$F$3:$Q$367,5,0)</f>
        <v>0.97916666666666663</v>
      </c>
      <c r="L105" s="23">
        <f>VLOOKUP(C105,[3]Resumen!$F$3:$Q$367,6,0)</f>
        <v>1</v>
      </c>
      <c r="M105" s="23">
        <f>VLOOKUP(C105,[3]Resumen!$F$3:$Q$367,7,0)</f>
        <v>1</v>
      </c>
      <c r="N105" s="23">
        <f>VLOOKUP(C105,[3]Resumen!$F$3:$Q$367,8,0)</f>
        <v>1</v>
      </c>
      <c r="O105" s="60">
        <f t="shared" si="3"/>
        <v>0.97376755189255182</v>
      </c>
      <c r="P105" s="23">
        <f>VLOOKUP(C105,[3]Resumen!$F$3:$Q$367,9,0)</f>
        <v>0.95061728395061729</v>
      </c>
      <c r="Q105" s="23">
        <f>VLOOKUP(C105,[3]Resumen!$F$3:$Q$367,10,0)</f>
        <v>0.88888888888888884</v>
      </c>
      <c r="R105" s="23">
        <f>VLOOKUP(C105,[3]Resumen!$F$3:$Q$367,11,0)</f>
        <v>0.87654320987654322</v>
      </c>
      <c r="S105" s="23">
        <f>VLOOKUP(C105,[3]Resumen!$F$3:$Q$367,12,0)</f>
        <v>0.92592592592592593</v>
      </c>
      <c r="T105" s="23">
        <v>1</v>
      </c>
      <c r="U105" s="23">
        <v>0.96202531645569622</v>
      </c>
      <c r="V105" s="60">
        <f t="shared" si="4"/>
        <v>0.93400010418294521</v>
      </c>
      <c r="W105" s="51">
        <f t="shared" si="5"/>
        <v>-3.9767447709606607E-2</v>
      </c>
      <c r="X105" s="57"/>
      <c r="Y105" s="58"/>
    </row>
    <row r="106" spans="2:25" ht="13.5" x14ac:dyDescent="0.35">
      <c r="B106" s="45">
        <v>104</v>
      </c>
      <c r="C106" s="47">
        <v>168005</v>
      </c>
      <c r="D106" s="46" t="s">
        <v>200</v>
      </c>
      <c r="E106" s="46" t="s">
        <v>106</v>
      </c>
      <c r="F106" s="46" t="str">
        <f>VLOOKUP(C106,'[2]Control programa E'!$B$13:$M$390,12,0)</f>
        <v>Área Centro</v>
      </c>
      <c r="G106" s="46" t="str">
        <f>VLOOKUP(C106,'[2]Control programa E'!$B$13:$W$390,22,0)</f>
        <v>Julio Riveros</v>
      </c>
      <c r="H106" s="46" t="str">
        <f>VLOOKUP(C106,'[2]Control programa E'!$B$13:$R$390,17,0)</f>
        <v>IVAN PINZON</v>
      </c>
      <c r="I106" s="59" t="s">
        <v>548</v>
      </c>
      <c r="J106" s="59" t="s">
        <v>548</v>
      </c>
      <c r="K106" s="59" t="s">
        <v>548</v>
      </c>
      <c r="L106" s="59" t="s">
        <v>548</v>
      </c>
      <c r="M106" s="26">
        <f>VLOOKUP(C106,[3]Resumen!$F$3:$Q$367,7,0)</f>
        <v>0.8441558441558441</v>
      </c>
      <c r="N106" s="26">
        <f>VLOOKUP(C106,[3]Resumen!$F$3:$Q$367,8,0)</f>
        <v>0.81481481481481477</v>
      </c>
      <c r="O106" s="61">
        <f t="shared" si="3"/>
        <v>0.82948532948532949</v>
      </c>
      <c r="P106" s="26">
        <f>VLOOKUP(C106,[3]Resumen!$F$3:$Q$367,9,0)</f>
        <v>0.97402597402597402</v>
      </c>
      <c r="Q106" s="26">
        <f>VLOOKUP(C106,[3]Resumen!$F$3:$Q$367,10,0)</f>
        <v>0.94805194805194803</v>
      </c>
      <c r="R106" s="26">
        <f>VLOOKUP(C106,[3]Resumen!$F$3:$Q$367,11,0)</f>
        <v>0.80519480519480524</v>
      </c>
      <c r="S106" s="26">
        <f>VLOOKUP(C106,[3]Resumen!$F$3:$Q$367,12,0)</f>
        <v>0.92</v>
      </c>
      <c r="T106" s="26">
        <v>1</v>
      </c>
      <c r="U106" s="26">
        <v>0.96103896103896103</v>
      </c>
      <c r="V106" s="61">
        <f t="shared" si="4"/>
        <v>0.93471861471861473</v>
      </c>
      <c r="W106" s="52">
        <f t="shared" si="5"/>
        <v>0.10523328523328523</v>
      </c>
      <c r="X106" s="57"/>
      <c r="Y106" s="58"/>
    </row>
    <row r="107" spans="2:25" ht="13.5" x14ac:dyDescent="0.35">
      <c r="B107" s="43">
        <v>105</v>
      </c>
      <c r="C107" s="49">
        <v>110381</v>
      </c>
      <c r="D107" s="48" t="s">
        <v>201</v>
      </c>
      <c r="E107" s="48" t="s">
        <v>64</v>
      </c>
      <c r="F107" s="48" t="str">
        <f>VLOOKUP(C107,'[2]Control programa E'!$B$13:$M$390,12,0)</f>
        <v>Área Sur</v>
      </c>
      <c r="G107" s="48" t="str">
        <f>VLOOKUP(C107,'[2]Control programa E'!$B$13:$W$390,22,0)</f>
        <v>COESCO: Francisco Diez</v>
      </c>
      <c r="H107" s="48" t="str">
        <f>VLOOKUP(C107,'[2]Control programa E'!$B$13:$R$390,17,0)</f>
        <v>CLAUDIA PINILLA</v>
      </c>
      <c r="I107" s="59" t="s">
        <v>548</v>
      </c>
      <c r="J107" s="59" t="s">
        <v>548</v>
      </c>
      <c r="K107" s="59" t="s">
        <v>548</v>
      </c>
      <c r="L107" s="59" t="s">
        <v>548</v>
      </c>
      <c r="M107" s="59" t="s">
        <v>548</v>
      </c>
      <c r="N107" s="59" t="s">
        <v>548</v>
      </c>
      <c r="O107" s="60" t="s">
        <v>548</v>
      </c>
      <c r="P107" s="23">
        <f>VLOOKUP(C107,[3]Resumen!$F$3:$Q$367,9,0)</f>
        <v>0.88095238095238093</v>
      </c>
      <c r="Q107" s="35">
        <f>VLOOKUP(C107,[3]Resumen!$F$3:$Q$367,10,0)</f>
        <v>0.7407407407407407</v>
      </c>
      <c r="R107" s="23">
        <f>VLOOKUP(C107,[3]Resumen!$F$3:$Q$367,11,0)</f>
        <v>0.8271604938271605</v>
      </c>
      <c r="S107" s="23">
        <f>VLOOKUP(C107,[3]Resumen!$F$3:$Q$367,12,0)</f>
        <v>0.92592592592592593</v>
      </c>
      <c r="T107" s="23">
        <v>0.97619047619047616</v>
      </c>
      <c r="U107" s="23">
        <v>0.97619047619047616</v>
      </c>
      <c r="V107" s="60">
        <f t="shared" si="4"/>
        <v>0.88786008230452673</v>
      </c>
      <c r="W107" s="51" t="s">
        <v>548</v>
      </c>
      <c r="X107" s="57"/>
      <c r="Y107" s="58"/>
    </row>
    <row r="108" spans="2:25" ht="13.5" x14ac:dyDescent="0.35">
      <c r="B108" s="45">
        <v>106</v>
      </c>
      <c r="C108" s="47">
        <v>166733</v>
      </c>
      <c r="D108" s="46" t="s">
        <v>203</v>
      </c>
      <c r="E108" s="46" t="s">
        <v>98</v>
      </c>
      <c r="F108" s="46" t="str">
        <f>VLOOKUP(C108,'[2]Control programa E'!$B$13:$M$390,12,0)</f>
        <v>Área Norte</v>
      </c>
      <c r="G108" s="46" t="str">
        <f>VLOOKUP(C108,'[2]Control programa E'!$B$13:$W$390,22,0)</f>
        <v>GRUPO ÉXITO: Alcides Serna</v>
      </c>
      <c r="H108" s="46" t="str">
        <f>VLOOKUP(C108,'[2]Control programa E'!$B$13:$R$390,17,0)</f>
        <v>VICTOR PATERNINA</v>
      </c>
      <c r="I108" s="26">
        <f>VLOOKUP(C108,[3]Resumen!$F$3:$Q$367,3,0)</f>
        <v>1</v>
      </c>
      <c r="J108" s="26">
        <f>VLOOKUP(C108,[3]Resumen!$F$3:$Q$367,4,0)</f>
        <v>0.9101123595505618</v>
      </c>
      <c r="K108" s="26">
        <f>VLOOKUP(C108,[3]Resumen!$F$3:$Q$367,5,0)</f>
        <v>1</v>
      </c>
      <c r="L108" s="36">
        <f>VLOOKUP(C108,[3]Resumen!$F$3:$Q$367,6,0)</f>
        <v>0.57843137254901966</v>
      </c>
      <c r="M108" s="26">
        <f>VLOOKUP(C108,[3]Resumen!$F$3:$Q$367,7,0)</f>
        <v>1</v>
      </c>
      <c r="N108" s="26">
        <f>VLOOKUP(C108,[3]Resumen!$F$3:$Q$367,8,0)</f>
        <v>1</v>
      </c>
      <c r="O108" s="61">
        <f t="shared" si="3"/>
        <v>0.91475728868326345</v>
      </c>
      <c r="P108" s="26">
        <f>VLOOKUP(C108,[3]Resumen!$F$3:$Q$367,9,0)</f>
        <v>1</v>
      </c>
      <c r="Q108" s="26">
        <f>VLOOKUP(C108,[3]Resumen!$F$3:$Q$367,10,0)</f>
        <v>1</v>
      </c>
      <c r="R108" s="26">
        <f>VLOOKUP(C108,[3]Resumen!$F$3:$Q$367,11,0)</f>
        <v>1</v>
      </c>
      <c r="S108" s="26">
        <f>VLOOKUP(C108,[3]Resumen!$F$3:$Q$367,12,0)</f>
        <v>1</v>
      </c>
      <c r="T108" s="26">
        <v>0.95238095238095233</v>
      </c>
      <c r="U108" s="26">
        <v>1</v>
      </c>
      <c r="V108" s="61">
        <f t="shared" si="4"/>
        <v>0.99206349206349209</v>
      </c>
      <c r="W108" s="52">
        <f t="shared" si="5"/>
        <v>7.7306203380228644E-2</v>
      </c>
      <c r="X108" s="57"/>
      <c r="Y108" s="58"/>
    </row>
    <row r="109" spans="2:25" ht="13.5" x14ac:dyDescent="0.35">
      <c r="B109" s="43">
        <v>107</v>
      </c>
      <c r="C109" s="49">
        <v>164481</v>
      </c>
      <c r="D109" s="48" t="s">
        <v>204</v>
      </c>
      <c r="E109" s="48" t="s">
        <v>177</v>
      </c>
      <c r="F109" s="48" t="str">
        <f>VLOOKUP(C109,'[2]Control programa E'!$B$13:$M$390,12,0)</f>
        <v>Área Sur</v>
      </c>
      <c r="G109" s="48" t="str">
        <f>VLOOKUP(C109,'[2]Control programa E'!$B$13:$W$390,22,0)</f>
        <v>Natalia Quintero</v>
      </c>
      <c r="H109" s="48" t="str">
        <f>VLOOKUP(C109,'[2]Control programa E'!$B$13:$R$390,17,0)</f>
        <v>ANDRES GARCIA</v>
      </c>
      <c r="I109" s="23">
        <f>VLOOKUP(C109,[3]Resumen!$F$3:$Q$367,3,0)</f>
        <v>0.88888888888888884</v>
      </c>
      <c r="J109" s="23">
        <f>VLOOKUP(C109,[3]Resumen!$F$3:$Q$367,4,0)</f>
        <v>0.92929292929292928</v>
      </c>
      <c r="K109" s="35">
        <f>VLOOKUP(C109,[3]Resumen!$F$3:$Q$367,5,0)</f>
        <v>0.63636363636363635</v>
      </c>
      <c r="L109" s="23">
        <f>VLOOKUP(C109,[3]Resumen!$F$3:$Q$367,6,0)</f>
        <v>1</v>
      </c>
      <c r="M109" s="23">
        <f>VLOOKUP(C109,[3]Resumen!$F$3:$Q$367,7,0)</f>
        <v>0.79761904761904767</v>
      </c>
      <c r="N109" s="23">
        <f>VLOOKUP(C109,[3]Resumen!$F$3:$Q$367,8,0)</f>
        <v>1</v>
      </c>
      <c r="O109" s="60">
        <f t="shared" si="3"/>
        <v>0.87536075036075045</v>
      </c>
      <c r="P109" s="23">
        <f>VLOOKUP(C109,[3]Resumen!$F$3:$Q$367,9,0)</f>
        <v>1</v>
      </c>
      <c r="Q109" s="23">
        <f>VLOOKUP(C109,[3]Resumen!$F$3:$Q$367,10,0)</f>
        <v>0.9642857142857143</v>
      </c>
      <c r="R109" s="23">
        <f>VLOOKUP(C109,[3]Resumen!$F$3:$Q$367,11,0)</f>
        <v>0.9285714285714286</v>
      </c>
      <c r="S109" s="23">
        <f>VLOOKUP(C109,[3]Resumen!$F$3:$Q$367,12,0)</f>
        <v>1</v>
      </c>
      <c r="T109" s="23">
        <v>0.95238095238095233</v>
      </c>
      <c r="U109" s="23">
        <v>1</v>
      </c>
      <c r="V109" s="60">
        <f t="shared" si="4"/>
        <v>0.9742063492063493</v>
      </c>
      <c r="W109" s="51">
        <f t="shared" si="5"/>
        <v>9.8845598845598848E-2</v>
      </c>
      <c r="X109" s="57"/>
      <c r="Y109" s="58"/>
    </row>
    <row r="110" spans="2:25" ht="13.5" x14ac:dyDescent="0.35">
      <c r="B110" s="45">
        <v>108</v>
      </c>
      <c r="C110" s="47">
        <v>146083</v>
      </c>
      <c r="D110" s="46" t="s">
        <v>205</v>
      </c>
      <c r="E110" s="46" t="s">
        <v>9</v>
      </c>
      <c r="F110" s="46" t="str">
        <f>VLOOKUP(C110,'[2]Control programa E'!$B$13:$M$390,12,0)</f>
        <v>Área Norte</v>
      </c>
      <c r="G110" s="46" t="str">
        <f>VLOOKUP(C110,'[2]Control programa E'!$B$13:$W$390,22,0)</f>
        <v xml:space="preserve">Hector Julio Gaviria - Erika Gaviria </v>
      </c>
      <c r="H110" s="46" t="str">
        <f>VLOOKUP(C110,'[2]Control programa E'!$B$13:$R$390,17,0)</f>
        <v>ANDRES FELIPE PENNA</v>
      </c>
      <c r="I110" s="26">
        <f>VLOOKUP(C110,[3]Resumen!$F$3:$Q$367,3,0)</f>
        <v>0.80392156862745101</v>
      </c>
      <c r="J110" s="26">
        <f>VLOOKUP(C110,[3]Resumen!$F$3:$Q$367,4,0)</f>
        <v>1</v>
      </c>
      <c r="K110" s="26">
        <f>VLOOKUP(C110,[3]Resumen!$F$3:$Q$367,5,0)</f>
        <v>1</v>
      </c>
      <c r="L110" s="26">
        <f>VLOOKUP(C110,[3]Resumen!$F$3:$Q$367,6,0)</f>
        <v>1</v>
      </c>
      <c r="M110" s="26">
        <f>VLOOKUP(C110,[3]Resumen!$F$3:$Q$367,7,0)</f>
        <v>1</v>
      </c>
      <c r="N110" s="26">
        <f>VLOOKUP(C110,[3]Resumen!$F$3:$Q$367,8,0)</f>
        <v>1</v>
      </c>
      <c r="O110" s="61">
        <f t="shared" si="3"/>
        <v>0.9673202614379085</v>
      </c>
      <c r="P110" s="26">
        <f>VLOOKUP(C110,[3]Resumen!$F$3:$Q$367,9,0)</f>
        <v>0.9642857142857143</v>
      </c>
      <c r="Q110" s="26">
        <f>VLOOKUP(C110,[3]Resumen!$F$3:$Q$367,10,0)</f>
        <v>0.9642857142857143</v>
      </c>
      <c r="R110" s="26">
        <f>VLOOKUP(C110,[3]Resumen!$F$3:$Q$367,11,0)</f>
        <v>0.8571428571428571</v>
      </c>
      <c r="S110" s="26">
        <f>VLOOKUP(C110,[3]Resumen!$F$3:$Q$367,12,0)</f>
        <v>0.8571428571428571</v>
      </c>
      <c r="T110" s="26">
        <v>0.95238095238095233</v>
      </c>
      <c r="U110" s="26">
        <v>1</v>
      </c>
      <c r="V110" s="61">
        <f t="shared" si="4"/>
        <v>0.93253968253968245</v>
      </c>
      <c r="W110" s="52">
        <f t="shared" si="5"/>
        <v>-3.4780578898226056E-2</v>
      </c>
      <c r="X110" s="57"/>
      <c r="Y110" s="58"/>
    </row>
    <row r="111" spans="2:25" ht="13.5" x14ac:dyDescent="0.35">
      <c r="B111" s="43">
        <v>109</v>
      </c>
      <c r="C111" s="49">
        <v>109894</v>
      </c>
      <c r="D111" s="48" t="s">
        <v>206</v>
      </c>
      <c r="E111" s="48" t="s">
        <v>18</v>
      </c>
      <c r="F111" s="48" t="str">
        <f>VLOOKUP(C111,'[2]Control programa E'!$B$13:$M$390,12,0)</f>
        <v>Área Norte</v>
      </c>
      <c r="G111" s="48" t="str">
        <f>VLOOKUP(C111,'[2]Control programa E'!$B$13:$W$390,22,0)</f>
        <v>MULTIFONDOS SAIEH &amp; CIA S.EN C. - (Roberto Saieh)</v>
      </c>
      <c r="H111" s="48" t="str">
        <f>VLOOKUP(C111,'[2]Control programa E'!$B$13:$R$390,17,0)</f>
        <v>ANGELA BARANDICA</v>
      </c>
      <c r="I111" s="23">
        <f>VLOOKUP(C111,[3]Resumen!$F$3:$Q$367,3,0)</f>
        <v>0.90196078431372551</v>
      </c>
      <c r="J111" s="23">
        <f>VLOOKUP(C111,[3]Resumen!$F$3:$Q$367,4,0)</f>
        <v>0.91578947368421049</v>
      </c>
      <c r="K111" s="23">
        <f>VLOOKUP(C111,[3]Resumen!$F$3:$Q$367,5,0)</f>
        <v>0.82352941176470584</v>
      </c>
      <c r="L111" s="37">
        <f>VLOOKUP(C111,[3]Resumen!$F$3:$Q$367,6,0)</f>
        <v>0.5490196078431373</v>
      </c>
      <c r="M111" s="23">
        <f>VLOOKUP(C111,[3]Resumen!$F$3:$Q$367,7,0)</f>
        <v>0.9285714285714286</v>
      </c>
      <c r="N111" s="35">
        <f>VLOOKUP(C111,[3]Resumen!$F$3:$Q$367,8,0)</f>
        <v>0.61904761904761907</v>
      </c>
      <c r="O111" s="60">
        <f t="shared" si="3"/>
        <v>0.78965305420413789</v>
      </c>
      <c r="P111" s="23">
        <f>VLOOKUP(C111,[3]Resumen!$F$3:$Q$367,9,0)</f>
        <v>0.96385542168674698</v>
      </c>
      <c r="Q111" s="23">
        <f>VLOOKUP(C111,[3]Resumen!$F$3:$Q$367,10,0)</f>
        <v>1</v>
      </c>
      <c r="R111" s="23">
        <f>VLOOKUP(C111,[3]Resumen!$F$3:$Q$367,11,0)</f>
        <v>0.97560975609756095</v>
      </c>
      <c r="S111" s="23">
        <f>VLOOKUP(C111,[3]Resumen!$F$3:$Q$367,12,0)</f>
        <v>0.97619047619047616</v>
      </c>
      <c r="T111" s="23">
        <v>1</v>
      </c>
      <c r="U111" s="23">
        <v>0.95238095238095233</v>
      </c>
      <c r="V111" s="60">
        <f t="shared" si="4"/>
        <v>0.97800610105928953</v>
      </c>
      <c r="W111" s="51">
        <f t="shared" si="5"/>
        <v>0.18835304685515164</v>
      </c>
      <c r="X111" s="57"/>
      <c r="Y111" s="58"/>
    </row>
    <row r="112" spans="2:25" ht="13.5" x14ac:dyDescent="0.35">
      <c r="B112" s="45">
        <v>110</v>
      </c>
      <c r="C112" s="47">
        <v>112285</v>
      </c>
      <c r="D112" s="46" t="s">
        <v>209</v>
      </c>
      <c r="E112" s="46" t="s">
        <v>208</v>
      </c>
      <c r="F112" s="46" t="str">
        <f>VLOOKUP(C112,'[2]Control programa E'!$B$13:$M$390,12,0)</f>
        <v>Área Sur</v>
      </c>
      <c r="G112" s="46" t="str">
        <f>VLOOKUP(C112,'[2]Control programa E'!$B$13:$W$390,22,0)</f>
        <v>Pedro María Gonzalez / Eduard González</v>
      </c>
      <c r="H112" s="46" t="str">
        <f>VLOOKUP(C112,'[2]Control programa E'!$B$13:$R$390,17,0)</f>
        <v>JOHANA BOTERO</v>
      </c>
      <c r="I112" s="26">
        <f>VLOOKUP(C112,[3]Resumen!$F$3:$Q$367,3,0)</f>
        <v>0.98039215686274506</v>
      </c>
      <c r="J112" s="26">
        <f>VLOOKUP(C112,[3]Resumen!$F$3:$Q$367,4,0)</f>
        <v>1</v>
      </c>
      <c r="K112" s="26">
        <f>VLOOKUP(C112,[3]Resumen!$F$3:$Q$367,5,0)</f>
        <v>0.94117647058823528</v>
      </c>
      <c r="L112" s="26">
        <f>VLOOKUP(C112,[3]Resumen!$F$3:$Q$367,6,0)</f>
        <v>0.97058823529411764</v>
      </c>
      <c r="M112" s="26">
        <f>VLOOKUP(C112,[3]Resumen!$F$3:$Q$367,7,0)</f>
        <v>0.79761904761904767</v>
      </c>
      <c r="N112" s="26">
        <f>VLOOKUP(C112,[3]Resumen!$F$3:$Q$367,8,0)</f>
        <v>1</v>
      </c>
      <c r="O112" s="61">
        <f t="shared" si="3"/>
        <v>0.94829598506069102</v>
      </c>
      <c r="P112" s="26">
        <f>VLOOKUP(C112,[3]Resumen!$F$3:$Q$367,9,0)</f>
        <v>1</v>
      </c>
      <c r="Q112" s="26">
        <f>VLOOKUP(C112,[3]Resumen!$F$3:$Q$367,10,0)</f>
        <v>0.95238095238095233</v>
      </c>
      <c r="R112" s="26">
        <f>VLOOKUP(C112,[3]Resumen!$F$3:$Q$367,11,0)</f>
        <v>0.94047619047619047</v>
      </c>
      <c r="S112" s="26">
        <f>VLOOKUP(C112,[3]Resumen!$F$3:$Q$367,12,0)</f>
        <v>1</v>
      </c>
      <c r="T112" s="26">
        <v>1</v>
      </c>
      <c r="U112" s="26">
        <v>0.95121951219512191</v>
      </c>
      <c r="V112" s="61">
        <f t="shared" si="4"/>
        <v>0.97401277584204404</v>
      </c>
      <c r="W112" s="52">
        <f t="shared" si="5"/>
        <v>2.5716790781353027E-2</v>
      </c>
      <c r="X112" s="57"/>
      <c r="Y112" s="58"/>
    </row>
    <row r="113" spans="2:25" ht="13.5" x14ac:dyDescent="0.35">
      <c r="B113" s="43">
        <v>111</v>
      </c>
      <c r="C113" s="49">
        <v>157284</v>
      </c>
      <c r="D113" s="48" t="s">
        <v>211</v>
      </c>
      <c r="E113" s="48" t="s">
        <v>195</v>
      </c>
      <c r="F113" s="48" t="str">
        <f>VLOOKUP(C113,'[2]Control programa E'!$B$13:$M$390,12,0)</f>
        <v>Área Centro</v>
      </c>
      <c r="G113" s="48" t="str">
        <f>VLOOKUP(C113,'[2]Control programa E'!$B$13:$W$390,22,0)</f>
        <v>GONZALEZ TORRES ARIOLFO ASDRUBAL</v>
      </c>
      <c r="H113" s="48" t="str">
        <f>VLOOKUP(C113,'[2]Control programa E'!$B$13:$R$390,17,0)</f>
        <v>YOLIMA MESA</v>
      </c>
      <c r="I113" s="23">
        <f>VLOOKUP(C113,[3]Resumen!$F$3:$Q$367,3,0)</f>
        <v>1</v>
      </c>
      <c r="J113" s="23">
        <f>VLOOKUP(C113,[3]Resumen!$F$3:$Q$367,4,0)</f>
        <v>0.91489361702127658</v>
      </c>
      <c r="K113" s="23">
        <f>VLOOKUP(C113,[3]Resumen!$F$3:$Q$367,5,0)</f>
        <v>0.9375</v>
      </c>
      <c r="L113" s="23">
        <f>VLOOKUP(C113,[3]Resumen!$F$3:$Q$367,6,0)</f>
        <v>0.93939393939393945</v>
      </c>
      <c r="M113" s="23">
        <f>VLOOKUP(C113,[3]Resumen!$F$3:$Q$367,7,0)</f>
        <v>1</v>
      </c>
      <c r="N113" s="23">
        <f>VLOOKUP(C113,[3]Resumen!$F$3:$Q$367,8,0)</f>
        <v>0.7857142857142857</v>
      </c>
      <c r="O113" s="60">
        <f t="shared" si="3"/>
        <v>0.92958364035491681</v>
      </c>
      <c r="P113" s="23">
        <f>VLOOKUP(C113,[3]Resumen!$F$3:$Q$367,9,0)</f>
        <v>0.97619047619047616</v>
      </c>
      <c r="Q113" s="23">
        <f>VLOOKUP(C113,[3]Resumen!$F$3:$Q$367,10,0)</f>
        <v>1</v>
      </c>
      <c r="R113" s="23">
        <f>VLOOKUP(C113,[3]Resumen!$F$3:$Q$367,11,0)</f>
        <v>1</v>
      </c>
      <c r="S113" s="23">
        <f>VLOOKUP(C113,[3]Resumen!$F$3:$Q$367,12,0)</f>
        <v>0.88095238095238093</v>
      </c>
      <c r="T113" s="23">
        <v>0.95121951219512191</v>
      </c>
      <c r="U113" s="23">
        <v>1</v>
      </c>
      <c r="V113" s="60">
        <f t="shared" si="4"/>
        <v>0.96806039488966322</v>
      </c>
      <c r="W113" s="51">
        <f t="shared" si="5"/>
        <v>3.8476754534746416E-2</v>
      </c>
      <c r="X113" s="57"/>
      <c r="Y113" s="58"/>
    </row>
    <row r="114" spans="2:25" ht="13.5" x14ac:dyDescent="0.35">
      <c r="B114" s="45">
        <v>112</v>
      </c>
      <c r="C114" s="47">
        <v>167837</v>
      </c>
      <c r="D114" s="46" t="s">
        <v>212</v>
      </c>
      <c r="E114" s="46" t="s">
        <v>9</v>
      </c>
      <c r="F114" s="46" t="str">
        <f>VLOOKUP(C114,'[2]Control programa E'!$B$13:$M$390,12,0)</f>
        <v>Área Norte</v>
      </c>
      <c r="G114" s="46" t="str">
        <f>VLOOKUP(C114,'[2]Control programa E'!$B$13:$W$390,22,0)</f>
        <v>GRUPO ÉXITO: Alcides Serna</v>
      </c>
      <c r="H114" s="46" t="str">
        <f>VLOOKUP(C114,'[2]Control programa E'!$B$13:$R$390,17,0)</f>
        <v>ALVARO GUTIERREZ</v>
      </c>
      <c r="I114" s="26">
        <f>VLOOKUP(C114,[3]Resumen!$F$3:$Q$367,3,0)</f>
        <v>0.865979381443299</v>
      </c>
      <c r="J114" s="26">
        <f>VLOOKUP(C114,[3]Resumen!$F$3:$Q$367,4,0)</f>
        <v>0.78787878787878785</v>
      </c>
      <c r="K114" s="34">
        <f>VLOOKUP(C114,[3]Resumen!$F$3:$Q$367,5,0)</f>
        <v>0.72727272727272729</v>
      </c>
      <c r="L114" s="34">
        <f>VLOOKUP(C114,[3]Resumen!$F$3:$Q$367,6,0)</f>
        <v>0.70833333333333337</v>
      </c>
      <c r="M114" s="26">
        <f>VLOOKUP(C114,[3]Resumen!$F$3:$Q$367,7,0)</f>
        <v>0.89610389610389607</v>
      </c>
      <c r="N114" s="26">
        <f>VLOOKUP(C114,[3]Resumen!$F$3:$Q$367,8,0)</f>
        <v>0.95061728395061729</v>
      </c>
      <c r="O114" s="61">
        <f t="shared" si="3"/>
        <v>0.8226975683304435</v>
      </c>
      <c r="P114" s="26">
        <f>VLOOKUP(C114,[3]Resumen!$F$3:$Q$367,9,0)</f>
        <v>0.92592592592592593</v>
      </c>
      <c r="Q114" s="26">
        <f>VLOOKUP(C114,[3]Resumen!$F$3:$Q$367,10,0)</f>
        <v>0.86419753086419748</v>
      </c>
      <c r="R114" s="26">
        <f>VLOOKUP(C114,[3]Resumen!$F$3:$Q$367,11,0)</f>
        <v>0.87654320987654322</v>
      </c>
      <c r="S114" s="26">
        <f>VLOOKUP(C114,[3]Resumen!$F$3:$Q$367,12,0)</f>
        <v>0.8271604938271605</v>
      </c>
      <c r="T114" s="26">
        <v>1</v>
      </c>
      <c r="U114" s="26">
        <v>0.95061728395061729</v>
      </c>
      <c r="V114" s="61">
        <f t="shared" si="4"/>
        <v>0.90740740740740744</v>
      </c>
      <c r="W114" s="52">
        <f t="shared" si="5"/>
        <v>8.4709839076963944E-2</v>
      </c>
      <c r="X114" s="57"/>
      <c r="Y114" s="58"/>
    </row>
    <row r="115" spans="2:25" ht="13.5" x14ac:dyDescent="0.35">
      <c r="B115" s="43">
        <v>113</v>
      </c>
      <c r="C115" s="49">
        <v>167844</v>
      </c>
      <c r="D115" s="48" t="s">
        <v>213</v>
      </c>
      <c r="E115" s="48" t="s">
        <v>78</v>
      </c>
      <c r="F115" s="48" t="str">
        <f>VLOOKUP(C115,'[2]Control programa E'!$B$13:$M$390,12,0)</f>
        <v>Área Centro</v>
      </c>
      <c r="G115" s="48" t="str">
        <f>VLOOKUP(C115,'[2]Control programa E'!$B$13:$W$390,22,0)</f>
        <v>GRUPO ÉXITO: Alcides Serna</v>
      </c>
      <c r="H115" s="48" t="str">
        <f>VLOOKUP(C115,'[2]Control programa E'!$B$13:$R$390,17,0)</f>
        <v xml:space="preserve">JUAN PABLO PIÑEROS </v>
      </c>
      <c r="I115" s="23">
        <f>VLOOKUP(C115,[3]Resumen!$F$3:$Q$367,3,0)</f>
        <v>0.95789473684210524</v>
      </c>
      <c r="J115" s="23">
        <f>VLOOKUP(C115,[3]Resumen!$F$3:$Q$367,4,0)</f>
        <v>0.94</v>
      </c>
      <c r="K115" s="23">
        <f>VLOOKUP(C115,[3]Resumen!$F$3:$Q$367,5,0)</f>
        <v>0.89215686274509809</v>
      </c>
      <c r="L115" s="23">
        <f>VLOOKUP(C115,[3]Resumen!$F$3:$Q$367,6,0)</f>
        <v>0.97</v>
      </c>
      <c r="M115" s="23">
        <f>VLOOKUP(C115,[3]Resumen!$F$3:$Q$367,7,0)</f>
        <v>1</v>
      </c>
      <c r="N115" s="23">
        <f>VLOOKUP(C115,[3]Resumen!$F$3:$Q$367,8,0)</f>
        <v>0.84523809523809523</v>
      </c>
      <c r="O115" s="60">
        <f t="shared" si="3"/>
        <v>0.93421494913754966</v>
      </c>
      <c r="P115" s="23">
        <f>VLOOKUP(C115,[3]Resumen!$F$3:$Q$367,9,0)</f>
        <v>0.87804878048780488</v>
      </c>
      <c r="Q115" s="35">
        <f>VLOOKUP(C115,[3]Resumen!$F$3:$Q$367,10,0)</f>
        <v>0.65384615384615385</v>
      </c>
      <c r="R115" s="23">
        <f>VLOOKUP(C115,[3]Resumen!$F$3:$Q$367,11,0)</f>
        <v>1</v>
      </c>
      <c r="S115" s="23">
        <f>VLOOKUP(C115,[3]Resumen!$F$3:$Q$367,12,0)</f>
        <v>0.95238095238095233</v>
      </c>
      <c r="T115" s="23">
        <v>1</v>
      </c>
      <c r="U115" s="23">
        <v>0.95</v>
      </c>
      <c r="V115" s="60">
        <f t="shared" si="4"/>
        <v>0.90571264778581861</v>
      </c>
      <c r="W115" s="51">
        <f t="shared" si="5"/>
        <v>-2.8502301351731041E-2</v>
      </c>
      <c r="X115" s="57"/>
      <c r="Y115" s="58"/>
    </row>
    <row r="116" spans="2:25" ht="13.5" x14ac:dyDescent="0.35">
      <c r="B116" s="45">
        <v>114</v>
      </c>
      <c r="C116" s="47">
        <v>161752</v>
      </c>
      <c r="D116" s="46" t="s">
        <v>214</v>
      </c>
      <c r="E116" s="46" t="s">
        <v>91</v>
      </c>
      <c r="F116" s="46" t="str">
        <f>VLOOKUP(C116,'[2]Control programa E'!$B$13:$M$390,12,0)</f>
        <v>Área Norte</v>
      </c>
      <c r="G116" s="46" t="str">
        <f>VLOOKUP(C116,'[2]Control programa E'!$B$13:$W$390,22,0)</f>
        <v>Mario Agresott</v>
      </c>
      <c r="H116" s="46" t="str">
        <f>VLOOKUP(C116,'[2]Control programa E'!$B$13:$R$390,17,0)</f>
        <v>VICTOR PATERNINA</v>
      </c>
      <c r="I116" s="34">
        <f>VLOOKUP(C116,[3]Resumen!$F$3:$Q$367,3,0)</f>
        <v>0.74285714285714288</v>
      </c>
      <c r="J116" s="34">
        <f>VLOOKUP(C116,[3]Resumen!$F$3:$Q$367,4,0)</f>
        <v>0.61764705882352944</v>
      </c>
      <c r="K116" s="26">
        <f>VLOOKUP(C116,[3]Resumen!$F$3:$Q$367,5,0)</f>
        <v>1</v>
      </c>
      <c r="L116" s="26">
        <f>VLOOKUP(C116,[3]Resumen!$F$3:$Q$367,6,0)</f>
        <v>0.81372549019607843</v>
      </c>
      <c r="M116" s="26">
        <f>VLOOKUP(C116,[3]Resumen!$F$3:$Q$367,7,0)</f>
        <v>0.9642857142857143</v>
      </c>
      <c r="N116" s="26">
        <f>VLOOKUP(C116,[3]Resumen!$F$3:$Q$367,8,0)</f>
        <v>0.76190476190476186</v>
      </c>
      <c r="O116" s="61">
        <f t="shared" si="3"/>
        <v>0.81673669467787124</v>
      </c>
      <c r="P116" s="26">
        <f>VLOOKUP(C116,[3]Resumen!$F$3:$Q$367,9,0)</f>
        <v>0.92592592592592593</v>
      </c>
      <c r="Q116" s="36">
        <f>VLOOKUP(C116,[3]Resumen!$F$3:$Q$367,10,0)</f>
        <v>0.40476190476190477</v>
      </c>
      <c r="R116" s="26">
        <f>VLOOKUP(C116,[3]Resumen!$F$3:$Q$367,11,0)</f>
        <v>0.97619047619047616</v>
      </c>
      <c r="S116" s="26">
        <f>VLOOKUP(C116,[3]Resumen!$F$3:$Q$367,12,0)</f>
        <v>1</v>
      </c>
      <c r="T116" s="26">
        <v>0.95238095238095233</v>
      </c>
      <c r="U116" s="26">
        <v>1</v>
      </c>
      <c r="V116" s="61">
        <f t="shared" si="4"/>
        <v>0.87654320987654322</v>
      </c>
      <c r="W116" s="52">
        <f t="shared" si="5"/>
        <v>5.9806515198671972E-2</v>
      </c>
      <c r="X116" s="57"/>
      <c r="Y116" s="58"/>
    </row>
    <row r="117" spans="2:25" ht="13.5" x14ac:dyDescent="0.35">
      <c r="B117" s="43">
        <v>115</v>
      </c>
      <c r="C117" s="49">
        <v>167118</v>
      </c>
      <c r="D117" s="48" t="s">
        <v>216</v>
      </c>
      <c r="E117" s="48" t="s">
        <v>215</v>
      </c>
      <c r="F117" s="48" t="str">
        <f>VLOOKUP(C117,'[2]Control programa E'!$B$13:$M$390,12,0)</f>
        <v>Área Norte</v>
      </c>
      <c r="G117" s="48" t="str">
        <f>VLOOKUP(C117,'[2]Control programa E'!$B$13:$W$390,22,0)</f>
        <v>Juan Diego Cordoba</v>
      </c>
      <c r="H117" s="48" t="str">
        <f>VLOOKUP(C117,'[2]Control programa E'!$B$13:$R$390,17,0)</f>
        <v>ALVARO GUTIERREZ</v>
      </c>
      <c r="I117" s="23">
        <f>VLOOKUP(C117,[3]Resumen!$F$3:$Q$367,3,0)</f>
        <v>1</v>
      </c>
      <c r="J117" s="23">
        <f>VLOOKUP(C117,[3]Resumen!$F$3:$Q$367,4,0)</f>
        <v>0.97979797979797978</v>
      </c>
      <c r="K117" s="23">
        <f>VLOOKUP(C117,[3]Resumen!$F$3:$Q$367,5,0)</f>
        <v>1</v>
      </c>
      <c r="L117" s="23">
        <f>VLOOKUP(C117,[3]Resumen!$F$3:$Q$367,6,0)</f>
        <v>0.95833333333333337</v>
      </c>
      <c r="M117" s="23">
        <f>VLOOKUP(C117,[3]Resumen!$F$3:$Q$367,7,0)</f>
        <v>1</v>
      </c>
      <c r="N117" s="23">
        <f>VLOOKUP(C117,[3]Resumen!$F$3:$Q$367,8,0)</f>
        <v>1</v>
      </c>
      <c r="O117" s="60">
        <f t="shared" si="3"/>
        <v>0.98968855218855223</v>
      </c>
      <c r="P117" s="23">
        <f>VLOOKUP(C117,[3]Resumen!$F$3:$Q$367,9,0)</f>
        <v>1</v>
      </c>
      <c r="Q117" s="23">
        <f>VLOOKUP(C117,[3]Resumen!$F$3:$Q$367,10,0)</f>
        <v>1</v>
      </c>
      <c r="R117" s="23">
        <f>VLOOKUP(C117,[3]Resumen!$F$3:$Q$367,11,0)</f>
        <v>1</v>
      </c>
      <c r="S117" s="23">
        <f>VLOOKUP(C117,[3]Resumen!$F$3:$Q$367,12,0)</f>
        <v>1</v>
      </c>
      <c r="T117" s="23">
        <v>1</v>
      </c>
      <c r="U117" s="23">
        <v>0.95061728395061729</v>
      </c>
      <c r="V117" s="60">
        <f t="shared" si="4"/>
        <v>0.99176954732510281</v>
      </c>
      <c r="W117" s="51">
        <f t="shared" si="5"/>
        <v>2.0809951365505786E-3</v>
      </c>
      <c r="X117" s="57"/>
      <c r="Y117" s="58"/>
    </row>
    <row r="118" spans="2:25" ht="13.5" x14ac:dyDescent="0.35">
      <c r="B118" s="45">
        <v>116</v>
      </c>
      <c r="C118" s="47">
        <v>154439</v>
      </c>
      <c r="D118" s="46" t="s">
        <v>217</v>
      </c>
      <c r="E118" s="46" t="s">
        <v>40</v>
      </c>
      <c r="F118" s="46" t="str">
        <f>VLOOKUP(C118,'[2]Control programa E'!$B$13:$M$390,12,0)</f>
        <v>Área Sur</v>
      </c>
      <c r="G118" s="46" t="str">
        <f>VLOOKUP(C118,'[2]Control programa E'!$B$13:$W$390,22,0)</f>
        <v>Rodrigo Jaramillo</v>
      </c>
      <c r="H118" s="46" t="str">
        <f>VLOOKUP(C118,'[2]Control programa E'!$B$13:$R$390,17,0)</f>
        <v>CATALINA QUINTERO</v>
      </c>
      <c r="I118" s="26">
        <f>VLOOKUP(C118,[3]Resumen!$F$3:$Q$367,3,0)</f>
        <v>0.9494949494949495</v>
      </c>
      <c r="J118" s="26">
        <f>VLOOKUP(C118,[3]Resumen!$F$3:$Q$367,4,0)</f>
        <v>0.86868686868686873</v>
      </c>
      <c r="K118" s="36">
        <f>VLOOKUP(C118,[3]Resumen!$F$3:$Q$367,5,0)</f>
        <v>0.5625</v>
      </c>
      <c r="L118" s="26">
        <f>VLOOKUP(C118,[3]Resumen!$F$3:$Q$367,6,0)</f>
        <v>0.7528089887640449</v>
      </c>
      <c r="M118" s="36">
        <f>VLOOKUP(C118,[3]Resumen!$F$3:$Q$367,7,0)</f>
        <v>0.569620253164557</v>
      </c>
      <c r="N118" s="26">
        <f>VLOOKUP(C118,[3]Resumen!$F$3:$Q$367,8,0)</f>
        <v>1</v>
      </c>
      <c r="O118" s="61">
        <f t="shared" si="3"/>
        <v>0.78385184335173663</v>
      </c>
      <c r="P118" s="26">
        <f>VLOOKUP(C118,[3]Resumen!$F$3:$Q$367,9,0)</f>
        <v>1</v>
      </c>
      <c r="Q118" s="26">
        <f>VLOOKUP(C118,[3]Resumen!$F$3:$Q$367,10,0)</f>
        <v>0.95061728395061729</v>
      </c>
      <c r="R118" s="26">
        <f>VLOOKUP(C118,[3]Resumen!$F$3:$Q$367,11,0)</f>
        <v>1</v>
      </c>
      <c r="S118" s="26">
        <f>VLOOKUP(C118,[3]Resumen!$F$3:$Q$367,12,0)</f>
        <v>1</v>
      </c>
      <c r="T118" s="26">
        <v>0.97530864197530864</v>
      </c>
      <c r="U118" s="26">
        <v>0.97530864197530864</v>
      </c>
      <c r="V118" s="61">
        <f t="shared" si="4"/>
        <v>0.98353909465020573</v>
      </c>
      <c r="W118" s="52">
        <f t="shared" si="5"/>
        <v>0.19968725129846909</v>
      </c>
      <c r="X118" s="57"/>
      <c r="Y118" s="58"/>
    </row>
    <row r="119" spans="2:25" ht="13.5" x14ac:dyDescent="0.35">
      <c r="B119" s="43">
        <v>117</v>
      </c>
      <c r="C119" s="49">
        <v>111746</v>
      </c>
      <c r="D119" s="48" t="s">
        <v>218</v>
      </c>
      <c r="E119" s="48" t="s">
        <v>89</v>
      </c>
      <c r="F119" s="48" t="str">
        <f>VLOOKUP(C119,'[2]Control programa E'!$B$13:$M$390,12,0)</f>
        <v>Área Sur</v>
      </c>
      <c r="G119" s="48" t="str">
        <f>VLOOKUP(C119,'[2]Control programa E'!$B$13:$W$390,22,0)</f>
        <v>REDH: Humberto Hernandez</v>
      </c>
      <c r="H119" s="48" t="str">
        <f>VLOOKUP(C119,'[2]Control programa E'!$B$13:$R$390,17,0)</f>
        <v>ANDRES GARCIA</v>
      </c>
      <c r="I119" s="35">
        <f>VLOOKUP(C119,[3]Resumen!$F$3:$Q$367,3,0)</f>
        <v>0.63636363636363635</v>
      </c>
      <c r="J119" s="23">
        <f>VLOOKUP(C119,[3]Resumen!$F$3:$Q$367,4,0)</f>
        <v>0.91666666666666663</v>
      </c>
      <c r="K119" s="37">
        <f>VLOOKUP(C119,[3]Resumen!$F$3:$Q$367,5,0)</f>
        <v>0.52083333333333337</v>
      </c>
      <c r="L119" s="35">
        <f>VLOOKUP(C119,[3]Resumen!$F$3:$Q$367,6,0)</f>
        <v>0.65625</v>
      </c>
      <c r="M119" s="23">
        <f>VLOOKUP(C119,[3]Resumen!$F$3:$Q$367,7,0)</f>
        <v>0.92592592592592593</v>
      </c>
      <c r="N119" s="23">
        <f>VLOOKUP(C119,[3]Resumen!$F$3:$Q$367,8,0)</f>
        <v>0.95061728395061729</v>
      </c>
      <c r="O119" s="60">
        <f t="shared" si="3"/>
        <v>0.76777614104002989</v>
      </c>
      <c r="P119" s="37">
        <f>VLOOKUP(C119,[3]Resumen!$F$3:$Q$367,9,0)</f>
        <v>0.32</v>
      </c>
      <c r="Q119" s="23">
        <f>VLOOKUP(C119,[3]Resumen!$F$3:$Q$367,10,0)</f>
        <v>1</v>
      </c>
      <c r="R119" s="23">
        <f>VLOOKUP(C119,[3]Resumen!$F$3:$Q$367,11,0)</f>
        <v>1</v>
      </c>
      <c r="S119" s="23">
        <f>VLOOKUP(C119,[3]Resumen!$F$3:$Q$367,12,0)</f>
        <v>0.95061728395061729</v>
      </c>
      <c r="T119" s="23">
        <v>0.95061728395061729</v>
      </c>
      <c r="U119" s="23">
        <v>1</v>
      </c>
      <c r="V119" s="60">
        <f t="shared" si="4"/>
        <v>0.87020576131687244</v>
      </c>
      <c r="W119" s="51">
        <f t="shared" si="5"/>
        <v>0.10242962027684255</v>
      </c>
      <c r="X119" s="57"/>
      <c r="Y119" s="58"/>
    </row>
    <row r="120" spans="2:25" ht="13.5" x14ac:dyDescent="0.35">
      <c r="B120" s="45">
        <v>118</v>
      </c>
      <c r="C120" s="47">
        <v>144185</v>
      </c>
      <c r="D120" s="46" t="s">
        <v>219</v>
      </c>
      <c r="E120" s="46" t="s">
        <v>35</v>
      </c>
      <c r="F120" s="46" t="str">
        <f>VLOOKUP(C120,'[2]Control programa E'!$B$13:$M$390,12,0)</f>
        <v>Área Centro</v>
      </c>
      <c r="G120" s="46" t="str">
        <f>VLOOKUP(C120,'[2]Control programa E'!$B$13:$W$390,22,0)</f>
        <v>REDH: Humberto Hernandez</v>
      </c>
      <c r="H120" s="46" t="str">
        <f>VLOOKUP(C120,'[2]Control programa E'!$B$13:$R$390,17,0)</f>
        <v>IVAN PINZON</v>
      </c>
      <c r="I120" s="26">
        <f>VLOOKUP(C120,[3]Resumen!$F$3:$Q$367,3,0)</f>
        <v>1</v>
      </c>
      <c r="J120" s="26">
        <f>VLOOKUP(C120,[3]Resumen!$F$3:$Q$367,4,0)</f>
        <v>1</v>
      </c>
      <c r="K120" s="26">
        <f>VLOOKUP(C120,[3]Resumen!$F$3:$Q$367,5,0)</f>
        <v>1</v>
      </c>
      <c r="L120" s="36">
        <f>VLOOKUP(C120,[3]Resumen!$F$3:$Q$367,6,0)</f>
        <v>0.58585858585858586</v>
      </c>
      <c r="M120" s="26">
        <f>VLOOKUP(C120,[3]Resumen!$F$3:$Q$367,7,0)</f>
        <v>1</v>
      </c>
      <c r="N120" s="26">
        <f>VLOOKUP(C120,[3]Resumen!$F$3:$Q$367,8,0)</f>
        <v>1</v>
      </c>
      <c r="O120" s="61">
        <f t="shared" si="3"/>
        <v>0.9309764309764309</v>
      </c>
      <c r="P120" s="26">
        <f>VLOOKUP(C120,[3]Resumen!$F$3:$Q$367,9,0)</f>
        <v>1</v>
      </c>
      <c r="Q120" s="26">
        <f>VLOOKUP(C120,[3]Resumen!$F$3:$Q$367,10,0)</f>
        <v>1</v>
      </c>
      <c r="R120" s="26">
        <f>VLOOKUP(C120,[3]Resumen!$F$3:$Q$367,11,0)</f>
        <v>0.95061728395061729</v>
      </c>
      <c r="S120" s="26">
        <f>VLOOKUP(C120,[3]Resumen!$F$3:$Q$367,12,0)</f>
        <v>0.95061728395061729</v>
      </c>
      <c r="T120" s="26">
        <v>0.95061728395061729</v>
      </c>
      <c r="U120" s="26">
        <v>1</v>
      </c>
      <c r="V120" s="61">
        <f t="shared" si="4"/>
        <v>0.97530864197530853</v>
      </c>
      <c r="W120" s="52">
        <f t="shared" si="5"/>
        <v>4.433221099887763E-2</v>
      </c>
      <c r="X120" s="57"/>
      <c r="Y120" s="58"/>
    </row>
    <row r="121" spans="2:25" ht="13.5" x14ac:dyDescent="0.35">
      <c r="B121" s="43">
        <v>119</v>
      </c>
      <c r="C121" s="49">
        <v>110395</v>
      </c>
      <c r="D121" s="48" t="s">
        <v>220</v>
      </c>
      <c r="E121" s="48" t="s">
        <v>120</v>
      </c>
      <c r="F121" s="48" t="str">
        <f>VLOOKUP(C121,'[2]Control programa E'!$B$13:$M$390,12,0)</f>
        <v>Área Sur</v>
      </c>
      <c r="G121" s="48" t="str">
        <f>VLOOKUP(C121,'[2]Control programa E'!$B$13:$W$390,22,0)</f>
        <v>Luis Eduardo Quiroga</v>
      </c>
      <c r="H121" s="48" t="str">
        <f>VLOOKUP(C121,'[2]Control programa E'!$B$13:$R$390,17,0)</f>
        <v>CLAUDIA PINILLA</v>
      </c>
      <c r="I121" s="35">
        <f>VLOOKUP(C121,[3]Resumen!$F$3:$Q$367,3,0)</f>
        <v>0.6333333333333333</v>
      </c>
      <c r="J121" s="23">
        <f>VLOOKUP(C121,[3]Resumen!$F$3:$Q$367,4,0)</f>
        <v>0.81521739130434778</v>
      </c>
      <c r="K121" s="35">
        <f>VLOOKUP(C121,[3]Resumen!$F$3:$Q$367,5,0)</f>
        <v>0.73958333333333337</v>
      </c>
      <c r="L121" s="35">
        <f>VLOOKUP(C121,[3]Resumen!$F$3:$Q$367,6,0)</f>
        <v>0.67708333333333337</v>
      </c>
      <c r="M121" s="23">
        <f>VLOOKUP(C121,[3]Resumen!$F$3:$Q$367,7,0)</f>
        <v>0.9135802469135802</v>
      </c>
      <c r="N121" s="37">
        <f>VLOOKUP(C121,[3]Resumen!$F$3:$Q$367,8,0)</f>
        <v>0.58024691358024694</v>
      </c>
      <c r="O121" s="60">
        <f t="shared" si="3"/>
        <v>0.72650742529969581</v>
      </c>
      <c r="P121" s="23">
        <f>VLOOKUP(C121,[3]Resumen!$F$3:$Q$367,9,0)</f>
        <v>1</v>
      </c>
      <c r="Q121" s="23">
        <f>VLOOKUP(C121,[3]Resumen!$F$3:$Q$367,10,0)</f>
        <v>0.87654320987654322</v>
      </c>
      <c r="R121" s="35">
        <f>VLOOKUP(C121,[3]Resumen!$F$3:$Q$367,11,0)</f>
        <v>0.61728395061728392</v>
      </c>
      <c r="S121" s="23">
        <f>VLOOKUP(C121,[3]Resumen!$F$3:$Q$367,12,0)</f>
        <v>0.93827160493827155</v>
      </c>
      <c r="T121" s="23">
        <v>0.95061728395061729</v>
      </c>
      <c r="U121" s="23">
        <v>1</v>
      </c>
      <c r="V121" s="60">
        <f t="shared" si="4"/>
        <v>0.89711934156378603</v>
      </c>
      <c r="W121" s="51">
        <f t="shared" si="5"/>
        <v>0.17061191626409022</v>
      </c>
      <c r="X121" s="57"/>
      <c r="Y121" s="58"/>
    </row>
    <row r="122" spans="2:25" ht="13.5" x14ac:dyDescent="0.35">
      <c r="B122" s="45">
        <v>120</v>
      </c>
      <c r="C122" s="47">
        <v>171328</v>
      </c>
      <c r="D122" s="46" t="s">
        <v>221</v>
      </c>
      <c r="E122" s="46" t="s">
        <v>101</v>
      </c>
      <c r="F122" s="46" t="str">
        <f>VLOOKUP(C122,'[2]Control programa E'!$B$13:$M$390,12,0)</f>
        <v>Área Norte</v>
      </c>
      <c r="G122" s="46" t="str">
        <f>VLOOKUP(C122,'[2]Control programa E'!$B$13:$W$390,22,0)</f>
        <v>Elly Jazmin Zuluaga Salazar</v>
      </c>
      <c r="H122" s="46" t="str">
        <f>VLOOKUP(C122,'[2]Control programa E'!$B$13:$R$390,17,0)</f>
        <v>OLGA LUCIA RESTREPO</v>
      </c>
      <c r="I122" s="59" t="s">
        <v>548</v>
      </c>
      <c r="J122" s="59" t="s">
        <v>548</v>
      </c>
      <c r="K122" s="59" t="s">
        <v>548</v>
      </c>
      <c r="L122" s="59" t="s">
        <v>548</v>
      </c>
      <c r="M122" s="59" t="s">
        <v>548</v>
      </c>
      <c r="N122" s="59" t="s">
        <v>548</v>
      </c>
      <c r="O122" s="61" t="s">
        <v>548</v>
      </c>
      <c r="P122" s="26">
        <f>VLOOKUP(C122,[3]Resumen!$F$3:$Q$367,9,0)</f>
        <v>0.8571428571428571</v>
      </c>
      <c r="Q122" s="26">
        <f>VLOOKUP(C122,[3]Resumen!$F$3:$Q$367,10,0)</f>
        <v>0.9135802469135802</v>
      </c>
      <c r="R122" s="26">
        <f>VLOOKUP(C122,[3]Resumen!$F$3:$Q$367,11,0)</f>
        <v>0.86904761904761907</v>
      </c>
      <c r="S122" s="26">
        <f>VLOOKUP(C122,[3]Resumen!$F$3:$Q$367,12,0)</f>
        <v>0.8928571428571429</v>
      </c>
      <c r="T122" s="26">
        <v>1</v>
      </c>
      <c r="U122" s="26">
        <v>0.94936708860759489</v>
      </c>
      <c r="V122" s="61">
        <f t="shared" si="4"/>
        <v>0.91366582576146571</v>
      </c>
      <c r="W122" s="52" t="s">
        <v>548</v>
      </c>
      <c r="X122" s="57"/>
      <c r="Y122" s="58"/>
    </row>
    <row r="123" spans="2:25" ht="13.5" x14ac:dyDescent="0.35">
      <c r="B123" s="43">
        <v>121</v>
      </c>
      <c r="C123" s="49">
        <v>109863</v>
      </c>
      <c r="D123" s="48" t="s">
        <v>222</v>
      </c>
      <c r="E123" s="48" t="s">
        <v>64</v>
      </c>
      <c r="F123" s="48" t="str">
        <f>VLOOKUP(C123,'[2]Control programa E'!$B$13:$M$390,12,0)</f>
        <v>Área Sur</v>
      </c>
      <c r="G123" s="48" t="str">
        <f>VLOOKUP(C123,'[2]Control programa E'!$B$13:$W$390,22,0)</f>
        <v>COMBUSCOL: Fernando Chávez</v>
      </c>
      <c r="H123" s="48" t="str">
        <f>VLOOKUP(C123,'[2]Control programa E'!$B$13:$R$390,17,0)</f>
        <v>CLAUDIA PINILLA</v>
      </c>
      <c r="I123" s="23">
        <f>VLOOKUP(C123,[3]Resumen!$F$3:$Q$367,3,0)</f>
        <v>0.98989898989898994</v>
      </c>
      <c r="J123" s="23">
        <f>VLOOKUP(C123,[3]Resumen!$F$3:$Q$367,4,0)</f>
        <v>1</v>
      </c>
      <c r="K123" s="23">
        <f>VLOOKUP(C123,[3]Resumen!$F$3:$Q$367,5,0)</f>
        <v>1</v>
      </c>
      <c r="L123" s="23">
        <f>VLOOKUP(C123,[3]Resumen!$F$3:$Q$367,6,0)</f>
        <v>0.96666666666666667</v>
      </c>
      <c r="M123" s="23">
        <f>VLOOKUP(C123,[3]Resumen!$F$3:$Q$367,7,0)</f>
        <v>1</v>
      </c>
      <c r="N123" s="23">
        <f>VLOOKUP(C123,[3]Resumen!$F$3:$Q$367,8,0)</f>
        <v>1</v>
      </c>
      <c r="O123" s="60">
        <f t="shared" si="3"/>
        <v>0.99276094276094273</v>
      </c>
      <c r="P123" s="23">
        <f>VLOOKUP(C123,[3]Resumen!$F$3:$Q$367,9,0)</f>
        <v>1</v>
      </c>
      <c r="Q123" s="23">
        <f>VLOOKUP(C123,[3]Resumen!$F$3:$Q$367,10,0)</f>
        <v>1</v>
      </c>
      <c r="R123" s="23">
        <f>VLOOKUP(C123,[3]Resumen!$F$3:$Q$367,11,0)</f>
        <v>1</v>
      </c>
      <c r="S123" s="23">
        <f>VLOOKUP(C123,[3]Resumen!$F$3:$Q$367,12,0)</f>
        <v>0.96250000000000002</v>
      </c>
      <c r="T123" s="23">
        <v>0.95</v>
      </c>
      <c r="U123" s="23">
        <v>1</v>
      </c>
      <c r="V123" s="60">
        <f t="shared" si="4"/>
        <v>0.98541666666666661</v>
      </c>
      <c r="W123" s="51">
        <f t="shared" si="5"/>
        <v>-7.3442760942761254E-3</v>
      </c>
      <c r="X123" s="57"/>
      <c r="Y123" s="58"/>
    </row>
    <row r="124" spans="2:25" ht="13.5" x14ac:dyDescent="0.35">
      <c r="B124" s="45">
        <v>122</v>
      </c>
      <c r="C124" s="47">
        <v>112288</v>
      </c>
      <c r="D124" s="46" t="s">
        <v>225</v>
      </c>
      <c r="E124" s="46" t="s">
        <v>224</v>
      </c>
      <c r="F124" s="46" t="str">
        <f>VLOOKUP(C124,'[2]Control programa E'!$B$13:$M$390,12,0)</f>
        <v>Área Sur</v>
      </c>
      <c r="G124" s="46" t="str">
        <f>VLOOKUP(C124,'[2]Control programa E'!$B$13:$W$390,22,0)</f>
        <v xml:space="preserve">Constanza Peña </v>
      </c>
      <c r="H124" s="46" t="str">
        <f>VLOOKUP(C124,'[2]Control programa E'!$B$13:$R$390,17,0)</f>
        <v>JOHANA BOTERO</v>
      </c>
      <c r="I124" s="26">
        <f>VLOOKUP(C124,[3]Resumen!$F$3:$Q$367,3,0)</f>
        <v>0.97</v>
      </c>
      <c r="J124" s="26">
        <f>VLOOKUP(C124,[3]Resumen!$F$3:$Q$367,4,0)</f>
        <v>0.79</v>
      </c>
      <c r="K124" s="26">
        <f>VLOOKUP(C124,[3]Resumen!$F$3:$Q$367,5,0)</f>
        <v>0.81818181818181823</v>
      </c>
      <c r="L124" s="26">
        <f>VLOOKUP(C124,[3]Resumen!$F$3:$Q$367,6,0)</f>
        <v>0.95604395604395609</v>
      </c>
      <c r="M124" s="26">
        <f>VLOOKUP(C124,[3]Resumen!$F$3:$Q$367,7,0)</f>
        <v>1</v>
      </c>
      <c r="N124" s="26">
        <f>VLOOKUP(C124,[3]Resumen!$F$3:$Q$367,8,0)</f>
        <v>1</v>
      </c>
      <c r="O124" s="61">
        <f t="shared" si="3"/>
        <v>0.92237096237096239</v>
      </c>
      <c r="P124" s="26">
        <f>VLOOKUP(C124,[3]Resumen!$F$3:$Q$367,9,0)</f>
        <v>1</v>
      </c>
      <c r="Q124" s="26">
        <f>VLOOKUP(C124,[3]Resumen!$F$3:$Q$367,10,0)</f>
        <v>1</v>
      </c>
      <c r="R124" s="26">
        <f>VLOOKUP(C124,[3]Resumen!$F$3:$Q$367,11,0)</f>
        <v>0.97619047619047616</v>
      </c>
      <c r="S124" s="26">
        <f>VLOOKUP(C124,[3]Resumen!$F$3:$Q$367,12,0)</f>
        <v>0.97619047619047616</v>
      </c>
      <c r="T124" s="26">
        <v>0.97619047619047616</v>
      </c>
      <c r="U124" s="26">
        <v>0.97297297297297303</v>
      </c>
      <c r="V124" s="61">
        <f t="shared" si="4"/>
        <v>0.98359073359073357</v>
      </c>
      <c r="W124" s="52">
        <f t="shared" si="5"/>
        <v>6.121977121977118E-2</v>
      </c>
      <c r="X124" s="57"/>
      <c r="Y124" s="58"/>
    </row>
    <row r="125" spans="2:25" ht="13.5" x14ac:dyDescent="0.35">
      <c r="B125" s="43">
        <v>123</v>
      </c>
      <c r="C125" s="49">
        <v>111823</v>
      </c>
      <c r="D125" s="48" t="s">
        <v>226</v>
      </c>
      <c r="E125" s="48" t="s">
        <v>37</v>
      </c>
      <c r="F125" s="48" t="str">
        <f>VLOOKUP(C125,'[2]Control programa E'!$B$13:$M$390,12,0)</f>
        <v>Área Centro</v>
      </c>
      <c r="G125" s="48" t="str">
        <f>VLOOKUP(C125,'[2]Control programa E'!$B$13:$W$390,22,0)</f>
        <v>Oliverio Gonzalez</v>
      </c>
      <c r="H125" s="48" t="str">
        <f>VLOOKUP(C125,'[2]Control programa E'!$B$13:$R$390,17,0)</f>
        <v>YOLIMA MESA</v>
      </c>
      <c r="I125" s="35">
        <f>VLOOKUP(C125,[3]Resumen!$F$3:$Q$367,3,0)</f>
        <v>0.74468085106382975</v>
      </c>
      <c r="J125" s="23">
        <f>VLOOKUP(C125,[3]Resumen!$F$3:$Q$367,4,0)</f>
        <v>0.9375</v>
      </c>
      <c r="K125" s="23">
        <f>VLOOKUP(C125,[3]Resumen!$F$3:$Q$367,5,0)</f>
        <v>1</v>
      </c>
      <c r="L125" s="23">
        <f>VLOOKUP(C125,[3]Resumen!$F$3:$Q$367,6,0)</f>
        <v>0.93939393939393945</v>
      </c>
      <c r="M125" s="23">
        <f>VLOOKUP(C125,[3]Resumen!$F$3:$Q$367,7,0)</f>
        <v>0.97619047619047616</v>
      </c>
      <c r="N125" s="23">
        <f>VLOOKUP(C125,[3]Resumen!$F$3:$Q$367,8,0)</f>
        <v>1</v>
      </c>
      <c r="O125" s="60">
        <f t="shared" si="3"/>
        <v>0.9329608777747076</v>
      </c>
      <c r="P125" s="23">
        <f>VLOOKUP(C125,[3]Resumen!$F$3:$Q$367,9,0)</f>
        <v>1</v>
      </c>
      <c r="Q125" s="23">
        <f>VLOOKUP(C125,[3]Resumen!$F$3:$Q$367,10,0)</f>
        <v>1</v>
      </c>
      <c r="R125" s="23">
        <f>VLOOKUP(C125,[3]Resumen!$F$3:$Q$367,11,0)</f>
        <v>0.95121951219512191</v>
      </c>
      <c r="S125" s="23">
        <f>VLOOKUP(C125,[3]Resumen!$F$3:$Q$367,12,0)</f>
        <v>1</v>
      </c>
      <c r="T125" s="23">
        <v>1</v>
      </c>
      <c r="U125" s="23">
        <v>0.95121951219512191</v>
      </c>
      <c r="V125" s="60">
        <f t="shared" si="4"/>
        <v>0.98373983739837401</v>
      </c>
      <c r="W125" s="51">
        <f t="shared" si="5"/>
        <v>5.0778959623666409E-2</v>
      </c>
      <c r="X125" s="57"/>
      <c r="Y125" s="58"/>
    </row>
    <row r="126" spans="2:25" ht="13.5" x14ac:dyDescent="0.35">
      <c r="B126" s="45">
        <v>124</v>
      </c>
      <c r="C126" s="47">
        <v>112096</v>
      </c>
      <c r="D126" s="46" t="s">
        <v>227</v>
      </c>
      <c r="E126" s="46" t="s">
        <v>37</v>
      </c>
      <c r="F126" s="46" t="str">
        <f>VLOOKUP(C126,'[2]Control programa E'!$B$13:$M$390,12,0)</f>
        <v>Área Centro</v>
      </c>
      <c r="G126" s="46" t="str">
        <f>VLOOKUP(C126,'[2]Control programa E'!$B$13:$W$390,22,0)</f>
        <v>MARIA OFELIA JIMENEZ CIPAMOCHA</v>
      </c>
      <c r="H126" s="46" t="str">
        <f>VLOOKUP(C126,'[2]Control programa E'!$B$13:$R$390,17,0)</f>
        <v>YOLIMA MESA</v>
      </c>
      <c r="I126" s="26">
        <f>VLOOKUP(C126,[3]Resumen!$F$3:$Q$367,3,0)</f>
        <v>1</v>
      </c>
      <c r="J126" s="26">
        <f>VLOOKUP(C126,[3]Resumen!$F$3:$Q$367,4,0)</f>
        <v>1</v>
      </c>
      <c r="K126" s="26">
        <f>VLOOKUP(C126,[3]Resumen!$F$3:$Q$367,5,0)</f>
        <v>1</v>
      </c>
      <c r="L126" s="26">
        <f>VLOOKUP(C126,[3]Resumen!$F$3:$Q$367,6,0)</f>
        <v>1</v>
      </c>
      <c r="M126" s="26">
        <f>VLOOKUP(C126,[3]Resumen!$F$3:$Q$367,7,0)</f>
        <v>1</v>
      </c>
      <c r="N126" s="26">
        <f>VLOOKUP(C126,[3]Resumen!$F$3:$Q$367,8,0)</f>
        <v>0.89473684210526316</v>
      </c>
      <c r="O126" s="61">
        <f t="shared" si="3"/>
        <v>0.98245614035087714</v>
      </c>
      <c r="P126" s="26">
        <f>VLOOKUP(C126,[3]Resumen!$F$3:$Q$367,9,0)</f>
        <v>1</v>
      </c>
      <c r="Q126" s="26">
        <f>VLOOKUP(C126,[3]Resumen!$F$3:$Q$367,10,0)</f>
        <v>1</v>
      </c>
      <c r="R126" s="26">
        <f>VLOOKUP(C126,[3]Resumen!$F$3:$Q$367,11,0)</f>
        <v>0.96250000000000002</v>
      </c>
      <c r="S126" s="26">
        <f>VLOOKUP(C126,[3]Resumen!$F$3:$Q$367,12,0)</f>
        <v>1</v>
      </c>
      <c r="T126" s="26">
        <v>0.94871794871794868</v>
      </c>
      <c r="U126" s="26">
        <v>1</v>
      </c>
      <c r="V126" s="61">
        <f t="shared" si="4"/>
        <v>0.98520299145299139</v>
      </c>
      <c r="W126" s="52">
        <f t="shared" si="5"/>
        <v>2.7468511021142561E-3</v>
      </c>
      <c r="X126" s="57"/>
      <c r="Y126" s="58"/>
    </row>
    <row r="127" spans="2:25" ht="13.5" x14ac:dyDescent="0.35">
      <c r="B127" s="43">
        <v>125</v>
      </c>
      <c r="C127" s="49">
        <v>168156</v>
      </c>
      <c r="D127" s="48" t="s">
        <v>228</v>
      </c>
      <c r="E127" s="48" t="s">
        <v>192</v>
      </c>
      <c r="F127" s="48" t="str">
        <f>VLOOKUP(C127,'[2]Control programa E'!$B$13:$M$390,12,0)</f>
        <v>Área Centro</v>
      </c>
      <c r="G127" s="48" t="str">
        <f>VLOOKUP(C127,'[2]Control programa E'!$B$13:$W$390,22,0)</f>
        <v>Luis Guillermo Amortegui</v>
      </c>
      <c r="H127" s="48" t="str">
        <f>VLOOKUP(C127,'[2]Control programa E'!$B$13:$R$390,17,0)</f>
        <v>SEBASTIAN PARDO</v>
      </c>
      <c r="I127" s="23">
        <f>VLOOKUP(C127,[3]Resumen!$F$3:$Q$367,3,0)</f>
        <v>0.83157894736842108</v>
      </c>
      <c r="J127" s="23">
        <f>VLOOKUP(C127,[3]Resumen!$F$3:$Q$367,4,0)</f>
        <v>0.92156862745098034</v>
      </c>
      <c r="K127" s="23">
        <f>VLOOKUP(C127,[3]Resumen!$F$3:$Q$367,5,0)</f>
        <v>1</v>
      </c>
      <c r="L127" s="35">
        <f>VLOOKUP(C127,[3]Resumen!$F$3:$Q$367,6,0)</f>
        <v>0.67346938775510201</v>
      </c>
      <c r="M127" s="35">
        <f>VLOOKUP(C127,[3]Resumen!$F$3:$Q$367,7,0)</f>
        <v>0.71951219512195119</v>
      </c>
      <c r="N127" s="23">
        <f>VLOOKUP(C127,[3]Resumen!$F$3:$Q$367,8,0)</f>
        <v>1</v>
      </c>
      <c r="O127" s="60">
        <f t="shared" si="3"/>
        <v>0.85768819294940901</v>
      </c>
      <c r="P127" s="23">
        <f>VLOOKUP(C127,[3]Resumen!$F$3:$Q$367,9,0)</f>
        <v>0.82352941176470584</v>
      </c>
      <c r="Q127" s="23">
        <f>VLOOKUP(C127,[3]Resumen!$F$3:$Q$367,10,0)</f>
        <v>1</v>
      </c>
      <c r="R127" s="23">
        <f>VLOOKUP(C127,[3]Resumen!$F$3:$Q$367,11,0)</f>
        <v>0.95</v>
      </c>
      <c r="S127" s="23">
        <f>VLOOKUP(C127,[3]Resumen!$F$3:$Q$367,12,0)</f>
        <v>0.97499999999999998</v>
      </c>
      <c r="T127" s="23">
        <v>0.97560975609756095</v>
      </c>
      <c r="U127" s="23">
        <v>0.97222222222222221</v>
      </c>
      <c r="V127" s="60">
        <f t="shared" si="4"/>
        <v>0.94939356501408156</v>
      </c>
      <c r="W127" s="51">
        <f t="shared" si="5"/>
        <v>9.1705372064672552E-2</v>
      </c>
      <c r="X127" s="57"/>
      <c r="Y127" s="58"/>
    </row>
    <row r="128" spans="2:25" ht="13.5" x14ac:dyDescent="0.35">
      <c r="B128" s="45">
        <v>126</v>
      </c>
      <c r="C128" s="47">
        <v>112626</v>
      </c>
      <c r="D128" s="46" t="s">
        <v>230</v>
      </c>
      <c r="E128" s="46" t="s">
        <v>229</v>
      </c>
      <c r="F128" s="46" t="str">
        <f>VLOOKUP(C128,'[2]Control programa E'!$B$13:$M$390,12,0)</f>
        <v>Área Sur</v>
      </c>
      <c r="G128" s="46" t="str">
        <f>VLOOKUP(C128,'[2]Control programa E'!$B$13:$W$390,22,0)</f>
        <v>Jaime Andres Benjumea</v>
      </c>
      <c r="H128" s="46" t="str">
        <f>VLOOKUP(C128,'[2]Control programa E'!$B$13:$R$390,17,0)</f>
        <v>ANDRES GARCIA</v>
      </c>
      <c r="I128" s="26">
        <f>VLOOKUP(C128,[3]Resumen!$F$3:$Q$367,3,0)</f>
        <v>1</v>
      </c>
      <c r="J128" s="26">
        <f>VLOOKUP(C128,[3]Resumen!$F$3:$Q$367,4,0)</f>
        <v>1</v>
      </c>
      <c r="K128" s="26">
        <f>VLOOKUP(C128,[3]Resumen!$F$3:$Q$367,5,0)</f>
        <v>1</v>
      </c>
      <c r="L128" s="26">
        <f>VLOOKUP(C128,[3]Resumen!$F$3:$Q$367,6,0)</f>
        <v>0.95652173913043481</v>
      </c>
      <c r="M128" s="26">
        <f>VLOOKUP(C128,[3]Resumen!$F$3:$Q$367,7,0)</f>
        <v>1</v>
      </c>
      <c r="N128" s="26">
        <f>VLOOKUP(C128,[3]Resumen!$F$3:$Q$367,8,0)</f>
        <v>0.8271604938271605</v>
      </c>
      <c r="O128" s="61">
        <f t="shared" si="3"/>
        <v>0.96394703882626587</v>
      </c>
      <c r="P128" s="34">
        <f>VLOOKUP(C128,[3]Resumen!$F$3:$Q$367,9,0)</f>
        <v>0.72839506172839508</v>
      </c>
      <c r="Q128" s="26">
        <f>VLOOKUP(C128,[3]Resumen!$F$3:$Q$367,10,0)</f>
        <v>0.92207792207792205</v>
      </c>
      <c r="R128" s="26">
        <f>VLOOKUP(C128,[3]Resumen!$F$3:$Q$367,11,0)</f>
        <v>0.79220779220779225</v>
      </c>
      <c r="S128" s="26">
        <f>VLOOKUP(C128,[3]Resumen!$F$3:$Q$367,12,0)</f>
        <v>1</v>
      </c>
      <c r="T128" s="26">
        <v>1</v>
      </c>
      <c r="U128" s="26">
        <v>0.94666666666666666</v>
      </c>
      <c r="V128" s="61">
        <f t="shared" si="4"/>
        <v>0.89822457378012921</v>
      </c>
      <c r="W128" s="52">
        <f t="shared" si="5"/>
        <v>-6.5722465046136658E-2</v>
      </c>
      <c r="X128" s="57"/>
      <c r="Y128" s="58"/>
    </row>
    <row r="129" spans="2:25" ht="13.5" x14ac:dyDescent="0.35">
      <c r="B129" s="43">
        <v>127</v>
      </c>
      <c r="C129" s="49">
        <v>112520</v>
      </c>
      <c r="D129" s="48" t="s">
        <v>232</v>
      </c>
      <c r="E129" s="48" t="s">
        <v>231</v>
      </c>
      <c r="F129" s="48" t="str">
        <f>VLOOKUP(C129,'[2]Control programa E'!$B$13:$M$390,12,0)</f>
        <v>Área Norte</v>
      </c>
      <c r="G129" s="48" t="str">
        <f>VLOOKUP(C129,'[2]Control programa E'!$B$13:$W$390,22,0)</f>
        <v>Caneyes S H/ Ana Mllena Ulloa</v>
      </c>
      <c r="H129" s="48" t="str">
        <f>VLOOKUP(C129,'[2]Control programa E'!$B$13:$R$390,17,0)</f>
        <v>FABIAN TORRES</v>
      </c>
      <c r="I129" s="37">
        <f>VLOOKUP(C129,[3]Resumen!$F$3:$Q$367,3,0)</f>
        <v>0.56565656565656564</v>
      </c>
      <c r="J129" s="23">
        <f>VLOOKUP(C129,[3]Resumen!$F$3:$Q$367,4,0)</f>
        <v>0.92156862745098034</v>
      </c>
      <c r="K129" s="23">
        <f>VLOOKUP(C129,[3]Resumen!$F$3:$Q$367,5,0)</f>
        <v>0.865979381443299</v>
      </c>
      <c r="L129" s="37">
        <f>VLOOKUP(C129,[3]Resumen!$F$3:$Q$367,6,0)</f>
        <v>0.58823529411764708</v>
      </c>
      <c r="M129" s="23">
        <f>VLOOKUP(C129,[3]Resumen!$F$3:$Q$367,7,0)</f>
        <v>1</v>
      </c>
      <c r="N129" s="23">
        <f>VLOOKUP(C129,[3]Resumen!$F$3:$Q$367,8,0)</f>
        <v>0.9642857142857143</v>
      </c>
      <c r="O129" s="60">
        <f t="shared" si="3"/>
        <v>0.81762093049236773</v>
      </c>
      <c r="P129" s="23">
        <f>VLOOKUP(C129,[3]Resumen!$F$3:$Q$367,9,0)</f>
        <v>0.97619047619047616</v>
      </c>
      <c r="Q129" s="23">
        <f>VLOOKUP(C129,[3]Resumen!$F$3:$Q$367,10,0)</f>
        <v>1</v>
      </c>
      <c r="R129" s="23">
        <f>VLOOKUP(C129,[3]Resumen!$F$3:$Q$367,11,0)</f>
        <v>0.8571428571428571</v>
      </c>
      <c r="S129" s="35">
        <f>VLOOKUP(C129,[3]Resumen!$F$3:$Q$367,12,0)</f>
        <v>0.72619047619047616</v>
      </c>
      <c r="T129" s="23">
        <v>1</v>
      </c>
      <c r="U129" s="23">
        <v>0.94047619047619047</v>
      </c>
      <c r="V129" s="60">
        <f t="shared" si="4"/>
        <v>0.91666666666666685</v>
      </c>
      <c r="W129" s="51">
        <f t="shared" si="5"/>
        <v>9.9045736174299126E-2</v>
      </c>
      <c r="X129" s="57"/>
      <c r="Y129" s="58"/>
    </row>
    <row r="130" spans="2:25" ht="13.5" x14ac:dyDescent="0.35">
      <c r="B130" s="45">
        <v>128</v>
      </c>
      <c r="C130" s="47">
        <v>112414</v>
      </c>
      <c r="D130" s="46" t="s">
        <v>233</v>
      </c>
      <c r="E130" s="46" t="s">
        <v>78</v>
      </c>
      <c r="F130" s="46" t="str">
        <f>VLOOKUP(C130,'[2]Control programa E'!$B$13:$M$390,12,0)</f>
        <v>Área Centro</v>
      </c>
      <c r="G130" s="46" t="str">
        <f>VLOOKUP(C130,'[2]Control programa E'!$B$13:$W$390,22,0)</f>
        <v>Aristóbulo Cadena</v>
      </c>
      <c r="H130" s="46" t="str">
        <f>VLOOKUP(C130,'[2]Control programa E'!$B$13:$R$390,17,0)</f>
        <v>SEBASTIAN PARDO</v>
      </c>
      <c r="I130" s="26">
        <f>VLOOKUP(C130,[3]Resumen!$F$3:$Q$367,3,0)</f>
        <v>0.97979797979797978</v>
      </c>
      <c r="J130" s="36">
        <f>VLOOKUP(C130,[3]Resumen!$F$3:$Q$367,4,0)</f>
        <v>0.52173913043478259</v>
      </c>
      <c r="K130" s="26">
        <f>VLOOKUP(C130,[3]Resumen!$F$3:$Q$367,5,0)</f>
        <v>1</v>
      </c>
      <c r="L130" s="26">
        <f>VLOOKUP(C130,[3]Resumen!$F$3:$Q$367,6,0)</f>
        <v>0.89690721649484539</v>
      </c>
      <c r="M130" s="26">
        <f>VLOOKUP(C130,[3]Resumen!$F$3:$Q$367,7,0)</f>
        <v>0.8214285714285714</v>
      </c>
      <c r="N130" s="26">
        <f>VLOOKUP(C130,[3]Resumen!$F$3:$Q$367,8,0)</f>
        <v>0.90476190476190477</v>
      </c>
      <c r="O130" s="61">
        <f t="shared" si="3"/>
        <v>0.85410580048634743</v>
      </c>
      <c r="P130" s="36">
        <f>VLOOKUP(C130,[3]Resumen!$F$3:$Q$367,9,0)</f>
        <v>0.58333333333333337</v>
      </c>
      <c r="Q130" s="26">
        <f>VLOOKUP(C130,[3]Resumen!$F$3:$Q$367,10,0)</f>
        <v>0.9285714285714286</v>
      </c>
      <c r="R130" s="26">
        <f>VLOOKUP(C130,[3]Resumen!$F$3:$Q$367,11,0)</f>
        <v>1</v>
      </c>
      <c r="S130" s="26">
        <f>VLOOKUP(C130,[3]Resumen!$F$3:$Q$367,12,0)</f>
        <v>0.9642857142857143</v>
      </c>
      <c r="T130" s="26">
        <v>1</v>
      </c>
      <c r="U130" s="26">
        <v>0.94047619047619047</v>
      </c>
      <c r="V130" s="61">
        <f t="shared" si="4"/>
        <v>0.90277777777777779</v>
      </c>
      <c r="W130" s="52">
        <f t="shared" si="5"/>
        <v>4.8671977291430357E-2</v>
      </c>
      <c r="X130" s="57"/>
      <c r="Y130" s="58"/>
    </row>
    <row r="131" spans="2:25" ht="13.5" x14ac:dyDescent="0.35">
      <c r="B131" s="43">
        <v>129</v>
      </c>
      <c r="C131" s="49">
        <v>170055</v>
      </c>
      <c r="D131" s="48" t="s">
        <v>234</v>
      </c>
      <c r="E131" s="48" t="s">
        <v>144</v>
      </c>
      <c r="F131" s="48" t="str">
        <f>VLOOKUP(C131,'[2]Control programa E'!$B$13:$M$390,12,0)</f>
        <v>Área Norte</v>
      </c>
      <c r="G131" s="48" t="str">
        <f>VLOOKUP(C131,'[2]Control programa E'!$B$13:$W$390,22,0)</f>
        <v>ARMANDO DONADO</v>
      </c>
      <c r="H131" s="48" t="str">
        <f>VLOOKUP(C131,'[2]Control programa E'!$B$13:$R$390,17,0)</f>
        <v>ANGELA BARANDICA</v>
      </c>
      <c r="I131" s="23">
        <f>VLOOKUP(C131,[3]Resumen!$F$3:$Q$367,3,0)</f>
        <v>0.96969696969696972</v>
      </c>
      <c r="J131" s="23">
        <f>VLOOKUP(C131,[3]Resumen!$F$3:$Q$367,4,0)</f>
        <v>1</v>
      </c>
      <c r="K131" s="23">
        <f>VLOOKUP(C131,[3]Resumen!$F$3:$Q$367,5,0)</f>
        <v>0.88235294117647056</v>
      </c>
      <c r="L131" s="35">
        <f>VLOOKUP(C131,[3]Resumen!$F$3:$Q$367,6,0)</f>
        <v>0.60465116279069764</v>
      </c>
      <c r="M131" s="23">
        <f>VLOOKUP(C131,[3]Resumen!$F$3:$Q$367,7,0)</f>
        <v>0.93827160493827155</v>
      </c>
      <c r="N131" s="23">
        <f>VLOOKUP(C131,[3]Resumen!$F$3:$Q$367,8,0)</f>
        <v>0.9135802469135802</v>
      </c>
      <c r="O131" s="60">
        <f t="shared" si="3"/>
        <v>0.88475882091933145</v>
      </c>
      <c r="P131" s="23">
        <f>VLOOKUP(C131,[3]Resumen!$F$3:$Q$367,9,0)</f>
        <v>0.79268292682926833</v>
      </c>
      <c r="Q131" s="23">
        <f>VLOOKUP(C131,[3]Resumen!$F$3:$Q$367,10,0)</f>
        <v>0.97368421052631582</v>
      </c>
      <c r="R131" s="23">
        <f>VLOOKUP(C131,[3]Resumen!$F$3:$Q$367,11,0)</f>
        <v>1</v>
      </c>
      <c r="S131" s="23">
        <f>VLOOKUP(C131,[3]Resumen!$F$3:$Q$367,12,0)</f>
        <v>1</v>
      </c>
      <c r="T131" s="23">
        <v>1</v>
      </c>
      <c r="U131" s="23">
        <v>0.94047619047619047</v>
      </c>
      <c r="V131" s="60">
        <f t="shared" si="4"/>
        <v>0.95114055463862901</v>
      </c>
      <c r="W131" s="51">
        <f t="shared" si="5"/>
        <v>6.6381733719297564E-2</v>
      </c>
      <c r="X131" s="57"/>
      <c r="Y131" s="58"/>
    </row>
    <row r="132" spans="2:25" ht="13.5" x14ac:dyDescent="0.35">
      <c r="B132" s="45">
        <v>130</v>
      </c>
      <c r="C132" s="47">
        <v>110942</v>
      </c>
      <c r="D132" s="46" t="s">
        <v>235</v>
      </c>
      <c r="E132" s="46" t="s">
        <v>57</v>
      </c>
      <c r="F132" s="46" t="str">
        <f>VLOOKUP(C132,'[2]Control programa E'!$B$13:$M$390,12,0)</f>
        <v>Área Sur</v>
      </c>
      <c r="G132" s="46" t="str">
        <f>VLOOKUP(C132,'[2]Control programa E'!$B$13:$W$390,22,0)</f>
        <v>VILLALOBOS: Andrea Villalobos (Lubryco)</v>
      </c>
      <c r="H132" s="46" t="str">
        <f>VLOOKUP(C132,'[2]Control programa E'!$B$13:$R$390,17,0)</f>
        <v>CATALINA QUINTERO</v>
      </c>
      <c r="I132" s="26">
        <f>VLOOKUP(C132,[3]Resumen!$F$3:$Q$367,3,0)</f>
        <v>1</v>
      </c>
      <c r="J132" s="26">
        <f>VLOOKUP(C132,[3]Resumen!$F$3:$Q$367,4,0)</f>
        <v>0.83838383838383834</v>
      </c>
      <c r="K132" s="26">
        <f>VLOOKUP(C132,[3]Resumen!$F$3:$Q$367,5,0)</f>
        <v>0.865979381443299</v>
      </c>
      <c r="L132" s="26">
        <f>VLOOKUP(C132,[3]Resumen!$F$3:$Q$367,6,0)</f>
        <v>0.75490196078431371</v>
      </c>
      <c r="M132" s="26">
        <f>VLOOKUP(C132,[3]Resumen!$F$3:$Q$367,7,0)</f>
        <v>1</v>
      </c>
      <c r="N132" s="26">
        <f>VLOOKUP(C132,[3]Resumen!$F$3:$Q$367,8,0)</f>
        <v>0.76190476190476186</v>
      </c>
      <c r="O132" s="61">
        <f t="shared" ref="O132:O195" si="6">AVERAGE(I132:N132)</f>
        <v>0.87019499041936887</v>
      </c>
      <c r="P132" s="26">
        <f>VLOOKUP(C132,[3]Resumen!$F$3:$Q$367,9,0)</f>
        <v>1</v>
      </c>
      <c r="Q132" s="26">
        <f>VLOOKUP(C132,[3]Resumen!$F$3:$Q$367,10,0)</f>
        <v>1</v>
      </c>
      <c r="R132" s="26">
        <f>VLOOKUP(C132,[3]Resumen!$F$3:$Q$367,11,0)</f>
        <v>0.95238095238095233</v>
      </c>
      <c r="S132" s="26">
        <f>VLOOKUP(C132,[3]Resumen!$F$3:$Q$367,12,0)</f>
        <v>0.77380952380952384</v>
      </c>
      <c r="T132" s="26">
        <v>0.97619047619047616</v>
      </c>
      <c r="U132" s="26">
        <v>0.9642857142857143</v>
      </c>
      <c r="V132" s="61">
        <f t="shared" ref="V132:V195" si="7">AVERAGE(P132:U132)</f>
        <v>0.94444444444444453</v>
      </c>
      <c r="W132" s="52">
        <f t="shared" ref="W132:W195" si="8">V132-O132</f>
        <v>7.4249454025075656E-2</v>
      </c>
      <c r="X132" s="57"/>
      <c r="Y132" s="58"/>
    </row>
    <row r="133" spans="2:25" ht="13.5" x14ac:dyDescent="0.35">
      <c r="B133" s="43">
        <v>131</v>
      </c>
      <c r="C133" s="49">
        <v>111101</v>
      </c>
      <c r="D133" s="48" t="s">
        <v>237</v>
      </c>
      <c r="E133" s="48" t="s">
        <v>236</v>
      </c>
      <c r="F133" s="48" t="str">
        <f>VLOOKUP(C133,'[2]Control programa E'!$B$13:$M$390,12,0)</f>
        <v>Área Sur</v>
      </c>
      <c r="G133" s="48" t="str">
        <f>VLOOKUP(C133,'[2]Control programa E'!$B$13:$W$390,22,0)</f>
        <v>COESCO: Francisco Diez</v>
      </c>
      <c r="H133" s="48" t="str">
        <f>VLOOKUP(C133,'[2]Control programa E'!$B$13:$R$390,17,0)</f>
        <v>JOHANA BOTERO</v>
      </c>
      <c r="I133" s="23">
        <f>VLOOKUP(C133,[3]Resumen!$F$3:$Q$367,3,0)</f>
        <v>1</v>
      </c>
      <c r="J133" s="23">
        <f>VLOOKUP(C133,[3]Resumen!$F$3:$Q$367,4,0)</f>
        <v>0.91666666666666663</v>
      </c>
      <c r="K133" s="23">
        <f>VLOOKUP(C133,[3]Resumen!$F$3:$Q$367,5,0)</f>
        <v>1</v>
      </c>
      <c r="L133" s="23">
        <f>VLOOKUP(C133,[3]Resumen!$F$3:$Q$367,6,0)</f>
        <v>0.87209302325581395</v>
      </c>
      <c r="M133" s="23">
        <f>VLOOKUP(C133,[3]Resumen!$F$3:$Q$367,7,0)</f>
        <v>1</v>
      </c>
      <c r="N133" s="23">
        <f>VLOOKUP(C133,[3]Resumen!$F$3:$Q$367,8,0)</f>
        <v>0.92592592592592593</v>
      </c>
      <c r="O133" s="60">
        <f t="shared" si="6"/>
        <v>0.95244760264140105</v>
      </c>
      <c r="P133" s="23">
        <f>VLOOKUP(C133,[3]Resumen!$F$3:$Q$367,9,0)</f>
        <v>0.95238095238095233</v>
      </c>
      <c r="Q133" s="23">
        <f>VLOOKUP(C133,[3]Resumen!$F$3:$Q$367,10,0)</f>
        <v>1</v>
      </c>
      <c r="R133" s="23">
        <f>VLOOKUP(C133,[3]Resumen!$F$3:$Q$367,11,0)</f>
        <v>1</v>
      </c>
      <c r="S133" s="23">
        <f>VLOOKUP(C133,[3]Resumen!$F$3:$Q$367,12,0)</f>
        <v>0.8214285714285714</v>
      </c>
      <c r="T133" s="23">
        <v>0.94047619047619047</v>
      </c>
      <c r="U133" s="23">
        <v>1</v>
      </c>
      <c r="V133" s="60">
        <f t="shared" si="7"/>
        <v>0.95238095238095244</v>
      </c>
      <c r="W133" s="51">
        <f t="shared" si="8"/>
        <v>-6.6650260448608556E-5</v>
      </c>
      <c r="X133" s="57"/>
      <c r="Y133" s="58"/>
    </row>
    <row r="134" spans="2:25" ht="13.5" x14ac:dyDescent="0.35">
      <c r="B134" s="45">
        <v>132</v>
      </c>
      <c r="C134" s="47">
        <v>171047</v>
      </c>
      <c r="D134" s="46" t="s">
        <v>238</v>
      </c>
      <c r="E134" s="46" t="s">
        <v>101</v>
      </c>
      <c r="F134" s="46" t="str">
        <f>VLOOKUP(C134,'[2]Control programa E'!$B$13:$M$390,12,0)</f>
        <v>Área Norte</v>
      </c>
      <c r="G134" s="46" t="str">
        <f>VLOOKUP(C134,'[2]Control programa E'!$B$13:$W$390,22,0)</f>
        <v>VICENTE GOMEZ GOMEZ</v>
      </c>
      <c r="H134" s="46" t="str">
        <f>VLOOKUP(C134,'[2]Control programa E'!$B$13:$R$390,17,0)</f>
        <v>ALVARO GUTIERREZ</v>
      </c>
      <c r="I134" s="26">
        <f>VLOOKUP(C134,[3]Resumen!$F$3:$Q$367,3,0)</f>
        <v>0.93814432989690721</v>
      </c>
      <c r="J134" s="26">
        <f>VLOOKUP(C134,[3]Resumen!$F$3:$Q$367,4,0)</f>
        <v>0.89215686274509809</v>
      </c>
      <c r="K134" s="26">
        <f>VLOOKUP(C134,[3]Resumen!$F$3:$Q$367,5,0)</f>
        <v>0.9509803921568627</v>
      </c>
      <c r="L134" s="26">
        <f>VLOOKUP(C134,[3]Resumen!$F$3:$Q$367,6,0)</f>
        <v>0.77450980392156865</v>
      </c>
      <c r="M134" s="26">
        <f>VLOOKUP(C134,[3]Resumen!$F$3:$Q$367,7,0)</f>
        <v>1</v>
      </c>
      <c r="N134" s="26">
        <f>VLOOKUP(C134,[3]Resumen!$F$3:$Q$367,8,0)</f>
        <v>0.8214285714285714</v>
      </c>
      <c r="O134" s="61">
        <f t="shared" si="6"/>
        <v>0.89620332669150127</v>
      </c>
      <c r="P134" s="26">
        <f>VLOOKUP(C134,[3]Resumen!$F$3:$Q$367,9,0)</f>
        <v>0.84523809523809523</v>
      </c>
      <c r="Q134" s="26">
        <f>VLOOKUP(C134,[3]Resumen!$F$3:$Q$367,10,0)</f>
        <v>0.95238095238095233</v>
      </c>
      <c r="R134" s="26">
        <f>VLOOKUP(C134,[3]Resumen!$F$3:$Q$367,11,0)</f>
        <v>1</v>
      </c>
      <c r="S134" s="26">
        <f>VLOOKUP(C134,[3]Resumen!$F$3:$Q$367,12,0)</f>
        <v>1</v>
      </c>
      <c r="T134" s="26">
        <v>1</v>
      </c>
      <c r="U134" s="26">
        <v>0.93902439024390238</v>
      </c>
      <c r="V134" s="61">
        <f t="shared" si="7"/>
        <v>0.95610723964382505</v>
      </c>
      <c r="W134" s="52">
        <f t="shared" si="8"/>
        <v>5.9903912952323779E-2</v>
      </c>
      <c r="X134" s="57"/>
      <c r="Y134" s="58"/>
    </row>
    <row r="135" spans="2:25" ht="13.5" x14ac:dyDescent="0.35">
      <c r="B135" s="43">
        <v>133</v>
      </c>
      <c r="C135" s="49">
        <v>167019</v>
      </c>
      <c r="D135" s="48" t="s">
        <v>240</v>
      </c>
      <c r="E135" s="48" t="s">
        <v>239</v>
      </c>
      <c r="F135" s="48" t="str">
        <f>VLOOKUP(C135,'[2]Control programa E'!$B$13:$M$390,12,0)</f>
        <v>Área Centro</v>
      </c>
      <c r="G135" s="48" t="str">
        <f>VLOOKUP(C135,'[2]Control programa E'!$B$13:$W$390,22,0)</f>
        <v xml:space="preserve"> Miguel Alvarado</v>
      </c>
      <c r="H135" s="48" t="str">
        <f>VLOOKUP(C135,'[2]Control programa E'!$B$13:$R$390,17,0)</f>
        <v>JOHANA BOTERO</v>
      </c>
      <c r="I135" s="59" t="s">
        <v>548</v>
      </c>
      <c r="J135" s="59" t="s">
        <v>548</v>
      </c>
      <c r="K135" s="59" t="s">
        <v>548</v>
      </c>
      <c r="L135" s="59" t="s">
        <v>548</v>
      </c>
      <c r="M135" s="59" t="s">
        <v>548</v>
      </c>
      <c r="N135" s="59" t="s">
        <v>548</v>
      </c>
      <c r="O135" s="60" t="s">
        <v>548</v>
      </c>
      <c r="P135" s="59" t="s">
        <v>548</v>
      </c>
      <c r="Q135" s="59" t="s">
        <v>548</v>
      </c>
      <c r="R135" s="59" t="s">
        <v>548</v>
      </c>
      <c r="S135" s="59" t="s">
        <v>548</v>
      </c>
      <c r="T135" s="23">
        <v>0.97560975609756095</v>
      </c>
      <c r="U135" s="23">
        <v>0.96341463414634143</v>
      </c>
      <c r="V135" s="60">
        <f t="shared" si="7"/>
        <v>0.96951219512195119</v>
      </c>
      <c r="W135" s="51" t="s">
        <v>548</v>
      </c>
      <c r="X135" s="57"/>
      <c r="Y135" s="58"/>
    </row>
    <row r="136" spans="2:25" ht="13.5" x14ac:dyDescent="0.35">
      <c r="B136" s="45">
        <v>134</v>
      </c>
      <c r="C136" s="47">
        <v>170610</v>
      </c>
      <c r="D136" s="46" t="s">
        <v>241</v>
      </c>
      <c r="E136" s="46" t="s">
        <v>98</v>
      </c>
      <c r="F136" s="46" t="str">
        <f>VLOOKUP(C136,'[2]Control programa E'!$B$13:$M$390,12,0)</f>
        <v>Área Norte</v>
      </c>
      <c r="G136" s="46" t="str">
        <f>VLOOKUP(C136,'[2]Control programa E'!$B$13:$W$390,22,0)</f>
        <v>Jose Dario Moreno</v>
      </c>
      <c r="H136" s="46" t="str">
        <f>VLOOKUP(C136,'[2]Control programa E'!$B$13:$R$390,17,0)</f>
        <v>VICTOR PATERNINA</v>
      </c>
      <c r="I136" s="26">
        <f>VLOOKUP(C136,[3]Resumen!$F$3:$Q$367,3,0)</f>
        <v>1</v>
      </c>
      <c r="J136" s="34">
        <f>VLOOKUP(C136,[3]Resumen!$F$3:$Q$367,4,0)</f>
        <v>0.6063829787234043</v>
      </c>
      <c r="K136" s="26">
        <f>VLOOKUP(C136,[3]Resumen!$F$3:$Q$367,5,0)</f>
        <v>0.9494949494949495</v>
      </c>
      <c r="L136" s="26">
        <f>VLOOKUP(C136,[3]Resumen!$F$3:$Q$367,6,0)</f>
        <v>0.9042553191489362</v>
      </c>
      <c r="M136" s="26">
        <f>VLOOKUP(C136,[3]Resumen!$F$3:$Q$367,7,0)</f>
        <v>0.97468354430379744</v>
      </c>
      <c r="N136" s="26">
        <f>VLOOKUP(C136,[3]Resumen!$F$3:$Q$367,8,0)</f>
        <v>1</v>
      </c>
      <c r="O136" s="61">
        <f t="shared" si="6"/>
        <v>0.90580279861184787</v>
      </c>
      <c r="P136" s="26">
        <f>VLOOKUP(C136,[3]Resumen!$F$3:$Q$367,9,0)</f>
        <v>1</v>
      </c>
      <c r="Q136" s="26">
        <f>VLOOKUP(C136,[3]Resumen!$F$3:$Q$367,10,0)</f>
        <v>1</v>
      </c>
      <c r="R136" s="36">
        <f>VLOOKUP(C136,[3]Resumen!$F$3:$Q$367,11,0)</f>
        <v>0.27160493827160492</v>
      </c>
      <c r="S136" s="26">
        <f>VLOOKUP(C136,[3]Resumen!$F$3:$Q$367,12,0)</f>
        <v>1</v>
      </c>
      <c r="T136" s="26">
        <v>0.96202531645569622</v>
      </c>
      <c r="U136" s="26">
        <v>0.97468354430379744</v>
      </c>
      <c r="V136" s="61">
        <f t="shared" si="7"/>
        <v>0.86805229983851639</v>
      </c>
      <c r="W136" s="52">
        <f t="shared" si="8"/>
        <v>-3.7750498773331476E-2</v>
      </c>
      <c r="X136" s="57"/>
      <c r="Y136" s="58"/>
    </row>
    <row r="137" spans="2:25" ht="13.5" x14ac:dyDescent="0.35">
      <c r="B137" s="43">
        <v>135</v>
      </c>
      <c r="C137" s="49">
        <v>112583</v>
      </c>
      <c r="D137" s="48" t="s">
        <v>242</v>
      </c>
      <c r="E137" s="48" t="s">
        <v>50</v>
      </c>
      <c r="F137" s="48" t="str">
        <f>VLOOKUP(C137,'[2]Control programa E'!$B$13:$M$390,12,0)</f>
        <v>Área Sur</v>
      </c>
      <c r="G137" s="48" t="str">
        <f>VLOOKUP(C137,'[2]Control programa E'!$B$13:$W$390,22,0)</f>
        <v>Harold Guerrero</v>
      </c>
      <c r="H137" s="48" t="str">
        <f>VLOOKUP(C137,'[2]Control programa E'!$B$13:$R$390,17,0)</f>
        <v xml:space="preserve">FABIO ANDRES ROJAS </v>
      </c>
      <c r="I137" s="35">
        <f>VLOOKUP(C137,[3]Resumen!$F$3:$Q$367,3,0)</f>
        <v>0.64893617021276595</v>
      </c>
      <c r="J137" s="23">
        <f>VLOOKUP(C137,[3]Resumen!$F$3:$Q$367,4,0)</f>
        <v>1</v>
      </c>
      <c r="K137" s="37">
        <f>VLOOKUP(C137,[3]Resumen!$F$3:$Q$367,5,0)</f>
        <v>0.58139534883720934</v>
      </c>
      <c r="L137" s="35">
        <f>VLOOKUP(C137,[3]Resumen!$F$3:$Q$367,6,0)</f>
        <v>0.64772727272727271</v>
      </c>
      <c r="M137" s="23">
        <f>VLOOKUP(C137,[3]Resumen!$F$3:$Q$367,7,0)</f>
        <v>0.97333333333333338</v>
      </c>
      <c r="N137" s="23">
        <f>VLOOKUP(C137,[3]Resumen!$F$3:$Q$367,8,0)</f>
        <v>0.88405797101449279</v>
      </c>
      <c r="O137" s="60">
        <f t="shared" si="6"/>
        <v>0.78924168268751249</v>
      </c>
      <c r="P137" s="23">
        <f>VLOOKUP(C137,[3]Resumen!$F$3:$Q$367,9,0)</f>
        <v>0.75342465753424659</v>
      </c>
      <c r="Q137" s="23">
        <f>VLOOKUP(C137,[3]Resumen!$F$3:$Q$367,10,0)</f>
        <v>1</v>
      </c>
      <c r="R137" s="23">
        <f>VLOOKUP(C137,[3]Resumen!$F$3:$Q$367,11,0)</f>
        <v>1</v>
      </c>
      <c r="S137" s="23">
        <f>VLOOKUP(C137,[3]Resumen!$F$3:$Q$367,12,0)</f>
        <v>1</v>
      </c>
      <c r="T137" s="23">
        <v>0.98666666666666669</v>
      </c>
      <c r="U137" s="23">
        <v>0.9452054794520548</v>
      </c>
      <c r="V137" s="60">
        <f t="shared" si="7"/>
        <v>0.94754946727549461</v>
      </c>
      <c r="W137" s="51">
        <f t="shared" si="8"/>
        <v>0.15830778458798211</v>
      </c>
      <c r="X137" s="57"/>
      <c r="Y137" s="58"/>
    </row>
    <row r="138" spans="2:25" ht="13.5" x14ac:dyDescent="0.35">
      <c r="B138" s="45">
        <v>136</v>
      </c>
      <c r="C138" s="47">
        <v>112346</v>
      </c>
      <c r="D138" s="46" t="s">
        <v>243</v>
      </c>
      <c r="E138" s="46" t="s">
        <v>83</v>
      </c>
      <c r="F138" s="46" t="str">
        <f>VLOOKUP(C138,'[2]Control programa E'!$B$13:$M$390,12,0)</f>
        <v>Área Centro</v>
      </c>
      <c r="G138" s="46" t="str">
        <f>VLOOKUP(C138,'[2]Control programa E'!$B$13:$W$390,22,0)</f>
        <v>REDH: Humberto Hernandez</v>
      </c>
      <c r="H138" s="46" t="str">
        <f>VLOOKUP(C138,'[2]Control programa E'!$B$13:$R$390,17,0)</f>
        <v>IVAN PINZON</v>
      </c>
      <c r="I138" s="26">
        <f>VLOOKUP(C138,[3]Resumen!$F$3:$Q$367,3,0)</f>
        <v>0.9494949494949495</v>
      </c>
      <c r="J138" s="26">
        <f>VLOOKUP(C138,[3]Resumen!$F$3:$Q$367,4,0)</f>
        <v>0.91919191919191923</v>
      </c>
      <c r="K138" s="26">
        <f>VLOOKUP(C138,[3]Resumen!$F$3:$Q$367,5,0)</f>
        <v>1</v>
      </c>
      <c r="L138" s="26">
        <f>VLOOKUP(C138,[3]Resumen!$F$3:$Q$367,6,0)</f>
        <v>1</v>
      </c>
      <c r="M138" s="26">
        <f>VLOOKUP(C138,[3]Resumen!$F$3:$Q$367,7,0)</f>
        <v>0.97619047619047616</v>
      </c>
      <c r="N138" s="26">
        <f>VLOOKUP(C138,[3]Resumen!$F$3:$Q$367,8,0)</f>
        <v>0.8571428571428571</v>
      </c>
      <c r="O138" s="61">
        <f t="shared" si="6"/>
        <v>0.95033670033670026</v>
      </c>
      <c r="P138" s="26">
        <f>VLOOKUP(C138,[3]Resumen!$F$3:$Q$367,9,0)</f>
        <v>1</v>
      </c>
      <c r="Q138" s="26">
        <f>VLOOKUP(C138,[3]Resumen!$F$3:$Q$367,10,0)</f>
        <v>1</v>
      </c>
      <c r="R138" s="26">
        <f>VLOOKUP(C138,[3]Resumen!$F$3:$Q$367,11,0)</f>
        <v>1</v>
      </c>
      <c r="S138" s="26">
        <f>VLOOKUP(C138,[3]Resumen!$F$3:$Q$367,12,0)</f>
        <v>1</v>
      </c>
      <c r="T138" s="26">
        <v>0.97619047619047616</v>
      </c>
      <c r="U138" s="26">
        <v>0.95238095238095233</v>
      </c>
      <c r="V138" s="61">
        <f t="shared" si="7"/>
        <v>0.98809523809523814</v>
      </c>
      <c r="W138" s="52">
        <f t="shared" si="8"/>
        <v>3.775853775853788E-2</v>
      </c>
      <c r="X138" s="57"/>
      <c r="Y138" s="58"/>
    </row>
    <row r="139" spans="2:25" ht="13.5" x14ac:dyDescent="0.35">
      <c r="B139" s="43">
        <v>137</v>
      </c>
      <c r="C139" s="49">
        <v>166727</v>
      </c>
      <c r="D139" s="48" t="s">
        <v>245</v>
      </c>
      <c r="E139" s="48" t="s">
        <v>244</v>
      </c>
      <c r="F139" s="48" t="str">
        <f>VLOOKUP(C139,'[2]Control programa E'!$B$13:$M$390,12,0)</f>
        <v>Área Norte</v>
      </c>
      <c r="G139" s="48" t="str">
        <f>VLOOKUP(C139,'[2]Control programa E'!$B$13:$W$390,22,0)</f>
        <v>GRUPO ÉXITO: Alcides Serna</v>
      </c>
      <c r="H139" s="48" t="str">
        <f>VLOOKUP(C139,'[2]Control programa E'!$B$13:$R$390,17,0)</f>
        <v>ALVARO GUTIERREZ</v>
      </c>
      <c r="I139" s="23">
        <f>VLOOKUP(C139,[3]Resumen!$F$3:$Q$367,3,0)</f>
        <v>0.77894736842105261</v>
      </c>
      <c r="J139" s="23">
        <f>VLOOKUP(C139,[3]Resumen!$F$3:$Q$367,4,0)</f>
        <v>1</v>
      </c>
      <c r="K139" s="23">
        <f>VLOOKUP(C139,[3]Resumen!$F$3:$Q$367,5,0)</f>
        <v>0.97938144329896903</v>
      </c>
      <c r="L139" s="23">
        <f>VLOOKUP(C139,[3]Resumen!$F$3:$Q$367,6,0)</f>
        <v>0.83838383838383834</v>
      </c>
      <c r="M139" s="23">
        <f>VLOOKUP(C139,[3]Resumen!$F$3:$Q$367,7,0)</f>
        <v>1</v>
      </c>
      <c r="N139" s="23">
        <f>VLOOKUP(C139,[3]Resumen!$F$3:$Q$367,8,0)</f>
        <v>1</v>
      </c>
      <c r="O139" s="60">
        <f t="shared" si="6"/>
        <v>0.93278544168397659</v>
      </c>
      <c r="P139" s="23">
        <f>VLOOKUP(C139,[3]Resumen!$F$3:$Q$367,9,0)</f>
        <v>0.95238095238095233</v>
      </c>
      <c r="Q139" s="23">
        <f>VLOOKUP(C139,[3]Resumen!$F$3:$Q$367,10,0)</f>
        <v>0.82926829268292679</v>
      </c>
      <c r="R139" s="23">
        <f>VLOOKUP(C139,[3]Resumen!$F$3:$Q$367,11,0)</f>
        <v>1</v>
      </c>
      <c r="S139" s="23">
        <f>VLOOKUP(C139,[3]Resumen!$F$3:$Q$367,12,0)</f>
        <v>1</v>
      </c>
      <c r="T139" s="23">
        <v>0.9285714285714286</v>
      </c>
      <c r="U139" s="23">
        <v>1</v>
      </c>
      <c r="V139" s="60">
        <f t="shared" si="7"/>
        <v>0.95170344560588471</v>
      </c>
      <c r="W139" s="51">
        <f t="shared" si="8"/>
        <v>1.8918003921908122E-2</v>
      </c>
      <c r="X139" s="57"/>
      <c r="Y139" s="58"/>
    </row>
    <row r="140" spans="2:25" ht="13.5" x14ac:dyDescent="0.35">
      <c r="B140" s="45">
        <v>138</v>
      </c>
      <c r="C140" s="47">
        <v>110594</v>
      </c>
      <c r="D140" s="46" t="s">
        <v>246</v>
      </c>
      <c r="E140" s="46" t="s">
        <v>177</v>
      </c>
      <c r="F140" s="46" t="str">
        <f>VLOOKUP(C140,'[2]Control programa E'!$B$13:$M$390,12,0)</f>
        <v>Área Sur</v>
      </c>
      <c r="G140" s="46" t="str">
        <f>VLOOKUP(C140,'[2]Control programa E'!$B$13:$W$390,22,0)</f>
        <v>JF GONZALEZ LONDOÑO SAS</v>
      </c>
      <c r="H140" s="46" t="str">
        <f>VLOOKUP(C140,'[2]Control programa E'!$B$13:$R$390,17,0)</f>
        <v>ANDRES GARCIA</v>
      </c>
      <c r="I140" s="34">
        <f>VLOOKUP(C140,[3]Resumen!$F$3:$Q$367,3,0)</f>
        <v>0.70707070707070707</v>
      </c>
      <c r="J140" s="26">
        <f>VLOOKUP(C140,[3]Resumen!$F$3:$Q$367,4,0)</f>
        <v>0.79797979797979801</v>
      </c>
      <c r="K140" s="36">
        <f>VLOOKUP(C140,[3]Resumen!$F$3:$Q$367,5,0)</f>
        <v>0.53846153846153844</v>
      </c>
      <c r="L140" s="26">
        <f>VLOOKUP(C140,[3]Resumen!$F$3:$Q$367,6,0)</f>
        <v>0.85416666666666663</v>
      </c>
      <c r="M140" s="34">
        <f>VLOOKUP(C140,[3]Resumen!$F$3:$Q$367,7,0)</f>
        <v>0.60493827160493829</v>
      </c>
      <c r="N140" s="26">
        <f>VLOOKUP(C140,[3]Resumen!$F$3:$Q$367,8,0)</f>
        <v>0.77777777777777779</v>
      </c>
      <c r="O140" s="61">
        <f t="shared" si="6"/>
        <v>0.71339912659357108</v>
      </c>
      <c r="P140" s="26">
        <f>VLOOKUP(C140,[3]Resumen!$F$3:$Q$367,9,0)</f>
        <v>0.9135802469135802</v>
      </c>
      <c r="Q140" s="26">
        <f>VLOOKUP(C140,[3]Resumen!$F$3:$Q$367,10,0)</f>
        <v>0.85185185185185186</v>
      </c>
      <c r="R140" s="34">
        <f>VLOOKUP(C140,[3]Resumen!$F$3:$Q$367,11,0)</f>
        <v>0.7407407407407407</v>
      </c>
      <c r="S140" s="34">
        <f>VLOOKUP(C140,[3]Resumen!$F$3:$Q$367,12,0)</f>
        <v>0.61728395061728392</v>
      </c>
      <c r="T140" s="26">
        <v>0.95061728395061729</v>
      </c>
      <c r="U140" s="26">
        <v>0.97530864197530864</v>
      </c>
      <c r="V140" s="61">
        <f t="shared" si="7"/>
        <v>0.84156378600823034</v>
      </c>
      <c r="W140" s="52">
        <f t="shared" si="8"/>
        <v>0.12816465941465927</v>
      </c>
      <c r="X140" s="57"/>
      <c r="Y140" s="58"/>
    </row>
    <row r="141" spans="2:25" ht="13.5" x14ac:dyDescent="0.35">
      <c r="B141" s="43">
        <v>139</v>
      </c>
      <c r="C141" s="49">
        <v>170984</v>
      </c>
      <c r="D141" s="48" t="s">
        <v>248</v>
      </c>
      <c r="E141" s="48" t="s">
        <v>247</v>
      </c>
      <c r="F141" s="48" t="str">
        <f>VLOOKUP(C141,'[2]Control programa E'!$B$13:$M$390,12,0)</f>
        <v>Área Centro</v>
      </c>
      <c r="G141" s="48" t="str">
        <f>VLOOKUP(C141,'[2]Control programa E'!$B$13:$W$390,22,0)</f>
        <v>Claudia Bayona</v>
      </c>
      <c r="H141" s="48" t="str">
        <f>VLOOKUP(C141,'[2]Control programa E'!$B$13:$R$390,17,0)</f>
        <v>YOLIMA MESA</v>
      </c>
      <c r="I141" s="23">
        <f>VLOOKUP(C141,[3]Resumen!$F$3:$Q$367,3,0)</f>
        <v>0.95744680851063835</v>
      </c>
      <c r="J141" s="23">
        <f>VLOOKUP(C141,[3]Resumen!$F$3:$Q$367,4,0)</f>
        <v>0.87912087912087911</v>
      </c>
      <c r="K141" s="23">
        <f>VLOOKUP(C141,[3]Resumen!$F$3:$Q$367,5,0)</f>
        <v>1</v>
      </c>
      <c r="L141" s="23">
        <f>VLOOKUP(C141,[3]Resumen!$F$3:$Q$367,6,0)</f>
        <v>0.95833333333333337</v>
      </c>
      <c r="M141" s="23">
        <f>VLOOKUP(C141,[3]Resumen!$F$3:$Q$367,7,0)</f>
        <v>1</v>
      </c>
      <c r="N141" s="23">
        <f>VLOOKUP(C141,[3]Resumen!$F$3:$Q$367,8,0)</f>
        <v>0.97468354430379744</v>
      </c>
      <c r="O141" s="60">
        <f t="shared" si="6"/>
        <v>0.96159742754477462</v>
      </c>
      <c r="P141" s="23">
        <f>VLOOKUP(C141,[3]Resumen!$F$3:$Q$367,9,0)</f>
        <v>1</v>
      </c>
      <c r="Q141" s="23">
        <f>VLOOKUP(C141,[3]Resumen!$F$3:$Q$367,10,0)</f>
        <v>1</v>
      </c>
      <c r="R141" s="23">
        <f>VLOOKUP(C141,[3]Resumen!$F$3:$Q$367,11,0)</f>
        <v>0.97530864197530864</v>
      </c>
      <c r="S141" s="23">
        <f>VLOOKUP(C141,[3]Resumen!$F$3:$Q$367,12,0)</f>
        <v>1</v>
      </c>
      <c r="T141" s="23">
        <v>1</v>
      </c>
      <c r="U141" s="23">
        <v>0.92405063291139244</v>
      </c>
      <c r="V141" s="60">
        <f t="shared" si="7"/>
        <v>0.98322654581445013</v>
      </c>
      <c r="W141" s="51">
        <f t="shared" si="8"/>
        <v>2.1629118269675507E-2</v>
      </c>
      <c r="X141" s="57"/>
      <c r="Y141" s="58"/>
    </row>
    <row r="142" spans="2:25" ht="13.5" x14ac:dyDescent="0.35">
      <c r="B142" s="45">
        <v>140</v>
      </c>
      <c r="C142" s="47">
        <v>112204</v>
      </c>
      <c r="D142" s="46" t="s">
        <v>250</v>
      </c>
      <c r="E142" s="46" t="s">
        <v>249</v>
      </c>
      <c r="F142" s="46" t="str">
        <f>VLOOKUP(C142,'[2]Control programa E'!$B$13:$M$390,12,0)</f>
        <v>Área Centro</v>
      </c>
      <c r="G142" s="46" t="str">
        <f>VLOOKUP(C142,'[2]Control programa E'!$B$13:$W$390,22,0)</f>
        <v>Carlos Pinzon</v>
      </c>
      <c r="H142" s="46" t="str">
        <f>VLOOKUP(C142,'[2]Control programa E'!$B$13:$R$390,17,0)</f>
        <v>YOLIMA MESA</v>
      </c>
      <c r="I142" s="26">
        <f>VLOOKUP(C142,[3]Resumen!$F$3:$Q$367,3,0)</f>
        <v>1</v>
      </c>
      <c r="J142" s="26">
        <f>VLOOKUP(C142,[3]Resumen!$F$3:$Q$367,4,0)</f>
        <v>1</v>
      </c>
      <c r="K142" s="26">
        <f>VLOOKUP(C142,[3]Resumen!$F$3:$Q$367,5,0)</f>
        <v>1</v>
      </c>
      <c r="L142" s="26">
        <f>VLOOKUP(C142,[3]Resumen!$F$3:$Q$367,6,0)</f>
        <v>0.94444444444444442</v>
      </c>
      <c r="M142" s="26">
        <f>VLOOKUP(C142,[3]Resumen!$F$3:$Q$367,7,0)</f>
        <v>0.95</v>
      </c>
      <c r="N142" s="26">
        <f>VLOOKUP(C142,[3]Resumen!$F$3:$Q$367,8,0)</f>
        <v>1</v>
      </c>
      <c r="O142" s="61">
        <f t="shared" si="6"/>
        <v>0.98240740740740751</v>
      </c>
      <c r="P142" s="26">
        <f>VLOOKUP(C142,[3]Resumen!$F$3:$Q$367,9,0)</f>
        <v>1</v>
      </c>
      <c r="Q142" s="26">
        <f>VLOOKUP(C142,[3]Resumen!$F$3:$Q$367,10,0)</f>
        <v>1</v>
      </c>
      <c r="R142" s="26">
        <f>VLOOKUP(C142,[3]Resumen!$F$3:$Q$367,11,0)</f>
        <v>1</v>
      </c>
      <c r="S142" s="26">
        <f>VLOOKUP(C142,[3]Resumen!$F$3:$Q$367,12,0)</f>
        <v>1</v>
      </c>
      <c r="T142" s="26">
        <v>0.97530864197530864</v>
      </c>
      <c r="U142" s="26">
        <v>0.94936708860759489</v>
      </c>
      <c r="V142" s="61">
        <f t="shared" si="7"/>
        <v>0.9874459550971505</v>
      </c>
      <c r="W142" s="52">
        <f t="shared" si="8"/>
        <v>5.0385476897429893E-3</v>
      </c>
      <c r="X142" s="57"/>
      <c r="Y142" s="58"/>
    </row>
    <row r="143" spans="2:25" ht="13.5" x14ac:dyDescent="0.35">
      <c r="B143" s="43">
        <v>141</v>
      </c>
      <c r="C143" s="49">
        <v>111990</v>
      </c>
      <c r="D143" s="48" t="s">
        <v>251</v>
      </c>
      <c r="E143" s="48" t="s">
        <v>78</v>
      </c>
      <c r="F143" s="48" t="str">
        <f>VLOOKUP(C143,'[2]Control programa E'!$B$13:$M$390,12,0)</f>
        <v>Área Centro</v>
      </c>
      <c r="G143" s="48" t="str">
        <f>VLOOKUP(C143,'[2]Control programa E'!$B$13:$W$390,22,0)</f>
        <v>Rodrigo Jimenez/Ana Maria Monsalve</v>
      </c>
      <c r="H143" s="48" t="str">
        <f>VLOOKUP(C143,'[2]Control programa E'!$B$13:$R$390,17,0)</f>
        <v xml:space="preserve">JUAN PABLO PIÑEROS </v>
      </c>
      <c r="I143" s="23">
        <f>VLOOKUP(C143,[3]Resumen!$F$3:$Q$367,3,0)</f>
        <v>0.87777777777777777</v>
      </c>
      <c r="J143" s="23">
        <f>VLOOKUP(C143,[3]Resumen!$F$3:$Q$367,4,0)</f>
        <v>0.8666666666666667</v>
      </c>
      <c r="K143" s="35">
        <f>VLOOKUP(C143,[3]Resumen!$F$3:$Q$367,5,0)</f>
        <v>0.74226804123711343</v>
      </c>
      <c r="L143" s="23">
        <f>VLOOKUP(C143,[3]Resumen!$F$3:$Q$367,6,0)</f>
        <v>0.88172043010752688</v>
      </c>
      <c r="M143" s="23">
        <f>VLOOKUP(C143,[3]Resumen!$F$3:$Q$367,7,0)</f>
        <v>0.88</v>
      </c>
      <c r="N143" s="23">
        <f>VLOOKUP(C143,[3]Resumen!$F$3:$Q$367,8,0)</f>
        <v>0.75342465753424659</v>
      </c>
      <c r="O143" s="60">
        <f t="shared" si="6"/>
        <v>0.83364292888722191</v>
      </c>
      <c r="P143" s="23">
        <f>VLOOKUP(C143,[3]Resumen!$F$3:$Q$367,9,0)</f>
        <v>0.94666666666666666</v>
      </c>
      <c r="Q143" s="23">
        <f>VLOOKUP(C143,[3]Resumen!$F$3:$Q$367,10,0)</f>
        <v>0.81818181818181823</v>
      </c>
      <c r="R143" s="37">
        <f>VLOOKUP(C143,[3]Resumen!$F$3:$Q$367,11,0)</f>
        <v>0.53164556962025311</v>
      </c>
      <c r="S143" s="35">
        <f>VLOOKUP(C143,[3]Resumen!$F$3:$Q$367,12,0)</f>
        <v>0.74683544303797467</v>
      </c>
      <c r="T143" s="23">
        <v>0.9726027397260274</v>
      </c>
      <c r="U143" s="23">
        <v>0.94666666666666666</v>
      </c>
      <c r="V143" s="60">
        <f t="shared" si="7"/>
        <v>0.82709981731656779</v>
      </c>
      <c r="W143" s="51">
        <f t="shared" si="8"/>
        <v>-6.5431115706541254E-3</v>
      </c>
      <c r="X143" s="57"/>
      <c r="Y143" s="58"/>
    </row>
    <row r="144" spans="2:25" ht="13.5" x14ac:dyDescent="0.35">
      <c r="B144" s="45">
        <v>142</v>
      </c>
      <c r="C144" s="47">
        <v>112060</v>
      </c>
      <c r="D144" s="46" t="s">
        <v>252</v>
      </c>
      <c r="E144" s="46" t="s">
        <v>18</v>
      </c>
      <c r="F144" s="46" t="str">
        <f>VLOOKUP(C144,'[2]Control programa E'!$B$13:$M$390,12,0)</f>
        <v>Área Norte</v>
      </c>
      <c r="G144" s="46" t="str">
        <f>VLOOKUP(C144,'[2]Control programa E'!$B$13:$W$390,22,0)</f>
        <v>ROMIL DE COLOMBIA SAS - Julio César Sierra</v>
      </c>
      <c r="H144" s="46" t="str">
        <f>VLOOKUP(C144,'[2]Control programa E'!$B$13:$R$390,17,0)</f>
        <v>ANGELA BARANDICA</v>
      </c>
      <c r="I144" s="26">
        <f>VLOOKUP(C144,[3]Resumen!$F$3:$Q$367,3,0)</f>
        <v>0.78431372549019607</v>
      </c>
      <c r="J144" s="26">
        <f>VLOOKUP(C144,[3]Resumen!$F$3:$Q$367,4,0)</f>
        <v>1</v>
      </c>
      <c r="K144" s="26">
        <f>VLOOKUP(C144,[3]Resumen!$F$3:$Q$367,5,0)</f>
        <v>0.76288659793814428</v>
      </c>
      <c r="L144" s="26">
        <f>VLOOKUP(C144,[3]Resumen!$F$3:$Q$367,6,0)</f>
        <v>1</v>
      </c>
      <c r="M144" s="26">
        <f>VLOOKUP(C144,[3]Resumen!$F$3:$Q$367,7,0)</f>
        <v>1</v>
      </c>
      <c r="N144" s="26">
        <f>VLOOKUP(C144,[3]Resumen!$F$3:$Q$367,8,0)</f>
        <v>0.8902439024390244</v>
      </c>
      <c r="O144" s="61">
        <f t="shared" si="6"/>
        <v>0.9062407043112275</v>
      </c>
      <c r="P144" s="26">
        <f>VLOOKUP(C144,[3]Resumen!$F$3:$Q$367,9,0)</f>
        <v>1</v>
      </c>
      <c r="Q144" s="26">
        <f>VLOOKUP(C144,[3]Resumen!$F$3:$Q$367,10,0)</f>
        <v>0.79761904761904767</v>
      </c>
      <c r="R144" s="26">
        <f>VLOOKUP(C144,[3]Resumen!$F$3:$Q$367,11,0)</f>
        <v>0.96341463414634143</v>
      </c>
      <c r="S144" s="26">
        <f>VLOOKUP(C144,[3]Resumen!$F$3:$Q$367,12,0)</f>
        <v>0.98809523809523814</v>
      </c>
      <c r="T144" s="26">
        <v>1</v>
      </c>
      <c r="U144" s="26">
        <v>0.91666666666666663</v>
      </c>
      <c r="V144" s="61">
        <f t="shared" si="7"/>
        <v>0.9442992644212157</v>
      </c>
      <c r="W144" s="52">
        <f t="shared" si="8"/>
        <v>3.8058560109988204E-2</v>
      </c>
      <c r="X144" s="57"/>
      <c r="Y144" s="58"/>
    </row>
    <row r="145" spans="2:25" ht="13.5" x14ac:dyDescent="0.35">
      <c r="B145" s="43">
        <v>143</v>
      </c>
      <c r="C145" s="49">
        <v>162267</v>
      </c>
      <c r="D145" s="48" t="s">
        <v>253</v>
      </c>
      <c r="E145" s="48" t="s">
        <v>9</v>
      </c>
      <c r="F145" s="48" t="str">
        <f>VLOOKUP(C145,'[2]Control programa E'!$B$13:$M$390,12,0)</f>
        <v>Área Norte</v>
      </c>
      <c r="G145" s="48" t="str">
        <f>VLOOKUP(C145,'[2]Control programa E'!$B$13:$W$390,22,0)</f>
        <v>David Parra</v>
      </c>
      <c r="H145" s="48" t="str">
        <f>VLOOKUP(C145,'[2]Control programa E'!$B$13:$R$390,17,0)</f>
        <v>OLGA LUCIA RESTREPO</v>
      </c>
      <c r="I145" s="35">
        <f>VLOOKUP(C145,[3]Resumen!$F$3:$Q$367,3,0)</f>
        <v>0.64646464646464652</v>
      </c>
      <c r="J145" s="23">
        <f>VLOOKUP(C145,[3]Resumen!$F$3:$Q$367,4,0)</f>
        <v>0.82828282828282829</v>
      </c>
      <c r="K145" s="23">
        <f>VLOOKUP(C145,[3]Resumen!$F$3:$Q$367,5,0)</f>
        <v>0.96078431372549022</v>
      </c>
      <c r="L145" s="23">
        <f>VLOOKUP(C145,[3]Resumen!$F$3:$Q$367,6,0)</f>
        <v>0.9509803921568627</v>
      </c>
      <c r="M145" s="23">
        <f>VLOOKUP(C145,[3]Resumen!$F$3:$Q$367,7,0)</f>
        <v>0.7567567567567568</v>
      </c>
      <c r="N145" s="35">
        <f>VLOOKUP(C145,[3]Resumen!$F$3:$Q$367,8,0)</f>
        <v>0.66666666666666663</v>
      </c>
      <c r="O145" s="60">
        <f t="shared" si="6"/>
        <v>0.80165593400887536</v>
      </c>
      <c r="P145" s="23">
        <f>VLOOKUP(C145,[3]Resumen!$F$3:$Q$367,9,0)</f>
        <v>0.90476190476190477</v>
      </c>
      <c r="Q145" s="35">
        <f>VLOOKUP(C145,[3]Resumen!$F$3:$Q$367,10,0)</f>
        <v>0.7142857142857143</v>
      </c>
      <c r="R145" s="23">
        <f>VLOOKUP(C145,[3]Resumen!$F$3:$Q$367,11,0)</f>
        <v>0.9285714285714286</v>
      </c>
      <c r="S145" s="23">
        <f>VLOOKUP(C145,[3]Resumen!$F$3:$Q$367,12,0)</f>
        <v>1</v>
      </c>
      <c r="T145" s="23">
        <v>1</v>
      </c>
      <c r="U145" s="23">
        <v>0.90476190476190477</v>
      </c>
      <c r="V145" s="60">
        <f t="shared" si="7"/>
        <v>0.90873015873015872</v>
      </c>
      <c r="W145" s="51">
        <f t="shared" si="8"/>
        <v>0.10707422472128336</v>
      </c>
      <c r="X145" s="57"/>
      <c r="Y145" s="58"/>
    </row>
    <row r="146" spans="2:25" ht="13.5" x14ac:dyDescent="0.35">
      <c r="B146" s="45">
        <v>144</v>
      </c>
      <c r="C146" s="47">
        <v>112052</v>
      </c>
      <c r="D146" s="46" t="s">
        <v>254</v>
      </c>
      <c r="E146" s="46" t="s">
        <v>91</v>
      </c>
      <c r="F146" s="46" t="str">
        <f>VLOOKUP(C146,'[2]Control programa E'!$B$13:$M$390,12,0)</f>
        <v>Área Norte</v>
      </c>
      <c r="G146" s="46" t="str">
        <f>VLOOKUP(C146,'[2]Control programa E'!$B$13:$W$390,22,0)</f>
        <v>Antonio Patiño</v>
      </c>
      <c r="H146" s="46" t="str">
        <f>VLOOKUP(C146,'[2]Control programa E'!$B$13:$R$390,17,0)</f>
        <v>VICTOR PATERNINA</v>
      </c>
      <c r="I146" s="26">
        <f>VLOOKUP(C146,[3]Resumen!$F$3:$Q$367,3,0)</f>
        <v>0.95876288659793818</v>
      </c>
      <c r="J146" s="26">
        <f>VLOOKUP(C146,[3]Resumen!$F$3:$Q$367,4,0)</f>
        <v>0.81521739130434778</v>
      </c>
      <c r="K146" s="26">
        <f>VLOOKUP(C146,[3]Resumen!$F$3:$Q$367,5,0)</f>
        <v>0.92929292929292928</v>
      </c>
      <c r="L146" s="26">
        <f>VLOOKUP(C146,[3]Resumen!$F$3:$Q$367,6,0)</f>
        <v>0.87254901960784315</v>
      </c>
      <c r="M146" s="36">
        <f>VLOOKUP(C146,[3]Resumen!$F$3:$Q$367,7,0)</f>
        <v>0.5357142857142857</v>
      </c>
      <c r="N146" s="36">
        <f>VLOOKUP(C146,[3]Resumen!$F$3:$Q$367,8,0)</f>
        <v>0.58333333333333337</v>
      </c>
      <c r="O146" s="61">
        <f t="shared" si="6"/>
        <v>0.7824783076417795</v>
      </c>
      <c r="P146" s="26">
        <f>VLOOKUP(C146,[3]Resumen!$F$3:$Q$367,9,0)</f>
        <v>0.8571428571428571</v>
      </c>
      <c r="Q146" s="26">
        <f>VLOOKUP(C146,[3]Resumen!$F$3:$Q$367,10,0)</f>
        <v>1</v>
      </c>
      <c r="R146" s="26">
        <f>VLOOKUP(C146,[3]Resumen!$F$3:$Q$367,11,0)</f>
        <v>0.8571428571428571</v>
      </c>
      <c r="S146" s="26">
        <f>VLOOKUP(C146,[3]Resumen!$F$3:$Q$367,12,0)</f>
        <v>0.83333333333333337</v>
      </c>
      <c r="T146" s="26">
        <v>0.95238095238095233</v>
      </c>
      <c r="U146" s="26">
        <v>0.95121951219512191</v>
      </c>
      <c r="V146" s="61">
        <f t="shared" si="7"/>
        <v>0.90853658536585369</v>
      </c>
      <c r="W146" s="52">
        <f t="shared" si="8"/>
        <v>0.12605827772407419</v>
      </c>
      <c r="X146" s="57"/>
      <c r="Y146" s="58"/>
    </row>
    <row r="147" spans="2:25" ht="13.5" x14ac:dyDescent="0.35">
      <c r="B147" s="43">
        <v>145</v>
      </c>
      <c r="C147" s="49">
        <v>170903</v>
      </c>
      <c r="D147" s="48" t="s">
        <v>255</v>
      </c>
      <c r="E147" s="48" t="s">
        <v>118</v>
      </c>
      <c r="F147" s="48" t="str">
        <f>VLOOKUP(C147,'[2]Control programa E'!$B$13:$M$390,12,0)</f>
        <v>Área Centro</v>
      </c>
      <c r="G147" s="48" t="str">
        <f>VLOOKUP(C147,'[2]Control programa E'!$B$13:$W$390,22,0)</f>
        <v>COESCO: Julian Torrado</v>
      </c>
      <c r="H147" s="48" t="str">
        <f>VLOOKUP(C147,'[2]Control programa E'!$B$13:$R$390,17,0)</f>
        <v>ROBINSON GUZMÁN</v>
      </c>
      <c r="I147" s="35">
        <f>VLOOKUP(C147,[3]Resumen!$F$3:$Q$367,3,0)</f>
        <v>0.65979381443298968</v>
      </c>
      <c r="J147" s="23">
        <f>VLOOKUP(C147,[3]Resumen!$F$3:$Q$367,4,0)</f>
        <v>0.97916666666666663</v>
      </c>
      <c r="K147" s="23">
        <f>VLOOKUP(C147,[3]Resumen!$F$3:$Q$367,5,0)</f>
        <v>0.97979797979797978</v>
      </c>
      <c r="L147" s="35">
        <f>VLOOKUP(C147,[3]Resumen!$F$3:$Q$367,6,0)</f>
        <v>0.70707070707070707</v>
      </c>
      <c r="M147" s="23">
        <f>VLOOKUP(C147,[3]Resumen!$F$3:$Q$367,7,0)</f>
        <v>0.95061728395061729</v>
      </c>
      <c r="N147" s="23">
        <f>VLOOKUP(C147,[3]Resumen!$F$3:$Q$367,8,0)</f>
        <v>0.87341772151898733</v>
      </c>
      <c r="O147" s="60">
        <f t="shared" si="6"/>
        <v>0.85831069557299144</v>
      </c>
      <c r="P147" s="23">
        <f>VLOOKUP(C147,[3]Resumen!$F$3:$Q$367,9,0)</f>
        <v>1</v>
      </c>
      <c r="Q147" s="23">
        <f>VLOOKUP(C147,[3]Resumen!$F$3:$Q$367,10,0)</f>
        <v>0.87012987012987009</v>
      </c>
      <c r="R147" s="23">
        <f>VLOOKUP(C147,[3]Resumen!$F$3:$Q$367,11,0)</f>
        <v>1</v>
      </c>
      <c r="S147" s="23">
        <f>VLOOKUP(C147,[3]Resumen!$F$3:$Q$367,12,0)</f>
        <v>0.97468354430379744</v>
      </c>
      <c r="T147" s="23">
        <v>1</v>
      </c>
      <c r="U147" s="23">
        <v>0.90123456790123457</v>
      </c>
      <c r="V147" s="60">
        <f t="shared" si="7"/>
        <v>0.95767466372248367</v>
      </c>
      <c r="W147" s="51">
        <f t="shared" si="8"/>
        <v>9.9363968149492221E-2</v>
      </c>
      <c r="X147" s="57"/>
      <c r="Y147" s="58"/>
    </row>
    <row r="148" spans="2:25" ht="13.5" x14ac:dyDescent="0.35">
      <c r="B148" s="45">
        <v>146</v>
      </c>
      <c r="C148" s="47">
        <v>171327</v>
      </c>
      <c r="D148" s="46" t="s">
        <v>257</v>
      </c>
      <c r="E148" s="46" t="s">
        <v>256</v>
      </c>
      <c r="F148" s="46" t="str">
        <f>VLOOKUP(C148,'[2]Control programa E'!$B$13:$M$390,12,0)</f>
        <v>Área Norte</v>
      </c>
      <c r="G148" s="46" t="str">
        <f>VLOOKUP(C148,'[2]Control programa E'!$B$13:$W$390,22,0)</f>
        <v>Elly Jazmin Zuluaga Salazar</v>
      </c>
      <c r="H148" s="46" t="str">
        <f>VLOOKUP(C148,'[2]Control programa E'!$B$13:$R$390,17,0)</f>
        <v>OLGA LUCIA RESTREPO</v>
      </c>
      <c r="I148" s="59" t="s">
        <v>548</v>
      </c>
      <c r="J148" s="59" t="s">
        <v>548</v>
      </c>
      <c r="K148" s="59" t="s">
        <v>548</v>
      </c>
      <c r="L148" s="59" t="s">
        <v>548</v>
      </c>
      <c r="M148" s="59" t="s">
        <v>548</v>
      </c>
      <c r="N148" s="59" t="s">
        <v>548</v>
      </c>
      <c r="O148" s="61" t="s">
        <v>548</v>
      </c>
      <c r="P148" s="26">
        <f>VLOOKUP(C148,[3]Resumen!$F$3:$Q$367,9,0)</f>
        <v>0.88607594936708856</v>
      </c>
      <c r="Q148" s="26">
        <f>VLOOKUP(C148,[3]Resumen!$F$3:$Q$367,10,0)</f>
        <v>0.95061728395061729</v>
      </c>
      <c r="R148" s="26">
        <f>VLOOKUP(C148,[3]Resumen!$F$3:$Q$367,11,0)</f>
        <v>0.93827160493827155</v>
      </c>
      <c r="S148" s="26">
        <f>VLOOKUP(C148,[3]Resumen!$F$3:$Q$367,12,0)</f>
        <v>0.76623376623376627</v>
      </c>
      <c r="T148" s="26">
        <v>0.93827160493827155</v>
      </c>
      <c r="U148" s="26">
        <v>0.96296296296296291</v>
      </c>
      <c r="V148" s="61">
        <f t="shared" si="7"/>
        <v>0.90707219539849637</v>
      </c>
      <c r="W148" s="52" t="s">
        <v>548</v>
      </c>
      <c r="X148" s="57"/>
      <c r="Y148" s="58"/>
    </row>
    <row r="149" spans="2:25" ht="13.5" x14ac:dyDescent="0.35">
      <c r="B149" s="43">
        <v>147</v>
      </c>
      <c r="C149" s="49">
        <v>110987</v>
      </c>
      <c r="D149" s="48" t="s">
        <v>258</v>
      </c>
      <c r="E149" s="48" t="s">
        <v>120</v>
      </c>
      <c r="F149" s="48" t="str">
        <f>VLOOKUP(C149,'[2]Control programa E'!$B$13:$M$390,12,0)</f>
        <v>Área Sur</v>
      </c>
      <c r="G149" s="48" t="str">
        <f>VLOOKUP(C149,'[2]Control programa E'!$B$13:$W$390,22,0)</f>
        <v>GREEN SAS: Jose Vicente Enriquez</v>
      </c>
      <c r="H149" s="48" t="str">
        <f>VLOOKUP(C149,'[2]Control programa E'!$B$13:$R$390,17,0)</f>
        <v>CLAUDIA PINILLA</v>
      </c>
      <c r="I149" s="35">
        <f>VLOOKUP(C149,[3]Resumen!$F$3:$Q$367,3,0)</f>
        <v>0.66666666666666663</v>
      </c>
      <c r="J149" s="37">
        <f>VLOOKUP(C149,[3]Resumen!$F$3:$Q$367,4,0)</f>
        <v>0.40425531914893614</v>
      </c>
      <c r="K149" s="37">
        <f>VLOOKUP(C149,[3]Resumen!$F$3:$Q$367,5,0)</f>
        <v>0.49473684210526314</v>
      </c>
      <c r="L149" s="35">
        <f>VLOOKUP(C149,[3]Resumen!$F$3:$Q$367,6,0)</f>
        <v>0.68085106382978722</v>
      </c>
      <c r="M149" s="23">
        <f>VLOOKUP(C149,[3]Resumen!$F$3:$Q$367,7,0)</f>
        <v>0.86904761904761907</v>
      </c>
      <c r="N149" s="59" t="s">
        <v>548</v>
      </c>
      <c r="O149" s="60">
        <f t="shared" si="6"/>
        <v>0.62311150215965438</v>
      </c>
      <c r="P149" s="59" t="s">
        <v>548</v>
      </c>
      <c r="Q149" s="59" t="s">
        <v>548</v>
      </c>
      <c r="R149" s="59" t="s">
        <v>548</v>
      </c>
      <c r="S149" s="59" t="s">
        <v>548</v>
      </c>
      <c r="T149" s="23">
        <v>0.97619047619047616</v>
      </c>
      <c r="U149" s="23">
        <v>0.91666666666666663</v>
      </c>
      <c r="V149" s="60">
        <f t="shared" si="7"/>
        <v>0.9464285714285714</v>
      </c>
      <c r="W149" s="51">
        <f t="shared" si="8"/>
        <v>0.32331706926891701</v>
      </c>
      <c r="X149" s="57"/>
      <c r="Y149" s="58"/>
    </row>
    <row r="150" spans="2:25" ht="13.5" x14ac:dyDescent="0.35">
      <c r="B150" s="45">
        <v>148</v>
      </c>
      <c r="C150" s="47">
        <v>157966</v>
      </c>
      <c r="D150" s="46" t="s">
        <v>259</v>
      </c>
      <c r="E150" s="46" t="s">
        <v>18</v>
      </c>
      <c r="F150" s="46" t="str">
        <f>VLOOKUP(C150,'[2]Control programa E'!$B$13:$M$390,12,0)</f>
        <v>Área Norte</v>
      </c>
      <c r="G150" s="46" t="str">
        <f>VLOOKUP(C150,'[2]Control programa E'!$B$13:$W$390,22,0)</f>
        <v>COESCO: Alexander Trujillo</v>
      </c>
      <c r="H150" s="46" t="str">
        <f>VLOOKUP(C150,'[2]Control programa E'!$B$13:$R$390,17,0)</f>
        <v>ANGELA BARANDICA</v>
      </c>
      <c r="I150" s="26">
        <f>VLOOKUP(C150,[3]Resumen!$F$3:$Q$367,3,0)</f>
        <v>1</v>
      </c>
      <c r="J150" s="36">
        <f>VLOOKUP(C150,[3]Resumen!$F$3:$Q$367,4,0)</f>
        <v>0.48484848484848486</v>
      </c>
      <c r="K150" s="26">
        <f>VLOOKUP(C150,[3]Resumen!$F$3:$Q$367,5,0)</f>
        <v>1</v>
      </c>
      <c r="L150" s="26">
        <f>VLOOKUP(C150,[3]Resumen!$F$3:$Q$367,6,0)</f>
        <v>0.94791666666666663</v>
      </c>
      <c r="M150" s="26">
        <f>VLOOKUP(C150,[3]Resumen!$F$3:$Q$367,7,0)</f>
        <v>0.97530864197530864</v>
      </c>
      <c r="N150" s="26">
        <f>VLOOKUP(C150,[3]Resumen!$F$3:$Q$367,8,0)</f>
        <v>1</v>
      </c>
      <c r="O150" s="61">
        <f t="shared" si="6"/>
        <v>0.90134563224841002</v>
      </c>
      <c r="P150" s="26">
        <f>VLOOKUP(C150,[3]Resumen!$F$3:$Q$367,9,0)</f>
        <v>1</v>
      </c>
      <c r="Q150" s="26">
        <f>VLOOKUP(C150,[3]Resumen!$F$3:$Q$367,10,0)</f>
        <v>0.93827160493827155</v>
      </c>
      <c r="R150" s="26">
        <f>VLOOKUP(C150,[3]Resumen!$F$3:$Q$367,11,0)</f>
        <v>1</v>
      </c>
      <c r="S150" s="26">
        <f>VLOOKUP(C150,[3]Resumen!$F$3:$Q$367,12,0)</f>
        <v>1</v>
      </c>
      <c r="T150" s="26">
        <v>0.88888888888888884</v>
      </c>
      <c r="U150" s="26">
        <v>1</v>
      </c>
      <c r="V150" s="61">
        <f t="shared" si="7"/>
        <v>0.97119341563785999</v>
      </c>
      <c r="W150" s="52">
        <f t="shared" si="8"/>
        <v>6.9847783389449969E-2</v>
      </c>
      <c r="X150" s="57"/>
      <c r="Y150" s="58"/>
    </row>
    <row r="151" spans="2:25" ht="13.5" x14ac:dyDescent="0.35">
      <c r="B151" s="43">
        <v>149</v>
      </c>
      <c r="C151" s="49">
        <v>167520</v>
      </c>
      <c r="D151" s="48" t="s">
        <v>260</v>
      </c>
      <c r="E151" s="48" t="s">
        <v>98</v>
      </c>
      <c r="F151" s="48" t="str">
        <f>VLOOKUP(C151,'[2]Control programa E'!$B$13:$M$390,12,0)</f>
        <v>Área Norte</v>
      </c>
      <c r="G151" s="48" t="str">
        <f>VLOOKUP(C151,'[2]Control programa E'!$B$13:$W$390,22,0)</f>
        <v>Estaciones Aliadas S.A.S. - Jose Dario Moreno</v>
      </c>
      <c r="H151" s="48" t="str">
        <f>VLOOKUP(C151,'[2]Control programa E'!$B$13:$R$390,17,0)</f>
        <v>VICTOR PATERNINA</v>
      </c>
      <c r="I151" s="23">
        <f>VLOOKUP(C151,[3]Resumen!$F$3:$Q$367,3,0)</f>
        <v>0.95918367346938771</v>
      </c>
      <c r="J151" s="23">
        <f>VLOOKUP(C151,[3]Resumen!$F$3:$Q$367,4,0)</f>
        <v>1</v>
      </c>
      <c r="K151" s="23">
        <f>VLOOKUP(C151,[3]Resumen!$F$3:$Q$367,5,0)</f>
        <v>0.9509803921568627</v>
      </c>
      <c r="L151" s="23">
        <f>VLOOKUP(C151,[3]Resumen!$F$3:$Q$367,6,0)</f>
        <v>1</v>
      </c>
      <c r="M151" s="23">
        <f>VLOOKUP(C151,[3]Resumen!$F$3:$Q$367,7,0)</f>
        <v>0.93670886075949367</v>
      </c>
      <c r="N151" s="23">
        <f>VLOOKUP(C151,[3]Resumen!$F$3:$Q$367,8,0)</f>
        <v>1</v>
      </c>
      <c r="O151" s="60">
        <f t="shared" si="6"/>
        <v>0.97447882106429062</v>
      </c>
      <c r="P151" s="23">
        <f>VLOOKUP(C151,[3]Resumen!$F$3:$Q$367,9,0)</f>
        <v>1</v>
      </c>
      <c r="Q151" s="35">
        <f>VLOOKUP(C151,[3]Resumen!$F$3:$Q$367,10,0)</f>
        <v>0.70370370370370372</v>
      </c>
      <c r="R151" s="23">
        <f>VLOOKUP(C151,[3]Resumen!$F$3:$Q$367,11,0)</f>
        <v>0.97468354430379744</v>
      </c>
      <c r="S151" s="23">
        <f>VLOOKUP(C151,[3]Resumen!$F$3:$Q$367,12,0)</f>
        <v>1</v>
      </c>
      <c r="T151" s="23">
        <v>0.88888888888888884</v>
      </c>
      <c r="U151" s="23">
        <v>1</v>
      </c>
      <c r="V151" s="60">
        <f t="shared" si="7"/>
        <v>0.92787935614939832</v>
      </c>
      <c r="W151" s="51">
        <f t="shared" si="8"/>
        <v>-4.6599464914892308E-2</v>
      </c>
      <c r="X151" s="57"/>
      <c r="Y151" s="58"/>
    </row>
    <row r="152" spans="2:25" ht="13.5" x14ac:dyDescent="0.35">
      <c r="B152" s="45">
        <v>150</v>
      </c>
      <c r="C152" s="47">
        <v>167760</v>
      </c>
      <c r="D152" s="46" t="s">
        <v>261</v>
      </c>
      <c r="E152" s="46" t="s">
        <v>13</v>
      </c>
      <c r="F152" s="46" t="str">
        <f>VLOOKUP(C152,'[2]Control programa E'!$B$13:$M$390,12,0)</f>
        <v>Área Sur</v>
      </c>
      <c r="G152" s="46" t="str">
        <f>VLOOKUP(C152,'[2]Control programa E'!$B$13:$W$390,22,0)</f>
        <v>GRUPO ÉXITO: Alcides Serna</v>
      </c>
      <c r="H152" s="46" t="str">
        <f>VLOOKUP(C152,'[2]Control programa E'!$B$13:$R$390,17,0)</f>
        <v>MARIANA VELEZ</v>
      </c>
      <c r="I152" s="26">
        <f>VLOOKUP(C152,[3]Resumen!$F$3:$Q$367,3,0)</f>
        <v>1</v>
      </c>
      <c r="J152" s="26">
        <f>VLOOKUP(C152,[3]Resumen!$F$3:$Q$367,4,0)</f>
        <v>0.83838383838383834</v>
      </c>
      <c r="K152" s="26">
        <f>VLOOKUP(C152,[3]Resumen!$F$3:$Q$367,5,0)</f>
        <v>0.97979797979797978</v>
      </c>
      <c r="L152" s="26">
        <f>VLOOKUP(C152,[3]Resumen!$F$3:$Q$367,6,0)</f>
        <v>0.9509803921568627</v>
      </c>
      <c r="M152" s="26">
        <f>VLOOKUP(C152,[3]Resumen!$F$3:$Q$367,7,0)</f>
        <v>1</v>
      </c>
      <c r="N152" s="26">
        <f>VLOOKUP(C152,[3]Resumen!$F$3:$Q$367,8,0)</f>
        <v>1</v>
      </c>
      <c r="O152" s="61">
        <f t="shared" si="6"/>
        <v>0.96152703505644677</v>
      </c>
      <c r="P152" s="26">
        <f>VLOOKUP(C152,[3]Resumen!$F$3:$Q$367,9,0)</f>
        <v>0.95121951219512191</v>
      </c>
      <c r="Q152" s="26">
        <f>VLOOKUP(C152,[3]Resumen!$F$3:$Q$367,10,0)</f>
        <v>0.9642857142857143</v>
      </c>
      <c r="R152" s="26">
        <f>VLOOKUP(C152,[3]Resumen!$F$3:$Q$367,11,0)</f>
        <v>1</v>
      </c>
      <c r="S152" s="26">
        <f>VLOOKUP(C152,[3]Resumen!$F$3:$Q$367,12,0)</f>
        <v>1</v>
      </c>
      <c r="T152" s="26">
        <v>1</v>
      </c>
      <c r="U152" s="26">
        <v>0.8783783783783784</v>
      </c>
      <c r="V152" s="61">
        <f t="shared" si="7"/>
        <v>0.96564726747653573</v>
      </c>
      <c r="W152" s="52">
        <f t="shared" si="8"/>
        <v>4.1202324200889651E-3</v>
      </c>
      <c r="X152" s="57"/>
      <c r="Y152" s="58"/>
    </row>
    <row r="153" spans="2:25" ht="13.5" x14ac:dyDescent="0.35">
      <c r="B153" s="43">
        <v>151</v>
      </c>
      <c r="C153" s="49">
        <v>112403</v>
      </c>
      <c r="D153" s="48" t="s">
        <v>263</v>
      </c>
      <c r="E153" s="48" t="s">
        <v>262</v>
      </c>
      <c r="F153" s="48" t="str">
        <f>VLOOKUP(C153,'[2]Control programa E'!$B$13:$M$390,12,0)</f>
        <v>Área Centro</v>
      </c>
      <c r="G153" s="48" t="str">
        <f>VLOOKUP(C153,'[2]Control programa E'!$B$13:$W$390,22,0)</f>
        <v>Gustavo Camelo</v>
      </c>
      <c r="H153" s="48" t="str">
        <f>VLOOKUP(C153,'[2]Control programa E'!$B$13:$R$390,17,0)</f>
        <v xml:space="preserve">PAOLA MARTÍNEZ </v>
      </c>
      <c r="I153" s="23">
        <f>VLOOKUP(C153,[3]Resumen!$F$3:$Q$367,3,0)</f>
        <v>0.98039215686274506</v>
      </c>
      <c r="J153" s="23">
        <f>VLOOKUP(C153,[3]Resumen!$F$3:$Q$367,4,0)</f>
        <v>1</v>
      </c>
      <c r="K153" s="23">
        <f>VLOOKUP(C153,[3]Resumen!$F$3:$Q$367,5,0)</f>
        <v>0.91176470588235292</v>
      </c>
      <c r="L153" s="23">
        <f>VLOOKUP(C153,[3]Resumen!$F$3:$Q$367,6,0)</f>
        <v>1</v>
      </c>
      <c r="M153" s="23">
        <f>VLOOKUP(C153,[3]Resumen!$F$3:$Q$367,7,0)</f>
        <v>1</v>
      </c>
      <c r="N153" s="23">
        <f>VLOOKUP(C153,[3]Resumen!$F$3:$Q$367,8,0)</f>
        <v>1</v>
      </c>
      <c r="O153" s="60">
        <f t="shared" si="6"/>
        <v>0.98202614379084974</v>
      </c>
      <c r="P153" s="23">
        <f>VLOOKUP(C153,[3]Resumen!$F$3:$Q$367,9,0)</f>
        <v>1</v>
      </c>
      <c r="Q153" s="23">
        <f>VLOOKUP(C153,[3]Resumen!$F$3:$Q$367,10,0)</f>
        <v>1</v>
      </c>
      <c r="R153" s="23">
        <f>VLOOKUP(C153,[3]Resumen!$F$3:$Q$367,11,0)</f>
        <v>0.97619047619047616</v>
      </c>
      <c r="S153" s="23">
        <f>VLOOKUP(C153,[3]Resumen!$F$3:$Q$367,12,0)</f>
        <v>1</v>
      </c>
      <c r="T153" s="23">
        <v>1</v>
      </c>
      <c r="U153" s="23">
        <v>0.8783783783783784</v>
      </c>
      <c r="V153" s="60">
        <f t="shared" si="7"/>
        <v>0.97576147576147576</v>
      </c>
      <c r="W153" s="51">
        <f t="shared" si="8"/>
        <v>-6.2646680293739765E-3</v>
      </c>
      <c r="X153" s="57"/>
      <c r="Y153" s="58"/>
    </row>
    <row r="154" spans="2:25" ht="13.5" x14ac:dyDescent="0.35">
      <c r="B154" s="45">
        <v>152</v>
      </c>
      <c r="C154" s="47">
        <v>112010</v>
      </c>
      <c r="D154" s="46" t="s">
        <v>264</v>
      </c>
      <c r="E154" s="46" t="s">
        <v>22</v>
      </c>
      <c r="F154" s="46" t="str">
        <f>VLOOKUP(C154,'[2]Control programa E'!$B$13:$M$390,12,0)</f>
        <v>Área Centro</v>
      </c>
      <c r="G154" s="46" t="str">
        <f>VLOOKUP(C154,'[2]Control programa E'!$B$13:$W$390,22,0)</f>
        <v>Gustavo Espitia</v>
      </c>
      <c r="H154" s="46" t="str">
        <f>VLOOKUP(C154,'[2]Control programa E'!$B$13:$R$390,17,0)</f>
        <v>YOLIMA MESA</v>
      </c>
      <c r="I154" s="26">
        <f>VLOOKUP(C154,[3]Resumen!$F$3:$Q$367,3,0)</f>
        <v>0.92553191489361697</v>
      </c>
      <c r="J154" s="26">
        <f>VLOOKUP(C154,[3]Resumen!$F$3:$Q$367,4,0)</f>
        <v>1</v>
      </c>
      <c r="K154" s="36">
        <f>VLOOKUP(C154,[3]Resumen!$F$3:$Q$367,5,0)</f>
        <v>0.5280898876404494</v>
      </c>
      <c r="L154" s="26">
        <f>VLOOKUP(C154,[3]Resumen!$F$3:$Q$367,6,0)</f>
        <v>0.7978723404255319</v>
      </c>
      <c r="M154" s="34">
        <f>VLOOKUP(C154,[3]Resumen!$F$3:$Q$367,7,0)</f>
        <v>0.61904761904761907</v>
      </c>
      <c r="N154" s="26">
        <f>VLOOKUP(C154,[3]Resumen!$F$3:$Q$367,8,0)</f>
        <v>0.94936708860759489</v>
      </c>
      <c r="O154" s="61">
        <f t="shared" si="6"/>
        <v>0.80331814176913541</v>
      </c>
      <c r="P154" s="26">
        <f>VLOOKUP(C154,[3]Resumen!$F$3:$Q$367,9,0)</f>
        <v>0.92207792207792205</v>
      </c>
      <c r="Q154" s="26">
        <f>VLOOKUP(C154,[3]Resumen!$F$3:$Q$367,10,0)</f>
        <v>1</v>
      </c>
      <c r="R154" s="26">
        <f>VLOOKUP(C154,[3]Resumen!$F$3:$Q$367,11,0)</f>
        <v>0.93670886075949367</v>
      </c>
      <c r="S154" s="26">
        <f>VLOOKUP(C154,[3]Resumen!$F$3:$Q$367,12,0)</f>
        <v>0.92405063291139244</v>
      </c>
      <c r="T154" s="26">
        <v>0.90909090909090906</v>
      </c>
      <c r="U154" s="26">
        <v>0.97402597402597402</v>
      </c>
      <c r="V154" s="61">
        <f t="shared" si="7"/>
        <v>0.9443257164776151</v>
      </c>
      <c r="W154" s="52">
        <f t="shared" si="8"/>
        <v>0.14100757470847969</v>
      </c>
      <c r="X154" s="57"/>
      <c r="Y154" s="58"/>
    </row>
    <row r="155" spans="2:25" ht="13.5" x14ac:dyDescent="0.35">
      <c r="B155" s="43">
        <v>153</v>
      </c>
      <c r="C155" s="49">
        <v>167843</v>
      </c>
      <c r="D155" s="48" t="s">
        <v>265</v>
      </c>
      <c r="E155" s="48" t="s">
        <v>236</v>
      </c>
      <c r="F155" s="48" t="str">
        <f>VLOOKUP(C155,'[2]Control programa E'!$B$13:$M$390,12,0)</f>
        <v>Área Sur</v>
      </c>
      <c r="G155" s="48" t="str">
        <f>VLOOKUP(C155,'[2]Control programa E'!$B$13:$W$390,22,0)</f>
        <v>GRUPO ÉXITO: Alcides Serna</v>
      </c>
      <c r="H155" s="48" t="str">
        <f>VLOOKUP(C155,'[2]Control programa E'!$B$13:$R$390,17,0)</f>
        <v>JOHANA BOTERO</v>
      </c>
      <c r="I155" s="23">
        <f>VLOOKUP(C155,[3]Resumen!$F$3:$Q$367,3,0)</f>
        <v>0.90196078431372551</v>
      </c>
      <c r="J155" s="23">
        <f>VLOOKUP(C155,[3]Resumen!$F$3:$Q$367,4,0)</f>
        <v>0.85858585858585856</v>
      </c>
      <c r="K155" s="23">
        <f>VLOOKUP(C155,[3]Resumen!$F$3:$Q$367,5,0)</f>
        <v>0.98039215686274506</v>
      </c>
      <c r="L155" s="23">
        <f>VLOOKUP(C155,[3]Resumen!$F$3:$Q$367,6,0)</f>
        <v>0.96969696969696972</v>
      </c>
      <c r="M155" s="23">
        <f>VLOOKUP(C155,[3]Resumen!$F$3:$Q$367,7,0)</f>
        <v>0.94871794871794868</v>
      </c>
      <c r="N155" s="23">
        <f>VLOOKUP(C155,[3]Resumen!$F$3:$Q$367,8,0)</f>
        <v>1</v>
      </c>
      <c r="O155" s="60">
        <f t="shared" si="6"/>
        <v>0.943225619696208</v>
      </c>
      <c r="P155" s="23">
        <f>VLOOKUP(C155,[3]Resumen!$F$3:$Q$367,9,0)</f>
        <v>1</v>
      </c>
      <c r="Q155" s="23">
        <f>VLOOKUP(C155,[3]Resumen!$F$3:$Q$367,10,0)</f>
        <v>0.97530864197530864</v>
      </c>
      <c r="R155" s="35">
        <f>VLOOKUP(C155,[3]Resumen!$F$3:$Q$367,11,0)</f>
        <v>0.72619047619047616</v>
      </c>
      <c r="S155" s="23">
        <f>VLOOKUP(C155,[3]Resumen!$F$3:$Q$367,12,0)</f>
        <v>0.8928571428571429</v>
      </c>
      <c r="T155" s="23">
        <v>0.88095238095238093</v>
      </c>
      <c r="U155" s="23">
        <v>1</v>
      </c>
      <c r="V155" s="60">
        <f t="shared" si="7"/>
        <v>0.91255144032921809</v>
      </c>
      <c r="W155" s="51">
        <f t="shared" si="8"/>
        <v>-3.0674179366989907E-2</v>
      </c>
      <c r="X155" s="57"/>
      <c r="Y155" s="58"/>
    </row>
    <row r="156" spans="2:25" ht="13.5" x14ac:dyDescent="0.35">
      <c r="B156" s="45">
        <v>154</v>
      </c>
      <c r="C156" s="47">
        <v>170783</v>
      </c>
      <c r="D156" s="46" t="s">
        <v>266</v>
      </c>
      <c r="E156" s="46" t="s">
        <v>78</v>
      </c>
      <c r="F156" s="46" t="str">
        <f>VLOOKUP(C156,'[2]Control programa E'!$B$13:$M$390,12,0)</f>
        <v>Área Centro</v>
      </c>
      <c r="G156" s="46" t="str">
        <f>VLOOKUP(C156,'[2]Control programa E'!$B$13:$W$390,22,0)</f>
        <v>COESCO: Julian Torrado</v>
      </c>
      <c r="H156" s="46" t="str">
        <f>VLOOKUP(C156,'[2]Control programa E'!$B$13:$R$390,17,0)</f>
        <v xml:space="preserve">PAOLA MARTÍNEZ </v>
      </c>
      <c r="I156" s="26">
        <f>VLOOKUP(C156,[3]Resumen!$F$3:$Q$367,3,0)</f>
        <v>0.89215686274509809</v>
      </c>
      <c r="J156" s="26">
        <f>VLOOKUP(C156,[3]Resumen!$F$3:$Q$367,4,0)</f>
        <v>0.9494949494949495</v>
      </c>
      <c r="K156" s="26">
        <f>VLOOKUP(C156,[3]Resumen!$F$3:$Q$367,5,0)</f>
        <v>1</v>
      </c>
      <c r="L156" s="26">
        <f>VLOOKUP(C156,[3]Resumen!$F$3:$Q$367,6,0)</f>
        <v>0.98039215686274506</v>
      </c>
      <c r="M156" s="26">
        <f>VLOOKUP(C156,[3]Resumen!$F$3:$Q$367,7,0)</f>
        <v>0.85365853658536583</v>
      </c>
      <c r="N156" s="26">
        <f>VLOOKUP(C156,[3]Resumen!$F$3:$Q$367,8,0)</f>
        <v>0.85365853658536583</v>
      </c>
      <c r="O156" s="61">
        <f t="shared" si="6"/>
        <v>0.92156017371225396</v>
      </c>
      <c r="P156" s="26">
        <f>VLOOKUP(C156,[3]Resumen!$F$3:$Q$367,9,0)</f>
        <v>0.95121951219512191</v>
      </c>
      <c r="Q156" s="36">
        <f>VLOOKUP(C156,[3]Resumen!$F$3:$Q$367,10,0)</f>
        <v>0.52439024390243905</v>
      </c>
      <c r="R156" s="26">
        <f>VLOOKUP(C156,[3]Resumen!$F$3:$Q$367,11,0)</f>
        <v>0.8928571428571429</v>
      </c>
      <c r="S156" s="26">
        <f>VLOOKUP(C156,[3]Resumen!$F$3:$Q$367,12,0)</f>
        <v>1</v>
      </c>
      <c r="T156" s="26">
        <v>1</v>
      </c>
      <c r="U156" s="26">
        <v>0.875</v>
      </c>
      <c r="V156" s="61">
        <f t="shared" si="7"/>
        <v>0.87391114982578399</v>
      </c>
      <c r="W156" s="52">
        <f t="shared" si="8"/>
        <v>-4.7649023886469966E-2</v>
      </c>
      <c r="X156" s="57"/>
      <c r="Y156" s="58"/>
    </row>
    <row r="157" spans="2:25" ht="13.5" x14ac:dyDescent="0.35">
      <c r="B157" s="43">
        <v>155</v>
      </c>
      <c r="C157" s="49">
        <v>110924</v>
      </c>
      <c r="D157" s="48" t="s">
        <v>269</v>
      </c>
      <c r="E157" s="48" t="s">
        <v>268</v>
      </c>
      <c r="F157" s="48" t="str">
        <f>VLOOKUP(C157,'[2]Control programa E'!$B$13:$M$390,12,0)</f>
        <v>Área Centro</v>
      </c>
      <c r="G157" s="48" t="str">
        <f>VLOOKUP(C157,'[2]Control programa E'!$B$13:$W$390,22,0)</f>
        <v>Esperanza Sanchez / Jairo Galarza</v>
      </c>
      <c r="H157" s="48" t="str">
        <f>VLOOKUP(C157,'[2]Control programa E'!$B$13:$R$390,17,0)</f>
        <v xml:space="preserve">PAOLA MARTÍNEZ </v>
      </c>
      <c r="I157" s="23">
        <f>VLOOKUP(C157,[3]Resumen!$F$3:$Q$367,3,0)</f>
        <v>0.97826086956521741</v>
      </c>
      <c r="J157" s="23">
        <f>VLOOKUP(C157,[3]Resumen!$F$3:$Q$367,4,0)</f>
        <v>1</v>
      </c>
      <c r="K157" s="23">
        <f>VLOOKUP(C157,[3]Resumen!$F$3:$Q$367,5,0)</f>
        <v>0.97872340425531912</v>
      </c>
      <c r="L157" s="23">
        <f>VLOOKUP(C157,[3]Resumen!$F$3:$Q$367,6,0)</f>
        <v>1</v>
      </c>
      <c r="M157" s="23">
        <f>VLOOKUP(C157,[3]Resumen!$F$3:$Q$367,7,0)</f>
        <v>0.89873417721518989</v>
      </c>
      <c r="N157" s="23">
        <f>VLOOKUP(C157,[3]Resumen!$F$3:$Q$367,8,0)</f>
        <v>0.97402597402597402</v>
      </c>
      <c r="O157" s="60">
        <f t="shared" si="6"/>
        <v>0.97162407084361668</v>
      </c>
      <c r="P157" s="23">
        <f>VLOOKUP(C157,[3]Resumen!$F$3:$Q$367,9,0)</f>
        <v>1</v>
      </c>
      <c r="Q157" s="35">
        <f>VLOOKUP(C157,[3]Resumen!$F$3:$Q$367,10,0)</f>
        <v>0.69620253164556967</v>
      </c>
      <c r="R157" s="23">
        <f>VLOOKUP(C157,[3]Resumen!$F$3:$Q$367,11,0)</f>
        <v>0.95061728395061729</v>
      </c>
      <c r="S157" s="23">
        <f>VLOOKUP(C157,[3]Resumen!$F$3:$Q$367,12,0)</f>
        <v>0.80246913580246915</v>
      </c>
      <c r="T157" s="23">
        <v>1</v>
      </c>
      <c r="U157" s="23">
        <v>0.87654320987654322</v>
      </c>
      <c r="V157" s="60">
        <f t="shared" si="7"/>
        <v>0.88763869354586655</v>
      </c>
      <c r="W157" s="51">
        <f t="shared" si="8"/>
        <v>-8.398537729775013E-2</v>
      </c>
      <c r="X157" s="57"/>
      <c r="Y157" s="58"/>
    </row>
    <row r="158" spans="2:25" ht="13.5" x14ac:dyDescent="0.35">
      <c r="B158" s="45">
        <v>156</v>
      </c>
      <c r="C158" s="47">
        <v>168265</v>
      </c>
      <c r="D158" s="46" t="s">
        <v>270</v>
      </c>
      <c r="E158" s="46" t="s">
        <v>244</v>
      </c>
      <c r="F158" s="46" t="str">
        <f>VLOOKUP(C158,'[2]Control programa E'!$B$13:$M$390,12,0)</f>
        <v>Área Norte</v>
      </c>
      <c r="G158" s="46" t="str">
        <f>VLOOKUP(C158,'[2]Control programa E'!$B$13:$W$390,22,0)</f>
        <v>Mauricio Montoya</v>
      </c>
      <c r="H158" s="46" t="str">
        <f>VLOOKUP(C158,'[2]Control programa E'!$B$13:$R$390,17,0)</f>
        <v>ALVARO GUTIERREZ</v>
      </c>
      <c r="I158" s="26">
        <f>VLOOKUP(C158,[3]Resumen!$F$3:$Q$367,3,0)</f>
        <v>0.90196078431372551</v>
      </c>
      <c r="J158" s="34">
        <f>VLOOKUP(C158,[3]Resumen!$F$3:$Q$367,4,0)</f>
        <v>0.65686274509803921</v>
      </c>
      <c r="K158" s="34">
        <f>VLOOKUP(C158,[3]Resumen!$F$3:$Q$367,5,0)</f>
        <v>0.65714285714285714</v>
      </c>
      <c r="L158" s="26">
        <f>VLOOKUP(C158,[3]Resumen!$F$3:$Q$367,6,0)</f>
        <v>0.95238095238095233</v>
      </c>
      <c r="M158" s="26">
        <f>VLOOKUP(C158,[3]Resumen!$F$3:$Q$367,7,0)</f>
        <v>0.9285714285714286</v>
      </c>
      <c r="N158" s="26">
        <f>VLOOKUP(C158,[3]Resumen!$F$3:$Q$367,8,0)</f>
        <v>0.95</v>
      </c>
      <c r="O158" s="61">
        <f t="shared" si="6"/>
        <v>0.84115312791783392</v>
      </c>
      <c r="P158" s="26">
        <f>VLOOKUP(C158,[3]Resumen!$F$3:$Q$367,9,0)</f>
        <v>0.97619047619047616</v>
      </c>
      <c r="Q158" s="36">
        <f>VLOOKUP(C158,[3]Resumen!$F$3:$Q$367,10,0)</f>
        <v>0.5714285714285714</v>
      </c>
      <c r="R158" s="34">
        <f>VLOOKUP(C158,[3]Resumen!$F$3:$Q$367,11,0)</f>
        <v>0.6428571428571429</v>
      </c>
      <c r="S158" s="26">
        <f>VLOOKUP(C158,[3]Resumen!$F$3:$Q$367,12,0)</f>
        <v>0.97619047619047616</v>
      </c>
      <c r="T158" s="26">
        <v>0.90476190476190477</v>
      </c>
      <c r="U158" s="26">
        <v>0.9642857142857143</v>
      </c>
      <c r="V158" s="61">
        <f t="shared" si="7"/>
        <v>0.8392857142857143</v>
      </c>
      <c r="W158" s="52">
        <f t="shared" si="8"/>
        <v>-1.8674136321196189E-3</v>
      </c>
      <c r="X158" s="57"/>
      <c r="Y158" s="58"/>
    </row>
    <row r="159" spans="2:25" ht="13.5" x14ac:dyDescent="0.35">
      <c r="B159" s="43">
        <v>157</v>
      </c>
      <c r="C159" s="49">
        <v>159542</v>
      </c>
      <c r="D159" s="48" t="s">
        <v>271</v>
      </c>
      <c r="E159" s="48" t="s">
        <v>9</v>
      </c>
      <c r="F159" s="48" t="str">
        <f>VLOOKUP(C159,'[2]Control programa E'!$B$13:$M$390,12,0)</f>
        <v>Área Norte</v>
      </c>
      <c r="G159" s="48" t="str">
        <f>VLOOKUP(C159,'[2]Control programa E'!$B$13:$W$390,22,0)</f>
        <v>GRUPO ESTACIONES: Juan Gonzalo Velez</v>
      </c>
      <c r="H159" s="48" t="str">
        <f>VLOOKUP(C159,'[2]Control programa E'!$B$13:$R$390,17,0)</f>
        <v>ALVARO GUTIERREZ</v>
      </c>
      <c r="I159" s="23">
        <f>VLOOKUP(C159,[3]Resumen!$F$3:$Q$367,3,0)</f>
        <v>1</v>
      </c>
      <c r="J159" s="23">
        <f>VLOOKUP(C159,[3]Resumen!$F$3:$Q$367,4,0)</f>
        <v>0.97058823529411764</v>
      </c>
      <c r="K159" s="23">
        <f>VLOOKUP(C159,[3]Resumen!$F$3:$Q$367,5,0)</f>
        <v>0.91176470588235292</v>
      </c>
      <c r="L159" s="23">
        <f>VLOOKUP(C159,[3]Resumen!$F$3:$Q$367,6,0)</f>
        <v>0.91176470588235292</v>
      </c>
      <c r="M159" s="23">
        <f>VLOOKUP(C159,[3]Resumen!$F$3:$Q$367,7,0)</f>
        <v>1</v>
      </c>
      <c r="N159" s="37">
        <f>VLOOKUP(C159,[3]Resumen!$F$3:$Q$367,8,0)</f>
        <v>0.39285714285714285</v>
      </c>
      <c r="O159" s="60">
        <f t="shared" si="6"/>
        <v>0.86449579831932777</v>
      </c>
      <c r="P159" s="23">
        <f>VLOOKUP(C159,[3]Resumen!$F$3:$Q$367,9,0)</f>
        <v>1</v>
      </c>
      <c r="Q159" s="23">
        <f>VLOOKUP(C159,[3]Resumen!$F$3:$Q$367,10,0)</f>
        <v>0.97619047619047616</v>
      </c>
      <c r="R159" s="35">
        <f>VLOOKUP(C159,[3]Resumen!$F$3:$Q$367,11,0)</f>
        <v>0.73809523809523814</v>
      </c>
      <c r="S159" s="23">
        <f>VLOOKUP(C159,[3]Resumen!$F$3:$Q$367,12,0)</f>
        <v>0.8571428571428571</v>
      </c>
      <c r="T159" s="23">
        <v>0.86904761904761907</v>
      </c>
      <c r="U159" s="23">
        <v>1</v>
      </c>
      <c r="V159" s="60">
        <f t="shared" si="7"/>
        <v>0.90674603174603174</v>
      </c>
      <c r="W159" s="51">
        <f t="shared" si="8"/>
        <v>4.2250233426703976E-2</v>
      </c>
      <c r="X159" s="57"/>
      <c r="Y159" s="58"/>
    </row>
    <row r="160" spans="2:25" ht="13.5" x14ac:dyDescent="0.35">
      <c r="B160" s="45">
        <v>158</v>
      </c>
      <c r="C160" s="47">
        <v>111738</v>
      </c>
      <c r="D160" s="46" t="s">
        <v>272</v>
      </c>
      <c r="E160" s="46" t="s">
        <v>148</v>
      </c>
      <c r="F160" s="46" t="str">
        <f>VLOOKUP(C160,'[2]Control programa E'!$B$13:$M$390,12,0)</f>
        <v>Área Norte</v>
      </c>
      <c r="G160" s="46" t="str">
        <f>VLOOKUP(C160,'[2]Control programa E'!$B$13:$W$390,22,0)</f>
        <v>COESCO: Alexander Trujillo</v>
      </c>
      <c r="H160" s="46" t="str">
        <f>VLOOKUP(C160,'[2]Control programa E'!$B$13:$R$390,17,0)</f>
        <v>FABIAN TORRES</v>
      </c>
      <c r="I160" s="26">
        <f>VLOOKUP(C160,[3]Resumen!$F$3:$Q$367,3,0)</f>
        <v>0.80392156862745101</v>
      </c>
      <c r="J160" s="26">
        <f>VLOOKUP(C160,[3]Resumen!$F$3:$Q$367,4,0)</f>
        <v>1</v>
      </c>
      <c r="K160" s="26">
        <f>VLOOKUP(C160,[3]Resumen!$F$3:$Q$367,5,0)</f>
        <v>0.94285714285714284</v>
      </c>
      <c r="L160" s="26">
        <f>VLOOKUP(C160,[3]Resumen!$F$3:$Q$367,6,0)</f>
        <v>0.84782608695652173</v>
      </c>
      <c r="M160" s="26">
        <f>VLOOKUP(C160,[3]Resumen!$F$3:$Q$367,7,0)</f>
        <v>1</v>
      </c>
      <c r="N160" s="26">
        <f>VLOOKUP(C160,[3]Resumen!$F$3:$Q$367,8,0)</f>
        <v>1</v>
      </c>
      <c r="O160" s="61">
        <f t="shared" si="6"/>
        <v>0.93243413307351919</v>
      </c>
      <c r="P160" s="26">
        <f>VLOOKUP(C160,[3]Resumen!$F$3:$Q$367,9,0)</f>
        <v>0.95061728395061729</v>
      </c>
      <c r="Q160" s="26">
        <f>VLOOKUP(C160,[3]Resumen!$F$3:$Q$367,10,0)</f>
        <v>1</v>
      </c>
      <c r="R160" s="26">
        <f>VLOOKUP(C160,[3]Resumen!$F$3:$Q$367,11,0)</f>
        <v>0.9285714285714286</v>
      </c>
      <c r="S160" s="36">
        <f>VLOOKUP(C160,[3]Resumen!$F$3:$Q$367,12,0)</f>
        <v>0.58333333333333337</v>
      </c>
      <c r="T160" s="26">
        <v>0.86904761904761907</v>
      </c>
      <c r="U160" s="26">
        <v>1</v>
      </c>
      <c r="V160" s="61">
        <f t="shared" si="7"/>
        <v>0.88859494415049978</v>
      </c>
      <c r="W160" s="52">
        <f t="shared" si="8"/>
        <v>-4.3839188923019412E-2</v>
      </c>
      <c r="X160" s="57"/>
      <c r="Y160" s="58"/>
    </row>
    <row r="161" spans="2:25" ht="13.5" x14ac:dyDescent="0.35">
      <c r="B161" s="43">
        <v>159</v>
      </c>
      <c r="C161" s="49">
        <v>111056</v>
      </c>
      <c r="D161" s="48" t="s">
        <v>274</v>
      </c>
      <c r="E161" s="48" t="s">
        <v>273</v>
      </c>
      <c r="F161" s="48" t="str">
        <f>VLOOKUP(C161,'[2]Control programa E'!$B$13:$M$390,12,0)</f>
        <v>Área Sur</v>
      </c>
      <c r="G161" s="48" t="str">
        <f>VLOOKUP(C161,'[2]Control programa E'!$B$13:$W$390,22,0)</f>
        <v>Carlos Castellanos</v>
      </c>
      <c r="H161" s="48" t="str">
        <f>VLOOKUP(C161,'[2]Control programa E'!$B$13:$R$390,17,0)</f>
        <v>FERNANDO HERNANDEZ</v>
      </c>
      <c r="I161" s="23">
        <f>VLOOKUP(C161,[3]Resumen!$F$3:$Q$367,3,0)</f>
        <v>0.93333333333333335</v>
      </c>
      <c r="J161" s="23">
        <f>VLOOKUP(C161,[3]Resumen!$F$3:$Q$367,4,0)</f>
        <v>0.85106382978723405</v>
      </c>
      <c r="K161" s="23">
        <f>VLOOKUP(C161,[3]Resumen!$F$3:$Q$367,5,0)</f>
        <v>0.86868686868686873</v>
      </c>
      <c r="L161" s="35">
        <f>VLOOKUP(C161,[3]Resumen!$F$3:$Q$367,6,0)</f>
        <v>0.71875</v>
      </c>
      <c r="M161" s="23">
        <f>VLOOKUP(C161,[3]Resumen!$F$3:$Q$367,7,0)</f>
        <v>0.92592592592592593</v>
      </c>
      <c r="N161" s="23">
        <f>VLOOKUP(C161,[3]Resumen!$F$3:$Q$367,8,0)</f>
        <v>0.88888888888888884</v>
      </c>
      <c r="O161" s="60">
        <f t="shared" si="6"/>
        <v>0.86444147443704189</v>
      </c>
      <c r="P161" s="23">
        <f>VLOOKUP(C161,[3]Resumen!$F$3:$Q$367,9,0)</f>
        <v>0.81481481481481477</v>
      </c>
      <c r="Q161" s="23">
        <f>VLOOKUP(C161,[3]Resumen!$F$3:$Q$367,10,0)</f>
        <v>1</v>
      </c>
      <c r="R161" s="23">
        <f>VLOOKUP(C161,[3]Resumen!$F$3:$Q$367,11,0)</f>
        <v>0.97530864197530864</v>
      </c>
      <c r="S161" s="23">
        <f>VLOOKUP(C161,[3]Resumen!$F$3:$Q$367,12,0)</f>
        <v>0.9452054794520548</v>
      </c>
      <c r="T161" s="23">
        <v>0.88732394366197187</v>
      </c>
      <c r="U161" s="23">
        <v>0.97530864197530864</v>
      </c>
      <c r="V161" s="60">
        <f t="shared" si="7"/>
        <v>0.93299358697990975</v>
      </c>
      <c r="W161" s="51">
        <f t="shared" si="8"/>
        <v>6.855211254286786E-2</v>
      </c>
      <c r="X161" s="57"/>
      <c r="Y161" s="58"/>
    </row>
    <row r="162" spans="2:25" ht="13.5" x14ac:dyDescent="0.35">
      <c r="B162" s="45">
        <v>160</v>
      </c>
      <c r="C162" s="47">
        <v>110143</v>
      </c>
      <c r="D162" s="46" t="s">
        <v>275</v>
      </c>
      <c r="E162" s="46" t="s">
        <v>28</v>
      </c>
      <c r="F162" s="46" t="str">
        <f>VLOOKUP(C162,'[2]Control programa E'!$B$13:$M$390,12,0)</f>
        <v>Área Norte</v>
      </c>
      <c r="G162" s="46" t="str">
        <f>VLOOKUP(C162,'[2]Control programa E'!$B$13:$W$390,22,0)</f>
        <v>SEBASTIAN MORALES ISAZA</v>
      </c>
      <c r="H162" s="46" t="str">
        <f>VLOOKUP(C162,'[2]Control programa E'!$B$13:$R$390,17,0)</f>
        <v>MARTHA BARROS</v>
      </c>
      <c r="I162" s="34">
        <f>VLOOKUP(C162,[3]Resumen!$F$3:$Q$367,3,0)</f>
        <v>0.71568627450980393</v>
      </c>
      <c r="J162" s="26">
        <f>VLOOKUP(C162,[3]Resumen!$F$3:$Q$367,4,0)</f>
        <v>0.90909090909090906</v>
      </c>
      <c r="K162" s="36">
        <f>VLOOKUP(C162,[3]Resumen!$F$3:$Q$367,5,0)</f>
        <v>0.29591836734693877</v>
      </c>
      <c r="L162" s="26">
        <f>VLOOKUP(C162,[3]Resumen!$F$3:$Q$367,6,0)</f>
        <v>0.82758620689655171</v>
      </c>
      <c r="M162" s="34">
        <f>VLOOKUP(C162,[3]Resumen!$F$3:$Q$367,7,0)</f>
        <v>0.71604938271604934</v>
      </c>
      <c r="N162" s="26">
        <f>VLOOKUP(C162,[3]Resumen!$F$3:$Q$367,8,0)</f>
        <v>1</v>
      </c>
      <c r="O162" s="61">
        <f t="shared" si="6"/>
        <v>0.74405519009337551</v>
      </c>
      <c r="P162" s="36">
        <f>VLOOKUP(C162,[3]Resumen!$F$3:$Q$367,9,0)</f>
        <v>0.48148148148148145</v>
      </c>
      <c r="Q162" s="34">
        <f>VLOOKUP(C162,[3]Resumen!$F$3:$Q$367,10,0)</f>
        <v>0.66666666666666663</v>
      </c>
      <c r="R162" s="26">
        <f>VLOOKUP(C162,[3]Resumen!$F$3:$Q$367,11,0)</f>
        <v>0.97530864197530864</v>
      </c>
      <c r="S162" s="26">
        <f>VLOOKUP(C162,[3]Resumen!$F$3:$Q$367,12,0)</f>
        <v>0.93827160493827155</v>
      </c>
      <c r="T162" s="26">
        <v>0.97530864197530864</v>
      </c>
      <c r="U162" s="26">
        <v>0.88888888888888884</v>
      </c>
      <c r="V162" s="61">
        <f t="shared" si="7"/>
        <v>0.82098765432098764</v>
      </c>
      <c r="W162" s="52">
        <f t="shared" si="8"/>
        <v>7.693246422761213E-2</v>
      </c>
      <c r="X162" s="57"/>
      <c r="Y162" s="58"/>
    </row>
    <row r="163" spans="2:25" ht="13.5" x14ac:dyDescent="0.35">
      <c r="B163" s="43">
        <v>161</v>
      </c>
      <c r="C163" s="49">
        <v>170347</v>
      </c>
      <c r="D163" s="48" t="s">
        <v>277</v>
      </c>
      <c r="E163" s="48" t="s">
        <v>276</v>
      </c>
      <c r="F163" s="48" t="str">
        <f>VLOOKUP(C163,'[2]Control programa E'!$B$13:$M$390,12,0)</f>
        <v>Área Sur</v>
      </c>
      <c r="G163" s="48" t="str">
        <f>VLOOKUP(C163,'[2]Control programa E'!$B$13:$W$390,22,0)</f>
        <v>Nicolas Villota</v>
      </c>
      <c r="H163" s="48" t="str">
        <f>VLOOKUP(C163,'[2]Control programa E'!$B$13:$R$390,17,0)</f>
        <v>FERNANDO HERNANDEZ</v>
      </c>
      <c r="I163" s="37">
        <f>VLOOKUP(C163,[3]Resumen!$F$3:$Q$367,3,0)</f>
        <v>0.45454545454545453</v>
      </c>
      <c r="J163" s="37">
        <f>VLOOKUP(C163,[3]Resumen!$F$3:$Q$367,4,0)</f>
        <v>0.44791666666666669</v>
      </c>
      <c r="K163" s="37">
        <f>VLOOKUP(C163,[3]Resumen!$F$3:$Q$367,5,0)</f>
        <v>0.36458333333333331</v>
      </c>
      <c r="L163" s="37">
        <f>VLOOKUP(C163,[3]Resumen!$F$3:$Q$367,6,0)</f>
        <v>0.23958333333333334</v>
      </c>
      <c r="M163" s="35">
        <f>VLOOKUP(C163,[3]Resumen!$F$3:$Q$367,7,0)</f>
        <v>0.62962962962962965</v>
      </c>
      <c r="N163" s="23">
        <f>VLOOKUP(C163,[3]Resumen!$F$3:$Q$367,8,0)</f>
        <v>0.88311688311688308</v>
      </c>
      <c r="O163" s="60">
        <f t="shared" si="6"/>
        <v>0.50322921677088339</v>
      </c>
      <c r="P163" s="35">
        <f>VLOOKUP(C163,[3]Resumen!$F$3:$Q$367,9,0)</f>
        <v>0.70370370370370372</v>
      </c>
      <c r="Q163" s="23">
        <f>VLOOKUP(C163,[3]Resumen!$F$3:$Q$367,10,0)</f>
        <v>0.84810126582278478</v>
      </c>
      <c r="R163" s="23">
        <f>VLOOKUP(C163,[3]Resumen!$F$3:$Q$367,11,0)</f>
        <v>0.97530864197530864</v>
      </c>
      <c r="S163" s="23">
        <f>VLOOKUP(C163,[3]Resumen!$F$3:$Q$367,12,0)</f>
        <v>0.81481481481481477</v>
      </c>
      <c r="T163" s="23">
        <v>0.86419753086419748</v>
      </c>
      <c r="U163" s="23">
        <v>1</v>
      </c>
      <c r="V163" s="60">
        <f t="shared" si="7"/>
        <v>0.86768765953013494</v>
      </c>
      <c r="W163" s="51">
        <f t="shared" si="8"/>
        <v>0.36445844275925154</v>
      </c>
      <c r="X163" s="57"/>
      <c r="Y163" s="58"/>
    </row>
    <row r="164" spans="2:25" ht="13.5" x14ac:dyDescent="0.35">
      <c r="B164" s="45">
        <v>162</v>
      </c>
      <c r="C164" s="47">
        <v>167845</v>
      </c>
      <c r="D164" s="46" t="s">
        <v>278</v>
      </c>
      <c r="E164" s="46" t="s">
        <v>78</v>
      </c>
      <c r="F164" s="46" t="str">
        <f>VLOOKUP(C164,'[2]Control programa E'!$B$13:$M$390,12,0)</f>
        <v>Área Centro</v>
      </c>
      <c r="G164" s="46" t="str">
        <f>VLOOKUP(C164,'[2]Control programa E'!$B$13:$W$390,22,0)</f>
        <v>GRUPO ÉXITO: Alcides Serna</v>
      </c>
      <c r="H164" s="46" t="str">
        <f>VLOOKUP(C164,'[2]Control programa E'!$B$13:$R$390,17,0)</f>
        <v xml:space="preserve">JUAN PABLO PIÑEROS </v>
      </c>
      <c r="I164" s="26">
        <f>VLOOKUP(C164,[3]Resumen!$F$3:$Q$367,3,0)</f>
        <v>0.97979797979797978</v>
      </c>
      <c r="J164" s="26">
        <f>VLOOKUP(C164,[3]Resumen!$F$3:$Q$367,4,0)</f>
        <v>1</v>
      </c>
      <c r="K164" s="26">
        <f>VLOOKUP(C164,[3]Resumen!$F$3:$Q$367,5,0)</f>
        <v>1</v>
      </c>
      <c r="L164" s="26">
        <f>VLOOKUP(C164,[3]Resumen!$F$3:$Q$367,6,0)</f>
        <v>0.85106382978723405</v>
      </c>
      <c r="M164" s="26">
        <f>VLOOKUP(C164,[3]Resumen!$F$3:$Q$367,7,0)</f>
        <v>1</v>
      </c>
      <c r="N164" s="26">
        <f>VLOOKUP(C164,[3]Resumen!$F$3:$Q$367,8,0)</f>
        <v>0.91139240506329111</v>
      </c>
      <c r="O164" s="61">
        <f t="shared" si="6"/>
        <v>0.95704236910808405</v>
      </c>
      <c r="P164" s="26">
        <f>VLOOKUP(C164,[3]Resumen!$F$3:$Q$367,9,0)</f>
        <v>0.88607594936708856</v>
      </c>
      <c r="Q164" s="26">
        <f>VLOOKUP(C164,[3]Resumen!$F$3:$Q$367,10,0)</f>
        <v>1</v>
      </c>
      <c r="R164" s="26">
        <f>VLOOKUP(C164,[3]Resumen!$F$3:$Q$367,11,0)</f>
        <v>0.94936708860759489</v>
      </c>
      <c r="S164" s="26">
        <f>VLOOKUP(C164,[3]Resumen!$F$3:$Q$367,12,0)</f>
        <v>1</v>
      </c>
      <c r="T164" s="26">
        <v>1</v>
      </c>
      <c r="U164" s="26">
        <v>0.86419753086419748</v>
      </c>
      <c r="V164" s="61">
        <f t="shared" si="7"/>
        <v>0.94994009480648023</v>
      </c>
      <c r="W164" s="52">
        <f t="shared" si="8"/>
        <v>-7.102274301603817E-3</v>
      </c>
      <c r="X164" s="57"/>
      <c r="Y164" s="58"/>
    </row>
    <row r="165" spans="2:25" ht="13.5" x14ac:dyDescent="0.35">
      <c r="B165" s="43">
        <v>163</v>
      </c>
      <c r="C165" s="49">
        <v>110338</v>
      </c>
      <c r="D165" s="48" t="s">
        <v>279</v>
      </c>
      <c r="E165" s="48" t="s">
        <v>64</v>
      </c>
      <c r="F165" s="48" t="str">
        <f>VLOOKUP(C165,'[2]Control programa E'!$B$13:$M$390,12,0)</f>
        <v>Área Sur</v>
      </c>
      <c r="G165" s="48" t="str">
        <f>VLOOKUP(C165,'[2]Control programa E'!$B$13:$W$390,22,0)</f>
        <v>VILLALOBOS: Oscar Rojas</v>
      </c>
      <c r="H165" s="48" t="str">
        <f>VLOOKUP(C165,'[2]Control programa E'!$B$13:$R$390,17,0)</f>
        <v>CATALINA QUINTERO</v>
      </c>
      <c r="I165" s="35">
        <f>VLOOKUP(C165,[3]Resumen!$F$3:$Q$367,3,0)</f>
        <v>0.74</v>
      </c>
      <c r="J165" s="37">
        <f>VLOOKUP(C165,[3]Resumen!$F$3:$Q$367,4,0)</f>
        <v>0.5757575757575758</v>
      </c>
      <c r="K165" s="35">
        <f>VLOOKUP(C165,[3]Resumen!$F$3:$Q$367,5,0)</f>
        <v>0.68627450980392157</v>
      </c>
      <c r="L165" s="37">
        <f>VLOOKUP(C165,[3]Resumen!$F$3:$Q$367,6,0)</f>
        <v>0.51515151515151514</v>
      </c>
      <c r="M165" s="23">
        <f>VLOOKUP(C165,[3]Resumen!$F$3:$Q$367,7,0)</f>
        <v>0.92682926829268297</v>
      </c>
      <c r="N165" s="23">
        <f>VLOOKUP(C165,[3]Resumen!$F$3:$Q$367,8,0)</f>
        <v>1</v>
      </c>
      <c r="O165" s="60">
        <f t="shared" si="6"/>
        <v>0.7406688115009491</v>
      </c>
      <c r="P165" s="23">
        <f>VLOOKUP(C165,[3]Resumen!$F$3:$Q$367,9,0)</f>
        <v>1</v>
      </c>
      <c r="Q165" s="23">
        <f>VLOOKUP(C165,[3]Resumen!$F$3:$Q$367,10,0)</f>
        <v>0.95238095238095233</v>
      </c>
      <c r="R165" s="23">
        <f>VLOOKUP(C165,[3]Resumen!$F$3:$Q$367,11,0)</f>
        <v>0.9285714285714286</v>
      </c>
      <c r="S165" s="23">
        <f>VLOOKUP(C165,[3]Resumen!$F$3:$Q$367,12,0)</f>
        <v>0.98809523809523814</v>
      </c>
      <c r="T165" s="23">
        <v>0.97619047619047616</v>
      </c>
      <c r="U165" s="23">
        <v>0.88095238095238093</v>
      </c>
      <c r="V165" s="60">
        <f t="shared" si="7"/>
        <v>0.95436507936507942</v>
      </c>
      <c r="W165" s="51">
        <f t="shared" si="8"/>
        <v>0.21369626786413032</v>
      </c>
      <c r="X165" s="57"/>
      <c r="Y165" s="58"/>
    </row>
    <row r="166" spans="2:25" ht="13.5" x14ac:dyDescent="0.35">
      <c r="B166" s="45">
        <v>164</v>
      </c>
      <c r="C166" s="47">
        <v>110342</v>
      </c>
      <c r="D166" s="46" t="s">
        <v>281</v>
      </c>
      <c r="E166" s="46" t="s">
        <v>280</v>
      </c>
      <c r="F166" s="46" t="str">
        <f>VLOOKUP(C166,'[2]Control programa E'!$B$13:$M$390,12,0)</f>
        <v>Área Centro</v>
      </c>
      <c r="G166" s="46" t="str">
        <f>VLOOKUP(C166,'[2]Control programa E'!$B$13:$W$390,22,0)</f>
        <v>COESCO: Julian Torrado</v>
      </c>
      <c r="H166" s="46" t="str">
        <f>VLOOKUP(C166,'[2]Control programa E'!$B$13:$R$390,17,0)</f>
        <v xml:space="preserve">PAOLA MARTÍNEZ </v>
      </c>
      <c r="I166" s="34">
        <f>VLOOKUP(C166,[3]Resumen!$F$3:$Q$367,3,0)</f>
        <v>0.71578947368421053</v>
      </c>
      <c r="J166" s="26">
        <f>VLOOKUP(C166,[3]Resumen!$F$3:$Q$367,4,0)</f>
        <v>0.8125</v>
      </c>
      <c r="K166" s="26">
        <f>VLOOKUP(C166,[3]Resumen!$F$3:$Q$367,5,0)</f>
        <v>0.83333333333333337</v>
      </c>
      <c r="L166" s="26">
        <f>VLOOKUP(C166,[3]Resumen!$F$3:$Q$367,6,0)</f>
        <v>0.75757575757575757</v>
      </c>
      <c r="M166" s="26">
        <f>VLOOKUP(C166,[3]Resumen!$F$3:$Q$367,7,0)</f>
        <v>0.96341463414634143</v>
      </c>
      <c r="N166" s="34">
        <f>VLOOKUP(C166,[3]Resumen!$F$3:$Q$367,8,0)</f>
        <v>0.66666666666666663</v>
      </c>
      <c r="O166" s="61">
        <f t="shared" si="6"/>
        <v>0.79154664423438514</v>
      </c>
      <c r="P166" s="26">
        <f>VLOOKUP(C166,[3]Resumen!$F$3:$Q$367,9,0)</f>
        <v>0.92682926829268297</v>
      </c>
      <c r="Q166" s="34">
        <f>VLOOKUP(C166,[3]Resumen!$F$3:$Q$367,10,0)</f>
        <v>0.64634146341463417</v>
      </c>
      <c r="R166" s="26">
        <f>VLOOKUP(C166,[3]Resumen!$F$3:$Q$367,11,0)</f>
        <v>1</v>
      </c>
      <c r="S166" s="26">
        <f>VLOOKUP(C166,[3]Resumen!$F$3:$Q$367,12,0)</f>
        <v>0.91666666666666663</v>
      </c>
      <c r="T166" s="26">
        <v>0.97619047619047616</v>
      </c>
      <c r="U166" s="26">
        <v>0.87804878048780488</v>
      </c>
      <c r="V166" s="61">
        <f t="shared" si="7"/>
        <v>0.89067944250871067</v>
      </c>
      <c r="W166" s="52">
        <f t="shared" si="8"/>
        <v>9.9132798274325529E-2</v>
      </c>
      <c r="X166" s="57"/>
      <c r="Y166" s="58"/>
    </row>
    <row r="167" spans="2:25" ht="13.5" x14ac:dyDescent="0.35">
      <c r="B167" s="43">
        <v>165</v>
      </c>
      <c r="C167" s="49">
        <v>170950</v>
      </c>
      <c r="D167" s="48" t="s">
        <v>283</v>
      </c>
      <c r="E167" s="48" t="s">
        <v>282</v>
      </c>
      <c r="F167" s="48" t="str">
        <f>VLOOKUP(C167,'[2]Control programa E'!$B$13:$M$390,12,0)</f>
        <v>Área Centro</v>
      </c>
      <c r="G167" s="48" t="str">
        <f>VLOOKUP(C167,'[2]Control programa E'!$B$13:$W$390,22,0)</f>
        <v>Mauricio Camacho</v>
      </c>
      <c r="H167" s="48" t="str">
        <f>VLOOKUP(C167,'[2]Control programa E'!$B$13:$R$390,17,0)</f>
        <v>ROBINSON GUZMÁN</v>
      </c>
      <c r="I167" s="23">
        <f>VLOOKUP(C167,[3]Resumen!$F$3:$Q$367,3,0)</f>
        <v>0.9509803921568627</v>
      </c>
      <c r="J167" s="37">
        <f>VLOOKUP(C167,[3]Resumen!$F$3:$Q$367,4,0)</f>
        <v>0.39215686274509803</v>
      </c>
      <c r="K167" s="23">
        <f>VLOOKUP(C167,[3]Resumen!$F$3:$Q$367,5,0)</f>
        <v>0.88235294117647056</v>
      </c>
      <c r="L167" s="23">
        <f>VLOOKUP(C167,[3]Resumen!$F$3:$Q$367,6,0)</f>
        <v>0.90196078431372551</v>
      </c>
      <c r="M167" s="23">
        <f>VLOOKUP(C167,[3]Resumen!$F$3:$Q$367,7,0)</f>
        <v>0.81707317073170727</v>
      </c>
      <c r="N167" s="23">
        <f>VLOOKUP(C167,[3]Resumen!$F$3:$Q$367,8,0)</f>
        <v>0.91666666666666663</v>
      </c>
      <c r="O167" s="60">
        <f t="shared" si="6"/>
        <v>0.81019846963175512</v>
      </c>
      <c r="P167" s="23">
        <f>VLOOKUP(C167,[3]Resumen!$F$3:$Q$367,9,0)</f>
        <v>0.83333333333333337</v>
      </c>
      <c r="Q167" s="23">
        <f>VLOOKUP(C167,[3]Resumen!$F$3:$Q$367,10,0)</f>
        <v>0.97619047619047616</v>
      </c>
      <c r="R167" s="23">
        <f>VLOOKUP(C167,[3]Resumen!$F$3:$Q$367,11,0)</f>
        <v>1</v>
      </c>
      <c r="S167" s="23">
        <f>VLOOKUP(C167,[3]Resumen!$F$3:$Q$367,12,0)</f>
        <v>0.90123456790123457</v>
      </c>
      <c r="T167" s="23">
        <v>0.9135802469135802</v>
      </c>
      <c r="U167" s="23">
        <v>0.94366197183098588</v>
      </c>
      <c r="V167" s="60">
        <f t="shared" si="7"/>
        <v>0.92800009936160166</v>
      </c>
      <c r="W167" s="51">
        <f t="shared" si="8"/>
        <v>0.11780162972984654</v>
      </c>
      <c r="X167" s="57"/>
      <c r="Y167" s="58"/>
    </row>
    <row r="168" spans="2:25" ht="13.5" x14ac:dyDescent="0.35">
      <c r="B168" s="45">
        <v>166</v>
      </c>
      <c r="C168" s="47">
        <v>110950</v>
      </c>
      <c r="D168" s="46" t="s">
        <v>284</v>
      </c>
      <c r="E168" s="46" t="s">
        <v>78</v>
      </c>
      <c r="F168" s="46" t="str">
        <f>VLOOKUP(C168,'[2]Control programa E'!$B$13:$M$390,12,0)</f>
        <v>Área Centro</v>
      </c>
      <c r="G168" s="46" t="str">
        <f>VLOOKUP(C168,'[2]Control programa E'!$B$13:$W$390,22,0)</f>
        <v>GANDUR: Gabriel Gandur</v>
      </c>
      <c r="H168" s="46" t="str">
        <f>VLOOKUP(C168,'[2]Control programa E'!$B$13:$R$390,17,0)</f>
        <v>CAROLINA CHAVEZ</v>
      </c>
      <c r="I168" s="59" t="s">
        <v>548</v>
      </c>
      <c r="J168" s="59" t="s">
        <v>548</v>
      </c>
      <c r="K168" s="59" t="s">
        <v>548</v>
      </c>
      <c r="L168" s="59" t="s">
        <v>548</v>
      </c>
      <c r="M168" s="26">
        <f>VLOOKUP(C168,[3]Resumen!$F$3:$Q$367,7,0)</f>
        <v>0.87804878048780488</v>
      </c>
      <c r="N168" s="26">
        <f>VLOOKUP(C168,[3]Resumen!$F$3:$Q$367,8,0)</f>
        <v>0.95</v>
      </c>
      <c r="O168" s="61">
        <f t="shared" si="6"/>
        <v>0.91402439024390247</v>
      </c>
      <c r="P168" s="26">
        <f>VLOOKUP(C168,[3]Resumen!$F$3:$Q$367,9,0)</f>
        <v>0.8928571428571429</v>
      </c>
      <c r="Q168" s="26">
        <f>VLOOKUP(C168,[3]Resumen!$F$3:$Q$367,10,0)</f>
        <v>0.84146341463414631</v>
      </c>
      <c r="R168" s="26">
        <f>VLOOKUP(C168,[3]Resumen!$F$3:$Q$367,11,0)</f>
        <v>0.86904761904761907</v>
      </c>
      <c r="S168" s="26">
        <f>VLOOKUP(C168,[3]Resumen!$F$3:$Q$367,12,0)</f>
        <v>0.96341463414634143</v>
      </c>
      <c r="T168" s="26">
        <v>0.95238095238095233</v>
      </c>
      <c r="U168" s="26">
        <v>0.89743589743589747</v>
      </c>
      <c r="V168" s="61">
        <f t="shared" si="7"/>
        <v>0.90276661008368331</v>
      </c>
      <c r="W168" s="52">
        <f t="shared" si="8"/>
        <v>-1.1257780160219166E-2</v>
      </c>
      <c r="X168" s="57"/>
      <c r="Y168" s="58"/>
    </row>
    <row r="169" spans="2:25" ht="13.5" x14ac:dyDescent="0.35">
      <c r="B169" s="43">
        <v>167</v>
      </c>
      <c r="C169" s="49">
        <v>111739</v>
      </c>
      <c r="D169" s="48" t="s">
        <v>285</v>
      </c>
      <c r="E169" s="48" t="s">
        <v>118</v>
      </c>
      <c r="F169" s="48" t="str">
        <f>VLOOKUP(C169,'[2]Control programa E'!$B$13:$M$390,12,0)</f>
        <v>Área Centro</v>
      </c>
      <c r="G169" s="48" t="str">
        <f>VLOOKUP(C169,'[2]Control programa E'!$B$13:$W$390,22,0)</f>
        <v>REDH: Humberto Hernandez</v>
      </c>
      <c r="H169" s="48" t="str">
        <f>VLOOKUP(C169,'[2]Control programa E'!$B$13:$R$390,17,0)</f>
        <v>ROBINSON GUZMÁN</v>
      </c>
      <c r="I169" s="23">
        <f>VLOOKUP(C169,[3]Resumen!$F$3:$Q$367,3,0)</f>
        <v>0.77777777777777779</v>
      </c>
      <c r="J169" s="23">
        <f>VLOOKUP(C169,[3]Resumen!$F$3:$Q$367,4,0)</f>
        <v>0.93406593406593408</v>
      </c>
      <c r="K169" s="23">
        <f>VLOOKUP(C169,[3]Resumen!$F$3:$Q$367,5,0)</f>
        <v>0.85858585858585856</v>
      </c>
      <c r="L169" s="23">
        <f>VLOOKUP(C169,[3]Resumen!$F$3:$Q$367,6,0)</f>
        <v>0.85858585858585856</v>
      </c>
      <c r="M169" s="23">
        <f>VLOOKUP(C169,[3]Resumen!$F$3:$Q$367,7,0)</f>
        <v>0.92592592592592593</v>
      </c>
      <c r="N169" s="35">
        <f>VLOOKUP(C169,[3]Resumen!$F$3:$Q$367,8,0)</f>
        <v>0.62962962962962965</v>
      </c>
      <c r="O169" s="60">
        <f t="shared" si="6"/>
        <v>0.83076183076183074</v>
      </c>
      <c r="P169" s="23">
        <f>VLOOKUP(C169,[3]Resumen!$F$3:$Q$367,9,0)</f>
        <v>0.90123456790123457</v>
      </c>
      <c r="Q169" s="23">
        <f>VLOOKUP(C169,[3]Resumen!$F$3:$Q$367,10,0)</f>
        <v>0.97530864197530864</v>
      </c>
      <c r="R169" s="23">
        <f>VLOOKUP(C169,[3]Resumen!$F$3:$Q$367,11,0)</f>
        <v>0.92592592592592593</v>
      </c>
      <c r="S169" s="23">
        <f>VLOOKUP(C169,[3]Resumen!$F$3:$Q$367,12,0)</f>
        <v>1</v>
      </c>
      <c r="T169" s="23">
        <v>0.85185185185185186</v>
      </c>
      <c r="U169" s="23">
        <v>1</v>
      </c>
      <c r="V169" s="60">
        <f t="shared" si="7"/>
        <v>0.9423868312757202</v>
      </c>
      <c r="W169" s="51">
        <f t="shared" si="8"/>
        <v>0.11162500051388946</v>
      </c>
      <c r="X169" s="57"/>
      <c r="Y169" s="58"/>
    </row>
    <row r="170" spans="2:25" ht="13.5" x14ac:dyDescent="0.35">
      <c r="B170" s="45">
        <v>168</v>
      </c>
      <c r="C170" s="47">
        <v>111163</v>
      </c>
      <c r="D170" s="46" t="s">
        <v>287</v>
      </c>
      <c r="E170" s="46" t="s">
        <v>286</v>
      </c>
      <c r="F170" s="46" t="str">
        <f>VLOOKUP(C170,'[2]Control programa E'!$B$13:$M$390,12,0)</f>
        <v>Área Centro</v>
      </c>
      <c r="G170" s="46" t="str">
        <f>VLOOKUP(C170,'[2]Control programa E'!$B$13:$W$390,22,0)</f>
        <v>Daniel Guarin</v>
      </c>
      <c r="H170" s="46" t="str">
        <f>VLOOKUP(C170,'[2]Control programa E'!$B$13:$R$390,17,0)</f>
        <v>IVAN PINZON</v>
      </c>
      <c r="I170" s="26">
        <f>VLOOKUP(C170,[3]Resumen!$F$3:$Q$367,3,0)</f>
        <v>0.8936170212765957</v>
      </c>
      <c r="J170" s="26">
        <f>VLOOKUP(C170,[3]Resumen!$F$3:$Q$367,4,0)</f>
        <v>1</v>
      </c>
      <c r="K170" s="26">
        <f>VLOOKUP(C170,[3]Resumen!$F$3:$Q$367,5,0)</f>
        <v>1</v>
      </c>
      <c r="L170" s="26">
        <f>VLOOKUP(C170,[3]Resumen!$F$3:$Q$367,6,0)</f>
        <v>0.75757575757575757</v>
      </c>
      <c r="M170" s="26">
        <f>VLOOKUP(C170,[3]Resumen!$F$3:$Q$367,7,0)</f>
        <v>1</v>
      </c>
      <c r="N170" s="26">
        <f>VLOOKUP(C170,[3]Resumen!$F$3:$Q$367,8,0)</f>
        <v>0.92592592592592593</v>
      </c>
      <c r="O170" s="61">
        <f t="shared" si="6"/>
        <v>0.92951978412971314</v>
      </c>
      <c r="P170" s="26">
        <f>VLOOKUP(C170,[3]Resumen!$F$3:$Q$367,9,0)</f>
        <v>1</v>
      </c>
      <c r="Q170" s="26">
        <f>VLOOKUP(C170,[3]Resumen!$F$3:$Q$367,10,0)</f>
        <v>1</v>
      </c>
      <c r="R170" s="26">
        <f>VLOOKUP(C170,[3]Resumen!$F$3:$Q$367,11,0)</f>
        <v>0.92405063291139244</v>
      </c>
      <c r="S170" s="26">
        <f>VLOOKUP(C170,[3]Resumen!$F$3:$Q$367,12,0)</f>
        <v>1</v>
      </c>
      <c r="T170" s="26">
        <v>1</v>
      </c>
      <c r="U170" s="26">
        <v>0.85185185185185186</v>
      </c>
      <c r="V170" s="61">
        <f t="shared" si="7"/>
        <v>0.96265041412720731</v>
      </c>
      <c r="W170" s="52">
        <f t="shared" si="8"/>
        <v>3.3130629997494165E-2</v>
      </c>
      <c r="X170" s="57"/>
      <c r="Y170" s="58"/>
    </row>
    <row r="171" spans="2:25" ht="13.5" x14ac:dyDescent="0.35">
      <c r="B171" s="43">
        <v>169</v>
      </c>
      <c r="C171" s="49">
        <v>168008</v>
      </c>
      <c r="D171" s="48" t="s">
        <v>288</v>
      </c>
      <c r="E171" s="48" t="s">
        <v>78</v>
      </c>
      <c r="F171" s="48" t="str">
        <f>VLOOKUP(C171,'[2]Control programa E'!$B$13:$M$390,12,0)</f>
        <v>Área Centro</v>
      </c>
      <c r="G171" s="48" t="str">
        <f>VLOOKUP(C171,'[2]Control programa E'!$B$13:$W$390,22,0)</f>
        <v>Eliana Rubio</v>
      </c>
      <c r="H171" s="48" t="str">
        <f>VLOOKUP(C171,'[2]Control programa E'!$B$13:$R$390,17,0)</f>
        <v xml:space="preserve">PAOLA MARTÍNEZ </v>
      </c>
      <c r="I171" s="35">
        <f>VLOOKUP(C171,[3]Resumen!$F$3:$Q$367,3,0)</f>
        <v>0.71134020618556704</v>
      </c>
      <c r="J171" s="23">
        <f>VLOOKUP(C171,[3]Resumen!$F$3:$Q$367,4,0)</f>
        <v>1</v>
      </c>
      <c r="K171" s="35">
        <f>VLOOKUP(C171,[3]Resumen!$F$3:$Q$367,5,0)</f>
        <v>0.63636363636363635</v>
      </c>
      <c r="L171" s="23">
        <f>VLOOKUP(C171,[3]Resumen!$F$3:$Q$367,6,0)</f>
        <v>0.87</v>
      </c>
      <c r="M171" s="23">
        <f>VLOOKUP(C171,[3]Resumen!$F$3:$Q$367,7,0)</f>
        <v>1</v>
      </c>
      <c r="N171" s="35">
        <f>VLOOKUP(C171,[3]Resumen!$F$3:$Q$367,8,0)</f>
        <v>0.620253164556962</v>
      </c>
      <c r="O171" s="60">
        <f t="shared" si="6"/>
        <v>0.80632616785102762</v>
      </c>
      <c r="P171" s="23">
        <f>VLOOKUP(C171,[3]Resumen!$F$3:$Q$367,9,0)</f>
        <v>1</v>
      </c>
      <c r="Q171" s="23">
        <f>VLOOKUP(C171,[3]Resumen!$F$3:$Q$367,10,0)</f>
        <v>1</v>
      </c>
      <c r="R171" s="35">
        <f>VLOOKUP(C171,[3]Resumen!$F$3:$Q$367,11,0)</f>
        <v>0.67088607594936711</v>
      </c>
      <c r="S171" s="23">
        <f>VLOOKUP(C171,[3]Resumen!$F$3:$Q$367,12,0)</f>
        <v>0.92405063291139244</v>
      </c>
      <c r="T171" s="23">
        <v>1</v>
      </c>
      <c r="U171" s="23">
        <v>0.85185185185185186</v>
      </c>
      <c r="V171" s="60">
        <f t="shared" si="7"/>
        <v>0.90779809345210183</v>
      </c>
      <c r="W171" s="51">
        <f t="shared" si="8"/>
        <v>0.10147192560107421</v>
      </c>
      <c r="X171" s="57"/>
      <c r="Y171" s="58"/>
    </row>
    <row r="172" spans="2:25" ht="13.5" x14ac:dyDescent="0.35">
      <c r="B172" s="45">
        <v>170</v>
      </c>
      <c r="C172" s="47">
        <v>167840</v>
      </c>
      <c r="D172" s="46" t="s">
        <v>289</v>
      </c>
      <c r="E172" s="46" t="s">
        <v>78</v>
      </c>
      <c r="F172" s="46" t="str">
        <f>VLOOKUP(C172,'[2]Control programa E'!$B$13:$M$390,12,0)</f>
        <v>Área Centro</v>
      </c>
      <c r="G172" s="46" t="str">
        <f>VLOOKUP(C172,'[2]Control programa E'!$B$13:$W$390,22,0)</f>
        <v>GRUPO ÉXITO: Alcides Serna</v>
      </c>
      <c r="H172" s="46" t="str">
        <f>VLOOKUP(C172,'[2]Control programa E'!$B$13:$R$390,17,0)</f>
        <v xml:space="preserve">JUAN PABLO PIÑEROS </v>
      </c>
      <c r="I172" s="26">
        <f>VLOOKUP(C172,[3]Resumen!$F$3:$Q$367,3,0)</f>
        <v>1</v>
      </c>
      <c r="J172" s="26">
        <f>VLOOKUP(C172,[3]Resumen!$F$3:$Q$367,4,0)</f>
        <v>0.8936170212765957</v>
      </c>
      <c r="K172" s="26">
        <f>VLOOKUP(C172,[3]Resumen!$F$3:$Q$367,5,0)</f>
        <v>1</v>
      </c>
      <c r="L172" s="26">
        <f>VLOOKUP(C172,[3]Resumen!$F$3:$Q$367,6,0)</f>
        <v>1</v>
      </c>
      <c r="M172" s="26">
        <f>VLOOKUP(C172,[3]Resumen!$F$3:$Q$367,7,0)</f>
        <v>1</v>
      </c>
      <c r="N172" s="26">
        <f>VLOOKUP(C172,[3]Resumen!$F$3:$Q$367,8,0)</f>
        <v>1</v>
      </c>
      <c r="O172" s="61">
        <f t="shared" si="6"/>
        <v>0.98226950354609921</v>
      </c>
      <c r="P172" s="26">
        <f>VLOOKUP(C172,[3]Resumen!$F$3:$Q$367,9,0)</f>
        <v>1</v>
      </c>
      <c r="Q172" s="26">
        <f>VLOOKUP(C172,[3]Resumen!$F$3:$Q$367,10,0)</f>
        <v>1</v>
      </c>
      <c r="R172" s="26">
        <f>VLOOKUP(C172,[3]Resumen!$F$3:$Q$367,11,0)</f>
        <v>0.95061728395061729</v>
      </c>
      <c r="S172" s="26">
        <f>VLOOKUP(C172,[3]Resumen!$F$3:$Q$367,12,0)</f>
        <v>1</v>
      </c>
      <c r="T172" s="26">
        <v>0.85185185185185186</v>
      </c>
      <c r="U172" s="26">
        <v>1</v>
      </c>
      <c r="V172" s="61">
        <f t="shared" si="7"/>
        <v>0.96707818930041156</v>
      </c>
      <c r="W172" s="52">
        <f t="shared" si="8"/>
        <v>-1.5191314245687648E-2</v>
      </c>
      <c r="X172" s="57"/>
      <c r="Y172" s="58"/>
    </row>
    <row r="173" spans="2:25" ht="13.5" x14ac:dyDescent="0.35">
      <c r="B173" s="43">
        <v>171</v>
      </c>
      <c r="C173" s="49">
        <v>111748</v>
      </c>
      <c r="D173" s="48" t="s">
        <v>290</v>
      </c>
      <c r="E173" s="48" t="s">
        <v>168</v>
      </c>
      <c r="F173" s="48" t="str">
        <f>VLOOKUP(C173,'[2]Control programa E'!$B$13:$M$390,12,0)</f>
        <v>Área Centro</v>
      </c>
      <c r="G173" s="48" t="str">
        <f>VLOOKUP(C173,'[2]Control programa E'!$B$13:$W$390,22,0)</f>
        <v>DICOSOL: Alvaro Javier Gonzalez</v>
      </c>
      <c r="H173" s="48" t="str">
        <f>VLOOKUP(C173,'[2]Control programa E'!$B$13:$R$390,17,0)</f>
        <v>YOLIMA MESA</v>
      </c>
      <c r="I173" s="35">
        <f>VLOOKUP(C173,[3]Resumen!$F$3:$Q$367,3,0)</f>
        <v>0.69607843137254899</v>
      </c>
      <c r="J173" s="35">
        <f>VLOOKUP(C173,[3]Resumen!$F$3:$Q$367,4,0)</f>
        <v>0.72448979591836737</v>
      </c>
      <c r="K173" s="37">
        <f>VLOOKUP(C173,[3]Resumen!$F$3:$Q$367,5,0)</f>
        <v>0.5490196078431373</v>
      </c>
      <c r="L173" s="23">
        <f>VLOOKUP(C173,[3]Resumen!$F$3:$Q$367,6,0)</f>
        <v>0.77659574468085102</v>
      </c>
      <c r="M173" s="23">
        <f>VLOOKUP(C173,[3]Resumen!$F$3:$Q$367,7,0)</f>
        <v>0.78481012658227844</v>
      </c>
      <c r="N173" s="35">
        <f>VLOOKUP(C173,[3]Resumen!$F$3:$Q$367,8,0)</f>
        <v>0.61728395061728392</v>
      </c>
      <c r="O173" s="60">
        <f t="shared" si="6"/>
        <v>0.69137960950241117</v>
      </c>
      <c r="P173" s="23">
        <f>VLOOKUP(C173,[3]Resumen!$F$3:$Q$367,9,0)</f>
        <v>0.79012345679012341</v>
      </c>
      <c r="Q173" s="23">
        <f>VLOOKUP(C173,[3]Resumen!$F$3:$Q$367,10,0)</f>
        <v>0.8902439024390244</v>
      </c>
      <c r="R173" s="35">
        <f>VLOOKUP(C173,[3]Resumen!$F$3:$Q$367,11,0)</f>
        <v>0.74683544303797467</v>
      </c>
      <c r="S173" s="23">
        <f>VLOOKUP(C173,[3]Resumen!$F$3:$Q$367,12,0)</f>
        <v>0.86419753086419748</v>
      </c>
      <c r="T173" s="23">
        <v>0.97468354430379744</v>
      </c>
      <c r="U173" s="23">
        <v>0.87341772151898733</v>
      </c>
      <c r="V173" s="60">
        <f t="shared" si="7"/>
        <v>0.85658359982568422</v>
      </c>
      <c r="W173" s="51">
        <f t="shared" si="8"/>
        <v>0.16520399032327304</v>
      </c>
      <c r="X173" s="57"/>
      <c r="Y173" s="58"/>
    </row>
    <row r="174" spans="2:25" ht="13.5" x14ac:dyDescent="0.35">
      <c r="B174" s="45">
        <v>172</v>
      </c>
      <c r="C174" s="47">
        <v>112143</v>
      </c>
      <c r="D174" s="46" t="s">
        <v>292</v>
      </c>
      <c r="E174" s="46" t="s">
        <v>291</v>
      </c>
      <c r="F174" s="46" t="str">
        <f>VLOOKUP(C174,'[2]Control programa E'!$B$13:$M$390,12,0)</f>
        <v>Área Norte</v>
      </c>
      <c r="G174" s="46" t="str">
        <f>VLOOKUP(C174,'[2]Control programa E'!$B$13:$W$390,22,0)</f>
        <v>Invesriones PT Ortiz SAS/Pedro Ortiz/ Yesid Ortiz</v>
      </c>
      <c r="H174" s="46" t="str">
        <f>VLOOKUP(C174,'[2]Control programa E'!$B$13:$R$390,17,0)</f>
        <v>FABIAN TORRES</v>
      </c>
      <c r="I174" s="26">
        <f>VLOOKUP(C174,[3]Resumen!$F$3:$Q$367,3,0)</f>
        <v>0.87254901960784315</v>
      </c>
      <c r="J174" s="26">
        <f>VLOOKUP(C174,[3]Resumen!$F$3:$Q$367,4,0)</f>
        <v>0.97058823529411764</v>
      </c>
      <c r="K174" s="26">
        <f>VLOOKUP(C174,[3]Resumen!$F$3:$Q$367,5,0)</f>
        <v>0.97979797979797978</v>
      </c>
      <c r="L174" s="26">
        <f>VLOOKUP(C174,[3]Resumen!$F$3:$Q$367,6,0)</f>
        <v>0.9509803921568627</v>
      </c>
      <c r="M174" s="26">
        <f>VLOOKUP(C174,[3]Resumen!$F$3:$Q$367,7,0)</f>
        <v>0.9642857142857143</v>
      </c>
      <c r="N174" s="26">
        <f>VLOOKUP(C174,[3]Resumen!$F$3:$Q$367,8,0)</f>
        <v>0.9642857142857143</v>
      </c>
      <c r="O174" s="61">
        <f t="shared" si="6"/>
        <v>0.95041450923803872</v>
      </c>
      <c r="P174" s="26">
        <f>VLOOKUP(C174,[3]Resumen!$F$3:$Q$367,9,0)</f>
        <v>0.76190476190476186</v>
      </c>
      <c r="Q174" s="26">
        <f>VLOOKUP(C174,[3]Resumen!$F$3:$Q$367,10,0)</f>
        <v>0.91666666666666663</v>
      </c>
      <c r="R174" s="26">
        <f>VLOOKUP(C174,[3]Resumen!$F$3:$Q$367,11,0)</f>
        <v>1</v>
      </c>
      <c r="S174" s="26">
        <f>VLOOKUP(C174,[3]Resumen!$F$3:$Q$367,12,0)</f>
        <v>0.79761904761904767</v>
      </c>
      <c r="T174" s="26">
        <v>0.90476190476190477</v>
      </c>
      <c r="U174" s="26">
        <v>0.94047619047619047</v>
      </c>
      <c r="V174" s="61">
        <f t="shared" si="7"/>
        <v>0.88690476190476197</v>
      </c>
      <c r="W174" s="52">
        <f t="shared" si="8"/>
        <v>-6.3509747333276745E-2</v>
      </c>
      <c r="X174" s="57"/>
      <c r="Y174" s="58"/>
    </row>
    <row r="175" spans="2:25" ht="13.5" x14ac:dyDescent="0.35">
      <c r="B175" s="43">
        <v>173</v>
      </c>
      <c r="C175" s="49">
        <v>167157</v>
      </c>
      <c r="D175" s="48" t="s">
        <v>293</v>
      </c>
      <c r="E175" s="48" t="s">
        <v>120</v>
      </c>
      <c r="F175" s="48" t="str">
        <f>VLOOKUP(C175,'[2]Control programa E'!$B$13:$M$390,12,0)</f>
        <v>Área Sur</v>
      </c>
      <c r="G175" s="48" t="str">
        <f>VLOOKUP(C175,'[2]Control programa E'!$B$13:$W$390,22,0)</f>
        <v>Jose Fernando Cabal</v>
      </c>
      <c r="H175" s="48" t="str">
        <f>VLOOKUP(C175,'[2]Control programa E'!$B$13:$R$390,17,0)</f>
        <v>CLAUDIA PINILLA</v>
      </c>
      <c r="I175" s="23">
        <f>VLOOKUP(C175,[3]Resumen!$F$3:$Q$367,3,0)</f>
        <v>0.85567010309278346</v>
      </c>
      <c r="J175" s="35">
        <f>VLOOKUP(C175,[3]Resumen!$F$3:$Q$367,4,0)</f>
        <v>0.69791666666666663</v>
      </c>
      <c r="K175" s="23">
        <f>VLOOKUP(C175,[3]Resumen!$F$3:$Q$367,5,0)</f>
        <v>0.76288659793814428</v>
      </c>
      <c r="L175" s="35">
        <f>VLOOKUP(C175,[3]Resumen!$F$3:$Q$367,6,0)</f>
        <v>0.73737373737373735</v>
      </c>
      <c r="M175" s="23">
        <f>VLOOKUP(C175,[3]Resumen!$F$3:$Q$367,7,0)</f>
        <v>0.90476190476190477</v>
      </c>
      <c r="N175" s="37">
        <f>VLOOKUP(C175,[3]Resumen!$F$3:$Q$367,8,0)</f>
        <v>0.51190476190476186</v>
      </c>
      <c r="O175" s="60">
        <f t="shared" si="6"/>
        <v>0.74508562862299976</v>
      </c>
      <c r="P175" s="23">
        <f>VLOOKUP(C175,[3]Resumen!$F$3:$Q$367,9,0)</f>
        <v>0.79761904761904767</v>
      </c>
      <c r="Q175" s="23">
        <f>VLOOKUP(C175,[3]Resumen!$F$3:$Q$367,10,0)</f>
        <v>0.83333333333333337</v>
      </c>
      <c r="R175" s="23">
        <f>VLOOKUP(C175,[3]Resumen!$F$3:$Q$367,11,0)</f>
        <v>0.91666666666666663</v>
      </c>
      <c r="S175" s="35">
        <f>VLOOKUP(C175,[3]Resumen!$F$3:$Q$367,12,0)</f>
        <v>0.69047619047619047</v>
      </c>
      <c r="T175" s="23">
        <v>1</v>
      </c>
      <c r="U175" s="23">
        <v>0.84146341463414631</v>
      </c>
      <c r="V175" s="60">
        <f t="shared" si="7"/>
        <v>0.8465931087882308</v>
      </c>
      <c r="W175" s="51">
        <f t="shared" si="8"/>
        <v>0.10150748016523103</v>
      </c>
      <c r="X175" s="57"/>
      <c r="Y175" s="58"/>
    </row>
    <row r="176" spans="2:25" ht="13.5" x14ac:dyDescent="0.35">
      <c r="B176" s="45">
        <v>174</v>
      </c>
      <c r="C176" s="47">
        <v>112292</v>
      </c>
      <c r="D176" s="46" t="s">
        <v>295</v>
      </c>
      <c r="E176" s="46" t="s">
        <v>294</v>
      </c>
      <c r="F176" s="46" t="str">
        <f>VLOOKUP(C176,'[2]Control programa E'!$B$13:$M$390,12,0)</f>
        <v>Área Centro</v>
      </c>
      <c r="G176" s="46" t="str">
        <f>VLOOKUP(C176,'[2]Control programa E'!$B$13:$W$390,22,0)</f>
        <v>REDH: Humberto Hernandez</v>
      </c>
      <c r="H176" s="46" t="str">
        <f>VLOOKUP(C176,'[2]Control programa E'!$B$13:$R$390,17,0)</f>
        <v>IVAN PINZON</v>
      </c>
      <c r="I176" s="34">
        <f>VLOOKUP(C176,[3]Resumen!$F$3:$Q$367,3,0)</f>
        <v>0.69148936170212771</v>
      </c>
      <c r="J176" s="36">
        <f>VLOOKUP(C176,[3]Resumen!$F$3:$Q$367,4,0)</f>
        <v>0.41666666666666669</v>
      </c>
      <c r="K176" s="26">
        <f>VLOOKUP(C176,[3]Resumen!$F$3:$Q$367,5,0)</f>
        <v>0.83838383838383834</v>
      </c>
      <c r="L176" s="26">
        <f>VLOOKUP(C176,[3]Resumen!$F$3:$Q$367,6,0)</f>
        <v>1</v>
      </c>
      <c r="M176" s="26">
        <f>VLOOKUP(C176,[3]Resumen!$F$3:$Q$367,7,0)</f>
        <v>0.90123456790123457</v>
      </c>
      <c r="N176" s="26">
        <f>VLOOKUP(C176,[3]Resumen!$F$3:$Q$367,8,0)</f>
        <v>1</v>
      </c>
      <c r="O176" s="61">
        <f t="shared" si="6"/>
        <v>0.8079624057756446</v>
      </c>
      <c r="P176" s="26">
        <f>VLOOKUP(C176,[3]Resumen!$F$3:$Q$367,9,0)</f>
        <v>1</v>
      </c>
      <c r="Q176" s="26">
        <f>VLOOKUP(C176,[3]Resumen!$F$3:$Q$367,10,0)</f>
        <v>0.91666666666666663</v>
      </c>
      <c r="R176" s="26">
        <f>VLOOKUP(C176,[3]Resumen!$F$3:$Q$367,11,0)</f>
        <v>1</v>
      </c>
      <c r="S176" s="26">
        <f>VLOOKUP(C176,[3]Resumen!$F$3:$Q$367,12,0)</f>
        <v>1</v>
      </c>
      <c r="T176" s="26">
        <v>0.96341463414634143</v>
      </c>
      <c r="U176" s="26">
        <v>0.88095238095238093</v>
      </c>
      <c r="V176" s="61">
        <f t="shared" si="7"/>
        <v>0.96017228029423141</v>
      </c>
      <c r="W176" s="52">
        <f t="shared" si="8"/>
        <v>0.15220987451858681</v>
      </c>
      <c r="X176" s="57"/>
      <c r="Y176" s="58"/>
    </row>
    <row r="177" spans="2:25" ht="13.5" x14ac:dyDescent="0.35">
      <c r="B177" s="43">
        <v>175</v>
      </c>
      <c r="C177" s="49">
        <v>165543</v>
      </c>
      <c r="D177" s="48" t="s">
        <v>296</v>
      </c>
      <c r="E177" s="48" t="s">
        <v>120</v>
      </c>
      <c r="F177" s="48" t="str">
        <f>VLOOKUP(C177,'[2]Control programa E'!$B$13:$M$390,12,0)</f>
        <v>Área Sur</v>
      </c>
      <c r="G177" s="48" t="str">
        <f>VLOOKUP(C177,'[2]Control programa E'!$B$13:$W$390,22,0)</f>
        <v>TOTALGAS: Jairo Contreras</v>
      </c>
      <c r="H177" s="48" t="str">
        <f>VLOOKUP(C177,'[2]Control programa E'!$B$13:$R$390,17,0)</f>
        <v>FERNANDO HERNANDEZ</v>
      </c>
      <c r="I177" s="23">
        <f>VLOOKUP(C177,[3]Resumen!$F$3:$Q$367,3,0)</f>
        <v>0.9375</v>
      </c>
      <c r="J177" s="23">
        <f>VLOOKUP(C177,[3]Resumen!$F$3:$Q$367,4,0)</f>
        <v>0.7978723404255319</v>
      </c>
      <c r="K177" s="35">
        <f>VLOOKUP(C177,[3]Resumen!$F$3:$Q$367,5,0)</f>
        <v>0.73404255319148937</v>
      </c>
      <c r="L177" s="37">
        <f>VLOOKUP(C177,[3]Resumen!$F$3:$Q$367,6,0)</f>
        <v>0.29545454545454547</v>
      </c>
      <c r="M177" s="23">
        <f>VLOOKUP(C177,[3]Resumen!$F$3:$Q$367,7,0)</f>
        <v>0.79012345679012341</v>
      </c>
      <c r="N177" s="23">
        <f>VLOOKUP(C177,[3]Resumen!$F$3:$Q$367,8,0)</f>
        <v>0.8271604938271605</v>
      </c>
      <c r="O177" s="60">
        <f t="shared" si="6"/>
        <v>0.73035889828147516</v>
      </c>
      <c r="P177" s="23">
        <f>VLOOKUP(C177,[3]Resumen!$F$3:$Q$367,9,0)</f>
        <v>1</v>
      </c>
      <c r="Q177" s="23">
        <f>VLOOKUP(C177,[3]Resumen!$F$3:$Q$367,10,0)</f>
        <v>1</v>
      </c>
      <c r="R177" s="23">
        <f>VLOOKUP(C177,[3]Resumen!$F$3:$Q$367,11,0)</f>
        <v>0.87654320987654322</v>
      </c>
      <c r="S177" s="23">
        <f>VLOOKUP(C177,[3]Resumen!$F$3:$Q$367,12,0)</f>
        <v>0.95061728395061729</v>
      </c>
      <c r="T177" s="23">
        <v>0.83950617283950613</v>
      </c>
      <c r="U177" s="23">
        <v>1</v>
      </c>
      <c r="V177" s="60">
        <f t="shared" si="7"/>
        <v>0.94444444444444453</v>
      </c>
      <c r="W177" s="51">
        <f t="shared" si="8"/>
        <v>0.21408554616296938</v>
      </c>
      <c r="X177" s="57"/>
      <c r="Y177" s="58"/>
    </row>
    <row r="178" spans="2:25" ht="13.5" x14ac:dyDescent="0.35">
      <c r="B178" s="45">
        <v>176</v>
      </c>
      <c r="C178" s="47">
        <v>111732</v>
      </c>
      <c r="D178" s="46" t="s">
        <v>297</v>
      </c>
      <c r="E178" s="46" t="s">
        <v>50</v>
      </c>
      <c r="F178" s="46" t="str">
        <f>VLOOKUP(C178,'[2]Control programa E'!$B$13:$M$390,12,0)</f>
        <v>Área Sur</v>
      </c>
      <c r="G178" s="46" t="str">
        <f>VLOOKUP(C178,'[2]Control programa E'!$B$13:$W$390,22,0)</f>
        <v>GREEN SAS: Mario Enriquez</v>
      </c>
      <c r="H178" s="46" t="str">
        <f>VLOOKUP(C178,'[2]Control programa E'!$B$13:$R$390,17,0)</f>
        <v xml:space="preserve">FABIO ANDRES ROJAS </v>
      </c>
      <c r="I178" s="34">
        <f>VLOOKUP(C178,[3]Resumen!$F$3:$Q$367,3,0)</f>
        <v>0.67032967032967028</v>
      </c>
      <c r="J178" s="26">
        <f>VLOOKUP(C178,[3]Resumen!$F$3:$Q$367,4,0)</f>
        <v>0.90625</v>
      </c>
      <c r="K178" s="26">
        <f>VLOOKUP(C178,[3]Resumen!$F$3:$Q$367,5,0)</f>
        <v>0.89772727272727271</v>
      </c>
      <c r="L178" s="26">
        <f>VLOOKUP(C178,[3]Resumen!$F$3:$Q$367,6,0)</f>
        <v>1</v>
      </c>
      <c r="M178" s="26">
        <f>VLOOKUP(C178,[3]Resumen!$F$3:$Q$367,7,0)</f>
        <v>1</v>
      </c>
      <c r="N178" s="59" t="s">
        <v>548</v>
      </c>
      <c r="O178" s="61">
        <f t="shared" si="6"/>
        <v>0.89486138861138864</v>
      </c>
      <c r="P178" s="59" t="s">
        <v>548</v>
      </c>
      <c r="Q178" s="59" t="s">
        <v>548</v>
      </c>
      <c r="R178" s="59" t="s">
        <v>548</v>
      </c>
      <c r="S178" s="59" t="s">
        <v>548</v>
      </c>
      <c r="T178" s="26">
        <v>1</v>
      </c>
      <c r="U178" s="26">
        <v>0.83750000000000002</v>
      </c>
      <c r="V178" s="61">
        <f t="shared" si="7"/>
        <v>0.91874999999999996</v>
      </c>
      <c r="W178" s="52">
        <f t="shared" si="8"/>
        <v>2.3888611388611314E-2</v>
      </c>
      <c r="X178" s="57"/>
      <c r="Y178" s="58"/>
    </row>
    <row r="179" spans="2:25" ht="13.5" x14ac:dyDescent="0.35">
      <c r="B179" s="43">
        <v>177</v>
      </c>
      <c r="C179" s="49">
        <v>171049</v>
      </c>
      <c r="D179" s="48" t="s">
        <v>299</v>
      </c>
      <c r="E179" s="48" t="s">
        <v>298</v>
      </c>
      <c r="F179" s="48" t="str">
        <f>VLOOKUP(C179,'[2]Control programa E'!$B$13:$M$390,12,0)</f>
        <v>Área Norte</v>
      </c>
      <c r="G179" s="48">
        <f>VLOOKUP(C179,'[2]Control programa E'!$B$13:$W$390,22,0)</f>
        <v>0</v>
      </c>
      <c r="H179" s="48" t="str">
        <f>VLOOKUP(C179,'[2]Control programa E'!$B$13:$R$390,17,0)</f>
        <v>VICTOR PATERNINA</v>
      </c>
      <c r="I179" s="59" t="s">
        <v>548</v>
      </c>
      <c r="J179" s="59" t="s">
        <v>548</v>
      </c>
      <c r="K179" s="59" t="s">
        <v>548</v>
      </c>
      <c r="L179" s="59" t="s">
        <v>548</v>
      </c>
      <c r="M179" s="59" t="s">
        <v>548</v>
      </c>
      <c r="N179" s="35">
        <f>VLOOKUP(C179,[3]Resumen!$F$3:$Q$367,8,0)</f>
        <v>0.69047619047619047</v>
      </c>
      <c r="O179" s="60">
        <f t="shared" si="6"/>
        <v>0.69047619047619047</v>
      </c>
      <c r="P179" s="23">
        <f>VLOOKUP(C179,[3]Resumen!$F$3:$Q$367,9,0)</f>
        <v>0.7857142857142857</v>
      </c>
      <c r="Q179" s="35">
        <f>VLOOKUP(C179,[3]Resumen!$F$3:$Q$367,10,0)</f>
        <v>0.64935064935064934</v>
      </c>
      <c r="R179" s="23">
        <f>VLOOKUP(C179,[3]Resumen!$F$3:$Q$367,11,0)</f>
        <v>0.87654320987654322</v>
      </c>
      <c r="S179" s="23">
        <f>VLOOKUP(C179,[3]Resumen!$F$3:$Q$367,12,0)</f>
        <v>0.95238095238095233</v>
      </c>
      <c r="T179" s="23">
        <v>0.88461538461538458</v>
      </c>
      <c r="U179" s="23">
        <v>0.94871794871794868</v>
      </c>
      <c r="V179" s="60">
        <f t="shared" si="7"/>
        <v>0.84955373844262727</v>
      </c>
      <c r="W179" s="51">
        <f t="shared" si="8"/>
        <v>0.15907754796643681</v>
      </c>
      <c r="X179" s="57"/>
      <c r="Y179" s="58"/>
    </row>
    <row r="180" spans="2:25" ht="13.5" x14ac:dyDescent="0.35">
      <c r="B180" s="45">
        <v>178</v>
      </c>
      <c r="C180" s="47">
        <v>110397</v>
      </c>
      <c r="D180" s="46" t="s">
        <v>300</v>
      </c>
      <c r="E180" s="46" t="s">
        <v>64</v>
      </c>
      <c r="F180" s="46" t="str">
        <f>VLOOKUP(C180,'[2]Control programa E'!$B$13:$M$390,12,0)</f>
        <v>Área Sur</v>
      </c>
      <c r="G180" s="46" t="str">
        <f>VLOOKUP(C180,'[2]Control programa E'!$B$13:$W$390,22,0)</f>
        <v>Maria Teresa Perez</v>
      </c>
      <c r="H180" s="46" t="str">
        <f>VLOOKUP(C180,'[2]Control programa E'!$B$13:$R$390,17,0)</f>
        <v>CLAUDIA PINILLA</v>
      </c>
      <c r="I180" s="26">
        <f>VLOOKUP(C180,[3]Resumen!$F$3:$Q$367,3,0)</f>
        <v>0.96907216494845361</v>
      </c>
      <c r="J180" s="26">
        <f>VLOOKUP(C180,[3]Resumen!$F$3:$Q$367,4,0)</f>
        <v>0.96907216494845361</v>
      </c>
      <c r="K180" s="26">
        <f>VLOOKUP(C180,[3]Resumen!$F$3:$Q$367,5,0)</f>
        <v>0.98</v>
      </c>
      <c r="L180" s="34">
        <f>VLOOKUP(C180,[3]Resumen!$F$3:$Q$367,6,0)</f>
        <v>0.65625</v>
      </c>
      <c r="M180" s="26">
        <f>VLOOKUP(C180,[3]Resumen!$F$3:$Q$367,7,0)</f>
        <v>1</v>
      </c>
      <c r="N180" s="26">
        <f>VLOOKUP(C180,[3]Resumen!$F$3:$Q$367,8,0)</f>
        <v>1</v>
      </c>
      <c r="O180" s="61">
        <f t="shared" si="6"/>
        <v>0.92906572164948453</v>
      </c>
      <c r="P180" s="26">
        <f>VLOOKUP(C180,[3]Resumen!$F$3:$Q$367,9,0)</f>
        <v>0.76829268292682928</v>
      </c>
      <c r="Q180" s="26">
        <f>VLOOKUP(C180,[3]Resumen!$F$3:$Q$367,10,0)</f>
        <v>0.94047619047619047</v>
      </c>
      <c r="R180" s="26">
        <f>VLOOKUP(C180,[3]Resumen!$F$3:$Q$367,11,0)</f>
        <v>0.93902439024390238</v>
      </c>
      <c r="S180" s="36">
        <f>VLOOKUP(C180,[3]Resumen!$F$3:$Q$367,12,0)</f>
        <v>0.26190476190476192</v>
      </c>
      <c r="T180" s="26">
        <v>0.86746987951807231</v>
      </c>
      <c r="U180" s="26">
        <v>0.9642857142857143</v>
      </c>
      <c r="V180" s="61">
        <f t="shared" si="7"/>
        <v>0.79024226989257851</v>
      </c>
      <c r="W180" s="52">
        <f t="shared" si="8"/>
        <v>-0.13882345175690602</v>
      </c>
      <c r="X180" s="57"/>
      <c r="Y180" s="58"/>
    </row>
    <row r="181" spans="2:25" ht="13.5" x14ac:dyDescent="0.35">
      <c r="B181" s="43">
        <v>179</v>
      </c>
      <c r="C181" s="49">
        <v>110020</v>
      </c>
      <c r="D181" s="48" t="s">
        <v>302</v>
      </c>
      <c r="E181" s="48" t="s">
        <v>301</v>
      </c>
      <c r="F181" s="48" t="str">
        <f>VLOOKUP(C181,'[2]Control programa E'!$B$13:$M$390,12,0)</f>
        <v>Área Centro</v>
      </c>
      <c r="G181" s="48" t="str">
        <f>VLOOKUP(C181,'[2]Control programa E'!$B$13:$W$390,22,0)</f>
        <v>Jose Maria León</v>
      </c>
      <c r="H181" s="48" t="str">
        <f>VLOOKUP(C181,'[2]Control programa E'!$B$13:$R$390,17,0)</f>
        <v>YOLIMA MESA</v>
      </c>
      <c r="I181" s="23">
        <f>VLOOKUP(C181,[3]Resumen!$F$3:$Q$367,3,0)</f>
        <v>0.91954022988505746</v>
      </c>
      <c r="J181" s="23">
        <f>VLOOKUP(C181,[3]Resumen!$F$3:$Q$367,4,0)</f>
        <v>0.95789473684210524</v>
      </c>
      <c r="K181" s="23">
        <f>VLOOKUP(C181,[3]Resumen!$F$3:$Q$367,5,0)</f>
        <v>0.93684210526315792</v>
      </c>
      <c r="L181" s="35">
        <f>VLOOKUP(C181,[3]Resumen!$F$3:$Q$367,6,0)</f>
        <v>0.70652173913043481</v>
      </c>
      <c r="M181" s="35">
        <f>VLOOKUP(C181,[3]Resumen!$F$3:$Q$367,7,0)</f>
        <v>0.73417721518987344</v>
      </c>
      <c r="N181" s="23">
        <f>VLOOKUP(C181,[3]Resumen!$F$3:$Q$367,8,0)</f>
        <v>0.96202531645569622</v>
      </c>
      <c r="O181" s="60">
        <f t="shared" si="6"/>
        <v>0.86950022379438752</v>
      </c>
      <c r="P181" s="23">
        <f>VLOOKUP(C181,[3]Resumen!$F$3:$Q$367,9,0)</f>
        <v>0.94805194805194803</v>
      </c>
      <c r="Q181" s="23">
        <f>VLOOKUP(C181,[3]Resumen!$F$3:$Q$367,10,0)</f>
        <v>0.89610389610389607</v>
      </c>
      <c r="R181" s="23">
        <f>VLOOKUP(C181,[3]Resumen!$F$3:$Q$367,11,0)</f>
        <v>0.87804878048780488</v>
      </c>
      <c r="S181" s="23">
        <f>VLOOKUP(C181,[3]Resumen!$F$3:$Q$367,12,0)</f>
        <v>1</v>
      </c>
      <c r="T181" s="23">
        <v>0.94936708860759489</v>
      </c>
      <c r="U181" s="23">
        <v>0.88</v>
      </c>
      <c r="V181" s="60">
        <f t="shared" si="7"/>
        <v>0.92526195220854068</v>
      </c>
      <c r="W181" s="51">
        <f t="shared" si="8"/>
        <v>5.5761728414153167E-2</v>
      </c>
      <c r="X181" s="57"/>
      <c r="Y181" s="58"/>
    </row>
    <row r="182" spans="2:25" ht="13.5" x14ac:dyDescent="0.35">
      <c r="B182" s="45">
        <v>180</v>
      </c>
      <c r="C182" s="47">
        <v>111784</v>
      </c>
      <c r="D182" s="46" t="s">
        <v>303</v>
      </c>
      <c r="E182" s="46" t="s">
        <v>64</v>
      </c>
      <c r="F182" s="46" t="str">
        <f>VLOOKUP(C182,'[2]Control programa E'!$B$13:$M$390,12,0)</f>
        <v>Área Sur</v>
      </c>
      <c r="G182" s="46" t="str">
        <f>VLOOKUP(C182,'[2]Control programa E'!$B$13:$W$390,22,0)</f>
        <v xml:space="preserve">Luis Dario Arbelaez </v>
      </c>
      <c r="H182" s="46" t="str">
        <f>VLOOKUP(C182,'[2]Control programa E'!$B$13:$R$390,17,0)</f>
        <v>CLAUDIA PINILLA</v>
      </c>
      <c r="I182" s="26">
        <f>VLOOKUP(C182,[3]Resumen!$F$3:$Q$367,3,0)</f>
        <v>0.83695652173913049</v>
      </c>
      <c r="J182" s="34">
        <f>VLOOKUP(C182,[3]Resumen!$F$3:$Q$367,4,0)</f>
        <v>0.651685393258427</v>
      </c>
      <c r="K182" s="26">
        <f>VLOOKUP(C182,[3]Resumen!$F$3:$Q$367,5,0)</f>
        <v>0.82828282828282829</v>
      </c>
      <c r="L182" s="36">
        <f>VLOOKUP(C182,[3]Resumen!$F$3:$Q$367,6,0)</f>
        <v>0.56043956043956045</v>
      </c>
      <c r="M182" s="26">
        <f>VLOOKUP(C182,[3]Resumen!$F$3:$Q$367,7,0)</f>
        <v>0.92592592592592593</v>
      </c>
      <c r="N182" s="26">
        <f>VLOOKUP(C182,[3]Resumen!$F$3:$Q$367,8,0)</f>
        <v>0.92592592592592593</v>
      </c>
      <c r="O182" s="61">
        <f t="shared" si="6"/>
        <v>0.78820269259529974</v>
      </c>
      <c r="P182" s="26">
        <f>VLOOKUP(C182,[3]Resumen!$F$3:$Q$367,9,0)</f>
        <v>0.85185185185185186</v>
      </c>
      <c r="Q182" s="26">
        <f>VLOOKUP(C182,[3]Resumen!$F$3:$Q$367,10,0)</f>
        <v>0.95121951219512191</v>
      </c>
      <c r="R182" s="26">
        <f>VLOOKUP(C182,[3]Resumen!$F$3:$Q$367,11,0)</f>
        <v>1</v>
      </c>
      <c r="S182" s="26">
        <f>VLOOKUP(C182,[3]Resumen!$F$3:$Q$367,12,0)</f>
        <v>1</v>
      </c>
      <c r="T182" s="26">
        <v>0.9285714285714286</v>
      </c>
      <c r="U182" s="26">
        <v>0.90123456790123457</v>
      </c>
      <c r="V182" s="61">
        <f t="shared" si="7"/>
        <v>0.93881289341993968</v>
      </c>
      <c r="W182" s="52">
        <f t="shared" si="8"/>
        <v>0.15061020082463994</v>
      </c>
      <c r="X182" s="57"/>
      <c r="Y182" s="58"/>
    </row>
    <row r="183" spans="2:25" ht="13.5" x14ac:dyDescent="0.35">
      <c r="B183" s="43">
        <v>181</v>
      </c>
      <c r="C183" s="49">
        <v>112328</v>
      </c>
      <c r="D183" s="48" t="s">
        <v>305</v>
      </c>
      <c r="E183" s="48" t="s">
        <v>304</v>
      </c>
      <c r="F183" s="48" t="str">
        <f>VLOOKUP(C183,'[2]Control programa E'!$B$13:$M$390,12,0)</f>
        <v>Área Centro</v>
      </c>
      <c r="G183" s="48" t="str">
        <f>VLOOKUP(C183,'[2]Control programa E'!$B$13:$W$390,22,0)</f>
        <v>Maria E Hernandez</v>
      </c>
      <c r="H183" s="48" t="str">
        <f>VLOOKUP(C183,'[2]Control programa E'!$B$13:$R$390,17,0)</f>
        <v>ROBINSON GUZMÁN</v>
      </c>
      <c r="I183" s="23">
        <f>VLOOKUP(C183,[3]Resumen!$F$3:$Q$367,3,0)</f>
        <v>0.87368421052631584</v>
      </c>
      <c r="J183" s="23">
        <f>VLOOKUP(C183,[3]Resumen!$F$3:$Q$367,4,0)</f>
        <v>0.956989247311828</v>
      </c>
      <c r="K183" s="23">
        <f>VLOOKUP(C183,[3]Resumen!$F$3:$Q$367,5,0)</f>
        <v>1</v>
      </c>
      <c r="L183" s="23">
        <f>VLOOKUP(C183,[3]Resumen!$F$3:$Q$367,6,0)</f>
        <v>0.89473684210526316</v>
      </c>
      <c r="M183" s="23">
        <f>VLOOKUP(C183,[3]Resumen!$F$3:$Q$367,7,0)</f>
        <v>1</v>
      </c>
      <c r="N183" s="23">
        <f>VLOOKUP(C183,[3]Resumen!$F$3:$Q$367,8,0)</f>
        <v>1</v>
      </c>
      <c r="O183" s="60">
        <f t="shared" si="6"/>
        <v>0.95423504999056785</v>
      </c>
      <c r="P183" s="35">
        <f>VLOOKUP(C183,[3]Resumen!$F$3:$Q$367,9,0)</f>
        <v>0.67532467532467533</v>
      </c>
      <c r="Q183" s="23">
        <f>VLOOKUP(C183,[3]Resumen!$F$3:$Q$367,10,0)</f>
        <v>0.8441558441558441</v>
      </c>
      <c r="R183" s="37">
        <f>VLOOKUP(C183,[3]Resumen!$F$3:$Q$367,11,0)</f>
        <v>0.58666666666666667</v>
      </c>
      <c r="S183" s="23">
        <f>VLOOKUP(C183,[3]Resumen!$F$3:$Q$367,12,0)</f>
        <v>0.84</v>
      </c>
      <c r="T183" s="23">
        <v>1</v>
      </c>
      <c r="U183" s="23">
        <v>0.83116883116883122</v>
      </c>
      <c r="V183" s="60">
        <f t="shared" si="7"/>
        <v>0.79621933621933616</v>
      </c>
      <c r="W183" s="51">
        <f t="shared" si="8"/>
        <v>-0.15801571377123169</v>
      </c>
      <c r="X183" s="57"/>
      <c r="Y183" s="58"/>
    </row>
    <row r="184" spans="2:25" ht="13.5" x14ac:dyDescent="0.35">
      <c r="B184" s="45">
        <v>182</v>
      </c>
      <c r="C184" s="47">
        <v>168111</v>
      </c>
      <c r="D184" s="46" t="s">
        <v>306</v>
      </c>
      <c r="E184" s="46" t="s">
        <v>118</v>
      </c>
      <c r="F184" s="46" t="str">
        <f>VLOOKUP(C184,'[2]Control programa E'!$B$13:$M$390,12,0)</f>
        <v>Área Centro</v>
      </c>
      <c r="G184" s="46" t="str">
        <f>VLOOKUP(C184,'[2]Control programa E'!$B$13:$W$390,22,0)</f>
        <v>REDH: Humberto Hernandez</v>
      </c>
      <c r="H184" s="46" t="str">
        <f>VLOOKUP(C184,'[2]Control programa E'!$B$13:$R$390,17,0)</f>
        <v>ROBINSON GUZMÁN</v>
      </c>
      <c r="I184" s="26">
        <f>VLOOKUP(C184,[3]Resumen!$F$3:$Q$367,3,0)</f>
        <v>0.82828282828282829</v>
      </c>
      <c r="J184" s="26">
        <f>VLOOKUP(C184,[3]Resumen!$F$3:$Q$367,4,0)</f>
        <v>0.875</v>
      </c>
      <c r="K184" s="26">
        <f>VLOOKUP(C184,[3]Resumen!$F$3:$Q$367,5,0)</f>
        <v>1</v>
      </c>
      <c r="L184" s="26">
        <f>VLOOKUP(C184,[3]Resumen!$F$3:$Q$367,6,0)</f>
        <v>0.87878787878787878</v>
      </c>
      <c r="M184" s="26">
        <f>VLOOKUP(C184,[3]Resumen!$F$3:$Q$367,7,0)</f>
        <v>0.75308641975308643</v>
      </c>
      <c r="N184" s="26">
        <f>VLOOKUP(C184,[3]Resumen!$F$3:$Q$367,8,0)</f>
        <v>0.87341772151898733</v>
      </c>
      <c r="O184" s="61">
        <f t="shared" si="6"/>
        <v>0.86809580805713027</v>
      </c>
      <c r="P184" s="26">
        <f>VLOOKUP(C184,[3]Resumen!$F$3:$Q$367,9,0)</f>
        <v>0.80246913580246915</v>
      </c>
      <c r="Q184" s="26">
        <f>VLOOKUP(C184,[3]Resumen!$F$3:$Q$367,10,0)</f>
        <v>0.95061728395061729</v>
      </c>
      <c r="R184" s="26">
        <f>VLOOKUP(C184,[3]Resumen!$F$3:$Q$367,11,0)</f>
        <v>1</v>
      </c>
      <c r="S184" s="26">
        <f>VLOOKUP(C184,[3]Resumen!$F$3:$Q$367,12,0)</f>
        <v>0.87341772151898733</v>
      </c>
      <c r="T184" s="26">
        <v>0.8271604938271605</v>
      </c>
      <c r="U184" s="26">
        <v>1</v>
      </c>
      <c r="V184" s="61">
        <f t="shared" si="7"/>
        <v>0.9089441058498724</v>
      </c>
      <c r="W184" s="52">
        <f t="shared" si="8"/>
        <v>4.0848297792742128E-2</v>
      </c>
      <c r="X184" s="57"/>
      <c r="Y184" s="58"/>
    </row>
    <row r="185" spans="2:25" ht="13.5" x14ac:dyDescent="0.35">
      <c r="B185" s="43">
        <v>183</v>
      </c>
      <c r="C185" s="49">
        <v>166842</v>
      </c>
      <c r="D185" s="48" t="s">
        <v>307</v>
      </c>
      <c r="E185" s="48" t="s">
        <v>159</v>
      </c>
      <c r="F185" s="48" t="str">
        <f>VLOOKUP(C185,'[2]Control programa E'!$B$13:$M$390,12,0)</f>
        <v>Área Centro</v>
      </c>
      <c r="G185" s="48" t="str">
        <f>VLOOKUP(C185,'[2]Control programa E'!$B$13:$W$390,22,0)</f>
        <v>REDH: Humberto Hernandez</v>
      </c>
      <c r="H185" s="48" t="str">
        <f>VLOOKUP(C185,'[2]Control programa E'!$B$13:$R$390,17,0)</f>
        <v>IVAN PINZON</v>
      </c>
      <c r="I185" s="23">
        <f>VLOOKUP(C185,[3]Resumen!$F$3:$Q$367,3,0)</f>
        <v>1</v>
      </c>
      <c r="J185" s="23">
        <f>VLOOKUP(C185,[3]Resumen!$F$3:$Q$367,4,0)</f>
        <v>0.95833333333333337</v>
      </c>
      <c r="K185" s="23">
        <f>VLOOKUP(C185,[3]Resumen!$F$3:$Q$367,5,0)</f>
        <v>1</v>
      </c>
      <c r="L185" s="23">
        <f>VLOOKUP(C185,[3]Resumen!$F$3:$Q$367,6,0)</f>
        <v>0.98936170212765961</v>
      </c>
      <c r="M185" s="23">
        <f>VLOOKUP(C185,[3]Resumen!$F$3:$Q$367,7,0)</f>
        <v>0.87654320987654322</v>
      </c>
      <c r="N185" s="23">
        <f>VLOOKUP(C185,[3]Resumen!$F$3:$Q$367,8,0)</f>
        <v>1</v>
      </c>
      <c r="O185" s="60">
        <f t="shared" si="6"/>
        <v>0.97070637422292272</v>
      </c>
      <c r="P185" s="23">
        <f>VLOOKUP(C185,[3]Resumen!$F$3:$Q$367,9,0)</f>
        <v>1</v>
      </c>
      <c r="Q185" s="23">
        <f>VLOOKUP(C185,[3]Resumen!$F$3:$Q$367,10,0)</f>
        <v>0.95061728395061729</v>
      </c>
      <c r="R185" s="37">
        <f>VLOOKUP(C185,[3]Resumen!$F$3:$Q$367,11,0)</f>
        <v>0.22222222222222221</v>
      </c>
      <c r="S185" s="23">
        <f>VLOOKUP(C185,[3]Resumen!$F$3:$Q$367,12,0)</f>
        <v>0.80246913580246915</v>
      </c>
      <c r="T185" s="23">
        <v>1</v>
      </c>
      <c r="U185" s="23">
        <v>0.81159420289855078</v>
      </c>
      <c r="V185" s="60">
        <f t="shared" si="7"/>
        <v>0.79781714081230992</v>
      </c>
      <c r="W185" s="51">
        <f t="shared" si="8"/>
        <v>-0.1728892334106128</v>
      </c>
      <c r="X185" s="57"/>
      <c r="Y185" s="58"/>
    </row>
    <row r="186" spans="2:25" ht="13.5" x14ac:dyDescent="0.35">
      <c r="B186" s="45">
        <v>184</v>
      </c>
      <c r="C186" s="47">
        <v>109820</v>
      </c>
      <c r="D186" s="46" t="s">
        <v>309</v>
      </c>
      <c r="E186" s="46" t="s">
        <v>308</v>
      </c>
      <c r="F186" s="46" t="str">
        <f>VLOOKUP(C186,'[2]Control programa E'!$B$13:$M$390,12,0)</f>
        <v>Área Centro</v>
      </c>
      <c r="G186" s="46" t="str">
        <f>VLOOKUP(C186,'[2]Control programa E'!$B$13:$W$390,22,0)</f>
        <v>Aristobulo Matiz</v>
      </c>
      <c r="H186" s="46" t="str">
        <f>VLOOKUP(C186,'[2]Control programa E'!$B$13:$R$390,17,0)</f>
        <v>SEBASTIAN PARDO</v>
      </c>
      <c r="I186" s="26">
        <f>VLOOKUP(C186,[3]Resumen!$F$3:$Q$367,3,0)</f>
        <v>1</v>
      </c>
      <c r="J186" s="26">
        <f>VLOOKUP(C186,[3]Resumen!$F$3:$Q$367,4,0)</f>
        <v>0.92222222222222228</v>
      </c>
      <c r="K186" s="26">
        <f>VLOOKUP(C186,[3]Resumen!$F$3:$Q$367,5,0)</f>
        <v>0.88888888888888884</v>
      </c>
      <c r="L186" s="26">
        <f>VLOOKUP(C186,[3]Resumen!$F$3:$Q$367,6,0)</f>
        <v>0.89215686274509809</v>
      </c>
      <c r="M186" s="26">
        <f>VLOOKUP(C186,[3]Resumen!$F$3:$Q$367,7,0)</f>
        <v>1</v>
      </c>
      <c r="N186" s="26">
        <f>VLOOKUP(C186,[3]Resumen!$F$3:$Q$367,8,0)</f>
        <v>0.97499999999999998</v>
      </c>
      <c r="O186" s="61">
        <f t="shared" si="6"/>
        <v>0.94637799564270131</v>
      </c>
      <c r="P186" s="26">
        <f>VLOOKUP(C186,[3]Resumen!$F$3:$Q$367,9,0)</f>
        <v>1</v>
      </c>
      <c r="Q186" s="26">
        <f>VLOOKUP(C186,[3]Resumen!$F$3:$Q$367,10,0)</f>
        <v>1</v>
      </c>
      <c r="R186" s="26">
        <f>VLOOKUP(C186,[3]Resumen!$F$3:$Q$367,11,0)</f>
        <v>1</v>
      </c>
      <c r="S186" s="26">
        <f>VLOOKUP(C186,[3]Resumen!$F$3:$Q$367,12,0)</f>
        <v>0.92500000000000004</v>
      </c>
      <c r="T186" s="26">
        <v>0.92500000000000004</v>
      </c>
      <c r="U186" s="26">
        <v>0.9</v>
      </c>
      <c r="V186" s="61">
        <f t="shared" si="7"/>
        <v>0.95833333333333337</v>
      </c>
      <c r="W186" s="52">
        <f t="shared" si="8"/>
        <v>1.1955337690632062E-2</v>
      </c>
      <c r="X186" s="57"/>
      <c r="Y186" s="58"/>
    </row>
    <row r="187" spans="2:25" ht="13.5" x14ac:dyDescent="0.35">
      <c r="B187" s="43">
        <v>185</v>
      </c>
      <c r="C187" s="49">
        <v>110588</v>
      </c>
      <c r="D187" s="48" t="s">
        <v>310</v>
      </c>
      <c r="E187" s="48" t="s">
        <v>249</v>
      </c>
      <c r="F187" s="48" t="str">
        <f>VLOOKUP(C187,'[2]Control programa E'!$B$13:$M$390,12,0)</f>
        <v>Área Centro</v>
      </c>
      <c r="G187" s="48" t="str">
        <f>VLOOKUP(C187,'[2]Control programa E'!$B$13:$W$390,22,0)</f>
        <v>Jose Maria León</v>
      </c>
      <c r="H187" s="48" t="str">
        <f>VLOOKUP(C187,'[2]Control programa E'!$B$13:$R$390,17,0)</f>
        <v>YOLIMA MESA</v>
      </c>
      <c r="I187" s="35">
        <f>VLOOKUP(C187,[3]Resumen!$F$3:$Q$367,3,0)</f>
        <v>0.70114942528735635</v>
      </c>
      <c r="J187" s="37">
        <f>VLOOKUP(C187,[3]Resumen!$F$3:$Q$367,4,0)</f>
        <v>0.57608695652173914</v>
      </c>
      <c r="K187" s="23">
        <f>VLOOKUP(C187,[3]Resumen!$F$3:$Q$367,5,0)</f>
        <v>0.797752808988764</v>
      </c>
      <c r="L187" s="23">
        <f>VLOOKUP(C187,[3]Resumen!$F$3:$Q$367,6,0)</f>
        <v>0.9550561797752809</v>
      </c>
      <c r="M187" s="37">
        <f>VLOOKUP(C187,[3]Resumen!$F$3:$Q$367,7,0)</f>
        <v>0.569620253164557</v>
      </c>
      <c r="N187" s="23">
        <f>VLOOKUP(C187,[3]Resumen!$F$3:$Q$367,8,0)</f>
        <v>0.80519480519480524</v>
      </c>
      <c r="O187" s="60">
        <f t="shared" si="6"/>
        <v>0.73414340482208384</v>
      </c>
      <c r="P187" s="23">
        <f>VLOOKUP(C187,[3]Resumen!$F$3:$Q$367,9,0)</f>
        <v>0.82278481012658233</v>
      </c>
      <c r="Q187" s="23">
        <f>VLOOKUP(C187,[3]Resumen!$F$3:$Q$367,10,0)</f>
        <v>0.94936708860759489</v>
      </c>
      <c r="R187" s="23">
        <f>VLOOKUP(C187,[3]Resumen!$F$3:$Q$367,11,0)</f>
        <v>0.8271604938271605</v>
      </c>
      <c r="S187" s="23">
        <f>VLOOKUP(C187,[3]Resumen!$F$3:$Q$367,12,0)</f>
        <v>0.87341772151898733</v>
      </c>
      <c r="T187" s="23">
        <v>0.84810126582278478</v>
      </c>
      <c r="U187" s="23">
        <v>0.97468354430379744</v>
      </c>
      <c r="V187" s="60">
        <f t="shared" si="7"/>
        <v>0.88258582070115121</v>
      </c>
      <c r="W187" s="51">
        <f t="shared" si="8"/>
        <v>0.14844241587906737</v>
      </c>
      <c r="X187" s="57"/>
      <c r="Y187" s="58"/>
    </row>
    <row r="188" spans="2:25" ht="13.5" x14ac:dyDescent="0.35">
      <c r="B188" s="45">
        <v>186</v>
      </c>
      <c r="C188" s="47">
        <v>112149</v>
      </c>
      <c r="D188" s="46" t="s">
        <v>311</v>
      </c>
      <c r="E188" s="46" t="s">
        <v>148</v>
      </c>
      <c r="F188" s="46" t="str">
        <f>VLOOKUP(C188,'[2]Control programa E'!$B$13:$M$390,12,0)</f>
        <v>Área Norte</v>
      </c>
      <c r="G188" s="46" t="str">
        <f>VLOOKUP(C188,'[2]Control programa E'!$B$13:$W$390,22,0)</f>
        <v>Daniel García Hernández/Eliecer Garcia</v>
      </c>
      <c r="H188" s="46" t="str">
        <f>VLOOKUP(C188,'[2]Control programa E'!$B$13:$R$390,17,0)</f>
        <v>FABIAN TORRES</v>
      </c>
      <c r="I188" s="26">
        <f>VLOOKUP(C188,[3]Resumen!$F$3:$Q$367,3,0)</f>
        <v>0.8</v>
      </c>
      <c r="J188" s="26">
        <f>VLOOKUP(C188,[3]Resumen!$F$3:$Q$367,4,0)</f>
        <v>0.94680851063829785</v>
      </c>
      <c r="K188" s="26">
        <f>VLOOKUP(C188,[3]Resumen!$F$3:$Q$367,5,0)</f>
        <v>0.92156862745098034</v>
      </c>
      <c r="L188" s="26">
        <f>VLOOKUP(C188,[3]Resumen!$F$3:$Q$367,6,0)</f>
        <v>0.82978723404255317</v>
      </c>
      <c r="M188" s="26">
        <f>VLOOKUP(C188,[3]Resumen!$F$3:$Q$367,7,0)</f>
        <v>0.9642857142857143</v>
      </c>
      <c r="N188" s="26">
        <f>VLOOKUP(C188,[3]Resumen!$F$3:$Q$367,8,0)</f>
        <v>0.94047619047619047</v>
      </c>
      <c r="O188" s="61">
        <f t="shared" si="6"/>
        <v>0.90048771281562268</v>
      </c>
      <c r="P188" s="26">
        <f>VLOOKUP(C188,[3]Resumen!$F$3:$Q$367,9,0)</f>
        <v>1</v>
      </c>
      <c r="Q188" s="26">
        <f>VLOOKUP(C188,[3]Resumen!$F$3:$Q$367,10,0)</f>
        <v>1</v>
      </c>
      <c r="R188" s="26">
        <f>VLOOKUP(C188,[3]Resumen!$F$3:$Q$367,11,0)</f>
        <v>1</v>
      </c>
      <c r="S188" s="26">
        <f>VLOOKUP(C188,[3]Resumen!$F$3:$Q$367,12,0)</f>
        <v>0.9285714285714286</v>
      </c>
      <c r="T188" s="26">
        <v>0.8214285714285714</v>
      </c>
      <c r="U188" s="26">
        <v>1</v>
      </c>
      <c r="V188" s="61">
        <f t="shared" si="7"/>
        <v>0.95833333333333337</v>
      </c>
      <c r="W188" s="52">
        <f t="shared" si="8"/>
        <v>5.7845620517710694E-2</v>
      </c>
      <c r="X188" s="57"/>
      <c r="Y188" s="58"/>
    </row>
    <row r="189" spans="2:25" ht="13.5" x14ac:dyDescent="0.35">
      <c r="B189" s="43">
        <v>187</v>
      </c>
      <c r="C189" s="49">
        <v>166912</v>
      </c>
      <c r="D189" s="48" t="s">
        <v>312</v>
      </c>
      <c r="E189" s="48" t="s">
        <v>208</v>
      </c>
      <c r="F189" s="48" t="str">
        <f>VLOOKUP(C189,'[2]Control programa E'!$B$13:$M$390,12,0)</f>
        <v>Área Sur</v>
      </c>
      <c r="G189" s="48" t="str">
        <f>VLOOKUP(C189,'[2]Control programa E'!$B$13:$W$390,22,0)</f>
        <v>COESCO: Francisco Diez</v>
      </c>
      <c r="H189" s="48" t="str">
        <f>VLOOKUP(C189,'[2]Control programa E'!$B$13:$R$390,17,0)</f>
        <v>JOHANA BOTERO</v>
      </c>
      <c r="I189" s="23">
        <f>VLOOKUP(C189,[3]Resumen!$F$3:$Q$367,3,0)</f>
        <v>0.96907216494845361</v>
      </c>
      <c r="J189" s="23">
        <f>VLOOKUP(C189,[3]Resumen!$F$3:$Q$367,4,0)</f>
        <v>0.98039215686274506</v>
      </c>
      <c r="K189" s="23">
        <f>VLOOKUP(C189,[3]Resumen!$F$3:$Q$367,5,0)</f>
        <v>0.89215686274509809</v>
      </c>
      <c r="L189" s="23">
        <f>VLOOKUP(C189,[3]Resumen!$F$3:$Q$367,6,0)</f>
        <v>0.90196078431372551</v>
      </c>
      <c r="M189" s="23">
        <f>VLOOKUP(C189,[3]Resumen!$F$3:$Q$367,7,0)</f>
        <v>0.94047619047619047</v>
      </c>
      <c r="N189" s="35">
        <f>VLOOKUP(C189,[3]Resumen!$F$3:$Q$367,8,0)</f>
        <v>0.69354838709677424</v>
      </c>
      <c r="O189" s="60">
        <f t="shared" si="6"/>
        <v>0.89626775774049783</v>
      </c>
      <c r="P189" s="23">
        <f>VLOOKUP(C189,[3]Resumen!$F$3:$Q$367,9,0)</f>
        <v>1</v>
      </c>
      <c r="Q189" s="23">
        <f>VLOOKUP(C189,[3]Resumen!$F$3:$Q$367,10,0)</f>
        <v>1</v>
      </c>
      <c r="R189" s="37">
        <f>VLOOKUP(C189,[3]Resumen!$F$3:$Q$367,11,0)</f>
        <v>0.5714285714285714</v>
      </c>
      <c r="S189" s="23">
        <f>VLOOKUP(C189,[3]Resumen!$F$3:$Q$367,12,0)</f>
        <v>1</v>
      </c>
      <c r="T189" s="23">
        <v>0.8214285714285714</v>
      </c>
      <c r="U189" s="23">
        <v>1</v>
      </c>
      <c r="V189" s="60">
        <f t="shared" si="7"/>
        <v>0.89880952380952372</v>
      </c>
      <c r="W189" s="51">
        <f t="shared" si="8"/>
        <v>2.541766069025897E-3</v>
      </c>
      <c r="X189" s="57"/>
      <c r="Y189" s="58"/>
    </row>
    <row r="190" spans="2:25" ht="13.5" x14ac:dyDescent="0.35">
      <c r="B190" s="45">
        <v>188</v>
      </c>
      <c r="C190" s="47">
        <v>162383</v>
      </c>
      <c r="D190" s="46" t="s">
        <v>314</v>
      </c>
      <c r="E190" s="46" t="s">
        <v>313</v>
      </c>
      <c r="F190" s="46" t="str">
        <f>VLOOKUP(C190,'[2]Control programa E'!$B$13:$M$390,12,0)</f>
        <v>Área Sur</v>
      </c>
      <c r="G190" s="46" t="str">
        <f>VLOOKUP(C190,'[2]Control programa E'!$B$13:$W$390,22,0)</f>
        <v>REDH: Humberto Hernandez</v>
      </c>
      <c r="H190" s="46" t="str">
        <f>VLOOKUP(C190,'[2]Control programa E'!$B$13:$R$390,17,0)</f>
        <v>MARIANA VELEZ</v>
      </c>
      <c r="I190" s="34">
        <f>VLOOKUP(C190,[3]Resumen!$F$3:$Q$367,3,0)</f>
        <v>0.7021276595744681</v>
      </c>
      <c r="J190" s="26">
        <f>VLOOKUP(C190,[3]Resumen!$F$3:$Q$367,4,0)</f>
        <v>0.91208791208791207</v>
      </c>
      <c r="K190" s="26">
        <f>VLOOKUP(C190,[3]Resumen!$F$3:$Q$367,5,0)</f>
        <v>1</v>
      </c>
      <c r="L190" s="34">
        <f>VLOOKUP(C190,[3]Resumen!$F$3:$Q$367,6,0)</f>
        <v>0.63829787234042556</v>
      </c>
      <c r="M190" s="26">
        <f>VLOOKUP(C190,[3]Resumen!$F$3:$Q$367,7,0)</f>
        <v>0.92592592592592593</v>
      </c>
      <c r="N190" s="26">
        <f>VLOOKUP(C190,[3]Resumen!$F$3:$Q$367,8,0)</f>
        <v>1</v>
      </c>
      <c r="O190" s="61">
        <f t="shared" si="6"/>
        <v>0.86307322832145517</v>
      </c>
      <c r="P190" s="26">
        <f>VLOOKUP(C190,[3]Resumen!$F$3:$Q$367,9,0)</f>
        <v>0.97530864197530864</v>
      </c>
      <c r="Q190" s="26">
        <f>VLOOKUP(C190,[3]Resumen!$F$3:$Q$367,10,0)</f>
        <v>0.97530864197530864</v>
      </c>
      <c r="R190" s="36">
        <f>VLOOKUP(C190,[3]Resumen!$F$3:$Q$367,11,0)</f>
        <v>0.55555555555555558</v>
      </c>
      <c r="S190" s="26">
        <f>VLOOKUP(C190,[3]Resumen!$F$3:$Q$367,12,0)</f>
        <v>1</v>
      </c>
      <c r="T190" s="26">
        <v>1</v>
      </c>
      <c r="U190" s="26">
        <v>0.81481481481481477</v>
      </c>
      <c r="V190" s="61">
        <f t="shared" si="7"/>
        <v>0.88683127572016451</v>
      </c>
      <c r="W190" s="52">
        <f t="shared" si="8"/>
        <v>2.3758047398709348E-2</v>
      </c>
      <c r="X190" s="57"/>
      <c r="Y190" s="58"/>
    </row>
    <row r="191" spans="2:25" ht="13.5" x14ac:dyDescent="0.35">
      <c r="B191" s="43">
        <v>189</v>
      </c>
      <c r="C191" s="49">
        <v>168666</v>
      </c>
      <c r="D191" s="48" t="s">
        <v>316</v>
      </c>
      <c r="E191" s="48" t="s">
        <v>315</v>
      </c>
      <c r="F191" s="48" t="str">
        <f>VLOOKUP(C191,'[2]Control programa E'!$B$13:$M$390,12,0)</f>
        <v>Área Centro</v>
      </c>
      <c r="G191" s="48" t="str">
        <f>VLOOKUP(C191,'[2]Control programa E'!$B$13:$W$390,22,0)</f>
        <v>REDH: Humberto Hernandez</v>
      </c>
      <c r="H191" s="48" t="str">
        <f>VLOOKUP(C191,'[2]Control programa E'!$B$13:$R$390,17,0)</f>
        <v>CAROLINA CHAVEZ</v>
      </c>
      <c r="I191" s="37">
        <f>VLOOKUP(C191,[3]Resumen!$F$3:$Q$367,3,0)</f>
        <v>0.34042553191489361</v>
      </c>
      <c r="J191" s="23">
        <f>VLOOKUP(C191,[3]Resumen!$F$3:$Q$367,4,0)</f>
        <v>0.92708333333333337</v>
      </c>
      <c r="K191" s="37">
        <f>VLOOKUP(C191,[3]Resumen!$F$3:$Q$367,5,0)</f>
        <v>0.56565656565656564</v>
      </c>
      <c r="L191" s="35">
        <f>VLOOKUP(C191,[3]Resumen!$F$3:$Q$367,6,0)</f>
        <v>0.65656565656565657</v>
      </c>
      <c r="M191" s="23">
        <f>VLOOKUP(C191,[3]Resumen!$F$3:$Q$367,7,0)</f>
        <v>0.86419753086419748</v>
      </c>
      <c r="N191" s="35">
        <f>VLOOKUP(C191,[3]Resumen!$F$3:$Q$367,8,0)</f>
        <v>0.73417721518987344</v>
      </c>
      <c r="O191" s="60">
        <f t="shared" si="6"/>
        <v>0.6813509722540867</v>
      </c>
      <c r="P191" s="23">
        <f>VLOOKUP(C191,[3]Resumen!$F$3:$Q$367,9,0)</f>
        <v>0.77215189873417722</v>
      </c>
      <c r="Q191" s="23">
        <f>VLOOKUP(C191,[3]Resumen!$F$3:$Q$367,10,0)</f>
        <v>0.83116883116883122</v>
      </c>
      <c r="R191" s="23">
        <f>VLOOKUP(C191,[3]Resumen!$F$3:$Q$367,11,0)</f>
        <v>0.97530864197530864</v>
      </c>
      <c r="S191" s="23">
        <f>VLOOKUP(C191,[3]Resumen!$F$3:$Q$367,12,0)</f>
        <v>0.89873417721518989</v>
      </c>
      <c r="T191" s="23">
        <v>0.84810126582278478</v>
      </c>
      <c r="U191" s="23">
        <v>0.96296296296296291</v>
      </c>
      <c r="V191" s="60">
        <f t="shared" si="7"/>
        <v>0.88140462964654231</v>
      </c>
      <c r="W191" s="51">
        <f t="shared" si="8"/>
        <v>0.20005365739245562</v>
      </c>
      <c r="X191" s="57"/>
      <c r="Y191" s="58"/>
    </row>
    <row r="192" spans="2:25" ht="13.5" x14ac:dyDescent="0.35">
      <c r="B192" s="45">
        <v>190</v>
      </c>
      <c r="C192" s="47">
        <v>167237</v>
      </c>
      <c r="D192" s="46" t="s">
        <v>317</v>
      </c>
      <c r="E192" s="46" t="s">
        <v>192</v>
      </c>
      <c r="F192" s="46" t="str">
        <f>VLOOKUP(C192,'[2]Control programa E'!$B$13:$M$390,12,0)</f>
        <v>Área Centro</v>
      </c>
      <c r="G192" s="46" t="str">
        <f>VLOOKUP(C192,'[2]Control programa E'!$B$13:$W$390,22,0)</f>
        <v>Luis Guillermo Amortegui</v>
      </c>
      <c r="H192" s="46" t="str">
        <f>VLOOKUP(C192,'[2]Control programa E'!$B$13:$R$390,17,0)</f>
        <v>SEBASTIAN PARDO</v>
      </c>
      <c r="I192" s="34">
        <f>VLOOKUP(C192,[3]Resumen!$F$3:$Q$367,3,0)</f>
        <v>0.64210526315789473</v>
      </c>
      <c r="J192" s="26">
        <f>VLOOKUP(C192,[3]Resumen!$F$3:$Q$367,4,0)</f>
        <v>0.95652173913043481</v>
      </c>
      <c r="K192" s="34">
        <f>VLOOKUP(C192,[3]Resumen!$F$3:$Q$367,5,0)</f>
        <v>0.73529411764705888</v>
      </c>
      <c r="L192" s="26">
        <f>VLOOKUP(C192,[3]Resumen!$F$3:$Q$367,6,0)</f>
        <v>0.98</v>
      </c>
      <c r="M192" s="26">
        <f>VLOOKUP(C192,[3]Resumen!$F$3:$Q$367,7,0)</f>
        <v>0.84615384615384615</v>
      </c>
      <c r="N192" s="26">
        <f>VLOOKUP(C192,[3]Resumen!$F$3:$Q$367,8,0)</f>
        <v>0.97499999999999998</v>
      </c>
      <c r="O192" s="61">
        <f t="shared" si="6"/>
        <v>0.85584582768153894</v>
      </c>
      <c r="P192" s="26">
        <f>VLOOKUP(C192,[3]Resumen!$F$3:$Q$367,9,0)</f>
        <v>0.97560975609756095</v>
      </c>
      <c r="Q192" s="26">
        <f>VLOOKUP(C192,[3]Resumen!$F$3:$Q$367,10,0)</f>
        <v>0.95</v>
      </c>
      <c r="R192" s="26">
        <f>VLOOKUP(C192,[3]Resumen!$F$3:$Q$367,11,0)</f>
        <v>0.76315789473684215</v>
      </c>
      <c r="S192" s="26">
        <f>VLOOKUP(C192,[3]Resumen!$F$3:$Q$367,12,0)</f>
        <v>1</v>
      </c>
      <c r="T192" s="26">
        <v>0.97402597402597402</v>
      </c>
      <c r="U192" s="26">
        <v>0.84146341463414631</v>
      </c>
      <c r="V192" s="61">
        <f t="shared" si="7"/>
        <v>0.91737617324908738</v>
      </c>
      <c r="W192" s="52">
        <f t="shared" si="8"/>
        <v>6.1530345567548439E-2</v>
      </c>
      <c r="X192" s="57"/>
      <c r="Y192" s="58"/>
    </row>
    <row r="193" spans="2:25" ht="13.5" x14ac:dyDescent="0.35">
      <c r="B193" s="43">
        <v>191</v>
      </c>
      <c r="C193" s="49">
        <v>165978</v>
      </c>
      <c r="D193" s="48" t="s">
        <v>319</v>
      </c>
      <c r="E193" s="48" t="s">
        <v>318</v>
      </c>
      <c r="F193" s="48" t="str">
        <f>VLOOKUP(C193,'[2]Control programa E'!$B$13:$M$390,12,0)</f>
        <v>Área Sur</v>
      </c>
      <c r="G193" s="48" t="str">
        <f>VLOOKUP(C193,'[2]Control programa E'!$B$13:$W$390,22,0)</f>
        <v>GREEN SAS: Mario Enriquez</v>
      </c>
      <c r="H193" s="48" t="str">
        <f>VLOOKUP(C193,'[2]Control programa E'!$B$13:$R$390,17,0)</f>
        <v xml:space="preserve">FABIO ANDRES ROJAS </v>
      </c>
      <c r="I193" s="23">
        <f>VLOOKUP(C193,[3]Resumen!$F$3:$Q$367,3,0)</f>
        <v>0.89772727272727271</v>
      </c>
      <c r="J193" s="23">
        <f>VLOOKUP(C193,[3]Resumen!$F$3:$Q$367,4,0)</f>
        <v>0.96907216494845361</v>
      </c>
      <c r="K193" s="23">
        <f>VLOOKUP(C193,[3]Resumen!$F$3:$Q$367,5,0)</f>
        <v>0.96808510638297873</v>
      </c>
      <c r="L193" s="23">
        <f>VLOOKUP(C193,[3]Resumen!$F$3:$Q$367,6,0)</f>
        <v>0.865979381443299</v>
      </c>
      <c r="M193" s="23">
        <f>VLOOKUP(C193,[3]Resumen!$F$3:$Q$367,7,0)</f>
        <v>0.87341772151898733</v>
      </c>
      <c r="N193" s="59" t="s">
        <v>548</v>
      </c>
      <c r="O193" s="60">
        <f t="shared" si="6"/>
        <v>0.91485632940419825</v>
      </c>
      <c r="P193" s="59" t="s">
        <v>548</v>
      </c>
      <c r="Q193" s="59" t="s">
        <v>548</v>
      </c>
      <c r="R193" s="59" t="s">
        <v>548</v>
      </c>
      <c r="S193" s="59" t="s">
        <v>548</v>
      </c>
      <c r="T193" s="23">
        <v>1</v>
      </c>
      <c r="U193" s="23">
        <v>0.810126582278481</v>
      </c>
      <c r="V193" s="60">
        <f t="shared" si="7"/>
        <v>0.90506329113924044</v>
      </c>
      <c r="W193" s="51">
        <f t="shared" si="8"/>
        <v>-9.7930382649578096E-3</v>
      </c>
      <c r="X193" s="57"/>
      <c r="Y193" s="58"/>
    </row>
    <row r="194" spans="2:25" ht="13.5" x14ac:dyDescent="0.35">
      <c r="B194" s="45">
        <v>192</v>
      </c>
      <c r="C194" s="47">
        <v>170428</v>
      </c>
      <c r="D194" s="46" t="s">
        <v>320</v>
      </c>
      <c r="E194" s="46" t="s">
        <v>9</v>
      </c>
      <c r="F194" s="46" t="str">
        <f>VLOOKUP(C194,'[2]Control programa E'!$B$13:$M$390,12,0)</f>
        <v>Área Norte</v>
      </c>
      <c r="G194" s="46" t="str">
        <f>VLOOKUP(C194,'[2]Control programa E'!$B$13:$W$390,22,0)</f>
        <v>JOSE FERNANDO HOYOS</v>
      </c>
      <c r="H194" s="46" t="str">
        <f>VLOOKUP(C194,'[2]Control programa E'!$B$13:$R$390,17,0)</f>
        <v>ANDRES FELIPE PENNA</v>
      </c>
      <c r="I194" s="26">
        <f>VLOOKUP(C194,[3]Resumen!$F$3:$Q$367,3,0)</f>
        <v>1</v>
      </c>
      <c r="J194" s="26">
        <f>VLOOKUP(C194,[3]Resumen!$F$3:$Q$367,4,0)</f>
        <v>0.9101123595505618</v>
      </c>
      <c r="K194" s="26">
        <f>VLOOKUP(C194,[3]Resumen!$F$3:$Q$367,5,0)</f>
        <v>0.88297872340425532</v>
      </c>
      <c r="L194" s="26">
        <f>VLOOKUP(C194,[3]Resumen!$F$3:$Q$367,6,0)</f>
        <v>1</v>
      </c>
      <c r="M194" s="26">
        <f>VLOOKUP(C194,[3]Resumen!$F$3:$Q$367,7,0)</f>
        <v>1</v>
      </c>
      <c r="N194" s="26">
        <f>VLOOKUP(C194,[3]Resumen!$F$3:$Q$367,8,0)</f>
        <v>1</v>
      </c>
      <c r="O194" s="61">
        <f t="shared" si="6"/>
        <v>0.96551518049246943</v>
      </c>
      <c r="P194" s="26">
        <f>VLOOKUP(C194,[3]Resumen!$F$3:$Q$367,9,0)</f>
        <v>1</v>
      </c>
      <c r="Q194" s="26">
        <f>VLOOKUP(C194,[3]Resumen!$F$3:$Q$367,10,0)</f>
        <v>1</v>
      </c>
      <c r="R194" s="26">
        <f>VLOOKUP(C194,[3]Resumen!$F$3:$Q$367,11,0)</f>
        <v>0.97530864197530864</v>
      </c>
      <c r="S194" s="26">
        <f>VLOOKUP(C194,[3]Resumen!$F$3:$Q$367,12,0)</f>
        <v>1</v>
      </c>
      <c r="T194" s="26">
        <v>0.92592592592592593</v>
      </c>
      <c r="U194" s="26">
        <v>0.87323943661971826</v>
      </c>
      <c r="V194" s="61">
        <f t="shared" si="7"/>
        <v>0.96241233408682536</v>
      </c>
      <c r="W194" s="52">
        <f t="shared" si="8"/>
        <v>-3.1028464056440663E-3</v>
      </c>
      <c r="X194" s="57"/>
      <c r="Y194" s="58"/>
    </row>
    <row r="195" spans="2:25" ht="13.5" x14ac:dyDescent="0.35">
      <c r="B195" s="43">
        <v>193</v>
      </c>
      <c r="C195" s="49">
        <v>110521</v>
      </c>
      <c r="D195" s="48" t="s">
        <v>321</v>
      </c>
      <c r="E195" s="48" t="s">
        <v>83</v>
      </c>
      <c r="F195" s="48" t="str">
        <f>VLOOKUP(C195,'[2]Control programa E'!$B$13:$M$390,12,0)</f>
        <v>Área Centro</v>
      </c>
      <c r="G195" s="48" t="str">
        <f>VLOOKUP(C195,'[2]Control programa E'!$B$13:$W$390,22,0)</f>
        <v>REDH: Humberto Hernandez</v>
      </c>
      <c r="H195" s="48" t="str">
        <f>VLOOKUP(C195,'[2]Control programa E'!$B$13:$R$390,17,0)</f>
        <v>IVAN PINZON</v>
      </c>
      <c r="I195" s="23">
        <f>VLOOKUP(C195,[3]Resumen!$F$3:$Q$367,3,0)</f>
        <v>0.95604395604395609</v>
      </c>
      <c r="J195" s="23">
        <f>VLOOKUP(C195,[3]Resumen!$F$3:$Q$367,4,0)</f>
        <v>0.90625</v>
      </c>
      <c r="K195" s="23">
        <f>VLOOKUP(C195,[3]Resumen!$F$3:$Q$367,5,0)</f>
        <v>1</v>
      </c>
      <c r="L195" s="23">
        <f>VLOOKUP(C195,[3]Resumen!$F$3:$Q$367,6,0)</f>
        <v>1</v>
      </c>
      <c r="M195" s="23">
        <f>VLOOKUP(C195,[3]Resumen!$F$3:$Q$367,7,0)</f>
        <v>0.82278481012658233</v>
      </c>
      <c r="N195" s="23">
        <f>VLOOKUP(C195,[3]Resumen!$F$3:$Q$367,8,0)</f>
        <v>1</v>
      </c>
      <c r="O195" s="60">
        <f t="shared" si="6"/>
        <v>0.94751312769508977</v>
      </c>
      <c r="P195" s="23">
        <f>VLOOKUP(C195,[3]Resumen!$F$3:$Q$367,9,0)</f>
        <v>1</v>
      </c>
      <c r="Q195" s="23">
        <f>VLOOKUP(C195,[3]Resumen!$F$3:$Q$367,10,0)</f>
        <v>1</v>
      </c>
      <c r="R195" s="23">
        <f>VLOOKUP(C195,[3]Resumen!$F$3:$Q$367,11,0)</f>
        <v>1</v>
      </c>
      <c r="S195" s="23">
        <f>VLOOKUP(C195,[3]Resumen!$F$3:$Q$367,12,0)</f>
        <v>0.87654320987654322</v>
      </c>
      <c r="T195" s="23">
        <v>1</v>
      </c>
      <c r="U195" s="23">
        <v>0.80246913580246915</v>
      </c>
      <c r="V195" s="60">
        <f t="shared" si="7"/>
        <v>0.94650205761316863</v>
      </c>
      <c r="W195" s="51">
        <f t="shared" si="8"/>
        <v>-1.0110700819211393E-3</v>
      </c>
      <c r="X195" s="57"/>
      <c r="Y195" s="58"/>
    </row>
    <row r="196" spans="2:25" ht="13.5" x14ac:dyDescent="0.35">
      <c r="B196" s="45">
        <v>194</v>
      </c>
      <c r="C196" s="47">
        <v>110847</v>
      </c>
      <c r="D196" s="46" t="s">
        <v>322</v>
      </c>
      <c r="E196" s="46" t="s">
        <v>64</v>
      </c>
      <c r="F196" s="46" t="str">
        <f>VLOOKUP(C196,'[2]Control programa E'!$B$13:$M$390,12,0)</f>
        <v>Área Sur</v>
      </c>
      <c r="G196" s="46" t="s">
        <v>857</v>
      </c>
      <c r="H196" s="46" t="str">
        <f>VLOOKUP(C196,'[2]Control programa E'!$B$13:$R$390,17,0)</f>
        <v>CLAUDIA PINILLA</v>
      </c>
      <c r="I196" s="59" t="s">
        <v>548</v>
      </c>
      <c r="J196" s="59" t="s">
        <v>548</v>
      </c>
      <c r="K196" s="59" t="s">
        <v>548</v>
      </c>
      <c r="L196" s="59" t="s">
        <v>548</v>
      </c>
      <c r="M196" s="59" t="s">
        <v>548</v>
      </c>
      <c r="N196" s="59" t="s">
        <v>548</v>
      </c>
      <c r="O196" s="61" t="s">
        <v>548</v>
      </c>
      <c r="P196" s="59" t="s">
        <v>548</v>
      </c>
      <c r="Q196" s="59" t="s">
        <v>548</v>
      </c>
      <c r="R196" s="59" t="s">
        <v>548</v>
      </c>
      <c r="S196" s="59" t="s">
        <v>548</v>
      </c>
      <c r="T196" s="26">
        <v>0.80246913580246915</v>
      </c>
      <c r="U196" s="26">
        <v>1</v>
      </c>
      <c r="V196" s="61">
        <f t="shared" ref="V196:V259" si="9">AVERAGE(P196:U196)</f>
        <v>0.90123456790123457</v>
      </c>
      <c r="W196" s="52" t="s">
        <v>548</v>
      </c>
      <c r="X196" s="57"/>
      <c r="Y196" s="58"/>
    </row>
    <row r="197" spans="2:25" ht="13.5" x14ac:dyDescent="0.35">
      <c r="B197" s="43">
        <v>195</v>
      </c>
      <c r="C197" s="49">
        <v>169528</v>
      </c>
      <c r="D197" s="48" t="s">
        <v>323</v>
      </c>
      <c r="E197" s="48" t="s">
        <v>144</v>
      </c>
      <c r="F197" s="48" t="str">
        <f>VLOOKUP(C197,'[2]Control programa E'!$B$13:$M$390,12,0)</f>
        <v>Área Norte</v>
      </c>
      <c r="G197" s="48" t="str">
        <f>VLOOKUP(C197,'[2]Control programa E'!$B$13:$W$390,22,0)</f>
        <v>Armando Antonio Donado Zuñiga</v>
      </c>
      <c r="H197" s="48" t="str">
        <f>VLOOKUP(C197,'[2]Control programa E'!$B$13:$R$390,17,0)</f>
        <v>ANGELA BARANDICA</v>
      </c>
      <c r="I197" s="23">
        <f>VLOOKUP(C197,[3]Resumen!$F$3:$Q$367,3,0)</f>
        <v>0.97979797979797978</v>
      </c>
      <c r="J197" s="23">
        <f>VLOOKUP(C197,[3]Resumen!$F$3:$Q$367,4,0)</f>
        <v>1</v>
      </c>
      <c r="K197" s="23">
        <f>VLOOKUP(C197,[3]Resumen!$F$3:$Q$367,5,0)</f>
        <v>0.86046511627906974</v>
      </c>
      <c r="L197" s="23">
        <f>VLOOKUP(C197,[3]Resumen!$F$3:$Q$367,6,0)</f>
        <v>0.86046511627906974</v>
      </c>
      <c r="M197" s="23">
        <f>VLOOKUP(C197,[3]Resumen!$F$3:$Q$367,7,0)</f>
        <v>0.87804878048780488</v>
      </c>
      <c r="N197" s="35">
        <f>VLOOKUP(C197,[3]Resumen!$F$3:$Q$367,8,0)</f>
        <v>0.66666666666666663</v>
      </c>
      <c r="O197" s="60">
        <f t="shared" ref="O197:O259" si="10">AVERAGE(I197:N197)</f>
        <v>0.87424060991843178</v>
      </c>
      <c r="P197" s="23">
        <f>VLOOKUP(C197,[3]Resumen!$F$3:$Q$367,9,0)</f>
        <v>0.77922077922077926</v>
      </c>
      <c r="Q197" s="23">
        <f>VLOOKUP(C197,[3]Resumen!$F$3:$Q$367,10,0)</f>
        <v>0.93827160493827155</v>
      </c>
      <c r="R197" s="23">
        <f>VLOOKUP(C197,[3]Resumen!$F$3:$Q$367,11,0)</f>
        <v>0.93827160493827155</v>
      </c>
      <c r="S197" s="23">
        <f>VLOOKUP(C197,[3]Resumen!$F$3:$Q$367,12,0)</f>
        <v>0.97530864197530864</v>
      </c>
      <c r="T197" s="23">
        <v>0.82278481012658233</v>
      </c>
      <c r="U197" s="23">
        <v>0.97530864197530864</v>
      </c>
      <c r="V197" s="60">
        <f t="shared" si="9"/>
        <v>0.90486101386242035</v>
      </c>
      <c r="W197" s="51">
        <f t="shared" ref="W197:W259" si="11">V197-O197</f>
        <v>3.0620403943988572E-2</v>
      </c>
      <c r="X197" s="57"/>
      <c r="Y197" s="58"/>
    </row>
    <row r="198" spans="2:25" ht="13.5" x14ac:dyDescent="0.35">
      <c r="B198" s="45">
        <v>196</v>
      </c>
      <c r="C198" s="47">
        <v>166781</v>
      </c>
      <c r="D198" s="46" t="s">
        <v>324</v>
      </c>
      <c r="E198" s="46" t="s">
        <v>78</v>
      </c>
      <c r="F198" s="46" t="str">
        <f>VLOOKUP(C198,'[2]Control programa E'!$B$13:$M$390,12,0)</f>
        <v>Área Centro</v>
      </c>
      <c r="G198" s="46" t="str">
        <f>VLOOKUP(C198,'[2]Control programa E'!$B$13:$W$390,22,0)</f>
        <v>Alberto Maya Durán</v>
      </c>
      <c r="H198" s="46" t="str">
        <f>VLOOKUP(C198,'[2]Control programa E'!$B$13:$R$390,17,0)</f>
        <v xml:space="preserve">JUAN PABLO PIÑEROS </v>
      </c>
      <c r="I198" s="26">
        <f>VLOOKUP(C198,[3]Resumen!$F$3:$Q$367,3,0)</f>
        <v>0.87755102040816324</v>
      </c>
      <c r="J198" s="26">
        <f>VLOOKUP(C198,[3]Resumen!$F$3:$Q$367,4,0)</f>
        <v>0.89690721649484539</v>
      </c>
      <c r="K198" s="26">
        <f>VLOOKUP(C198,[3]Resumen!$F$3:$Q$367,5,0)</f>
        <v>0.93</v>
      </c>
      <c r="L198" s="26">
        <f>VLOOKUP(C198,[3]Resumen!$F$3:$Q$367,6,0)</f>
        <v>0.96938775510204078</v>
      </c>
      <c r="M198" s="26">
        <f>VLOOKUP(C198,[3]Resumen!$F$3:$Q$367,7,0)</f>
        <v>0.97560975609756095</v>
      </c>
      <c r="N198" s="26">
        <f>VLOOKUP(C198,[3]Resumen!$F$3:$Q$367,8,0)</f>
        <v>0.97560975609756095</v>
      </c>
      <c r="O198" s="61">
        <f t="shared" si="10"/>
        <v>0.93751091736669523</v>
      </c>
      <c r="P198" s="26">
        <f>VLOOKUP(C198,[3]Resumen!$F$3:$Q$367,9,0)</f>
        <v>0.75609756097560976</v>
      </c>
      <c r="Q198" s="26">
        <f>VLOOKUP(C198,[3]Resumen!$F$3:$Q$367,10,0)</f>
        <v>0.91249999999999998</v>
      </c>
      <c r="R198" s="26">
        <f>VLOOKUP(C198,[3]Resumen!$F$3:$Q$367,11,0)</f>
        <v>0.93902439024390238</v>
      </c>
      <c r="S198" s="26">
        <f>VLOOKUP(C198,[3]Resumen!$F$3:$Q$367,12,0)</f>
        <v>0.92682926829268297</v>
      </c>
      <c r="T198" s="26">
        <v>0.81707317073170727</v>
      </c>
      <c r="U198" s="26">
        <v>0.97560975609756095</v>
      </c>
      <c r="V198" s="61">
        <f t="shared" si="9"/>
        <v>0.88785569105691053</v>
      </c>
      <c r="W198" s="52">
        <f t="shared" si="11"/>
        <v>-4.9655226309784695E-2</v>
      </c>
      <c r="X198" s="57"/>
      <c r="Y198" s="58"/>
    </row>
    <row r="199" spans="2:25" ht="13.5" x14ac:dyDescent="0.35">
      <c r="B199" s="43">
        <v>197</v>
      </c>
      <c r="C199" s="49">
        <v>110263</v>
      </c>
      <c r="D199" s="48" t="s">
        <v>325</v>
      </c>
      <c r="E199" s="48" t="s">
        <v>78</v>
      </c>
      <c r="F199" s="48" t="str">
        <f>VLOOKUP(C199,'[2]Control programa E'!$B$13:$M$390,12,0)</f>
        <v>Área Centro</v>
      </c>
      <c r="G199" s="48" t="str">
        <f>VLOOKUP(C199,'[2]Control programa E'!$B$13:$W$390,22,0)</f>
        <v>Rafael Sarmiento</v>
      </c>
      <c r="H199" s="48" t="str">
        <f>VLOOKUP(C199,'[2]Control programa E'!$B$13:$R$390,17,0)</f>
        <v>SEBASTIAN PARDO</v>
      </c>
      <c r="I199" s="23">
        <f>VLOOKUP(C199,[3]Resumen!$F$3:$Q$367,3,0)</f>
        <v>0.91836734693877553</v>
      </c>
      <c r="J199" s="23">
        <f>VLOOKUP(C199,[3]Resumen!$F$3:$Q$367,4,0)</f>
        <v>0.84210526315789469</v>
      </c>
      <c r="K199" s="23">
        <f>VLOOKUP(C199,[3]Resumen!$F$3:$Q$367,5,0)</f>
        <v>0.91764705882352937</v>
      </c>
      <c r="L199" s="23">
        <f>VLOOKUP(C199,[3]Resumen!$F$3:$Q$367,6,0)</f>
        <v>0.875</v>
      </c>
      <c r="M199" s="23">
        <f>VLOOKUP(C199,[3]Resumen!$F$3:$Q$367,7,0)</f>
        <v>0.89610389610389607</v>
      </c>
      <c r="N199" s="23">
        <f>VLOOKUP(C199,[3]Resumen!$F$3:$Q$367,8,0)</f>
        <v>0.92</v>
      </c>
      <c r="O199" s="60">
        <f t="shared" si="10"/>
        <v>0.89487059417068249</v>
      </c>
      <c r="P199" s="23">
        <f>VLOOKUP(C199,[3]Resumen!$F$3:$Q$367,9,0)</f>
        <v>1</v>
      </c>
      <c r="Q199" s="23">
        <f>VLOOKUP(C199,[3]Resumen!$F$3:$Q$367,10,0)</f>
        <v>0.80821917808219179</v>
      </c>
      <c r="R199" s="35">
        <f>VLOOKUP(C199,[3]Resumen!$F$3:$Q$367,11,0)</f>
        <v>0.72602739726027399</v>
      </c>
      <c r="S199" s="23">
        <f>VLOOKUP(C199,[3]Resumen!$F$3:$Q$367,12,0)</f>
        <v>0.94666666666666666</v>
      </c>
      <c r="T199" s="23">
        <v>1</v>
      </c>
      <c r="U199" s="23">
        <v>0.79220779220779225</v>
      </c>
      <c r="V199" s="60">
        <f t="shared" si="9"/>
        <v>0.87885350570282073</v>
      </c>
      <c r="W199" s="51">
        <f t="shared" si="11"/>
        <v>-1.6017088467861762E-2</v>
      </c>
      <c r="X199" s="57"/>
      <c r="Y199" s="58"/>
    </row>
    <row r="200" spans="2:25" ht="13.5" x14ac:dyDescent="0.35">
      <c r="B200" s="45">
        <v>198</v>
      </c>
      <c r="C200" s="47">
        <v>170735</v>
      </c>
      <c r="D200" s="46" t="s">
        <v>326</v>
      </c>
      <c r="E200" s="46" t="s">
        <v>13</v>
      </c>
      <c r="F200" s="46" t="str">
        <f>VLOOKUP(C200,'[2]Control programa E'!$B$13:$M$390,12,0)</f>
        <v>Área Sur</v>
      </c>
      <c r="G200" s="46" t="str">
        <f>VLOOKUP(C200,'[2]Control programa E'!$B$13:$W$390,22,0)</f>
        <v>REDH: Humberto Hernandez</v>
      </c>
      <c r="H200" s="46" t="str">
        <f>VLOOKUP(C200,'[2]Control programa E'!$B$13:$R$390,17,0)</f>
        <v>MARIANA VELEZ</v>
      </c>
      <c r="I200" s="26">
        <f>VLOOKUP(C200,[3]Resumen!$F$3:$Q$367,3,0)</f>
        <v>0.85263157894736841</v>
      </c>
      <c r="J200" s="34">
        <f>VLOOKUP(C200,[3]Resumen!$F$3:$Q$367,4,0)</f>
        <v>0.68478260869565222</v>
      </c>
      <c r="K200" s="26">
        <f>VLOOKUP(C200,[3]Resumen!$F$3:$Q$367,5,0)</f>
        <v>0.8936170212765957</v>
      </c>
      <c r="L200" s="34">
        <f>VLOOKUP(C200,[3]Resumen!$F$3:$Q$367,6,0)</f>
        <v>0.72340425531914898</v>
      </c>
      <c r="M200" s="26">
        <f>VLOOKUP(C200,[3]Resumen!$F$3:$Q$367,7,0)</f>
        <v>0.90123456790123457</v>
      </c>
      <c r="N200" s="26">
        <f>VLOOKUP(C200,[3]Resumen!$F$3:$Q$367,8,0)</f>
        <v>0.77777777777777779</v>
      </c>
      <c r="O200" s="61">
        <f t="shared" si="10"/>
        <v>0.80557463498629633</v>
      </c>
      <c r="P200" s="26">
        <f>VLOOKUP(C200,[3]Resumen!$F$3:$Q$367,9,0)</f>
        <v>0.83950617283950613</v>
      </c>
      <c r="Q200" s="26">
        <f>VLOOKUP(C200,[3]Resumen!$F$3:$Q$367,10,0)</f>
        <v>0.88888888888888884</v>
      </c>
      <c r="R200" s="26">
        <f>VLOOKUP(C200,[3]Resumen!$F$3:$Q$367,11,0)</f>
        <v>0.77777777777777779</v>
      </c>
      <c r="S200" s="26">
        <f>VLOOKUP(C200,[3]Resumen!$F$3:$Q$367,12,0)</f>
        <v>1</v>
      </c>
      <c r="T200" s="26">
        <v>0.97468354430379744</v>
      </c>
      <c r="U200" s="26">
        <v>0.80281690140845074</v>
      </c>
      <c r="V200" s="61">
        <f t="shared" si="9"/>
        <v>0.88061221420307023</v>
      </c>
      <c r="W200" s="52">
        <f t="shared" si="11"/>
        <v>7.5037579216773898E-2</v>
      </c>
      <c r="X200" s="57"/>
      <c r="Y200" s="58"/>
    </row>
    <row r="201" spans="2:25" ht="13.5" x14ac:dyDescent="0.35">
      <c r="B201" s="43">
        <v>199</v>
      </c>
      <c r="C201" s="49">
        <v>109764</v>
      </c>
      <c r="D201" s="48" t="s">
        <v>327</v>
      </c>
      <c r="E201" s="48" t="s">
        <v>120</v>
      </c>
      <c r="F201" s="48" t="str">
        <f>VLOOKUP(C201,'[2]Control programa E'!$B$13:$M$390,12,0)</f>
        <v>Área Sur</v>
      </c>
      <c r="G201" s="48" t="str">
        <f>VLOOKUP(C201,'[2]Control programa E'!$B$13:$W$390,22,0)</f>
        <v>GREEN SAS: Jose Vicente Enriquez</v>
      </c>
      <c r="H201" s="48" t="str">
        <f>VLOOKUP(C201,'[2]Control programa E'!$B$13:$R$390,17,0)</f>
        <v>CLAUDIA PINILLA</v>
      </c>
      <c r="I201" s="23">
        <f>VLOOKUP(C201,[3]Resumen!$F$3:$Q$367,3,0)</f>
        <v>0.82474226804123707</v>
      </c>
      <c r="J201" s="35">
        <f>VLOOKUP(C201,[3]Resumen!$F$3:$Q$367,4,0)</f>
        <v>0.7010309278350515</v>
      </c>
      <c r="K201" s="35">
        <f>VLOOKUP(C201,[3]Resumen!$F$3:$Q$367,5,0)</f>
        <v>0.72164948453608246</v>
      </c>
      <c r="L201" s="23">
        <f>VLOOKUP(C201,[3]Resumen!$F$3:$Q$367,6,0)</f>
        <v>0.88888888888888884</v>
      </c>
      <c r="M201" s="23">
        <f>VLOOKUP(C201,[3]Resumen!$F$3:$Q$367,7,0)</f>
        <v>0.9285714285714286</v>
      </c>
      <c r="N201" s="59" t="s">
        <v>548</v>
      </c>
      <c r="O201" s="60">
        <f t="shared" si="10"/>
        <v>0.81297659957453772</v>
      </c>
      <c r="P201" s="59" t="s">
        <v>548</v>
      </c>
      <c r="Q201" s="59" t="s">
        <v>548</v>
      </c>
      <c r="R201" s="59" t="s">
        <v>548</v>
      </c>
      <c r="S201" s="59" t="s">
        <v>548</v>
      </c>
      <c r="T201" s="23">
        <v>0.91666666666666663</v>
      </c>
      <c r="U201" s="23">
        <v>0.86904761904761907</v>
      </c>
      <c r="V201" s="60">
        <f t="shared" si="9"/>
        <v>0.89285714285714279</v>
      </c>
      <c r="W201" s="51">
        <f t="shared" si="11"/>
        <v>7.9880543282605077E-2</v>
      </c>
      <c r="X201" s="57"/>
      <c r="Y201" s="58"/>
    </row>
    <row r="202" spans="2:25" ht="13.5" x14ac:dyDescent="0.35">
      <c r="B202" s="45">
        <v>200</v>
      </c>
      <c r="C202" s="47">
        <v>171094</v>
      </c>
      <c r="D202" s="46" t="s">
        <v>329</v>
      </c>
      <c r="E202" s="46" t="s">
        <v>328</v>
      </c>
      <c r="F202" s="46" t="str">
        <f>VLOOKUP(C202,'[2]Control programa E'!$B$13:$M$390,12,0)</f>
        <v>Área Centro</v>
      </c>
      <c r="G202" s="46" t="str">
        <f>VLOOKUP(C202,'[2]Control programa E'!$B$13:$W$390,22,0)</f>
        <v>Pedro Latiff</v>
      </c>
      <c r="H202" s="46" t="str">
        <f>VLOOKUP(C202,'[2]Control programa E'!$B$13:$R$390,17,0)</f>
        <v>YOLIMA MESA</v>
      </c>
      <c r="I202" s="34">
        <f>VLOOKUP(C202,[3]Resumen!$F$3:$Q$367,3,0)</f>
        <v>0.71</v>
      </c>
      <c r="J202" s="34">
        <f>VLOOKUP(C202,[3]Resumen!$F$3:$Q$367,4,0)</f>
        <v>0.71568627450980393</v>
      </c>
      <c r="K202" s="36">
        <f>VLOOKUP(C202,[3]Resumen!$F$3:$Q$367,5,0)</f>
        <v>0.59793814432989689</v>
      </c>
      <c r="L202" s="26">
        <f>VLOOKUP(C202,[3]Resumen!$F$3:$Q$367,6,0)</f>
        <v>0.78787878787878785</v>
      </c>
      <c r="M202" s="26">
        <f>VLOOKUP(C202,[3]Resumen!$F$3:$Q$367,7,0)</f>
        <v>0.83950617283950613</v>
      </c>
      <c r="N202" s="26">
        <f>VLOOKUP(C202,[3]Resumen!$F$3:$Q$367,8,0)</f>
        <v>0.86075949367088611</v>
      </c>
      <c r="O202" s="61">
        <f t="shared" si="10"/>
        <v>0.75196147887148024</v>
      </c>
      <c r="P202" s="26">
        <f>VLOOKUP(C202,[3]Resumen!$F$3:$Q$367,9,0)</f>
        <v>0.8666666666666667</v>
      </c>
      <c r="Q202" s="26">
        <f>VLOOKUP(C202,[3]Resumen!$F$3:$Q$367,10,0)</f>
        <v>0.94936708860759489</v>
      </c>
      <c r="R202" s="26">
        <f>VLOOKUP(C202,[3]Resumen!$F$3:$Q$367,11,0)</f>
        <v>0.97530864197530864</v>
      </c>
      <c r="S202" s="26">
        <f>VLOOKUP(C202,[3]Resumen!$F$3:$Q$367,12,0)</f>
        <v>0.87341772151898733</v>
      </c>
      <c r="T202" s="26">
        <v>0.94936708860759489</v>
      </c>
      <c r="U202" s="26">
        <v>0.83544303797468356</v>
      </c>
      <c r="V202" s="61">
        <f t="shared" si="9"/>
        <v>0.90826170755847269</v>
      </c>
      <c r="W202" s="52">
        <f t="shared" si="11"/>
        <v>0.15630022868699245</v>
      </c>
      <c r="X202" s="57"/>
      <c r="Y202" s="58"/>
    </row>
    <row r="203" spans="2:25" ht="13.5" x14ac:dyDescent="0.35">
      <c r="B203" s="43">
        <v>201</v>
      </c>
      <c r="C203" s="49">
        <v>170521</v>
      </c>
      <c r="D203" s="48" t="s">
        <v>330</v>
      </c>
      <c r="E203" s="48" t="s">
        <v>78</v>
      </c>
      <c r="F203" s="48" t="str">
        <f>VLOOKUP(C203,'[2]Control programa E'!$B$13:$M$390,12,0)</f>
        <v>Área Centro</v>
      </c>
      <c r="G203" s="48" t="str">
        <f>VLOOKUP(C203,'[2]Control programa E'!$B$13:$W$390,22,0)</f>
        <v>COESCO: Julian Torrado</v>
      </c>
      <c r="H203" s="48" t="str">
        <f>VLOOKUP(C203,'[2]Control programa E'!$B$13:$R$390,17,0)</f>
        <v>SEBASTIAN PARDO</v>
      </c>
      <c r="I203" s="23">
        <f>VLOOKUP(C203,[3]Resumen!$F$3:$Q$367,3,0)</f>
        <v>0.92783505154639179</v>
      </c>
      <c r="J203" s="35">
        <f>VLOOKUP(C203,[3]Resumen!$F$3:$Q$367,4,0)</f>
        <v>0.72916666666666663</v>
      </c>
      <c r="K203" s="23">
        <f>VLOOKUP(C203,[3]Resumen!$F$3:$Q$367,5,0)</f>
        <v>0.97979797979797978</v>
      </c>
      <c r="L203" s="23">
        <f>VLOOKUP(C203,[3]Resumen!$F$3:$Q$367,6,0)</f>
        <v>0.97938144329896903</v>
      </c>
      <c r="M203" s="23">
        <f>VLOOKUP(C203,[3]Resumen!$F$3:$Q$367,7,0)</f>
        <v>0.89873417721518989</v>
      </c>
      <c r="N203" s="23">
        <f>VLOOKUP(C203,[3]Resumen!$F$3:$Q$367,8,0)</f>
        <v>0.810126582278481</v>
      </c>
      <c r="O203" s="60">
        <f t="shared" si="10"/>
        <v>0.88750698346727974</v>
      </c>
      <c r="P203" s="23">
        <f>VLOOKUP(C203,[3]Resumen!$F$3:$Q$367,9,0)</f>
        <v>0.97101449275362317</v>
      </c>
      <c r="Q203" s="23">
        <f>VLOOKUP(C203,[3]Resumen!$F$3:$Q$367,10,0)</f>
        <v>1</v>
      </c>
      <c r="R203" s="23">
        <f>VLOOKUP(C203,[3]Resumen!$F$3:$Q$367,11,0)</f>
        <v>0.95061728395061729</v>
      </c>
      <c r="S203" s="23">
        <f>VLOOKUP(C203,[3]Resumen!$F$3:$Q$367,12,0)</f>
        <v>0.81818181818181823</v>
      </c>
      <c r="T203" s="23">
        <v>1</v>
      </c>
      <c r="U203" s="23">
        <v>0.77777777777777779</v>
      </c>
      <c r="V203" s="60">
        <f t="shared" si="9"/>
        <v>0.91959856211063939</v>
      </c>
      <c r="W203" s="51">
        <f t="shared" si="11"/>
        <v>3.2091578643359653E-2</v>
      </c>
      <c r="X203" s="57"/>
      <c r="Y203" s="58"/>
    </row>
    <row r="204" spans="2:25" ht="13.5" x14ac:dyDescent="0.35">
      <c r="B204" s="45">
        <v>202</v>
      </c>
      <c r="C204" s="47">
        <v>112309</v>
      </c>
      <c r="D204" s="46" t="s">
        <v>332</v>
      </c>
      <c r="E204" s="46" t="s">
        <v>331</v>
      </c>
      <c r="F204" s="46" t="str">
        <f>VLOOKUP(C204,'[2]Control programa E'!$B$13:$M$390,12,0)</f>
        <v>Área Centro</v>
      </c>
      <c r="G204" s="46" t="str">
        <f>VLOOKUP(C204,'[2]Control programa E'!$B$13:$W$390,22,0)</f>
        <v>Alex Erney Montealegre</v>
      </c>
      <c r="H204" s="46" t="str">
        <f>VLOOKUP(C204,'[2]Control programa E'!$B$13:$R$390,17,0)</f>
        <v>JOHANA BOTERO</v>
      </c>
      <c r="I204" s="36">
        <f>VLOOKUP(C204,[3]Resumen!$F$3:$Q$367,3,0)</f>
        <v>0.50980392156862742</v>
      </c>
      <c r="J204" s="26">
        <f>VLOOKUP(C204,[3]Resumen!$F$3:$Q$367,4,0)</f>
        <v>0.91489361702127658</v>
      </c>
      <c r="K204" s="26">
        <f>VLOOKUP(C204,[3]Resumen!$F$3:$Q$367,5,0)</f>
        <v>0.96907216494845361</v>
      </c>
      <c r="L204" s="26">
        <f>VLOOKUP(C204,[3]Resumen!$F$3:$Q$367,6,0)</f>
        <v>0.97058823529411764</v>
      </c>
      <c r="M204" s="26">
        <f>VLOOKUP(C204,[3]Resumen!$F$3:$Q$367,7,0)</f>
        <v>0.79761904761904767</v>
      </c>
      <c r="N204" s="26">
        <f>VLOOKUP(C204,[3]Resumen!$F$3:$Q$367,8,0)</f>
        <v>0.9285714285714286</v>
      </c>
      <c r="O204" s="61">
        <f t="shared" si="10"/>
        <v>0.84842473583715872</v>
      </c>
      <c r="P204" s="26">
        <f>VLOOKUP(C204,[3]Resumen!$F$3:$Q$367,9,0)</f>
        <v>0.8571428571428571</v>
      </c>
      <c r="Q204" s="26">
        <f>VLOOKUP(C204,[3]Resumen!$F$3:$Q$367,10,0)</f>
        <v>0.7857142857142857</v>
      </c>
      <c r="R204" s="26">
        <f>VLOOKUP(C204,[3]Resumen!$F$3:$Q$367,11,0)</f>
        <v>1</v>
      </c>
      <c r="S204" s="26">
        <f>VLOOKUP(C204,[3]Resumen!$F$3:$Q$367,12,0)</f>
        <v>1</v>
      </c>
      <c r="T204" s="26">
        <v>1</v>
      </c>
      <c r="U204" s="26">
        <v>0.77380952380952384</v>
      </c>
      <c r="V204" s="61">
        <f t="shared" si="9"/>
        <v>0.90277777777777768</v>
      </c>
      <c r="W204" s="52">
        <f t="shared" si="11"/>
        <v>5.4353041940618962E-2</v>
      </c>
      <c r="X204" s="57"/>
      <c r="Y204" s="58"/>
    </row>
    <row r="205" spans="2:25" ht="13.5" x14ac:dyDescent="0.35">
      <c r="B205" s="43">
        <v>203</v>
      </c>
      <c r="C205" s="49">
        <v>164473</v>
      </c>
      <c r="D205" s="48" t="s">
        <v>333</v>
      </c>
      <c r="E205" s="48" t="s">
        <v>120</v>
      </c>
      <c r="F205" s="48" t="str">
        <f>VLOOKUP(C205,'[2]Control programa E'!$B$13:$M$390,12,0)</f>
        <v>Área Sur</v>
      </c>
      <c r="G205" s="48" t="str">
        <f>VLOOKUP(C205,'[2]Control programa E'!$B$13:$W$390,22,0)</f>
        <v>VILLALOBOS: Oscar Rojas</v>
      </c>
      <c r="H205" s="48" t="str">
        <f>VLOOKUP(C205,'[2]Control programa E'!$B$13:$R$390,17,0)</f>
        <v>CATALINA QUINTERO</v>
      </c>
      <c r="I205" s="23">
        <f>VLOOKUP(C205,[3]Resumen!$F$3:$Q$367,3,0)</f>
        <v>0.88659793814432986</v>
      </c>
      <c r="J205" s="23">
        <f>VLOOKUP(C205,[3]Resumen!$F$3:$Q$367,4,0)</f>
        <v>0.84848484848484851</v>
      </c>
      <c r="K205" s="23">
        <f>VLOOKUP(C205,[3]Resumen!$F$3:$Q$367,5,0)</f>
        <v>0.85106382978723405</v>
      </c>
      <c r="L205" s="35">
        <f>VLOOKUP(C205,[3]Resumen!$F$3:$Q$367,6,0)</f>
        <v>0.6262626262626263</v>
      </c>
      <c r="M205" s="23">
        <f>VLOOKUP(C205,[3]Resumen!$F$3:$Q$367,7,0)</f>
        <v>0.94047619047619047</v>
      </c>
      <c r="N205" s="23">
        <f>VLOOKUP(C205,[3]Resumen!$F$3:$Q$367,8,0)</f>
        <v>0.94047619047619047</v>
      </c>
      <c r="O205" s="60">
        <f t="shared" si="10"/>
        <v>0.84889360393857005</v>
      </c>
      <c r="P205" s="23">
        <f>VLOOKUP(C205,[3]Resumen!$F$3:$Q$367,9,0)</f>
        <v>0.94047619047619047</v>
      </c>
      <c r="Q205" s="23">
        <f>VLOOKUP(C205,[3]Resumen!$F$3:$Q$367,10,0)</f>
        <v>0.94047619047619047</v>
      </c>
      <c r="R205" s="35">
        <f>VLOOKUP(C205,[3]Resumen!$F$3:$Q$367,11,0)</f>
        <v>0.6785714285714286</v>
      </c>
      <c r="S205" s="37">
        <f>VLOOKUP(C205,[3]Resumen!$F$3:$Q$367,12,0)</f>
        <v>0.38095238095238093</v>
      </c>
      <c r="T205" s="23">
        <v>1</v>
      </c>
      <c r="U205" s="23">
        <v>0.77380952380952384</v>
      </c>
      <c r="V205" s="60">
        <f t="shared" si="9"/>
        <v>0.7857142857142857</v>
      </c>
      <c r="W205" s="51">
        <f t="shared" si="11"/>
        <v>-6.3179318224284353E-2</v>
      </c>
      <c r="X205" s="57"/>
      <c r="Y205" s="58"/>
    </row>
    <row r="206" spans="2:25" ht="13.5" x14ac:dyDescent="0.35">
      <c r="B206" s="45">
        <v>204</v>
      </c>
      <c r="C206" s="47">
        <v>110665</v>
      </c>
      <c r="D206" s="46" t="s">
        <v>334</v>
      </c>
      <c r="E206" s="46" t="s">
        <v>236</v>
      </c>
      <c r="F206" s="46" t="str">
        <f>VLOOKUP(C206,'[2]Control programa E'!$B$13:$M$390,12,0)</f>
        <v>Área Sur</v>
      </c>
      <c r="G206" s="46" t="str">
        <f>VLOOKUP(C206,'[2]Control programa E'!$B$13:$W$390,22,0)</f>
        <v>COESCO: Francisco Diez</v>
      </c>
      <c r="H206" s="46" t="str">
        <f>VLOOKUP(C206,'[2]Control programa E'!$B$13:$R$390,17,0)</f>
        <v>JOHANA BOTERO</v>
      </c>
      <c r="I206" s="36">
        <f>VLOOKUP(C206,[3]Resumen!$F$3:$Q$367,3,0)</f>
        <v>0.57843137254901966</v>
      </c>
      <c r="J206" s="26">
        <f>VLOOKUP(C206,[3]Resumen!$F$3:$Q$367,4,0)</f>
        <v>0.81372549019607843</v>
      </c>
      <c r="K206" s="26">
        <f>VLOOKUP(C206,[3]Resumen!$F$3:$Q$367,5,0)</f>
        <v>0.89320388349514568</v>
      </c>
      <c r="L206" s="26">
        <f>VLOOKUP(C206,[3]Resumen!$F$3:$Q$367,6,0)</f>
        <v>0.90196078431372551</v>
      </c>
      <c r="M206" s="26">
        <f>VLOOKUP(C206,[3]Resumen!$F$3:$Q$367,7,0)</f>
        <v>0.83950617283950613</v>
      </c>
      <c r="N206" s="26">
        <f>VLOOKUP(C206,[3]Resumen!$F$3:$Q$367,8,0)</f>
        <v>0.86486486486486491</v>
      </c>
      <c r="O206" s="61">
        <f t="shared" si="10"/>
        <v>0.81528209470972335</v>
      </c>
      <c r="P206" s="26">
        <f>VLOOKUP(C206,[3]Resumen!$F$3:$Q$367,9,0)</f>
        <v>0.90123456790123457</v>
      </c>
      <c r="Q206" s="26">
        <f>VLOOKUP(C206,[3]Resumen!$F$3:$Q$367,10,0)</f>
        <v>0.91666666666666663</v>
      </c>
      <c r="R206" s="26">
        <f>VLOOKUP(C206,[3]Resumen!$F$3:$Q$367,11,0)</f>
        <v>0.8214285714285714</v>
      </c>
      <c r="S206" s="36">
        <f>VLOOKUP(C206,[3]Resumen!$F$3:$Q$367,12,0)</f>
        <v>0.42499999999999999</v>
      </c>
      <c r="T206" s="26">
        <v>0.9285714285714286</v>
      </c>
      <c r="U206" s="26">
        <v>0.84523809523809523</v>
      </c>
      <c r="V206" s="61">
        <f t="shared" si="9"/>
        <v>0.80635655496766601</v>
      </c>
      <c r="W206" s="52">
        <f t="shared" si="11"/>
        <v>-8.9255397420573424E-3</v>
      </c>
      <c r="X206" s="57"/>
      <c r="Y206" s="58"/>
    </row>
    <row r="207" spans="2:25" ht="13.5" x14ac:dyDescent="0.35">
      <c r="B207" s="43">
        <v>205</v>
      </c>
      <c r="C207" s="49">
        <v>110440</v>
      </c>
      <c r="D207" s="48" t="s">
        <v>335</v>
      </c>
      <c r="E207" s="48" t="s">
        <v>9</v>
      </c>
      <c r="F207" s="48" t="str">
        <f>VLOOKUP(C207,'[2]Control programa E'!$B$13:$M$390,12,0)</f>
        <v>Área Norte</v>
      </c>
      <c r="G207" s="48" t="str">
        <f>VLOOKUP(C207,'[2]Control programa E'!$B$13:$W$390,22,0)</f>
        <v>COESCO: Alexander Trujillo</v>
      </c>
      <c r="H207" s="48" t="str">
        <f>VLOOKUP(C207,'[2]Control programa E'!$B$13:$R$390,17,0)</f>
        <v>ANDRES FELIPE PENNA</v>
      </c>
      <c r="I207" s="23">
        <f>VLOOKUP(C207,[3]Resumen!$F$3:$Q$367,3,0)</f>
        <v>0.83838383838383834</v>
      </c>
      <c r="J207" s="23">
        <f>VLOOKUP(C207,[3]Resumen!$F$3:$Q$367,4,0)</f>
        <v>1</v>
      </c>
      <c r="K207" s="23">
        <f>VLOOKUP(C207,[3]Resumen!$F$3:$Q$367,5,0)</f>
        <v>1</v>
      </c>
      <c r="L207" s="23">
        <f>VLOOKUP(C207,[3]Resumen!$F$3:$Q$367,6,0)</f>
        <v>0.97058823529411764</v>
      </c>
      <c r="M207" s="23">
        <f>VLOOKUP(C207,[3]Resumen!$F$3:$Q$367,7,0)</f>
        <v>1</v>
      </c>
      <c r="N207" s="35">
        <f>VLOOKUP(C207,[3]Resumen!$F$3:$Q$367,8,0)</f>
        <v>0.73809523809523814</v>
      </c>
      <c r="O207" s="60">
        <f t="shared" si="10"/>
        <v>0.92451121862886565</v>
      </c>
      <c r="P207" s="23">
        <f>VLOOKUP(C207,[3]Resumen!$F$3:$Q$367,9,0)</f>
        <v>0.97619047619047616</v>
      </c>
      <c r="Q207" s="23">
        <f>VLOOKUP(C207,[3]Resumen!$F$3:$Q$367,10,0)</f>
        <v>0.95121951219512191</v>
      </c>
      <c r="R207" s="23">
        <f>VLOOKUP(C207,[3]Resumen!$F$3:$Q$367,11,0)</f>
        <v>0.80952380952380953</v>
      </c>
      <c r="S207" s="23">
        <f>VLOOKUP(C207,[3]Resumen!$F$3:$Q$367,12,0)</f>
        <v>0.9285714285714286</v>
      </c>
      <c r="T207" s="23">
        <v>1</v>
      </c>
      <c r="U207" s="23">
        <v>0.76190476190476186</v>
      </c>
      <c r="V207" s="60">
        <f t="shared" si="9"/>
        <v>0.90456833139759973</v>
      </c>
      <c r="W207" s="51">
        <f t="shared" si="11"/>
        <v>-1.9942887231265916E-2</v>
      </c>
      <c r="X207" s="57"/>
      <c r="Y207" s="58"/>
    </row>
    <row r="208" spans="2:25" ht="13.5" x14ac:dyDescent="0.35">
      <c r="B208" s="45">
        <v>206</v>
      </c>
      <c r="C208" s="47">
        <v>110103</v>
      </c>
      <c r="D208" s="46" t="s">
        <v>336</v>
      </c>
      <c r="E208" s="46" t="s">
        <v>9</v>
      </c>
      <c r="F208" s="46" t="str">
        <f>VLOOKUP(C208,'[2]Control programa E'!$B$13:$M$390,12,0)</f>
        <v>Área Norte</v>
      </c>
      <c r="G208" s="46" t="str">
        <f>VLOOKUP(C208,'[2]Control programa E'!$B$13:$W$390,22,0)</f>
        <v>Guillermo Trujillo</v>
      </c>
      <c r="H208" s="46" t="str">
        <f>VLOOKUP(C208,'[2]Control programa E'!$B$13:$R$390,17,0)</f>
        <v>OLGA LUCIA RESTREPO</v>
      </c>
      <c r="I208" s="26">
        <f>VLOOKUP(C208,[3]Resumen!$F$3:$Q$367,3,0)</f>
        <v>0.86315789473684212</v>
      </c>
      <c r="J208" s="26">
        <f>VLOOKUP(C208,[3]Resumen!$F$3:$Q$367,4,0)</f>
        <v>0.83838383838383834</v>
      </c>
      <c r="K208" s="26">
        <f>VLOOKUP(C208,[3]Resumen!$F$3:$Q$367,5,0)</f>
        <v>0.94845360824742264</v>
      </c>
      <c r="L208" s="34">
        <f>VLOOKUP(C208,[3]Resumen!$F$3:$Q$367,6,0)</f>
        <v>0.65957446808510634</v>
      </c>
      <c r="M208" s="36">
        <f>VLOOKUP(C208,[3]Resumen!$F$3:$Q$367,7,0)</f>
        <v>0.44047619047619047</v>
      </c>
      <c r="N208" s="26">
        <f>VLOOKUP(C208,[3]Resumen!$F$3:$Q$367,8,0)</f>
        <v>0.9285714285714286</v>
      </c>
      <c r="O208" s="61">
        <f t="shared" si="10"/>
        <v>0.77976957141680481</v>
      </c>
      <c r="P208" s="34">
        <f>VLOOKUP(C208,[3]Resumen!$F$3:$Q$367,9,0)</f>
        <v>0.7142857142857143</v>
      </c>
      <c r="Q208" s="26">
        <f>VLOOKUP(C208,[3]Resumen!$F$3:$Q$367,10,0)</f>
        <v>1</v>
      </c>
      <c r="R208" s="26">
        <f>VLOOKUP(C208,[3]Resumen!$F$3:$Q$367,11,0)</f>
        <v>0.97619047619047616</v>
      </c>
      <c r="S208" s="26">
        <f>VLOOKUP(C208,[3]Resumen!$F$3:$Q$367,12,0)</f>
        <v>1</v>
      </c>
      <c r="T208" s="26">
        <v>0.84523809523809523</v>
      </c>
      <c r="U208" s="26">
        <v>0.91666666666666663</v>
      </c>
      <c r="V208" s="61">
        <f t="shared" si="9"/>
        <v>0.90873015873015872</v>
      </c>
      <c r="W208" s="52">
        <f t="shared" si="11"/>
        <v>0.12896058731335391</v>
      </c>
      <c r="X208" s="57"/>
      <c r="Y208" s="58"/>
    </row>
    <row r="209" spans="2:25" ht="13.5" x14ac:dyDescent="0.35">
      <c r="B209" s="43">
        <v>207</v>
      </c>
      <c r="C209" s="49">
        <v>109699</v>
      </c>
      <c r="D209" s="48" t="s">
        <v>338</v>
      </c>
      <c r="E209" s="48" t="s">
        <v>337</v>
      </c>
      <c r="F209" s="48" t="str">
        <f>VLOOKUP(C209,'[2]Control programa E'!$B$13:$M$390,12,0)</f>
        <v>Área Norte</v>
      </c>
      <c r="G209" s="48" t="str">
        <f>VLOOKUP(C209,'[2]Control programa E'!$B$13:$W$390,22,0)</f>
        <v>ACEVEDO: Cesar Acevedo</v>
      </c>
      <c r="H209" s="48" t="str">
        <f>VLOOKUP(C209,'[2]Control programa E'!$B$13:$R$390,17,0)</f>
        <v>ALVARO GUTIERREZ</v>
      </c>
      <c r="I209" s="23">
        <f>VLOOKUP(C209,[3]Resumen!$F$3:$Q$367,3,0)</f>
        <v>0.87619047619047619</v>
      </c>
      <c r="J209" s="35">
        <f>VLOOKUP(C209,[3]Resumen!$F$3:$Q$367,4,0)</f>
        <v>0.72380952380952379</v>
      </c>
      <c r="K209" s="35">
        <f>VLOOKUP(C209,[3]Resumen!$F$3:$Q$367,5,0)</f>
        <v>0.62857142857142856</v>
      </c>
      <c r="L209" s="37">
        <f>VLOOKUP(C209,[3]Resumen!$F$3:$Q$367,6,0)</f>
        <v>0.59803921568627449</v>
      </c>
      <c r="M209" s="23">
        <f>VLOOKUP(C209,[3]Resumen!$F$3:$Q$367,7,0)</f>
        <v>0.86904761904761907</v>
      </c>
      <c r="N209" s="23">
        <f>VLOOKUP(C209,[3]Resumen!$F$3:$Q$367,8,0)</f>
        <v>0.79761904761904767</v>
      </c>
      <c r="O209" s="60">
        <f t="shared" si="10"/>
        <v>0.7488795518207283</v>
      </c>
      <c r="P209" s="23">
        <f>VLOOKUP(C209,[3]Resumen!$F$3:$Q$367,9,0)</f>
        <v>0.83333333333333337</v>
      </c>
      <c r="Q209" s="37">
        <f>VLOOKUP(C209,[3]Resumen!$F$3:$Q$367,10,0)</f>
        <v>0.40476190476190477</v>
      </c>
      <c r="R209" s="37">
        <f>VLOOKUP(C209,[3]Resumen!$F$3:$Q$367,11,0)</f>
        <v>0.52380952380952384</v>
      </c>
      <c r="S209" s="23">
        <f>VLOOKUP(C209,[3]Resumen!$F$3:$Q$367,12,0)</f>
        <v>0.8902439024390244</v>
      </c>
      <c r="T209" s="23">
        <v>0.7857142857142857</v>
      </c>
      <c r="U209" s="23">
        <v>0.97619047619047616</v>
      </c>
      <c r="V209" s="60">
        <f t="shared" si="9"/>
        <v>0.73567557104142456</v>
      </c>
      <c r="W209" s="51">
        <f t="shared" si="11"/>
        <v>-1.3203980779303737E-2</v>
      </c>
      <c r="X209" s="57"/>
      <c r="Y209" s="58"/>
    </row>
    <row r="210" spans="2:25" ht="13.5" x14ac:dyDescent="0.35">
      <c r="B210" s="45">
        <v>208</v>
      </c>
      <c r="C210" s="47">
        <v>110710</v>
      </c>
      <c r="D210" s="46" t="s">
        <v>339</v>
      </c>
      <c r="E210" s="46" t="s">
        <v>236</v>
      </c>
      <c r="F210" s="46" t="str">
        <f>VLOOKUP(C210,'[2]Control programa E'!$B$13:$M$390,12,0)</f>
        <v>Área Sur</v>
      </c>
      <c r="G210" s="46" t="str">
        <f>VLOOKUP(C210,'[2]Control programa E'!$B$13:$W$390,22,0)</f>
        <v>COESCO: Francisco Diez</v>
      </c>
      <c r="H210" s="46" t="str">
        <f>VLOOKUP(C210,'[2]Control programa E'!$B$13:$R$390,17,0)</f>
        <v>JOHANA BOTERO</v>
      </c>
      <c r="I210" s="36">
        <f>VLOOKUP(C210,[3]Resumen!$F$3:$Q$367,3,0)</f>
        <v>0.34482758620689657</v>
      </c>
      <c r="J210" s="34">
        <f>VLOOKUP(C210,[3]Resumen!$F$3:$Q$367,4,0)</f>
        <v>0.62745098039215685</v>
      </c>
      <c r="K210" s="36">
        <f>VLOOKUP(C210,[3]Resumen!$F$3:$Q$367,5,0)</f>
        <v>0.54285714285714282</v>
      </c>
      <c r="L210" s="26">
        <f>VLOOKUP(C210,[3]Resumen!$F$3:$Q$367,6,0)</f>
        <v>0.8571428571428571</v>
      </c>
      <c r="M210" s="26">
        <f>VLOOKUP(C210,[3]Resumen!$F$3:$Q$367,7,0)</f>
        <v>0.8214285714285714</v>
      </c>
      <c r="N210" s="26">
        <f>VLOOKUP(C210,[3]Resumen!$F$3:$Q$367,8,0)</f>
        <v>0.8214285714285714</v>
      </c>
      <c r="O210" s="61">
        <f t="shared" si="10"/>
        <v>0.66918928490936602</v>
      </c>
      <c r="P210" s="26">
        <f>VLOOKUP(C210,[3]Resumen!$F$3:$Q$367,9,0)</f>
        <v>0.85135135135135132</v>
      </c>
      <c r="Q210" s="26">
        <f>VLOOKUP(C210,[3]Resumen!$F$3:$Q$367,10,0)</f>
        <v>0.9642857142857143</v>
      </c>
      <c r="R210" s="26">
        <f>VLOOKUP(C210,[3]Resumen!$F$3:$Q$367,11,0)</f>
        <v>0.7857142857142857</v>
      </c>
      <c r="S210" s="26">
        <f>VLOOKUP(C210,[3]Resumen!$F$3:$Q$367,12,0)</f>
        <v>1</v>
      </c>
      <c r="T210" s="26">
        <v>0.75</v>
      </c>
      <c r="U210" s="26">
        <v>1</v>
      </c>
      <c r="V210" s="61">
        <f t="shared" si="9"/>
        <v>0.89189189189189177</v>
      </c>
      <c r="W210" s="52">
        <f t="shared" si="11"/>
        <v>0.22270260698252575</v>
      </c>
      <c r="X210" s="57"/>
      <c r="Y210" s="58"/>
    </row>
    <row r="211" spans="2:25" ht="13.5" x14ac:dyDescent="0.35">
      <c r="B211" s="43">
        <v>209</v>
      </c>
      <c r="C211" s="49">
        <v>110835</v>
      </c>
      <c r="D211" s="48" t="s">
        <v>340</v>
      </c>
      <c r="E211" s="48" t="s">
        <v>91</v>
      </c>
      <c r="F211" s="48" t="str">
        <f>VLOOKUP(C211,'[2]Control programa E'!$B$13:$M$390,12,0)</f>
        <v>Área Norte</v>
      </c>
      <c r="G211" s="48" t="str">
        <f>VLOOKUP(C211,'[2]Control programa E'!$B$13:$W$390,22,0)</f>
        <v>Ramiro Otero</v>
      </c>
      <c r="H211" s="48" t="str">
        <f>VLOOKUP(C211,'[2]Control programa E'!$B$13:$R$390,17,0)</f>
        <v>VICTOR PATERNINA</v>
      </c>
      <c r="I211" s="35">
        <f>VLOOKUP(C211,[3]Resumen!$F$3:$Q$367,3,0)</f>
        <v>0.69230769230769229</v>
      </c>
      <c r="J211" s="23">
        <f>VLOOKUP(C211,[3]Resumen!$F$3:$Q$367,4,0)</f>
        <v>0.79166666666666663</v>
      </c>
      <c r="K211" s="23">
        <f>VLOOKUP(C211,[3]Resumen!$F$3:$Q$367,5,0)</f>
        <v>0.97979797979797978</v>
      </c>
      <c r="L211" s="35">
        <f>VLOOKUP(C211,[3]Resumen!$F$3:$Q$367,6,0)</f>
        <v>0.63829787234042556</v>
      </c>
      <c r="M211" s="23">
        <f>VLOOKUP(C211,[3]Resumen!$F$3:$Q$367,7,0)</f>
        <v>0.91463414634146345</v>
      </c>
      <c r="N211" s="23">
        <f>VLOOKUP(C211,[3]Resumen!$F$3:$Q$367,8,0)</f>
        <v>0.8571428571428571</v>
      </c>
      <c r="O211" s="60">
        <f t="shared" si="10"/>
        <v>0.81230786909951413</v>
      </c>
      <c r="P211" s="23">
        <f>VLOOKUP(C211,[3]Resumen!$F$3:$Q$367,9,0)</f>
        <v>1</v>
      </c>
      <c r="Q211" s="35">
        <f>VLOOKUP(C211,[3]Resumen!$F$3:$Q$367,10,0)</f>
        <v>0.6428571428571429</v>
      </c>
      <c r="R211" s="23">
        <f>VLOOKUP(C211,[3]Resumen!$F$3:$Q$367,11,0)</f>
        <v>0.83333333333333337</v>
      </c>
      <c r="S211" s="23">
        <f>VLOOKUP(C211,[3]Resumen!$F$3:$Q$367,12,0)</f>
        <v>0.9642857142857143</v>
      </c>
      <c r="T211" s="35">
        <v>0.72972972972972971</v>
      </c>
      <c r="U211" s="23">
        <v>1</v>
      </c>
      <c r="V211" s="60">
        <f t="shared" si="9"/>
        <v>0.86170098670098672</v>
      </c>
      <c r="W211" s="51">
        <f t="shared" si="11"/>
        <v>4.939311760147258E-2</v>
      </c>
      <c r="X211" s="57"/>
      <c r="Y211" s="58"/>
    </row>
    <row r="212" spans="2:25" ht="13.5" x14ac:dyDescent="0.35">
      <c r="B212" s="45">
        <v>210</v>
      </c>
      <c r="C212" s="47">
        <v>112306</v>
      </c>
      <c r="D212" s="46" t="s">
        <v>341</v>
      </c>
      <c r="E212" s="46" t="s">
        <v>118</v>
      </c>
      <c r="F212" s="46" t="str">
        <f>VLOOKUP(C212,'[2]Control programa E'!$B$13:$M$390,12,0)</f>
        <v>Área Centro</v>
      </c>
      <c r="G212" s="46" t="str">
        <f>VLOOKUP(C212,'[2]Control programa E'!$B$13:$W$390,22,0)</f>
        <v xml:space="preserve"> Miguel Alvarado</v>
      </c>
      <c r="H212" s="46" t="str">
        <f>VLOOKUP(C212,'[2]Control programa E'!$B$13:$R$390,17,0)</f>
        <v>ROBINSON GUZMÁN</v>
      </c>
      <c r="I212" s="59" t="s">
        <v>548</v>
      </c>
      <c r="J212" s="59" t="s">
        <v>548</v>
      </c>
      <c r="K212" s="59" t="s">
        <v>548</v>
      </c>
      <c r="L212" s="59" t="s">
        <v>548</v>
      </c>
      <c r="M212" s="59" t="s">
        <v>548</v>
      </c>
      <c r="N212" s="59" t="s">
        <v>548</v>
      </c>
      <c r="O212" s="61" t="s">
        <v>548</v>
      </c>
      <c r="P212" s="59" t="s">
        <v>548</v>
      </c>
      <c r="Q212" s="59" t="s">
        <v>548</v>
      </c>
      <c r="R212" s="59" t="s">
        <v>548</v>
      </c>
      <c r="S212" s="59" t="s">
        <v>548</v>
      </c>
      <c r="T212" s="26">
        <v>0.86419753086419748</v>
      </c>
      <c r="U212" s="26">
        <v>0.87654320987654322</v>
      </c>
      <c r="V212" s="61">
        <f t="shared" si="9"/>
        <v>0.87037037037037035</v>
      </c>
      <c r="W212" s="52" t="s">
        <v>548</v>
      </c>
      <c r="X212" s="57"/>
      <c r="Y212" s="58"/>
    </row>
    <row r="213" spans="2:25" ht="13.5" x14ac:dyDescent="0.35">
      <c r="B213" s="43">
        <v>211</v>
      </c>
      <c r="C213" s="49">
        <v>167766</v>
      </c>
      <c r="D213" s="48" t="s">
        <v>343</v>
      </c>
      <c r="E213" s="48" t="s">
        <v>342</v>
      </c>
      <c r="F213" s="48" t="str">
        <f>VLOOKUP(C213,'[2]Control programa E'!$B$13:$M$390,12,0)</f>
        <v>Área Sur</v>
      </c>
      <c r="G213" s="48" t="str">
        <f>VLOOKUP(C213,'[2]Control programa E'!$B$13:$W$390,22,0)</f>
        <v>Sofia Bermudez</v>
      </c>
      <c r="H213" s="48" t="str">
        <f>VLOOKUP(C213,'[2]Control programa E'!$B$13:$R$390,17,0)</f>
        <v>JOHANA BOTERO</v>
      </c>
      <c r="I213" s="23">
        <f>VLOOKUP(C213,[3]Resumen!$F$3:$Q$367,3,0)</f>
        <v>0.82828282828282829</v>
      </c>
      <c r="J213" s="35">
        <f>VLOOKUP(C213,[3]Resumen!$F$3:$Q$367,4,0)</f>
        <v>0.68686868686868685</v>
      </c>
      <c r="K213" s="23">
        <f>VLOOKUP(C213,[3]Resumen!$F$3:$Q$367,5,0)</f>
        <v>0.96078431372549022</v>
      </c>
      <c r="L213" s="23">
        <f>VLOOKUP(C213,[3]Resumen!$F$3:$Q$367,6,0)</f>
        <v>0.79761904761904767</v>
      </c>
      <c r="M213" s="35">
        <f>VLOOKUP(C213,[3]Resumen!$F$3:$Q$367,7,0)</f>
        <v>0.6785714285714286</v>
      </c>
      <c r="N213" s="23">
        <f>VLOOKUP(C213,[3]Resumen!$F$3:$Q$367,8,0)</f>
        <v>0.88095238095238093</v>
      </c>
      <c r="O213" s="60">
        <f t="shared" si="10"/>
        <v>0.80551311433664396</v>
      </c>
      <c r="P213" s="23">
        <f>VLOOKUP(C213,[3]Resumen!$F$3:$Q$367,9,0)</f>
        <v>1</v>
      </c>
      <c r="Q213" s="23">
        <f>VLOOKUP(C213,[3]Resumen!$F$3:$Q$367,10,0)</f>
        <v>1</v>
      </c>
      <c r="R213" s="23">
        <f>VLOOKUP(C213,[3]Resumen!$F$3:$Q$367,11,0)</f>
        <v>0.97619047619047616</v>
      </c>
      <c r="S213" s="23">
        <f>VLOOKUP(C213,[3]Resumen!$F$3:$Q$367,12,0)</f>
        <v>0.80952380952380953</v>
      </c>
      <c r="T213" s="23">
        <v>0.90476190476190477</v>
      </c>
      <c r="U213" s="23">
        <v>0.83333333333333337</v>
      </c>
      <c r="V213" s="60">
        <f t="shared" si="9"/>
        <v>0.92063492063492058</v>
      </c>
      <c r="W213" s="51">
        <f t="shared" si="11"/>
        <v>0.11512180629827662</v>
      </c>
      <c r="X213" s="57"/>
      <c r="Y213" s="58"/>
    </row>
    <row r="214" spans="2:25" ht="13.5" x14ac:dyDescent="0.35">
      <c r="B214" s="45">
        <v>212</v>
      </c>
      <c r="C214" s="47">
        <v>170246</v>
      </c>
      <c r="D214" s="46" t="s">
        <v>344</v>
      </c>
      <c r="E214" s="46" t="s">
        <v>215</v>
      </c>
      <c r="F214" s="46" t="str">
        <f>VLOOKUP(C214,'[2]Control programa E'!$B$13:$M$390,12,0)</f>
        <v>Área Norte</v>
      </c>
      <c r="G214" s="46" t="str">
        <f>VLOOKUP(C214,'[2]Control programa E'!$B$13:$W$390,22,0)</f>
        <v>Juan Guillermo Velez</v>
      </c>
      <c r="H214" s="46" t="str">
        <f>VLOOKUP(C214,'[2]Control programa E'!$B$13:$R$390,17,0)</f>
        <v>ALVARO GUTIERREZ</v>
      </c>
      <c r="I214" s="34">
        <f>VLOOKUP(C214,[3]Resumen!$F$3:$Q$367,3,0)</f>
        <v>0.72727272727272729</v>
      </c>
      <c r="J214" s="26">
        <f>VLOOKUP(C214,[3]Resumen!$F$3:$Q$367,4,0)</f>
        <v>0.86868686868686873</v>
      </c>
      <c r="K214" s="34">
        <f>VLOOKUP(C214,[3]Resumen!$F$3:$Q$367,5,0)</f>
        <v>0.69696969696969702</v>
      </c>
      <c r="L214" s="26">
        <f>VLOOKUP(C214,[3]Resumen!$F$3:$Q$367,6,0)</f>
        <v>0.9494949494949495</v>
      </c>
      <c r="M214" s="26">
        <f>VLOOKUP(C214,[3]Resumen!$F$3:$Q$367,7,0)</f>
        <v>0.8928571428571429</v>
      </c>
      <c r="N214" s="26">
        <f>VLOOKUP(C214,[3]Resumen!$F$3:$Q$367,8,0)</f>
        <v>0.97619047619047616</v>
      </c>
      <c r="O214" s="61">
        <f t="shared" si="10"/>
        <v>0.85191197691197695</v>
      </c>
      <c r="P214" s="26">
        <f>VLOOKUP(C214,[3]Resumen!$F$3:$Q$367,9,0)</f>
        <v>0.97619047619047616</v>
      </c>
      <c r="Q214" s="26">
        <f>VLOOKUP(C214,[3]Resumen!$F$3:$Q$367,10,0)</f>
        <v>1</v>
      </c>
      <c r="R214" s="26">
        <f>VLOOKUP(C214,[3]Resumen!$F$3:$Q$367,11,0)</f>
        <v>0.84523809523809523</v>
      </c>
      <c r="S214" s="26">
        <f>VLOOKUP(C214,[3]Resumen!$F$3:$Q$367,12,0)</f>
        <v>1</v>
      </c>
      <c r="T214" s="26">
        <v>0.86904761904761907</v>
      </c>
      <c r="U214" s="26">
        <v>0.86904761904761907</v>
      </c>
      <c r="V214" s="61">
        <f t="shared" si="9"/>
        <v>0.92658730158730174</v>
      </c>
      <c r="W214" s="52">
        <f t="shared" si="11"/>
        <v>7.4675324675324783E-2</v>
      </c>
      <c r="X214" s="57"/>
      <c r="Y214" s="58"/>
    </row>
    <row r="215" spans="2:25" ht="13.5" x14ac:dyDescent="0.35">
      <c r="B215" s="43">
        <v>213</v>
      </c>
      <c r="C215" s="49">
        <v>170025</v>
      </c>
      <c r="D215" s="48" t="s">
        <v>346</v>
      </c>
      <c r="E215" s="48" t="s">
        <v>345</v>
      </c>
      <c r="F215" s="48" t="str">
        <f>VLOOKUP(C215,'[2]Control programa E'!$B$13:$M$390,12,0)</f>
        <v>Área Centro</v>
      </c>
      <c r="G215" s="48" t="str">
        <f>VLOOKUP(C215,'[2]Control programa E'!$B$13:$W$390,22,0)</f>
        <v>COESCO: Julian Torrado</v>
      </c>
      <c r="H215" s="48" t="str">
        <f>VLOOKUP(C215,'[2]Control programa E'!$B$13:$R$390,17,0)</f>
        <v>SEBASTIAN PARDO</v>
      </c>
      <c r="I215" s="23">
        <f>VLOOKUP(C215,[3]Resumen!$F$3:$Q$367,3,0)</f>
        <v>0.91752577319587625</v>
      </c>
      <c r="J215" s="23">
        <f>VLOOKUP(C215,[3]Resumen!$F$3:$Q$367,4,0)</f>
        <v>0.88659793814432986</v>
      </c>
      <c r="K215" s="23">
        <f>VLOOKUP(C215,[3]Resumen!$F$3:$Q$367,5,0)</f>
        <v>0.78787878787878785</v>
      </c>
      <c r="L215" s="35">
        <f>VLOOKUP(C215,[3]Resumen!$F$3:$Q$367,6,0)</f>
        <v>0.60869565217391308</v>
      </c>
      <c r="M215" s="23">
        <f>VLOOKUP(C215,[3]Resumen!$F$3:$Q$367,7,0)</f>
        <v>1</v>
      </c>
      <c r="N215" s="23">
        <f>VLOOKUP(C215,[3]Resumen!$F$3:$Q$367,8,0)</f>
        <v>0.92405063291139244</v>
      </c>
      <c r="O215" s="60">
        <f t="shared" si="10"/>
        <v>0.85412479738405001</v>
      </c>
      <c r="P215" s="23">
        <f>VLOOKUP(C215,[3]Resumen!$F$3:$Q$367,9,0)</f>
        <v>0.9135802469135802</v>
      </c>
      <c r="Q215" s="23">
        <f>VLOOKUP(C215,[3]Resumen!$F$3:$Q$367,10,0)</f>
        <v>0.92105263157894735</v>
      </c>
      <c r="R215" s="23">
        <f>VLOOKUP(C215,[3]Resumen!$F$3:$Q$367,11,0)</f>
        <v>0.88888888888888884</v>
      </c>
      <c r="S215" s="23">
        <f>VLOOKUP(C215,[3]Resumen!$F$3:$Q$367,12,0)</f>
        <v>0.8928571428571429</v>
      </c>
      <c r="T215" s="23">
        <v>0.83544303797468356</v>
      </c>
      <c r="U215" s="23">
        <v>0.89873417721518989</v>
      </c>
      <c r="V215" s="60">
        <f t="shared" si="9"/>
        <v>0.89175935423807218</v>
      </c>
      <c r="W215" s="51">
        <f t="shared" si="11"/>
        <v>3.7634556854022172E-2</v>
      </c>
      <c r="X215" s="57"/>
      <c r="Y215" s="58"/>
    </row>
    <row r="216" spans="2:25" ht="13.5" x14ac:dyDescent="0.35">
      <c r="B216" s="45">
        <v>214</v>
      </c>
      <c r="C216" s="47">
        <v>111980</v>
      </c>
      <c r="D216" s="46" t="s">
        <v>347</v>
      </c>
      <c r="E216" s="46" t="s">
        <v>46</v>
      </c>
      <c r="F216" s="46" t="str">
        <f>VLOOKUP(C216,'[2]Control programa E'!$B$13:$M$390,12,0)</f>
        <v>Área Sur</v>
      </c>
      <c r="G216" s="46" t="str">
        <f>VLOOKUP(C216,'[2]Control programa E'!$B$13:$W$390,22,0)</f>
        <v>Luis Fernando Gamez</v>
      </c>
      <c r="H216" s="46" t="str">
        <f>VLOOKUP(C216,'[2]Control programa E'!$B$13:$R$390,17,0)</f>
        <v xml:space="preserve">FABIO ANDRES ROJAS </v>
      </c>
      <c r="I216" s="26">
        <f>VLOOKUP(C216,[3]Resumen!$F$3:$Q$367,3,0)</f>
        <v>1</v>
      </c>
      <c r="J216" s="26">
        <f>VLOOKUP(C216,[3]Resumen!$F$3:$Q$367,4,0)</f>
        <v>0.93181818181818177</v>
      </c>
      <c r="K216" s="26">
        <f>VLOOKUP(C216,[3]Resumen!$F$3:$Q$367,5,0)</f>
        <v>0.86046511627906974</v>
      </c>
      <c r="L216" s="36">
        <f>VLOOKUP(C216,[3]Resumen!$F$3:$Q$367,6,0)</f>
        <v>0.50549450549450547</v>
      </c>
      <c r="M216" s="26">
        <f>VLOOKUP(C216,[3]Resumen!$F$3:$Q$367,7,0)</f>
        <v>1</v>
      </c>
      <c r="N216" s="34">
        <f>VLOOKUP(C216,[3]Resumen!$F$3:$Q$367,8,0)</f>
        <v>0.67123287671232879</v>
      </c>
      <c r="O216" s="61">
        <f t="shared" si="10"/>
        <v>0.82816844671734768</v>
      </c>
      <c r="P216" s="26">
        <f>VLOOKUP(C216,[3]Resumen!$F$3:$Q$367,9,0)</f>
        <v>1</v>
      </c>
      <c r="Q216" s="26">
        <f>VLOOKUP(C216,[3]Resumen!$F$3:$Q$367,10,0)</f>
        <v>1</v>
      </c>
      <c r="R216" s="26">
        <f>VLOOKUP(C216,[3]Resumen!$F$3:$Q$367,11,0)</f>
        <v>1</v>
      </c>
      <c r="S216" s="26">
        <f>VLOOKUP(C216,[3]Resumen!$F$3:$Q$367,12,0)</f>
        <v>0.85333333333333339</v>
      </c>
      <c r="T216" s="26">
        <v>0.78666666666666663</v>
      </c>
      <c r="U216" s="26">
        <v>0.94666666666666666</v>
      </c>
      <c r="V216" s="61">
        <f t="shared" si="9"/>
        <v>0.93111111111111111</v>
      </c>
      <c r="W216" s="52">
        <f t="shared" si="11"/>
        <v>0.10294266439376343</v>
      </c>
      <c r="X216" s="57"/>
      <c r="Y216" s="58"/>
    </row>
    <row r="217" spans="2:25" ht="13.5" x14ac:dyDescent="0.35">
      <c r="B217" s="43">
        <v>215</v>
      </c>
      <c r="C217" s="49">
        <v>170730</v>
      </c>
      <c r="D217" s="48" t="s">
        <v>348</v>
      </c>
      <c r="E217" s="48" t="s">
        <v>268</v>
      </c>
      <c r="F217" s="48" t="str">
        <f>VLOOKUP(C217,'[2]Control programa E'!$B$13:$M$390,12,0)</f>
        <v>Área Centro</v>
      </c>
      <c r="G217" s="48" t="str">
        <f>VLOOKUP(C217,'[2]Control programa E'!$B$13:$W$390,22,0)</f>
        <v>Andrea Burgos</v>
      </c>
      <c r="H217" s="48" t="str">
        <f>VLOOKUP(C217,'[2]Control programa E'!$B$13:$R$390,17,0)</f>
        <v xml:space="preserve">PAOLA MARTÍNEZ </v>
      </c>
      <c r="I217" s="23">
        <f>VLOOKUP(C217,[3]Resumen!$F$3:$Q$367,3,0)</f>
        <v>0.97959183673469385</v>
      </c>
      <c r="J217" s="23">
        <f>VLOOKUP(C217,[3]Resumen!$F$3:$Q$367,4,0)</f>
        <v>0.83</v>
      </c>
      <c r="K217" s="23">
        <f>VLOOKUP(C217,[3]Resumen!$F$3:$Q$367,5,0)</f>
        <v>0.84</v>
      </c>
      <c r="L217" s="35">
        <f>VLOOKUP(C217,[3]Resumen!$F$3:$Q$367,6,0)</f>
        <v>0.60204081632653061</v>
      </c>
      <c r="M217" s="23">
        <f>VLOOKUP(C217,[3]Resumen!$F$3:$Q$367,7,0)</f>
        <v>0.79268292682926833</v>
      </c>
      <c r="N217" s="23">
        <f>VLOOKUP(C217,[3]Resumen!$F$3:$Q$367,8,0)</f>
        <v>0.79268292682926833</v>
      </c>
      <c r="O217" s="60">
        <f t="shared" si="10"/>
        <v>0.80616641778662679</v>
      </c>
      <c r="P217" s="37">
        <f>VLOOKUP(C217,[3]Resumen!$F$3:$Q$367,9,0)</f>
        <v>0.35</v>
      </c>
      <c r="Q217" s="23">
        <f>VLOOKUP(C217,[3]Resumen!$F$3:$Q$367,10,0)</f>
        <v>0.83544303797468356</v>
      </c>
      <c r="R217" s="23">
        <f>VLOOKUP(C217,[3]Resumen!$F$3:$Q$367,11,0)</f>
        <v>0.95238095238095233</v>
      </c>
      <c r="S217" s="23">
        <f>VLOOKUP(C217,[3]Resumen!$F$3:$Q$367,12,0)</f>
        <v>0.75609756097560976</v>
      </c>
      <c r="T217" s="23">
        <v>0.92682926829268297</v>
      </c>
      <c r="U217" s="23">
        <v>0.80487804878048785</v>
      </c>
      <c r="V217" s="60">
        <f t="shared" si="9"/>
        <v>0.7709381447340693</v>
      </c>
      <c r="W217" s="51">
        <f t="shared" si="11"/>
        <v>-3.5228273052557491E-2</v>
      </c>
      <c r="X217" s="57"/>
      <c r="Y217" s="58"/>
    </row>
    <row r="218" spans="2:25" ht="13.5" x14ac:dyDescent="0.35">
      <c r="B218" s="45">
        <v>216</v>
      </c>
      <c r="C218" s="47">
        <v>170422</v>
      </c>
      <c r="D218" s="46" t="s">
        <v>349</v>
      </c>
      <c r="E218" s="46" t="s">
        <v>166</v>
      </c>
      <c r="F218" s="46" t="str">
        <f>VLOOKUP(C218,'[2]Control programa E'!$B$13:$M$390,12,0)</f>
        <v>Área Sur</v>
      </c>
      <c r="G218" s="46" t="str">
        <f>VLOOKUP(C218,'[2]Control programa E'!$B$13:$W$390,22,0)</f>
        <v>CARLOS TRUJILLO</v>
      </c>
      <c r="H218" s="46" t="str">
        <f>VLOOKUP(C218,'[2]Control programa E'!$B$13:$R$390,17,0)</f>
        <v>FERNANDO HERNANDEZ</v>
      </c>
      <c r="I218" s="34">
        <f>VLOOKUP(C218,[3]Resumen!$F$3:$Q$367,3,0)</f>
        <v>0.74468085106382975</v>
      </c>
      <c r="J218" s="26">
        <f>VLOOKUP(C218,[3]Resumen!$F$3:$Q$367,4,0)</f>
        <v>0.85507246376811596</v>
      </c>
      <c r="K218" s="34">
        <f>VLOOKUP(C218,[3]Resumen!$F$3:$Q$367,5,0)</f>
        <v>0.72727272727272729</v>
      </c>
      <c r="L218" s="26">
        <f>VLOOKUP(C218,[3]Resumen!$F$3:$Q$367,6,0)</f>
        <v>0.92708333333333337</v>
      </c>
      <c r="M218" s="26">
        <f>VLOOKUP(C218,[3]Resumen!$F$3:$Q$367,7,0)</f>
        <v>0.98734177215189878</v>
      </c>
      <c r="N218" s="26">
        <f>VLOOKUP(C218,[3]Resumen!$F$3:$Q$367,8,0)</f>
        <v>0.8271604938271605</v>
      </c>
      <c r="O218" s="61">
        <f t="shared" si="10"/>
        <v>0.84476860690284428</v>
      </c>
      <c r="P218" s="26">
        <f>VLOOKUP(C218,[3]Resumen!$F$3:$Q$367,9,0)</f>
        <v>1</v>
      </c>
      <c r="Q218" s="26">
        <f>VLOOKUP(C218,[3]Resumen!$F$3:$Q$367,10,0)</f>
        <v>1</v>
      </c>
      <c r="R218" s="59" t="s">
        <v>548</v>
      </c>
      <c r="S218" s="36">
        <f>VLOOKUP(C218,[3]Resumen!$F$3:$Q$367,12,0)</f>
        <v>0.58024691358024694</v>
      </c>
      <c r="T218" s="26">
        <v>0.8271604938271605</v>
      </c>
      <c r="U218" s="26">
        <v>0.90123456790123457</v>
      </c>
      <c r="V218" s="61">
        <f t="shared" si="9"/>
        <v>0.86172839506172849</v>
      </c>
      <c r="W218" s="52">
        <f t="shared" si="11"/>
        <v>1.6959788158884215E-2</v>
      </c>
      <c r="X218" s="57"/>
      <c r="Y218" s="58"/>
    </row>
    <row r="219" spans="2:25" ht="13.5" x14ac:dyDescent="0.35">
      <c r="B219" s="43">
        <v>217</v>
      </c>
      <c r="C219" s="49">
        <v>170573</v>
      </c>
      <c r="D219" s="48" t="s">
        <v>351</v>
      </c>
      <c r="E219" s="48" t="s">
        <v>350</v>
      </c>
      <c r="F219" s="48" t="str">
        <f>VLOOKUP(C219,'[2]Control programa E'!$B$13:$M$390,12,0)</f>
        <v>Área Sur</v>
      </c>
      <c r="G219" s="48" t="str">
        <f>VLOOKUP(C219,'[2]Control programa E'!$B$13:$W$390,22,0)</f>
        <v>COESCO: Francisco Diez</v>
      </c>
      <c r="H219" s="48" t="str">
        <f>VLOOKUP(C219,'[2]Control programa E'!$B$13:$R$390,17,0)</f>
        <v>CLAUDIA PINILLA</v>
      </c>
      <c r="I219" s="23">
        <f>VLOOKUP(C219,[3]Resumen!$F$3:$Q$367,3,0)</f>
        <v>0.78125</v>
      </c>
      <c r="J219" s="35">
        <f>VLOOKUP(C219,[3]Resumen!$F$3:$Q$367,4,0)</f>
        <v>0.71276595744680848</v>
      </c>
      <c r="K219" s="23">
        <f>VLOOKUP(C219,[3]Resumen!$F$3:$Q$367,5,0)</f>
        <v>0.76767676767676762</v>
      </c>
      <c r="L219" s="35">
        <f>VLOOKUP(C219,[3]Resumen!$F$3:$Q$367,6,0)</f>
        <v>0.61458333333333337</v>
      </c>
      <c r="M219" s="23">
        <f>VLOOKUP(C219,[3]Resumen!$F$3:$Q$367,7,0)</f>
        <v>0.83950617283950613</v>
      </c>
      <c r="N219" s="23">
        <f>VLOOKUP(C219,[3]Resumen!$F$3:$Q$367,8,0)</f>
        <v>0.88888888888888884</v>
      </c>
      <c r="O219" s="60">
        <f t="shared" si="10"/>
        <v>0.7674451866975508</v>
      </c>
      <c r="P219" s="23">
        <f>VLOOKUP(C219,[3]Resumen!$F$3:$Q$367,9,0)</f>
        <v>1</v>
      </c>
      <c r="Q219" s="23">
        <f>VLOOKUP(C219,[3]Resumen!$F$3:$Q$367,10,0)</f>
        <v>0.8441558441558441</v>
      </c>
      <c r="R219" s="23">
        <f>VLOOKUP(C219,[3]Resumen!$F$3:$Q$367,11,0)</f>
        <v>0.93827160493827155</v>
      </c>
      <c r="S219" s="23">
        <f>VLOOKUP(C219,[3]Resumen!$F$3:$Q$367,12,0)</f>
        <v>1</v>
      </c>
      <c r="T219" s="23">
        <v>0.8271604938271605</v>
      </c>
      <c r="U219" s="23">
        <v>0.90123456790123457</v>
      </c>
      <c r="V219" s="60">
        <f t="shared" si="9"/>
        <v>0.91847041847041844</v>
      </c>
      <c r="W219" s="51">
        <f t="shared" si="11"/>
        <v>0.15102523177286764</v>
      </c>
      <c r="X219" s="57"/>
      <c r="Y219" s="58"/>
    </row>
    <row r="220" spans="2:25" ht="13.5" x14ac:dyDescent="0.35">
      <c r="B220" s="45">
        <v>218</v>
      </c>
      <c r="C220" s="47">
        <v>109908</v>
      </c>
      <c r="D220" s="46" t="s">
        <v>352</v>
      </c>
      <c r="E220" s="46" t="s">
        <v>64</v>
      </c>
      <c r="F220" s="46" t="str">
        <f>VLOOKUP(C220,'[2]Control programa E'!$B$13:$M$390,12,0)</f>
        <v>Área Sur</v>
      </c>
      <c r="G220" s="46" t="str">
        <f>VLOOKUP(C220,'[2]Control programa E'!$B$13:$W$390,22,0)</f>
        <v>REDH: Humberto Hernandez</v>
      </c>
      <c r="H220" s="46" t="str">
        <f>VLOOKUP(C220,'[2]Control programa E'!$B$13:$R$390,17,0)</f>
        <v>CATALINA QUINTERO</v>
      </c>
      <c r="I220" s="26">
        <f>VLOOKUP(C220,[3]Resumen!$F$3:$Q$367,3,0)</f>
        <v>0.80208333333333337</v>
      </c>
      <c r="J220" s="36">
        <f>VLOOKUP(C220,[3]Resumen!$F$3:$Q$367,4,0)</f>
        <v>0.33684210526315789</v>
      </c>
      <c r="K220" s="36">
        <f>VLOOKUP(C220,[3]Resumen!$F$3:$Q$367,5,0)</f>
        <v>0.56190476190476191</v>
      </c>
      <c r="L220" s="36">
        <f>VLOOKUP(C220,[3]Resumen!$F$3:$Q$367,6,0)</f>
        <v>0.53535353535353536</v>
      </c>
      <c r="M220" s="26">
        <f>VLOOKUP(C220,[3]Resumen!$F$3:$Q$367,7,0)</f>
        <v>0.83750000000000002</v>
      </c>
      <c r="N220" s="36">
        <f>VLOOKUP(C220,[3]Resumen!$F$3:$Q$367,8,0)</f>
        <v>0.38095238095238093</v>
      </c>
      <c r="O220" s="61">
        <f t="shared" si="10"/>
        <v>0.57577268613452826</v>
      </c>
      <c r="P220" s="26">
        <f>VLOOKUP(C220,[3]Resumen!$F$3:$Q$367,9,0)</f>
        <v>0.86250000000000004</v>
      </c>
      <c r="Q220" s="26">
        <f>VLOOKUP(C220,[3]Resumen!$F$3:$Q$367,10,0)</f>
        <v>0.875</v>
      </c>
      <c r="R220" s="36">
        <f>VLOOKUP(C220,[3]Resumen!$F$3:$Q$367,11,0)</f>
        <v>0.5714285714285714</v>
      </c>
      <c r="S220" s="26">
        <f>VLOOKUP(C220,[3]Resumen!$F$3:$Q$367,12,0)</f>
        <v>0.9375</v>
      </c>
      <c r="T220" s="26">
        <v>0.96250000000000002</v>
      </c>
      <c r="U220" s="26">
        <v>0.76249999999999996</v>
      </c>
      <c r="V220" s="61">
        <f t="shared" si="9"/>
        <v>0.82857142857142863</v>
      </c>
      <c r="W220" s="52">
        <f t="shared" si="11"/>
        <v>0.25279874243690037</v>
      </c>
      <c r="X220" s="57"/>
      <c r="Y220" s="58"/>
    </row>
    <row r="221" spans="2:25" ht="13.5" x14ac:dyDescent="0.35">
      <c r="B221" s="43">
        <v>219</v>
      </c>
      <c r="C221" s="49">
        <v>168670</v>
      </c>
      <c r="D221" s="48" t="s">
        <v>353</v>
      </c>
      <c r="E221" s="48" t="s">
        <v>208</v>
      </c>
      <c r="F221" s="48" t="str">
        <f>VLOOKUP(C221,'[2]Control programa E'!$B$13:$M$390,12,0)</f>
        <v>Área Sur</v>
      </c>
      <c r="G221" s="48" t="str">
        <f>VLOOKUP(C221,'[2]Control programa E'!$B$13:$W$390,22,0)</f>
        <v>Yeni Diaz</v>
      </c>
      <c r="H221" s="48" t="str">
        <f>VLOOKUP(C221,'[2]Control programa E'!$B$13:$R$390,17,0)</f>
        <v>JOHANA BOTERO</v>
      </c>
      <c r="I221" s="23">
        <f>VLOOKUP(C221,[3]Resumen!$F$3:$Q$367,3,0)</f>
        <v>0.9509803921568627</v>
      </c>
      <c r="J221" s="23">
        <f>VLOOKUP(C221,[3]Resumen!$F$3:$Q$367,4,0)</f>
        <v>0.93684210526315792</v>
      </c>
      <c r="K221" s="23">
        <f>VLOOKUP(C221,[3]Resumen!$F$3:$Q$367,5,0)</f>
        <v>0.89898989898989901</v>
      </c>
      <c r="L221" s="23">
        <f>VLOOKUP(C221,[3]Resumen!$F$3:$Q$367,6,0)</f>
        <v>1</v>
      </c>
      <c r="M221" s="23">
        <f>VLOOKUP(C221,[3]Resumen!$F$3:$Q$367,7,0)</f>
        <v>0.75308641975308643</v>
      </c>
      <c r="N221" s="35">
        <f>VLOOKUP(C221,[3]Resumen!$F$3:$Q$367,8,0)</f>
        <v>0.63934426229508201</v>
      </c>
      <c r="O221" s="60">
        <f t="shared" si="10"/>
        <v>0.86320717974301464</v>
      </c>
      <c r="P221" s="23">
        <f>VLOOKUP(C221,[3]Resumen!$F$3:$Q$367,9,0)</f>
        <v>0.75308641975308643</v>
      </c>
      <c r="Q221" s="23">
        <f>VLOOKUP(C221,[3]Resumen!$F$3:$Q$367,10,0)</f>
        <v>1</v>
      </c>
      <c r="R221" s="23">
        <f>VLOOKUP(C221,[3]Resumen!$F$3:$Q$367,11,0)</f>
        <v>0.97530864197530864</v>
      </c>
      <c r="S221" s="23">
        <f>VLOOKUP(C221,[3]Resumen!$F$3:$Q$367,12,0)</f>
        <v>0.97530864197530864</v>
      </c>
      <c r="T221" s="23">
        <v>0.8271604938271605</v>
      </c>
      <c r="U221" s="23">
        <v>0.89873417721518989</v>
      </c>
      <c r="V221" s="60">
        <f t="shared" si="9"/>
        <v>0.90493306245767569</v>
      </c>
      <c r="W221" s="51">
        <f t="shared" si="11"/>
        <v>4.1725882714661044E-2</v>
      </c>
      <c r="X221" s="57"/>
      <c r="Y221" s="58"/>
    </row>
    <row r="222" spans="2:25" ht="13.5" x14ac:dyDescent="0.35">
      <c r="B222" s="45">
        <v>220</v>
      </c>
      <c r="C222" s="47">
        <v>170474</v>
      </c>
      <c r="D222" s="46" t="s">
        <v>355</v>
      </c>
      <c r="E222" s="46" t="s">
        <v>354</v>
      </c>
      <c r="F222" s="46" t="str">
        <f>VLOOKUP(C222,'[2]Control programa E'!$B$13:$M$390,12,0)</f>
        <v>Área Centro</v>
      </c>
      <c r="G222" s="46" t="str">
        <f>VLOOKUP(C222,'[2]Control programa E'!$B$13:$W$390,22,0)</f>
        <v>REINEL GAITAM</v>
      </c>
      <c r="H222" s="46" t="str">
        <f>VLOOKUP(C222,'[2]Control programa E'!$B$13:$R$390,17,0)</f>
        <v>IVAN PINZON</v>
      </c>
      <c r="I222" s="26">
        <f>VLOOKUP(C222,[3]Resumen!$F$3:$Q$367,3,0)</f>
        <v>0.83838383838383834</v>
      </c>
      <c r="J222" s="34">
        <f>VLOOKUP(C222,[3]Resumen!$F$3:$Q$367,4,0)</f>
        <v>0.6262626262626263</v>
      </c>
      <c r="K222" s="34">
        <f>VLOOKUP(C222,[3]Resumen!$F$3:$Q$367,5,0)</f>
        <v>0.72727272727272729</v>
      </c>
      <c r="L222" s="26">
        <f>VLOOKUP(C222,[3]Resumen!$F$3:$Q$367,6,0)</f>
        <v>0.89534883720930236</v>
      </c>
      <c r="M222" s="26">
        <f>VLOOKUP(C222,[3]Resumen!$F$3:$Q$367,7,0)</f>
        <v>0.97530864197530864</v>
      </c>
      <c r="N222" s="26">
        <f>VLOOKUP(C222,[3]Resumen!$F$3:$Q$367,8,0)</f>
        <v>0.92592592592592593</v>
      </c>
      <c r="O222" s="61">
        <f t="shared" si="10"/>
        <v>0.83141709950495468</v>
      </c>
      <c r="P222" s="26">
        <f>VLOOKUP(C222,[3]Resumen!$F$3:$Q$367,9,0)</f>
        <v>1</v>
      </c>
      <c r="Q222" s="26">
        <f>VLOOKUP(C222,[3]Resumen!$F$3:$Q$367,10,0)</f>
        <v>0.88888888888888884</v>
      </c>
      <c r="R222" s="26">
        <f>VLOOKUP(C222,[3]Resumen!$F$3:$Q$367,11,0)</f>
        <v>0.87341772151898733</v>
      </c>
      <c r="S222" s="26">
        <f>VLOOKUP(C222,[3]Resumen!$F$3:$Q$367,12,0)</f>
        <v>0.89873417721518989</v>
      </c>
      <c r="T222" s="26">
        <v>0.87341772151898733</v>
      </c>
      <c r="U222" s="26">
        <v>0.84810126582278478</v>
      </c>
      <c r="V222" s="61">
        <f t="shared" si="9"/>
        <v>0.89709329582747299</v>
      </c>
      <c r="W222" s="52">
        <f t="shared" si="11"/>
        <v>6.567619632251831E-2</v>
      </c>
      <c r="X222" s="57"/>
      <c r="Y222" s="58"/>
    </row>
    <row r="223" spans="2:25" ht="13.5" x14ac:dyDescent="0.35">
      <c r="B223" s="43">
        <v>221</v>
      </c>
      <c r="C223" s="49">
        <v>110625</v>
      </c>
      <c r="D223" s="48" t="s">
        <v>356</v>
      </c>
      <c r="E223" s="48" t="s">
        <v>94</v>
      </c>
      <c r="F223" s="48" t="str">
        <f>VLOOKUP(C223,'[2]Control programa E'!$B$13:$M$390,12,0)</f>
        <v>Área Centro</v>
      </c>
      <c r="G223" s="48" t="str">
        <f>VLOOKUP(C223,'[2]Control programa E'!$B$13:$W$390,22,0)</f>
        <v>Mario Amaya</v>
      </c>
      <c r="H223" s="48" t="str">
        <f>VLOOKUP(C223,'[2]Control programa E'!$B$13:$R$390,17,0)</f>
        <v>YOLIMA MESA</v>
      </c>
      <c r="I223" s="23">
        <f>VLOOKUP(C223,[3]Resumen!$F$3:$Q$367,3,0)</f>
        <v>0.98958333333333337</v>
      </c>
      <c r="J223" s="23">
        <f>VLOOKUP(C223,[3]Resumen!$F$3:$Q$367,4,0)</f>
        <v>1</v>
      </c>
      <c r="K223" s="23">
        <f>VLOOKUP(C223,[3]Resumen!$F$3:$Q$367,5,0)</f>
        <v>0.92783505154639179</v>
      </c>
      <c r="L223" s="23">
        <f>VLOOKUP(C223,[3]Resumen!$F$3:$Q$367,6,0)</f>
        <v>0.92553191489361697</v>
      </c>
      <c r="M223" s="23">
        <f>VLOOKUP(C223,[3]Resumen!$F$3:$Q$367,7,0)</f>
        <v>0.82278481012658233</v>
      </c>
      <c r="N223" s="23">
        <f>VLOOKUP(C223,[3]Resumen!$F$3:$Q$367,8,0)</f>
        <v>1</v>
      </c>
      <c r="O223" s="60">
        <f t="shared" si="10"/>
        <v>0.94428918498332071</v>
      </c>
      <c r="P223" s="23">
        <f>VLOOKUP(C223,[3]Resumen!$F$3:$Q$367,9,0)</f>
        <v>1</v>
      </c>
      <c r="Q223" s="23">
        <f>VLOOKUP(C223,[3]Resumen!$F$3:$Q$367,10,0)</f>
        <v>1</v>
      </c>
      <c r="R223" s="37">
        <f>VLOOKUP(C223,[3]Resumen!$F$3:$Q$367,11,0)</f>
        <v>0.379746835443038</v>
      </c>
      <c r="S223" s="23">
        <f>VLOOKUP(C223,[3]Resumen!$F$3:$Q$367,12,0)</f>
        <v>0.95061728395061729</v>
      </c>
      <c r="T223" s="23">
        <v>0.87341772151898733</v>
      </c>
      <c r="U223" s="23">
        <v>0.83950617283950613</v>
      </c>
      <c r="V223" s="60">
        <f t="shared" si="9"/>
        <v>0.84054800229202487</v>
      </c>
      <c r="W223" s="51">
        <f t="shared" si="11"/>
        <v>-0.10374118269129584</v>
      </c>
      <c r="X223" s="57"/>
      <c r="Y223" s="58"/>
    </row>
    <row r="224" spans="2:25" ht="13.5" x14ac:dyDescent="0.35">
      <c r="B224" s="45">
        <v>222</v>
      </c>
      <c r="C224" s="47">
        <v>165711</v>
      </c>
      <c r="D224" s="46" t="s">
        <v>357</v>
      </c>
      <c r="E224" s="46" t="s">
        <v>89</v>
      </c>
      <c r="F224" s="46" t="str">
        <f>VLOOKUP(C224,'[2]Control programa E'!$B$13:$M$390,12,0)</f>
        <v>Área Sur</v>
      </c>
      <c r="G224" s="46" t="str">
        <f>VLOOKUP(C224,'[2]Control programa E'!$B$13:$W$390,22,0)</f>
        <v>Jorge Grueso</v>
      </c>
      <c r="H224" s="46" t="str">
        <f>VLOOKUP(C224,'[2]Control programa E'!$B$13:$R$390,17,0)</f>
        <v>ANDRES GARCIA</v>
      </c>
      <c r="I224" s="26">
        <f>VLOOKUP(C224,[3]Resumen!$F$3:$Q$367,3,0)</f>
        <v>0.77450980392156865</v>
      </c>
      <c r="J224" s="36">
        <f>VLOOKUP(C224,[3]Resumen!$F$3:$Q$367,4,0)</f>
        <v>0.31313131313131315</v>
      </c>
      <c r="K224" s="26">
        <f>VLOOKUP(C224,[3]Resumen!$F$3:$Q$367,5,0)</f>
        <v>0.88888888888888884</v>
      </c>
      <c r="L224" s="34">
        <f>VLOOKUP(C224,[3]Resumen!$F$3:$Q$367,6,0)</f>
        <v>0.60606060606060608</v>
      </c>
      <c r="M224" s="26">
        <f>VLOOKUP(C224,[3]Resumen!$F$3:$Q$367,7,0)</f>
        <v>0.86904761904761907</v>
      </c>
      <c r="N224" s="26">
        <f>VLOOKUP(C224,[3]Resumen!$F$3:$Q$367,8,0)</f>
        <v>0.88888888888888884</v>
      </c>
      <c r="O224" s="61">
        <f t="shared" si="10"/>
        <v>0.7234211866564807</v>
      </c>
      <c r="P224" s="26">
        <f>VLOOKUP(C224,[3]Resumen!$F$3:$Q$367,9,0)</f>
        <v>0.95238095238095233</v>
      </c>
      <c r="Q224" s="26">
        <f>VLOOKUP(C224,[3]Resumen!$F$3:$Q$367,10,0)</f>
        <v>0.90476190476190477</v>
      </c>
      <c r="R224" s="26">
        <f>VLOOKUP(C224,[3]Resumen!$F$3:$Q$367,11,0)</f>
        <v>0.9642857142857143</v>
      </c>
      <c r="S224" s="26">
        <f>VLOOKUP(C224,[3]Resumen!$F$3:$Q$367,12,0)</f>
        <v>0.83333333333333337</v>
      </c>
      <c r="T224" s="26">
        <v>0.79761904761904767</v>
      </c>
      <c r="U224" s="26">
        <v>0.91463414634146345</v>
      </c>
      <c r="V224" s="61">
        <f t="shared" si="9"/>
        <v>0.89450251645373602</v>
      </c>
      <c r="W224" s="52">
        <f t="shared" si="11"/>
        <v>0.17108132979725532</v>
      </c>
      <c r="X224" s="57"/>
      <c r="Y224" s="58"/>
    </row>
    <row r="225" spans="2:25" ht="13.5" x14ac:dyDescent="0.35">
      <c r="B225" s="43">
        <v>223</v>
      </c>
      <c r="C225" s="49">
        <v>109747</v>
      </c>
      <c r="D225" s="48" t="s">
        <v>358</v>
      </c>
      <c r="E225" s="48" t="s">
        <v>9</v>
      </c>
      <c r="F225" s="48" t="str">
        <f>VLOOKUP(C225,'[2]Control programa E'!$B$13:$M$390,12,0)</f>
        <v>Área Norte</v>
      </c>
      <c r="G225" s="48" t="str">
        <f>VLOOKUP(C225,'[2]Control programa E'!$B$13:$W$390,22,0)</f>
        <v>ACEVEDO: Ariel Acevedo</v>
      </c>
      <c r="H225" s="48" t="str">
        <f>VLOOKUP(C225,'[2]Control programa E'!$B$13:$R$390,17,0)</f>
        <v>ALVARO GUTIERREZ</v>
      </c>
      <c r="I225" s="35">
        <f>VLOOKUP(C225,[3]Resumen!$F$3:$Q$367,3,0)</f>
        <v>0.71568627450980393</v>
      </c>
      <c r="J225" s="23">
        <f>VLOOKUP(C225,[3]Resumen!$F$3:$Q$367,4,0)</f>
        <v>0.80808080808080807</v>
      </c>
      <c r="K225" s="23">
        <f>VLOOKUP(C225,[3]Resumen!$F$3:$Q$367,5,0)</f>
        <v>1</v>
      </c>
      <c r="L225" s="23">
        <f>VLOOKUP(C225,[3]Resumen!$F$3:$Q$367,6,0)</f>
        <v>1</v>
      </c>
      <c r="M225" s="35">
        <f>VLOOKUP(C225,[3]Resumen!$F$3:$Q$367,7,0)</f>
        <v>0.6071428571428571</v>
      </c>
      <c r="N225" s="23">
        <f>VLOOKUP(C225,[3]Resumen!$F$3:$Q$367,8,0)</f>
        <v>0.79761904761904767</v>
      </c>
      <c r="O225" s="60">
        <f t="shared" si="10"/>
        <v>0.82142149789208607</v>
      </c>
      <c r="P225" s="23">
        <f>VLOOKUP(C225,[3]Resumen!$F$3:$Q$367,9,0)</f>
        <v>0.87012987012987009</v>
      </c>
      <c r="Q225" s="23">
        <f>VLOOKUP(C225,[3]Resumen!$F$3:$Q$367,10,0)</f>
        <v>0.84523809523809523</v>
      </c>
      <c r="R225" s="23">
        <f>VLOOKUP(C225,[3]Resumen!$F$3:$Q$367,11,0)</f>
        <v>0.90476190476190477</v>
      </c>
      <c r="S225" s="23">
        <f>VLOOKUP(C225,[3]Resumen!$F$3:$Q$367,12,0)</f>
        <v>0.94047619047619047</v>
      </c>
      <c r="T225" s="23">
        <v>0.94047619047619047</v>
      </c>
      <c r="U225" s="23">
        <v>0.76543209876543206</v>
      </c>
      <c r="V225" s="60">
        <f t="shared" si="9"/>
        <v>0.87775239164128049</v>
      </c>
      <c r="W225" s="51">
        <f t="shared" si="11"/>
        <v>5.6330893749194422E-2</v>
      </c>
      <c r="X225" s="57"/>
      <c r="Y225" s="58"/>
    </row>
    <row r="226" spans="2:25" ht="13.5" x14ac:dyDescent="0.35">
      <c r="B226" s="45">
        <v>224</v>
      </c>
      <c r="C226" s="47">
        <v>113832</v>
      </c>
      <c r="D226" s="46" t="s">
        <v>360</v>
      </c>
      <c r="E226" s="46" t="s">
        <v>359</v>
      </c>
      <c r="F226" s="46" t="str">
        <f>VLOOKUP(C226,'[2]Control programa E'!$B$13:$M$390,12,0)</f>
        <v>Área Sur</v>
      </c>
      <c r="G226" s="46" t="str">
        <f>VLOOKUP(C226,'[2]Control programa E'!$B$13:$W$390,22,0)</f>
        <v>Magola Caicedo</v>
      </c>
      <c r="H226" s="46" t="str">
        <f>VLOOKUP(C226,'[2]Control programa E'!$B$13:$R$390,17,0)</f>
        <v>CATALINA QUINTERO</v>
      </c>
      <c r="I226" s="26">
        <f>VLOOKUP(C226,[3]Resumen!$F$3:$Q$367,3,0)</f>
        <v>0.76767676767676762</v>
      </c>
      <c r="J226" s="26">
        <f>VLOOKUP(C226,[3]Resumen!$F$3:$Q$367,4,0)</f>
        <v>0.97916666666666663</v>
      </c>
      <c r="K226" s="26">
        <f>VLOOKUP(C226,[3]Resumen!$F$3:$Q$367,5,0)</f>
        <v>0.76767676767676762</v>
      </c>
      <c r="L226" s="26">
        <f>VLOOKUP(C226,[3]Resumen!$F$3:$Q$367,6,0)</f>
        <v>1</v>
      </c>
      <c r="M226" s="26">
        <f>VLOOKUP(C226,[3]Resumen!$F$3:$Q$367,7,0)</f>
        <v>1</v>
      </c>
      <c r="N226" s="26">
        <f>VLOOKUP(C226,[3]Resumen!$F$3:$Q$367,8,0)</f>
        <v>0.98765432098765427</v>
      </c>
      <c r="O226" s="61">
        <f t="shared" si="10"/>
        <v>0.91702908716797615</v>
      </c>
      <c r="P226" s="26">
        <f>VLOOKUP(C226,[3]Resumen!$F$3:$Q$367,9,0)</f>
        <v>1</v>
      </c>
      <c r="Q226" s="36">
        <f>VLOOKUP(C226,[3]Resumen!$F$3:$Q$367,10,0)</f>
        <v>0.51851851851851849</v>
      </c>
      <c r="R226" s="26">
        <f>VLOOKUP(C226,[3]Resumen!$F$3:$Q$367,11,0)</f>
        <v>1</v>
      </c>
      <c r="S226" s="26">
        <f>VLOOKUP(C226,[3]Resumen!$F$3:$Q$367,12,0)</f>
        <v>0.80246913580246915</v>
      </c>
      <c r="T226" s="26">
        <v>0.88888888888888884</v>
      </c>
      <c r="U226" s="26">
        <v>0.81818181818181823</v>
      </c>
      <c r="V226" s="61">
        <f t="shared" si="9"/>
        <v>0.83800972689861586</v>
      </c>
      <c r="W226" s="52">
        <f t="shared" si="11"/>
        <v>-7.9019360269360295E-2</v>
      </c>
      <c r="X226" s="57"/>
      <c r="Y226" s="58"/>
    </row>
    <row r="227" spans="2:25" ht="13.5" x14ac:dyDescent="0.35">
      <c r="B227" s="43">
        <v>225</v>
      </c>
      <c r="C227" s="49">
        <v>171418</v>
      </c>
      <c r="D227" s="48" t="s">
        <v>362</v>
      </c>
      <c r="E227" s="48" t="s">
        <v>361</v>
      </c>
      <c r="F227" s="48" t="str">
        <f>VLOOKUP(C227,'[2]Control programa E'!$B$13:$M$390,12,0)</f>
        <v>Área Norte</v>
      </c>
      <c r="G227" s="48" t="str">
        <f>VLOOKUP(C227,'[2]Control programa E'!$B$13:$W$390,22,0)</f>
        <v>Marybel Diaz Vasquez</v>
      </c>
      <c r="H227" s="48" t="str">
        <f>VLOOKUP(C227,'[2]Control programa E'!$B$13:$R$390,17,0)</f>
        <v>FABIAN TORRES</v>
      </c>
      <c r="I227" s="59" t="s">
        <v>548</v>
      </c>
      <c r="J227" s="59" t="s">
        <v>548</v>
      </c>
      <c r="K227" s="59" t="s">
        <v>548</v>
      </c>
      <c r="L227" s="59" t="s">
        <v>548</v>
      </c>
      <c r="M227" s="59" t="s">
        <v>548</v>
      </c>
      <c r="N227" s="59" t="s">
        <v>548</v>
      </c>
      <c r="O227" s="60" t="s">
        <v>548</v>
      </c>
      <c r="P227" s="59" t="s">
        <v>548</v>
      </c>
      <c r="Q227" s="59" t="s">
        <v>548</v>
      </c>
      <c r="R227" s="59" t="s">
        <v>548</v>
      </c>
      <c r="S227" s="59" t="s">
        <v>548</v>
      </c>
      <c r="T227" s="23">
        <v>0.8125</v>
      </c>
      <c r="U227" s="23">
        <v>0.8928571428571429</v>
      </c>
      <c r="V227" s="60">
        <f t="shared" si="9"/>
        <v>0.8526785714285714</v>
      </c>
      <c r="W227" s="51" t="s">
        <v>548</v>
      </c>
      <c r="X227" s="57"/>
      <c r="Y227" s="58"/>
    </row>
    <row r="228" spans="2:25" ht="13.5" x14ac:dyDescent="0.35">
      <c r="B228" s="45">
        <v>226</v>
      </c>
      <c r="C228" s="47">
        <v>111795</v>
      </c>
      <c r="D228" s="46" t="s">
        <v>363</v>
      </c>
      <c r="E228" s="46" t="s">
        <v>183</v>
      </c>
      <c r="F228" s="46" t="str">
        <f>VLOOKUP(C228,'[2]Control programa E'!$B$13:$M$390,12,0)</f>
        <v>Área Centro</v>
      </c>
      <c r="G228" s="46" t="str">
        <f>VLOOKUP(C228,'[2]Control programa E'!$B$13:$W$390,22,0)</f>
        <v>Jaime Herrera / Andrea Herrera</v>
      </c>
      <c r="H228" s="46" t="str">
        <f>VLOOKUP(C228,'[2]Control programa E'!$B$13:$R$390,17,0)</f>
        <v xml:space="preserve">JUAN PABLO PIÑEROS </v>
      </c>
      <c r="I228" s="36">
        <f>VLOOKUP(C228,[3]Resumen!$F$3:$Q$367,3,0)</f>
        <v>0.58947368421052626</v>
      </c>
      <c r="J228" s="26">
        <f>VLOOKUP(C228,[3]Resumen!$F$3:$Q$367,4,0)</f>
        <v>0.79411764705882348</v>
      </c>
      <c r="K228" s="26">
        <f>VLOOKUP(C228,[3]Resumen!$F$3:$Q$367,5,0)</f>
        <v>0.97058823529411764</v>
      </c>
      <c r="L228" s="36">
        <f>VLOOKUP(C228,[3]Resumen!$F$3:$Q$367,6,0)</f>
        <v>0.48</v>
      </c>
      <c r="M228" s="26">
        <f>VLOOKUP(C228,[3]Resumen!$F$3:$Q$367,7,0)</f>
        <v>0.8928571428571429</v>
      </c>
      <c r="N228" s="34">
        <f>VLOOKUP(C228,[3]Resumen!$F$3:$Q$367,8,0)</f>
        <v>0.71951219512195119</v>
      </c>
      <c r="O228" s="61">
        <f t="shared" si="10"/>
        <v>0.74109148409042691</v>
      </c>
      <c r="P228" s="26">
        <f>VLOOKUP(C228,[3]Resumen!$F$3:$Q$367,9,0)</f>
        <v>0.86585365853658536</v>
      </c>
      <c r="Q228" s="26">
        <f>VLOOKUP(C228,[3]Resumen!$F$3:$Q$367,10,0)</f>
        <v>0.91666666666666663</v>
      </c>
      <c r="R228" s="26">
        <f>VLOOKUP(C228,[3]Resumen!$F$3:$Q$367,11,0)</f>
        <v>0.88095238095238093</v>
      </c>
      <c r="S228" s="34">
        <f>VLOOKUP(C228,[3]Resumen!$F$3:$Q$367,12,0)</f>
        <v>0.74390243902439024</v>
      </c>
      <c r="T228" s="26">
        <v>0.90243902439024393</v>
      </c>
      <c r="U228" s="26">
        <v>0.79729729729729726</v>
      </c>
      <c r="V228" s="61">
        <f t="shared" si="9"/>
        <v>0.85118524447792743</v>
      </c>
      <c r="W228" s="52">
        <f t="shared" si="11"/>
        <v>0.11009376038750052</v>
      </c>
      <c r="X228" s="57"/>
      <c r="Y228" s="58"/>
    </row>
    <row r="229" spans="2:25" ht="13.5" x14ac:dyDescent="0.35">
      <c r="B229" s="43">
        <v>227</v>
      </c>
      <c r="C229" s="49">
        <v>110430</v>
      </c>
      <c r="D229" s="48" t="s">
        <v>365</v>
      </c>
      <c r="E229" s="48" t="s">
        <v>364</v>
      </c>
      <c r="F229" s="48" t="str">
        <f>VLOOKUP(C229,'[2]Control programa E'!$B$13:$M$390,12,0)</f>
        <v>Área Norte</v>
      </c>
      <c r="G229" s="48" t="str">
        <f>VLOOKUP(C229,'[2]Control programa E'!$B$13:$W$390,22,0)</f>
        <v>Jhon Jairo Duque</v>
      </c>
      <c r="H229" s="48" t="str">
        <f>VLOOKUP(C229,'[2]Control programa E'!$B$13:$R$390,17,0)</f>
        <v>OLGA LUCIA RESTREPO</v>
      </c>
      <c r="I229" s="35">
        <f>VLOOKUP(C229,[3]Resumen!$F$3:$Q$367,3,0)</f>
        <v>0.73737373737373735</v>
      </c>
      <c r="J229" s="23">
        <f>VLOOKUP(C229,[3]Resumen!$F$3:$Q$367,4,0)</f>
        <v>0.79166666666666663</v>
      </c>
      <c r="K229" s="23">
        <f>VLOOKUP(C229,[3]Resumen!$F$3:$Q$367,5,0)</f>
        <v>0.94897959183673475</v>
      </c>
      <c r="L229" s="23">
        <f>VLOOKUP(C229,[3]Resumen!$F$3:$Q$367,6,0)</f>
        <v>0.77777777777777779</v>
      </c>
      <c r="M229" s="37">
        <f>VLOOKUP(C229,[3]Resumen!$F$3:$Q$367,7,0)</f>
        <v>0.41666666666666669</v>
      </c>
      <c r="N229" s="35">
        <f>VLOOKUP(C229,[3]Resumen!$F$3:$Q$367,8,0)</f>
        <v>0.6428571428571429</v>
      </c>
      <c r="O229" s="60">
        <f t="shared" si="10"/>
        <v>0.71922026386312099</v>
      </c>
      <c r="P229" s="23">
        <f>VLOOKUP(C229,[3]Resumen!$F$3:$Q$367,9,0)</f>
        <v>0.97619047619047616</v>
      </c>
      <c r="Q229" s="23">
        <f>VLOOKUP(C229,[3]Resumen!$F$3:$Q$367,10,0)</f>
        <v>1</v>
      </c>
      <c r="R229" s="23">
        <f>VLOOKUP(C229,[3]Resumen!$F$3:$Q$367,11,0)</f>
        <v>0.84523809523809523</v>
      </c>
      <c r="S229" s="23">
        <f>VLOOKUP(C229,[3]Resumen!$F$3:$Q$367,12,0)</f>
        <v>0.88095238095238093</v>
      </c>
      <c r="T229" s="23">
        <v>0.87323943661971826</v>
      </c>
      <c r="U229" s="23">
        <v>0.83116883116883122</v>
      </c>
      <c r="V229" s="60">
        <f t="shared" si="9"/>
        <v>0.90113153669491697</v>
      </c>
      <c r="W229" s="51">
        <f t="shared" si="11"/>
        <v>0.18191127283179598</v>
      </c>
      <c r="X229" s="57"/>
      <c r="Y229" s="58"/>
    </row>
    <row r="230" spans="2:25" ht="13.5" x14ac:dyDescent="0.35">
      <c r="B230" s="45">
        <v>228</v>
      </c>
      <c r="C230" s="47">
        <v>110660</v>
      </c>
      <c r="D230" s="46" t="s">
        <v>366</v>
      </c>
      <c r="E230" s="46" t="s">
        <v>9</v>
      </c>
      <c r="F230" s="46" t="str">
        <f>VLOOKUP(C230,'[2]Control programa E'!$B$13:$M$390,12,0)</f>
        <v>Área Norte</v>
      </c>
      <c r="G230" s="46" t="str">
        <f>VLOOKUP(C230,'[2]Control programa E'!$B$13:$W$390,22,0)</f>
        <v>Tatiana Ramirez</v>
      </c>
      <c r="H230" s="46" t="str">
        <f>VLOOKUP(C230,'[2]Control programa E'!$B$13:$R$390,17,0)</f>
        <v>OLGA LUCIA RESTREPO</v>
      </c>
      <c r="I230" s="36">
        <f>VLOOKUP(C230,[3]Resumen!$F$3:$Q$367,3,0)</f>
        <v>0.54</v>
      </c>
      <c r="J230" s="36">
        <f>VLOOKUP(C230,[3]Resumen!$F$3:$Q$367,4,0)</f>
        <v>0.56565656565656564</v>
      </c>
      <c r="K230" s="36">
        <f>VLOOKUP(C230,[3]Resumen!$F$3:$Q$367,5,0)</f>
        <v>0.58823529411764708</v>
      </c>
      <c r="L230" s="26">
        <f>VLOOKUP(C230,[3]Resumen!$F$3:$Q$367,6,0)</f>
        <v>0.82828282828282829</v>
      </c>
      <c r="M230" s="26">
        <f>VLOOKUP(C230,[3]Resumen!$F$3:$Q$367,7,0)</f>
        <v>0.79761904761904767</v>
      </c>
      <c r="N230" s="26">
        <f>VLOOKUP(C230,[3]Resumen!$F$3:$Q$367,8,0)</f>
        <v>0.8214285714285714</v>
      </c>
      <c r="O230" s="61">
        <f t="shared" si="10"/>
        <v>0.69020371785077661</v>
      </c>
      <c r="P230" s="26">
        <f>VLOOKUP(C230,[3]Resumen!$F$3:$Q$367,9,0)</f>
        <v>0.7857142857142857</v>
      </c>
      <c r="Q230" s="26">
        <f>VLOOKUP(C230,[3]Resumen!$F$3:$Q$367,10,0)</f>
        <v>0.79761904761904767</v>
      </c>
      <c r="R230" s="34">
        <f>VLOOKUP(C230,[3]Resumen!$F$3:$Q$367,11,0)</f>
        <v>0.6785714285714286</v>
      </c>
      <c r="S230" s="26">
        <f>VLOOKUP(C230,[3]Resumen!$F$3:$Q$367,12,0)</f>
        <v>0.80952380952380953</v>
      </c>
      <c r="T230" s="26">
        <v>0.94047619047619047</v>
      </c>
      <c r="U230" s="26">
        <v>0.76190476190476186</v>
      </c>
      <c r="V230" s="61">
        <f t="shared" si="9"/>
        <v>0.79563492063492058</v>
      </c>
      <c r="W230" s="52">
        <f t="shared" si="11"/>
        <v>0.10543120278414397</v>
      </c>
      <c r="X230" s="57"/>
      <c r="Y230" s="58"/>
    </row>
    <row r="231" spans="2:25" ht="13.5" x14ac:dyDescent="0.35">
      <c r="B231" s="43">
        <v>229</v>
      </c>
      <c r="C231" s="49">
        <v>110436</v>
      </c>
      <c r="D231" s="48" t="s">
        <v>367</v>
      </c>
      <c r="E231" s="48" t="s">
        <v>9</v>
      </c>
      <c r="F231" s="48" t="str">
        <f>VLOOKUP(C231,'[2]Control programa E'!$B$13:$M$390,12,0)</f>
        <v>Área Norte</v>
      </c>
      <c r="G231" s="48" t="str">
        <f>VLOOKUP(C231,'[2]Control programa E'!$B$13:$W$390,22,0)</f>
        <v>Ricardo Freyde</v>
      </c>
      <c r="H231" s="48" t="str">
        <f>VLOOKUP(C231,'[2]Control programa E'!$B$13:$R$390,17,0)</f>
        <v>OLGA LUCIA RESTREPO</v>
      </c>
      <c r="I231" s="59" t="s">
        <v>548</v>
      </c>
      <c r="J231" s="59" t="s">
        <v>548</v>
      </c>
      <c r="K231" s="37">
        <f>VLOOKUP(C231,[3]Resumen!$F$3:$Q$367,5,0)</f>
        <v>0.22549019607843138</v>
      </c>
      <c r="L231" s="37">
        <f>VLOOKUP(C231,[3]Resumen!$F$3:$Q$367,6,0)</f>
        <v>0.45098039215686275</v>
      </c>
      <c r="M231" s="37">
        <f>VLOOKUP(C231,[3]Resumen!$F$3:$Q$367,7,0)</f>
        <v>0.27380952380952384</v>
      </c>
      <c r="N231" s="35">
        <f>VLOOKUP(C231,[3]Resumen!$F$3:$Q$367,8,0)</f>
        <v>0.63095238095238093</v>
      </c>
      <c r="O231" s="60">
        <f t="shared" si="10"/>
        <v>0.39530812324929976</v>
      </c>
      <c r="P231" s="37">
        <f>VLOOKUP(C231,[3]Resumen!$F$3:$Q$367,9,0)</f>
        <v>0.39285714285714285</v>
      </c>
      <c r="Q231" s="37">
        <f>VLOOKUP(C231,[3]Resumen!$F$3:$Q$367,10,0)</f>
        <v>0.32142857142857145</v>
      </c>
      <c r="R231" s="37">
        <f>VLOOKUP(C231,[3]Resumen!$F$3:$Q$367,11,0)</f>
        <v>0.21428571428571427</v>
      </c>
      <c r="S231" s="37">
        <f>VLOOKUP(C231,[3]Resumen!$F$3:$Q$367,12,0)</f>
        <v>0.52380952380952384</v>
      </c>
      <c r="T231" s="23">
        <v>0.94047619047619047</v>
      </c>
      <c r="U231" s="23">
        <v>0.76190476190476186</v>
      </c>
      <c r="V231" s="60">
        <f t="shared" si="9"/>
        <v>0.52579365079365081</v>
      </c>
      <c r="W231" s="51">
        <f t="shared" si="11"/>
        <v>0.13048552754435105</v>
      </c>
      <c r="X231" s="57"/>
      <c r="Y231" s="58"/>
    </row>
    <row r="232" spans="2:25" ht="13.5" x14ac:dyDescent="0.35">
      <c r="B232" s="45">
        <v>230</v>
      </c>
      <c r="C232" s="47">
        <v>170978</v>
      </c>
      <c r="D232" s="46" t="s">
        <v>368</v>
      </c>
      <c r="E232" s="46" t="s">
        <v>315</v>
      </c>
      <c r="F232" s="46" t="str">
        <f>VLOOKUP(C232,'[2]Control programa E'!$B$13:$M$390,12,0)</f>
        <v>Área Centro</v>
      </c>
      <c r="G232" s="46" t="str">
        <f>VLOOKUP(C232,'[2]Control programa E'!$B$13:$W$390,22,0)</f>
        <v>COESCO: Julian Torrado</v>
      </c>
      <c r="H232" s="46" t="str">
        <f>VLOOKUP(C232,'[2]Control programa E'!$B$13:$R$390,17,0)</f>
        <v xml:space="preserve">JUAN PABLO PIÑEROS </v>
      </c>
      <c r="I232" s="36">
        <f>VLOOKUP(C232,[3]Resumen!$F$3:$Q$367,3,0)</f>
        <v>0.59793814432989689</v>
      </c>
      <c r="J232" s="36">
        <f>VLOOKUP(C232,[3]Resumen!$F$3:$Q$367,4,0)</f>
        <v>0.54545454545454541</v>
      </c>
      <c r="K232" s="34">
        <f>VLOOKUP(C232,[3]Resumen!$F$3:$Q$367,5,0)</f>
        <v>0.63157894736842102</v>
      </c>
      <c r="L232" s="26">
        <f>VLOOKUP(C232,[3]Resumen!$F$3:$Q$367,6,0)</f>
        <v>0.82352941176470584</v>
      </c>
      <c r="M232" s="34">
        <f>VLOOKUP(C232,[3]Resumen!$F$3:$Q$367,7,0)</f>
        <v>0.6071428571428571</v>
      </c>
      <c r="N232" s="26">
        <f>VLOOKUP(C232,[3]Resumen!$F$3:$Q$367,8,0)</f>
        <v>0.81707317073170727</v>
      </c>
      <c r="O232" s="61">
        <f t="shared" si="10"/>
        <v>0.67045284613202227</v>
      </c>
      <c r="P232" s="26">
        <f>VLOOKUP(C232,[3]Resumen!$F$3:$Q$367,9,0)</f>
        <v>0.86904761904761907</v>
      </c>
      <c r="Q232" s="26">
        <f>VLOOKUP(C232,[3]Resumen!$F$3:$Q$367,10,0)</f>
        <v>0.91666666666666663</v>
      </c>
      <c r="R232" s="34">
        <f>VLOOKUP(C232,[3]Resumen!$F$3:$Q$367,11,0)</f>
        <v>0.70731707317073167</v>
      </c>
      <c r="S232" s="26">
        <f>VLOOKUP(C232,[3]Resumen!$F$3:$Q$367,12,0)</f>
        <v>0.87804878048780488</v>
      </c>
      <c r="T232" s="26">
        <v>0.79746835443037978</v>
      </c>
      <c r="U232" s="26">
        <v>0.90243902439024393</v>
      </c>
      <c r="V232" s="61">
        <f t="shared" si="9"/>
        <v>0.84516458636557423</v>
      </c>
      <c r="W232" s="52">
        <f t="shared" si="11"/>
        <v>0.17471174023355196</v>
      </c>
      <c r="X232" s="57"/>
      <c r="Y232" s="58"/>
    </row>
    <row r="233" spans="2:25" ht="13.5" x14ac:dyDescent="0.35">
      <c r="B233" s="43">
        <v>231</v>
      </c>
      <c r="C233" s="49">
        <v>170614</v>
      </c>
      <c r="D233" s="48" t="s">
        <v>370</v>
      </c>
      <c r="E233" s="48" t="s">
        <v>369</v>
      </c>
      <c r="F233" s="48" t="str">
        <f>VLOOKUP(C233,'[2]Control programa E'!$B$13:$M$390,12,0)</f>
        <v>Área Norte</v>
      </c>
      <c r="G233" s="48" t="str">
        <f>VLOOKUP(C233,'[2]Control programa E'!$B$13:$W$390,22,0)</f>
        <v>Daniel Gómez</v>
      </c>
      <c r="H233" s="48" t="str">
        <f>VLOOKUP(C233,'[2]Control programa E'!$B$13:$R$390,17,0)</f>
        <v>VICTOR PATERNINA</v>
      </c>
      <c r="I233" s="37">
        <f>VLOOKUP(C233,[3]Resumen!$F$3:$Q$367,3,0)</f>
        <v>0.51086956521739135</v>
      </c>
      <c r="J233" s="37">
        <f>VLOOKUP(C233,[3]Resumen!$F$3:$Q$367,4,0)</f>
        <v>0.5053763440860215</v>
      </c>
      <c r="K233" s="37">
        <f>VLOOKUP(C233,[3]Resumen!$F$3:$Q$367,5,0)</f>
        <v>0.54081632653061229</v>
      </c>
      <c r="L233" s="23">
        <f>VLOOKUP(C233,[3]Resumen!$F$3:$Q$367,6,0)</f>
        <v>0.86021505376344087</v>
      </c>
      <c r="M233" s="35">
        <f>VLOOKUP(C233,[3]Resumen!$F$3:$Q$367,7,0)</f>
        <v>0.62337662337662336</v>
      </c>
      <c r="N233" s="23">
        <f>VLOOKUP(C233,[3]Resumen!$F$3:$Q$367,8,0)</f>
        <v>0.84810126582278478</v>
      </c>
      <c r="O233" s="60">
        <f t="shared" si="10"/>
        <v>0.64812586313281229</v>
      </c>
      <c r="P233" s="23">
        <f>VLOOKUP(C233,[3]Resumen!$F$3:$Q$367,9,0)</f>
        <v>0.88311688311688308</v>
      </c>
      <c r="Q233" s="23">
        <f>VLOOKUP(C233,[3]Resumen!$F$3:$Q$367,10,0)</f>
        <v>0.75324675324675328</v>
      </c>
      <c r="R233" s="23">
        <f>VLOOKUP(C233,[3]Resumen!$F$3:$Q$367,11,0)</f>
        <v>1</v>
      </c>
      <c r="S233" s="23">
        <f>VLOOKUP(C233,[3]Resumen!$F$3:$Q$367,12,0)</f>
        <v>0.92</v>
      </c>
      <c r="T233" s="23">
        <v>0.92307692307692313</v>
      </c>
      <c r="U233" s="23">
        <v>0.77419354838709675</v>
      </c>
      <c r="V233" s="60">
        <f t="shared" si="9"/>
        <v>0.87560568463794264</v>
      </c>
      <c r="W233" s="51">
        <f t="shared" si="11"/>
        <v>0.22747982150513035</v>
      </c>
      <c r="X233" s="57"/>
      <c r="Y233" s="58"/>
    </row>
    <row r="234" spans="2:25" ht="13.5" x14ac:dyDescent="0.35">
      <c r="B234" s="45">
        <v>232</v>
      </c>
      <c r="C234" s="47">
        <v>112019</v>
      </c>
      <c r="D234" s="46" t="s">
        <v>371</v>
      </c>
      <c r="E234" s="46" t="s">
        <v>146</v>
      </c>
      <c r="F234" s="46" t="str">
        <f>VLOOKUP(C234,'[2]Control programa E'!$B$13:$M$390,12,0)</f>
        <v>Área Centro</v>
      </c>
      <c r="G234" s="46" t="str">
        <f>VLOOKUP(C234,'[2]Control programa E'!$B$13:$W$390,22,0)</f>
        <v>Rafael Angulo</v>
      </c>
      <c r="H234" s="46" t="str">
        <f>VLOOKUP(C234,'[2]Control programa E'!$B$13:$R$390,17,0)</f>
        <v>YOLIMA MESA</v>
      </c>
      <c r="I234" s="26">
        <f>VLOOKUP(C234,[3]Resumen!$F$3:$Q$367,3,0)</f>
        <v>0.76288659793814428</v>
      </c>
      <c r="J234" s="26">
        <f>VLOOKUP(C234,[3]Resumen!$F$3:$Q$367,4,0)</f>
        <v>0.79797979797979801</v>
      </c>
      <c r="K234" s="26">
        <f>VLOOKUP(C234,[3]Resumen!$F$3:$Q$367,5,0)</f>
        <v>0.88888888888888884</v>
      </c>
      <c r="L234" s="26">
        <f>VLOOKUP(C234,[3]Resumen!$F$3:$Q$367,6,0)</f>
        <v>0.90909090909090906</v>
      </c>
      <c r="M234" s="26">
        <f>VLOOKUP(C234,[3]Resumen!$F$3:$Q$367,7,0)</f>
        <v>0.95061728395061729</v>
      </c>
      <c r="N234" s="26">
        <f>VLOOKUP(C234,[3]Resumen!$F$3:$Q$367,8,0)</f>
        <v>1</v>
      </c>
      <c r="O234" s="61">
        <f t="shared" si="10"/>
        <v>0.88491057964139286</v>
      </c>
      <c r="P234" s="26">
        <f>VLOOKUP(C234,[3]Resumen!$F$3:$Q$367,9,0)</f>
        <v>1</v>
      </c>
      <c r="Q234" s="26">
        <f>VLOOKUP(C234,[3]Resumen!$F$3:$Q$367,10,0)</f>
        <v>0.86419753086419748</v>
      </c>
      <c r="R234" s="34">
        <f>VLOOKUP(C234,[3]Resumen!$F$3:$Q$367,11,0)</f>
        <v>0.66666666666666663</v>
      </c>
      <c r="S234" s="26">
        <f>VLOOKUP(C234,[3]Resumen!$F$3:$Q$367,12,0)</f>
        <v>0.81481481481481477</v>
      </c>
      <c r="T234" s="26">
        <v>1</v>
      </c>
      <c r="U234" s="34">
        <v>0.70238095238095233</v>
      </c>
      <c r="V234" s="61">
        <f t="shared" si="9"/>
        <v>0.84134332745443852</v>
      </c>
      <c r="W234" s="52">
        <f t="shared" si="11"/>
        <v>-4.3567252186954342E-2</v>
      </c>
      <c r="X234" s="57"/>
      <c r="Y234" s="58"/>
    </row>
    <row r="235" spans="2:25" ht="13.5" x14ac:dyDescent="0.35">
      <c r="B235" s="43">
        <v>233</v>
      </c>
      <c r="C235" s="49">
        <v>110288</v>
      </c>
      <c r="D235" s="48" t="s">
        <v>372</v>
      </c>
      <c r="E235" s="48" t="s">
        <v>9</v>
      </c>
      <c r="F235" s="48" t="str">
        <f>VLOOKUP(C235,'[2]Control programa E'!$B$13:$M$390,12,0)</f>
        <v>Área Norte</v>
      </c>
      <c r="G235" s="48">
        <f>VLOOKUP(C235,'[2]Control programa E'!$B$13:$W$390,22,0)</f>
        <v>0</v>
      </c>
      <c r="H235" s="48" t="str">
        <f>VLOOKUP(C235,'[2]Control programa E'!$B$13:$R$390,17,0)</f>
        <v>OLGA LUCIA RESTREPO</v>
      </c>
      <c r="I235" s="59" t="s">
        <v>548</v>
      </c>
      <c r="J235" s="59" t="s">
        <v>548</v>
      </c>
      <c r="K235" s="59" t="s">
        <v>548</v>
      </c>
      <c r="L235" s="59" t="s">
        <v>548</v>
      </c>
      <c r="M235" s="59" t="s">
        <v>548</v>
      </c>
      <c r="N235" s="59" t="s">
        <v>548</v>
      </c>
      <c r="O235" s="60" t="s">
        <v>548</v>
      </c>
      <c r="P235" s="35">
        <f>VLOOKUP(C235,[3]Resumen!$F$3:$Q$367,9,0)</f>
        <v>0.7407407407407407</v>
      </c>
      <c r="Q235" s="37">
        <f>VLOOKUP(C235,[3]Resumen!$F$3:$Q$367,10,0)</f>
        <v>0.49382716049382713</v>
      </c>
      <c r="R235" s="37">
        <f>VLOOKUP(C235,[3]Resumen!$F$3:$Q$367,11,0)</f>
        <v>0.24691358024691357</v>
      </c>
      <c r="S235" s="23">
        <f>VLOOKUP(C235,[3]Resumen!$F$3:$Q$367,12,0)</f>
        <v>0.94047619047619047</v>
      </c>
      <c r="T235" s="23">
        <v>0.96250000000000002</v>
      </c>
      <c r="U235" s="35">
        <v>0.73750000000000004</v>
      </c>
      <c r="V235" s="60">
        <f t="shared" si="9"/>
        <v>0.68699294532627864</v>
      </c>
      <c r="W235" s="51" t="s">
        <v>548</v>
      </c>
      <c r="X235" s="57"/>
      <c r="Y235" s="58"/>
    </row>
    <row r="236" spans="2:25" ht="13.5" x14ac:dyDescent="0.35">
      <c r="B236" s="45">
        <v>234</v>
      </c>
      <c r="C236" s="47">
        <v>110165</v>
      </c>
      <c r="D236" s="46" t="s">
        <v>373</v>
      </c>
      <c r="E236" s="46" t="s">
        <v>28</v>
      </c>
      <c r="F236" s="46" t="str">
        <f>VLOOKUP(C236,'[2]Control programa E'!$B$13:$M$390,12,0)</f>
        <v>Área Norte</v>
      </c>
      <c r="G236" s="46" t="str">
        <f>VLOOKUP(C236,'[2]Control programa E'!$B$13:$W$390,22,0)</f>
        <v>German Cadena</v>
      </c>
      <c r="H236" s="46" t="str">
        <f>VLOOKUP(C236,'[2]Control programa E'!$B$13:$R$390,17,0)</f>
        <v>MARTHA BARROS</v>
      </c>
      <c r="I236" s="34">
        <f>VLOOKUP(C236,[3]Resumen!$F$3:$Q$367,3,0)</f>
        <v>0.7</v>
      </c>
      <c r="J236" s="34">
        <f>VLOOKUP(C236,[3]Resumen!$F$3:$Q$367,4,0)</f>
        <v>0.69523809523809521</v>
      </c>
      <c r="K236" s="26">
        <f>VLOOKUP(C236,[3]Resumen!$F$3:$Q$367,5,0)</f>
        <v>0.8571428571428571</v>
      </c>
      <c r="L236" s="26">
        <f>VLOOKUP(C236,[3]Resumen!$F$3:$Q$367,6,0)</f>
        <v>0.80808080808080807</v>
      </c>
      <c r="M236" s="26">
        <f>VLOOKUP(C236,[3]Resumen!$F$3:$Q$367,7,0)</f>
        <v>1</v>
      </c>
      <c r="N236" s="34">
        <f>VLOOKUP(C236,[3]Resumen!$F$3:$Q$367,8,0)</f>
        <v>0.66666666666666663</v>
      </c>
      <c r="O236" s="61">
        <f t="shared" si="10"/>
        <v>0.78785473785473792</v>
      </c>
      <c r="P236" s="34">
        <f>VLOOKUP(C236,[3]Resumen!$F$3:$Q$367,9,0)</f>
        <v>0.72619047619047616</v>
      </c>
      <c r="Q236" s="36">
        <f>VLOOKUP(C236,[3]Resumen!$F$3:$Q$367,10,0)</f>
        <v>0.48809523809523808</v>
      </c>
      <c r="R236" s="26">
        <f>VLOOKUP(C236,[3]Resumen!$F$3:$Q$367,11,0)</f>
        <v>1</v>
      </c>
      <c r="S236" s="26">
        <f>VLOOKUP(C236,[3]Resumen!$F$3:$Q$367,12,0)</f>
        <v>1</v>
      </c>
      <c r="T236" s="26">
        <v>1</v>
      </c>
      <c r="U236" s="34">
        <v>0.69135802469135799</v>
      </c>
      <c r="V236" s="61">
        <f t="shared" si="9"/>
        <v>0.81760728982951214</v>
      </c>
      <c r="W236" s="52">
        <f t="shared" si="11"/>
        <v>2.9752551974774222E-2</v>
      </c>
      <c r="X236" s="57"/>
      <c r="Y236" s="58"/>
    </row>
    <row r="237" spans="2:25" ht="13.5" x14ac:dyDescent="0.35">
      <c r="B237" s="43">
        <v>235</v>
      </c>
      <c r="C237" s="49">
        <v>170644</v>
      </c>
      <c r="D237" s="48" t="s">
        <v>374</v>
      </c>
      <c r="E237" s="48" t="s">
        <v>78</v>
      </c>
      <c r="F237" s="48" t="str">
        <f>VLOOKUP(C237,'[2]Control programa E'!$B$13:$M$390,12,0)</f>
        <v>Área Centro</v>
      </c>
      <c r="G237" s="48" t="str">
        <f>VLOOKUP(C237,'[2]Control programa E'!$B$13:$W$390,22,0)</f>
        <v>COESCO: Julian Torrado</v>
      </c>
      <c r="H237" s="48" t="str">
        <f>VLOOKUP(C237,'[2]Control programa E'!$B$13:$R$390,17,0)</f>
        <v xml:space="preserve">PAOLA MARTÍNEZ </v>
      </c>
      <c r="I237" s="23">
        <f>VLOOKUP(C237,[3]Resumen!$F$3:$Q$367,3,0)</f>
        <v>0.95652173913043481</v>
      </c>
      <c r="J237" s="23">
        <f>VLOOKUP(C237,[3]Resumen!$F$3:$Q$367,4,0)</f>
        <v>0.97979797979797978</v>
      </c>
      <c r="K237" s="23">
        <f>VLOOKUP(C237,[3]Resumen!$F$3:$Q$367,5,0)</f>
        <v>1</v>
      </c>
      <c r="L237" s="23">
        <f>VLOOKUP(C237,[3]Resumen!$F$3:$Q$367,6,0)</f>
        <v>0.85567010309278346</v>
      </c>
      <c r="M237" s="23">
        <f>VLOOKUP(C237,[3]Resumen!$F$3:$Q$367,7,0)</f>
        <v>1</v>
      </c>
      <c r="N237" s="23">
        <f>VLOOKUP(C237,[3]Resumen!$F$3:$Q$367,8,0)</f>
        <v>0.81481481481481477</v>
      </c>
      <c r="O237" s="60">
        <f t="shared" si="10"/>
        <v>0.93446743947266897</v>
      </c>
      <c r="P237" s="23">
        <f>VLOOKUP(C237,[3]Resumen!$F$3:$Q$367,9,0)</f>
        <v>1</v>
      </c>
      <c r="Q237" s="23">
        <f>VLOOKUP(C237,[3]Resumen!$F$3:$Q$367,10,0)</f>
        <v>0.9135802469135802</v>
      </c>
      <c r="R237" s="23">
        <f>VLOOKUP(C237,[3]Resumen!$F$3:$Q$367,11,0)</f>
        <v>1</v>
      </c>
      <c r="S237" s="23">
        <f>VLOOKUP(C237,[3]Resumen!$F$3:$Q$367,12,0)</f>
        <v>0.77777777777777779</v>
      </c>
      <c r="T237" s="23">
        <v>0.97468354430379744</v>
      </c>
      <c r="U237" s="35">
        <v>0.72151898734177211</v>
      </c>
      <c r="V237" s="60">
        <f t="shared" si="9"/>
        <v>0.89792675938948807</v>
      </c>
      <c r="W237" s="51">
        <f t="shared" si="11"/>
        <v>-3.6540680083180899E-2</v>
      </c>
      <c r="X237" s="57"/>
      <c r="Y237" s="58"/>
    </row>
    <row r="238" spans="2:25" ht="13.5" x14ac:dyDescent="0.35">
      <c r="B238" s="45">
        <v>236</v>
      </c>
      <c r="C238" s="47">
        <v>170827</v>
      </c>
      <c r="D238" s="46" t="s">
        <v>375</v>
      </c>
      <c r="E238" s="46" t="s">
        <v>144</v>
      </c>
      <c r="F238" s="46" t="str">
        <f>VLOOKUP(C238,'[2]Control programa E'!$B$13:$M$390,12,0)</f>
        <v>Área Norte</v>
      </c>
      <c r="G238" s="46">
        <f>VLOOKUP(C238,'[2]Control programa E'!$B$13:$W$390,22,0)</f>
        <v>0</v>
      </c>
      <c r="H238" s="46" t="str">
        <f>VLOOKUP(C238,'[2]Control programa E'!$B$13:$R$390,17,0)</f>
        <v>ANGELA BARANDICA</v>
      </c>
      <c r="I238" s="59" t="s">
        <v>548</v>
      </c>
      <c r="J238" s="59" t="s">
        <v>548</v>
      </c>
      <c r="K238" s="34">
        <f>VLOOKUP(C238,[3]Resumen!$F$3:$Q$367,5,0)</f>
        <v>0.6428571428571429</v>
      </c>
      <c r="L238" s="34">
        <f>VLOOKUP(C238,[3]Resumen!$F$3:$Q$367,6,0)</f>
        <v>0.62790697674418605</v>
      </c>
      <c r="M238" s="34">
        <f>VLOOKUP(C238,[3]Resumen!$F$3:$Q$367,7,0)</f>
        <v>0.72839506172839508</v>
      </c>
      <c r="N238" s="34">
        <f>VLOOKUP(C238,[3]Resumen!$F$3:$Q$367,8,0)</f>
        <v>0.65432098765432101</v>
      </c>
      <c r="O238" s="61">
        <f t="shared" si="10"/>
        <v>0.66337004224601137</v>
      </c>
      <c r="P238" s="26">
        <f>VLOOKUP(C238,[3]Resumen!$F$3:$Q$367,9,0)</f>
        <v>0.81481481481481477</v>
      </c>
      <c r="Q238" s="36">
        <f>VLOOKUP(C238,[3]Resumen!$F$3:$Q$367,10,0)</f>
        <v>0.48148148148148145</v>
      </c>
      <c r="R238" s="26">
        <f>VLOOKUP(C238,[3]Resumen!$F$3:$Q$367,11,0)</f>
        <v>0.91666666666666663</v>
      </c>
      <c r="S238" s="34">
        <f>VLOOKUP(C238,[3]Resumen!$F$3:$Q$367,12,0)</f>
        <v>0.61728395061728392</v>
      </c>
      <c r="T238" s="26">
        <v>0.79220779220779225</v>
      </c>
      <c r="U238" s="26">
        <v>0.88888888888888884</v>
      </c>
      <c r="V238" s="61">
        <f t="shared" si="9"/>
        <v>0.75189059911282141</v>
      </c>
      <c r="W238" s="52">
        <f t="shared" si="11"/>
        <v>8.8520556866810041E-2</v>
      </c>
      <c r="X238" s="57"/>
      <c r="Y238" s="58"/>
    </row>
    <row r="239" spans="2:25" ht="13.5" x14ac:dyDescent="0.35">
      <c r="B239" s="43">
        <v>237</v>
      </c>
      <c r="C239" s="49">
        <v>111438</v>
      </c>
      <c r="D239" s="48" t="s">
        <v>376</v>
      </c>
      <c r="E239" s="48" t="s">
        <v>315</v>
      </c>
      <c r="F239" s="48" t="str">
        <f>VLOOKUP(C239,'[2]Control programa E'!$B$13:$M$390,12,0)</f>
        <v>Área Centro</v>
      </c>
      <c r="G239" s="48" t="str">
        <f>VLOOKUP(C239,'[2]Control programa E'!$B$13:$W$390,22,0)</f>
        <v>REDH: Humberto Hernandez</v>
      </c>
      <c r="H239" s="48" t="str">
        <f>VLOOKUP(C239,'[2]Control programa E'!$B$13:$R$390,17,0)</f>
        <v>CAROLINA CHAVEZ</v>
      </c>
      <c r="I239" s="23">
        <f>VLOOKUP(C239,[3]Resumen!$F$3:$Q$367,3,0)</f>
        <v>0.92929292929292928</v>
      </c>
      <c r="J239" s="23">
        <f>VLOOKUP(C239,[3]Resumen!$F$3:$Q$367,4,0)</f>
        <v>0.78350515463917525</v>
      </c>
      <c r="K239" s="35">
        <f>VLOOKUP(C239,[3]Resumen!$F$3:$Q$367,5,0)</f>
        <v>0.71568627450980393</v>
      </c>
      <c r="L239" s="23">
        <f>VLOOKUP(C239,[3]Resumen!$F$3:$Q$367,6,0)</f>
        <v>0.85</v>
      </c>
      <c r="M239" s="23">
        <f>VLOOKUP(C239,[3]Resumen!$F$3:$Q$367,7,0)</f>
        <v>0.86904761904761907</v>
      </c>
      <c r="N239" s="23">
        <f>VLOOKUP(C239,[3]Resumen!$F$3:$Q$367,8,0)</f>
        <v>0.92405063291139244</v>
      </c>
      <c r="O239" s="60">
        <f t="shared" si="10"/>
        <v>0.84526376840015338</v>
      </c>
      <c r="P239" s="23">
        <f>VLOOKUP(C239,[3]Resumen!$F$3:$Q$367,9,0)</f>
        <v>0.85365853658536583</v>
      </c>
      <c r="Q239" s="23">
        <f>VLOOKUP(C239,[3]Resumen!$F$3:$Q$367,10,0)</f>
        <v>0.8902439024390244</v>
      </c>
      <c r="R239" s="37">
        <f>VLOOKUP(C239,[3]Resumen!$F$3:$Q$367,11,0)</f>
        <v>0.36904761904761907</v>
      </c>
      <c r="S239" s="23">
        <f>VLOOKUP(C239,[3]Resumen!$F$3:$Q$367,12,0)</f>
        <v>0.97619047619047616</v>
      </c>
      <c r="T239" s="23">
        <v>0.79761904761904767</v>
      </c>
      <c r="U239" s="23">
        <v>0.88749999999999996</v>
      </c>
      <c r="V239" s="60">
        <f t="shared" si="9"/>
        <v>0.79570993031358883</v>
      </c>
      <c r="W239" s="51">
        <f t="shared" si="11"/>
        <v>-4.955383808656455E-2</v>
      </c>
      <c r="X239" s="57"/>
      <c r="Y239" s="58"/>
    </row>
    <row r="240" spans="2:25" ht="13.5" x14ac:dyDescent="0.35">
      <c r="B240" s="45">
        <v>238</v>
      </c>
      <c r="C240" s="47">
        <v>167185</v>
      </c>
      <c r="D240" s="46" t="s">
        <v>378</v>
      </c>
      <c r="E240" s="46" t="s">
        <v>377</v>
      </c>
      <c r="F240" s="46" t="str">
        <f>VLOOKUP(C240,'[2]Control programa E'!$B$13:$M$390,12,0)</f>
        <v>Área Centro</v>
      </c>
      <c r="G240" s="46" t="str">
        <f>VLOOKUP(C240,'[2]Control programa E'!$B$13:$W$390,22,0)</f>
        <v>Guillermo Montilla (Dealer), Alberto Cárdenas (Operador)</v>
      </c>
      <c r="H240" s="46" t="str">
        <f>VLOOKUP(C240,'[2]Control programa E'!$B$13:$R$390,17,0)</f>
        <v xml:space="preserve">PAOLA MARTÍNEZ </v>
      </c>
      <c r="I240" s="26">
        <f>VLOOKUP(C240,[3]Resumen!$F$3:$Q$367,3,0)</f>
        <v>0.81372549019607843</v>
      </c>
      <c r="J240" s="36">
        <f>VLOOKUP(C240,[3]Resumen!$F$3:$Q$367,4,0)</f>
        <v>0.51041666666666663</v>
      </c>
      <c r="K240" s="36">
        <f>VLOOKUP(C240,[3]Resumen!$F$3:$Q$367,5,0)</f>
        <v>0.44</v>
      </c>
      <c r="L240" s="26">
        <f>VLOOKUP(C240,[3]Resumen!$F$3:$Q$367,6,0)</f>
        <v>0.83157894736842108</v>
      </c>
      <c r="M240" s="26">
        <f>VLOOKUP(C240,[3]Resumen!$F$3:$Q$367,7,0)</f>
        <v>0.85365853658536583</v>
      </c>
      <c r="N240" s="26">
        <f>VLOOKUP(C240,[3]Resumen!$F$3:$Q$367,8,0)</f>
        <v>0.80952380952380953</v>
      </c>
      <c r="O240" s="61">
        <f t="shared" si="10"/>
        <v>0.70981724172339022</v>
      </c>
      <c r="P240" s="26">
        <f>VLOOKUP(C240,[3]Resumen!$F$3:$Q$367,9,0)</f>
        <v>0.79761904761904767</v>
      </c>
      <c r="Q240" s="36">
        <f>VLOOKUP(C240,[3]Resumen!$F$3:$Q$367,10,0)</f>
        <v>0.42499999999999999</v>
      </c>
      <c r="R240" s="34">
        <f>VLOOKUP(C240,[3]Resumen!$F$3:$Q$367,11,0)</f>
        <v>0.625</v>
      </c>
      <c r="S240" s="26">
        <f>VLOOKUP(C240,[3]Resumen!$F$3:$Q$367,12,0)</f>
        <v>0.9285714285714286</v>
      </c>
      <c r="T240" s="34">
        <v>0.73809523809523814</v>
      </c>
      <c r="U240" s="26">
        <v>0.95</v>
      </c>
      <c r="V240" s="61">
        <f t="shared" si="9"/>
        <v>0.74404761904761907</v>
      </c>
      <c r="W240" s="52">
        <f t="shared" si="11"/>
        <v>3.4230377324228844E-2</v>
      </c>
      <c r="X240" s="57"/>
      <c r="Y240" s="58"/>
    </row>
    <row r="241" spans="2:25" ht="13.5" x14ac:dyDescent="0.35">
      <c r="B241" s="43">
        <v>239</v>
      </c>
      <c r="C241" s="49">
        <v>162558</v>
      </c>
      <c r="D241" s="48" t="s">
        <v>379</v>
      </c>
      <c r="E241" s="48" t="s">
        <v>150</v>
      </c>
      <c r="F241" s="48" t="str">
        <f>VLOOKUP(C241,'[2]Control programa E'!$B$13:$M$390,12,0)</f>
        <v>Área Sur</v>
      </c>
      <c r="G241" s="48" t="str">
        <f>VLOOKUP(C241,'[2]Control programa E'!$B$13:$W$390,22,0)</f>
        <v>REDH: Humberto Hernandez</v>
      </c>
      <c r="H241" s="48" t="str">
        <f>VLOOKUP(C241,'[2]Control programa E'!$B$13:$R$390,17,0)</f>
        <v>MARIANA VELEZ</v>
      </c>
      <c r="I241" s="37">
        <f>VLOOKUP(C241,[3]Resumen!$F$3:$Q$367,3,0)</f>
        <v>0.59375</v>
      </c>
      <c r="J241" s="37">
        <f>VLOOKUP(C241,[3]Resumen!$F$3:$Q$367,4,0)</f>
        <v>0.51041666666666663</v>
      </c>
      <c r="K241" s="23">
        <f>VLOOKUP(C241,[3]Resumen!$F$3:$Q$367,5,0)</f>
        <v>0.90625</v>
      </c>
      <c r="L241" s="23">
        <f>VLOOKUP(C241,[3]Resumen!$F$3:$Q$367,6,0)</f>
        <v>0.89583333333333337</v>
      </c>
      <c r="M241" s="23">
        <f>VLOOKUP(C241,[3]Resumen!$F$3:$Q$367,7,0)</f>
        <v>0.95061728395061729</v>
      </c>
      <c r="N241" s="23">
        <f>VLOOKUP(C241,[3]Resumen!$F$3:$Q$367,8,0)</f>
        <v>0.8271604938271605</v>
      </c>
      <c r="O241" s="60">
        <f t="shared" si="10"/>
        <v>0.78067129629629628</v>
      </c>
      <c r="P241" s="23">
        <f>VLOOKUP(C241,[3]Resumen!$F$3:$Q$367,9,0)</f>
        <v>0.83950617283950613</v>
      </c>
      <c r="Q241" s="37">
        <f>VLOOKUP(C241,[3]Resumen!$F$3:$Q$367,10,0)</f>
        <v>0.54320987654320985</v>
      </c>
      <c r="R241" s="23">
        <f>VLOOKUP(C241,[3]Resumen!$F$3:$Q$367,11,0)</f>
        <v>0.92592592592592593</v>
      </c>
      <c r="S241" s="23">
        <f>VLOOKUP(C241,[3]Resumen!$F$3:$Q$367,12,0)</f>
        <v>0.87654320987654322</v>
      </c>
      <c r="T241" s="23">
        <v>0.87654320987654322</v>
      </c>
      <c r="U241" s="23">
        <v>0.80246913580246915</v>
      </c>
      <c r="V241" s="60">
        <f t="shared" si="9"/>
        <v>0.81069958847736634</v>
      </c>
      <c r="W241" s="51">
        <f t="shared" si="11"/>
        <v>3.002829218107006E-2</v>
      </c>
      <c r="X241" s="57"/>
      <c r="Y241" s="58"/>
    </row>
    <row r="242" spans="2:25" ht="13.5" x14ac:dyDescent="0.35">
      <c r="B242" s="45">
        <v>240</v>
      </c>
      <c r="C242" s="47">
        <v>166328</v>
      </c>
      <c r="D242" s="46" t="s">
        <v>380</v>
      </c>
      <c r="E242" s="46" t="s">
        <v>106</v>
      </c>
      <c r="F242" s="46" t="str">
        <f>VLOOKUP(C242,'[2]Control programa E'!$B$13:$M$390,12,0)</f>
        <v>Área Centro</v>
      </c>
      <c r="G242" s="46" t="str">
        <f>VLOOKUP(C242,'[2]Control programa E'!$B$13:$W$390,22,0)</f>
        <v>Daniel Garcia</v>
      </c>
      <c r="H242" s="46" t="str">
        <f>VLOOKUP(C242,'[2]Control programa E'!$B$13:$R$390,17,0)</f>
        <v>IVAN PINZON</v>
      </c>
      <c r="I242" s="26">
        <f>VLOOKUP(C242,[3]Resumen!$F$3:$Q$367,3,0)</f>
        <v>0.9494949494949495</v>
      </c>
      <c r="J242" s="26">
        <f>VLOOKUP(C242,[3]Resumen!$F$3:$Q$367,4,0)</f>
        <v>0.9509803921568627</v>
      </c>
      <c r="K242" s="26">
        <f>VLOOKUP(C242,[3]Resumen!$F$3:$Q$367,5,0)</f>
        <v>1</v>
      </c>
      <c r="L242" s="26">
        <f>VLOOKUP(C242,[3]Resumen!$F$3:$Q$367,6,0)</f>
        <v>1</v>
      </c>
      <c r="M242" s="26">
        <f>VLOOKUP(C242,[3]Resumen!$F$3:$Q$367,7,0)</f>
        <v>0.87654320987654322</v>
      </c>
      <c r="N242" s="26">
        <f>VLOOKUP(C242,[3]Resumen!$F$3:$Q$367,8,0)</f>
        <v>0.87654320987654322</v>
      </c>
      <c r="O242" s="61">
        <f t="shared" si="10"/>
        <v>0.9422602935674832</v>
      </c>
      <c r="P242" s="36">
        <f>VLOOKUP(C242,[3]Resumen!$F$3:$Q$367,9,0)</f>
        <v>0.58227848101265822</v>
      </c>
      <c r="Q242" s="26">
        <f>VLOOKUP(C242,[3]Resumen!$F$3:$Q$367,10,0)</f>
        <v>1</v>
      </c>
      <c r="R242" s="26">
        <f>VLOOKUP(C242,[3]Resumen!$F$3:$Q$367,11,0)</f>
        <v>1</v>
      </c>
      <c r="S242" s="26">
        <f>VLOOKUP(C242,[3]Resumen!$F$3:$Q$367,12,0)</f>
        <v>1</v>
      </c>
      <c r="T242" s="26">
        <v>0.85185185185185186</v>
      </c>
      <c r="U242" s="26">
        <v>0.8271604938271605</v>
      </c>
      <c r="V242" s="61">
        <f t="shared" si="9"/>
        <v>0.87688180444861175</v>
      </c>
      <c r="W242" s="52">
        <f t="shared" si="11"/>
        <v>-6.5378489118871452E-2</v>
      </c>
      <c r="X242" s="57"/>
      <c r="Y242" s="58"/>
    </row>
    <row r="243" spans="2:25" ht="13.5" x14ac:dyDescent="0.35">
      <c r="B243" s="43">
        <v>241</v>
      </c>
      <c r="C243" s="49">
        <v>110296</v>
      </c>
      <c r="D243" s="48" t="s">
        <v>381</v>
      </c>
      <c r="E243" s="48" t="s">
        <v>64</v>
      </c>
      <c r="F243" s="48" t="str">
        <f>VLOOKUP(C243,'[2]Control programa E'!$B$13:$M$390,12,0)</f>
        <v>Área Sur</v>
      </c>
      <c r="G243" s="48" t="str">
        <f>VLOOKUP(C243,'[2]Control programa E'!$B$13:$W$390,22,0)</f>
        <v>GREEN SAS: Jose Vicente Enriquez</v>
      </c>
      <c r="H243" s="48" t="str">
        <f>VLOOKUP(C243,'[2]Control programa E'!$B$13:$R$390,17,0)</f>
        <v>CLAUDIA PINILLA</v>
      </c>
      <c r="I243" s="37">
        <f>VLOOKUP(C243,[3]Resumen!$F$3:$Q$367,3,0)</f>
        <v>0.56382978723404253</v>
      </c>
      <c r="J243" s="37">
        <f>VLOOKUP(C243,[3]Resumen!$F$3:$Q$367,4,0)</f>
        <v>0.57731958762886593</v>
      </c>
      <c r="K243" s="37">
        <f>VLOOKUP(C243,[3]Resumen!$F$3:$Q$367,5,0)</f>
        <v>0.48484848484848486</v>
      </c>
      <c r="L243" s="37">
        <f>VLOOKUP(C243,[3]Resumen!$F$3:$Q$367,6,0)</f>
        <v>0.46875</v>
      </c>
      <c r="M243" s="35">
        <f>VLOOKUP(C243,[3]Resumen!$F$3:$Q$367,7,0)</f>
        <v>0.67088607594936711</v>
      </c>
      <c r="N243" s="59" t="s">
        <v>548</v>
      </c>
      <c r="O243" s="60">
        <f t="shared" si="10"/>
        <v>0.55312678713215213</v>
      </c>
      <c r="P243" s="59" t="s">
        <v>548</v>
      </c>
      <c r="Q243" s="59" t="s">
        <v>548</v>
      </c>
      <c r="R243" s="59" t="s">
        <v>548</v>
      </c>
      <c r="S243" s="59" t="s">
        <v>548</v>
      </c>
      <c r="T243" s="35">
        <v>0.70370370370370372</v>
      </c>
      <c r="U243" s="23">
        <v>0.97530864197530864</v>
      </c>
      <c r="V243" s="60">
        <f t="shared" si="9"/>
        <v>0.83950617283950613</v>
      </c>
      <c r="W243" s="51">
        <f t="shared" si="11"/>
        <v>0.286379385707354</v>
      </c>
      <c r="X243" s="57"/>
      <c r="Y243" s="58"/>
    </row>
    <row r="244" spans="2:25" ht="13.5" x14ac:dyDescent="0.35">
      <c r="B244" s="45">
        <v>242</v>
      </c>
      <c r="C244" s="47">
        <v>110159</v>
      </c>
      <c r="D244" s="46" t="s">
        <v>383</v>
      </c>
      <c r="E244" s="46" t="s">
        <v>382</v>
      </c>
      <c r="F244" s="46" t="str">
        <f>VLOOKUP(C244,'[2]Control programa E'!$B$13:$M$390,12,0)</f>
        <v>Área Centro</v>
      </c>
      <c r="G244" s="46" t="str">
        <f>VLOOKUP(C244,'[2]Control programa E'!$B$13:$W$390,22,0)</f>
        <v>Combustibles Unigas SAS / Herman Castro, Mauricio Castro/ Hernán Camargo</v>
      </c>
      <c r="H244" s="46" t="str">
        <f>VLOOKUP(C244,'[2]Control programa E'!$B$13:$R$390,17,0)</f>
        <v>CAROLINA CHAVEZ</v>
      </c>
      <c r="I244" s="26">
        <f>VLOOKUP(C244,[3]Resumen!$F$3:$Q$367,3,0)</f>
        <v>0.76470588235294112</v>
      </c>
      <c r="J244" s="34">
        <f>VLOOKUP(C244,[3]Resumen!$F$3:$Q$367,4,0)</f>
        <v>0.74257425742574257</v>
      </c>
      <c r="K244" s="34">
        <f>VLOOKUP(C244,[3]Resumen!$F$3:$Q$367,5,0)</f>
        <v>0.63725490196078427</v>
      </c>
      <c r="L244" s="34">
        <f>VLOOKUP(C244,[3]Resumen!$F$3:$Q$367,6,0)</f>
        <v>0.73469387755102045</v>
      </c>
      <c r="M244" s="34">
        <f>VLOOKUP(C244,[3]Resumen!$F$3:$Q$367,7,0)</f>
        <v>0.70238095238095233</v>
      </c>
      <c r="N244" s="26">
        <f>VLOOKUP(C244,[3]Resumen!$F$3:$Q$367,8,0)</f>
        <v>0.76829268292682928</v>
      </c>
      <c r="O244" s="61">
        <f t="shared" si="10"/>
        <v>0.7249837590997118</v>
      </c>
      <c r="P244" s="26">
        <f>VLOOKUP(C244,[3]Resumen!$F$3:$Q$367,9,0)</f>
        <v>0.92682926829268297</v>
      </c>
      <c r="Q244" s="34">
        <f>VLOOKUP(C244,[3]Resumen!$F$3:$Q$367,10,0)</f>
        <v>0.73170731707317072</v>
      </c>
      <c r="R244" s="26">
        <f>VLOOKUP(C244,[3]Resumen!$F$3:$Q$367,11,0)</f>
        <v>0.93902439024390238</v>
      </c>
      <c r="S244" s="34">
        <f>VLOOKUP(C244,[3]Resumen!$F$3:$Q$367,12,0)</f>
        <v>0.62195121951219512</v>
      </c>
      <c r="T244" s="26">
        <v>0.90243902439024393</v>
      </c>
      <c r="U244" s="26">
        <v>0.76388888888888884</v>
      </c>
      <c r="V244" s="61">
        <f t="shared" si="9"/>
        <v>0.81430668473351397</v>
      </c>
      <c r="W244" s="52">
        <f t="shared" si="11"/>
        <v>8.9322925633802175E-2</v>
      </c>
      <c r="X244" s="57"/>
      <c r="Y244" s="58"/>
    </row>
    <row r="245" spans="2:25" ht="13.5" x14ac:dyDescent="0.35">
      <c r="B245" s="43">
        <v>243</v>
      </c>
      <c r="C245" s="49">
        <v>110160</v>
      </c>
      <c r="D245" s="48" t="s">
        <v>384</v>
      </c>
      <c r="E245" s="48" t="s">
        <v>91</v>
      </c>
      <c r="F245" s="48" t="str">
        <f>VLOOKUP(C245,'[2]Control programa E'!$B$13:$M$390,12,0)</f>
        <v>Área Norte</v>
      </c>
      <c r="G245" s="48" t="str">
        <f>VLOOKUP(C245,'[2]Control programa E'!$B$13:$W$390,22,0)</f>
        <v>Carlos A Patiño</v>
      </c>
      <c r="H245" s="48" t="str">
        <f>VLOOKUP(C245,'[2]Control programa E'!$B$13:$R$390,17,0)</f>
        <v>VICTOR PATERNINA</v>
      </c>
      <c r="I245" s="23">
        <f>VLOOKUP(C245,[3]Resumen!$F$3:$Q$367,3,0)</f>
        <v>1</v>
      </c>
      <c r="J245" s="23">
        <f>VLOOKUP(C245,[3]Resumen!$F$3:$Q$367,4,0)</f>
        <v>0.95744680851063835</v>
      </c>
      <c r="K245" s="23">
        <f>VLOOKUP(C245,[3]Resumen!$F$3:$Q$367,5,0)</f>
        <v>1</v>
      </c>
      <c r="L245" s="23">
        <f>VLOOKUP(C245,[3]Resumen!$F$3:$Q$367,6,0)</f>
        <v>1</v>
      </c>
      <c r="M245" s="23">
        <f>VLOOKUP(C245,[3]Resumen!$F$3:$Q$367,7,0)</f>
        <v>1</v>
      </c>
      <c r="N245" s="23">
        <f>VLOOKUP(C245,[3]Resumen!$F$3:$Q$367,8,0)</f>
        <v>1</v>
      </c>
      <c r="O245" s="60">
        <f t="shared" si="10"/>
        <v>0.99290780141843982</v>
      </c>
      <c r="P245" s="23">
        <f>VLOOKUP(C245,[3]Resumen!$F$3:$Q$367,9,0)</f>
        <v>1</v>
      </c>
      <c r="Q245" s="23">
        <f>VLOOKUP(C245,[3]Resumen!$F$3:$Q$367,10,0)</f>
        <v>1</v>
      </c>
      <c r="R245" s="23">
        <f>VLOOKUP(C245,[3]Resumen!$F$3:$Q$367,11,0)</f>
        <v>1</v>
      </c>
      <c r="S245" s="23">
        <f>VLOOKUP(C245,[3]Resumen!$F$3:$Q$367,12,0)</f>
        <v>0.97530864197530864</v>
      </c>
      <c r="T245" s="35">
        <v>0.65753424657534243</v>
      </c>
      <c r="U245" s="23">
        <v>1</v>
      </c>
      <c r="V245" s="60">
        <f t="shared" si="9"/>
        <v>0.93880714809177512</v>
      </c>
      <c r="W245" s="51">
        <f t="shared" si="11"/>
        <v>-5.4100653326664694E-2</v>
      </c>
      <c r="X245" s="57"/>
      <c r="Y245" s="58"/>
    </row>
    <row r="246" spans="2:25" ht="13.5" x14ac:dyDescent="0.35">
      <c r="B246" s="45">
        <v>244</v>
      </c>
      <c r="C246" s="47">
        <v>111913</v>
      </c>
      <c r="D246" s="46" t="s">
        <v>386</v>
      </c>
      <c r="E246" s="46" t="s">
        <v>385</v>
      </c>
      <c r="F246" s="46" t="str">
        <f>VLOOKUP(C246,'[2]Control programa E'!$B$13:$M$390,12,0)</f>
        <v>Área Norte</v>
      </c>
      <c r="G246" s="46" t="str">
        <f>VLOOKUP(C246,'[2]Control programa E'!$B$13:$W$390,22,0)</f>
        <v>Flavio Ruiz</v>
      </c>
      <c r="H246" s="46" t="str">
        <f>VLOOKUP(C246,'[2]Control programa E'!$B$13:$R$390,17,0)</f>
        <v>VICTOR PATERNINA</v>
      </c>
      <c r="I246" s="34">
        <f>VLOOKUP(C246,[3]Resumen!$F$3:$Q$367,3,0)</f>
        <v>0.70476190476190481</v>
      </c>
      <c r="J246" s="36">
        <f>VLOOKUP(C246,[3]Resumen!$F$3:$Q$367,4,0)</f>
        <v>0.41414141414141414</v>
      </c>
      <c r="K246" s="26">
        <f>VLOOKUP(C246,[3]Resumen!$F$3:$Q$367,5,0)</f>
        <v>0.93</v>
      </c>
      <c r="L246" s="26">
        <f>VLOOKUP(C246,[3]Resumen!$F$3:$Q$367,6,0)</f>
        <v>0.82</v>
      </c>
      <c r="M246" s="36">
        <f>VLOOKUP(C246,[3]Resumen!$F$3:$Q$367,7,0)</f>
        <v>0.29761904761904762</v>
      </c>
      <c r="N246" s="26">
        <f>VLOOKUP(C246,[3]Resumen!$F$3:$Q$367,8,0)</f>
        <v>1</v>
      </c>
      <c r="O246" s="61">
        <f t="shared" si="10"/>
        <v>0.69442039442039449</v>
      </c>
      <c r="P246" s="26">
        <f>VLOOKUP(C246,[3]Resumen!$F$3:$Q$367,9,0)</f>
        <v>1</v>
      </c>
      <c r="Q246" s="26">
        <f>VLOOKUP(C246,[3]Resumen!$F$3:$Q$367,10,0)</f>
        <v>1</v>
      </c>
      <c r="R246" s="26">
        <f>VLOOKUP(C246,[3]Resumen!$F$3:$Q$367,11,0)</f>
        <v>0.95121951219512191</v>
      </c>
      <c r="S246" s="26">
        <f>VLOOKUP(C246,[3]Resumen!$F$3:$Q$367,12,0)</f>
        <v>1</v>
      </c>
      <c r="T246" s="26">
        <v>1</v>
      </c>
      <c r="U246" s="34">
        <v>0.67073170731707321</v>
      </c>
      <c r="V246" s="61">
        <f t="shared" si="9"/>
        <v>0.93699186991869921</v>
      </c>
      <c r="W246" s="52">
        <f t="shared" si="11"/>
        <v>0.24257147549830471</v>
      </c>
      <c r="X246" s="57"/>
      <c r="Y246" s="58"/>
    </row>
    <row r="247" spans="2:25" ht="13.5" x14ac:dyDescent="0.35">
      <c r="B247" s="43">
        <v>245</v>
      </c>
      <c r="C247" s="49">
        <v>163823</v>
      </c>
      <c r="D247" s="48" t="s">
        <v>387</v>
      </c>
      <c r="E247" s="48" t="s">
        <v>83</v>
      </c>
      <c r="F247" s="48" t="str">
        <f>VLOOKUP(C247,'[2]Control programa E'!$B$13:$M$390,12,0)</f>
        <v>Área Centro</v>
      </c>
      <c r="G247" s="48" t="str">
        <f>VLOOKUP(C247,'[2]Control programa E'!$B$13:$W$390,22,0)</f>
        <v>REDH: Humberto Hernandez</v>
      </c>
      <c r="H247" s="48" t="str">
        <f>VLOOKUP(C247,'[2]Control programa E'!$B$13:$R$390,17,0)</f>
        <v>IVAN PINZON</v>
      </c>
      <c r="I247" s="23">
        <f>VLOOKUP(C247,[3]Resumen!$F$3:$Q$367,3,0)</f>
        <v>1</v>
      </c>
      <c r="J247" s="23">
        <f>VLOOKUP(C247,[3]Resumen!$F$3:$Q$367,4,0)</f>
        <v>0.98039215686274506</v>
      </c>
      <c r="K247" s="23">
        <f>VLOOKUP(C247,[3]Resumen!$F$3:$Q$367,5,0)</f>
        <v>1</v>
      </c>
      <c r="L247" s="23">
        <f>VLOOKUP(C247,[3]Resumen!$F$3:$Q$367,6,0)</f>
        <v>0.9509803921568627</v>
      </c>
      <c r="M247" s="23">
        <f>VLOOKUP(C247,[3]Resumen!$F$3:$Q$367,7,0)</f>
        <v>0.97619047619047616</v>
      </c>
      <c r="N247" s="23">
        <f>VLOOKUP(C247,[3]Resumen!$F$3:$Q$367,8,0)</f>
        <v>0.94047619047619047</v>
      </c>
      <c r="O247" s="60">
        <f t="shared" si="10"/>
        <v>0.97467320261437917</v>
      </c>
      <c r="P247" s="23">
        <f>VLOOKUP(C247,[3]Resumen!$F$3:$Q$367,9,0)</f>
        <v>0.97619047619047616</v>
      </c>
      <c r="Q247" s="23">
        <f>VLOOKUP(C247,[3]Resumen!$F$3:$Q$367,10,0)</f>
        <v>0.9642857142857143</v>
      </c>
      <c r="R247" s="23">
        <f>VLOOKUP(C247,[3]Resumen!$F$3:$Q$367,11,0)</f>
        <v>1</v>
      </c>
      <c r="S247" s="23">
        <f>VLOOKUP(C247,[3]Resumen!$F$3:$Q$367,12,0)</f>
        <v>1</v>
      </c>
      <c r="T247" s="35">
        <v>0.70238095238095233</v>
      </c>
      <c r="U247" s="23">
        <v>0.97560975609756095</v>
      </c>
      <c r="V247" s="60">
        <f t="shared" si="9"/>
        <v>0.93641114982578399</v>
      </c>
      <c r="W247" s="51">
        <f t="shared" si="11"/>
        <v>-3.826205278859518E-2</v>
      </c>
      <c r="X247" s="57"/>
      <c r="Y247" s="58"/>
    </row>
    <row r="248" spans="2:25" ht="13.5" x14ac:dyDescent="0.35">
      <c r="B248" s="45">
        <v>246</v>
      </c>
      <c r="C248" s="47">
        <v>111926</v>
      </c>
      <c r="D248" s="46" t="s">
        <v>388</v>
      </c>
      <c r="E248" s="46" t="s">
        <v>18</v>
      </c>
      <c r="F248" s="46" t="str">
        <f>VLOOKUP(C248,'[2]Control programa E'!$B$13:$M$390,12,0)</f>
        <v>Área Norte</v>
      </c>
      <c r="G248" s="46" t="str">
        <f>VLOOKUP(C248,'[2]Control programa E'!$B$13:$W$390,22,0)</f>
        <v>Alvaro Pava Toscano</v>
      </c>
      <c r="H248" s="46" t="str">
        <f>VLOOKUP(C248,'[2]Control programa E'!$B$13:$R$390,17,0)</f>
        <v>ANGELA BARANDICA</v>
      </c>
      <c r="I248" s="34">
        <f>VLOOKUP(C248,[3]Resumen!$F$3:$Q$367,3,0)</f>
        <v>0.61855670103092786</v>
      </c>
      <c r="J248" s="34">
        <f>VLOOKUP(C248,[3]Resumen!$F$3:$Q$367,4,0)</f>
        <v>0.7010309278350515</v>
      </c>
      <c r="K248" s="26">
        <f>VLOOKUP(C248,[3]Resumen!$F$3:$Q$367,5,0)</f>
        <v>0.81818181818181823</v>
      </c>
      <c r="L248" s="34">
        <f>VLOOKUP(C248,[3]Resumen!$F$3:$Q$367,6,0)</f>
        <v>0.6404494382022472</v>
      </c>
      <c r="M248" s="26">
        <f>VLOOKUP(C248,[3]Resumen!$F$3:$Q$367,7,0)</f>
        <v>0.9642857142857143</v>
      </c>
      <c r="N248" s="26">
        <f>VLOOKUP(C248,[3]Resumen!$F$3:$Q$367,8,0)</f>
        <v>1</v>
      </c>
      <c r="O248" s="61">
        <f t="shared" si="10"/>
        <v>0.79041743325595981</v>
      </c>
      <c r="P248" s="26">
        <f>VLOOKUP(C248,[3]Resumen!$F$3:$Q$367,9,0)</f>
        <v>0.88095238095238093</v>
      </c>
      <c r="Q248" s="26">
        <f>VLOOKUP(C248,[3]Resumen!$F$3:$Q$367,10,0)</f>
        <v>1</v>
      </c>
      <c r="R248" s="26">
        <f>VLOOKUP(C248,[3]Resumen!$F$3:$Q$367,11,0)</f>
        <v>0.8928571428571429</v>
      </c>
      <c r="S248" s="36">
        <f>VLOOKUP(C248,[3]Resumen!$F$3:$Q$367,12,0)</f>
        <v>0.33333333333333331</v>
      </c>
      <c r="T248" s="26">
        <v>1</v>
      </c>
      <c r="U248" s="34">
        <v>0.66666666666666663</v>
      </c>
      <c r="V248" s="61">
        <f t="shared" si="9"/>
        <v>0.79563492063492081</v>
      </c>
      <c r="W248" s="52">
        <f t="shared" si="11"/>
        <v>5.2174873789609943E-3</v>
      </c>
      <c r="X248" s="57"/>
      <c r="Y248" s="58"/>
    </row>
    <row r="249" spans="2:25" ht="13.5" x14ac:dyDescent="0.35">
      <c r="B249" s="43">
        <v>247</v>
      </c>
      <c r="C249" s="49">
        <v>111817</v>
      </c>
      <c r="D249" s="48" t="s">
        <v>389</v>
      </c>
      <c r="E249" s="48" t="s">
        <v>91</v>
      </c>
      <c r="F249" s="48" t="str">
        <f>VLOOKUP(C249,'[2]Control programa E'!$B$13:$M$390,12,0)</f>
        <v>Área Norte</v>
      </c>
      <c r="G249" s="48" t="str">
        <f>VLOOKUP(C249,'[2]Control programa E'!$B$13:$W$390,22,0)</f>
        <v>HL Combustibles: Jose Fernando Hoyos</v>
      </c>
      <c r="H249" s="48" t="str">
        <f>VLOOKUP(C249,'[2]Control programa E'!$B$13:$R$390,17,0)</f>
        <v>VICTOR PATERNINA</v>
      </c>
      <c r="I249" s="23">
        <f>VLOOKUP(C249,[3]Resumen!$F$3:$Q$367,3,0)</f>
        <v>0.95959595959595956</v>
      </c>
      <c r="J249" s="35">
        <f>VLOOKUP(C249,[3]Resumen!$F$3:$Q$367,4,0)</f>
        <v>0.6966292134831461</v>
      </c>
      <c r="K249" s="37">
        <f>VLOOKUP(C249,[3]Resumen!$F$3:$Q$367,5,0)</f>
        <v>0.5670103092783505</v>
      </c>
      <c r="L249" s="23">
        <f>VLOOKUP(C249,[3]Resumen!$F$3:$Q$367,6,0)</f>
        <v>0.81818181818181823</v>
      </c>
      <c r="M249" s="23">
        <f>VLOOKUP(C249,[3]Resumen!$F$3:$Q$367,7,0)</f>
        <v>0.90476190476190477</v>
      </c>
      <c r="N249" s="23">
        <f>VLOOKUP(C249,[3]Resumen!$F$3:$Q$367,8,0)</f>
        <v>0.8271604938271605</v>
      </c>
      <c r="O249" s="60">
        <f t="shared" si="10"/>
        <v>0.79555661652138987</v>
      </c>
      <c r="P249" s="23">
        <f>VLOOKUP(C249,[3]Resumen!$F$3:$Q$367,9,0)</f>
        <v>1</v>
      </c>
      <c r="Q249" s="23">
        <f>VLOOKUP(C249,[3]Resumen!$F$3:$Q$367,10,0)</f>
        <v>1</v>
      </c>
      <c r="R249" s="37">
        <f>VLOOKUP(C249,[3]Resumen!$F$3:$Q$367,11,0)</f>
        <v>0.34146341463414637</v>
      </c>
      <c r="S249" s="23">
        <f>VLOOKUP(C249,[3]Resumen!$F$3:$Q$367,12,0)</f>
        <v>0.95238095238095233</v>
      </c>
      <c r="T249" s="23">
        <v>0.7857142857142857</v>
      </c>
      <c r="U249" s="23">
        <v>0.88095238095238093</v>
      </c>
      <c r="V249" s="60">
        <f t="shared" si="9"/>
        <v>0.82675183894696092</v>
      </c>
      <c r="W249" s="51">
        <f t="shared" si="11"/>
        <v>3.1195222425571045E-2</v>
      </c>
      <c r="X249" s="57"/>
      <c r="Y249" s="58"/>
    </row>
    <row r="250" spans="2:25" ht="13.5" x14ac:dyDescent="0.35">
      <c r="B250" s="45">
        <v>248</v>
      </c>
      <c r="C250" s="47">
        <v>157161</v>
      </c>
      <c r="D250" s="46" t="s">
        <v>390</v>
      </c>
      <c r="E250" s="46" t="s">
        <v>83</v>
      </c>
      <c r="F250" s="46" t="str">
        <f>VLOOKUP(C250,'[2]Control programa E'!$B$13:$M$390,12,0)</f>
        <v>Área Centro</v>
      </c>
      <c r="G250" s="46" t="str">
        <f>VLOOKUP(C250,'[2]Control programa E'!$B$13:$W$390,22,0)</f>
        <v xml:space="preserve"> Miguel Alvarado</v>
      </c>
      <c r="H250" s="46" t="str">
        <f>VLOOKUP(C250,'[2]Control programa E'!$B$13:$R$390,17,0)</f>
        <v>IVAN PINZON</v>
      </c>
      <c r="I250" s="59" t="s">
        <v>548</v>
      </c>
      <c r="J250" s="59" t="s">
        <v>548</v>
      </c>
      <c r="K250" s="59" t="s">
        <v>548</v>
      </c>
      <c r="L250" s="59" t="s">
        <v>548</v>
      </c>
      <c r="M250" s="59" t="s">
        <v>548</v>
      </c>
      <c r="N250" s="59" t="s">
        <v>548</v>
      </c>
      <c r="O250" s="61" t="s">
        <v>548</v>
      </c>
      <c r="P250" s="59" t="s">
        <v>548</v>
      </c>
      <c r="Q250" s="59" t="s">
        <v>548</v>
      </c>
      <c r="R250" s="59" t="s">
        <v>548</v>
      </c>
      <c r="S250" s="59" t="s">
        <v>548</v>
      </c>
      <c r="T250" s="26">
        <v>0.80246913580246915</v>
      </c>
      <c r="U250" s="26">
        <v>0.8571428571428571</v>
      </c>
      <c r="V250" s="61">
        <f t="shared" si="9"/>
        <v>0.82980599647266318</v>
      </c>
      <c r="W250" s="52" t="s">
        <v>548</v>
      </c>
      <c r="X250" s="57"/>
      <c r="Y250" s="58"/>
    </row>
    <row r="251" spans="2:25" ht="13.5" x14ac:dyDescent="0.35">
      <c r="B251" s="43">
        <v>249</v>
      </c>
      <c r="C251" s="49">
        <v>112274</v>
      </c>
      <c r="D251" s="48" t="s">
        <v>391</v>
      </c>
      <c r="E251" s="48" t="s">
        <v>78</v>
      </c>
      <c r="F251" s="48" t="str">
        <f>VLOOKUP(C251,'[2]Control programa E'!$B$13:$M$390,12,0)</f>
        <v>Área Centro</v>
      </c>
      <c r="G251" s="48" t="str">
        <f>VLOOKUP(C251,'[2]Control programa E'!$B$13:$W$390,22,0)</f>
        <v>REDH: Humberto Hernandez</v>
      </c>
      <c r="H251" s="48" t="str">
        <f>VLOOKUP(C251,'[2]Control programa E'!$B$13:$R$390,17,0)</f>
        <v>CAROLINA CHAVEZ</v>
      </c>
      <c r="I251" s="37">
        <f>VLOOKUP(C251,[3]Resumen!$F$3:$Q$367,3,0)</f>
        <v>0.57843137254901966</v>
      </c>
      <c r="J251" s="37">
        <f>VLOOKUP(C251,[3]Resumen!$F$3:$Q$367,4,0)</f>
        <v>0.57999999999999996</v>
      </c>
      <c r="K251" s="37">
        <f>VLOOKUP(C251,[3]Resumen!$F$3:$Q$367,5,0)</f>
        <v>0.41176470588235292</v>
      </c>
      <c r="L251" s="35">
        <f>VLOOKUP(C251,[3]Resumen!$F$3:$Q$367,6,0)</f>
        <v>0.60784313725490191</v>
      </c>
      <c r="M251" s="23">
        <f>VLOOKUP(C251,[3]Resumen!$F$3:$Q$367,7,0)</f>
        <v>0.75</v>
      </c>
      <c r="N251" s="23">
        <f>VLOOKUP(C251,[3]Resumen!$F$3:$Q$367,8,0)</f>
        <v>0.83333333333333337</v>
      </c>
      <c r="O251" s="60">
        <f t="shared" si="10"/>
        <v>0.62689542483660132</v>
      </c>
      <c r="P251" s="35">
        <f>VLOOKUP(C251,[3]Resumen!$F$3:$Q$367,9,0)</f>
        <v>0.67073170731707321</v>
      </c>
      <c r="Q251" s="23">
        <f>VLOOKUP(C251,[3]Resumen!$F$3:$Q$367,10,0)</f>
        <v>0.86585365853658536</v>
      </c>
      <c r="R251" s="35">
        <f>VLOOKUP(C251,[3]Resumen!$F$3:$Q$367,11,0)</f>
        <v>0.73170731707317072</v>
      </c>
      <c r="S251" s="35">
        <f>VLOOKUP(C251,[3]Resumen!$F$3:$Q$367,12,0)</f>
        <v>0.67073170731707321</v>
      </c>
      <c r="T251" s="23">
        <v>0.88095238095238093</v>
      </c>
      <c r="U251" s="23">
        <v>0.77380952380952384</v>
      </c>
      <c r="V251" s="60">
        <f t="shared" si="9"/>
        <v>0.76563104916763469</v>
      </c>
      <c r="W251" s="51">
        <f t="shared" si="11"/>
        <v>0.13873562433103337</v>
      </c>
      <c r="X251" s="57"/>
      <c r="Y251" s="58"/>
    </row>
    <row r="252" spans="2:25" ht="13.5" x14ac:dyDescent="0.35">
      <c r="B252" s="45">
        <v>250</v>
      </c>
      <c r="C252" s="47">
        <v>111998</v>
      </c>
      <c r="D252" s="46" t="s">
        <v>392</v>
      </c>
      <c r="E252" s="46" t="s">
        <v>291</v>
      </c>
      <c r="F252" s="46" t="str">
        <f>VLOOKUP(C252,'[2]Control programa E'!$B$13:$M$390,12,0)</f>
        <v>Área Norte</v>
      </c>
      <c r="G252" s="46" t="str">
        <f>VLOOKUP(C252,'[2]Control programa E'!$B$13:$W$390,22,0)</f>
        <v>Cotrander Ltda / Nelson *</v>
      </c>
      <c r="H252" s="46" t="str">
        <f>VLOOKUP(C252,'[2]Control programa E'!$B$13:$R$390,17,0)</f>
        <v>FABIAN TORRES</v>
      </c>
      <c r="I252" s="59" t="s">
        <v>548</v>
      </c>
      <c r="J252" s="59" t="s">
        <v>548</v>
      </c>
      <c r="K252" s="26">
        <f>VLOOKUP(C252,[3]Resumen!$F$3:$Q$367,5,0)</f>
        <v>0.75</v>
      </c>
      <c r="L252" s="34">
        <f>VLOOKUP(C252,[3]Resumen!$F$3:$Q$367,6,0)</f>
        <v>0.69473684210526321</v>
      </c>
      <c r="M252" s="34">
        <f>VLOOKUP(C252,[3]Resumen!$F$3:$Q$367,7,0)</f>
        <v>0.70129870129870131</v>
      </c>
      <c r="N252" s="34">
        <f>VLOOKUP(C252,[3]Resumen!$F$3:$Q$367,8,0)</f>
        <v>0.64935064935064934</v>
      </c>
      <c r="O252" s="61">
        <f t="shared" si="10"/>
        <v>0.69884654818865344</v>
      </c>
      <c r="P252" s="34">
        <f>VLOOKUP(C252,[3]Resumen!$F$3:$Q$367,9,0)</f>
        <v>0.69333333333333336</v>
      </c>
      <c r="Q252" s="36">
        <f>VLOOKUP(C252,[3]Resumen!$F$3:$Q$367,10,0)</f>
        <v>0.59740259740259738</v>
      </c>
      <c r="R252" s="26">
        <f>VLOOKUP(C252,[3]Resumen!$F$3:$Q$367,11,0)</f>
        <v>0.91139240506329111</v>
      </c>
      <c r="S252" s="36">
        <f>VLOOKUP(C252,[3]Resumen!$F$3:$Q$367,12,0)</f>
        <v>0.58441558441558439</v>
      </c>
      <c r="T252" s="26">
        <v>0.77333333333333332</v>
      </c>
      <c r="U252" s="26">
        <v>0.87323943661971826</v>
      </c>
      <c r="V252" s="61">
        <f t="shared" si="9"/>
        <v>0.73885278169464297</v>
      </c>
      <c r="W252" s="52">
        <f t="shared" si="11"/>
        <v>4.000623350598953E-2</v>
      </c>
      <c r="X252" s="57"/>
      <c r="Y252" s="58"/>
    </row>
    <row r="253" spans="2:25" ht="13.5" x14ac:dyDescent="0.35">
      <c r="B253" s="43">
        <v>251</v>
      </c>
      <c r="C253" s="49">
        <v>110423</v>
      </c>
      <c r="D253" s="48" t="s">
        <v>393</v>
      </c>
      <c r="E253" s="48" t="s">
        <v>9</v>
      </c>
      <c r="F253" s="48" t="str">
        <f>VLOOKUP(C253,'[2]Control programa E'!$B$13:$M$390,12,0)</f>
        <v>Área Norte</v>
      </c>
      <c r="G253" s="48" t="str">
        <f>VLOOKUP(C253,'[2]Control programa E'!$B$13:$W$390,22,0)</f>
        <v>Juan Perez Gil</v>
      </c>
      <c r="H253" s="48" t="str">
        <f>VLOOKUP(C253,'[2]Control programa E'!$B$13:$R$390,17,0)</f>
        <v>ALVARO GUTIERREZ</v>
      </c>
      <c r="I253" s="35">
        <f>VLOOKUP(C253,[3]Resumen!$F$3:$Q$367,3,0)</f>
        <v>0.6262626262626263</v>
      </c>
      <c r="J253" s="37">
        <f>VLOOKUP(C253,[3]Resumen!$F$3:$Q$367,4,0)</f>
        <v>0.580952380952381</v>
      </c>
      <c r="K253" s="23">
        <f>VLOOKUP(C253,[3]Resumen!$F$3:$Q$367,5,0)</f>
        <v>0.86868686868686873</v>
      </c>
      <c r="L253" s="37">
        <f>VLOOKUP(C253,[3]Resumen!$F$3:$Q$367,6,0)</f>
        <v>0.31868131868131866</v>
      </c>
      <c r="M253" s="23">
        <f>VLOOKUP(C253,[3]Resumen!$F$3:$Q$367,7,0)</f>
        <v>0.9642857142857143</v>
      </c>
      <c r="N253" s="23">
        <f>VLOOKUP(C253,[3]Resumen!$F$3:$Q$367,8,0)</f>
        <v>0.79761904761904767</v>
      </c>
      <c r="O253" s="60">
        <f t="shared" si="10"/>
        <v>0.69274799274799281</v>
      </c>
      <c r="P253" s="35">
        <f>VLOOKUP(C253,[3]Resumen!$F$3:$Q$367,9,0)</f>
        <v>0.63095238095238093</v>
      </c>
      <c r="Q253" s="23">
        <f>VLOOKUP(C253,[3]Resumen!$F$3:$Q$367,10,0)</f>
        <v>0.93827160493827155</v>
      </c>
      <c r="R253" s="35">
        <f>VLOOKUP(C253,[3]Resumen!$F$3:$Q$367,11,0)</f>
        <v>0.61904761904761907</v>
      </c>
      <c r="S253" s="35">
        <f>VLOOKUP(C253,[3]Resumen!$F$3:$Q$367,12,0)</f>
        <v>0.70238095238095233</v>
      </c>
      <c r="T253" s="23">
        <v>0.8214285714285714</v>
      </c>
      <c r="U253" s="23">
        <v>0.8214285714285714</v>
      </c>
      <c r="V253" s="60">
        <f t="shared" si="9"/>
        <v>0.75558495002939441</v>
      </c>
      <c r="W253" s="51">
        <f t="shared" si="11"/>
        <v>6.2836957281401595E-2</v>
      </c>
      <c r="X253" s="57"/>
      <c r="Y253" s="58"/>
    </row>
    <row r="254" spans="2:25" ht="13.5" x14ac:dyDescent="0.35">
      <c r="B254" s="45">
        <v>252</v>
      </c>
      <c r="C254" s="47">
        <v>171357</v>
      </c>
      <c r="D254" s="46" t="s">
        <v>395</v>
      </c>
      <c r="E254" s="46" t="s">
        <v>394</v>
      </c>
      <c r="F254" s="46" t="str">
        <f>VLOOKUP(C254,'[2]Control programa E'!$B$13:$M$390,12,0)</f>
        <v>Área Centro</v>
      </c>
      <c r="G254" s="46">
        <f>VLOOKUP(C254,'[2]Control programa E'!$B$13:$W$390,22,0)</f>
        <v>0</v>
      </c>
      <c r="H254" s="46" t="str">
        <f>VLOOKUP(C254,'[2]Control programa E'!$B$13:$R$390,17,0)</f>
        <v>YOLIMA MESA</v>
      </c>
      <c r="I254" s="59" t="s">
        <v>548</v>
      </c>
      <c r="J254" s="59" t="s">
        <v>548</v>
      </c>
      <c r="K254" s="59" t="s">
        <v>548</v>
      </c>
      <c r="L254" s="59" t="s">
        <v>548</v>
      </c>
      <c r="M254" s="59" t="s">
        <v>548</v>
      </c>
      <c r="N254" s="59" t="s">
        <v>548</v>
      </c>
      <c r="O254" s="61" t="s">
        <v>548</v>
      </c>
      <c r="P254" s="59" t="s">
        <v>548</v>
      </c>
      <c r="Q254" s="26">
        <f>VLOOKUP(C254,[3]Resumen!$F$3:$Q$367,10,0)</f>
        <v>0.84810126582278478</v>
      </c>
      <c r="R254" s="26">
        <f>VLOOKUP(C254,[3]Resumen!$F$3:$Q$367,11,0)</f>
        <v>0.82666666666666666</v>
      </c>
      <c r="S254" s="26">
        <f>VLOOKUP(C254,[3]Resumen!$F$3:$Q$367,12,0)</f>
        <v>0.94666666666666666</v>
      </c>
      <c r="T254" s="26">
        <v>0.8571428571428571</v>
      </c>
      <c r="U254" s="26">
        <v>0.77922077922077926</v>
      </c>
      <c r="V254" s="61">
        <f t="shared" si="9"/>
        <v>0.85155964710395105</v>
      </c>
      <c r="W254" s="52" t="s">
        <v>548</v>
      </c>
      <c r="X254" s="57"/>
      <c r="Y254" s="58"/>
    </row>
    <row r="255" spans="2:25" ht="13.5" x14ac:dyDescent="0.35">
      <c r="B255" s="43">
        <v>253</v>
      </c>
      <c r="C255" s="49">
        <v>170663</v>
      </c>
      <c r="D255" s="48" t="s">
        <v>396</v>
      </c>
      <c r="E255" s="48" t="s">
        <v>78</v>
      </c>
      <c r="F255" s="48" t="str">
        <f>VLOOKUP(C255,'[2]Control programa E'!$B$13:$M$390,12,0)</f>
        <v>Área Centro</v>
      </c>
      <c r="G255" s="48" t="str">
        <f>VLOOKUP(C255,'[2]Control programa E'!$B$13:$W$390,22,0)</f>
        <v>COESCO: Julian Torrado</v>
      </c>
      <c r="H255" s="48" t="str">
        <f>VLOOKUP(C255,'[2]Control programa E'!$B$13:$R$390,17,0)</f>
        <v>SEBASTIAN PARDO</v>
      </c>
      <c r="I255" s="23">
        <f>VLOOKUP(C255,[3]Resumen!$F$3:$Q$367,3,0)</f>
        <v>0.82474226804123707</v>
      </c>
      <c r="J255" s="23">
        <f>VLOOKUP(C255,[3]Resumen!$F$3:$Q$367,4,0)</f>
        <v>0.97938144329896903</v>
      </c>
      <c r="K255" s="23">
        <f>VLOOKUP(C255,[3]Resumen!$F$3:$Q$367,5,0)</f>
        <v>0.8936170212765957</v>
      </c>
      <c r="L255" s="23">
        <f>VLOOKUP(C255,[3]Resumen!$F$3:$Q$367,6,0)</f>
        <v>0.85567010309278346</v>
      </c>
      <c r="M255" s="23">
        <f>VLOOKUP(C255,[3]Resumen!$F$3:$Q$367,7,0)</f>
        <v>0.8271604938271605</v>
      </c>
      <c r="N255" s="35">
        <f>VLOOKUP(C255,[3]Resumen!$F$3:$Q$367,8,0)</f>
        <v>0.72839506172839508</v>
      </c>
      <c r="O255" s="60">
        <f t="shared" si="10"/>
        <v>0.85149439854418996</v>
      </c>
      <c r="P255" s="23">
        <f>VLOOKUP(C255,[3]Resumen!$F$3:$Q$367,9,0)</f>
        <v>0.97468354430379744</v>
      </c>
      <c r="Q255" s="23">
        <f>VLOOKUP(C255,[3]Resumen!$F$3:$Q$367,10,0)</f>
        <v>1</v>
      </c>
      <c r="R255" s="23">
        <f>VLOOKUP(C255,[3]Resumen!$F$3:$Q$367,11,0)</f>
        <v>0.82278481012658233</v>
      </c>
      <c r="S255" s="23">
        <f>VLOOKUP(C255,[3]Resumen!$F$3:$Q$367,12,0)</f>
        <v>0.89873417721518989</v>
      </c>
      <c r="T255" s="35">
        <v>0.74626865671641796</v>
      </c>
      <c r="U255" s="23">
        <v>0.87654320987654322</v>
      </c>
      <c r="V255" s="60">
        <f t="shared" si="9"/>
        <v>0.88650239970642186</v>
      </c>
      <c r="W255" s="51">
        <f t="shared" si="11"/>
        <v>3.5008001162231905E-2</v>
      </c>
      <c r="X255" s="57"/>
      <c r="Y255" s="58"/>
    </row>
    <row r="256" spans="2:25" ht="13.5" x14ac:dyDescent="0.35">
      <c r="B256" s="45">
        <v>254</v>
      </c>
      <c r="C256" s="47">
        <v>170948</v>
      </c>
      <c r="D256" s="46" t="s">
        <v>397</v>
      </c>
      <c r="E256" s="46" t="s">
        <v>78</v>
      </c>
      <c r="F256" s="46" t="str">
        <f>VLOOKUP(C256,'[2]Control programa E'!$B$13:$M$390,12,0)</f>
        <v>Área Centro</v>
      </c>
      <c r="G256" s="46" t="str">
        <f>VLOOKUP(C256,'[2]Control programa E'!$B$13:$W$390,22,0)</f>
        <v>Jose Libardo Balaguera Daza</v>
      </c>
      <c r="H256" s="46" t="str">
        <f>VLOOKUP(C256,'[2]Control programa E'!$B$13:$R$390,17,0)</f>
        <v xml:space="preserve">JUAN PABLO PIÑEROS </v>
      </c>
      <c r="I256" s="26">
        <f>VLOOKUP(C256,[3]Resumen!$F$3:$Q$367,3,0)</f>
        <v>0.86363636363636365</v>
      </c>
      <c r="J256" s="34">
        <f>VLOOKUP(C256,[3]Resumen!$F$3:$Q$367,4,0)</f>
        <v>0.66315789473684206</v>
      </c>
      <c r="K256" s="26">
        <f>VLOOKUP(C256,[3]Resumen!$F$3:$Q$367,5,0)</f>
        <v>0.8</v>
      </c>
      <c r="L256" s="34">
        <f>VLOOKUP(C256,[3]Resumen!$F$3:$Q$367,6,0)</f>
        <v>0.68421052631578949</v>
      </c>
      <c r="M256" s="26">
        <f>VLOOKUP(C256,[3]Resumen!$F$3:$Q$367,7,0)</f>
        <v>0.8441558441558441</v>
      </c>
      <c r="N256" s="26">
        <f>VLOOKUP(C256,[3]Resumen!$F$3:$Q$367,8,0)</f>
        <v>0.9178082191780822</v>
      </c>
      <c r="O256" s="61">
        <f t="shared" si="10"/>
        <v>0.79549480800382033</v>
      </c>
      <c r="P256" s="26">
        <f>VLOOKUP(C256,[3]Resumen!$F$3:$Q$367,9,0)</f>
        <v>0.81333333333333335</v>
      </c>
      <c r="Q256" s="34">
        <f>VLOOKUP(C256,[3]Resumen!$F$3:$Q$367,10,0)</f>
        <v>0.68</v>
      </c>
      <c r="R256" s="26">
        <f>VLOOKUP(C256,[3]Resumen!$F$3:$Q$367,11,0)</f>
        <v>0.87012987012987009</v>
      </c>
      <c r="S256" s="26">
        <f>VLOOKUP(C256,[3]Resumen!$F$3:$Q$367,12,0)</f>
        <v>0.92207792207792205</v>
      </c>
      <c r="T256" s="34">
        <v>0.73333333333333328</v>
      </c>
      <c r="U256" s="26">
        <v>0.90769230769230769</v>
      </c>
      <c r="V256" s="61">
        <f t="shared" si="9"/>
        <v>0.82109446109446116</v>
      </c>
      <c r="W256" s="52">
        <f t="shared" si="11"/>
        <v>2.5599653090640828E-2</v>
      </c>
      <c r="X256" s="57"/>
      <c r="Y256" s="58"/>
    </row>
    <row r="257" spans="2:25" ht="13.5" x14ac:dyDescent="0.35">
      <c r="B257" s="43">
        <v>255</v>
      </c>
      <c r="C257" s="49">
        <v>112330</v>
      </c>
      <c r="D257" s="48" t="s">
        <v>398</v>
      </c>
      <c r="E257" s="48" t="s">
        <v>239</v>
      </c>
      <c r="F257" s="48" t="str">
        <f>VLOOKUP(C257,'[2]Control programa E'!$B$13:$M$390,12,0)</f>
        <v>Área Sur</v>
      </c>
      <c r="G257" s="48" t="str">
        <f>VLOOKUP(C257,'[2]Control programa E'!$B$13:$W$390,22,0)</f>
        <v>Fabian Rodriguez</v>
      </c>
      <c r="H257" s="48" t="str">
        <f>VLOOKUP(C257,'[2]Control programa E'!$B$13:$R$390,17,0)</f>
        <v>JOHANA BOTERO</v>
      </c>
      <c r="I257" s="37">
        <f>VLOOKUP(C257,[3]Resumen!$F$3:$Q$367,3,0)</f>
        <v>0.44210526315789472</v>
      </c>
      <c r="J257" s="23">
        <f>VLOOKUP(C257,[3]Resumen!$F$3:$Q$367,4,0)</f>
        <v>0.81052631578947365</v>
      </c>
      <c r="K257" s="37">
        <f>VLOOKUP(C257,[3]Resumen!$F$3:$Q$367,5,0)</f>
        <v>0.57894736842105265</v>
      </c>
      <c r="L257" s="23">
        <f>VLOOKUP(C257,[3]Resumen!$F$3:$Q$367,6,0)</f>
        <v>0.75789473684210529</v>
      </c>
      <c r="M257" s="23">
        <f>VLOOKUP(C257,[3]Resumen!$F$3:$Q$367,7,0)</f>
        <v>0.97499999999999998</v>
      </c>
      <c r="N257" s="23">
        <f>VLOOKUP(C257,[3]Resumen!$F$3:$Q$367,8,0)</f>
        <v>0.85</v>
      </c>
      <c r="O257" s="60">
        <f t="shared" si="10"/>
        <v>0.73574561403508776</v>
      </c>
      <c r="P257" s="23">
        <f>VLOOKUP(C257,[3]Resumen!$F$3:$Q$367,9,0)</f>
        <v>0.97499999999999998</v>
      </c>
      <c r="Q257" s="23">
        <f>VLOOKUP(C257,[3]Resumen!$F$3:$Q$367,10,0)</f>
        <v>1</v>
      </c>
      <c r="R257" s="23">
        <f>VLOOKUP(C257,[3]Resumen!$F$3:$Q$367,11,0)</f>
        <v>1</v>
      </c>
      <c r="S257" s="23">
        <f>VLOOKUP(C257,[3]Resumen!$F$3:$Q$367,12,0)</f>
        <v>1</v>
      </c>
      <c r="T257" s="23">
        <v>0.96250000000000002</v>
      </c>
      <c r="U257" s="35">
        <v>0.66249999999999998</v>
      </c>
      <c r="V257" s="60">
        <f t="shared" si="9"/>
        <v>0.93333333333333324</v>
      </c>
      <c r="W257" s="51">
        <f t="shared" si="11"/>
        <v>0.19758771929824548</v>
      </c>
      <c r="X257" s="57"/>
      <c r="Y257" s="58"/>
    </row>
    <row r="258" spans="2:25" ht="13.5" x14ac:dyDescent="0.35">
      <c r="B258" s="45">
        <v>256</v>
      </c>
      <c r="C258" s="47">
        <v>110488</v>
      </c>
      <c r="D258" s="46" t="s">
        <v>400</v>
      </c>
      <c r="E258" s="46" t="s">
        <v>399</v>
      </c>
      <c r="F258" s="46" t="str">
        <f>VLOOKUP(C258,'[2]Control programa E'!$B$13:$M$390,12,0)</f>
        <v>Área Sur</v>
      </c>
      <c r="G258" s="46" t="str">
        <f>VLOOKUP(C258,'[2]Control programa E'!$B$13:$W$390,22,0)</f>
        <v>José Solano</v>
      </c>
      <c r="H258" s="46" t="str">
        <f>VLOOKUP(C258,'[2]Control programa E'!$B$13:$R$390,17,0)</f>
        <v>CATALINA QUINTERO</v>
      </c>
      <c r="I258" s="36">
        <f>VLOOKUP(C258,[3]Resumen!$F$3:$Q$367,3,0)</f>
        <v>0.48484848484848486</v>
      </c>
      <c r="J258" s="34">
        <f>VLOOKUP(C258,[3]Resumen!$F$3:$Q$367,4,0)</f>
        <v>0.65263157894736845</v>
      </c>
      <c r="K258" s="34">
        <f>VLOOKUP(C258,[3]Resumen!$F$3:$Q$367,5,0)</f>
        <v>0.65979381443298968</v>
      </c>
      <c r="L258" s="36">
        <f>VLOOKUP(C258,[3]Resumen!$F$3:$Q$367,6,0)</f>
        <v>0.5757575757575758</v>
      </c>
      <c r="M258" s="26">
        <f>VLOOKUP(C258,[3]Resumen!$F$3:$Q$367,7,0)</f>
        <v>0.94047619047619047</v>
      </c>
      <c r="N258" s="26">
        <f>VLOOKUP(C258,[3]Resumen!$F$3:$Q$367,8,0)</f>
        <v>0.77380952380952384</v>
      </c>
      <c r="O258" s="61">
        <f t="shared" si="10"/>
        <v>0.68121952804535546</v>
      </c>
      <c r="P258" s="26">
        <f>VLOOKUP(C258,[3]Resumen!$F$3:$Q$367,9,0)</f>
        <v>1</v>
      </c>
      <c r="Q258" s="26">
        <f>VLOOKUP(C258,[3]Resumen!$F$3:$Q$367,10,0)</f>
        <v>0.94047619047619047</v>
      </c>
      <c r="R258" s="26">
        <f>VLOOKUP(C258,[3]Resumen!$F$3:$Q$367,11,0)</f>
        <v>1</v>
      </c>
      <c r="S258" s="26">
        <f>VLOOKUP(C258,[3]Resumen!$F$3:$Q$367,12,0)</f>
        <v>0.90476190476190477</v>
      </c>
      <c r="T258" s="34">
        <v>0.67500000000000004</v>
      </c>
      <c r="U258" s="26">
        <v>0.94047619047619047</v>
      </c>
      <c r="V258" s="61">
        <f t="shared" si="9"/>
        <v>0.91011904761904772</v>
      </c>
      <c r="W258" s="52">
        <f t="shared" si="11"/>
        <v>0.22889951957369226</v>
      </c>
      <c r="X258" s="57"/>
      <c r="Y258" s="58"/>
    </row>
    <row r="259" spans="2:25" ht="13.5" x14ac:dyDescent="0.35">
      <c r="B259" s="43">
        <v>257</v>
      </c>
      <c r="C259" s="49">
        <v>167007</v>
      </c>
      <c r="D259" s="48" t="s">
        <v>402</v>
      </c>
      <c r="E259" s="48" t="s">
        <v>401</v>
      </c>
      <c r="F259" s="48" t="str">
        <f>VLOOKUP(C259,'[2]Control programa E'!$B$13:$M$390,12,0)</f>
        <v>Área Centro</v>
      </c>
      <c r="G259" s="48" t="str">
        <f>VLOOKUP(C259,'[2]Control programa E'!$B$13:$W$390,22,0)</f>
        <v>REDH: Humberto Hernandez</v>
      </c>
      <c r="H259" s="48" t="str">
        <f>VLOOKUP(C259,'[2]Control programa E'!$B$13:$R$390,17,0)</f>
        <v>YOLIMA MESA</v>
      </c>
      <c r="I259" s="37">
        <f>VLOOKUP(C259,[3]Resumen!$F$3:$Q$367,3,0)</f>
        <v>0.58695652173913049</v>
      </c>
      <c r="J259" s="23">
        <f>VLOOKUP(C259,[3]Resumen!$F$3:$Q$367,4,0)</f>
        <v>0.83505154639175261</v>
      </c>
      <c r="K259" s="23">
        <f>VLOOKUP(C259,[3]Resumen!$F$3:$Q$367,5,0)</f>
        <v>0.88297872340425532</v>
      </c>
      <c r="L259" s="23">
        <f>VLOOKUP(C259,[3]Resumen!$F$3:$Q$367,6,0)</f>
        <v>0.81914893617021278</v>
      </c>
      <c r="M259" s="35">
        <f>VLOOKUP(C259,[3]Resumen!$F$3:$Q$367,7,0)</f>
        <v>0.72151898734177211</v>
      </c>
      <c r="N259" s="23">
        <f>VLOOKUP(C259,[3]Resumen!$F$3:$Q$367,8,0)</f>
        <v>0.759493670886076</v>
      </c>
      <c r="O259" s="60">
        <f t="shared" si="10"/>
        <v>0.76752473098886653</v>
      </c>
      <c r="P259" s="23">
        <f>VLOOKUP(C259,[3]Resumen!$F$3:$Q$367,9,0)</f>
        <v>0.82278481012658233</v>
      </c>
      <c r="Q259" s="23">
        <f>VLOOKUP(C259,[3]Resumen!$F$3:$Q$367,10,0)</f>
        <v>0.8571428571428571</v>
      </c>
      <c r="R259" s="37">
        <f>VLOOKUP(C259,[3]Resumen!$F$3:$Q$367,11,0)</f>
        <v>0.54430379746835444</v>
      </c>
      <c r="S259" s="23">
        <f>VLOOKUP(C259,[3]Resumen!$F$3:$Q$367,12,0)</f>
        <v>0.83116883116883122</v>
      </c>
      <c r="T259" s="23">
        <v>0.84810126582278478</v>
      </c>
      <c r="U259" s="23">
        <v>0.77215189873417722</v>
      </c>
      <c r="V259" s="60">
        <f t="shared" si="9"/>
        <v>0.77927557674393111</v>
      </c>
      <c r="W259" s="51">
        <f t="shared" si="11"/>
        <v>1.1750845755064576E-2</v>
      </c>
      <c r="X259" s="57"/>
      <c r="Y259" s="58"/>
    </row>
    <row r="260" spans="2:25" ht="13.5" x14ac:dyDescent="0.35">
      <c r="B260" s="45">
        <v>258</v>
      </c>
      <c r="C260" s="47">
        <v>167775</v>
      </c>
      <c r="D260" s="46" t="s">
        <v>403</v>
      </c>
      <c r="E260" s="46" t="s">
        <v>76</v>
      </c>
      <c r="F260" s="46" t="str">
        <f>VLOOKUP(C260,'[2]Control programa E'!$B$13:$M$390,12,0)</f>
        <v>Área Sur</v>
      </c>
      <c r="G260" s="46" t="str">
        <f>VLOOKUP(C260,'[2]Control programa E'!$B$13:$W$390,22,0)</f>
        <v>Rodrigo Mina</v>
      </c>
      <c r="H260" s="46" t="str">
        <f>VLOOKUP(C260,'[2]Control programa E'!$B$13:$R$390,17,0)</f>
        <v>FERNANDO HERNANDEZ</v>
      </c>
      <c r="I260" s="36">
        <f>VLOOKUP(C260,[3]Resumen!$F$3:$Q$367,3,0)</f>
        <v>0.4891304347826087</v>
      </c>
      <c r="J260" s="36">
        <f>VLOOKUP(C260,[3]Resumen!$F$3:$Q$367,4,0)</f>
        <v>0.38043478260869568</v>
      </c>
      <c r="K260" s="34">
        <f>VLOOKUP(C260,[3]Resumen!$F$3:$Q$367,5,0)</f>
        <v>0.71578947368421053</v>
      </c>
      <c r="L260" s="26">
        <f>VLOOKUP(C260,[3]Resumen!$F$3:$Q$367,6,0)</f>
        <v>0.92682926829268297</v>
      </c>
      <c r="M260" s="26">
        <f>VLOOKUP(C260,[3]Resumen!$F$3:$Q$367,7,0)</f>
        <v>0.94805194805194803</v>
      </c>
      <c r="N260" s="26">
        <f>VLOOKUP(C260,[3]Resumen!$F$3:$Q$367,8,0)</f>
        <v>0.89610389610389607</v>
      </c>
      <c r="O260" s="61">
        <f t="shared" ref="O260:O323" si="12">AVERAGE(I260:N260)</f>
        <v>0.72605663392067366</v>
      </c>
      <c r="P260" s="26">
        <f>VLOOKUP(C260,[3]Resumen!$F$3:$Q$367,9,0)</f>
        <v>0.97297297297297303</v>
      </c>
      <c r="Q260" s="26">
        <f>VLOOKUP(C260,[3]Resumen!$F$3:$Q$367,10,0)</f>
        <v>1</v>
      </c>
      <c r="R260" s="26">
        <f>VLOOKUP(C260,[3]Resumen!$F$3:$Q$367,11,0)</f>
        <v>0.89610389610389607</v>
      </c>
      <c r="S260" s="26">
        <f>VLOOKUP(C260,[3]Resumen!$F$3:$Q$367,12,0)</f>
        <v>1</v>
      </c>
      <c r="T260" s="36">
        <v>0.59740259740259738</v>
      </c>
      <c r="U260" s="26">
        <v>1</v>
      </c>
      <c r="V260" s="61">
        <f t="shared" ref="V260:V323" si="13">AVERAGE(P260:U260)</f>
        <v>0.91107991107991104</v>
      </c>
      <c r="W260" s="52">
        <f t="shared" ref="W260:W323" si="14">V260-O260</f>
        <v>0.18502327715923739</v>
      </c>
      <c r="X260" s="57"/>
      <c r="Y260" s="58"/>
    </row>
    <row r="261" spans="2:25" ht="13.5" x14ac:dyDescent="0.35">
      <c r="B261" s="43">
        <v>259</v>
      </c>
      <c r="C261" s="49">
        <v>166913</v>
      </c>
      <c r="D261" s="48" t="s">
        <v>404</v>
      </c>
      <c r="E261" s="48" t="s">
        <v>208</v>
      </c>
      <c r="F261" s="48" t="str">
        <f>VLOOKUP(C261,'[2]Control programa E'!$B$13:$M$390,12,0)</f>
        <v>Área Sur</v>
      </c>
      <c r="G261" s="48" t="str">
        <f>VLOOKUP(C261,'[2]Control programa E'!$B$13:$W$390,22,0)</f>
        <v>Fernando Rojas</v>
      </c>
      <c r="H261" s="48" t="str">
        <f>VLOOKUP(C261,'[2]Control programa E'!$B$13:$R$390,17,0)</f>
        <v>JOHANA BOTERO</v>
      </c>
      <c r="I261" s="35">
        <f>VLOOKUP(C261,[3]Resumen!$F$3:$Q$367,3,0)</f>
        <v>0.74747474747474751</v>
      </c>
      <c r="J261" s="23">
        <f>VLOOKUP(C261,[3]Resumen!$F$3:$Q$367,4,0)</f>
        <v>1</v>
      </c>
      <c r="K261" s="23">
        <f>VLOOKUP(C261,[3]Resumen!$F$3:$Q$367,5,0)</f>
        <v>0.78787878787878785</v>
      </c>
      <c r="L261" s="23">
        <f>VLOOKUP(C261,[3]Resumen!$F$3:$Q$367,6,0)</f>
        <v>1</v>
      </c>
      <c r="M261" s="37">
        <f>VLOOKUP(C261,[3]Resumen!$F$3:$Q$367,7,0)</f>
        <v>0.51851851851851849</v>
      </c>
      <c r="N261" s="23">
        <f>VLOOKUP(C261,[3]Resumen!$F$3:$Q$367,8,0)</f>
        <v>0.95061728395061729</v>
      </c>
      <c r="O261" s="60">
        <f t="shared" si="12"/>
        <v>0.83408155630377845</v>
      </c>
      <c r="P261" s="23">
        <f>VLOOKUP(C261,[3]Resumen!$F$3:$Q$367,9,0)</f>
        <v>0.98765432098765427</v>
      </c>
      <c r="Q261" s="23">
        <f>VLOOKUP(C261,[3]Resumen!$F$3:$Q$367,10,0)</f>
        <v>1</v>
      </c>
      <c r="R261" s="35">
        <f>VLOOKUP(C261,[3]Resumen!$F$3:$Q$367,11,0)</f>
        <v>0.64197530864197527</v>
      </c>
      <c r="S261" s="35">
        <f>VLOOKUP(C261,[3]Resumen!$F$3:$Q$367,12,0)</f>
        <v>0.69135802469135799</v>
      </c>
      <c r="T261" s="23">
        <v>1</v>
      </c>
      <c r="U261" s="35">
        <v>0.60493827160493829</v>
      </c>
      <c r="V261" s="60">
        <f t="shared" si="13"/>
        <v>0.82098765432098764</v>
      </c>
      <c r="W261" s="51">
        <f t="shared" si="14"/>
        <v>-1.3093901982790812E-2</v>
      </c>
      <c r="X261" s="57"/>
      <c r="Y261" s="58"/>
    </row>
    <row r="262" spans="2:25" ht="13.5" x14ac:dyDescent="0.35">
      <c r="B262" s="45">
        <v>260</v>
      </c>
      <c r="C262" s="47">
        <v>113796</v>
      </c>
      <c r="D262" s="46" t="s">
        <v>405</v>
      </c>
      <c r="E262" s="46" t="s">
        <v>83</v>
      </c>
      <c r="F262" s="46" t="str">
        <f>VLOOKUP(C262,'[2]Control programa E'!$B$13:$M$390,12,0)</f>
        <v>Área Centro</v>
      </c>
      <c r="G262" s="46" t="str">
        <f>VLOOKUP(C262,'[2]Control programa E'!$B$13:$W$390,22,0)</f>
        <v xml:space="preserve"> ALVARADO: Luz Marina Rico</v>
      </c>
      <c r="H262" s="46" t="str">
        <f>VLOOKUP(C262,'[2]Control programa E'!$B$13:$R$390,17,0)</f>
        <v>IVAN PINZON</v>
      </c>
      <c r="I262" s="35">
        <f>VLOOKUP(C262,[3]Resumen!$F$3:$Q$367,3,0)</f>
        <v>0.60606060606060608</v>
      </c>
      <c r="J262" s="36">
        <f>VLOOKUP(C262,[3]Resumen!$F$3:$Q$367,4,0)</f>
        <v>0.55882352941176472</v>
      </c>
      <c r="K262" s="35">
        <f>VLOOKUP(C262,[3]Resumen!$F$3:$Q$367,5,0)</f>
        <v>0.73737373737373735</v>
      </c>
      <c r="L262" s="26">
        <f>VLOOKUP(C262,[3]Resumen!$F$3:$Q$367,6,0)</f>
        <v>0.83157894736842108</v>
      </c>
      <c r="M262" s="26">
        <f>VLOOKUP(C262,[3]Resumen!$F$3:$Q$367,7,0)</f>
        <v>0.83950617283950613</v>
      </c>
      <c r="N262" s="26">
        <f>VLOOKUP(C262,[3]Resumen!$F$3:$Q$367,8,0)</f>
        <v>0.92592592592592593</v>
      </c>
      <c r="O262" s="61">
        <f t="shared" si="12"/>
        <v>0.74987815316332684</v>
      </c>
      <c r="P262" s="26">
        <f>VLOOKUP(C262,[3]Resumen!$F$3:$Q$367,9,0)</f>
        <v>0.92592592592592593</v>
      </c>
      <c r="Q262" s="26">
        <f>VLOOKUP(C262,[3]Resumen!$F$3:$Q$367,10,0)</f>
        <v>0.93827160493827155</v>
      </c>
      <c r="R262" s="26">
        <f>VLOOKUP(C262,[3]Resumen!$F$3:$Q$367,11,0)</f>
        <v>1</v>
      </c>
      <c r="S262" s="26">
        <f>VLOOKUP(C262,[3]Resumen!$F$3:$Q$367,12,0)</f>
        <v>1</v>
      </c>
      <c r="T262" s="26">
        <v>0.80246913580246915</v>
      </c>
      <c r="U262" s="26">
        <v>0.80246913580246915</v>
      </c>
      <c r="V262" s="61">
        <f t="shared" si="13"/>
        <v>0.91152263374485587</v>
      </c>
      <c r="W262" s="52">
        <f t="shared" si="14"/>
        <v>0.16164448058152903</v>
      </c>
      <c r="X262" s="57"/>
      <c r="Y262" s="58"/>
    </row>
    <row r="263" spans="2:25" ht="13.5" x14ac:dyDescent="0.35">
      <c r="B263" s="43">
        <v>261</v>
      </c>
      <c r="C263" s="49">
        <v>166730</v>
      </c>
      <c r="D263" s="48" t="s">
        <v>406</v>
      </c>
      <c r="E263" s="48" t="s">
        <v>308</v>
      </c>
      <c r="F263" s="48" t="str">
        <f>VLOOKUP(C263,'[2]Control programa E'!$B$13:$M$390,12,0)</f>
        <v>Área Centro</v>
      </c>
      <c r="G263" s="48" t="str">
        <f>VLOOKUP(C263,'[2]Control programa E'!$B$13:$W$390,22,0)</f>
        <v>GRUPO ÉXITO: Alcides Serna</v>
      </c>
      <c r="H263" s="48" t="str">
        <f>VLOOKUP(C263,'[2]Control programa E'!$B$13:$R$390,17,0)</f>
        <v xml:space="preserve">JUAN PABLO PIÑEROS </v>
      </c>
      <c r="I263" s="23">
        <f>VLOOKUP(C263,[3]Resumen!$F$3:$Q$367,3,0)</f>
        <v>1</v>
      </c>
      <c r="J263" s="23">
        <f>VLOOKUP(C263,[3]Resumen!$F$3:$Q$367,4,0)</f>
        <v>0.97872340425531912</v>
      </c>
      <c r="K263" s="23">
        <f>VLOOKUP(C263,[3]Resumen!$F$3:$Q$367,5,0)</f>
        <v>1</v>
      </c>
      <c r="L263" s="23">
        <f>VLOOKUP(C263,[3]Resumen!$F$3:$Q$367,6,0)</f>
        <v>0.87234042553191493</v>
      </c>
      <c r="M263" s="23">
        <f>VLOOKUP(C263,[3]Resumen!$F$3:$Q$367,7,0)</f>
        <v>0.87878787878787878</v>
      </c>
      <c r="N263" s="23">
        <f>VLOOKUP(C263,[3]Resumen!$F$3:$Q$367,8,0)</f>
        <v>1</v>
      </c>
      <c r="O263" s="60">
        <f t="shared" si="12"/>
        <v>0.95497528476251869</v>
      </c>
      <c r="P263" s="23">
        <f>VLOOKUP(C263,[3]Resumen!$F$3:$Q$367,9,0)</f>
        <v>1</v>
      </c>
      <c r="Q263" s="23">
        <f>VLOOKUP(C263,[3]Resumen!$F$3:$Q$367,10,0)</f>
        <v>1</v>
      </c>
      <c r="R263" s="23">
        <f>VLOOKUP(C263,[3]Resumen!$F$3:$Q$367,11,0)</f>
        <v>0.94666666666666666</v>
      </c>
      <c r="S263" s="23">
        <f>VLOOKUP(C263,[3]Resumen!$F$3:$Q$367,12,0)</f>
        <v>0.93670886075949367</v>
      </c>
      <c r="T263" s="23">
        <v>0.82666666666666666</v>
      </c>
      <c r="U263" s="23">
        <v>0.77777777777777779</v>
      </c>
      <c r="V263" s="60">
        <f t="shared" si="13"/>
        <v>0.91463666197843407</v>
      </c>
      <c r="W263" s="51">
        <f t="shared" si="14"/>
        <v>-4.0338622784084621E-2</v>
      </c>
      <c r="X263" s="57"/>
      <c r="Y263" s="58"/>
    </row>
    <row r="264" spans="2:25" ht="13.5" x14ac:dyDescent="0.35">
      <c r="B264" s="45">
        <v>262</v>
      </c>
      <c r="C264" s="47">
        <v>170416</v>
      </c>
      <c r="D264" s="46" t="s">
        <v>407</v>
      </c>
      <c r="E264" s="46" t="s">
        <v>78</v>
      </c>
      <c r="F264" s="46" t="str">
        <f>VLOOKUP(C264,'[2]Control programa E'!$B$13:$M$390,12,0)</f>
        <v>Área Centro</v>
      </c>
      <c r="G264" s="46" t="str">
        <f>VLOOKUP(C264,'[2]Control programa E'!$B$13:$W$390,22,0)</f>
        <v>K-SAVAL Energy SAS</v>
      </c>
      <c r="H264" s="46" t="str">
        <f>VLOOKUP(C264,'[2]Control programa E'!$B$13:$R$390,17,0)</f>
        <v xml:space="preserve">PAOLA MARTÍNEZ </v>
      </c>
      <c r="I264" s="59" t="s">
        <v>548</v>
      </c>
      <c r="J264" s="59" t="s">
        <v>548</v>
      </c>
      <c r="K264" s="35">
        <f>VLOOKUP(C264,[3]Resumen!$F$3:$Q$367,5,0)</f>
        <v>0.69</v>
      </c>
      <c r="L264" s="35">
        <f>VLOOKUP(C264,[3]Resumen!$F$3:$Q$367,6,0)</f>
        <v>0.67346938775510201</v>
      </c>
      <c r="M264" s="35">
        <f>VLOOKUP(C264,[3]Resumen!$F$3:$Q$367,7,0)</f>
        <v>0.67105263157894735</v>
      </c>
      <c r="N264" s="26">
        <f>VLOOKUP(C264,[3]Resumen!$F$3:$Q$367,8,0)</f>
        <v>0.97560975609756095</v>
      </c>
      <c r="O264" s="61">
        <f t="shared" si="12"/>
        <v>0.75253294385790259</v>
      </c>
      <c r="P264" s="35">
        <f>VLOOKUP(C264,[3]Resumen!$F$3:$Q$367,9,0)</f>
        <v>0.71794871794871795</v>
      </c>
      <c r="Q264" s="26">
        <f>VLOOKUP(C264,[3]Resumen!$F$3:$Q$367,10,0)</f>
        <v>0.82051282051282048</v>
      </c>
      <c r="R264" s="26">
        <f>VLOOKUP(C264,[3]Resumen!$F$3:$Q$367,11,0)</f>
        <v>0.875</v>
      </c>
      <c r="S264" s="35">
        <f>VLOOKUP(C264,[3]Resumen!$F$3:$Q$367,12,0)</f>
        <v>0.72368421052631582</v>
      </c>
      <c r="T264" s="35">
        <v>0.73750000000000004</v>
      </c>
      <c r="U264" s="26">
        <v>0.86842105263157898</v>
      </c>
      <c r="V264" s="61">
        <f t="shared" si="13"/>
        <v>0.79051113360323877</v>
      </c>
      <c r="W264" s="52">
        <f t="shared" si="14"/>
        <v>3.7978189745336177E-2</v>
      </c>
      <c r="X264" s="57"/>
      <c r="Y264" s="58"/>
    </row>
    <row r="265" spans="2:25" ht="13.5" x14ac:dyDescent="0.35">
      <c r="B265" s="43">
        <v>263</v>
      </c>
      <c r="C265" s="49">
        <v>167116</v>
      </c>
      <c r="D265" s="48" t="s">
        <v>409</v>
      </c>
      <c r="E265" s="48" t="s">
        <v>408</v>
      </c>
      <c r="F265" s="48" t="str">
        <f>VLOOKUP(C265,'[2]Control programa E'!$B$13:$M$390,12,0)</f>
        <v>Área Norte</v>
      </c>
      <c r="G265" s="48" t="str">
        <f>VLOOKUP(C265,'[2]Control programa E'!$B$13:$W$390,22,0)</f>
        <v>GRUPO ÉXITO: Alcides Serna</v>
      </c>
      <c r="H265" s="48" t="str">
        <f>VLOOKUP(C265,'[2]Control programa E'!$B$13:$R$390,17,0)</f>
        <v>ALVARO GUTIERREZ</v>
      </c>
      <c r="I265" s="23">
        <f>VLOOKUP(C265,[3]Resumen!$F$3:$Q$367,3,0)</f>
        <v>0.94117647058823528</v>
      </c>
      <c r="J265" s="23">
        <f>VLOOKUP(C265,[3]Resumen!$F$3:$Q$367,4,0)</f>
        <v>0.95789473684210524</v>
      </c>
      <c r="K265" s="23">
        <f>VLOOKUP(C265,[3]Resumen!$F$3:$Q$367,5,0)</f>
        <v>0.86</v>
      </c>
      <c r="L265" s="34">
        <f>VLOOKUP(C265,[3]Resumen!$F$3:$Q$367,6,0)</f>
        <v>0.68686868686868685</v>
      </c>
      <c r="M265" s="23">
        <f>VLOOKUP(C265,[3]Resumen!$F$3:$Q$367,7,0)</f>
        <v>1</v>
      </c>
      <c r="N265" s="23">
        <f>VLOOKUP(C265,[3]Resumen!$F$3:$Q$367,8,0)</f>
        <v>0.88095238095238093</v>
      </c>
      <c r="O265" s="60">
        <f t="shared" si="12"/>
        <v>0.88781537920856801</v>
      </c>
      <c r="P265" s="23">
        <f>VLOOKUP(C265,[3]Resumen!$F$3:$Q$367,9,0)</f>
        <v>0.95121951219512191</v>
      </c>
      <c r="Q265" s="23">
        <f>VLOOKUP(C265,[3]Resumen!$F$3:$Q$367,10,0)</f>
        <v>0.91463414634146345</v>
      </c>
      <c r="R265" s="23">
        <f>VLOOKUP(C265,[3]Resumen!$F$3:$Q$367,11,0)</f>
        <v>0.94047619047619047</v>
      </c>
      <c r="S265" s="23">
        <f>VLOOKUP(C265,[3]Resumen!$F$3:$Q$367,12,0)</f>
        <v>0.9642857142857143</v>
      </c>
      <c r="T265" s="34">
        <v>0.6785714285714286</v>
      </c>
      <c r="U265" s="23">
        <v>0.91463414634146345</v>
      </c>
      <c r="V265" s="60">
        <f t="shared" si="13"/>
        <v>0.89397018970189712</v>
      </c>
      <c r="W265" s="51">
        <f t="shared" si="14"/>
        <v>6.1548104933291103E-3</v>
      </c>
      <c r="X265" s="57"/>
      <c r="Y265" s="58"/>
    </row>
    <row r="266" spans="2:25" ht="13.5" x14ac:dyDescent="0.35">
      <c r="B266" s="45">
        <v>264</v>
      </c>
      <c r="C266" s="47">
        <v>170947</v>
      </c>
      <c r="D266" s="46" t="s">
        <v>411</v>
      </c>
      <c r="E266" s="46" t="s">
        <v>410</v>
      </c>
      <c r="F266" s="46" t="str">
        <f>VLOOKUP(C266,'[2]Control programa E'!$B$13:$M$390,12,0)</f>
        <v>Área Centro</v>
      </c>
      <c r="G266" s="46" t="str">
        <f>VLOOKUP(C266,'[2]Control programa E'!$B$13:$W$390,22,0)</f>
        <v>REDH: Humberto Hernandez</v>
      </c>
      <c r="H266" s="46" t="str">
        <f>VLOOKUP(C266,'[2]Control programa E'!$B$13:$R$390,17,0)</f>
        <v>CAROLINA CHAVEZ</v>
      </c>
      <c r="I266" s="26">
        <f>VLOOKUP(C266,[3]Resumen!$F$3:$Q$367,3,0)</f>
        <v>0.78431372549019607</v>
      </c>
      <c r="J266" s="35">
        <f>VLOOKUP(C266,[3]Resumen!$F$3:$Q$367,4,0)</f>
        <v>0.61</v>
      </c>
      <c r="K266" s="26">
        <f>VLOOKUP(C266,[3]Resumen!$F$3:$Q$367,5,0)</f>
        <v>0.77551020408163263</v>
      </c>
      <c r="L266" s="26">
        <f>VLOOKUP(C266,[3]Resumen!$F$3:$Q$367,6,0)</f>
        <v>0.85869565217391308</v>
      </c>
      <c r="M266" s="35">
        <f>VLOOKUP(C266,[3]Resumen!$F$3:$Q$367,7,0)</f>
        <v>0.67901234567901236</v>
      </c>
      <c r="N266" s="35">
        <f>VLOOKUP(C266,[3]Resumen!$F$3:$Q$367,8,0)</f>
        <v>0.64197530864197527</v>
      </c>
      <c r="O266" s="61">
        <f t="shared" si="12"/>
        <v>0.72491787267778818</v>
      </c>
      <c r="P266" s="35">
        <f>VLOOKUP(C266,[3]Resumen!$F$3:$Q$367,9,0)</f>
        <v>0.60759493670886078</v>
      </c>
      <c r="Q266" s="26">
        <f>VLOOKUP(C266,[3]Resumen!$F$3:$Q$367,10,0)</f>
        <v>0.97333333333333338</v>
      </c>
      <c r="R266" s="36">
        <f>VLOOKUP(C266,[3]Resumen!$F$3:$Q$367,11,0)</f>
        <v>0.43037974683544306</v>
      </c>
      <c r="S266" s="35">
        <f>VLOOKUP(C266,[3]Resumen!$F$3:$Q$367,12,0)</f>
        <v>0.70886075949367089</v>
      </c>
      <c r="T266" s="26">
        <v>0.97468354430379744</v>
      </c>
      <c r="U266" s="35">
        <v>0.61728395061728392</v>
      </c>
      <c r="V266" s="61">
        <f t="shared" si="13"/>
        <v>0.71868937854873149</v>
      </c>
      <c r="W266" s="52">
        <f t="shared" si="14"/>
        <v>-6.2284941290566831E-3</v>
      </c>
      <c r="X266" s="57"/>
      <c r="Y266" s="58"/>
    </row>
    <row r="267" spans="2:25" ht="13.5" x14ac:dyDescent="0.35">
      <c r="B267" s="43">
        <v>265</v>
      </c>
      <c r="C267" s="49">
        <v>110294</v>
      </c>
      <c r="D267" s="48" t="s">
        <v>412</v>
      </c>
      <c r="E267" s="48" t="s">
        <v>78</v>
      </c>
      <c r="F267" s="48" t="str">
        <f>VLOOKUP(C267,'[2]Control programa E'!$B$13:$M$390,12,0)</f>
        <v>Área Centro</v>
      </c>
      <c r="G267" s="48" t="str">
        <f>VLOOKUP(C267,'[2]Control programa E'!$B$13:$W$390,22,0)</f>
        <v>Combustibles Unigas SAS / Herman Castro, Mauricio Castro/ Hernán Camargo</v>
      </c>
      <c r="H267" s="48" t="str">
        <f>VLOOKUP(C267,'[2]Control programa E'!$B$13:$R$390,17,0)</f>
        <v>CAROLINA CHAVEZ</v>
      </c>
      <c r="I267" s="34">
        <f>VLOOKUP(C267,[3]Resumen!$F$3:$Q$367,3,0)</f>
        <v>0.64</v>
      </c>
      <c r="J267" s="23">
        <f>VLOOKUP(C267,[3]Resumen!$F$3:$Q$367,4,0)</f>
        <v>0.88421052631578945</v>
      </c>
      <c r="K267" s="23">
        <f>VLOOKUP(C267,[3]Resumen!$F$3:$Q$367,5,0)</f>
        <v>0.81372549019607843</v>
      </c>
      <c r="L267" s="23">
        <f>VLOOKUP(C267,[3]Resumen!$F$3:$Q$367,6,0)</f>
        <v>0.82653061224489799</v>
      </c>
      <c r="M267" s="23">
        <f>VLOOKUP(C267,[3]Resumen!$F$3:$Q$367,7,0)</f>
        <v>0.91666666666666663</v>
      </c>
      <c r="N267" s="23">
        <f>VLOOKUP(C267,[3]Resumen!$F$3:$Q$367,8,0)</f>
        <v>1</v>
      </c>
      <c r="O267" s="60">
        <f t="shared" si="12"/>
        <v>0.84685554923723882</v>
      </c>
      <c r="P267" s="23">
        <f>VLOOKUP(C267,[3]Resumen!$F$3:$Q$367,9,0)</f>
        <v>0.8928571428571429</v>
      </c>
      <c r="Q267" s="34">
        <f>VLOOKUP(C267,[3]Resumen!$F$3:$Q$367,10,0)</f>
        <v>0.6071428571428571</v>
      </c>
      <c r="R267" s="23">
        <f>VLOOKUP(C267,[3]Resumen!$F$3:$Q$367,11,0)</f>
        <v>0.97499999999999998</v>
      </c>
      <c r="S267" s="23">
        <f>VLOOKUP(C267,[3]Resumen!$F$3:$Q$367,12,0)</f>
        <v>0.9375</v>
      </c>
      <c r="T267" s="23">
        <v>0.95</v>
      </c>
      <c r="U267" s="34">
        <v>0.63749999999999996</v>
      </c>
      <c r="V267" s="60">
        <f t="shared" si="13"/>
        <v>0.83333333333333337</v>
      </c>
      <c r="W267" s="51">
        <f t="shared" si="14"/>
        <v>-1.3522215903905455E-2</v>
      </c>
      <c r="X267" s="57"/>
      <c r="Y267" s="58"/>
    </row>
    <row r="268" spans="2:25" ht="13.5" x14ac:dyDescent="0.35">
      <c r="B268" s="45">
        <v>266</v>
      </c>
      <c r="C268" s="47">
        <v>110630</v>
      </c>
      <c r="D268" s="46" t="s">
        <v>413</v>
      </c>
      <c r="E268" s="46" t="s">
        <v>9</v>
      </c>
      <c r="F268" s="46" t="str">
        <f>VLOOKUP(C268,'[2]Control programa E'!$B$13:$M$390,12,0)</f>
        <v>Área Norte</v>
      </c>
      <c r="G268" s="46" t="str">
        <f>VLOOKUP(C268,'[2]Control programa E'!$B$13:$W$390,22,0)</f>
        <v>COESCO: Alexander Trujillo</v>
      </c>
      <c r="H268" s="46" t="str">
        <f>VLOOKUP(C268,'[2]Control programa E'!$B$13:$R$390,17,0)</f>
        <v>OLGA LUCIA RESTREPO</v>
      </c>
      <c r="I268" s="26">
        <f>VLOOKUP(C268,[3]Resumen!$F$3:$Q$367,3,0)</f>
        <v>1</v>
      </c>
      <c r="J268" s="26">
        <f>VLOOKUP(C268,[3]Resumen!$F$3:$Q$367,4,0)</f>
        <v>0.93548387096774188</v>
      </c>
      <c r="K268" s="26">
        <f>VLOOKUP(C268,[3]Resumen!$F$3:$Q$367,5,0)</f>
        <v>1</v>
      </c>
      <c r="L268" s="26">
        <f>VLOOKUP(C268,[3]Resumen!$F$3:$Q$367,6,0)</f>
        <v>1</v>
      </c>
      <c r="M268" s="26">
        <f>VLOOKUP(C268,[3]Resumen!$F$3:$Q$367,7,0)</f>
        <v>1</v>
      </c>
      <c r="N268" s="26">
        <f>VLOOKUP(C268,[3]Resumen!$F$3:$Q$367,8,0)</f>
        <v>0.97619047619047616</v>
      </c>
      <c r="O268" s="61">
        <f t="shared" si="12"/>
        <v>0.98527905785970304</v>
      </c>
      <c r="P268" s="26">
        <f>VLOOKUP(C268,[3]Resumen!$F$3:$Q$367,9,0)</f>
        <v>0.88095238095238093</v>
      </c>
      <c r="Q268" s="26">
        <f>VLOOKUP(C268,[3]Resumen!$F$3:$Q$367,10,0)</f>
        <v>1</v>
      </c>
      <c r="R268" s="26">
        <f>VLOOKUP(C268,[3]Resumen!$F$3:$Q$367,11,0)</f>
        <v>0.96296296296296291</v>
      </c>
      <c r="S268" s="26">
        <f>VLOOKUP(C268,[3]Resumen!$F$3:$Q$367,12,0)</f>
        <v>1</v>
      </c>
      <c r="T268" s="26">
        <v>1</v>
      </c>
      <c r="U268" s="36">
        <v>0.58333333333333337</v>
      </c>
      <c r="V268" s="61">
        <f t="shared" si="13"/>
        <v>0.90454144620811272</v>
      </c>
      <c r="W268" s="52">
        <f t="shared" si="14"/>
        <v>-8.0737611651590324E-2</v>
      </c>
      <c r="X268" s="57"/>
      <c r="Y268" s="58"/>
    </row>
    <row r="269" spans="2:25" ht="13.5" x14ac:dyDescent="0.35">
      <c r="B269" s="43">
        <v>267</v>
      </c>
      <c r="C269" s="49">
        <v>167838</v>
      </c>
      <c r="D269" s="48" t="s">
        <v>415</v>
      </c>
      <c r="E269" s="48" t="s">
        <v>414</v>
      </c>
      <c r="F269" s="48" t="str">
        <f>VLOOKUP(C269,'[2]Control programa E'!$B$13:$M$390,12,0)</f>
        <v>Área Norte</v>
      </c>
      <c r="G269" s="48" t="str">
        <f>VLOOKUP(C269,'[2]Control programa E'!$B$13:$W$390,22,0)</f>
        <v>GRUPO ÉXITO: Alcides Serna</v>
      </c>
      <c r="H269" s="48" t="str">
        <f>VLOOKUP(C269,'[2]Control programa E'!$B$13:$R$390,17,0)</f>
        <v>ANDRES FELIPE PENNA</v>
      </c>
      <c r="I269" s="23">
        <f>VLOOKUP(C269,[3]Resumen!$F$3:$Q$367,3,0)</f>
        <v>0.87878787878787878</v>
      </c>
      <c r="J269" s="23">
        <f>VLOOKUP(C269,[3]Resumen!$F$3:$Q$367,4,0)</f>
        <v>0.88541666666666663</v>
      </c>
      <c r="K269" s="37">
        <f>VLOOKUP(C269,[3]Resumen!$F$3:$Q$367,5,0)</f>
        <v>0.4</v>
      </c>
      <c r="L269" s="23">
        <f>VLOOKUP(C269,[3]Resumen!$F$3:$Q$367,6,0)</f>
        <v>0.84848484848484851</v>
      </c>
      <c r="M269" s="23">
        <f>VLOOKUP(C269,[3]Resumen!$F$3:$Q$367,7,0)</f>
        <v>0.8571428571428571</v>
      </c>
      <c r="N269" s="34">
        <f>VLOOKUP(C269,[3]Resumen!$F$3:$Q$367,8,0)</f>
        <v>0.6785714285714286</v>
      </c>
      <c r="O269" s="60">
        <f t="shared" si="12"/>
        <v>0.75806727994227996</v>
      </c>
      <c r="P269" s="23">
        <f>VLOOKUP(C269,[3]Resumen!$F$3:$Q$367,9,0)</f>
        <v>0.79761904761904767</v>
      </c>
      <c r="Q269" s="23">
        <f>VLOOKUP(C269,[3]Resumen!$F$3:$Q$367,10,0)</f>
        <v>0.8928571428571429</v>
      </c>
      <c r="R269" s="23">
        <f>VLOOKUP(C269,[3]Resumen!$F$3:$Q$367,11,0)</f>
        <v>0.8214285714285714</v>
      </c>
      <c r="S269" s="34">
        <f>VLOOKUP(C269,[3]Resumen!$F$3:$Q$367,12,0)</f>
        <v>0.66666666666666663</v>
      </c>
      <c r="T269" s="34">
        <v>0.72619047619047616</v>
      </c>
      <c r="U269" s="23">
        <v>0.85135135135135132</v>
      </c>
      <c r="V269" s="60">
        <f t="shared" si="13"/>
        <v>0.7926855426855427</v>
      </c>
      <c r="W269" s="51">
        <f t="shared" si="14"/>
        <v>3.461826274326274E-2</v>
      </c>
      <c r="X269" s="57"/>
      <c r="Y269" s="58"/>
    </row>
    <row r="270" spans="2:25" ht="13.5" x14ac:dyDescent="0.35">
      <c r="B270" s="45">
        <v>268</v>
      </c>
      <c r="C270" s="47">
        <v>110367</v>
      </c>
      <c r="D270" s="46" t="s">
        <v>416</v>
      </c>
      <c r="E270" s="46" t="s">
        <v>273</v>
      </c>
      <c r="F270" s="46" t="str">
        <f>VLOOKUP(C270,'[2]Control programa E'!$B$13:$M$390,12,0)</f>
        <v>Área Sur</v>
      </c>
      <c r="G270" s="46" t="str">
        <f>VLOOKUP(C270,'[2]Control programa E'!$B$13:$W$390,22,0)</f>
        <v>Neftaly Cerón</v>
      </c>
      <c r="H270" s="46" t="str">
        <f>VLOOKUP(C270,'[2]Control programa E'!$B$13:$R$390,17,0)</f>
        <v>FERNANDO HERNANDEZ</v>
      </c>
      <c r="I270" s="36">
        <f>VLOOKUP(C270,[3]Resumen!$F$3:$Q$367,3,0)</f>
        <v>0.5444444444444444</v>
      </c>
      <c r="J270" s="26">
        <f>VLOOKUP(C270,[3]Resumen!$F$3:$Q$367,4,0)</f>
        <v>0.90909090909090906</v>
      </c>
      <c r="K270" s="36">
        <f>VLOOKUP(C270,[3]Resumen!$F$3:$Q$367,5,0)</f>
        <v>0.55208333333333337</v>
      </c>
      <c r="L270" s="26">
        <f>VLOOKUP(C270,[3]Resumen!$F$3:$Q$367,6,0)</f>
        <v>0.7558139534883721</v>
      </c>
      <c r="M270" s="26">
        <f>VLOOKUP(C270,[3]Resumen!$F$3:$Q$367,7,0)</f>
        <v>1</v>
      </c>
      <c r="N270" s="26">
        <f>VLOOKUP(C270,[3]Resumen!$F$3:$Q$367,8,0)</f>
        <v>0.8271604938271605</v>
      </c>
      <c r="O270" s="61">
        <f t="shared" si="12"/>
        <v>0.76476552236403661</v>
      </c>
      <c r="P270" s="26">
        <f>VLOOKUP(C270,[3]Resumen!$F$3:$Q$367,9,0)</f>
        <v>0.95061728395061729</v>
      </c>
      <c r="Q270" s="26">
        <f>VLOOKUP(C270,[3]Resumen!$F$3:$Q$367,10,0)</f>
        <v>0.95061728395061729</v>
      </c>
      <c r="R270" s="35">
        <f>VLOOKUP(C270,[3]Resumen!$F$3:$Q$367,11,0)</f>
        <v>0.71604938271604934</v>
      </c>
      <c r="S270" s="26">
        <f>VLOOKUP(C270,[3]Resumen!$F$3:$Q$367,12,0)</f>
        <v>1</v>
      </c>
      <c r="T270" s="26">
        <v>0.75362318840579712</v>
      </c>
      <c r="U270" s="26">
        <v>0.80246913580246915</v>
      </c>
      <c r="V270" s="61">
        <f t="shared" si="13"/>
        <v>0.86222937913759168</v>
      </c>
      <c r="W270" s="52">
        <f t="shared" si="14"/>
        <v>9.7463856773555069E-2</v>
      </c>
      <c r="X270" s="57"/>
      <c r="Y270" s="58"/>
    </row>
    <row r="271" spans="2:25" ht="13.5" x14ac:dyDescent="0.35">
      <c r="B271" s="43">
        <v>269</v>
      </c>
      <c r="C271" s="49">
        <v>111729</v>
      </c>
      <c r="D271" s="48" t="s">
        <v>417</v>
      </c>
      <c r="E271" s="48" t="s">
        <v>50</v>
      </c>
      <c r="F271" s="48" t="str">
        <f>VLOOKUP(C271,'[2]Control programa E'!$B$13:$M$390,12,0)</f>
        <v>Área Sur</v>
      </c>
      <c r="G271" s="48" t="str">
        <f>VLOOKUP(C271,'[2]Control programa E'!$B$13:$W$390,22,0)</f>
        <v>GREEN SAS: Mario Enriquez</v>
      </c>
      <c r="H271" s="48" t="str">
        <f>VLOOKUP(C271,'[2]Control programa E'!$B$13:$R$390,17,0)</f>
        <v xml:space="preserve">FABIO ANDRES ROJAS </v>
      </c>
      <c r="I271" s="23">
        <f>VLOOKUP(C271,[3]Resumen!$F$3:$Q$367,3,0)</f>
        <v>0.92708333333333337</v>
      </c>
      <c r="J271" s="23">
        <f>VLOOKUP(C271,[3]Resumen!$F$3:$Q$367,4,0)</f>
        <v>0.91489361702127658</v>
      </c>
      <c r="K271" s="23">
        <f>VLOOKUP(C271,[3]Resumen!$F$3:$Q$367,5,0)</f>
        <v>1</v>
      </c>
      <c r="L271" s="23">
        <f>VLOOKUP(C271,[3]Resumen!$F$3:$Q$367,6,0)</f>
        <v>1</v>
      </c>
      <c r="M271" s="23">
        <f>VLOOKUP(C271,[3]Resumen!$F$3:$Q$367,7,0)</f>
        <v>1</v>
      </c>
      <c r="N271" s="59" t="s">
        <v>548</v>
      </c>
      <c r="O271" s="60">
        <f t="shared" si="12"/>
        <v>0.96839539007092201</v>
      </c>
      <c r="P271" s="59" t="s">
        <v>548</v>
      </c>
      <c r="Q271" s="59" t="s">
        <v>548</v>
      </c>
      <c r="R271" s="59" t="s">
        <v>548</v>
      </c>
      <c r="S271" s="59" t="s">
        <v>548</v>
      </c>
      <c r="T271" s="23">
        <v>0.79220779220779225</v>
      </c>
      <c r="U271" s="23">
        <v>0.76829268292682928</v>
      </c>
      <c r="V271" s="60">
        <f t="shared" si="13"/>
        <v>0.78025023756731082</v>
      </c>
      <c r="W271" s="51">
        <f t="shared" si="14"/>
        <v>-0.18814515250361119</v>
      </c>
      <c r="X271" s="57"/>
      <c r="Y271" s="58"/>
    </row>
    <row r="272" spans="2:25" ht="13.5" x14ac:dyDescent="0.35">
      <c r="B272" s="45">
        <v>270</v>
      </c>
      <c r="C272" s="47">
        <v>111698</v>
      </c>
      <c r="D272" s="46" t="s">
        <v>418</v>
      </c>
      <c r="E272" s="46" t="s">
        <v>64</v>
      </c>
      <c r="F272" s="46" t="str">
        <f>VLOOKUP(C272,'[2]Control programa E'!$B$13:$M$390,12,0)</f>
        <v>Área Sur</v>
      </c>
      <c r="G272" s="46" t="str">
        <f>VLOOKUP(C272,'[2]Control programa E'!$B$13:$W$390,22,0)</f>
        <v>Libardo Alfaro</v>
      </c>
      <c r="H272" s="46" t="str">
        <f>VLOOKUP(C272,'[2]Control programa E'!$B$13:$R$390,17,0)</f>
        <v>CLAUDIA PINILLA</v>
      </c>
      <c r="I272" s="26">
        <f>VLOOKUP(C272,[3]Resumen!$F$3:$Q$367,3,0)</f>
        <v>0.82352941176470584</v>
      </c>
      <c r="J272" s="26">
        <f>VLOOKUP(C272,[3]Resumen!$F$3:$Q$367,4,0)</f>
        <v>0.95</v>
      </c>
      <c r="K272" s="26">
        <f>VLOOKUP(C272,[3]Resumen!$F$3:$Q$367,5,0)</f>
        <v>1</v>
      </c>
      <c r="L272" s="26">
        <f>VLOOKUP(C272,[3]Resumen!$F$3:$Q$367,6,0)</f>
        <v>0.92929292929292928</v>
      </c>
      <c r="M272" s="26">
        <f>VLOOKUP(C272,[3]Resumen!$F$3:$Q$367,7,0)</f>
        <v>0.9642857142857143</v>
      </c>
      <c r="N272" s="26">
        <f>VLOOKUP(C272,[3]Resumen!$F$3:$Q$367,8,0)</f>
        <v>0.9642857142857143</v>
      </c>
      <c r="O272" s="61">
        <f t="shared" si="12"/>
        <v>0.93856562827151058</v>
      </c>
      <c r="P272" s="26">
        <f>VLOOKUP(C272,[3]Resumen!$F$3:$Q$367,9,0)</f>
        <v>0.82432432432432434</v>
      </c>
      <c r="Q272" s="26">
        <f>VLOOKUP(C272,[3]Resumen!$F$3:$Q$367,10,0)</f>
        <v>0.91666666666666663</v>
      </c>
      <c r="R272" s="26">
        <f>VLOOKUP(C272,[3]Resumen!$F$3:$Q$367,11,0)</f>
        <v>0.91666666666666663</v>
      </c>
      <c r="S272" s="26">
        <f>VLOOKUP(C272,[3]Resumen!$F$3:$Q$367,12,0)</f>
        <v>0.81707317073170727</v>
      </c>
      <c r="T272" s="26">
        <v>0.91666666666666663</v>
      </c>
      <c r="U272" s="35">
        <v>0.6428571428571429</v>
      </c>
      <c r="V272" s="61">
        <f t="shared" si="13"/>
        <v>0.83904243965219572</v>
      </c>
      <c r="W272" s="52">
        <f t="shared" si="14"/>
        <v>-9.9523188619314862E-2</v>
      </c>
      <c r="X272" s="57"/>
      <c r="Y272" s="58"/>
    </row>
    <row r="273" spans="2:25" ht="13.5" x14ac:dyDescent="0.35">
      <c r="B273" s="43">
        <v>271</v>
      </c>
      <c r="C273" s="49">
        <v>110168</v>
      </c>
      <c r="D273" s="48" t="s">
        <v>419</v>
      </c>
      <c r="E273" s="48" t="s">
        <v>28</v>
      </c>
      <c r="F273" s="48" t="str">
        <f>VLOOKUP(C273,'[2]Control programa E'!$B$13:$M$390,12,0)</f>
        <v>Área Norte</v>
      </c>
      <c r="G273" s="48" t="str">
        <f>VLOOKUP(C273,'[2]Control programa E'!$B$13:$W$390,22,0)</f>
        <v>Carlos Quiroz</v>
      </c>
      <c r="H273" s="48" t="str">
        <f>VLOOKUP(C273,'[2]Control programa E'!$B$13:$R$390,17,0)</f>
        <v>MARTHA BARROS</v>
      </c>
      <c r="I273" s="37">
        <f>VLOOKUP(C273,[3]Resumen!$F$3:$Q$367,3,0)</f>
        <v>0.55000000000000004</v>
      </c>
      <c r="J273" s="23">
        <f>VLOOKUP(C273,[3]Resumen!$F$3:$Q$367,4,0)</f>
        <v>0.76470588235294112</v>
      </c>
      <c r="K273" s="34">
        <f>VLOOKUP(C273,[3]Resumen!$F$3:$Q$367,5,0)</f>
        <v>0.74747474747474751</v>
      </c>
      <c r="L273" s="34">
        <f>VLOOKUP(C273,[3]Resumen!$F$3:$Q$367,6,0)</f>
        <v>0.71134020618556704</v>
      </c>
      <c r="M273" s="34">
        <f>VLOOKUP(C273,[3]Resumen!$F$3:$Q$367,7,0)</f>
        <v>0.64197530864197527</v>
      </c>
      <c r="N273" s="23">
        <f>VLOOKUP(C273,[3]Resumen!$F$3:$Q$367,8,0)</f>
        <v>0.78205128205128205</v>
      </c>
      <c r="O273" s="60">
        <f t="shared" si="12"/>
        <v>0.69959123778441878</v>
      </c>
      <c r="P273" s="23">
        <f>VLOOKUP(C273,[3]Resumen!$F$3:$Q$367,9,0)</f>
        <v>0.93827160493827155</v>
      </c>
      <c r="Q273" s="37">
        <f>VLOOKUP(C273,[3]Resumen!$F$3:$Q$367,10,0)</f>
        <v>0.59259259259259256</v>
      </c>
      <c r="R273" s="34">
        <f>VLOOKUP(C273,[3]Resumen!$F$3:$Q$367,11,0)</f>
        <v>0.66666666666666663</v>
      </c>
      <c r="S273" s="23">
        <f>VLOOKUP(C273,[3]Resumen!$F$3:$Q$367,12,0)</f>
        <v>1</v>
      </c>
      <c r="T273" s="34">
        <v>0.7407407407407407</v>
      </c>
      <c r="U273" s="23">
        <v>0.80952380952380953</v>
      </c>
      <c r="V273" s="60">
        <f t="shared" si="13"/>
        <v>0.79129923574368011</v>
      </c>
      <c r="W273" s="51">
        <f t="shared" si="14"/>
        <v>9.1707997959261323E-2</v>
      </c>
      <c r="X273" s="57"/>
      <c r="Y273" s="58"/>
    </row>
    <row r="274" spans="2:25" ht="13.5" x14ac:dyDescent="0.35">
      <c r="B274" s="45">
        <v>272</v>
      </c>
      <c r="C274" s="47">
        <v>112148</v>
      </c>
      <c r="D274" s="46" t="s">
        <v>420</v>
      </c>
      <c r="E274" s="46" t="s">
        <v>148</v>
      </c>
      <c r="F274" s="46" t="str">
        <f>VLOOKUP(C274,'[2]Control programa E'!$B$13:$M$390,12,0)</f>
        <v>Área Norte</v>
      </c>
      <c r="G274" s="46" t="str">
        <f>VLOOKUP(C274,'[2]Control programa E'!$B$13:$W$390,22,0)</f>
        <v>COESCO: Alexander Trujillo</v>
      </c>
      <c r="H274" s="46" t="str">
        <f>VLOOKUP(C274,'[2]Control programa E'!$B$13:$R$390,17,0)</f>
        <v>FABIAN TORRES</v>
      </c>
      <c r="I274" s="35">
        <f>VLOOKUP(C274,[3]Resumen!$F$3:$Q$367,3,0)</f>
        <v>0.71717171717171713</v>
      </c>
      <c r="J274" s="26">
        <f>VLOOKUP(C274,[3]Resumen!$F$3:$Q$367,4,0)</f>
        <v>1</v>
      </c>
      <c r="K274" s="26">
        <f>VLOOKUP(C274,[3]Resumen!$F$3:$Q$367,5,0)</f>
        <v>1</v>
      </c>
      <c r="L274" s="26">
        <f>VLOOKUP(C274,[3]Resumen!$F$3:$Q$367,6,0)</f>
        <v>0.93478260869565222</v>
      </c>
      <c r="M274" s="26">
        <f>VLOOKUP(C274,[3]Resumen!$F$3:$Q$367,7,0)</f>
        <v>1</v>
      </c>
      <c r="N274" s="26">
        <f>VLOOKUP(C274,[3]Resumen!$F$3:$Q$367,8,0)</f>
        <v>0.86842105263157898</v>
      </c>
      <c r="O274" s="61">
        <f t="shared" si="12"/>
        <v>0.92006256308315804</v>
      </c>
      <c r="P274" s="26">
        <f>VLOOKUP(C274,[3]Resumen!$F$3:$Q$367,9,0)</f>
        <v>0.86419753086419748</v>
      </c>
      <c r="Q274" s="26">
        <f>VLOOKUP(C274,[3]Resumen!$F$3:$Q$367,10,0)</f>
        <v>1</v>
      </c>
      <c r="R274" s="26">
        <f>VLOOKUP(C274,[3]Resumen!$F$3:$Q$367,11,0)</f>
        <v>1</v>
      </c>
      <c r="S274" s="26">
        <f>VLOOKUP(C274,[3]Resumen!$F$3:$Q$367,12,0)</f>
        <v>0.90476190476190477</v>
      </c>
      <c r="T274" s="26">
        <v>0.9642857142857143</v>
      </c>
      <c r="U274" s="36">
        <v>0.58333333333333337</v>
      </c>
      <c r="V274" s="61">
        <f t="shared" si="13"/>
        <v>0.88609641387419158</v>
      </c>
      <c r="W274" s="52">
        <f t="shared" si="14"/>
        <v>-3.3966149208966456E-2</v>
      </c>
      <c r="X274" s="57"/>
      <c r="Y274" s="58"/>
    </row>
    <row r="275" spans="2:25" ht="13.5" x14ac:dyDescent="0.35">
      <c r="B275" s="43">
        <v>273</v>
      </c>
      <c r="C275" s="49">
        <v>170341</v>
      </c>
      <c r="D275" s="48" t="s">
        <v>423</v>
      </c>
      <c r="E275" s="48" t="s">
        <v>422</v>
      </c>
      <c r="F275" s="48" t="str">
        <f>VLOOKUP(C275,'[2]Control programa E'!$B$13:$M$390,12,0)</f>
        <v>Área Norte</v>
      </c>
      <c r="G275" s="48" t="str">
        <f>VLOOKUP(C275,'[2]Control programa E'!$B$13:$W$390,22,0)</f>
        <v>Edgar Ardila</v>
      </c>
      <c r="H275" s="48" t="str">
        <f>VLOOKUP(C275,'[2]Control programa E'!$B$13:$R$390,17,0)</f>
        <v>MARTHA BARROS</v>
      </c>
      <c r="I275" s="37">
        <f>VLOOKUP(C275,[3]Resumen!$F$3:$Q$367,3,0)</f>
        <v>0.38775510204081631</v>
      </c>
      <c r="J275" s="23">
        <f>VLOOKUP(C275,[3]Resumen!$F$3:$Q$367,4,0)</f>
        <v>0.7857142857142857</v>
      </c>
      <c r="K275" s="37">
        <f>VLOOKUP(C275,[3]Resumen!$F$3:$Q$367,5,0)</f>
        <v>0.53061224489795922</v>
      </c>
      <c r="L275" s="34">
        <f>VLOOKUP(C275,[3]Resumen!$F$3:$Q$367,6,0)</f>
        <v>0.70408163265306123</v>
      </c>
      <c r="M275" s="23">
        <f>VLOOKUP(C275,[3]Resumen!$F$3:$Q$367,7,0)</f>
        <v>0.83116883116883122</v>
      </c>
      <c r="N275" s="23">
        <f>VLOOKUP(C275,[3]Resumen!$F$3:$Q$367,8,0)</f>
        <v>0.84</v>
      </c>
      <c r="O275" s="60">
        <f t="shared" si="12"/>
        <v>0.6798886827458257</v>
      </c>
      <c r="P275" s="34">
        <f>VLOOKUP(C275,[3]Resumen!$F$3:$Q$367,9,0)</f>
        <v>0.64935064935064934</v>
      </c>
      <c r="Q275" s="23">
        <f>VLOOKUP(C275,[3]Resumen!$F$3:$Q$367,10,0)</f>
        <v>0.88311688311688308</v>
      </c>
      <c r="R275" s="23">
        <f>VLOOKUP(C275,[3]Resumen!$F$3:$Q$367,11,0)</f>
        <v>0.92207792207792205</v>
      </c>
      <c r="S275" s="23">
        <f>VLOOKUP(C275,[3]Resumen!$F$3:$Q$367,12,0)</f>
        <v>0.92207792207792205</v>
      </c>
      <c r="T275" s="35">
        <v>0.7142857142857143</v>
      </c>
      <c r="U275" s="23">
        <v>0.83116883116883122</v>
      </c>
      <c r="V275" s="60">
        <f t="shared" si="13"/>
        <v>0.82034632034632038</v>
      </c>
      <c r="W275" s="51">
        <f t="shared" si="14"/>
        <v>0.14045763760049468</v>
      </c>
      <c r="X275" s="57"/>
      <c r="Y275" s="58"/>
    </row>
    <row r="276" spans="2:25" ht="13.5" x14ac:dyDescent="0.35">
      <c r="B276" s="45">
        <v>274</v>
      </c>
      <c r="C276" s="47">
        <v>170977</v>
      </c>
      <c r="D276" s="46" t="s">
        <v>425</v>
      </c>
      <c r="E276" s="46" t="s">
        <v>424</v>
      </c>
      <c r="F276" s="46" t="str">
        <f>VLOOKUP(C276,'[2]Control programa E'!$B$13:$M$390,12,0)</f>
        <v>Área Norte</v>
      </c>
      <c r="G276" s="46" t="str">
        <f>VLOOKUP(C276,'[2]Control programa E'!$B$13:$W$390,22,0)</f>
        <v>Jaime Alberto Hernandez Daza</v>
      </c>
      <c r="H276" s="46" t="str">
        <f>VLOOKUP(C276,'[2]Control programa E'!$B$13:$R$390,17,0)</f>
        <v>MARTHA BARROS</v>
      </c>
      <c r="I276" s="26">
        <f>VLOOKUP(C276,[3]Resumen!$F$3:$Q$367,3,0)</f>
        <v>0.81914893617021278</v>
      </c>
      <c r="J276" s="35">
        <f>VLOOKUP(C276,[3]Resumen!$F$3:$Q$367,4,0)</f>
        <v>0.72727272727272729</v>
      </c>
      <c r="K276" s="35">
        <f>VLOOKUP(C276,[3]Resumen!$F$3:$Q$367,5,0)</f>
        <v>0.6767676767676768</v>
      </c>
      <c r="L276" s="36">
        <f>VLOOKUP(C276,[3]Resumen!$F$3:$Q$367,6,0)</f>
        <v>0.5757575757575758</v>
      </c>
      <c r="M276" s="36">
        <f>VLOOKUP(C276,[3]Resumen!$F$3:$Q$367,7,0)</f>
        <v>0.54320987654320985</v>
      </c>
      <c r="N276" s="36">
        <f>VLOOKUP(C276,[3]Resumen!$F$3:$Q$367,8,0)</f>
        <v>0.5679012345679012</v>
      </c>
      <c r="O276" s="61">
        <f t="shared" si="12"/>
        <v>0.65167633784655055</v>
      </c>
      <c r="P276" s="35">
        <f>VLOOKUP(C276,[3]Resumen!$F$3:$Q$367,9,0)</f>
        <v>0.66666666666666663</v>
      </c>
      <c r="Q276" s="36">
        <f>VLOOKUP(C276,[3]Resumen!$F$3:$Q$367,10,0)</f>
        <v>0.50649350649350644</v>
      </c>
      <c r="R276" s="26">
        <f>VLOOKUP(C276,[3]Resumen!$F$3:$Q$367,11,0)</f>
        <v>0.79012345679012341</v>
      </c>
      <c r="S276" s="35">
        <f>VLOOKUP(C276,[3]Resumen!$F$3:$Q$367,12,0)</f>
        <v>0.66666666666666663</v>
      </c>
      <c r="T276" s="26">
        <v>0.87654320987654322</v>
      </c>
      <c r="U276" s="35">
        <v>0.66666666666666663</v>
      </c>
      <c r="V276" s="61">
        <f t="shared" si="13"/>
        <v>0.69552669552669544</v>
      </c>
      <c r="W276" s="52">
        <f t="shared" si="14"/>
        <v>4.3850357680144891E-2</v>
      </c>
      <c r="X276" s="57"/>
      <c r="Y276" s="58"/>
    </row>
    <row r="277" spans="2:25" ht="13.5" x14ac:dyDescent="0.35">
      <c r="B277" s="43">
        <v>275</v>
      </c>
      <c r="C277" s="49">
        <v>110723</v>
      </c>
      <c r="D277" s="48" t="s">
        <v>427</v>
      </c>
      <c r="E277" s="48" t="s">
        <v>426</v>
      </c>
      <c r="F277" s="48" t="str">
        <f>VLOOKUP(C277,'[2]Control programa E'!$B$13:$M$390,12,0)</f>
        <v>Área Centro</v>
      </c>
      <c r="G277" s="48" t="str">
        <f>VLOOKUP(C277,'[2]Control programa E'!$B$13:$W$390,22,0)</f>
        <v>REDH: Humberto Hernandez</v>
      </c>
      <c r="H277" s="48" t="str">
        <f>VLOOKUP(C277,'[2]Control programa E'!$B$13:$R$390,17,0)</f>
        <v>IVAN PINZON</v>
      </c>
      <c r="I277" s="23">
        <f>VLOOKUP(C277,[3]Resumen!$F$3:$Q$367,3,0)</f>
        <v>0.88541666666666663</v>
      </c>
      <c r="J277" s="23">
        <f>VLOOKUP(C277,[3]Resumen!$F$3:$Q$367,4,0)</f>
        <v>0.86458333333333337</v>
      </c>
      <c r="K277" s="23">
        <f>VLOOKUP(C277,[3]Resumen!$F$3:$Q$367,5,0)</f>
        <v>0.97916666666666663</v>
      </c>
      <c r="L277" s="23">
        <f>VLOOKUP(C277,[3]Resumen!$F$3:$Q$367,6,0)</f>
        <v>0.75</v>
      </c>
      <c r="M277" s="23">
        <f>VLOOKUP(C277,[3]Resumen!$F$3:$Q$367,7,0)</f>
        <v>0.95061728395061729</v>
      </c>
      <c r="N277" s="23">
        <f>VLOOKUP(C277,[3]Resumen!$F$3:$Q$367,8,0)</f>
        <v>0.8271604938271605</v>
      </c>
      <c r="O277" s="60">
        <f t="shared" si="12"/>
        <v>0.87615740740740744</v>
      </c>
      <c r="P277" s="34">
        <f>VLOOKUP(C277,[3]Resumen!$F$3:$Q$367,9,0)</f>
        <v>0.69135802469135799</v>
      </c>
      <c r="Q277" s="23">
        <f>VLOOKUP(C277,[3]Resumen!$F$3:$Q$367,10,0)</f>
        <v>1</v>
      </c>
      <c r="R277" s="23">
        <f>VLOOKUP(C277,[3]Resumen!$F$3:$Q$367,11,0)</f>
        <v>0.96296296296296291</v>
      </c>
      <c r="S277" s="23">
        <f>VLOOKUP(C277,[3]Resumen!$F$3:$Q$367,12,0)</f>
        <v>1</v>
      </c>
      <c r="T277" s="34">
        <v>0.66666666666666663</v>
      </c>
      <c r="U277" s="23">
        <v>0.87341772151898733</v>
      </c>
      <c r="V277" s="60">
        <f t="shared" si="13"/>
        <v>0.86573422930666244</v>
      </c>
      <c r="W277" s="51">
        <f t="shared" si="14"/>
        <v>-1.0423178100745001E-2</v>
      </c>
      <c r="X277" s="57"/>
      <c r="Y277" s="58"/>
    </row>
    <row r="278" spans="2:25" ht="13.5" x14ac:dyDescent="0.35">
      <c r="B278" s="45">
        <v>276</v>
      </c>
      <c r="C278" s="47">
        <v>170202</v>
      </c>
      <c r="D278" s="46" t="s">
        <v>428</v>
      </c>
      <c r="E278" s="46" t="s">
        <v>68</v>
      </c>
      <c r="F278" s="46" t="str">
        <f>VLOOKUP(C278,'[2]Control programa E'!$B$13:$M$390,12,0)</f>
        <v>Área Norte</v>
      </c>
      <c r="G278" s="46" t="str">
        <f>VLOOKUP(C278,'[2]Control programa E'!$B$13:$W$390,22,0)</f>
        <v>CREDISEGUROS DE LA COSTA - Luz Mary Salazar</v>
      </c>
      <c r="H278" s="46" t="str">
        <f>VLOOKUP(C278,'[2]Control programa E'!$B$13:$R$390,17,0)</f>
        <v>ANGELA BARANDICA</v>
      </c>
      <c r="I278" s="26">
        <f>VLOOKUP(C278,[3]Resumen!$F$3:$Q$367,3,0)</f>
        <v>0.96078431372549022</v>
      </c>
      <c r="J278" s="26">
        <f>VLOOKUP(C278,[3]Resumen!$F$3:$Q$367,4,0)</f>
        <v>0.77777777777777779</v>
      </c>
      <c r="K278" s="26">
        <f>VLOOKUP(C278,[3]Resumen!$F$3:$Q$367,5,0)</f>
        <v>1</v>
      </c>
      <c r="L278" s="35">
        <f>VLOOKUP(C278,[3]Resumen!$F$3:$Q$367,6,0)</f>
        <v>0.61</v>
      </c>
      <c r="M278" s="35">
        <f>VLOOKUP(C278,[3]Resumen!$F$3:$Q$367,7,0)</f>
        <v>0.6428571428571429</v>
      </c>
      <c r="N278" s="35">
        <f>VLOOKUP(C278,[3]Resumen!$F$3:$Q$367,8,0)</f>
        <v>0.6428571428571429</v>
      </c>
      <c r="O278" s="61">
        <f t="shared" si="12"/>
        <v>0.77237939620292562</v>
      </c>
      <c r="P278" s="36">
        <f>VLOOKUP(C278,[3]Resumen!$F$3:$Q$367,9,0)</f>
        <v>0.33333333333333331</v>
      </c>
      <c r="Q278" s="26">
        <f>VLOOKUP(C278,[3]Resumen!$F$3:$Q$367,10,0)</f>
        <v>1</v>
      </c>
      <c r="R278" s="26">
        <f>VLOOKUP(C278,[3]Resumen!$F$3:$Q$367,11,0)</f>
        <v>0.97619047619047616</v>
      </c>
      <c r="S278" s="26">
        <f>VLOOKUP(C278,[3]Resumen!$F$3:$Q$367,12,0)</f>
        <v>0.95238095238095233</v>
      </c>
      <c r="T278" s="26">
        <v>0.84523809523809523</v>
      </c>
      <c r="U278" s="35">
        <v>0.69047619047619047</v>
      </c>
      <c r="V278" s="61">
        <f t="shared" si="13"/>
        <v>0.79960317460317454</v>
      </c>
      <c r="W278" s="52">
        <f t="shared" si="14"/>
        <v>2.7223778400248921E-2</v>
      </c>
      <c r="X278" s="57"/>
      <c r="Y278" s="58"/>
    </row>
    <row r="279" spans="2:25" ht="13.5" x14ac:dyDescent="0.35">
      <c r="B279" s="43">
        <v>277</v>
      </c>
      <c r="C279" s="49">
        <v>110771</v>
      </c>
      <c r="D279" s="48" t="s">
        <v>429</v>
      </c>
      <c r="E279" s="48" t="s">
        <v>64</v>
      </c>
      <c r="F279" s="48" t="str">
        <f>VLOOKUP(C279,'[2]Control programa E'!$B$13:$M$390,12,0)</f>
        <v>Área Sur</v>
      </c>
      <c r="G279" s="48" t="str">
        <f>VLOOKUP(C279,'[2]Control programa E'!$B$13:$W$390,22,0)</f>
        <v>GREEN SAS: Jose Vicente Enriquez</v>
      </c>
      <c r="H279" s="48" t="str">
        <f>VLOOKUP(C279,'[2]Control programa E'!$B$13:$R$390,17,0)</f>
        <v>CLAUDIA PINILLA</v>
      </c>
      <c r="I279" s="23">
        <f>VLOOKUP(C279,[3]Resumen!$F$3:$Q$367,3,0)</f>
        <v>0.91752577319587625</v>
      </c>
      <c r="J279" s="23">
        <f>VLOOKUP(C279,[3]Resumen!$F$3:$Q$367,4,0)</f>
        <v>0.78431372549019607</v>
      </c>
      <c r="K279" s="34">
        <f>VLOOKUP(C279,[3]Resumen!$F$3:$Q$367,5,0)</f>
        <v>0.6067415730337079</v>
      </c>
      <c r="L279" s="37">
        <f>VLOOKUP(C279,[3]Resumen!$F$3:$Q$367,6,0)</f>
        <v>0.55208333333333337</v>
      </c>
      <c r="M279" s="23">
        <f>VLOOKUP(C279,[3]Resumen!$F$3:$Q$367,7,0)</f>
        <v>0.8928571428571429</v>
      </c>
      <c r="N279" s="59" t="s">
        <v>548</v>
      </c>
      <c r="O279" s="60">
        <f t="shared" si="12"/>
        <v>0.75070430958205125</v>
      </c>
      <c r="P279" s="59" t="s">
        <v>548</v>
      </c>
      <c r="Q279" s="59" t="s">
        <v>548</v>
      </c>
      <c r="R279" s="59" t="s">
        <v>548</v>
      </c>
      <c r="S279" s="59" t="s">
        <v>548</v>
      </c>
      <c r="T279" s="37">
        <v>0.56756756756756754</v>
      </c>
      <c r="U279" s="23">
        <v>0.94047619047619047</v>
      </c>
      <c r="V279" s="60">
        <f t="shared" si="13"/>
        <v>0.754021879021879</v>
      </c>
      <c r="W279" s="51">
        <f t="shared" si="14"/>
        <v>3.31756943982775E-3</v>
      </c>
      <c r="X279" s="57"/>
      <c r="Y279" s="58"/>
    </row>
    <row r="280" spans="2:25" ht="13.5" x14ac:dyDescent="0.35">
      <c r="B280" s="45">
        <v>278</v>
      </c>
      <c r="C280" s="47">
        <v>110157</v>
      </c>
      <c r="D280" s="46" t="s">
        <v>430</v>
      </c>
      <c r="E280" s="46" t="s">
        <v>28</v>
      </c>
      <c r="F280" s="46" t="str">
        <f>VLOOKUP(C280,'[2]Control programa E'!$B$13:$M$390,12,0)</f>
        <v>Área Norte</v>
      </c>
      <c r="G280" s="46" t="str">
        <f>VLOOKUP(C280,'[2]Control programa E'!$B$13:$W$390,22,0)</f>
        <v>Jaime Duran</v>
      </c>
      <c r="H280" s="46" t="str">
        <f>VLOOKUP(C280,'[2]Control programa E'!$B$13:$R$390,17,0)</f>
        <v>MARTHA BARROS</v>
      </c>
      <c r="I280" s="26">
        <f>VLOOKUP(C280,[3]Resumen!$F$3:$Q$367,3,0)</f>
        <v>0.83838383838383834</v>
      </c>
      <c r="J280" s="26">
        <f>VLOOKUP(C280,[3]Resumen!$F$3:$Q$367,4,0)</f>
        <v>0.90196078431372551</v>
      </c>
      <c r="K280" s="26">
        <f>VLOOKUP(C280,[3]Resumen!$F$3:$Q$367,5,0)</f>
        <v>0.88235294117647056</v>
      </c>
      <c r="L280" s="26">
        <f>VLOOKUP(C280,[3]Resumen!$F$3:$Q$367,6,0)</f>
        <v>0.91919191919191923</v>
      </c>
      <c r="M280" s="35">
        <f>VLOOKUP(C280,[3]Resumen!$F$3:$Q$367,7,0)</f>
        <v>0.64197530864197527</v>
      </c>
      <c r="N280" s="26">
        <f>VLOOKUP(C280,[3]Resumen!$F$3:$Q$367,8,0)</f>
        <v>0.97530864197530864</v>
      </c>
      <c r="O280" s="61">
        <f t="shared" si="12"/>
        <v>0.85986223894720615</v>
      </c>
      <c r="P280" s="26">
        <f>VLOOKUP(C280,[3]Resumen!$F$3:$Q$367,9,0)</f>
        <v>0.92592592592592593</v>
      </c>
      <c r="Q280" s="26">
        <f>VLOOKUP(C280,[3]Resumen!$F$3:$Q$367,10,0)</f>
        <v>0.80246913580246915</v>
      </c>
      <c r="R280" s="26">
        <f>VLOOKUP(C280,[3]Resumen!$F$3:$Q$367,11,0)</f>
        <v>0.92592592592592593</v>
      </c>
      <c r="S280" s="26">
        <f>VLOOKUP(C280,[3]Resumen!$F$3:$Q$367,12,0)</f>
        <v>0.76543209876543206</v>
      </c>
      <c r="T280" s="26">
        <v>1</v>
      </c>
      <c r="U280" s="36">
        <v>0.53086419753086422</v>
      </c>
      <c r="V280" s="61">
        <f t="shared" si="13"/>
        <v>0.82510288065843618</v>
      </c>
      <c r="W280" s="52">
        <f t="shared" si="14"/>
        <v>-3.475935828876997E-2</v>
      </c>
      <c r="X280" s="57"/>
      <c r="Y280" s="58"/>
    </row>
    <row r="281" spans="2:25" ht="13.5" x14ac:dyDescent="0.35">
      <c r="B281" s="43">
        <v>279</v>
      </c>
      <c r="C281" s="49">
        <v>109995</v>
      </c>
      <c r="D281" s="48" t="s">
        <v>431</v>
      </c>
      <c r="E281" s="48" t="s">
        <v>78</v>
      </c>
      <c r="F281" s="48" t="str">
        <f>VLOOKUP(C281,'[2]Control programa E'!$B$13:$M$390,12,0)</f>
        <v>Área Centro</v>
      </c>
      <c r="G281" s="48" t="str">
        <f>VLOOKUP(C281,'[2]Control programa E'!$B$13:$W$390,22,0)</f>
        <v>REDH: Humberto Hernandez</v>
      </c>
      <c r="H281" s="48" t="str">
        <f>VLOOKUP(C281,'[2]Control programa E'!$B$13:$R$390,17,0)</f>
        <v>CAROLINA CHAVEZ</v>
      </c>
      <c r="I281" s="34">
        <f>VLOOKUP(C281,[3]Resumen!$F$3:$Q$367,3,0)</f>
        <v>0.65591397849462363</v>
      </c>
      <c r="J281" s="23">
        <f>VLOOKUP(C281,[3]Resumen!$F$3:$Q$367,4,0)</f>
        <v>0.82291666666666663</v>
      </c>
      <c r="K281" s="23">
        <f>VLOOKUP(C281,[3]Resumen!$F$3:$Q$367,5,0)</f>
        <v>1</v>
      </c>
      <c r="L281" s="23">
        <f>VLOOKUP(C281,[3]Resumen!$F$3:$Q$367,6,0)</f>
        <v>0.76288659793814428</v>
      </c>
      <c r="M281" s="23">
        <f>VLOOKUP(C281,[3]Resumen!$F$3:$Q$367,7,0)</f>
        <v>0.93827160493827155</v>
      </c>
      <c r="N281" s="37">
        <f>VLOOKUP(C281,[3]Resumen!$F$3:$Q$367,8,0)</f>
        <v>0.54545454545454541</v>
      </c>
      <c r="O281" s="60">
        <f t="shared" si="12"/>
        <v>0.7875738989153751</v>
      </c>
      <c r="P281" s="23">
        <f>VLOOKUP(C281,[3]Resumen!$F$3:$Q$367,9,0)</f>
        <v>0.79746835443037978</v>
      </c>
      <c r="Q281" s="23">
        <f>VLOOKUP(C281,[3]Resumen!$F$3:$Q$367,10,0)</f>
        <v>0.97530864197530864</v>
      </c>
      <c r="R281" s="23">
        <f>VLOOKUP(C281,[3]Resumen!$F$3:$Q$367,11,0)</f>
        <v>1</v>
      </c>
      <c r="S281" s="37">
        <f>VLOOKUP(C281,[3]Resumen!$F$3:$Q$367,12,0)</f>
        <v>0.40740740740740738</v>
      </c>
      <c r="T281" s="23">
        <v>0.88607594936708856</v>
      </c>
      <c r="U281" s="34">
        <v>0.64197530864197527</v>
      </c>
      <c r="V281" s="60">
        <f t="shared" si="13"/>
        <v>0.78470594363702662</v>
      </c>
      <c r="W281" s="51">
        <f t="shared" si="14"/>
        <v>-2.8679552783484885E-3</v>
      </c>
      <c r="X281" s="57"/>
      <c r="Y281" s="58"/>
    </row>
    <row r="282" spans="2:25" ht="13.5" x14ac:dyDescent="0.35">
      <c r="B282" s="45">
        <v>280</v>
      </c>
      <c r="C282" s="47">
        <v>169638</v>
      </c>
      <c r="D282" s="46" t="s">
        <v>433</v>
      </c>
      <c r="E282" s="46" t="s">
        <v>432</v>
      </c>
      <c r="F282" s="46" t="str">
        <f>VLOOKUP(C282,'[2]Control programa E'!$B$13:$M$390,12,0)</f>
        <v>Área Centro</v>
      </c>
      <c r="G282" s="46" t="str">
        <f>VLOOKUP(C282,'[2]Control programa E'!$B$13:$W$390,22,0)</f>
        <v xml:space="preserve">Ramiro Merchan </v>
      </c>
      <c r="H282" s="46" t="str">
        <f>VLOOKUP(C282,'[2]Control programa E'!$B$13:$R$390,17,0)</f>
        <v>YOLIMA MESA</v>
      </c>
      <c r="I282" s="26">
        <f>VLOOKUP(C282,[3]Resumen!$F$3:$Q$367,3,0)</f>
        <v>0.86407766990291257</v>
      </c>
      <c r="J282" s="34">
        <f>VLOOKUP(C282,[3]Resumen!$F$3:$Q$367,4,0)</f>
        <v>0.69902912621359226</v>
      </c>
      <c r="K282" s="26">
        <f>VLOOKUP(C282,[3]Resumen!$F$3:$Q$367,5,0)</f>
        <v>0.93</v>
      </c>
      <c r="L282" s="26">
        <f>VLOOKUP(C282,[3]Resumen!$F$3:$Q$367,6,0)</f>
        <v>1</v>
      </c>
      <c r="M282" s="26">
        <f>VLOOKUP(C282,[3]Resumen!$F$3:$Q$367,7,0)</f>
        <v>1</v>
      </c>
      <c r="N282" s="26">
        <f>VLOOKUP(C282,[3]Resumen!$F$3:$Q$367,8,0)</f>
        <v>0.76190476190476186</v>
      </c>
      <c r="O282" s="61">
        <f t="shared" si="12"/>
        <v>0.87583525967021114</v>
      </c>
      <c r="P282" s="26">
        <f>VLOOKUP(C282,[3]Resumen!$F$3:$Q$367,9,0)</f>
        <v>0.92682926829268297</v>
      </c>
      <c r="Q282" s="26">
        <f>VLOOKUP(C282,[3]Resumen!$F$3:$Q$367,10,0)</f>
        <v>0.9642857142857143</v>
      </c>
      <c r="R282" s="26">
        <f>VLOOKUP(C282,[3]Resumen!$F$3:$Q$367,11,0)</f>
        <v>0.86904761904761907</v>
      </c>
      <c r="S282" s="26">
        <f>VLOOKUP(C282,[3]Resumen!$F$3:$Q$367,12,0)</f>
        <v>1</v>
      </c>
      <c r="T282" s="26">
        <v>0.82926829268292679</v>
      </c>
      <c r="U282" s="35">
        <v>0.6875</v>
      </c>
      <c r="V282" s="61">
        <f t="shared" si="13"/>
        <v>0.87948848238482391</v>
      </c>
      <c r="W282" s="52">
        <f t="shared" si="14"/>
        <v>3.6532227146127694E-3</v>
      </c>
      <c r="X282" s="57"/>
      <c r="Y282" s="58"/>
    </row>
    <row r="283" spans="2:25" ht="13.5" x14ac:dyDescent="0.35">
      <c r="B283" s="43">
        <v>281</v>
      </c>
      <c r="C283" s="49">
        <v>109917</v>
      </c>
      <c r="D283" s="48" t="s">
        <v>434</v>
      </c>
      <c r="E283" s="48" t="s">
        <v>9</v>
      </c>
      <c r="F283" s="48" t="str">
        <f>VLOOKUP(C283,'[2]Control programa E'!$B$13:$M$390,12,0)</f>
        <v>Área Norte</v>
      </c>
      <c r="G283" s="48" t="str">
        <f>VLOOKUP(C283,'[2]Control programa E'!$B$13:$W$390,22,0)</f>
        <v>Cesar Velez</v>
      </c>
      <c r="H283" s="48" t="str">
        <f>VLOOKUP(C283,'[2]Control programa E'!$B$13:$R$390,17,0)</f>
        <v>OLGA LUCIA RESTREPO</v>
      </c>
      <c r="I283" s="37">
        <f>VLOOKUP(C283,[3]Resumen!$F$3:$Q$367,3,0)</f>
        <v>0.53535353535353536</v>
      </c>
      <c r="J283" s="23">
        <f>VLOOKUP(C283,[3]Resumen!$F$3:$Q$367,4,0)</f>
        <v>0.80392156862745101</v>
      </c>
      <c r="K283" s="23">
        <f>VLOOKUP(C283,[3]Resumen!$F$3:$Q$367,5,0)</f>
        <v>0.82828282828282829</v>
      </c>
      <c r="L283" s="23">
        <f>VLOOKUP(C283,[3]Resumen!$F$3:$Q$367,6,0)</f>
        <v>0.93137254901960786</v>
      </c>
      <c r="M283" s="23">
        <f>VLOOKUP(C283,[3]Resumen!$F$3:$Q$367,7,0)</f>
        <v>1</v>
      </c>
      <c r="N283" s="23">
        <f>VLOOKUP(C283,[3]Resumen!$F$3:$Q$367,8,0)</f>
        <v>0.94047619047619047</v>
      </c>
      <c r="O283" s="60">
        <f t="shared" si="12"/>
        <v>0.83990111195993544</v>
      </c>
      <c r="P283" s="23">
        <f>VLOOKUP(C283,[3]Resumen!$F$3:$Q$367,9,0)</f>
        <v>0.97619047619047616</v>
      </c>
      <c r="Q283" s="37">
        <f>VLOOKUP(C283,[3]Resumen!$F$3:$Q$367,10,0)</f>
        <v>0.45238095238095238</v>
      </c>
      <c r="R283" s="23">
        <f>VLOOKUP(C283,[3]Resumen!$F$3:$Q$367,11,0)</f>
        <v>0.95238095238095233</v>
      </c>
      <c r="S283" s="34">
        <f>VLOOKUP(C283,[3]Resumen!$F$3:$Q$367,12,0)</f>
        <v>0.6785714285714286</v>
      </c>
      <c r="T283" s="34">
        <v>0.70238095238095233</v>
      </c>
      <c r="U283" s="23">
        <v>0.80952380952380953</v>
      </c>
      <c r="V283" s="60">
        <f t="shared" si="13"/>
        <v>0.76190476190476186</v>
      </c>
      <c r="W283" s="51">
        <f t="shared" si="14"/>
        <v>-7.799635005517358E-2</v>
      </c>
      <c r="X283" s="57"/>
      <c r="Y283" s="58"/>
    </row>
    <row r="284" spans="2:25" ht="13.5" x14ac:dyDescent="0.35">
      <c r="B284" s="45">
        <v>282</v>
      </c>
      <c r="C284" s="47">
        <v>109936</v>
      </c>
      <c r="D284" s="46" t="s">
        <v>435</v>
      </c>
      <c r="E284" s="46" t="s">
        <v>78</v>
      </c>
      <c r="F284" s="46" t="str">
        <f>VLOOKUP(C284,'[2]Control programa E'!$B$13:$M$390,12,0)</f>
        <v>Área Centro</v>
      </c>
      <c r="G284" s="46" t="str">
        <f>VLOOKUP(C284,'[2]Control programa E'!$B$13:$W$390,22,0)</f>
        <v>REDH: Humberto Hernandez</v>
      </c>
      <c r="H284" s="46" t="str">
        <f>VLOOKUP(C284,'[2]Control programa E'!$B$13:$R$390,17,0)</f>
        <v>CAROLINA CHAVEZ</v>
      </c>
      <c r="I284" s="26">
        <f>VLOOKUP(C284,[3]Resumen!$F$3:$Q$367,3,0)</f>
        <v>0.91489361702127658</v>
      </c>
      <c r="J284" s="26">
        <f>VLOOKUP(C284,[3]Resumen!$F$3:$Q$367,4,0)</f>
        <v>0.8</v>
      </c>
      <c r="K284" s="36">
        <f>VLOOKUP(C284,[3]Resumen!$F$3:$Q$367,5,0)</f>
        <v>0.58762886597938147</v>
      </c>
      <c r="L284" s="26">
        <f>VLOOKUP(C284,[3]Resumen!$F$3:$Q$367,6,0)</f>
        <v>0.79381443298969068</v>
      </c>
      <c r="M284" s="35">
        <f>VLOOKUP(C284,[3]Resumen!$F$3:$Q$367,7,0)</f>
        <v>0.70731707317073167</v>
      </c>
      <c r="N284" s="26">
        <f>VLOOKUP(C284,[3]Resumen!$F$3:$Q$367,8,0)</f>
        <v>0.92500000000000004</v>
      </c>
      <c r="O284" s="61">
        <f t="shared" si="12"/>
        <v>0.78810899819351343</v>
      </c>
      <c r="P284" s="26">
        <f>VLOOKUP(C284,[3]Resumen!$F$3:$Q$367,9,0)</f>
        <v>0.78048780487804881</v>
      </c>
      <c r="Q284" s="26">
        <f>VLOOKUP(C284,[3]Resumen!$F$3:$Q$367,10,0)</f>
        <v>0.78749999999999998</v>
      </c>
      <c r="R284" s="26">
        <f>VLOOKUP(C284,[3]Resumen!$F$3:$Q$367,11,0)</f>
        <v>0.86585365853658536</v>
      </c>
      <c r="S284" s="26">
        <f>VLOOKUP(C284,[3]Resumen!$F$3:$Q$367,12,0)</f>
        <v>0.80487804878048785</v>
      </c>
      <c r="T284" s="35">
        <v>0.65</v>
      </c>
      <c r="U284" s="26">
        <v>0.85897435897435892</v>
      </c>
      <c r="V284" s="61">
        <f t="shared" si="13"/>
        <v>0.79128231186158005</v>
      </c>
      <c r="W284" s="52">
        <f t="shared" si="14"/>
        <v>3.173313668066613E-3</v>
      </c>
      <c r="X284" s="57"/>
      <c r="Y284" s="58"/>
    </row>
    <row r="285" spans="2:25" ht="13.5" x14ac:dyDescent="0.35">
      <c r="B285" s="43">
        <v>283</v>
      </c>
      <c r="C285" s="49">
        <v>170536</v>
      </c>
      <c r="D285" s="48" t="s">
        <v>437</v>
      </c>
      <c r="E285" s="48" t="s">
        <v>436</v>
      </c>
      <c r="F285" s="48" t="str">
        <f>VLOOKUP(C285,'[2]Control programa E'!$B$13:$M$390,12,0)</f>
        <v>Área Norte</v>
      </c>
      <c r="G285" s="48" t="str">
        <f>VLOOKUP(C285,'[2]Control programa E'!$B$13:$W$390,22,0)</f>
        <v>Dimas Restrepo</v>
      </c>
      <c r="H285" s="48" t="str">
        <f>VLOOKUP(C285,'[2]Control programa E'!$B$13:$R$390,17,0)</f>
        <v>MARTHA BARROS</v>
      </c>
      <c r="I285" s="34">
        <f>VLOOKUP(C285,[3]Resumen!$F$3:$Q$367,3,0)</f>
        <v>0.61616161616161613</v>
      </c>
      <c r="J285" s="23">
        <f>VLOOKUP(C285,[3]Resumen!$F$3:$Q$367,4,0)</f>
        <v>0.8214285714285714</v>
      </c>
      <c r="K285" s="23">
        <f>VLOOKUP(C285,[3]Resumen!$F$3:$Q$367,5,0)</f>
        <v>0.77777777777777779</v>
      </c>
      <c r="L285" s="34">
        <f>VLOOKUP(C285,[3]Resumen!$F$3:$Q$367,6,0)</f>
        <v>0.74747474747474751</v>
      </c>
      <c r="M285" s="34">
        <f>VLOOKUP(C285,[3]Resumen!$F$3:$Q$367,7,0)</f>
        <v>0.61728395061728392</v>
      </c>
      <c r="N285" s="37">
        <f>VLOOKUP(C285,[3]Resumen!$F$3:$Q$367,8,0)</f>
        <v>0.53086419753086422</v>
      </c>
      <c r="O285" s="60">
        <f t="shared" si="12"/>
        <v>0.68516514349847679</v>
      </c>
      <c r="P285" s="23">
        <f>VLOOKUP(C285,[3]Resumen!$F$3:$Q$367,9,0)</f>
        <v>0.87654320987654322</v>
      </c>
      <c r="Q285" s="23">
        <f>VLOOKUP(C285,[3]Resumen!$F$3:$Q$367,10,0)</f>
        <v>0.79220779220779225</v>
      </c>
      <c r="R285" s="23">
        <f>VLOOKUP(C285,[3]Resumen!$F$3:$Q$367,11,0)</f>
        <v>0.85185185185185186</v>
      </c>
      <c r="S285" s="23">
        <f>VLOOKUP(C285,[3]Resumen!$F$3:$Q$367,12,0)</f>
        <v>0.87654320987654322</v>
      </c>
      <c r="T285" s="37">
        <v>0.50617283950617287</v>
      </c>
      <c r="U285" s="23">
        <v>1</v>
      </c>
      <c r="V285" s="60">
        <f t="shared" si="13"/>
        <v>0.81721981721981718</v>
      </c>
      <c r="W285" s="51">
        <f t="shared" si="14"/>
        <v>0.13205467372134039</v>
      </c>
      <c r="X285" s="57"/>
      <c r="Y285" s="58"/>
    </row>
    <row r="286" spans="2:25" ht="13.5" x14ac:dyDescent="0.35">
      <c r="B286" s="45">
        <v>284</v>
      </c>
      <c r="C286" s="47">
        <v>112593</v>
      </c>
      <c r="D286" s="46" t="s">
        <v>438</v>
      </c>
      <c r="E286" s="46" t="s">
        <v>177</v>
      </c>
      <c r="F286" s="46" t="str">
        <f>VLOOKUP(C286,'[2]Control programa E'!$B$13:$M$390,12,0)</f>
        <v>Área Sur</v>
      </c>
      <c r="G286" s="46" t="str">
        <f>VLOOKUP(C286,'[2]Control programa E'!$B$13:$W$390,22,0)</f>
        <v>Gilberto Mejía</v>
      </c>
      <c r="H286" s="46" t="str">
        <f>VLOOKUP(C286,'[2]Control programa E'!$B$13:$R$390,17,0)</f>
        <v>MARIANA VELEZ</v>
      </c>
      <c r="I286" s="36">
        <f>VLOOKUP(C286,[3]Resumen!$F$3:$Q$367,3,0)</f>
        <v>0.36458333333333331</v>
      </c>
      <c r="J286" s="26">
        <f>VLOOKUP(C286,[3]Resumen!$F$3:$Q$367,4,0)</f>
        <v>0.78125</v>
      </c>
      <c r="K286" s="36">
        <f>VLOOKUP(C286,[3]Resumen!$F$3:$Q$367,5,0)</f>
        <v>0.45833333333333331</v>
      </c>
      <c r="L286" s="35">
        <f>VLOOKUP(C286,[3]Resumen!$F$3:$Q$367,6,0)</f>
        <v>0.65625</v>
      </c>
      <c r="M286" s="36">
        <f>VLOOKUP(C286,[3]Resumen!$F$3:$Q$367,7,0)</f>
        <v>0.34567901234567899</v>
      </c>
      <c r="N286" s="36">
        <f>VLOOKUP(C286,[3]Resumen!$F$3:$Q$367,8,0)</f>
        <v>0.42857142857142855</v>
      </c>
      <c r="O286" s="61">
        <f t="shared" si="12"/>
        <v>0.50577785126396235</v>
      </c>
      <c r="P286" s="35">
        <f>VLOOKUP(C286,[3]Resumen!$F$3:$Q$367,9,0)</f>
        <v>0.64197530864197527</v>
      </c>
      <c r="Q286" s="36">
        <f>VLOOKUP(C286,[3]Resumen!$F$3:$Q$367,10,0)</f>
        <v>0.55555555555555558</v>
      </c>
      <c r="R286" s="36">
        <f>VLOOKUP(C286,[3]Resumen!$F$3:$Q$367,11,0)</f>
        <v>0.54320987654320985</v>
      </c>
      <c r="S286" s="36">
        <f>VLOOKUP(C286,[3]Resumen!$F$3:$Q$367,12,0)</f>
        <v>0.50617283950617287</v>
      </c>
      <c r="T286" s="36">
        <v>0.5679012345679012</v>
      </c>
      <c r="U286" s="26">
        <v>0.9285714285714286</v>
      </c>
      <c r="V286" s="61">
        <f t="shared" si="13"/>
        <v>0.62389770723104065</v>
      </c>
      <c r="W286" s="52">
        <f t="shared" si="14"/>
        <v>0.1181198559670783</v>
      </c>
      <c r="X286" s="57"/>
      <c r="Y286" s="58"/>
    </row>
    <row r="287" spans="2:25" ht="13.5" x14ac:dyDescent="0.35">
      <c r="B287" s="43">
        <v>285</v>
      </c>
      <c r="C287" s="49">
        <v>109981</v>
      </c>
      <c r="D287" s="48" t="s">
        <v>439</v>
      </c>
      <c r="E287" s="48" t="s">
        <v>78</v>
      </c>
      <c r="F287" s="48" t="str">
        <f>VLOOKUP(C287,'[2]Control programa E'!$B$13:$M$390,12,0)</f>
        <v>Área Centro</v>
      </c>
      <c r="G287" s="48" t="str">
        <f>VLOOKUP(C287,'[2]Control programa E'!$B$13:$W$390,22,0)</f>
        <v xml:space="preserve">Rodrigo Jaramillo </v>
      </c>
      <c r="H287" s="48" t="str">
        <f>VLOOKUP(C287,'[2]Control programa E'!$B$13:$R$390,17,0)</f>
        <v xml:space="preserve">JUAN PABLO PIÑEROS </v>
      </c>
      <c r="I287" s="34">
        <f>VLOOKUP(C287,[3]Resumen!$F$3:$Q$367,3,0)</f>
        <v>0.71134020618556704</v>
      </c>
      <c r="J287" s="34">
        <f>VLOOKUP(C287,[3]Resumen!$F$3:$Q$367,4,0)</f>
        <v>0.61764705882352944</v>
      </c>
      <c r="K287" s="37">
        <f>VLOOKUP(C287,[3]Resumen!$F$3:$Q$367,5,0)</f>
        <v>0.57843137254901966</v>
      </c>
      <c r="L287" s="34">
        <f>VLOOKUP(C287,[3]Resumen!$F$3:$Q$367,6,0)</f>
        <v>0.74226804123711343</v>
      </c>
      <c r="M287" s="23">
        <f>VLOOKUP(C287,[3]Resumen!$F$3:$Q$367,7,0)</f>
        <v>0.8214285714285714</v>
      </c>
      <c r="N287" s="23">
        <f>VLOOKUP(C287,[3]Resumen!$F$3:$Q$367,8,0)</f>
        <v>0.79761904761904767</v>
      </c>
      <c r="O287" s="60">
        <f t="shared" si="12"/>
        <v>0.71145571630714144</v>
      </c>
      <c r="P287" s="34">
        <f>VLOOKUP(C287,[3]Resumen!$F$3:$Q$367,9,0)</f>
        <v>0.62195121951219512</v>
      </c>
      <c r="Q287" s="23">
        <f>VLOOKUP(C287,[3]Resumen!$F$3:$Q$367,10,0)</f>
        <v>0.79761904761904767</v>
      </c>
      <c r="R287" s="34">
        <f>VLOOKUP(C287,[3]Resumen!$F$3:$Q$367,11,0)</f>
        <v>0.73170731707317072</v>
      </c>
      <c r="S287" s="23">
        <f>VLOOKUP(C287,[3]Resumen!$F$3:$Q$367,12,0)</f>
        <v>0.75609756097560976</v>
      </c>
      <c r="T287" s="23">
        <v>0.82499999999999996</v>
      </c>
      <c r="U287" s="34">
        <v>0.6785714285714286</v>
      </c>
      <c r="V287" s="60">
        <f t="shared" si="13"/>
        <v>0.73515776229190866</v>
      </c>
      <c r="W287" s="51">
        <f t="shared" si="14"/>
        <v>2.3702045984767217E-2</v>
      </c>
      <c r="X287" s="57"/>
      <c r="Y287" s="58"/>
    </row>
    <row r="288" spans="2:25" ht="13.5" x14ac:dyDescent="0.35">
      <c r="B288" s="45">
        <v>286</v>
      </c>
      <c r="C288" s="47">
        <v>110549</v>
      </c>
      <c r="D288" s="46" t="s">
        <v>440</v>
      </c>
      <c r="E288" s="46" t="s">
        <v>9</v>
      </c>
      <c r="F288" s="46" t="str">
        <f>VLOOKUP(C288,'[2]Control programa E'!$B$13:$M$390,12,0)</f>
        <v>Área Norte</v>
      </c>
      <c r="G288" s="46" t="str">
        <f>VLOOKUP(C288,'[2]Control programa E'!$B$13:$W$390,22,0)</f>
        <v>FAMILIA JARAMILLO: Juan Diego Jaramillo</v>
      </c>
      <c r="H288" s="46" t="str">
        <f>VLOOKUP(C288,'[2]Control programa E'!$B$13:$R$390,17,0)</f>
        <v>ALVARO GUTIERREZ</v>
      </c>
      <c r="I288" s="35">
        <f>VLOOKUP(C288,[3]Resumen!$F$3:$Q$367,3,0)</f>
        <v>0.60606060606060608</v>
      </c>
      <c r="J288" s="36">
        <f>VLOOKUP(C288,[3]Resumen!$F$3:$Q$367,4,0)</f>
        <v>0.58510638297872342</v>
      </c>
      <c r="K288" s="35">
        <f>VLOOKUP(C288,[3]Resumen!$F$3:$Q$367,5,0)</f>
        <v>0.74509803921568629</v>
      </c>
      <c r="L288" s="26">
        <f>VLOOKUP(C288,[3]Resumen!$F$3:$Q$367,6,0)</f>
        <v>0.87254901960784315</v>
      </c>
      <c r="M288" s="26">
        <f>VLOOKUP(C288,[3]Resumen!$F$3:$Q$367,7,0)</f>
        <v>0.97619047619047616</v>
      </c>
      <c r="N288" s="35">
        <f>VLOOKUP(C288,[3]Resumen!$F$3:$Q$367,8,0)</f>
        <v>0.69047619047619047</v>
      </c>
      <c r="O288" s="61">
        <f t="shared" si="12"/>
        <v>0.74591345242158758</v>
      </c>
      <c r="P288" s="26">
        <f>VLOOKUP(C288,[3]Resumen!$F$3:$Q$367,9,0)</f>
        <v>0.95238095238095233</v>
      </c>
      <c r="Q288" s="35">
        <f>VLOOKUP(C288,[3]Resumen!$F$3:$Q$367,10,0)</f>
        <v>0.69047619047619047</v>
      </c>
      <c r="R288" s="36">
        <f>VLOOKUP(C288,[3]Resumen!$F$3:$Q$367,11,0)</f>
        <v>0.59523809523809523</v>
      </c>
      <c r="S288" s="26">
        <f>VLOOKUP(C288,[3]Resumen!$F$3:$Q$367,12,0)</f>
        <v>0.77380952380952384</v>
      </c>
      <c r="T288" s="26">
        <v>0.80952380952380953</v>
      </c>
      <c r="U288" s="35">
        <v>0.69047619047619047</v>
      </c>
      <c r="V288" s="61">
        <f t="shared" si="13"/>
        <v>0.75198412698412698</v>
      </c>
      <c r="W288" s="52">
        <f t="shared" si="14"/>
        <v>6.0706745625394021E-3</v>
      </c>
      <c r="X288" s="57"/>
      <c r="Y288" s="58"/>
    </row>
    <row r="289" spans="2:25" ht="13.5" x14ac:dyDescent="0.35">
      <c r="B289" s="43">
        <v>287</v>
      </c>
      <c r="C289" s="49">
        <v>167942</v>
      </c>
      <c r="D289" s="48" t="s">
        <v>441</v>
      </c>
      <c r="E289" s="48" t="s">
        <v>64</v>
      </c>
      <c r="F289" s="48" t="str">
        <f>VLOOKUP(C289,'[2]Control programa E'!$B$13:$M$390,12,0)</f>
        <v>Área Sur</v>
      </c>
      <c r="G289" s="48" t="str">
        <f>VLOOKUP(C289,'[2]Control programa E'!$B$13:$W$390,22,0)</f>
        <v>REDH: Humberto Hernandez</v>
      </c>
      <c r="H289" s="48" t="str">
        <f>VLOOKUP(C289,'[2]Control programa E'!$B$13:$R$390,17,0)</f>
        <v>CATALINA QUINTERO</v>
      </c>
      <c r="I289" s="23">
        <f>VLOOKUP(C289,[3]Resumen!$F$3:$Q$367,3,0)</f>
        <v>0.77450980392156865</v>
      </c>
      <c r="J289" s="23">
        <f>VLOOKUP(C289,[3]Resumen!$F$3:$Q$367,4,0)</f>
        <v>1</v>
      </c>
      <c r="K289" s="23">
        <f>VLOOKUP(C289,[3]Resumen!$F$3:$Q$367,5,0)</f>
        <v>0.81</v>
      </c>
      <c r="L289" s="23">
        <f>VLOOKUP(C289,[3]Resumen!$F$3:$Q$367,6,0)</f>
        <v>0.95959595959595956</v>
      </c>
      <c r="M289" s="23">
        <f>VLOOKUP(C289,[3]Resumen!$F$3:$Q$367,7,0)</f>
        <v>0.97619047619047616</v>
      </c>
      <c r="N289" s="23">
        <f>VLOOKUP(C289,[3]Resumen!$F$3:$Q$367,8,0)</f>
        <v>1</v>
      </c>
      <c r="O289" s="60">
        <f t="shared" si="12"/>
        <v>0.9200493732846674</v>
      </c>
      <c r="P289" s="23">
        <f>VLOOKUP(C289,[3]Resumen!$F$3:$Q$367,9,0)</f>
        <v>1</v>
      </c>
      <c r="Q289" s="23">
        <f>VLOOKUP(C289,[3]Resumen!$F$3:$Q$367,10,0)</f>
        <v>0.86904761904761907</v>
      </c>
      <c r="R289" s="23">
        <f>VLOOKUP(C289,[3]Resumen!$F$3:$Q$367,11,0)</f>
        <v>1</v>
      </c>
      <c r="S289" s="23">
        <f>VLOOKUP(C289,[3]Resumen!$F$3:$Q$367,12,0)</f>
        <v>0.95121951219512191</v>
      </c>
      <c r="T289" s="23">
        <v>0.80952380952380953</v>
      </c>
      <c r="U289" s="34">
        <v>0.69047619047619047</v>
      </c>
      <c r="V289" s="60">
        <f t="shared" si="13"/>
        <v>0.88671118854045694</v>
      </c>
      <c r="W289" s="51">
        <f t="shared" si="14"/>
        <v>-3.3338184744210464E-2</v>
      </c>
      <c r="X289" s="57"/>
      <c r="Y289" s="58"/>
    </row>
    <row r="290" spans="2:25" ht="13.5" x14ac:dyDescent="0.35">
      <c r="B290" s="45">
        <v>288</v>
      </c>
      <c r="C290" s="47">
        <v>110568</v>
      </c>
      <c r="D290" s="46" t="s">
        <v>443</v>
      </c>
      <c r="E290" s="46" t="s">
        <v>442</v>
      </c>
      <c r="F290" s="46" t="str">
        <f>VLOOKUP(C290,'[2]Control programa E'!$B$13:$M$390,12,0)</f>
        <v>Área Sur</v>
      </c>
      <c r="G290" s="46" t="str">
        <f>VLOOKUP(C290,'[2]Control programa E'!$B$13:$W$390,22,0)</f>
        <v>Hernando Bermeo / Yamile Bermeo</v>
      </c>
      <c r="H290" s="46" t="str">
        <f>VLOOKUP(C290,'[2]Control programa E'!$B$13:$R$390,17,0)</f>
        <v>JOHANA BOTERO</v>
      </c>
      <c r="I290" s="26">
        <f>VLOOKUP(C290,[3]Resumen!$F$3:$Q$367,3,0)</f>
        <v>0.76767676767676762</v>
      </c>
      <c r="J290" s="35">
        <f>VLOOKUP(C290,[3]Resumen!$F$3:$Q$367,4,0)</f>
        <v>0.72916666666666663</v>
      </c>
      <c r="K290" s="35">
        <f>VLOOKUP(C290,[3]Resumen!$F$3:$Q$367,5,0)</f>
        <v>0.66666666666666663</v>
      </c>
      <c r="L290" s="26">
        <f>VLOOKUP(C290,[3]Resumen!$F$3:$Q$367,6,0)</f>
        <v>0.76767676767676762</v>
      </c>
      <c r="M290" s="36">
        <f>VLOOKUP(C290,[3]Resumen!$F$3:$Q$367,7,0)</f>
        <v>0.58024691358024694</v>
      </c>
      <c r="N290" s="26">
        <f>VLOOKUP(C290,[3]Resumen!$F$3:$Q$367,8,0)</f>
        <v>0.95061728395061729</v>
      </c>
      <c r="O290" s="61">
        <f t="shared" si="12"/>
        <v>0.74367517770295544</v>
      </c>
      <c r="P290" s="26">
        <f>VLOOKUP(C290,[3]Resumen!$F$3:$Q$367,9,0)</f>
        <v>0.75308641975308643</v>
      </c>
      <c r="Q290" s="35">
        <f>VLOOKUP(C290,[3]Resumen!$F$3:$Q$367,10,0)</f>
        <v>0.72839506172839508</v>
      </c>
      <c r="R290" s="35">
        <f>VLOOKUP(C290,[3]Resumen!$F$3:$Q$367,11,0)</f>
        <v>0.65432098765432101</v>
      </c>
      <c r="S290" s="26">
        <f>VLOOKUP(C290,[3]Resumen!$F$3:$Q$367,12,0)</f>
        <v>0.86419753086419748</v>
      </c>
      <c r="T290" s="26">
        <v>1</v>
      </c>
      <c r="U290" s="36">
        <v>0.49382716049382713</v>
      </c>
      <c r="V290" s="61">
        <f t="shared" si="13"/>
        <v>0.74897119341563778</v>
      </c>
      <c r="W290" s="52">
        <f t="shared" si="14"/>
        <v>5.2960157126823448E-3</v>
      </c>
      <c r="X290" s="57"/>
      <c r="Y290" s="58"/>
    </row>
    <row r="291" spans="2:25" ht="13.5" x14ac:dyDescent="0.35">
      <c r="B291" s="43">
        <v>289</v>
      </c>
      <c r="C291" s="49">
        <v>167587</v>
      </c>
      <c r="D291" s="48" t="s">
        <v>445</v>
      </c>
      <c r="E291" s="48" t="s">
        <v>444</v>
      </c>
      <c r="F291" s="48" t="str">
        <f>VLOOKUP(C291,'[2]Control programa E'!$B$13:$M$390,12,0)</f>
        <v>Área Centro</v>
      </c>
      <c r="G291" s="48" t="str">
        <f>VLOOKUP(C291,'[2]Control programa E'!$B$13:$W$390,22,0)</f>
        <v>REDH: Humberto Hernandez</v>
      </c>
      <c r="H291" s="48" t="str">
        <f>VLOOKUP(C291,'[2]Control programa E'!$B$13:$R$390,17,0)</f>
        <v>CAROLINA CHAVEZ</v>
      </c>
      <c r="I291" s="37">
        <f>VLOOKUP(C291,[3]Resumen!$F$3:$Q$367,3,0)</f>
        <v>0.5252525252525253</v>
      </c>
      <c r="J291" s="23">
        <f>VLOOKUP(C291,[3]Resumen!$F$3:$Q$367,4,0)</f>
        <v>0.81521739130434778</v>
      </c>
      <c r="K291" s="23">
        <f>VLOOKUP(C291,[3]Resumen!$F$3:$Q$367,5,0)</f>
        <v>0.93333333333333335</v>
      </c>
      <c r="L291" s="34">
        <f>VLOOKUP(C291,[3]Resumen!$F$3:$Q$367,6,0)</f>
        <v>0.69072164948453607</v>
      </c>
      <c r="M291" s="23">
        <f>VLOOKUP(C291,[3]Resumen!$F$3:$Q$367,7,0)</f>
        <v>0.91666666666666663</v>
      </c>
      <c r="N291" s="34">
        <f>VLOOKUP(C291,[3]Resumen!$F$3:$Q$367,8,0)</f>
        <v>0.70886075949367089</v>
      </c>
      <c r="O291" s="60">
        <f t="shared" si="12"/>
        <v>0.76500872092251326</v>
      </c>
      <c r="P291" s="23">
        <f>VLOOKUP(C291,[3]Resumen!$F$3:$Q$367,9,0)</f>
        <v>0.87179487179487181</v>
      </c>
      <c r="Q291" s="23">
        <f>VLOOKUP(C291,[3]Resumen!$F$3:$Q$367,10,0)</f>
        <v>0.95061728395061729</v>
      </c>
      <c r="R291" s="23">
        <f>VLOOKUP(C291,[3]Resumen!$F$3:$Q$367,11,0)</f>
        <v>0.97530864197530864</v>
      </c>
      <c r="S291" s="37">
        <f>VLOOKUP(C291,[3]Resumen!$F$3:$Q$367,12,0)</f>
        <v>0.5679012345679012</v>
      </c>
      <c r="T291" s="23">
        <v>0.92592592592592593</v>
      </c>
      <c r="U291" s="37">
        <v>0.55952380952380953</v>
      </c>
      <c r="V291" s="60">
        <f t="shared" si="13"/>
        <v>0.80851196128973901</v>
      </c>
      <c r="W291" s="51">
        <f t="shared" si="14"/>
        <v>4.3503240367225748E-2</v>
      </c>
      <c r="X291" s="57"/>
      <c r="Y291" s="58"/>
    </row>
    <row r="292" spans="2:25" ht="13.5" x14ac:dyDescent="0.35">
      <c r="B292" s="45">
        <v>290</v>
      </c>
      <c r="C292" s="47">
        <v>110406</v>
      </c>
      <c r="D292" s="46" t="s">
        <v>446</v>
      </c>
      <c r="E292" s="46" t="s">
        <v>350</v>
      </c>
      <c r="F292" s="46" t="str">
        <f>VLOOKUP(C292,'[2]Control programa E'!$B$13:$M$390,12,0)</f>
        <v>Área Sur</v>
      </c>
      <c r="G292" s="46" t="str">
        <f>VLOOKUP(C292,'[2]Control programa E'!$B$13:$W$390,22,0)</f>
        <v>Gilberto Mejía</v>
      </c>
      <c r="H292" s="46" t="str">
        <f>VLOOKUP(C292,'[2]Control programa E'!$B$13:$R$390,17,0)</f>
        <v>CLAUDIA PINILLA</v>
      </c>
      <c r="I292" s="36">
        <f>VLOOKUP(C292,[3]Resumen!$F$3:$Q$367,3,0)</f>
        <v>0.58823529411764708</v>
      </c>
      <c r="J292" s="36">
        <f>VLOOKUP(C292,[3]Resumen!$F$3:$Q$367,4,0)</f>
        <v>0.44117647058823528</v>
      </c>
      <c r="K292" s="35">
        <f>VLOOKUP(C292,[3]Resumen!$F$3:$Q$367,5,0)</f>
        <v>0.61764705882352944</v>
      </c>
      <c r="L292" s="36">
        <f>VLOOKUP(C292,[3]Resumen!$F$3:$Q$367,6,0)</f>
        <v>0.55555555555555558</v>
      </c>
      <c r="M292" s="26">
        <f>VLOOKUP(C292,[3]Resumen!$F$3:$Q$367,7,0)</f>
        <v>0.77380952380952384</v>
      </c>
      <c r="N292" s="35">
        <f>VLOOKUP(C292,[3]Resumen!$F$3:$Q$367,8,0)</f>
        <v>0.63095238095238093</v>
      </c>
      <c r="O292" s="61">
        <f t="shared" si="12"/>
        <v>0.60122938064114539</v>
      </c>
      <c r="P292" s="36">
        <f>VLOOKUP(C292,[3]Resumen!$F$3:$Q$367,9,0)</f>
        <v>0.51190476190476186</v>
      </c>
      <c r="Q292" s="26">
        <f>VLOOKUP(C292,[3]Resumen!$F$3:$Q$367,10,0)</f>
        <v>0.90476190476190477</v>
      </c>
      <c r="R292" s="35">
        <f>VLOOKUP(C292,[3]Resumen!$F$3:$Q$367,11,0)</f>
        <v>0.6785714285714286</v>
      </c>
      <c r="S292" s="35">
        <f>VLOOKUP(C292,[3]Resumen!$F$3:$Q$367,12,0)</f>
        <v>0.7142857142857143</v>
      </c>
      <c r="T292" s="36">
        <v>0.54761904761904767</v>
      </c>
      <c r="U292" s="26">
        <v>0.9285714285714286</v>
      </c>
      <c r="V292" s="61">
        <f t="shared" si="13"/>
        <v>0.7142857142857143</v>
      </c>
      <c r="W292" s="52">
        <f t="shared" si="14"/>
        <v>0.11305633364456891</v>
      </c>
      <c r="X292" s="57"/>
      <c r="Y292" s="58"/>
    </row>
    <row r="293" spans="2:25" ht="13.5" x14ac:dyDescent="0.35">
      <c r="B293" s="43">
        <v>291</v>
      </c>
      <c r="C293" s="49">
        <v>109988</v>
      </c>
      <c r="D293" s="48" t="s">
        <v>447</v>
      </c>
      <c r="E293" s="48" t="s">
        <v>78</v>
      </c>
      <c r="F293" s="48" t="str">
        <f>VLOOKUP(C293,'[2]Control programa E'!$B$13:$M$390,12,0)</f>
        <v>Área Centro</v>
      </c>
      <c r="G293" s="48" t="str">
        <f>VLOOKUP(C293,'[2]Control programa E'!$B$13:$W$390,22,0)</f>
        <v>REDH: Humberto Hernandez</v>
      </c>
      <c r="H293" s="48" t="str">
        <f>VLOOKUP(C293,'[2]Control programa E'!$B$13:$R$390,17,0)</f>
        <v>CAROLINA CHAVEZ</v>
      </c>
      <c r="I293" s="23">
        <f>VLOOKUP(C293,[3]Resumen!$F$3:$Q$367,3,0)</f>
        <v>0.83838383838383834</v>
      </c>
      <c r="J293" s="23">
        <f>VLOOKUP(C293,[3]Resumen!$F$3:$Q$367,4,0)</f>
        <v>1</v>
      </c>
      <c r="K293" s="34">
        <f>VLOOKUP(C293,[3]Resumen!$F$3:$Q$367,5,0)</f>
        <v>0.71276595744680848</v>
      </c>
      <c r="L293" s="23">
        <f>VLOOKUP(C293,[3]Resumen!$F$3:$Q$367,6,0)</f>
        <v>0.91304347826086951</v>
      </c>
      <c r="M293" s="23">
        <f>VLOOKUP(C293,[3]Resumen!$F$3:$Q$367,7,0)</f>
        <v>0.87654320987654322</v>
      </c>
      <c r="N293" s="34">
        <f>VLOOKUP(C293,[3]Resumen!$F$3:$Q$367,8,0)</f>
        <v>0.69863013698630139</v>
      </c>
      <c r="O293" s="60">
        <f t="shared" si="12"/>
        <v>0.83989443682572684</v>
      </c>
      <c r="P293" s="23">
        <f>VLOOKUP(C293,[3]Resumen!$F$3:$Q$367,9,0)</f>
        <v>0.94366197183098588</v>
      </c>
      <c r="Q293" s="37">
        <f>VLOOKUP(C293,[3]Resumen!$F$3:$Q$367,10,0)</f>
        <v>0.53086419753086422</v>
      </c>
      <c r="R293" s="34">
        <f>VLOOKUP(C293,[3]Resumen!$F$3:$Q$367,11,0)</f>
        <v>0.73417721518987344</v>
      </c>
      <c r="S293" s="23">
        <f>VLOOKUP(C293,[3]Resumen!$F$3:$Q$367,12,0)</f>
        <v>0.85185185185185186</v>
      </c>
      <c r="T293" s="23">
        <v>0.88888888888888884</v>
      </c>
      <c r="U293" s="37">
        <v>0.58227848101265822</v>
      </c>
      <c r="V293" s="60">
        <f t="shared" si="13"/>
        <v>0.75528710105085384</v>
      </c>
      <c r="W293" s="51">
        <f t="shared" si="14"/>
        <v>-8.4607335774873005E-2</v>
      </c>
      <c r="X293" s="57"/>
      <c r="Y293" s="58"/>
    </row>
    <row r="294" spans="2:25" ht="13.5" x14ac:dyDescent="0.35">
      <c r="B294" s="45">
        <v>292</v>
      </c>
      <c r="C294" s="47">
        <v>167030</v>
      </c>
      <c r="D294" s="46" t="s">
        <v>448</v>
      </c>
      <c r="E294" s="46" t="s">
        <v>78</v>
      </c>
      <c r="F294" s="46" t="str">
        <f>VLOOKUP(C294,'[2]Control programa E'!$B$13:$M$390,12,0)</f>
        <v>Área Centro</v>
      </c>
      <c r="G294" s="46" t="str">
        <f>VLOOKUP(C294,'[2]Control programa E'!$B$13:$W$390,22,0)</f>
        <v>Javier Martinez</v>
      </c>
      <c r="H294" s="46" t="str">
        <f>VLOOKUP(C294,'[2]Control programa E'!$B$13:$R$390,17,0)</f>
        <v xml:space="preserve">JUAN PABLO PIÑEROS </v>
      </c>
      <c r="I294" s="36">
        <f>VLOOKUP(C294,[3]Resumen!$F$3:$Q$367,3,0)</f>
        <v>0.46590909090909088</v>
      </c>
      <c r="J294" s="36">
        <f>VLOOKUP(C294,[3]Resumen!$F$3:$Q$367,4,0)</f>
        <v>0.33695652173913043</v>
      </c>
      <c r="K294" s="36">
        <f>VLOOKUP(C294,[3]Resumen!$F$3:$Q$367,5,0)</f>
        <v>0.58064516129032262</v>
      </c>
      <c r="L294" s="26">
        <f>VLOOKUP(C294,[3]Resumen!$F$3:$Q$367,6,0)</f>
        <v>0.80232558139534882</v>
      </c>
      <c r="M294" s="35">
        <f>VLOOKUP(C294,[3]Resumen!$F$3:$Q$367,7,0)</f>
        <v>0.66666666666666663</v>
      </c>
      <c r="N294" s="35">
        <f>VLOOKUP(C294,[3]Resumen!$F$3:$Q$367,8,0)</f>
        <v>0.63013698630136983</v>
      </c>
      <c r="O294" s="61">
        <f t="shared" si="12"/>
        <v>0.58044000138365481</v>
      </c>
      <c r="P294" s="35">
        <f>VLOOKUP(C294,[3]Resumen!$F$3:$Q$367,9,0)</f>
        <v>0.69333333333333336</v>
      </c>
      <c r="Q294" s="36">
        <f>VLOOKUP(C294,[3]Resumen!$F$3:$Q$367,10,0)</f>
        <v>0.5714285714285714</v>
      </c>
      <c r="R294" s="36">
        <f>VLOOKUP(C294,[3]Resumen!$F$3:$Q$367,11,0)</f>
        <v>0.46666666666666667</v>
      </c>
      <c r="S294" s="36">
        <f>VLOOKUP(C294,[3]Resumen!$F$3:$Q$367,12,0)</f>
        <v>0.33766233766233766</v>
      </c>
      <c r="T294" s="26">
        <v>0.77922077922077926</v>
      </c>
      <c r="U294" s="35">
        <v>0.69333333333333336</v>
      </c>
      <c r="V294" s="61">
        <f t="shared" si="13"/>
        <v>0.59027417027417028</v>
      </c>
      <c r="W294" s="52">
        <f t="shared" si="14"/>
        <v>9.8341688905154712E-3</v>
      </c>
      <c r="X294" s="57"/>
      <c r="Y294" s="58"/>
    </row>
    <row r="295" spans="2:25" ht="13.5" x14ac:dyDescent="0.35">
      <c r="B295" s="43">
        <v>293</v>
      </c>
      <c r="C295" s="49">
        <v>109873</v>
      </c>
      <c r="D295" s="48" t="s">
        <v>449</v>
      </c>
      <c r="E295" s="48" t="s">
        <v>78</v>
      </c>
      <c r="F295" s="48" t="str">
        <f>VLOOKUP(C295,'[2]Control programa E'!$B$13:$M$390,12,0)</f>
        <v>Área Centro</v>
      </c>
      <c r="G295" s="48" t="str">
        <f>VLOOKUP(C295,'[2]Control programa E'!$B$13:$W$390,22,0)</f>
        <v>Ramiro Rivera/ Mariela de Rivera</v>
      </c>
      <c r="H295" s="48" t="str">
        <f>VLOOKUP(C295,'[2]Control programa E'!$B$13:$R$390,17,0)</f>
        <v xml:space="preserve">PAOLA MARTÍNEZ </v>
      </c>
      <c r="I295" s="23">
        <f>VLOOKUP(C295,[3]Resumen!$F$3:$Q$367,3,0)</f>
        <v>0.90526315789473688</v>
      </c>
      <c r="J295" s="23">
        <f>VLOOKUP(C295,[3]Resumen!$F$3:$Q$367,4,0)</f>
        <v>0.78260869565217395</v>
      </c>
      <c r="K295" s="23">
        <f>VLOOKUP(C295,[3]Resumen!$F$3:$Q$367,5,0)</f>
        <v>0.90721649484536082</v>
      </c>
      <c r="L295" s="34">
        <f>VLOOKUP(C295,[3]Resumen!$F$3:$Q$367,6,0)</f>
        <v>0.7</v>
      </c>
      <c r="M295" s="23">
        <f>VLOOKUP(C295,[3]Resumen!$F$3:$Q$367,7,0)</f>
        <v>0.92307692307692313</v>
      </c>
      <c r="N295" s="23">
        <f>VLOOKUP(C295,[3]Resumen!$F$3:$Q$367,8,0)</f>
        <v>0.8902439024390244</v>
      </c>
      <c r="O295" s="60">
        <f t="shared" si="12"/>
        <v>0.85140152898470323</v>
      </c>
      <c r="P295" s="34">
        <f>VLOOKUP(C295,[3]Resumen!$F$3:$Q$367,9,0)</f>
        <v>0.6875</v>
      </c>
      <c r="Q295" s="23">
        <f>VLOOKUP(C295,[3]Resumen!$F$3:$Q$367,10,0)</f>
        <v>0.97560975609756095</v>
      </c>
      <c r="R295" s="23">
        <f>VLOOKUP(C295,[3]Resumen!$F$3:$Q$367,11,0)</f>
        <v>0.79487179487179482</v>
      </c>
      <c r="S295" s="23">
        <f>VLOOKUP(C295,[3]Resumen!$F$3:$Q$367,12,0)</f>
        <v>0.89610389610389607</v>
      </c>
      <c r="T295" s="23">
        <v>0.79268292682926833</v>
      </c>
      <c r="U295" s="34">
        <v>0.6785714285714286</v>
      </c>
      <c r="V295" s="60">
        <f t="shared" si="13"/>
        <v>0.80422330041232482</v>
      </c>
      <c r="W295" s="51">
        <f t="shared" si="14"/>
        <v>-4.7178228572378411E-2</v>
      </c>
      <c r="X295" s="57"/>
      <c r="Y295" s="58"/>
    </row>
    <row r="296" spans="2:25" ht="13.5" x14ac:dyDescent="0.35">
      <c r="B296" s="45">
        <v>294</v>
      </c>
      <c r="C296" s="47">
        <v>111712</v>
      </c>
      <c r="D296" s="46" t="s">
        <v>451</v>
      </c>
      <c r="E296" s="46" t="s">
        <v>450</v>
      </c>
      <c r="F296" s="46" t="str">
        <f>VLOOKUP(C296,'[2]Control programa E'!$B$13:$M$390,12,0)</f>
        <v>Área Norte</v>
      </c>
      <c r="G296" s="46" t="str">
        <f>VLOOKUP(C296,'[2]Control programa E'!$B$13:$W$390,22,0)</f>
        <v>Enrique Roca Donado/ Enrique Roca Mendez ( hijo)</v>
      </c>
      <c r="H296" s="46" t="str">
        <f>VLOOKUP(C296,'[2]Control programa E'!$B$13:$R$390,17,0)</f>
        <v>ANGELA BARANDICA</v>
      </c>
      <c r="I296" s="59" t="s">
        <v>548</v>
      </c>
      <c r="J296" s="59" t="s">
        <v>548</v>
      </c>
      <c r="K296" s="36">
        <f>VLOOKUP(C296,[3]Resumen!$F$3:$Q$367,5,0)</f>
        <v>0.5252525252525253</v>
      </c>
      <c r="L296" s="26">
        <f>VLOOKUP(C296,[3]Resumen!$F$3:$Q$367,6,0)</f>
        <v>0.76041666666666663</v>
      </c>
      <c r="M296" s="36">
        <f>VLOOKUP(C296,[3]Resumen!$F$3:$Q$367,7,0)</f>
        <v>0.40740740740740738</v>
      </c>
      <c r="N296" s="26">
        <f>VLOOKUP(C296,[3]Resumen!$F$3:$Q$367,8,0)</f>
        <v>0.79012345679012341</v>
      </c>
      <c r="O296" s="61">
        <f t="shared" si="12"/>
        <v>0.62080001402918072</v>
      </c>
      <c r="P296" s="26">
        <f>VLOOKUP(C296,[3]Resumen!$F$3:$Q$367,9,0)</f>
        <v>0.8271604938271605</v>
      </c>
      <c r="Q296" s="35">
        <f>VLOOKUP(C296,[3]Resumen!$F$3:$Q$367,10,0)</f>
        <v>0.71604938271604934</v>
      </c>
      <c r="R296" s="26">
        <f>VLOOKUP(C296,[3]Resumen!$F$3:$Q$367,11,0)</f>
        <v>0.86419753086419748</v>
      </c>
      <c r="S296" s="26">
        <f>VLOOKUP(C296,[3]Resumen!$F$3:$Q$367,12,0)</f>
        <v>0.97530864197530864</v>
      </c>
      <c r="T296" s="35">
        <v>0.7407407407407407</v>
      </c>
      <c r="U296" s="35">
        <v>0.72839506172839508</v>
      </c>
      <c r="V296" s="61">
        <f t="shared" si="13"/>
        <v>0.8086419753086419</v>
      </c>
      <c r="W296" s="52">
        <f t="shared" si="14"/>
        <v>0.18784196127946118</v>
      </c>
      <c r="X296" s="57"/>
      <c r="Y296" s="58"/>
    </row>
    <row r="297" spans="2:25" ht="13.5" x14ac:dyDescent="0.35">
      <c r="B297" s="43">
        <v>295</v>
      </c>
      <c r="C297" s="49">
        <v>170901</v>
      </c>
      <c r="D297" s="48" t="s">
        <v>453</v>
      </c>
      <c r="E297" s="48" t="s">
        <v>452</v>
      </c>
      <c r="F297" s="48" t="str">
        <f>VLOOKUP(C297,'[2]Control programa E'!$B$13:$M$390,12,0)</f>
        <v>Área Centro</v>
      </c>
      <c r="G297" s="48">
        <f>VLOOKUP(C297,'[2]Control programa E'!$B$13:$W$390,22,0)</f>
        <v>0</v>
      </c>
      <c r="H297" s="48" t="str">
        <f>VLOOKUP(C297,'[2]Control programa E'!$B$13:$R$390,17,0)</f>
        <v>JOHANA BOTERO</v>
      </c>
      <c r="I297" s="59" t="s">
        <v>548</v>
      </c>
      <c r="J297" s="59" t="s">
        <v>548</v>
      </c>
      <c r="K297" s="59" t="s">
        <v>548</v>
      </c>
      <c r="L297" s="59" t="s">
        <v>548</v>
      </c>
      <c r="M297" s="37">
        <f>VLOOKUP(C297,[3]Resumen!$F$3:$Q$367,7,0)</f>
        <v>0.55555555555555558</v>
      </c>
      <c r="N297" s="23">
        <f>VLOOKUP(C297,[3]Resumen!$F$3:$Q$367,8,0)</f>
        <v>0.77777777777777779</v>
      </c>
      <c r="O297" s="60">
        <f t="shared" si="12"/>
        <v>0.66666666666666674</v>
      </c>
      <c r="P297" s="23">
        <f>VLOOKUP(C297,[3]Resumen!$F$3:$Q$367,9,0)</f>
        <v>0.77215189873417722</v>
      </c>
      <c r="Q297" s="23">
        <f>VLOOKUP(C297,[3]Resumen!$F$3:$Q$367,10,0)</f>
        <v>0.84810126582278478</v>
      </c>
      <c r="R297" s="23">
        <f>VLOOKUP(C297,[3]Resumen!$F$3:$Q$367,11,0)</f>
        <v>0.87654320987654322</v>
      </c>
      <c r="S297" s="34">
        <f>VLOOKUP(C297,[3]Resumen!$F$3:$Q$367,12,0)</f>
        <v>0.71604938271604934</v>
      </c>
      <c r="T297" s="34">
        <v>0.65822784810126578</v>
      </c>
      <c r="U297" s="23">
        <v>0.80519480519480524</v>
      </c>
      <c r="V297" s="60">
        <f t="shared" si="13"/>
        <v>0.77937806840760437</v>
      </c>
      <c r="W297" s="51">
        <f t="shared" si="14"/>
        <v>0.11271140174093763</v>
      </c>
      <c r="X297" s="57"/>
      <c r="Y297" s="58"/>
    </row>
    <row r="298" spans="2:25" ht="13.5" x14ac:dyDescent="0.35">
      <c r="B298" s="45">
        <v>296</v>
      </c>
      <c r="C298" s="47">
        <v>167142</v>
      </c>
      <c r="D298" s="46" t="s">
        <v>454</v>
      </c>
      <c r="E298" s="46" t="s">
        <v>76</v>
      </c>
      <c r="F298" s="46" t="str">
        <f>VLOOKUP(C298,'[2]Control programa E'!$B$13:$M$390,12,0)</f>
        <v>Área Sur</v>
      </c>
      <c r="G298" s="46" t="str">
        <f>VLOOKUP(C298,'[2]Control programa E'!$B$13:$W$390,22,0)</f>
        <v>Rodrigo Mina</v>
      </c>
      <c r="H298" s="46" t="str">
        <f>VLOOKUP(C298,'[2]Control programa E'!$B$13:$R$390,17,0)</f>
        <v>FERNANDO HERNANDEZ</v>
      </c>
      <c r="I298" s="26">
        <f>VLOOKUP(C298,[3]Resumen!$F$3:$Q$367,3,0)</f>
        <v>0.8125</v>
      </c>
      <c r="J298" s="35">
        <f>VLOOKUP(C298,[3]Resumen!$F$3:$Q$367,4,0)</f>
        <v>0.62765957446808507</v>
      </c>
      <c r="K298" s="26">
        <f>VLOOKUP(C298,[3]Resumen!$F$3:$Q$367,5,0)</f>
        <v>0.81818181818181823</v>
      </c>
      <c r="L298" s="26">
        <f>VLOOKUP(C298,[3]Resumen!$F$3:$Q$367,6,0)</f>
        <v>0.97916666666666663</v>
      </c>
      <c r="M298" s="26">
        <f>VLOOKUP(C298,[3]Resumen!$F$3:$Q$367,7,0)</f>
        <v>0.75308641975308643</v>
      </c>
      <c r="N298" s="26">
        <f>VLOOKUP(C298,[3]Resumen!$F$3:$Q$367,8,0)</f>
        <v>0.83950617283950613</v>
      </c>
      <c r="O298" s="61">
        <f t="shared" si="12"/>
        <v>0.80501677531819382</v>
      </c>
      <c r="P298" s="26">
        <f>VLOOKUP(C298,[3]Resumen!$F$3:$Q$367,9,0)</f>
        <v>1</v>
      </c>
      <c r="Q298" s="26">
        <f>VLOOKUP(C298,[3]Resumen!$F$3:$Q$367,10,0)</f>
        <v>0.9859154929577465</v>
      </c>
      <c r="R298" s="26">
        <f>VLOOKUP(C298,[3]Resumen!$F$3:$Q$367,11,0)</f>
        <v>0.76543209876543206</v>
      </c>
      <c r="S298" s="26">
        <f>VLOOKUP(C298,[3]Resumen!$F$3:$Q$367,12,0)</f>
        <v>1</v>
      </c>
      <c r="T298" s="26">
        <v>0.95061728395061729</v>
      </c>
      <c r="U298" s="36">
        <v>0.49382716049382713</v>
      </c>
      <c r="V298" s="61">
        <f t="shared" si="13"/>
        <v>0.8659653393612704</v>
      </c>
      <c r="W298" s="52">
        <f t="shared" si="14"/>
        <v>6.0948564043076581E-2</v>
      </c>
      <c r="X298" s="57"/>
      <c r="Y298" s="58"/>
    </row>
    <row r="299" spans="2:25" ht="13.5" x14ac:dyDescent="0.35">
      <c r="B299" s="43">
        <v>297</v>
      </c>
      <c r="C299" s="49">
        <v>112602</v>
      </c>
      <c r="D299" s="48" t="s">
        <v>455</v>
      </c>
      <c r="E299" s="48" t="s">
        <v>150</v>
      </c>
      <c r="F299" s="48" t="str">
        <f>VLOOKUP(C299,'[2]Control programa E'!$B$13:$M$390,12,0)</f>
        <v>Área Sur</v>
      </c>
      <c r="G299" s="48" t="str">
        <f>VLOOKUP(C299,'[2]Control programa E'!$B$13:$W$390,22,0)</f>
        <v>Maria Isabel Calle</v>
      </c>
      <c r="H299" s="48" t="str">
        <f>VLOOKUP(C299,'[2]Control programa E'!$B$13:$R$390,17,0)</f>
        <v>MARIANA VELEZ</v>
      </c>
      <c r="I299" s="37">
        <f>VLOOKUP(C299,[3]Resumen!$F$3:$Q$367,3,0)</f>
        <v>0.58823529411764708</v>
      </c>
      <c r="J299" s="23">
        <f>VLOOKUP(C299,[3]Resumen!$F$3:$Q$367,4,0)</f>
        <v>0.75490196078431371</v>
      </c>
      <c r="K299" s="37">
        <f>VLOOKUP(C299,[3]Resumen!$F$3:$Q$367,5,0)</f>
        <v>0.50505050505050508</v>
      </c>
      <c r="L299" s="34">
        <f>VLOOKUP(C299,[3]Resumen!$F$3:$Q$367,6,0)</f>
        <v>0.65656565656565657</v>
      </c>
      <c r="M299" s="23">
        <f>VLOOKUP(C299,[3]Resumen!$F$3:$Q$367,7,0)</f>
        <v>0.76190476190476186</v>
      </c>
      <c r="N299" s="37">
        <f>VLOOKUP(C299,[3]Resumen!$F$3:$Q$367,8,0)</f>
        <v>0.48809523809523808</v>
      </c>
      <c r="O299" s="60">
        <f t="shared" si="12"/>
        <v>0.62579223608635381</v>
      </c>
      <c r="P299" s="23">
        <f>VLOOKUP(C299,[3]Resumen!$F$3:$Q$367,9,0)</f>
        <v>0.8214285714285714</v>
      </c>
      <c r="Q299" s="23">
        <f>VLOOKUP(C299,[3]Resumen!$F$3:$Q$367,10,0)</f>
        <v>0.88095238095238093</v>
      </c>
      <c r="R299" s="34">
        <f>VLOOKUP(C299,[3]Resumen!$F$3:$Q$367,11,0)</f>
        <v>0.70731707317073167</v>
      </c>
      <c r="S299" s="23">
        <f>VLOOKUP(C299,[3]Resumen!$F$3:$Q$367,12,0)</f>
        <v>0.94047619047619047</v>
      </c>
      <c r="T299" s="23">
        <v>0.97619047619047616</v>
      </c>
      <c r="U299" s="37">
        <v>0.4642857142857143</v>
      </c>
      <c r="V299" s="60">
        <f t="shared" si="13"/>
        <v>0.79844173441734423</v>
      </c>
      <c r="W299" s="51">
        <f t="shared" si="14"/>
        <v>0.17264949833099041</v>
      </c>
      <c r="X299" s="57"/>
      <c r="Y299" s="58"/>
    </row>
    <row r="300" spans="2:25" ht="13.5" x14ac:dyDescent="0.35">
      <c r="B300" s="45">
        <v>298</v>
      </c>
      <c r="C300" s="47">
        <v>109953</v>
      </c>
      <c r="D300" s="46" t="s">
        <v>456</v>
      </c>
      <c r="E300" s="46" t="s">
        <v>9</v>
      </c>
      <c r="F300" s="46" t="str">
        <f>VLOOKUP(C300,'[2]Control programa E'!$B$13:$M$390,12,0)</f>
        <v>Área Norte</v>
      </c>
      <c r="G300" s="46" t="str">
        <f>VLOOKUP(C300,'[2]Control programa E'!$B$13:$W$390,22,0)</f>
        <v>Jose Elias Rivera</v>
      </c>
      <c r="H300" s="46" t="str">
        <f>VLOOKUP(C300,'[2]Control programa E'!$B$13:$R$390,17,0)</f>
        <v>OLGA LUCIA RESTREPO</v>
      </c>
      <c r="I300" s="26">
        <f>VLOOKUP(C300,[3]Resumen!$F$3:$Q$367,3,0)</f>
        <v>0.90721649484536082</v>
      </c>
      <c r="J300" s="26">
        <f>VLOOKUP(C300,[3]Resumen!$F$3:$Q$367,4,0)</f>
        <v>0.81818181818181823</v>
      </c>
      <c r="K300" s="26">
        <f>VLOOKUP(C300,[3]Resumen!$F$3:$Q$367,5,0)</f>
        <v>0.75757575757575757</v>
      </c>
      <c r="L300" s="26">
        <f>VLOOKUP(C300,[3]Resumen!$F$3:$Q$367,6,0)</f>
        <v>0.9509803921568627</v>
      </c>
      <c r="M300" s="26">
        <f>VLOOKUP(C300,[3]Resumen!$F$3:$Q$367,7,0)</f>
        <v>0.80952380952380953</v>
      </c>
      <c r="N300" s="26">
        <f>VLOOKUP(C300,[3]Resumen!$F$3:$Q$367,8,0)</f>
        <v>0.81481481481481477</v>
      </c>
      <c r="O300" s="61">
        <f t="shared" si="12"/>
        <v>0.84304884784973722</v>
      </c>
      <c r="P300" s="26">
        <f>VLOOKUP(C300,[3]Resumen!$F$3:$Q$367,9,0)</f>
        <v>0.95238095238095233</v>
      </c>
      <c r="Q300" s="26">
        <f>VLOOKUP(C300,[3]Resumen!$F$3:$Q$367,10,0)</f>
        <v>0.79761904761904767</v>
      </c>
      <c r="R300" s="26">
        <f>VLOOKUP(C300,[3]Resumen!$F$3:$Q$367,11,0)</f>
        <v>0.97619047619047616</v>
      </c>
      <c r="S300" s="35">
        <f>VLOOKUP(C300,[3]Resumen!$F$3:$Q$367,12,0)</f>
        <v>0.69135802469135799</v>
      </c>
      <c r="T300" s="26">
        <v>0.91666666666666663</v>
      </c>
      <c r="U300" s="36">
        <v>0.52380952380952384</v>
      </c>
      <c r="V300" s="61">
        <f t="shared" si="13"/>
        <v>0.80967078189300412</v>
      </c>
      <c r="W300" s="52">
        <f t="shared" si="14"/>
        <v>-3.3378065956733094E-2</v>
      </c>
      <c r="X300" s="57"/>
      <c r="Y300" s="58"/>
    </row>
    <row r="301" spans="2:25" ht="13.5" x14ac:dyDescent="0.35">
      <c r="B301" s="43">
        <v>299</v>
      </c>
      <c r="C301" s="49">
        <v>110298</v>
      </c>
      <c r="D301" s="48" t="s">
        <v>457</v>
      </c>
      <c r="E301" s="48" t="s">
        <v>64</v>
      </c>
      <c r="F301" s="48" t="str">
        <f>VLOOKUP(C301,'[2]Control programa E'!$B$13:$M$390,12,0)</f>
        <v>Área Sur</v>
      </c>
      <c r="G301" s="48" t="str">
        <f>VLOOKUP(C301,'[2]Control programa E'!$B$13:$W$390,22,0)</f>
        <v>GREEN SAS: Jose Vicente Enriquez</v>
      </c>
      <c r="H301" s="48" t="str">
        <f>VLOOKUP(C301,'[2]Control programa E'!$B$13:$R$390,17,0)</f>
        <v>CLAUDIA PINILLA</v>
      </c>
      <c r="I301" s="23">
        <f>VLOOKUP(C301,[3]Resumen!$F$3:$Q$367,3,0)</f>
        <v>0.79381443298969068</v>
      </c>
      <c r="J301" s="34">
        <f>VLOOKUP(C301,[3]Resumen!$F$3:$Q$367,4,0)</f>
        <v>0.65686274509803921</v>
      </c>
      <c r="K301" s="34">
        <f>VLOOKUP(C301,[3]Resumen!$F$3:$Q$367,5,0)</f>
        <v>0.74226804123711343</v>
      </c>
      <c r="L301" s="37">
        <f>VLOOKUP(C301,[3]Resumen!$F$3:$Q$367,6,0)</f>
        <v>0.33333333333333331</v>
      </c>
      <c r="M301" s="34">
        <f>VLOOKUP(C301,[3]Resumen!$F$3:$Q$367,7,0)</f>
        <v>0.7142857142857143</v>
      </c>
      <c r="N301" s="59" t="s">
        <v>548</v>
      </c>
      <c r="O301" s="60">
        <f t="shared" si="12"/>
        <v>0.64811285338877833</v>
      </c>
      <c r="P301" s="59" t="s">
        <v>548</v>
      </c>
      <c r="Q301" s="59" t="s">
        <v>548</v>
      </c>
      <c r="R301" s="59" t="s">
        <v>548</v>
      </c>
      <c r="S301" s="59" t="s">
        <v>548</v>
      </c>
      <c r="T301" s="34">
        <v>0.63095238095238093</v>
      </c>
      <c r="U301" s="23">
        <v>0.79761904761904767</v>
      </c>
      <c r="V301" s="60">
        <f t="shared" si="13"/>
        <v>0.7142857142857143</v>
      </c>
      <c r="W301" s="51">
        <f t="shared" si="14"/>
        <v>6.617286089693597E-2</v>
      </c>
      <c r="X301" s="57"/>
      <c r="Y301" s="58"/>
    </row>
    <row r="302" spans="2:25" ht="13.5" x14ac:dyDescent="0.35">
      <c r="B302" s="45">
        <v>300</v>
      </c>
      <c r="C302" s="47">
        <v>170940</v>
      </c>
      <c r="D302" s="46" t="s">
        <v>458</v>
      </c>
      <c r="E302" s="46" t="s">
        <v>68</v>
      </c>
      <c r="F302" s="46" t="str">
        <f>VLOOKUP(C302,'[2]Control programa E'!$B$13:$M$390,12,0)</f>
        <v>Área Norte</v>
      </c>
      <c r="G302" s="46">
        <f>VLOOKUP(C302,'[2]Control programa E'!$B$13:$W$390,22,0)</f>
        <v>0</v>
      </c>
      <c r="H302" s="46" t="str">
        <f>VLOOKUP(C302,'[2]Control programa E'!$B$13:$R$390,17,0)</f>
        <v>ANGELA BARANDICA</v>
      </c>
      <c r="I302" s="35">
        <f>VLOOKUP(C302,[3]Resumen!$F$3:$Q$367,3,0)</f>
        <v>0.6767676767676768</v>
      </c>
      <c r="J302" s="26">
        <f>VLOOKUP(C302,[3]Resumen!$F$3:$Q$367,4,0)</f>
        <v>0.81052631578947365</v>
      </c>
      <c r="K302" s="36">
        <f>VLOOKUP(C302,[3]Resumen!$F$3:$Q$367,5,0)</f>
        <v>0.45263157894736844</v>
      </c>
      <c r="L302" s="36">
        <f>VLOOKUP(C302,[3]Resumen!$F$3:$Q$367,6,0)</f>
        <v>0.34343434343434343</v>
      </c>
      <c r="M302" s="35">
        <f>VLOOKUP(C302,[3]Resumen!$F$3:$Q$367,7,0)</f>
        <v>0.62962962962962965</v>
      </c>
      <c r="N302" s="36">
        <f>VLOOKUP(C302,[3]Resumen!$F$3:$Q$367,8,0)</f>
        <v>0.49382716049382713</v>
      </c>
      <c r="O302" s="61">
        <f t="shared" si="12"/>
        <v>0.56780278417705321</v>
      </c>
      <c r="P302" s="26">
        <f>VLOOKUP(C302,[3]Resumen!$F$3:$Q$367,9,0)</f>
        <v>0.77777777777777779</v>
      </c>
      <c r="Q302" s="36">
        <f>VLOOKUP(C302,[3]Resumen!$F$3:$Q$367,10,0)</f>
        <v>0.5714285714285714</v>
      </c>
      <c r="R302" s="35">
        <f>VLOOKUP(C302,[3]Resumen!$F$3:$Q$367,11,0)</f>
        <v>0.71604938271604934</v>
      </c>
      <c r="S302" s="36">
        <f>VLOOKUP(C302,[3]Resumen!$F$3:$Q$367,12,0)</f>
        <v>0.5679012345679012</v>
      </c>
      <c r="T302" s="26">
        <v>0.9285714285714286</v>
      </c>
      <c r="U302" s="36">
        <v>0.48148148148148145</v>
      </c>
      <c r="V302" s="61">
        <f t="shared" si="13"/>
        <v>0.67386831275720172</v>
      </c>
      <c r="W302" s="52">
        <f t="shared" si="14"/>
        <v>0.1060655285801485</v>
      </c>
      <c r="X302" s="57"/>
      <c r="Y302" s="58"/>
    </row>
    <row r="303" spans="2:25" ht="13.5" x14ac:dyDescent="0.35">
      <c r="B303" s="43">
        <v>301</v>
      </c>
      <c r="C303" s="49">
        <v>110755</v>
      </c>
      <c r="D303" s="48" t="s">
        <v>459</v>
      </c>
      <c r="E303" s="48" t="s">
        <v>64</v>
      </c>
      <c r="F303" s="48" t="str">
        <f>VLOOKUP(C303,'[2]Control programa E'!$B$13:$M$390,12,0)</f>
        <v>Área Sur</v>
      </c>
      <c r="G303" s="48" t="str">
        <f>VLOOKUP(C303,'[2]Control programa E'!$B$13:$W$390,22,0)</f>
        <v>PROVESERVICIOS S.A.</v>
      </c>
      <c r="H303" s="48" t="str">
        <f>VLOOKUP(C303,'[2]Control programa E'!$B$13:$R$390,17,0)</f>
        <v>CLAUDIA PINILLA</v>
      </c>
      <c r="I303" s="23">
        <f>VLOOKUP(C303,[3]Resumen!$F$3:$Q$367,3,0)</f>
        <v>0.91752577319587625</v>
      </c>
      <c r="J303" s="34">
        <f>VLOOKUP(C303,[3]Resumen!$F$3:$Q$367,4,0)</f>
        <v>0.61458333333333337</v>
      </c>
      <c r="K303" s="23">
        <f>VLOOKUP(C303,[3]Resumen!$F$3:$Q$367,5,0)</f>
        <v>0.87254901960784315</v>
      </c>
      <c r="L303" s="34">
        <f>VLOOKUP(C303,[3]Resumen!$F$3:$Q$367,6,0)</f>
        <v>0.61616161616161613</v>
      </c>
      <c r="M303" s="34">
        <f>VLOOKUP(C303,[3]Resumen!$F$3:$Q$367,7,0)</f>
        <v>0.6071428571428571</v>
      </c>
      <c r="N303" s="23">
        <f>VLOOKUP(C303,[3]Resumen!$F$3:$Q$367,8,0)</f>
        <v>0.7857142857142857</v>
      </c>
      <c r="O303" s="60">
        <f t="shared" si="12"/>
        <v>0.73561281419263536</v>
      </c>
      <c r="P303" s="23">
        <f>VLOOKUP(C303,[3]Resumen!$F$3:$Q$367,9,0)</f>
        <v>0.9285714285714286</v>
      </c>
      <c r="Q303" s="23">
        <f>VLOOKUP(C303,[3]Resumen!$F$3:$Q$367,10,0)</f>
        <v>0.94047619047619047</v>
      </c>
      <c r="R303" s="23">
        <f>VLOOKUP(C303,[3]Resumen!$F$3:$Q$367,11,0)</f>
        <v>0.79761904761904767</v>
      </c>
      <c r="S303" s="23">
        <f>VLOOKUP(C303,[3]Resumen!$F$3:$Q$367,12,0)</f>
        <v>0.86904761904761907</v>
      </c>
      <c r="T303" s="23">
        <v>1</v>
      </c>
      <c r="U303" s="37">
        <v>0.41666666666666669</v>
      </c>
      <c r="V303" s="60">
        <f t="shared" si="13"/>
        <v>0.82539682539682557</v>
      </c>
      <c r="W303" s="51">
        <f t="shared" si="14"/>
        <v>8.9784011204190217E-2</v>
      </c>
      <c r="X303" s="57"/>
      <c r="Y303" s="58"/>
    </row>
    <row r="304" spans="2:25" ht="13.5" x14ac:dyDescent="0.35">
      <c r="B304" s="45">
        <v>302</v>
      </c>
      <c r="C304" s="47">
        <v>154918</v>
      </c>
      <c r="D304" s="46" t="s">
        <v>460</v>
      </c>
      <c r="E304" s="46" t="s">
        <v>177</v>
      </c>
      <c r="F304" s="46" t="str">
        <f>VLOOKUP(C304,'[2]Control programa E'!$B$13:$M$390,12,0)</f>
        <v>Área Sur</v>
      </c>
      <c r="G304" s="46" t="str">
        <f>VLOOKUP(C304,'[2]Control programa E'!$B$13:$W$390,22,0)</f>
        <v>Carla Villa</v>
      </c>
      <c r="H304" s="46" t="str">
        <f>VLOOKUP(C304,'[2]Control programa E'!$B$13:$R$390,17,0)</f>
        <v>ANDRES GARCIA</v>
      </c>
      <c r="I304" s="26">
        <f>VLOOKUP(C304,[3]Resumen!$F$3:$Q$367,3,0)</f>
        <v>0.97979797979797978</v>
      </c>
      <c r="J304" s="26">
        <f>VLOOKUP(C304,[3]Resumen!$F$3:$Q$367,4,0)</f>
        <v>1</v>
      </c>
      <c r="K304" s="26">
        <f>VLOOKUP(C304,[3]Resumen!$F$3:$Q$367,5,0)</f>
        <v>1</v>
      </c>
      <c r="L304" s="26">
        <f>VLOOKUP(C304,[3]Resumen!$F$3:$Q$367,6,0)</f>
        <v>1</v>
      </c>
      <c r="M304" s="26">
        <f>VLOOKUP(C304,[3]Resumen!$F$3:$Q$367,7,0)</f>
        <v>1</v>
      </c>
      <c r="N304" s="26">
        <f>VLOOKUP(C304,[3]Resumen!$F$3:$Q$367,8,0)</f>
        <v>0.9642857142857143</v>
      </c>
      <c r="O304" s="61">
        <f t="shared" si="12"/>
        <v>0.99068061568061561</v>
      </c>
      <c r="P304" s="26">
        <f>VLOOKUP(C304,[3]Resumen!$F$3:$Q$367,9,0)</f>
        <v>0.84523809523809523</v>
      </c>
      <c r="Q304" s="26">
        <f>VLOOKUP(C304,[3]Resumen!$F$3:$Q$367,10,0)</f>
        <v>1</v>
      </c>
      <c r="R304" s="26">
        <f>VLOOKUP(C304,[3]Resumen!$F$3:$Q$367,11,0)</f>
        <v>1</v>
      </c>
      <c r="S304" s="26">
        <f>VLOOKUP(C304,[3]Resumen!$F$3:$Q$367,12,0)</f>
        <v>0.88095238095238093</v>
      </c>
      <c r="T304" s="26">
        <v>0.76190476190476186</v>
      </c>
      <c r="U304" s="35">
        <v>0.65476190476190477</v>
      </c>
      <c r="V304" s="61">
        <f t="shared" si="13"/>
        <v>0.85714285714285721</v>
      </c>
      <c r="W304" s="52">
        <f t="shared" si="14"/>
        <v>-0.1335377585377584</v>
      </c>
      <c r="X304" s="57"/>
      <c r="Y304" s="58"/>
    </row>
    <row r="305" spans="2:25" ht="13.5" x14ac:dyDescent="0.35">
      <c r="B305" s="43">
        <v>303</v>
      </c>
      <c r="C305" s="49">
        <v>110001</v>
      </c>
      <c r="D305" s="48" t="s">
        <v>461</v>
      </c>
      <c r="E305" s="48" t="s">
        <v>78</v>
      </c>
      <c r="F305" s="48" t="str">
        <f>VLOOKUP(C305,'[2]Control programa E'!$B$13:$M$390,12,0)</f>
        <v>Área Centro</v>
      </c>
      <c r="G305" s="48" t="str">
        <f>VLOOKUP(C305,'[2]Control programa E'!$B$13:$W$390,22,0)</f>
        <v>REDH: Humberto Hernandez</v>
      </c>
      <c r="H305" s="48" t="str">
        <f>VLOOKUP(C305,'[2]Control programa E'!$B$13:$R$390,17,0)</f>
        <v>CAROLINA CHAVEZ</v>
      </c>
      <c r="I305" s="37">
        <f>VLOOKUP(C305,[3]Resumen!$F$3:$Q$367,3,0)</f>
        <v>0.59595959595959591</v>
      </c>
      <c r="J305" s="23">
        <f>VLOOKUP(C305,[3]Resumen!$F$3:$Q$367,4,0)</f>
        <v>0.82352941176470584</v>
      </c>
      <c r="K305" s="37">
        <f>VLOOKUP(C305,[3]Resumen!$F$3:$Q$367,5,0)</f>
        <v>0.58823529411764708</v>
      </c>
      <c r="L305" s="34">
        <f>VLOOKUP(C305,[3]Resumen!$F$3:$Q$367,6,0)</f>
        <v>0.67</v>
      </c>
      <c r="M305" s="34">
        <f>VLOOKUP(C305,[3]Resumen!$F$3:$Q$367,7,0)</f>
        <v>0.71951219512195119</v>
      </c>
      <c r="N305" s="23">
        <f>VLOOKUP(C305,[3]Resumen!$F$3:$Q$367,8,0)</f>
        <v>0.76829268292682928</v>
      </c>
      <c r="O305" s="60">
        <f t="shared" si="12"/>
        <v>0.69425486331512154</v>
      </c>
      <c r="P305" s="34">
        <f>VLOOKUP(C305,[3]Resumen!$F$3:$Q$367,9,0)</f>
        <v>0.6785714285714286</v>
      </c>
      <c r="Q305" s="23">
        <f>VLOOKUP(C305,[3]Resumen!$F$3:$Q$367,10,0)</f>
        <v>0.92682926829268297</v>
      </c>
      <c r="R305" s="34">
        <f>VLOOKUP(C305,[3]Resumen!$F$3:$Q$367,11,0)</f>
        <v>0.64634146341463417</v>
      </c>
      <c r="S305" s="23">
        <f>VLOOKUP(C305,[3]Resumen!$F$3:$Q$367,12,0)</f>
        <v>0.88095238095238093</v>
      </c>
      <c r="T305" s="34">
        <v>0.64634146341463417</v>
      </c>
      <c r="U305" s="23">
        <v>0.76829268292682928</v>
      </c>
      <c r="V305" s="60">
        <f t="shared" si="13"/>
        <v>0.75788811459543171</v>
      </c>
      <c r="W305" s="51">
        <f t="shared" si="14"/>
        <v>6.3633251280310166E-2</v>
      </c>
      <c r="X305" s="57"/>
      <c r="Y305" s="58"/>
    </row>
    <row r="306" spans="2:25" ht="13.5" x14ac:dyDescent="0.35">
      <c r="B306" s="45">
        <v>304</v>
      </c>
      <c r="C306" s="47">
        <v>167168</v>
      </c>
      <c r="D306" s="46" t="s">
        <v>463</v>
      </c>
      <c r="E306" s="46" t="s">
        <v>462</v>
      </c>
      <c r="F306" s="46" t="str">
        <f>VLOOKUP(C306,'[2]Control programa E'!$B$13:$M$390,12,0)</f>
        <v>Área Centro</v>
      </c>
      <c r="G306" s="46" t="str">
        <f>VLOOKUP(C306,'[2]Control programa E'!$B$13:$W$390,22,0)</f>
        <v>Combustibles Unigas SAS / Herman Castro, Mauricio Castro/ Hernán Camargo</v>
      </c>
      <c r="H306" s="46" t="str">
        <f>VLOOKUP(C306,'[2]Control programa E'!$B$13:$R$390,17,0)</f>
        <v>CAROLINA CHAVEZ</v>
      </c>
      <c r="I306" s="36">
        <f>VLOOKUP(C306,[3]Resumen!$F$3:$Q$367,3,0)</f>
        <v>0.49484536082474229</v>
      </c>
      <c r="J306" s="26">
        <f>VLOOKUP(C306,[3]Resumen!$F$3:$Q$367,4,0)</f>
        <v>0.91304347826086951</v>
      </c>
      <c r="K306" s="26">
        <f>VLOOKUP(C306,[3]Resumen!$F$3:$Q$367,5,0)</f>
        <v>0.9494949494949495</v>
      </c>
      <c r="L306" s="26">
        <f>VLOOKUP(C306,[3]Resumen!$F$3:$Q$367,6,0)</f>
        <v>0.83333333333333337</v>
      </c>
      <c r="M306" s="26">
        <f>VLOOKUP(C306,[3]Resumen!$F$3:$Q$367,7,0)</f>
        <v>0.95121951219512191</v>
      </c>
      <c r="N306" s="35">
        <f>VLOOKUP(C306,[3]Resumen!$F$3:$Q$367,8,0)</f>
        <v>0.74390243902439024</v>
      </c>
      <c r="O306" s="61">
        <f t="shared" si="12"/>
        <v>0.81430651218890127</v>
      </c>
      <c r="P306" s="26">
        <f>VLOOKUP(C306,[3]Resumen!$F$3:$Q$367,9,0)</f>
        <v>0.97619047619047616</v>
      </c>
      <c r="Q306" s="26">
        <f>VLOOKUP(C306,[3]Resumen!$F$3:$Q$367,10,0)</f>
        <v>0.9285714285714286</v>
      </c>
      <c r="R306" s="26">
        <f>VLOOKUP(C306,[3]Resumen!$F$3:$Q$367,11,0)</f>
        <v>0.91666666666666663</v>
      </c>
      <c r="S306" s="26">
        <f>VLOOKUP(C306,[3]Resumen!$F$3:$Q$367,12,0)</f>
        <v>0.97560975609756095</v>
      </c>
      <c r="T306" s="35">
        <v>0.6071428571428571</v>
      </c>
      <c r="U306" s="26">
        <v>0.8125</v>
      </c>
      <c r="V306" s="61">
        <f t="shared" si="13"/>
        <v>0.86944686411149819</v>
      </c>
      <c r="W306" s="52">
        <f t="shared" si="14"/>
        <v>5.514035192259692E-2</v>
      </c>
      <c r="X306" s="57"/>
      <c r="Y306" s="58"/>
    </row>
    <row r="307" spans="2:25" ht="13.5" x14ac:dyDescent="0.35">
      <c r="B307" s="43">
        <v>305</v>
      </c>
      <c r="C307" s="49">
        <v>109698</v>
      </c>
      <c r="D307" s="48" t="s">
        <v>464</v>
      </c>
      <c r="E307" s="48" t="s">
        <v>78</v>
      </c>
      <c r="F307" s="48" t="str">
        <f>VLOOKUP(C307,'[2]Control programa E'!$B$13:$M$390,12,0)</f>
        <v>Área Centro</v>
      </c>
      <c r="G307" s="48" t="str">
        <f>VLOOKUP(C307,'[2]Control programa E'!$B$13:$W$390,22,0)</f>
        <v>REDH: Humberto Hernandez</v>
      </c>
      <c r="H307" s="48" t="str">
        <f>VLOOKUP(C307,'[2]Control programa E'!$B$13:$R$390,17,0)</f>
        <v>CAROLINA CHAVEZ</v>
      </c>
      <c r="I307" s="23">
        <f>VLOOKUP(C307,[3]Resumen!$F$3:$Q$367,3,0)</f>
        <v>0.90196078431372551</v>
      </c>
      <c r="J307" s="23">
        <f>VLOOKUP(C307,[3]Resumen!$F$3:$Q$367,4,0)</f>
        <v>0.89215686274509809</v>
      </c>
      <c r="K307" s="23">
        <f>VLOOKUP(C307,[3]Resumen!$F$3:$Q$367,5,0)</f>
        <v>0.8</v>
      </c>
      <c r="L307" s="23">
        <f>VLOOKUP(C307,[3]Resumen!$F$3:$Q$367,6,0)</f>
        <v>0.86</v>
      </c>
      <c r="M307" s="23">
        <f>VLOOKUP(C307,[3]Resumen!$F$3:$Q$367,7,0)</f>
        <v>0.83333333333333337</v>
      </c>
      <c r="N307" s="23">
        <f>VLOOKUP(C307,[3]Resumen!$F$3:$Q$367,8,0)</f>
        <v>0.87804878048780488</v>
      </c>
      <c r="O307" s="60">
        <f t="shared" si="12"/>
        <v>0.86091662681332692</v>
      </c>
      <c r="P307" s="23">
        <f>VLOOKUP(C307,[3]Resumen!$F$3:$Q$367,9,0)</f>
        <v>0.93902439024390238</v>
      </c>
      <c r="Q307" s="23">
        <f>VLOOKUP(C307,[3]Resumen!$F$3:$Q$367,10,0)</f>
        <v>0.88749999999999996</v>
      </c>
      <c r="R307" s="23">
        <f>VLOOKUP(C307,[3]Resumen!$F$3:$Q$367,11,0)</f>
        <v>0.83750000000000002</v>
      </c>
      <c r="S307" s="34">
        <f>VLOOKUP(C307,[3]Resumen!$F$3:$Q$367,12,0)</f>
        <v>0.64634146341463417</v>
      </c>
      <c r="T307" s="34">
        <v>0.61904761904761907</v>
      </c>
      <c r="U307" s="23">
        <v>0.79518072289156627</v>
      </c>
      <c r="V307" s="60">
        <f t="shared" si="13"/>
        <v>0.78743236593295363</v>
      </c>
      <c r="W307" s="51">
        <f t="shared" si="14"/>
        <v>-7.3484260880373298E-2</v>
      </c>
      <c r="X307" s="57"/>
      <c r="Y307" s="58"/>
    </row>
    <row r="308" spans="2:25" ht="13.5" x14ac:dyDescent="0.35">
      <c r="B308" s="45">
        <v>306</v>
      </c>
      <c r="C308" s="47">
        <v>112323</v>
      </c>
      <c r="D308" s="46" t="s">
        <v>466</v>
      </c>
      <c r="E308" s="46" t="s">
        <v>465</v>
      </c>
      <c r="F308" s="46" t="str">
        <f>VLOOKUP(C308,'[2]Control programa E'!$B$13:$M$390,12,0)</f>
        <v>Área Centro</v>
      </c>
      <c r="G308" s="46" t="str">
        <f>VLOOKUP(C308,'[2]Control programa E'!$B$13:$W$390,22,0)</f>
        <v>Adriana Concha</v>
      </c>
      <c r="H308" s="46" t="str">
        <f>VLOOKUP(C308,'[2]Control programa E'!$B$13:$R$390,17,0)</f>
        <v xml:space="preserve">JUAN PABLO PIÑEROS </v>
      </c>
      <c r="I308" s="35">
        <f>VLOOKUP(C308,[3]Resumen!$F$3:$Q$367,3,0)</f>
        <v>0.7</v>
      </c>
      <c r="J308" s="26">
        <f>VLOOKUP(C308,[3]Resumen!$F$3:$Q$367,4,0)</f>
        <v>0.93814432989690721</v>
      </c>
      <c r="K308" s="26">
        <f>VLOOKUP(C308,[3]Resumen!$F$3:$Q$367,5,0)</f>
        <v>0.97938144329896903</v>
      </c>
      <c r="L308" s="36">
        <f>VLOOKUP(C308,[3]Resumen!$F$3:$Q$367,6,0)</f>
        <v>0.55000000000000004</v>
      </c>
      <c r="M308" s="26">
        <f>VLOOKUP(C308,[3]Resumen!$F$3:$Q$367,7,0)</f>
        <v>0.8902439024390244</v>
      </c>
      <c r="N308" s="26">
        <f>VLOOKUP(C308,[3]Resumen!$F$3:$Q$367,8,0)</f>
        <v>0.8902439024390244</v>
      </c>
      <c r="O308" s="61">
        <f t="shared" si="12"/>
        <v>0.82466892967898764</v>
      </c>
      <c r="P308" s="26">
        <f>VLOOKUP(C308,[3]Resumen!$F$3:$Q$367,9,0)</f>
        <v>0.8902439024390244</v>
      </c>
      <c r="Q308" s="36">
        <f>VLOOKUP(C308,[3]Resumen!$F$3:$Q$367,10,0)</f>
        <v>0.59259259259259256</v>
      </c>
      <c r="R308" s="26">
        <f>VLOOKUP(C308,[3]Resumen!$F$3:$Q$367,11,0)</f>
        <v>0.92682926829268297</v>
      </c>
      <c r="S308" s="35">
        <f>VLOOKUP(C308,[3]Resumen!$F$3:$Q$367,12,0)</f>
        <v>0.73750000000000004</v>
      </c>
      <c r="T308" s="36">
        <v>0.6</v>
      </c>
      <c r="U308" s="26">
        <v>0.79268292682926833</v>
      </c>
      <c r="V308" s="61">
        <f t="shared" si="13"/>
        <v>0.75664144835892799</v>
      </c>
      <c r="W308" s="52">
        <f t="shared" si="14"/>
        <v>-6.8027481320059646E-2</v>
      </c>
      <c r="X308" s="57"/>
      <c r="Y308" s="58"/>
    </row>
    <row r="309" spans="2:25" ht="13.5" x14ac:dyDescent="0.35">
      <c r="B309" s="43">
        <v>307</v>
      </c>
      <c r="C309" s="49">
        <v>110744</v>
      </c>
      <c r="D309" s="48" t="s">
        <v>467</v>
      </c>
      <c r="E309" s="48" t="s">
        <v>13</v>
      </c>
      <c r="F309" s="48" t="str">
        <f>VLOOKUP(C309,'[2]Control programa E'!$B$13:$M$390,12,0)</f>
        <v>Área Sur</v>
      </c>
      <c r="G309" s="48" t="str">
        <f>VLOOKUP(C309,'[2]Control programa E'!$B$13:$W$390,22,0)</f>
        <v xml:space="preserve">Omar Aristizabal </v>
      </c>
      <c r="H309" s="48" t="str">
        <f>VLOOKUP(C309,'[2]Control programa E'!$B$13:$R$390,17,0)</f>
        <v>MARIANA VELEZ</v>
      </c>
      <c r="I309" s="37">
        <f>VLOOKUP(C309,[3]Resumen!$F$3:$Q$367,3,0)</f>
        <v>0.44086021505376344</v>
      </c>
      <c r="J309" s="23">
        <f>VLOOKUP(C309,[3]Resumen!$F$3:$Q$367,4,0)</f>
        <v>0.82828282828282829</v>
      </c>
      <c r="K309" s="23">
        <f>VLOOKUP(C309,[3]Resumen!$F$3:$Q$367,5,0)</f>
        <v>0.84375</v>
      </c>
      <c r="L309" s="34">
        <f>VLOOKUP(C309,[3]Resumen!$F$3:$Q$367,6,0)</f>
        <v>0.73737373737373735</v>
      </c>
      <c r="M309" s="23">
        <f>VLOOKUP(C309,[3]Resumen!$F$3:$Q$367,7,0)</f>
        <v>0.83950617283950613</v>
      </c>
      <c r="N309" s="34">
        <f>VLOOKUP(C309,[3]Resumen!$F$3:$Q$367,8,0)</f>
        <v>0.70370370370370372</v>
      </c>
      <c r="O309" s="60">
        <f t="shared" si="12"/>
        <v>0.73224610954225644</v>
      </c>
      <c r="P309" s="37">
        <f>VLOOKUP(C309,[3]Resumen!$F$3:$Q$367,9,0)</f>
        <v>0.55555555555555558</v>
      </c>
      <c r="Q309" s="23">
        <f>VLOOKUP(C309,[3]Resumen!$F$3:$Q$367,10,0)</f>
        <v>0.97530864197530864</v>
      </c>
      <c r="R309" s="34">
        <f>VLOOKUP(C309,[3]Resumen!$F$3:$Q$367,11,0)</f>
        <v>0.60493827160493829</v>
      </c>
      <c r="S309" s="37">
        <f>VLOOKUP(C309,[3]Resumen!$F$3:$Q$367,12,0)</f>
        <v>0.41975308641975306</v>
      </c>
      <c r="T309" s="34">
        <v>0.70370370370370372</v>
      </c>
      <c r="U309" s="34">
        <v>0.67901234567901236</v>
      </c>
      <c r="V309" s="60">
        <f t="shared" si="13"/>
        <v>0.65637860082304533</v>
      </c>
      <c r="W309" s="51">
        <f t="shared" si="14"/>
        <v>-7.5867508719211108E-2</v>
      </c>
      <c r="X309" s="57"/>
      <c r="Y309" s="58"/>
    </row>
    <row r="310" spans="2:25" ht="13.5" x14ac:dyDescent="0.35">
      <c r="B310" s="45">
        <v>308</v>
      </c>
      <c r="C310" s="47">
        <v>110428</v>
      </c>
      <c r="D310" s="46" t="s">
        <v>469</v>
      </c>
      <c r="E310" s="46" t="s">
        <v>468</v>
      </c>
      <c r="F310" s="46" t="str">
        <f>VLOOKUP(C310,'[2]Control programa E'!$B$13:$M$390,12,0)</f>
        <v>Área Norte</v>
      </c>
      <c r="G310" s="46" t="str">
        <f>VLOOKUP(C310,'[2]Control programa E'!$B$13:$W$390,22,0)</f>
        <v>Albeiro Serna</v>
      </c>
      <c r="H310" s="46" t="str">
        <f>VLOOKUP(C310,'[2]Control programa E'!$B$13:$R$390,17,0)</f>
        <v>ANDRES FELIPE PENNA</v>
      </c>
      <c r="I310" s="26">
        <f>VLOOKUP(C310,[3]Resumen!$F$3:$Q$367,3,0)</f>
        <v>0.92929292929292928</v>
      </c>
      <c r="J310" s="35">
        <f>VLOOKUP(C310,[3]Resumen!$F$3:$Q$367,4,0)</f>
        <v>0.71276595744680848</v>
      </c>
      <c r="K310" s="26">
        <f>VLOOKUP(C310,[3]Resumen!$F$3:$Q$367,5,0)</f>
        <v>0.92783505154639179</v>
      </c>
      <c r="L310" s="26">
        <f>VLOOKUP(C310,[3]Resumen!$F$3:$Q$367,6,0)</f>
        <v>0.8936170212765957</v>
      </c>
      <c r="M310" s="26">
        <f>VLOOKUP(C310,[3]Resumen!$F$3:$Q$367,7,0)</f>
        <v>0.87654320987654322</v>
      </c>
      <c r="N310" s="26">
        <f>VLOOKUP(C310,[3]Resumen!$F$3:$Q$367,8,0)</f>
        <v>0.9135802469135802</v>
      </c>
      <c r="O310" s="61">
        <f t="shared" si="12"/>
        <v>0.87560573605880798</v>
      </c>
      <c r="P310" s="26">
        <f>VLOOKUP(C310,[3]Resumen!$F$3:$Q$367,9,0)</f>
        <v>0.95061728395061729</v>
      </c>
      <c r="Q310" s="26">
        <f>VLOOKUP(C310,[3]Resumen!$F$3:$Q$367,10,0)</f>
        <v>0.95061728395061729</v>
      </c>
      <c r="R310" s="26">
        <f>VLOOKUP(C310,[3]Resumen!$F$3:$Q$367,11,0)</f>
        <v>0.92592592592592593</v>
      </c>
      <c r="S310" s="26">
        <f>VLOOKUP(C310,[3]Resumen!$F$3:$Q$367,12,0)</f>
        <v>1</v>
      </c>
      <c r="T310" s="36">
        <v>0.38271604938271603</v>
      </c>
      <c r="U310" s="26">
        <v>1</v>
      </c>
      <c r="V310" s="61">
        <f t="shared" si="13"/>
        <v>0.86831275720164613</v>
      </c>
      <c r="W310" s="52">
        <f t="shared" si="14"/>
        <v>-7.292978857161847E-3</v>
      </c>
      <c r="X310" s="57"/>
      <c r="Y310" s="58"/>
    </row>
    <row r="311" spans="2:25" ht="13.5" x14ac:dyDescent="0.35">
      <c r="B311" s="43">
        <v>309</v>
      </c>
      <c r="C311" s="49">
        <v>110004</v>
      </c>
      <c r="D311" s="48" t="s">
        <v>471</v>
      </c>
      <c r="E311" s="48" t="s">
        <v>470</v>
      </c>
      <c r="F311" s="48" t="str">
        <f>VLOOKUP(C311,'[2]Control programa E'!$B$13:$M$390,12,0)</f>
        <v>Área Centro</v>
      </c>
      <c r="G311" s="48" t="str">
        <f>VLOOKUP(C311,'[2]Control programa E'!$B$13:$W$390,22,0)</f>
        <v>REDH: Humberto Hernandez</v>
      </c>
      <c r="H311" s="48" t="str">
        <f>VLOOKUP(C311,'[2]Control programa E'!$B$13:$R$390,17,0)</f>
        <v>CAROLINA CHAVEZ</v>
      </c>
      <c r="I311" s="34">
        <f>VLOOKUP(C311,[3]Resumen!$F$3:$Q$367,3,0)</f>
        <v>0.65957446808510634</v>
      </c>
      <c r="J311" s="34">
        <f>VLOOKUP(C311,[3]Resumen!$F$3:$Q$367,4,0)</f>
        <v>0.63541666666666663</v>
      </c>
      <c r="K311" s="37">
        <f>VLOOKUP(C311,[3]Resumen!$F$3:$Q$367,5,0)</f>
        <v>0.47422680412371132</v>
      </c>
      <c r="L311" s="37">
        <f>VLOOKUP(C311,[3]Resumen!$F$3:$Q$367,6,0)</f>
        <v>0.4845360824742268</v>
      </c>
      <c r="M311" s="34">
        <f>VLOOKUP(C311,[3]Resumen!$F$3:$Q$367,7,0)</f>
        <v>0.60759493670886078</v>
      </c>
      <c r="N311" s="37">
        <f>VLOOKUP(C311,[3]Resumen!$F$3:$Q$367,8,0)</f>
        <v>0.37681159420289856</v>
      </c>
      <c r="O311" s="60">
        <f t="shared" si="12"/>
        <v>0.53969342537691178</v>
      </c>
      <c r="P311" s="23">
        <f>VLOOKUP(C311,[3]Resumen!$F$3:$Q$367,9,0)</f>
        <v>0.77333333333333332</v>
      </c>
      <c r="Q311" s="23">
        <f>VLOOKUP(C311,[3]Resumen!$F$3:$Q$367,10,0)</f>
        <v>0.97530864197530864</v>
      </c>
      <c r="R311" s="23">
        <f>VLOOKUP(C311,[3]Resumen!$F$3:$Q$367,11,0)</f>
        <v>0.77215189873417722</v>
      </c>
      <c r="S311" s="23">
        <f>VLOOKUP(C311,[3]Resumen!$F$3:$Q$367,12,0)</f>
        <v>1</v>
      </c>
      <c r="T311" s="37">
        <v>0.56521739130434778</v>
      </c>
      <c r="U311" s="23">
        <v>0.79710144927536231</v>
      </c>
      <c r="V311" s="60">
        <f t="shared" si="13"/>
        <v>0.81385211910375499</v>
      </c>
      <c r="W311" s="51">
        <f t="shared" si="14"/>
        <v>0.27415869372684321</v>
      </c>
      <c r="X311" s="57"/>
      <c r="Y311" s="58"/>
    </row>
    <row r="312" spans="2:25" ht="13.5" x14ac:dyDescent="0.35">
      <c r="B312" s="45">
        <v>310</v>
      </c>
      <c r="C312" s="47">
        <v>170734</v>
      </c>
      <c r="D312" s="46" t="s">
        <v>472</v>
      </c>
      <c r="E312" s="46" t="s">
        <v>359</v>
      </c>
      <c r="F312" s="46" t="str">
        <f>VLOOKUP(C312,'[2]Control programa E'!$B$13:$M$390,12,0)</f>
        <v>Área Sur</v>
      </c>
      <c r="G312" s="46" t="str">
        <f>VLOOKUP(C312,'[2]Control programa E'!$B$13:$W$390,22,0)</f>
        <v>REDH: Humberto Hernandez</v>
      </c>
      <c r="H312" s="46" t="str">
        <f>VLOOKUP(C312,'[2]Control programa E'!$B$13:$R$390,17,0)</f>
        <v>CATALINA QUINTERO</v>
      </c>
      <c r="I312" s="35">
        <f>VLOOKUP(C312,[3]Resumen!$F$3:$Q$367,3,0)</f>
        <v>0.67708333333333337</v>
      </c>
      <c r="J312" s="35">
        <f>VLOOKUP(C312,[3]Resumen!$F$3:$Q$367,4,0)</f>
        <v>0.6767676767676768</v>
      </c>
      <c r="K312" s="36">
        <f>VLOOKUP(C312,[3]Resumen!$F$3:$Q$367,5,0)</f>
        <v>0.43434343434343436</v>
      </c>
      <c r="L312" s="26">
        <f>VLOOKUP(C312,[3]Resumen!$F$3:$Q$367,6,0)</f>
        <v>0.9375</v>
      </c>
      <c r="M312" s="26">
        <f>VLOOKUP(C312,[3]Resumen!$F$3:$Q$367,7,0)</f>
        <v>0.95061728395061729</v>
      </c>
      <c r="N312" s="26">
        <f>VLOOKUP(C312,[3]Resumen!$F$3:$Q$367,8,0)</f>
        <v>1</v>
      </c>
      <c r="O312" s="61">
        <f t="shared" si="12"/>
        <v>0.77938528806584362</v>
      </c>
      <c r="P312" s="26">
        <f>VLOOKUP(C312,[3]Resumen!$F$3:$Q$367,9,0)</f>
        <v>0.83544303797468356</v>
      </c>
      <c r="Q312" s="26">
        <f>VLOOKUP(C312,[3]Resumen!$F$3:$Q$367,10,0)</f>
        <v>1</v>
      </c>
      <c r="R312" s="26">
        <f>VLOOKUP(C312,[3]Resumen!$F$3:$Q$367,11,0)</f>
        <v>1</v>
      </c>
      <c r="S312" s="26">
        <f>VLOOKUP(C312,[3]Resumen!$F$3:$Q$367,12,0)</f>
        <v>0.83950617283950613</v>
      </c>
      <c r="T312" s="36">
        <v>0.38271604938271603</v>
      </c>
      <c r="U312" s="26">
        <v>0.97530864197530864</v>
      </c>
      <c r="V312" s="61">
        <f t="shared" si="13"/>
        <v>0.83882898369536907</v>
      </c>
      <c r="W312" s="52">
        <f t="shared" si="14"/>
        <v>5.944369562952545E-2</v>
      </c>
      <c r="X312" s="57"/>
      <c r="Y312" s="58"/>
    </row>
    <row r="313" spans="2:25" ht="13.5" x14ac:dyDescent="0.35">
      <c r="B313" s="43">
        <v>311</v>
      </c>
      <c r="C313" s="49">
        <v>111026</v>
      </c>
      <c r="D313" s="48" t="s">
        <v>473</v>
      </c>
      <c r="E313" s="48" t="s">
        <v>215</v>
      </c>
      <c r="F313" s="48" t="str">
        <f>VLOOKUP(C313,'[2]Control programa E'!$B$13:$M$390,12,0)</f>
        <v>Área Norte</v>
      </c>
      <c r="G313" s="48" t="str">
        <f>VLOOKUP(C313,'[2]Control programa E'!$B$13:$W$390,22,0)</f>
        <v>COESCO: Alexander Trujillo</v>
      </c>
      <c r="H313" s="48" t="str">
        <f>VLOOKUP(C313,'[2]Control programa E'!$B$13:$R$390,17,0)</f>
        <v>ANDRES FELIPE PENNA</v>
      </c>
      <c r="I313" s="23">
        <f>VLOOKUP(C313,[3]Resumen!$F$3:$Q$367,3,0)</f>
        <v>0.97979797979797978</v>
      </c>
      <c r="J313" s="23">
        <f>VLOOKUP(C313,[3]Resumen!$F$3:$Q$367,4,0)</f>
        <v>0.78787878787878785</v>
      </c>
      <c r="K313" s="23">
        <f>VLOOKUP(C313,[3]Resumen!$F$3:$Q$367,5,0)</f>
        <v>1</v>
      </c>
      <c r="L313" s="34">
        <f>VLOOKUP(C313,[3]Resumen!$F$3:$Q$367,6,0)</f>
        <v>0.65656565656565657</v>
      </c>
      <c r="M313" s="34">
        <f>VLOOKUP(C313,[3]Resumen!$F$3:$Q$367,7,0)</f>
        <v>0.66666666666666663</v>
      </c>
      <c r="N313" s="23">
        <f>VLOOKUP(C313,[3]Resumen!$F$3:$Q$367,8,0)</f>
        <v>0.9642857142857143</v>
      </c>
      <c r="O313" s="60">
        <f t="shared" si="12"/>
        <v>0.84253246753246758</v>
      </c>
      <c r="P313" s="23">
        <f>VLOOKUP(C313,[3]Resumen!$F$3:$Q$367,9,0)</f>
        <v>0.97619047619047616</v>
      </c>
      <c r="Q313" s="23">
        <f>VLOOKUP(C313,[3]Resumen!$F$3:$Q$367,10,0)</f>
        <v>0.9285714285714286</v>
      </c>
      <c r="R313" s="23">
        <f>VLOOKUP(C313,[3]Resumen!$F$3:$Q$367,11,0)</f>
        <v>0.75</v>
      </c>
      <c r="S313" s="23">
        <f>VLOOKUP(C313,[3]Resumen!$F$3:$Q$367,12,0)</f>
        <v>0.75</v>
      </c>
      <c r="T313" s="23">
        <v>0.97619047619047616</v>
      </c>
      <c r="U313" s="37">
        <v>0.38095238095238093</v>
      </c>
      <c r="V313" s="60">
        <f t="shared" si="13"/>
        <v>0.7936507936507935</v>
      </c>
      <c r="W313" s="51">
        <f t="shared" si="14"/>
        <v>-4.8881673881674081E-2</v>
      </c>
      <c r="X313" s="57"/>
      <c r="Y313" s="58"/>
    </row>
    <row r="314" spans="2:25" ht="13.5" x14ac:dyDescent="0.35">
      <c r="B314" s="45">
        <v>312</v>
      </c>
      <c r="C314" s="47">
        <v>109777</v>
      </c>
      <c r="D314" s="46" t="s">
        <v>474</v>
      </c>
      <c r="E314" s="46" t="s">
        <v>64</v>
      </c>
      <c r="F314" s="46" t="str">
        <f>VLOOKUP(C314,'[2]Control programa E'!$B$13:$M$390,12,0)</f>
        <v>Área Sur</v>
      </c>
      <c r="G314" s="46" t="str">
        <f>VLOOKUP(C314,'[2]Control programa E'!$B$13:$W$390,22,0)</f>
        <v>GREEN SAS: Jose Vicente Enriquez</v>
      </c>
      <c r="H314" s="46" t="str">
        <f>VLOOKUP(C314,'[2]Control programa E'!$B$13:$R$390,17,0)</f>
        <v>CLAUDIA PINILLA</v>
      </c>
      <c r="I314" s="35">
        <f>VLOOKUP(C314,[3]Resumen!$F$3:$Q$367,3,0)</f>
        <v>0.65263157894736845</v>
      </c>
      <c r="J314" s="35">
        <f>VLOOKUP(C314,[3]Resumen!$F$3:$Q$367,4,0)</f>
        <v>0.73737373737373735</v>
      </c>
      <c r="K314" s="26">
        <f>VLOOKUP(C314,[3]Resumen!$F$3:$Q$367,5,0)</f>
        <v>0.75238095238095237</v>
      </c>
      <c r="L314" s="35">
        <f>VLOOKUP(C314,[3]Resumen!$F$3:$Q$367,6,0)</f>
        <v>0.61702127659574468</v>
      </c>
      <c r="M314" s="35">
        <f>VLOOKUP(C314,[3]Resumen!$F$3:$Q$367,7,0)</f>
        <v>0.61904761904761907</v>
      </c>
      <c r="N314" s="59" t="s">
        <v>548</v>
      </c>
      <c r="O314" s="61">
        <f t="shared" si="12"/>
        <v>0.67569103286908438</v>
      </c>
      <c r="P314" s="59" t="s">
        <v>548</v>
      </c>
      <c r="Q314" s="59" t="s">
        <v>548</v>
      </c>
      <c r="R314" s="59" t="s">
        <v>548</v>
      </c>
      <c r="S314" s="59" t="s">
        <v>548</v>
      </c>
      <c r="T314" s="36">
        <v>0.58333333333333337</v>
      </c>
      <c r="U314" s="26">
        <v>0.77380952380952384</v>
      </c>
      <c r="V314" s="61">
        <f t="shared" si="13"/>
        <v>0.6785714285714286</v>
      </c>
      <c r="W314" s="52">
        <f t="shared" si="14"/>
        <v>2.8803957023442184E-3</v>
      </c>
      <c r="X314" s="57"/>
      <c r="Y314" s="58"/>
    </row>
    <row r="315" spans="2:25" ht="13.5" x14ac:dyDescent="0.35">
      <c r="B315" s="43">
        <v>313</v>
      </c>
      <c r="C315" s="49">
        <v>167198</v>
      </c>
      <c r="D315" s="48" t="s">
        <v>475</v>
      </c>
      <c r="E315" s="48" t="s">
        <v>78</v>
      </c>
      <c r="F315" s="48" t="str">
        <f>VLOOKUP(C315,'[2]Control programa E'!$B$13:$M$390,12,0)</f>
        <v>Área Centro</v>
      </c>
      <c r="G315" s="48" t="str">
        <f>VLOOKUP(C315,'[2]Control programa E'!$B$13:$W$390,22,0)</f>
        <v>Combustibles Unigas SAS / Herman Castro, Mauricio Castro/ Hernán Camargo</v>
      </c>
      <c r="H315" s="48" t="str">
        <f>VLOOKUP(C315,'[2]Control programa E'!$B$13:$R$390,17,0)</f>
        <v>CAROLINA CHAVEZ</v>
      </c>
      <c r="I315" s="23">
        <f>VLOOKUP(C315,[3]Resumen!$F$3:$Q$367,3,0)</f>
        <v>0.92473118279569888</v>
      </c>
      <c r="J315" s="23">
        <f>VLOOKUP(C315,[3]Resumen!$F$3:$Q$367,4,0)</f>
        <v>0.75268817204301075</v>
      </c>
      <c r="K315" s="23">
        <f>VLOOKUP(C315,[3]Resumen!$F$3:$Q$367,5,0)</f>
        <v>0.88</v>
      </c>
      <c r="L315" s="34">
        <f>VLOOKUP(C315,[3]Resumen!$F$3:$Q$367,6,0)</f>
        <v>0.62105263157894741</v>
      </c>
      <c r="M315" s="23">
        <f>VLOOKUP(C315,[3]Resumen!$F$3:$Q$367,7,0)</f>
        <v>1</v>
      </c>
      <c r="N315" s="23">
        <f>VLOOKUP(C315,[3]Resumen!$F$3:$Q$367,8,0)</f>
        <v>0.76190476190476186</v>
      </c>
      <c r="O315" s="60">
        <f t="shared" si="12"/>
        <v>0.82339612472040313</v>
      </c>
      <c r="P315" s="37">
        <f>VLOOKUP(C315,[3]Resumen!$F$3:$Q$367,9,0)</f>
        <v>0.34523809523809523</v>
      </c>
      <c r="Q315" s="23">
        <f>VLOOKUP(C315,[3]Resumen!$F$3:$Q$367,10,0)</f>
        <v>0.84810126582278478</v>
      </c>
      <c r="R315" s="23">
        <f>VLOOKUP(C315,[3]Resumen!$F$3:$Q$367,11,0)</f>
        <v>0.97619047619047616</v>
      </c>
      <c r="S315" s="23">
        <f>VLOOKUP(C315,[3]Resumen!$F$3:$Q$367,12,0)</f>
        <v>0.76249999999999996</v>
      </c>
      <c r="T315" s="34">
        <v>0.65853658536585369</v>
      </c>
      <c r="U315" s="34">
        <v>0.69512195121951215</v>
      </c>
      <c r="V315" s="60">
        <f t="shared" si="13"/>
        <v>0.7142813956394537</v>
      </c>
      <c r="W315" s="51">
        <f t="shared" si="14"/>
        <v>-0.10911472908094944</v>
      </c>
      <c r="X315" s="57"/>
      <c r="Y315" s="58"/>
    </row>
    <row r="316" spans="2:25" ht="13.5" x14ac:dyDescent="0.35">
      <c r="B316" s="45">
        <v>314</v>
      </c>
      <c r="C316" s="47">
        <v>154677</v>
      </c>
      <c r="D316" s="46" t="s">
        <v>476</v>
      </c>
      <c r="E316" s="46" t="s">
        <v>215</v>
      </c>
      <c r="F316" s="46" t="str">
        <f>VLOOKUP(C316,'[2]Control programa E'!$B$13:$M$390,12,0)</f>
        <v>Área Norte</v>
      </c>
      <c r="G316" s="46" t="str">
        <f>VLOOKUP(C316,'[2]Control programa E'!$B$13:$W$390,22,0)</f>
        <v>ACEVEDO: Cesar Acevedo</v>
      </c>
      <c r="H316" s="46" t="str">
        <f>VLOOKUP(C316,'[2]Control programa E'!$B$13:$R$390,17,0)</f>
        <v>ALVARO GUTIERREZ</v>
      </c>
      <c r="I316" s="26">
        <f>VLOOKUP(C316,[3]Resumen!$F$3:$Q$367,3,0)</f>
        <v>0.79381443298969068</v>
      </c>
      <c r="J316" s="26">
        <f>VLOOKUP(C316,[3]Resumen!$F$3:$Q$367,4,0)</f>
        <v>0.91176470588235292</v>
      </c>
      <c r="K316" s="26">
        <f>VLOOKUP(C316,[3]Resumen!$F$3:$Q$367,5,0)</f>
        <v>0.83838383838383834</v>
      </c>
      <c r="L316" s="26">
        <f>VLOOKUP(C316,[3]Resumen!$F$3:$Q$367,6,0)</f>
        <v>0.86868686868686873</v>
      </c>
      <c r="M316" s="26">
        <f>VLOOKUP(C316,[3]Resumen!$F$3:$Q$367,7,0)</f>
        <v>0.84523809523809523</v>
      </c>
      <c r="N316" s="26">
        <f>VLOOKUP(C316,[3]Resumen!$F$3:$Q$367,8,0)</f>
        <v>0.91666666666666663</v>
      </c>
      <c r="O316" s="61">
        <f t="shared" si="12"/>
        <v>0.86242576797458537</v>
      </c>
      <c r="P316" s="26">
        <f>VLOOKUP(C316,[3]Resumen!$F$3:$Q$367,9,0)</f>
        <v>0.86904761904761907</v>
      </c>
      <c r="Q316" s="26">
        <f>VLOOKUP(C316,[3]Resumen!$F$3:$Q$367,10,0)</f>
        <v>0.84523809523809523</v>
      </c>
      <c r="R316" s="35">
        <f>VLOOKUP(C316,[3]Resumen!$F$3:$Q$367,11,0)</f>
        <v>0.69047619047619047</v>
      </c>
      <c r="S316" s="26">
        <f>VLOOKUP(C316,[3]Resumen!$F$3:$Q$367,12,0)</f>
        <v>0.8571428571428571</v>
      </c>
      <c r="T316" s="26">
        <v>0.77380952380952384</v>
      </c>
      <c r="U316" s="36">
        <v>0.5714285714285714</v>
      </c>
      <c r="V316" s="61">
        <f t="shared" si="13"/>
        <v>0.7678571428571429</v>
      </c>
      <c r="W316" s="52">
        <f t="shared" si="14"/>
        <v>-9.4568625117442462E-2</v>
      </c>
      <c r="X316" s="57"/>
      <c r="Y316" s="58"/>
    </row>
    <row r="317" spans="2:25" ht="13.5" x14ac:dyDescent="0.35">
      <c r="B317" s="43">
        <v>315</v>
      </c>
      <c r="C317" s="49">
        <v>111643</v>
      </c>
      <c r="D317" s="48" t="s">
        <v>477</v>
      </c>
      <c r="E317" s="48" t="s">
        <v>236</v>
      </c>
      <c r="F317" s="48" t="str">
        <f>VLOOKUP(C317,'[2]Control programa E'!$B$13:$M$390,12,0)</f>
        <v>Área Sur</v>
      </c>
      <c r="G317" s="48" t="str">
        <f>VLOOKUP(C317,'[2]Control programa E'!$B$13:$W$390,22,0)</f>
        <v xml:space="preserve"> Henry Azuero, Enrique Azuero</v>
      </c>
      <c r="H317" s="48" t="str">
        <f>VLOOKUP(C317,'[2]Control programa E'!$B$13:$R$390,17,0)</f>
        <v>JOHANA BOTERO</v>
      </c>
      <c r="I317" s="23">
        <f>VLOOKUP(C317,[3]Resumen!$F$3:$Q$367,3,0)</f>
        <v>0.84313725490196079</v>
      </c>
      <c r="J317" s="34">
        <f>VLOOKUP(C317,[3]Resumen!$F$3:$Q$367,4,0)</f>
        <v>0.74747474747474751</v>
      </c>
      <c r="K317" s="23">
        <f>VLOOKUP(C317,[3]Resumen!$F$3:$Q$367,5,0)</f>
        <v>0.9509803921568627</v>
      </c>
      <c r="L317" s="23">
        <f>VLOOKUP(C317,[3]Resumen!$F$3:$Q$367,6,0)</f>
        <v>0.93137254901960786</v>
      </c>
      <c r="M317" s="23">
        <f>VLOOKUP(C317,[3]Resumen!$F$3:$Q$367,7,0)</f>
        <v>0.94047619047619047</v>
      </c>
      <c r="N317" s="23">
        <f>VLOOKUP(C317,[3]Resumen!$F$3:$Q$367,8,0)</f>
        <v>0.9642857142857143</v>
      </c>
      <c r="O317" s="60">
        <f t="shared" si="12"/>
        <v>0.89628780805251396</v>
      </c>
      <c r="P317" s="23">
        <f>VLOOKUP(C317,[3]Resumen!$F$3:$Q$367,9,0)</f>
        <v>0.8571428571428571</v>
      </c>
      <c r="Q317" s="23">
        <f>VLOOKUP(C317,[3]Resumen!$F$3:$Q$367,10,0)</f>
        <v>0.94047619047619047</v>
      </c>
      <c r="R317" s="23">
        <f>VLOOKUP(C317,[3]Resumen!$F$3:$Q$367,11,0)</f>
        <v>0.93827160493827155</v>
      </c>
      <c r="S317" s="34">
        <f>VLOOKUP(C317,[3]Resumen!$F$3:$Q$367,12,0)</f>
        <v>0.6428571428571429</v>
      </c>
      <c r="T317" s="37">
        <v>0.52380952380952384</v>
      </c>
      <c r="U317" s="23">
        <v>0.8214285714285714</v>
      </c>
      <c r="V317" s="60">
        <f t="shared" si="13"/>
        <v>0.78733098177542615</v>
      </c>
      <c r="W317" s="51">
        <f t="shared" si="14"/>
        <v>-0.1089568262770878</v>
      </c>
      <c r="X317" s="57"/>
      <c r="Y317" s="58"/>
    </row>
    <row r="318" spans="2:25" ht="13.5" x14ac:dyDescent="0.35">
      <c r="B318" s="45">
        <v>316</v>
      </c>
      <c r="C318" s="47">
        <v>112392</v>
      </c>
      <c r="D318" s="46" t="s">
        <v>479</v>
      </c>
      <c r="E318" s="46" t="s">
        <v>478</v>
      </c>
      <c r="F318" s="46" t="str">
        <f>VLOOKUP(C318,'[2]Control programa E'!$B$13:$M$390,12,0)</f>
        <v>Área Centro</v>
      </c>
      <c r="G318" s="46" t="str">
        <f>VLOOKUP(C318,'[2]Control programa E'!$B$13:$W$390,22,0)</f>
        <v>DICOSOL: Alvaro Javier Gonzalez</v>
      </c>
      <c r="H318" s="46" t="str">
        <f>VLOOKUP(C318,'[2]Control programa E'!$B$13:$R$390,17,0)</f>
        <v>YOLIMA MESA</v>
      </c>
      <c r="I318" s="35">
        <f>VLOOKUP(C318,[3]Resumen!$F$3:$Q$367,3,0)</f>
        <v>0.63636363636363635</v>
      </c>
      <c r="J318" s="35">
        <f>VLOOKUP(C318,[3]Resumen!$F$3:$Q$367,4,0)</f>
        <v>0.71568627450980393</v>
      </c>
      <c r="K318" s="26">
        <f>VLOOKUP(C318,[3]Resumen!$F$3:$Q$367,5,0)</f>
        <v>0.83673469387755106</v>
      </c>
      <c r="L318" s="35">
        <f>VLOOKUP(C318,[3]Resumen!$F$3:$Q$367,6,0)</f>
        <v>0.63541666666666663</v>
      </c>
      <c r="M318" s="35">
        <f>VLOOKUP(C318,[3]Resumen!$F$3:$Q$367,7,0)</f>
        <v>0.73417721518987344</v>
      </c>
      <c r="N318" s="26">
        <f>VLOOKUP(C318,[3]Resumen!$F$3:$Q$367,8,0)</f>
        <v>0.92405063291139244</v>
      </c>
      <c r="O318" s="61">
        <f t="shared" si="12"/>
        <v>0.74707151991982068</v>
      </c>
      <c r="P318" s="36">
        <f>VLOOKUP(C318,[3]Resumen!$F$3:$Q$367,9,0)</f>
        <v>0.45569620253164556</v>
      </c>
      <c r="Q318" s="36">
        <f>VLOOKUP(C318,[3]Resumen!$F$3:$Q$367,10,0)</f>
        <v>0.18666666666666668</v>
      </c>
      <c r="R318" s="26">
        <f>VLOOKUP(C318,[3]Resumen!$F$3:$Q$367,11,0)</f>
        <v>0.759493670886076</v>
      </c>
      <c r="S318" s="35">
        <f>VLOOKUP(C318,[3]Resumen!$F$3:$Q$367,12,0)</f>
        <v>0.60493827160493829</v>
      </c>
      <c r="T318" s="36">
        <v>0.55555555555555558</v>
      </c>
      <c r="U318" s="26">
        <v>0.78481012658227844</v>
      </c>
      <c r="V318" s="61">
        <f t="shared" si="13"/>
        <v>0.55786008230452666</v>
      </c>
      <c r="W318" s="52">
        <f t="shared" si="14"/>
        <v>-0.18921143761529402</v>
      </c>
      <c r="X318" s="57"/>
      <c r="Y318" s="58"/>
    </row>
    <row r="319" spans="2:25" ht="13.5" x14ac:dyDescent="0.35">
      <c r="B319" s="43">
        <v>317</v>
      </c>
      <c r="C319" s="49">
        <v>109826</v>
      </c>
      <c r="D319" s="48" t="s">
        <v>480</v>
      </c>
      <c r="E319" s="48" t="s">
        <v>78</v>
      </c>
      <c r="F319" s="48" t="str">
        <f>VLOOKUP(C319,'[2]Control programa E'!$B$13:$M$390,12,0)</f>
        <v>Área Centro</v>
      </c>
      <c r="G319" s="48" t="str">
        <f>VLOOKUP(C319,'[2]Control programa E'!$B$13:$W$390,22,0)</f>
        <v>REDH: Humberto Hernandez</v>
      </c>
      <c r="H319" s="48" t="str">
        <f>VLOOKUP(C319,'[2]Control programa E'!$B$13:$R$390,17,0)</f>
        <v>CAROLINA CHAVEZ</v>
      </c>
      <c r="I319" s="34">
        <f>VLOOKUP(C319,[3]Resumen!$F$3:$Q$367,3,0)</f>
        <v>0.72164948453608246</v>
      </c>
      <c r="J319" s="23">
        <f>VLOOKUP(C319,[3]Resumen!$F$3:$Q$367,4,0)</f>
        <v>0.83</v>
      </c>
      <c r="K319" s="34">
        <f>VLOOKUP(C319,[3]Resumen!$F$3:$Q$367,5,0)</f>
        <v>0.7142857142857143</v>
      </c>
      <c r="L319" s="23">
        <f>VLOOKUP(C319,[3]Resumen!$F$3:$Q$367,6,0)</f>
        <v>0.79</v>
      </c>
      <c r="M319" s="23">
        <f>VLOOKUP(C319,[3]Resumen!$F$3:$Q$367,7,0)</f>
        <v>0.79761904761904767</v>
      </c>
      <c r="N319" s="23">
        <f>VLOOKUP(C319,[3]Resumen!$F$3:$Q$367,8,0)</f>
        <v>0.85365853658536583</v>
      </c>
      <c r="O319" s="60">
        <f t="shared" si="12"/>
        <v>0.78453546383770167</v>
      </c>
      <c r="P319" s="34">
        <f>VLOOKUP(C319,[3]Resumen!$F$3:$Q$367,9,0)</f>
        <v>0.70731707317073167</v>
      </c>
      <c r="Q319" s="23">
        <f>VLOOKUP(C319,[3]Resumen!$F$3:$Q$367,10,0)</f>
        <v>0.92307692307692313</v>
      </c>
      <c r="R319" s="34">
        <f>VLOOKUP(C319,[3]Resumen!$F$3:$Q$367,11,0)</f>
        <v>0.66666666666666663</v>
      </c>
      <c r="S319" s="34">
        <f>VLOOKUP(C319,[3]Resumen!$F$3:$Q$367,12,0)</f>
        <v>0.71951219512195119</v>
      </c>
      <c r="T319" s="34">
        <v>0.69512195121951215</v>
      </c>
      <c r="U319" s="34">
        <v>0.6428571428571429</v>
      </c>
      <c r="V319" s="60">
        <f t="shared" si="13"/>
        <v>0.72575865868548795</v>
      </c>
      <c r="W319" s="51">
        <f t="shared" si="14"/>
        <v>-5.8776805152213729E-2</v>
      </c>
      <c r="X319" s="57"/>
      <c r="Y319" s="58"/>
    </row>
    <row r="320" spans="2:25" ht="13.5" x14ac:dyDescent="0.35">
      <c r="B320" s="45">
        <v>318</v>
      </c>
      <c r="C320" s="47">
        <v>110036</v>
      </c>
      <c r="D320" s="46" t="s">
        <v>481</v>
      </c>
      <c r="E320" s="46" t="s">
        <v>78</v>
      </c>
      <c r="F320" s="46" t="str">
        <f>VLOOKUP(C320,'[2]Control programa E'!$B$13:$M$390,12,0)</f>
        <v>Área Centro</v>
      </c>
      <c r="G320" s="46" t="str">
        <f>VLOOKUP(C320,'[2]Control programa E'!$B$13:$W$390,22,0)</f>
        <v>REDH: Humberto Hernandez</v>
      </c>
      <c r="H320" s="46" t="str">
        <f>VLOOKUP(C320,'[2]Control programa E'!$B$13:$R$390,17,0)</f>
        <v>CAROLINA CHAVEZ</v>
      </c>
      <c r="I320" s="35">
        <f>VLOOKUP(C320,[3]Resumen!$F$3:$Q$367,3,0)</f>
        <v>0.71568627450980393</v>
      </c>
      <c r="J320" s="26">
        <f>VLOOKUP(C320,[3]Resumen!$F$3:$Q$367,4,0)</f>
        <v>0.80412371134020622</v>
      </c>
      <c r="K320" s="36">
        <f>VLOOKUP(C320,[3]Resumen!$F$3:$Q$367,5,0)</f>
        <v>0.53921568627450978</v>
      </c>
      <c r="L320" s="26">
        <f>VLOOKUP(C320,[3]Resumen!$F$3:$Q$367,6,0)</f>
        <v>0.82352941176470584</v>
      </c>
      <c r="M320" s="26">
        <f>VLOOKUP(C320,[3]Resumen!$F$3:$Q$367,7,0)</f>
        <v>0.81481481481481477</v>
      </c>
      <c r="N320" s="26">
        <f>VLOOKUP(C320,[3]Resumen!$F$3:$Q$367,8,0)</f>
        <v>0.75</v>
      </c>
      <c r="O320" s="61">
        <f t="shared" si="12"/>
        <v>0.74122831645067333</v>
      </c>
      <c r="P320" s="26">
        <f>VLOOKUP(C320,[3]Resumen!$F$3:$Q$367,9,0)</f>
        <v>0.90243902439024393</v>
      </c>
      <c r="Q320" s="26">
        <f>VLOOKUP(C320,[3]Resumen!$F$3:$Q$367,10,0)</f>
        <v>0.76190476190476186</v>
      </c>
      <c r="R320" s="26">
        <f>VLOOKUP(C320,[3]Resumen!$F$3:$Q$367,11,0)</f>
        <v>0.8571428571428571</v>
      </c>
      <c r="S320" s="26">
        <f>VLOOKUP(C320,[3]Resumen!$F$3:$Q$367,12,0)</f>
        <v>0.86585365853658536</v>
      </c>
      <c r="T320" s="35">
        <v>0.62195121951219512</v>
      </c>
      <c r="U320" s="35">
        <v>0.7142857142857143</v>
      </c>
      <c r="V320" s="61">
        <f t="shared" si="13"/>
        <v>0.7872628726287263</v>
      </c>
      <c r="W320" s="52">
        <f t="shared" si="14"/>
        <v>4.6034556178052966E-2</v>
      </c>
      <c r="X320" s="57"/>
      <c r="Y320" s="58"/>
    </row>
    <row r="321" spans="2:25" ht="13.5" x14ac:dyDescent="0.35">
      <c r="B321" s="43">
        <v>319</v>
      </c>
      <c r="C321" s="49">
        <v>164456</v>
      </c>
      <c r="D321" s="48" t="s">
        <v>482</v>
      </c>
      <c r="E321" s="48" t="s">
        <v>414</v>
      </c>
      <c r="F321" s="48" t="str">
        <f>VLOOKUP(C321,'[2]Control programa E'!$B$13:$M$390,12,0)</f>
        <v>Área Norte</v>
      </c>
      <c r="G321" s="48">
        <f>VLOOKUP(C321,'[2]Control programa E'!$B$13:$W$390,22,0)</f>
        <v>0</v>
      </c>
      <c r="H321" s="48" t="str">
        <f>VLOOKUP(C321,'[2]Control programa E'!$B$13:$R$390,17,0)</f>
        <v>ANDRES FELIPE PENNA</v>
      </c>
      <c r="I321" s="59" t="s">
        <v>548</v>
      </c>
      <c r="J321" s="59" t="s">
        <v>548</v>
      </c>
      <c r="K321" s="59" t="s">
        <v>548</v>
      </c>
      <c r="L321" s="59" t="s">
        <v>548</v>
      </c>
      <c r="M321" s="59" t="s">
        <v>548</v>
      </c>
      <c r="N321" s="59" t="s">
        <v>548</v>
      </c>
      <c r="O321" s="60" t="s">
        <v>548</v>
      </c>
      <c r="P321" s="59" t="s">
        <v>548</v>
      </c>
      <c r="Q321" s="37">
        <f>VLOOKUP(C321,[3]Resumen!$F$3:$Q$367,10,0)</f>
        <v>0.45238095238095238</v>
      </c>
      <c r="R321" s="34">
        <f>VLOOKUP(C321,[3]Resumen!$F$3:$Q$367,11,0)</f>
        <v>0.7142857142857143</v>
      </c>
      <c r="S321" s="37">
        <f>VLOOKUP(C321,[3]Resumen!$F$3:$Q$367,12,0)</f>
        <v>0.23376623376623376</v>
      </c>
      <c r="T321" s="37">
        <v>0.41558441558441561</v>
      </c>
      <c r="U321" s="23">
        <v>0.91025641025641024</v>
      </c>
      <c r="V321" s="60">
        <f t="shared" si="13"/>
        <v>0.54525474525474527</v>
      </c>
      <c r="W321" s="51" t="s">
        <v>548</v>
      </c>
      <c r="X321" s="57"/>
      <c r="Y321" s="58"/>
    </row>
    <row r="322" spans="2:25" ht="13.5" x14ac:dyDescent="0.35">
      <c r="B322" s="45">
        <v>320</v>
      </c>
      <c r="C322" s="47">
        <v>110806</v>
      </c>
      <c r="D322" s="46" t="s">
        <v>483</v>
      </c>
      <c r="E322" s="46" t="s">
        <v>78</v>
      </c>
      <c r="F322" s="46" t="str">
        <f>VLOOKUP(C322,'[2]Control programa E'!$B$13:$M$390,12,0)</f>
        <v>Área Centro</v>
      </c>
      <c r="G322" s="46" t="str">
        <f>VLOOKUP(C322,'[2]Control programa E'!$B$13:$W$390,22,0)</f>
        <v>Vicente Lopez/ Alfonso López</v>
      </c>
      <c r="H322" s="46" t="str">
        <f>VLOOKUP(C322,'[2]Control programa E'!$B$13:$R$390,17,0)</f>
        <v xml:space="preserve">PAOLA MARTÍNEZ </v>
      </c>
      <c r="I322" s="26">
        <f>VLOOKUP(C322,[3]Resumen!$F$3:$Q$367,3,0)</f>
        <v>0.89473684210526316</v>
      </c>
      <c r="J322" s="26">
        <f>VLOOKUP(C322,[3]Resumen!$F$3:$Q$367,4,0)</f>
        <v>0.80612244897959184</v>
      </c>
      <c r="K322" s="36">
        <f>VLOOKUP(C322,[3]Resumen!$F$3:$Q$367,5,0)</f>
        <v>0.49484536082474229</v>
      </c>
      <c r="L322" s="36">
        <f>VLOOKUP(C322,[3]Resumen!$F$3:$Q$367,6,0)</f>
        <v>0.55670103092783507</v>
      </c>
      <c r="M322" s="35">
        <f>VLOOKUP(C322,[3]Resumen!$F$3:$Q$367,7,0)</f>
        <v>0.73417721518987344</v>
      </c>
      <c r="N322" s="35">
        <f>VLOOKUP(C322,[3]Resumen!$F$3:$Q$367,8,0)</f>
        <v>0.65822784810126578</v>
      </c>
      <c r="O322" s="61">
        <f t="shared" si="12"/>
        <v>0.69080179102142869</v>
      </c>
      <c r="P322" s="35">
        <f>VLOOKUP(C322,[3]Resumen!$F$3:$Q$367,9,0)</f>
        <v>0.73417721518987344</v>
      </c>
      <c r="Q322" s="35">
        <f>VLOOKUP(C322,[3]Resumen!$F$3:$Q$367,10,0)</f>
        <v>0.64197530864197527</v>
      </c>
      <c r="R322" s="26">
        <f>VLOOKUP(C322,[3]Resumen!$F$3:$Q$367,11,0)</f>
        <v>0.83544303797468356</v>
      </c>
      <c r="S322" s="35">
        <f>VLOOKUP(C322,[3]Resumen!$F$3:$Q$367,12,0)</f>
        <v>0.72727272727272729</v>
      </c>
      <c r="T322" s="35">
        <v>0.61728395061728392</v>
      </c>
      <c r="U322" s="35">
        <v>0.69620253164556967</v>
      </c>
      <c r="V322" s="61">
        <f t="shared" si="13"/>
        <v>0.70872579522368551</v>
      </c>
      <c r="W322" s="52">
        <f t="shared" si="14"/>
        <v>1.7924004202256816E-2</v>
      </c>
      <c r="X322" s="57"/>
      <c r="Y322" s="58"/>
    </row>
    <row r="323" spans="2:25" ht="13.5" x14ac:dyDescent="0.35">
      <c r="B323" s="43">
        <v>321</v>
      </c>
      <c r="C323" s="49">
        <v>110109</v>
      </c>
      <c r="D323" s="48" t="s">
        <v>484</v>
      </c>
      <c r="E323" s="48" t="s">
        <v>78</v>
      </c>
      <c r="F323" s="48" t="str">
        <f>VLOOKUP(C323,'[2]Control programa E'!$B$13:$M$390,12,0)</f>
        <v>Área Centro</v>
      </c>
      <c r="G323" s="48" t="str">
        <f>VLOOKUP(C323,'[2]Control programa E'!$B$13:$W$390,22,0)</f>
        <v>Adriana Concha</v>
      </c>
      <c r="H323" s="48" t="str">
        <f>VLOOKUP(C323,'[2]Control programa E'!$B$13:$R$390,17,0)</f>
        <v xml:space="preserve">JUAN PABLO PIÑEROS </v>
      </c>
      <c r="I323" s="34">
        <f>VLOOKUP(C323,[3]Resumen!$F$3:$Q$367,3,0)</f>
        <v>0.7</v>
      </c>
      <c r="J323" s="23">
        <f>VLOOKUP(C323,[3]Resumen!$F$3:$Q$367,4,0)</f>
        <v>0.80392156862745101</v>
      </c>
      <c r="K323" s="34">
        <f>VLOOKUP(C323,[3]Resumen!$F$3:$Q$367,5,0)</f>
        <v>0.68627450980392157</v>
      </c>
      <c r="L323" s="23">
        <f>VLOOKUP(C323,[3]Resumen!$F$3:$Q$367,6,0)</f>
        <v>0.93</v>
      </c>
      <c r="M323" s="23">
        <f>VLOOKUP(C323,[3]Resumen!$F$3:$Q$367,7,0)</f>
        <v>0.97468354430379744</v>
      </c>
      <c r="N323" s="23">
        <f>VLOOKUP(C323,[3]Resumen!$F$3:$Q$367,8,0)</f>
        <v>0.8902439024390244</v>
      </c>
      <c r="O323" s="60">
        <f t="shared" si="12"/>
        <v>0.83085392086236587</v>
      </c>
      <c r="P323" s="23">
        <f>VLOOKUP(C323,[3]Resumen!$F$3:$Q$367,9,0)</f>
        <v>0.97560975609756095</v>
      </c>
      <c r="Q323" s="23">
        <f>VLOOKUP(C323,[3]Resumen!$F$3:$Q$367,10,0)</f>
        <v>0.97560975609756095</v>
      </c>
      <c r="R323" s="34">
        <f>VLOOKUP(C323,[3]Resumen!$F$3:$Q$367,11,0)</f>
        <v>0.6428571428571429</v>
      </c>
      <c r="S323" s="23">
        <f>VLOOKUP(C323,[3]Resumen!$F$3:$Q$367,12,0)</f>
        <v>0.94047619047619047</v>
      </c>
      <c r="T323" s="37">
        <v>0.4</v>
      </c>
      <c r="U323" s="23">
        <v>0.90243902439024393</v>
      </c>
      <c r="V323" s="60">
        <f t="shared" si="13"/>
        <v>0.80616531165311656</v>
      </c>
      <c r="W323" s="51">
        <f t="shared" si="14"/>
        <v>-2.4688609209249313E-2</v>
      </c>
      <c r="X323" s="57"/>
      <c r="Y323" s="58"/>
    </row>
    <row r="324" spans="2:25" ht="13.5" x14ac:dyDescent="0.35">
      <c r="B324" s="45">
        <v>322</v>
      </c>
      <c r="C324" s="47">
        <v>110398</v>
      </c>
      <c r="D324" s="46" t="s">
        <v>486</v>
      </c>
      <c r="E324" s="46" t="s">
        <v>485</v>
      </c>
      <c r="F324" s="46" t="str">
        <f>VLOOKUP(C324,'[2]Control programa E'!$B$13:$M$390,12,0)</f>
        <v>Área Sur</v>
      </c>
      <c r="G324" s="46" t="str">
        <f>VLOOKUP(C324,'[2]Control programa E'!$B$13:$W$390,22,0)</f>
        <v>Alberto BetancourtH</v>
      </c>
      <c r="H324" s="46" t="str">
        <f>VLOOKUP(C324,'[2]Control programa E'!$B$13:$R$390,17,0)</f>
        <v>FERNANDO HERNANDEZ</v>
      </c>
      <c r="I324" s="26">
        <f>VLOOKUP(C324,[3]Resumen!$F$3:$Q$367,3,0)</f>
        <v>0.79411764705882348</v>
      </c>
      <c r="J324" s="26">
        <f>VLOOKUP(C324,[3]Resumen!$F$3:$Q$367,4,0)</f>
        <v>0.97979797979797978</v>
      </c>
      <c r="K324" s="26">
        <f>VLOOKUP(C324,[3]Resumen!$F$3:$Q$367,5,0)</f>
        <v>0.75257731958762886</v>
      </c>
      <c r="L324" s="26">
        <f>VLOOKUP(C324,[3]Resumen!$F$3:$Q$367,6,0)</f>
        <v>0.84042553191489366</v>
      </c>
      <c r="M324" s="26">
        <f>VLOOKUP(C324,[3]Resumen!$F$3:$Q$367,7,0)</f>
        <v>0.90476190476190477</v>
      </c>
      <c r="N324" s="26">
        <f>VLOOKUP(C324,[3]Resumen!$F$3:$Q$367,8,0)</f>
        <v>0.86904761904761907</v>
      </c>
      <c r="O324" s="61">
        <f t="shared" ref="O324:O364" si="15">AVERAGE(I324:N324)</f>
        <v>0.85678800036147484</v>
      </c>
      <c r="P324" s="26">
        <f>VLOOKUP(C324,[3]Resumen!$F$3:$Q$367,9,0)</f>
        <v>0.79761904761904767</v>
      </c>
      <c r="Q324" s="26">
        <f>VLOOKUP(C324,[3]Resumen!$F$3:$Q$367,10,0)</f>
        <v>0.8214285714285714</v>
      </c>
      <c r="R324" s="26">
        <f>VLOOKUP(C324,[3]Resumen!$F$3:$Q$367,11,0)</f>
        <v>0.86904761904761907</v>
      </c>
      <c r="S324" s="26">
        <f>VLOOKUP(C324,[3]Resumen!$F$3:$Q$367,12,0)</f>
        <v>0.86904761904761907</v>
      </c>
      <c r="T324" s="36">
        <v>0.40476190476190477</v>
      </c>
      <c r="U324" s="26">
        <v>0.8928571428571429</v>
      </c>
      <c r="V324" s="61">
        <f t="shared" ref="V324:V365" si="16">AVERAGE(P324:U324)</f>
        <v>0.77579365079365081</v>
      </c>
      <c r="W324" s="52">
        <f t="shared" ref="W324:W366" si="17">V324-O324</f>
        <v>-8.0994349567824031E-2</v>
      </c>
      <c r="X324" s="57"/>
      <c r="Y324" s="58"/>
    </row>
    <row r="325" spans="2:25" ht="13.5" x14ac:dyDescent="0.35">
      <c r="B325" s="43">
        <v>323</v>
      </c>
      <c r="C325" s="49">
        <v>111777</v>
      </c>
      <c r="D325" s="48" t="s">
        <v>487</v>
      </c>
      <c r="E325" s="48" t="s">
        <v>89</v>
      </c>
      <c r="F325" s="48" t="str">
        <f>VLOOKUP(C325,'[2]Control programa E'!$B$13:$M$390,12,0)</f>
        <v>Área Sur</v>
      </c>
      <c r="G325" s="48" t="str">
        <f>VLOOKUP(C325,'[2]Control programa E'!$B$13:$W$390,22,0)</f>
        <v>Luz Adriana Galvez</v>
      </c>
      <c r="H325" s="48" t="str">
        <f>VLOOKUP(C325,'[2]Control programa E'!$B$13:$R$390,17,0)</f>
        <v>ANDRES GARCIA</v>
      </c>
      <c r="I325" s="59" t="s">
        <v>548</v>
      </c>
      <c r="J325" s="59" t="s">
        <v>548</v>
      </c>
      <c r="K325" s="34">
        <f>VLOOKUP(C325,[3]Resumen!$F$3:$Q$367,5,0)</f>
        <v>0.68627450980392157</v>
      </c>
      <c r="L325" s="23">
        <f>VLOOKUP(C325,[3]Resumen!$F$3:$Q$367,6,0)</f>
        <v>0.91176470588235292</v>
      </c>
      <c r="M325" s="23">
        <f>VLOOKUP(C325,[3]Resumen!$F$3:$Q$367,7,0)</f>
        <v>0.95121951219512191</v>
      </c>
      <c r="N325" s="23">
        <f>VLOOKUP(C325,[3]Resumen!$F$3:$Q$367,8,0)</f>
        <v>0.84523809523809523</v>
      </c>
      <c r="O325" s="60">
        <f t="shared" si="15"/>
        <v>0.84862420577987296</v>
      </c>
      <c r="P325" s="23">
        <f>VLOOKUP(C325,[3]Resumen!$F$3:$Q$367,9,0)</f>
        <v>1</v>
      </c>
      <c r="Q325" s="23">
        <f>VLOOKUP(C325,[3]Resumen!$F$3:$Q$367,10,0)</f>
        <v>0.88095238095238093</v>
      </c>
      <c r="R325" s="23">
        <f>VLOOKUP(C325,[3]Resumen!$F$3:$Q$367,11,0)</f>
        <v>0.88095238095238093</v>
      </c>
      <c r="S325" s="34">
        <f>VLOOKUP(C325,[3]Resumen!$F$3:$Q$367,12,0)</f>
        <v>0.72619047619047616</v>
      </c>
      <c r="T325" s="23">
        <v>0.8571428571428571</v>
      </c>
      <c r="U325" s="37">
        <v>0.42857142857142855</v>
      </c>
      <c r="V325" s="60">
        <f t="shared" si="16"/>
        <v>0.79563492063492058</v>
      </c>
      <c r="W325" s="51">
        <f t="shared" si="17"/>
        <v>-5.2989285144952381E-2</v>
      </c>
      <c r="X325" s="57"/>
      <c r="Y325" s="58"/>
    </row>
    <row r="326" spans="2:25" ht="13.5" x14ac:dyDescent="0.35">
      <c r="B326" s="45">
        <v>324</v>
      </c>
      <c r="C326" s="47">
        <v>112208</v>
      </c>
      <c r="D326" s="46" t="s">
        <v>488</v>
      </c>
      <c r="E326" s="46" t="s">
        <v>236</v>
      </c>
      <c r="F326" s="46" t="str">
        <f>VLOOKUP(C326,'[2]Control programa E'!$B$13:$M$390,12,0)</f>
        <v>Área Sur</v>
      </c>
      <c r="G326" s="46" t="str">
        <f>VLOOKUP(C326,'[2]Control programa E'!$B$13:$W$390,22,0)</f>
        <v>Cesar Amaya / Marco Eliecer</v>
      </c>
      <c r="H326" s="46" t="str">
        <f>VLOOKUP(C326,'[2]Control programa E'!$B$13:$R$390,17,0)</f>
        <v>JOHANA BOTERO</v>
      </c>
      <c r="I326" s="35">
        <f>VLOOKUP(C326,[3]Resumen!$F$3:$Q$367,3,0)</f>
        <v>0.68627450980392157</v>
      </c>
      <c r="J326" s="26">
        <f>VLOOKUP(C326,[3]Resumen!$F$3:$Q$367,4,0)</f>
        <v>0.76470588235294112</v>
      </c>
      <c r="K326" s="35">
        <f>VLOOKUP(C326,[3]Resumen!$F$3:$Q$367,5,0)</f>
        <v>0.74285714285714288</v>
      </c>
      <c r="L326" s="35">
        <f>VLOOKUP(C326,[3]Resumen!$F$3:$Q$367,6,0)</f>
        <v>0.6067415730337079</v>
      </c>
      <c r="M326" s="26">
        <f>VLOOKUP(C326,[3]Resumen!$F$3:$Q$367,7,0)</f>
        <v>0.85185185185185186</v>
      </c>
      <c r="N326" s="26">
        <f>VLOOKUP(C326,[3]Resumen!$F$3:$Q$367,8,0)</f>
        <v>0.79761904761904767</v>
      </c>
      <c r="O326" s="61">
        <f t="shared" si="15"/>
        <v>0.74167500125310226</v>
      </c>
      <c r="P326" s="26">
        <f>VLOOKUP(C326,[3]Resumen!$F$3:$Q$367,9,0)</f>
        <v>0.95238095238095233</v>
      </c>
      <c r="Q326" s="26">
        <f>VLOOKUP(C326,[3]Resumen!$F$3:$Q$367,10,0)</f>
        <v>0.76190476190476186</v>
      </c>
      <c r="R326" s="26">
        <f>VLOOKUP(C326,[3]Resumen!$F$3:$Q$367,11,0)</f>
        <v>0.79012345679012341</v>
      </c>
      <c r="S326" s="36">
        <f>VLOOKUP(C326,[3]Resumen!$F$3:$Q$367,12,0)</f>
        <v>0.4642857142857143</v>
      </c>
      <c r="T326" s="36">
        <v>0.4642857142857143</v>
      </c>
      <c r="U326" s="26">
        <v>0.8214285714285714</v>
      </c>
      <c r="V326" s="61">
        <f t="shared" si="16"/>
        <v>0.7090681951793063</v>
      </c>
      <c r="W326" s="52">
        <f t="shared" si="17"/>
        <v>-3.2606806073795958E-2</v>
      </c>
      <c r="X326" s="57"/>
      <c r="Y326" s="58"/>
    </row>
    <row r="327" spans="2:25" ht="13.5" x14ac:dyDescent="0.35">
      <c r="B327" s="43">
        <v>325</v>
      </c>
      <c r="C327" s="49">
        <v>167805</v>
      </c>
      <c r="D327" s="48" t="s">
        <v>489</v>
      </c>
      <c r="E327" s="48" t="s">
        <v>78</v>
      </c>
      <c r="F327" s="48" t="str">
        <f>VLOOKUP(C327,'[2]Control programa E'!$B$13:$M$390,12,0)</f>
        <v>Área Centro</v>
      </c>
      <c r="G327" s="48" t="str">
        <f>VLOOKUP(C327,'[2]Control programa E'!$B$13:$W$390,22,0)</f>
        <v>REDH: Humberto Hernandez</v>
      </c>
      <c r="H327" s="48" t="str">
        <f>VLOOKUP(C327,'[2]Control programa E'!$B$13:$R$390,17,0)</f>
        <v xml:space="preserve">JUAN PABLO PIÑEROS </v>
      </c>
      <c r="I327" s="23">
        <f>VLOOKUP(C327,[3]Resumen!$F$3:$Q$367,3,0)</f>
        <v>0.87096774193548387</v>
      </c>
      <c r="J327" s="23">
        <f>VLOOKUP(C327,[3]Resumen!$F$3:$Q$367,4,0)</f>
        <v>0.86206896551724133</v>
      </c>
      <c r="K327" s="23">
        <f>VLOOKUP(C327,[3]Resumen!$F$3:$Q$367,5,0)</f>
        <v>0.78431372549019607</v>
      </c>
      <c r="L327" s="34">
        <f>VLOOKUP(C327,[3]Resumen!$F$3:$Q$367,6,0)</f>
        <v>0.74</v>
      </c>
      <c r="M327" s="23">
        <f>VLOOKUP(C327,[3]Resumen!$F$3:$Q$367,7,0)</f>
        <v>0.77380952380952384</v>
      </c>
      <c r="N327" s="37">
        <f>VLOOKUP(C327,[3]Resumen!$F$3:$Q$367,8,0)</f>
        <v>0.5</v>
      </c>
      <c r="O327" s="60">
        <f t="shared" si="15"/>
        <v>0.75519332612540746</v>
      </c>
      <c r="P327" s="23">
        <f>VLOOKUP(C327,[3]Resumen!$F$3:$Q$367,9,0)</f>
        <v>0.95121951219512191</v>
      </c>
      <c r="Q327" s="23">
        <f>VLOOKUP(C327,[3]Resumen!$F$3:$Q$367,10,0)</f>
        <v>0.7857142857142857</v>
      </c>
      <c r="R327" s="34">
        <f>VLOOKUP(C327,[3]Resumen!$F$3:$Q$367,11,0)</f>
        <v>0.7142857142857143</v>
      </c>
      <c r="S327" s="23">
        <f>VLOOKUP(C327,[3]Resumen!$F$3:$Q$367,12,0)</f>
        <v>0.8928571428571429</v>
      </c>
      <c r="T327" s="34">
        <v>0.63095238095238093</v>
      </c>
      <c r="U327" s="34">
        <v>0.64634146341463417</v>
      </c>
      <c r="V327" s="60">
        <f t="shared" si="16"/>
        <v>0.77022841656987995</v>
      </c>
      <c r="W327" s="51">
        <f t="shared" si="17"/>
        <v>1.5035090444472488E-2</v>
      </c>
      <c r="X327" s="57"/>
      <c r="Y327" s="58"/>
    </row>
    <row r="328" spans="2:25" ht="13.5" x14ac:dyDescent="0.35">
      <c r="B328" s="45">
        <v>326</v>
      </c>
      <c r="C328" s="47">
        <v>171326</v>
      </c>
      <c r="D328" s="46" t="s">
        <v>490</v>
      </c>
      <c r="E328" s="46" t="s">
        <v>337</v>
      </c>
      <c r="F328" s="46" t="str">
        <f>VLOOKUP(C328,'[2]Control programa E'!$B$13:$M$390,12,0)</f>
        <v>Área Norte</v>
      </c>
      <c r="G328" s="46" t="str">
        <f>VLOOKUP(C328,'[2]Control programa E'!$B$13:$W$390,22,0)</f>
        <v>Elly Jazmin Zuluaga Salazar</v>
      </c>
      <c r="H328" s="46" t="str">
        <f>VLOOKUP(C328,'[2]Control programa E'!$B$13:$R$390,17,0)</f>
        <v>OLGA LUCIA RESTREPO</v>
      </c>
      <c r="I328" s="59" t="s">
        <v>548</v>
      </c>
      <c r="J328" s="59" t="s">
        <v>548</v>
      </c>
      <c r="K328" s="59" t="s">
        <v>548</v>
      </c>
      <c r="L328" s="59" t="s">
        <v>548</v>
      </c>
      <c r="M328" s="59" t="s">
        <v>548</v>
      </c>
      <c r="N328" s="59" t="s">
        <v>548</v>
      </c>
      <c r="O328" s="61" t="s">
        <v>548</v>
      </c>
      <c r="P328" s="26">
        <f>VLOOKUP(C328,[3]Resumen!$F$3:$Q$367,9,0)</f>
        <v>0.94805194805194803</v>
      </c>
      <c r="Q328" s="26">
        <f>VLOOKUP(C328,[3]Resumen!$F$3:$Q$367,10,0)</f>
        <v>0.93670886075949367</v>
      </c>
      <c r="R328" s="35">
        <f>VLOOKUP(C328,[3]Resumen!$F$3:$Q$367,11,0)</f>
        <v>0.72727272727272729</v>
      </c>
      <c r="S328" s="26">
        <f>VLOOKUP(C328,[3]Resumen!$F$3:$Q$367,12,0)</f>
        <v>0.91666666666666663</v>
      </c>
      <c r="T328" s="36">
        <v>0.25974025974025972</v>
      </c>
      <c r="U328" s="26">
        <v>0.97619047619047616</v>
      </c>
      <c r="V328" s="61">
        <f t="shared" si="16"/>
        <v>0.79410515644692869</v>
      </c>
      <c r="W328" s="52" t="s">
        <v>548</v>
      </c>
      <c r="X328" s="57"/>
      <c r="Y328" s="58"/>
    </row>
    <row r="329" spans="2:25" ht="13.5" x14ac:dyDescent="0.35">
      <c r="B329" s="43">
        <v>327</v>
      </c>
      <c r="C329" s="49">
        <v>168267</v>
      </c>
      <c r="D329" s="48" t="s">
        <v>492</v>
      </c>
      <c r="E329" s="48" t="s">
        <v>491</v>
      </c>
      <c r="F329" s="48" t="str">
        <f>VLOOKUP(C329,'[2]Control programa E'!$B$13:$M$390,12,0)</f>
        <v>Área Sur</v>
      </c>
      <c r="G329" s="48" t="str">
        <f>VLOOKUP(C329,'[2]Control programa E'!$B$13:$W$390,22,0)</f>
        <v>Inversiones PCC SAS</v>
      </c>
      <c r="H329" s="48" t="str">
        <f>VLOOKUP(C329,'[2]Control programa E'!$B$13:$R$390,17,0)</f>
        <v>ANDRES GARCIA</v>
      </c>
      <c r="I329" s="59" t="s">
        <v>548</v>
      </c>
      <c r="J329" s="59" t="s">
        <v>548</v>
      </c>
      <c r="K329" s="59" t="s">
        <v>548</v>
      </c>
      <c r="L329" s="59" t="s">
        <v>548</v>
      </c>
      <c r="M329" s="59" t="s">
        <v>548</v>
      </c>
      <c r="N329" s="59" t="s">
        <v>548</v>
      </c>
      <c r="O329" s="60" t="s">
        <v>548</v>
      </c>
      <c r="P329" s="59" t="s">
        <v>548</v>
      </c>
      <c r="Q329" s="59" t="s">
        <v>548</v>
      </c>
      <c r="R329" s="59" t="s">
        <v>548</v>
      </c>
      <c r="S329" s="34">
        <f>VLOOKUP(C329,[3]Resumen!$F$3:$Q$367,12,0)</f>
        <v>0.65</v>
      </c>
      <c r="T329" s="37">
        <v>0.5</v>
      </c>
      <c r="U329" s="23">
        <v>0.75</v>
      </c>
      <c r="V329" s="60">
        <f t="shared" si="16"/>
        <v>0.6333333333333333</v>
      </c>
      <c r="W329" s="51" t="s">
        <v>548</v>
      </c>
      <c r="X329" s="57"/>
      <c r="Y329" s="58"/>
    </row>
    <row r="330" spans="2:25" ht="13.5" x14ac:dyDescent="0.35">
      <c r="B330" s="45">
        <v>328</v>
      </c>
      <c r="C330" s="47">
        <v>111530</v>
      </c>
      <c r="D330" s="46" t="s">
        <v>494</v>
      </c>
      <c r="E330" s="46" t="s">
        <v>37</v>
      </c>
      <c r="F330" s="46" t="str">
        <f>VLOOKUP(C330,'[2]Control programa E'!$B$13:$M$390,12,0)</f>
        <v>Área Centro</v>
      </c>
      <c r="G330" s="46" t="str">
        <f>VLOOKUP(C330,'[2]Control programa E'!$B$13:$W$390,22,0)</f>
        <v>Luz Bello</v>
      </c>
      <c r="H330" s="46" t="str">
        <f>VLOOKUP(C330,'[2]Control programa E'!$B$13:$R$390,17,0)</f>
        <v>YOLIMA MESA</v>
      </c>
      <c r="I330" s="36">
        <f>VLOOKUP(C330,[3]Resumen!$F$3:$Q$367,3,0)</f>
        <v>0.54639175257731953</v>
      </c>
      <c r="J330" s="35">
        <f>VLOOKUP(C330,[3]Resumen!$F$3:$Q$367,4,0)</f>
        <v>0.60824742268041232</v>
      </c>
      <c r="K330" s="35">
        <f>VLOOKUP(C330,[3]Resumen!$F$3:$Q$367,5,0)</f>
        <v>0.74</v>
      </c>
      <c r="L330" s="35">
        <f>VLOOKUP(C330,[3]Resumen!$F$3:$Q$367,6,0)</f>
        <v>0.61</v>
      </c>
      <c r="M330" s="26">
        <f>VLOOKUP(C330,[3]Resumen!$F$3:$Q$367,7,0)</f>
        <v>0.76190476190476186</v>
      </c>
      <c r="N330" s="36">
        <f>VLOOKUP(C330,[3]Resumen!$F$3:$Q$367,8,0)</f>
        <v>0.57499999999999996</v>
      </c>
      <c r="O330" s="61">
        <f t="shared" si="15"/>
        <v>0.6402573228604157</v>
      </c>
      <c r="P330" s="26">
        <f>VLOOKUP(C330,[3]Resumen!$F$3:$Q$367,9,0)</f>
        <v>0.76190476190476186</v>
      </c>
      <c r="Q330" s="35">
        <f>VLOOKUP(C330,[3]Resumen!$F$3:$Q$367,10,0)</f>
        <v>0.65</v>
      </c>
      <c r="R330" s="35">
        <f>VLOOKUP(C330,[3]Resumen!$F$3:$Q$367,11,0)</f>
        <v>0.63414634146341464</v>
      </c>
      <c r="S330" s="35">
        <f>VLOOKUP(C330,[3]Resumen!$F$3:$Q$367,12,0)</f>
        <v>0.63414634146341464</v>
      </c>
      <c r="T330" s="35">
        <v>0.64634146341463417</v>
      </c>
      <c r="U330" s="36">
        <v>0.59523809523809523</v>
      </c>
      <c r="V330" s="61">
        <f t="shared" si="16"/>
        <v>0.65362950058072011</v>
      </c>
      <c r="W330" s="52">
        <f t="shared" si="17"/>
        <v>1.3372177720304412E-2</v>
      </c>
      <c r="X330" s="57"/>
      <c r="Y330" s="58"/>
    </row>
    <row r="331" spans="2:25" ht="13.5" x14ac:dyDescent="0.35">
      <c r="B331" s="43">
        <v>329</v>
      </c>
      <c r="C331" s="49">
        <v>145348</v>
      </c>
      <c r="D331" s="48" t="s">
        <v>496</v>
      </c>
      <c r="E331" s="48" t="s">
        <v>495</v>
      </c>
      <c r="F331" s="48" t="str">
        <f>VLOOKUP(C331,'[2]Control programa E'!$B$13:$M$390,12,0)</f>
        <v>Área Centro</v>
      </c>
      <c r="G331" s="48" t="str">
        <f>VLOOKUP(C331,'[2]Control programa E'!$B$13:$W$390,22,0)</f>
        <v>Monica Rosa Cuellar B</v>
      </c>
      <c r="H331" s="48" t="str">
        <f>VLOOKUP(C331,'[2]Control programa E'!$B$13:$R$390,17,0)</f>
        <v>JOHANA BOTERO</v>
      </c>
      <c r="I331" s="59" t="s">
        <v>548</v>
      </c>
      <c r="J331" s="23">
        <f>VLOOKUP(C331,[3]Resumen!$F$3:$Q$367,4,0)</f>
        <v>0.86274509803921573</v>
      </c>
      <c r="K331" s="23">
        <f>VLOOKUP(C331,[3]Resumen!$F$3:$Q$367,5,0)</f>
        <v>0.90196078431372551</v>
      </c>
      <c r="L331" s="23">
        <f>VLOOKUP(C331,[3]Resumen!$F$3:$Q$367,6,0)</f>
        <v>0.93137254901960786</v>
      </c>
      <c r="M331" s="37">
        <f>VLOOKUP(C331,[3]Resumen!$F$3:$Q$367,7,0)</f>
        <v>0.58333333333333337</v>
      </c>
      <c r="N331" s="23">
        <f>VLOOKUP(C331,[3]Resumen!$F$3:$Q$367,8,0)</f>
        <v>0.91666666666666663</v>
      </c>
      <c r="O331" s="60">
        <f t="shared" si="15"/>
        <v>0.83921568627450982</v>
      </c>
      <c r="P331" s="34">
        <f>VLOOKUP(C331,[3]Resumen!$F$3:$Q$367,9,0)</f>
        <v>0.66666666666666663</v>
      </c>
      <c r="Q331" s="34">
        <f>VLOOKUP(C331,[3]Resumen!$F$3:$Q$367,10,0)</f>
        <v>0.65476190476190477</v>
      </c>
      <c r="R331" s="23">
        <f>VLOOKUP(C331,[3]Resumen!$F$3:$Q$367,11,0)</f>
        <v>0.8571428571428571</v>
      </c>
      <c r="S331" s="23">
        <f>VLOOKUP(C331,[3]Resumen!$F$3:$Q$367,12,0)</f>
        <v>0.8571428571428571</v>
      </c>
      <c r="T331" s="23">
        <v>0.8571428571428571</v>
      </c>
      <c r="U331" s="37">
        <v>0.38095238095238093</v>
      </c>
      <c r="V331" s="60">
        <f t="shared" si="16"/>
        <v>0.71230158730158732</v>
      </c>
      <c r="W331" s="51">
        <f t="shared" si="17"/>
        <v>-0.1269140989729225</v>
      </c>
      <c r="X331" s="57"/>
      <c r="Y331" s="58"/>
    </row>
    <row r="332" spans="2:25" ht="13.5" x14ac:dyDescent="0.35">
      <c r="B332" s="45">
        <v>330</v>
      </c>
      <c r="C332" s="47">
        <v>109700</v>
      </c>
      <c r="D332" s="46" t="s">
        <v>497</v>
      </c>
      <c r="E332" s="46" t="s">
        <v>9</v>
      </c>
      <c r="F332" s="46" t="str">
        <f>VLOOKUP(C332,'[2]Control programa E'!$B$13:$M$390,12,0)</f>
        <v>Área Norte</v>
      </c>
      <c r="G332" s="46" t="str">
        <f>VLOOKUP(C332,'[2]Control programa E'!$B$13:$W$390,22,0)</f>
        <v>ACEVEDO: Ariel Acevedo</v>
      </c>
      <c r="H332" s="46" t="str">
        <f>VLOOKUP(C332,'[2]Control programa E'!$B$13:$R$390,17,0)</f>
        <v>ALVARO GUTIERREZ</v>
      </c>
      <c r="I332" s="36">
        <f>VLOOKUP(C332,[3]Resumen!$F$3:$Q$367,3,0)</f>
        <v>0.58823529411764708</v>
      </c>
      <c r="J332" s="35">
        <f>VLOOKUP(C332,[3]Resumen!$F$3:$Q$367,4,0)</f>
        <v>0.72727272727272729</v>
      </c>
      <c r="K332" s="35">
        <f>VLOOKUP(C332,[3]Resumen!$F$3:$Q$367,5,0)</f>
        <v>0.71568627450980393</v>
      </c>
      <c r="L332" s="35">
        <f>VLOOKUP(C332,[3]Resumen!$F$3:$Q$367,6,0)</f>
        <v>0.63725490196078427</v>
      </c>
      <c r="M332" s="36">
        <f>VLOOKUP(C332,[3]Resumen!$F$3:$Q$367,7,0)</f>
        <v>0.47619047619047616</v>
      </c>
      <c r="N332" s="36">
        <f>VLOOKUP(C332,[3]Resumen!$F$3:$Q$367,8,0)</f>
        <v>0.4642857142857143</v>
      </c>
      <c r="O332" s="61">
        <f t="shared" si="15"/>
        <v>0.60148756472285891</v>
      </c>
      <c r="P332" s="36">
        <f>VLOOKUP(C332,[3]Resumen!$F$3:$Q$367,9,0)</f>
        <v>0.5357142857142857</v>
      </c>
      <c r="Q332" s="26">
        <f>VLOOKUP(C332,[3]Resumen!$F$3:$Q$367,10,0)</f>
        <v>0.76190476190476186</v>
      </c>
      <c r="R332" s="35">
        <f>VLOOKUP(C332,[3]Resumen!$F$3:$Q$367,11,0)</f>
        <v>0.7142857142857143</v>
      </c>
      <c r="S332" s="36">
        <f>VLOOKUP(C332,[3]Resumen!$F$3:$Q$367,12,0)</f>
        <v>0.26190476190476192</v>
      </c>
      <c r="T332" s="36">
        <v>0.59523809523809523</v>
      </c>
      <c r="U332" s="35">
        <v>0.6428571428571429</v>
      </c>
      <c r="V332" s="61">
        <f t="shared" si="16"/>
        <v>0.58531746031746035</v>
      </c>
      <c r="W332" s="52">
        <f t="shared" si="17"/>
        <v>-1.6170104405398567E-2</v>
      </c>
      <c r="X332" s="57"/>
      <c r="Y332" s="58"/>
    </row>
    <row r="333" spans="2:25" ht="13.5" x14ac:dyDescent="0.35">
      <c r="B333" s="43">
        <v>331</v>
      </c>
      <c r="C333" s="49">
        <v>166714</v>
      </c>
      <c r="D333" s="48" t="s">
        <v>499</v>
      </c>
      <c r="E333" s="48" t="s">
        <v>498</v>
      </c>
      <c r="F333" s="48" t="str">
        <f>VLOOKUP(C333,'[2]Control programa E'!$B$13:$M$390,12,0)</f>
        <v>Área Sur</v>
      </c>
      <c r="G333" s="48" t="str">
        <f>VLOOKUP(C333,'[2]Control programa E'!$B$13:$W$390,22,0)</f>
        <v>GREEN SAS: Jose Vicente Enriquez</v>
      </c>
      <c r="H333" s="48" t="str">
        <f>VLOOKUP(C333,'[2]Control programa E'!$B$13:$R$390,17,0)</f>
        <v>CLAUDIA PINILLA</v>
      </c>
      <c r="I333" s="34">
        <f>VLOOKUP(C333,[3]Resumen!$F$3:$Q$367,3,0)</f>
        <v>0.60606060606060608</v>
      </c>
      <c r="J333" s="37">
        <f>VLOOKUP(C333,[3]Resumen!$F$3:$Q$367,4,0)</f>
        <v>0.55555555555555558</v>
      </c>
      <c r="K333" s="37">
        <f>VLOOKUP(C333,[3]Resumen!$F$3:$Q$367,5,0)</f>
        <v>0.38383838383838381</v>
      </c>
      <c r="L333" s="34">
        <f>VLOOKUP(C333,[3]Resumen!$F$3:$Q$367,6,0)</f>
        <v>0.60606060606060608</v>
      </c>
      <c r="M333" s="37">
        <f>VLOOKUP(C333,[3]Resumen!$F$3:$Q$367,7,0)</f>
        <v>0.4935064935064935</v>
      </c>
      <c r="N333" s="59" t="s">
        <v>548</v>
      </c>
      <c r="O333" s="60">
        <f t="shared" si="15"/>
        <v>0.52900432900432903</v>
      </c>
      <c r="P333" s="59" t="s">
        <v>548</v>
      </c>
      <c r="Q333" s="59" t="s">
        <v>548</v>
      </c>
      <c r="R333" s="59" t="s">
        <v>548</v>
      </c>
      <c r="S333" s="59" t="s">
        <v>548</v>
      </c>
      <c r="T333" s="37">
        <v>0.49382716049382713</v>
      </c>
      <c r="U333" s="34">
        <v>0.7407407407407407</v>
      </c>
      <c r="V333" s="60">
        <f t="shared" si="16"/>
        <v>0.61728395061728392</v>
      </c>
      <c r="W333" s="51">
        <f t="shared" si="17"/>
        <v>8.8279621612954884E-2</v>
      </c>
      <c r="X333" s="57"/>
      <c r="Y333" s="58"/>
    </row>
    <row r="334" spans="2:25" ht="13.5" x14ac:dyDescent="0.35">
      <c r="B334" s="45">
        <v>332</v>
      </c>
      <c r="C334" s="47">
        <v>110437</v>
      </c>
      <c r="D334" s="46" t="s">
        <v>501</v>
      </c>
      <c r="E334" s="46" t="s">
        <v>500</v>
      </c>
      <c r="F334" s="46" t="str">
        <f>VLOOKUP(C334,'[2]Control programa E'!$B$13:$M$390,12,0)</f>
        <v>Área Norte</v>
      </c>
      <c r="G334" s="46" t="str">
        <f>VLOOKUP(C334,'[2]Control programa E'!$B$13:$W$390,22,0)</f>
        <v>Diego Ramírez</v>
      </c>
      <c r="H334" s="46" t="str">
        <f>VLOOKUP(C334,'[2]Control programa E'!$B$13:$R$390,17,0)</f>
        <v>OLGA LUCIA RESTREPO</v>
      </c>
      <c r="I334" s="35">
        <f>VLOOKUP(C334,[3]Resumen!$F$3:$Q$367,3,0)</f>
        <v>0.65</v>
      </c>
      <c r="J334" s="36">
        <f>VLOOKUP(C334,[3]Resumen!$F$3:$Q$367,4,0)</f>
        <v>0.50505050505050508</v>
      </c>
      <c r="K334" s="35">
        <f>VLOOKUP(C334,[3]Resumen!$F$3:$Q$367,5,0)</f>
        <v>0.61855670103092786</v>
      </c>
      <c r="L334" s="36">
        <f>VLOOKUP(C334,[3]Resumen!$F$3:$Q$367,6,0)</f>
        <v>0.43434343434343436</v>
      </c>
      <c r="M334" s="35">
        <f>VLOOKUP(C334,[3]Resumen!$F$3:$Q$367,7,0)</f>
        <v>0.6428571428571429</v>
      </c>
      <c r="N334" s="26">
        <f>VLOOKUP(C334,[3]Resumen!$F$3:$Q$367,8,0)</f>
        <v>0.8928571428571429</v>
      </c>
      <c r="O334" s="61">
        <f t="shared" si="15"/>
        <v>0.6239441543565255</v>
      </c>
      <c r="P334" s="35">
        <f>VLOOKUP(C334,[3]Resumen!$F$3:$Q$367,9,0)</f>
        <v>0.65476190476190477</v>
      </c>
      <c r="Q334" s="36">
        <f>VLOOKUP(C334,[3]Resumen!$F$3:$Q$367,10,0)</f>
        <v>0.55952380952380953</v>
      </c>
      <c r="R334" s="26">
        <f>VLOOKUP(C334,[3]Resumen!$F$3:$Q$367,11,0)</f>
        <v>0.75</v>
      </c>
      <c r="S334" s="36">
        <f>VLOOKUP(C334,[3]Resumen!$F$3:$Q$367,12,0)</f>
        <v>0.5714285714285714</v>
      </c>
      <c r="T334" s="36">
        <v>0.5714285714285714</v>
      </c>
      <c r="U334" s="35">
        <v>0.65476190476190477</v>
      </c>
      <c r="V334" s="61">
        <f t="shared" si="16"/>
        <v>0.62698412698412687</v>
      </c>
      <c r="W334" s="52">
        <f t="shared" si="17"/>
        <v>3.0399726276013617E-3</v>
      </c>
      <c r="X334" s="57"/>
      <c r="Y334" s="58"/>
    </row>
    <row r="335" spans="2:25" ht="13.5" x14ac:dyDescent="0.35">
      <c r="B335" s="43">
        <v>333</v>
      </c>
      <c r="C335" s="49">
        <v>111225</v>
      </c>
      <c r="D335" s="48" t="s">
        <v>502</v>
      </c>
      <c r="E335" s="48" t="s">
        <v>414</v>
      </c>
      <c r="F335" s="48" t="str">
        <f>VLOOKUP(C335,'[2]Control programa E'!$B$13:$M$390,12,0)</f>
        <v>Área Norte</v>
      </c>
      <c r="G335" s="48" t="str">
        <f>VLOOKUP(C335,'[2]Control programa E'!$B$13:$W$390,22,0)</f>
        <v>Alejandro Toro</v>
      </c>
      <c r="H335" s="48" t="str">
        <f>VLOOKUP(C335,'[2]Control programa E'!$B$13:$R$390,17,0)</f>
        <v>OLGA LUCIA RESTREPO</v>
      </c>
      <c r="I335" s="37">
        <f>VLOOKUP(C335,[3]Resumen!$F$3:$Q$367,3,0)</f>
        <v>0.42424242424242425</v>
      </c>
      <c r="J335" s="23">
        <f>VLOOKUP(C335,[3]Resumen!$F$3:$Q$367,4,0)</f>
        <v>0.77659574468085102</v>
      </c>
      <c r="K335" s="23">
        <f>VLOOKUP(C335,[3]Resumen!$F$3:$Q$367,5,0)</f>
        <v>1</v>
      </c>
      <c r="L335" s="23">
        <f>VLOOKUP(C335,[3]Resumen!$F$3:$Q$367,6,0)</f>
        <v>0.75757575757575757</v>
      </c>
      <c r="M335" s="23">
        <f>VLOOKUP(C335,[3]Resumen!$F$3:$Q$367,7,0)</f>
        <v>0.9642857142857143</v>
      </c>
      <c r="N335" s="34">
        <f>VLOOKUP(C335,[3]Resumen!$F$3:$Q$367,8,0)</f>
        <v>0.6428571428571429</v>
      </c>
      <c r="O335" s="60">
        <f t="shared" si="15"/>
        <v>0.76092613060698178</v>
      </c>
      <c r="P335" s="37">
        <f>VLOOKUP(C335,[3]Resumen!$F$3:$Q$367,9,0)</f>
        <v>0.45238095238095238</v>
      </c>
      <c r="Q335" s="23">
        <f>VLOOKUP(C335,[3]Resumen!$F$3:$Q$367,10,0)</f>
        <v>0.84523809523809523</v>
      </c>
      <c r="R335" s="23">
        <f>VLOOKUP(C335,[3]Resumen!$F$3:$Q$367,11,0)</f>
        <v>0.8214285714285714</v>
      </c>
      <c r="S335" s="37">
        <f>VLOOKUP(C335,[3]Resumen!$F$3:$Q$367,12,0)</f>
        <v>0.58333333333333337</v>
      </c>
      <c r="T335" s="23">
        <v>0.83333333333333337</v>
      </c>
      <c r="U335" s="37">
        <v>0.35135135135135137</v>
      </c>
      <c r="V335" s="60">
        <f t="shared" si="16"/>
        <v>0.64784427284427293</v>
      </c>
      <c r="W335" s="51">
        <f t="shared" si="17"/>
        <v>-0.11308185776270885</v>
      </c>
      <c r="X335" s="57"/>
      <c r="Y335" s="58"/>
    </row>
    <row r="336" spans="2:25" ht="13.5" x14ac:dyDescent="0.35">
      <c r="B336" s="45">
        <v>334</v>
      </c>
      <c r="C336" s="47">
        <v>111689</v>
      </c>
      <c r="D336" s="46" t="s">
        <v>504</v>
      </c>
      <c r="E336" s="46" t="s">
        <v>503</v>
      </c>
      <c r="F336" s="46" t="str">
        <f>VLOOKUP(C336,'[2]Control programa E'!$B$13:$M$390,12,0)</f>
        <v>Área Sur</v>
      </c>
      <c r="G336" s="46" t="str">
        <f>VLOOKUP(C336,'[2]Control programa E'!$B$13:$W$390,22,0)</f>
        <v>Carlos A Tamayo</v>
      </c>
      <c r="H336" s="46" t="str">
        <f>VLOOKUP(C336,'[2]Control programa E'!$B$13:$R$390,17,0)</f>
        <v>ANDRES GARCIA</v>
      </c>
      <c r="I336" s="35">
        <f>VLOOKUP(C336,[3]Resumen!$F$3:$Q$367,3,0)</f>
        <v>0.65263157894736845</v>
      </c>
      <c r="J336" s="26">
        <f>VLOOKUP(C336,[3]Resumen!$F$3:$Q$367,4,0)</f>
        <v>0.97701149425287359</v>
      </c>
      <c r="K336" s="26">
        <f>VLOOKUP(C336,[3]Resumen!$F$3:$Q$367,5,0)</f>
        <v>0.95402298850574707</v>
      </c>
      <c r="L336" s="35">
        <f>VLOOKUP(C336,[3]Resumen!$F$3:$Q$367,6,0)</f>
        <v>0.73563218390804597</v>
      </c>
      <c r="M336" s="35">
        <f>VLOOKUP(C336,[3]Resumen!$F$3:$Q$367,7,0)</f>
        <v>0.74025974025974028</v>
      </c>
      <c r="N336" s="26">
        <f>VLOOKUP(C336,[3]Resumen!$F$3:$Q$367,8,0)</f>
        <v>0.97402597402597402</v>
      </c>
      <c r="O336" s="61">
        <f t="shared" si="15"/>
        <v>0.83893065998329153</v>
      </c>
      <c r="P336" s="35">
        <f>VLOOKUP(C336,[3]Resumen!$F$3:$Q$367,9,0)</f>
        <v>0.66233766233766234</v>
      </c>
      <c r="Q336" s="36">
        <f>VLOOKUP(C336,[3]Resumen!$F$3:$Q$367,10,0)</f>
        <v>0.45454545454545453</v>
      </c>
      <c r="R336" s="26">
        <f>VLOOKUP(C336,[3]Resumen!$F$3:$Q$367,11,0)</f>
        <v>0.8441558441558441</v>
      </c>
      <c r="S336" s="26">
        <f>VLOOKUP(C336,[3]Resumen!$F$3:$Q$367,12,0)</f>
        <v>0.97402597402597402</v>
      </c>
      <c r="T336" s="36">
        <v>0.37662337662337664</v>
      </c>
      <c r="U336" s="26">
        <v>0.83116883116883122</v>
      </c>
      <c r="V336" s="61">
        <f t="shared" si="16"/>
        <v>0.69047619047619058</v>
      </c>
      <c r="W336" s="52">
        <f t="shared" si="17"/>
        <v>-0.14845446950710095</v>
      </c>
      <c r="X336" s="57"/>
      <c r="Y336" s="58"/>
    </row>
    <row r="337" spans="2:25" ht="13.5" x14ac:dyDescent="0.35">
      <c r="B337" s="43">
        <v>335</v>
      </c>
      <c r="C337" s="49">
        <v>171229</v>
      </c>
      <c r="D337" s="48" t="s">
        <v>505</v>
      </c>
      <c r="E337" s="48" t="s">
        <v>401</v>
      </c>
      <c r="F337" s="48" t="str">
        <f>VLOOKUP(C337,'[2]Control programa E'!$B$13:$M$390,12,0)</f>
        <v>Área Centro</v>
      </c>
      <c r="G337" s="48" t="str">
        <f>VLOOKUP(C337,'[2]Control programa E'!$B$13:$W$390,22,0)</f>
        <v>Ramiro José Fernandez Lopez</v>
      </c>
      <c r="H337" s="48" t="str">
        <f>VLOOKUP(C337,'[2]Control programa E'!$B$13:$R$390,17,0)</f>
        <v>YOLIMA MESA</v>
      </c>
      <c r="I337" s="37">
        <f>VLOOKUP(C337,[3]Resumen!$F$3:$Q$367,3,0)</f>
        <v>0.4891304347826087</v>
      </c>
      <c r="J337" s="23">
        <f>VLOOKUP(C337,[3]Resumen!$F$3:$Q$367,4,0)</f>
        <v>0.8</v>
      </c>
      <c r="K337" s="34">
        <f>VLOOKUP(C337,[3]Resumen!$F$3:$Q$367,5,0)</f>
        <v>0.62222222222222223</v>
      </c>
      <c r="L337" s="23">
        <f>VLOOKUP(C337,[3]Resumen!$F$3:$Q$367,6,0)</f>
        <v>0.75</v>
      </c>
      <c r="M337" s="34">
        <f>VLOOKUP(C337,[3]Resumen!$F$3:$Q$367,7,0)</f>
        <v>0.74025974025974028</v>
      </c>
      <c r="N337" s="23">
        <f>VLOOKUP(C337,[3]Resumen!$F$3:$Q$367,8,0)</f>
        <v>0.78666666666666663</v>
      </c>
      <c r="O337" s="60">
        <f t="shared" si="15"/>
        <v>0.69804651065520629</v>
      </c>
      <c r="P337" s="34">
        <f>VLOOKUP(C337,[3]Resumen!$F$3:$Q$367,9,0)</f>
        <v>0.73333333333333328</v>
      </c>
      <c r="Q337" s="37">
        <f>VLOOKUP(C337,[3]Resumen!$F$3:$Q$367,10,0)</f>
        <v>0.48</v>
      </c>
      <c r="R337" s="23">
        <f>VLOOKUP(C337,[3]Resumen!$F$3:$Q$367,11,0)</f>
        <v>0.89333333333333331</v>
      </c>
      <c r="S337" s="34">
        <f>VLOOKUP(C337,[3]Resumen!$F$3:$Q$367,12,0)</f>
        <v>0.69863013698630139</v>
      </c>
      <c r="T337" s="34">
        <v>0.69135802469135799</v>
      </c>
      <c r="U337" s="37">
        <v>0.49230769230769234</v>
      </c>
      <c r="V337" s="60">
        <f t="shared" si="16"/>
        <v>0.66482708677533642</v>
      </c>
      <c r="W337" s="51">
        <f t="shared" si="17"/>
        <v>-3.3219423879869869E-2</v>
      </c>
      <c r="X337" s="57"/>
      <c r="Y337" s="58"/>
    </row>
    <row r="338" spans="2:25" ht="13.5" x14ac:dyDescent="0.35">
      <c r="B338" s="45">
        <v>336</v>
      </c>
      <c r="C338" s="47">
        <v>162276</v>
      </c>
      <c r="D338" s="46" t="s">
        <v>506</v>
      </c>
      <c r="E338" s="46" t="s">
        <v>9</v>
      </c>
      <c r="F338" s="46" t="str">
        <f>VLOOKUP(C338,'[2]Control programa E'!$B$13:$M$390,12,0)</f>
        <v>Área Norte</v>
      </c>
      <c r="G338" s="46" t="str">
        <f>VLOOKUP(C338,'[2]Control programa E'!$B$13:$W$390,22,0)</f>
        <v>Marta Lía Gonzalez - Carlos Arango</v>
      </c>
      <c r="H338" s="46" t="str">
        <f>VLOOKUP(C338,'[2]Control programa E'!$B$13:$R$390,17,0)</f>
        <v>ALVARO GUTIERREZ</v>
      </c>
      <c r="I338" s="35">
        <f>VLOOKUP(C338,[3]Resumen!$F$3:$Q$367,3,0)</f>
        <v>0.68627450980392157</v>
      </c>
      <c r="J338" s="36">
        <f>VLOOKUP(C338,[3]Resumen!$F$3:$Q$367,4,0)</f>
        <v>0.43564356435643564</v>
      </c>
      <c r="K338" s="36">
        <f>VLOOKUP(C338,[3]Resumen!$F$3:$Q$367,5,0)</f>
        <v>0.34285714285714286</v>
      </c>
      <c r="L338" s="26">
        <f>VLOOKUP(C338,[3]Resumen!$F$3:$Q$367,6,0)</f>
        <v>0.77450980392156865</v>
      </c>
      <c r="M338" s="35">
        <f>VLOOKUP(C338,[3]Resumen!$F$3:$Q$367,7,0)</f>
        <v>0.63095238095238093</v>
      </c>
      <c r="N338" s="35">
        <f>VLOOKUP(C338,[3]Resumen!$F$3:$Q$367,8,0)</f>
        <v>0.70238095238095233</v>
      </c>
      <c r="O338" s="61">
        <f t="shared" si="15"/>
        <v>0.59543639237873369</v>
      </c>
      <c r="P338" s="36">
        <f>VLOOKUP(C338,[3]Resumen!$F$3:$Q$367,9,0)</f>
        <v>0.41666666666666669</v>
      </c>
      <c r="Q338" s="26">
        <f>VLOOKUP(C338,[3]Resumen!$F$3:$Q$367,10,0)</f>
        <v>0.8214285714285714</v>
      </c>
      <c r="R338" s="26">
        <f>VLOOKUP(C338,[3]Resumen!$F$3:$Q$367,11,0)</f>
        <v>0.88095238095238093</v>
      </c>
      <c r="S338" s="36">
        <f>VLOOKUP(C338,[3]Resumen!$F$3:$Q$367,12,0)</f>
        <v>0.40476190476190477</v>
      </c>
      <c r="T338" s="26">
        <v>0.76190476190476186</v>
      </c>
      <c r="U338" s="36">
        <v>0.44047619047619047</v>
      </c>
      <c r="V338" s="61">
        <f t="shared" si="16"/>
        <v>0.62103174603174605</v>
      </c>
      <c r="W338" s="52">
        <f t="shared" si="17"/>
        <v>2.5595353653012354E-2</v>
      </c>
      <c r="X338" s="57"/>
      <c r="Y338" s="58"/>
    </row>
    <row r="339" spans="2:25" ht="13.5" x14ac:dyDescent="0.35">
      <c r="B339" s="43">
        <v>337</v>
      </c>
      <c r="C339" s="49">
        <v>109736</v>
      </c>
      <c r="D339" s="48" t="s">
        <v>507</v>
      </c>
      <c r="E339" s="48" t="s">
        <v>9</v>
      </c>
      <c r="F339" s="48" t="str">
        <f>VLOOKUP(C339,'[2]Control programa E'!$B$13:$M$390,12,0)</f>
        <v>Área Norte</v>
      </c>
      <c r="G339" s="48" t="str">
        <f>VLOOKUP(C339,'[2]Control programa E'!$B$13:$W$390,22,0)</f>
        <v>COESCO: Alexander Trujillo</v>
      </c>
      <c r="H339" s="48" t="str">
        <f>VLOOKUP(C339,'[2]Control programa E'!$B$13:$R$390,17,0)</f>
        <v>ANDRES FELIPE PENNA</v>
      </c>
      <c r="I339" s="34">
        <f>VLOOKUP(C339,[3]Resumen!$F$3:$Q$367,3,0)</f>
        <v>0.67021276595744683</v>
      </c>
      <c r="J339" s="34">
        <f>VLOOKUP(C339,[3]Resumen!$F$3:$Q$367,4,0)</f>
        <v>0.68085106382978722</v>
      </c>
      <c r="K339" s="23">
        <f>VLOOKUP(C339,[3]Resumen!$F$3:$Q$367,5,0)</f>
        <v>0.89523809523809528</v>
      </c>
      <c r="L339" s="23">
        <f>VLOOKUP(C339,[3]Resumen!$F$3:$Q$367,6,0)</f>
        <v>0.93137254901960786</v>
      </c>
      <c r="M339" s="23">
        <f>VLOOKUP(C339,[3]Resumen!$F$3:$Q$367,7,0)</f>
        <v>0.79761904761904767</v>
      </c>
      <c r="N339" s="23">
        <f>VLOOKUP(C339,[3]Resumen!$F$3:$Q$367,8,0)</f>
        <v>0.79761904761904767</v>
      </c>
      <c r="O339" s="60">
        <f t="shared" si="15"/>
        <v>0.79548542821383872</v>
      </c>
      <c r="P339" s="37">
        <f>VLOOKUP(C339,[3]Resumen!$F$3:$Q$367,9,0)</f>
        <v>0.55952380952380953</v>
      </c>
      <c r="Q339" s="23">
        <f>VLOOKUP(C339,[3]Resumen!$F$3:$Q$367,10,0)</f>
        <v>0.88095238095238093</v>
      </c>
      <c r="R339" s="34">
        <f>VLOOKUP(C339,[3]Resumen!$F$3:$Q$367,11,0)</f>
        <v>0.63095238095238093</v>
      </c>
      <c r="S339" s="23">
        <f>VLOOKUP(C339,[3]Resumen!$F$3:$Q$367,12,0)</f>
        <v>0.95238095238095233</v>
      </c>
      <c r="T339" s="34">
        <v>0.6785714285714286</v>
      </c>
      <c r="U339" s="37">
        <v>0.51190476190476186</v>
      </c>
      <c r="V339" s="60">
        <f t="shared" si="16"/>
        <v>0.70238095238095244</v>
      </c>
      <c r="W339" s="51">
        <f t="shared" si="17"/>
        <v>-9.310447583288628E-2</v>
      </c>
      <c r="X339" s="57"/>
      <c r="Y339" s="58"/>
    </row>
    <row r="340" spans="2:25" ht="13.5" x14ac:dyDescent="0.35">
      <c r="B340" s="45">
        <v>338</v>
      </c>
      <c r="C340" s="47">
        <v>110580</v>
      </c>
      <c r="D340" s="46" t="s">
        <v>508</v>
      </c>
      <c r="E340" s="46" t="s">
        <v>350</v>
      </c>
      <c r="F340" s="46" t="str">
        <f>VLOOKUP(C340,'[2]Control programa E'!$B$13:$M$390,12,0)</f>
        <v>Área Sur</v>
      </c>
      <c r="G340" s="46" t="str">
        <f>VLOOKUP(C340,'[2]Control programa E'!$B$13:$W$390,22,0)</f>
        <v>Harold Rivera</v>
      </c>
      <c r="H340" s="46" t="str">
        <f>VLOOKUP(C340,'[2]Control programa E'!$B$13:$R$390,17,0)</f>
        <v>CLAUDIA PINILLA</v>
      </c>
      <c r="I340" s="26">
        <f>VLOOKUP(C340,[3]Resumen!$F$3:$Q$367,3,0)</f>
        <v>0.76767676767676762</v>
      </c>
      <c r="J340" s="36">
        <f>VLOOKUP(C340,[3]Resumen!$F$3:$Q$367,4,0)</f>
        <v>0.51041666666666663</v>
      </c>
      <c r="K340" s="36">
        <f>VLOOKUP(C340,[3]Resumen!$F$3:$Q$367,5,0)</f>
        <v>0.29411764705882354</v>
      </c>
      <c r="L340" s="36">
        <f>VLOOKUP(C340,[3]Resumen!$F$3:$Q$367,6,0)</f>
        <v>0.46666666666666667</v>
      </c>
      <c r="M340" s="36">
        <f>VLOOKUP(C340,[3]Resumen!$F$3:$Q$367,7,0)</f>
        <v>0.58333333333333337</v>
      </c>
      <c r="N340" s="26">
        <f>VLOOKUP(C340,[3]Resumen!$F$3:$Q$367,8,0)</f>
        <v>0.91666666666666663</v>
      </c>
      <c r="O340" s="61">
        <f t="shared" si="15"/>
        <v>0.58981295801148736</v>
      </c>
      <c r="P340" s="26">
        <f>VLOOKUP(C340,[3]Resumen!$F$3:$Q$367,9,0)</f>
        <v>0.95238095238095233</v>
      </c>
      <c r="Q340" s="26">
        <f>VLOOKUP(C340,[3]Resumen!$F$3:$Q$367,10,0)</f>
        <v>0.83333333333333337</v>
      </c>
      <c r="R340" s="36">
        <f>VLOOKUP(C340,[3]Resumen!$F$3:$Q$367,11,0)</f>
        <v>0.47619047619047616</v>
      </c>
      <c r="S340" s="26">
        <f>VLOOKUP(C340,[3]Resumen!$F$3:$Q$367,12,0)</f>
        <v>0.79761904761904767</v>
      </c>
      <c r="T340" s="36">
        <v>0.34523809523809523</v>
      </c>
      <c r="U340" s="26">
        <v>0.84523809523809523</v>
      </c>
      <c r="V340" s="61">
        <f t="shared" si="16"/>
        <v>0.70833333333333337</v>
      </c>
      <c r="W340" s="52">
        <f t="shared" si="17"/>
        <v>0.11852037532184601</v>
      </c>
      <c r="X340" s="57"/>
      <c r="Y340" s="58"/>
    </row>
    <row r="341" spans="2:25" ht="13.5" x14ac:dyDescent="0.35">
      <c r="B341" s="43">
        <v>339</v>
      </c>
      <c r="C341" s="49">
        <v>111827</v>
      </c>
      <c r="D341" s="48" t="s">
        <v>509</v>
      </c>
      <c r="E341" s="48" t="s">
        <v>364</v>
      </c>
      <c r="F341" s="48" t="str">
        <f>VLOOKUP(C341,'[2]Control programa E'!$B$13:$M$390,12,0)</f>
        <v>Área Norte</v>
      </c>
      <c r="G341" s="48" t="str">
        <f>VLOOKUP(C341,'[2]Control programa E'!$B$13:$W$390,22,0)</f>
        <v>Yuliana Montoya</v>
      </c>
      <c r="H341" s="48" t="str">
        <f>VLOOKUP(C341,'[2]Control programa E'!$B$13:$R$390,17,0)</f>
        <v>ANDRES FELIPE PENNA</v>
      </c>
      <c r="I341" s="34">
        <f>VLOOKUP(C341,[3]Resumen!$F$3:$Q$367,3,0)</f>
        <v>0.63725490196078427</v>
      </c>
      <c r="J341" s="34">
        <f>VLOOKUP(C341,[3]Resumen!$F$3:$Q$367,4,0)</f>
        <v>0.69607843137254899</v>
      </c>
      <c r="K341" s="23">
        <f>VLOOKUP(C341,[3]Resumen!$F$3:$Q$367,5,0)</f>
        <v>0.79047619047619044</v>
      </c>
      <c r="L341" s="23">
        <f>VLOOKUP(C341,[3]Resumen!$F$3:$Q$367,6,0)</f>
        <v>0.79411764705882348</v>
      </c>
      <c r="M341" s="23">
        <f>VLOOKUP(C341,[3]Resumen!$F$3:$Q$367,7,0)</f>
        <v>0.88095238095238093</v>
      </c>
      <c r="N341" s="37">
        <f>VLOOKUP(C341,[3]Resumen!$F$3:$Q$367,8,0)</f>
        <v>0.2857142857142857</v>
      </c>
      <c r="O341" s="60">
        <f t="shared" si="15"/>
        <v>0.68076563958916891</v>
      </c>
      <c r="P341" s="23">
        <f>VLOOKUP(C341,[3]Resumen!$F$3:$Q$367,9,0)</f>
        <v>0.80952380952380953</v>
      </c>
      <c r="Q341" s="37">
        <f>VLOOKUP(C341,[3]Resumen!$F$3:$Q$367,10,0)</f>
        <v>0.36904761904761907</v>
      </c>
      <c r="R341" s="34">
        <f>VLOOKUP(C341,[3]Resumen!$F$3:$Q$367,11,0)</f>
        <v>0.71250000000000002</v>
      </c>
      <c r="S341" s="23">
        <f>VLOOKUP(C341,[3]Resumen!$F$3:$Q$367,12,0)</f>
        <v>0.94047619047619047</v>
      </c>
      <c r="T341" s="37">
        <v>0.41975308641975306</v>
      </c>
      <c r="U341" s="23">
        <v>0.76829268292682928</v>
      </c>
      <c r="V341" s="60">
        <f t="shared" si="16"/>
        <v>0.66993223139903357</v>
      </c>
      <c r="W341" s="51">
        <f t="shared" si="17"/>
        <v>-1.0833408190135341E-2</v>
      </c>
      <c r="X341" s="57"/>
      <c r="Y341" s="58"/>
    </row>
    <row r="342" spans="2:25" ht="13.5" x14ac:dyDescent="0.35">
      <c r="B342" s="45">
        <v>340</v>
      </c>
      <c r="C342" s="47">
        <v>110088</v>
      </c>
      <c r="D342" s="46" t="s">
        <v>510</v>
      </c>
      <c r="E342" s="46" t="s">
        <v>78</v>
      </c>
      <c r="F342" s="46" t="str">
        <f>VLOOKUP(C342,'[2]Control programa E'!$B$13:$M$390,12,0)</f>
        <v>Área Centro</v>
      </c>
      <c r="G342" s="46" t="str">
        <f>VLOOKUP(C342,'[2]Control programa E'!$B$13:$W$390,22,0)</f>
        <v>Jahir García</v>
      </c>
      <c r="H342" s="46" t="str">
        <f>VLOOKUP(C342,'[2]Control programa E'!$B$13:$R$390,17,0)</f>
        <v>SEBASTIAN PARDO</v>
      </c>
      <c r="I342" s="36">
        <f>VLOOKUP(C342,[3]Resumen!$F$3:$Q$367,3,0)</f>
        <v>0.55000000000000004</v>
      </c>
      <c r="J342" s="36">
        <f>VLOOKUP(C342,[3]Resumen!$F$3:$Q$367,4,0)</f>
        <v>0.38144329896907214</v>
      </c>
      <c r="K342" s="35">
        <f>VLOOKUP(C342,[3]Resumen!$F$3:$Q$367,5,0)</f>
        <v>0.6428571428571429</v>
      </c>
      <c r="L342" s="36">
        <f>VLOOKUP(C342,[3]Resumen!$F$3:$Q$367,6,0)</f>
        <v>0.55000000000000004</v>
      </c>
      <c r="M342" s="36">
        <f>VLOOKUP(C342,[3]Resumen!$F$3:$Q$367,7,0)</f>
        <v>0.53658536585365857</v>
      </c>
      <c r="N342" s="36">
        <f>VLOOKUP(C342,[3]Resumen!$F$3:$Q$367,8,0)</f>
        <v>0.46341463414634149</v>
      </c>
      <c r="O342" s="61">
        <f t="shared" si="15"/>
        <v>0.52071674030436921</v>
      </c>
      <c r="P342" s="36">
        <f>VLOOKUP(C342,[3]Resumen!$F$3:$Q$367,9,0)</f>
        <v>0.15584415584415584</v>
      </c>
      <c r="Q342" s="35">
        <f>VLOOKUP(C342,[3]Resumen!$F$3:$Q$367,10,0)</f>
        <v>0.63414634146341464</v>
      </c>
      <c r="R342" s="36">
        <f>VLOOKUP(C342,[3]Resumen!$F$3:$Q$367,11,0)</f>
        <v>0.29268292682926828</v>
      </c>
      <c r="S342" s="36">
        <f>VLOOKUP(C342,[3]Resumen!$F$3:$Q$367,12,0)</f>
        <v>0.48749999999999999</v>
      </c>
      <c r="T342" s="36">
        <v>0.53749999999999998</v>
      </c>
      <c r="U342" s="35">
        <v>0.63414634146341464</v>
      </c>
      <c r="V342" s="61">
        <f t="shared" si="16"/>
        <v>0.45696996093337555</v>
      </c>
      <c r="W342" s="52">
        <f t="shared" si="17"/>
        <v>-6.3746779370993656E-2</v>
      </c>
      <c r="X342" s="57"/>
      <c r="Y342" s="58"/>
    </row>
    <row r="343" spans="2:25" ht="13.5" x14ac:dyDescent="0.35">
      <c r="B343" s="43">
        <v>341</v>
      </c>
      <c r="C343" s="49">
        <v>109836</v>
      </c>
      <c r="D343" s="48" t="s">
        <v>511</v>
      </c>
      <c r="E343" s="48" t="s">
        <v>78</v>
      </c>
      <c r="F343" s="48" t="str">
        <f>VLOOKUP(C343,'[2]Control programa E'!$B$13:$M$390,12,0)</f>
        <v>Área Centro</v>
      </c>
      <c r="G343" s="48" t="str">
        <f>VLOOKUP(C343,'[2]Control programa E'!$B$13:$W$390,22,0)</f>
        <v>Vicente Lopez/ Alfonso López</v>
      </c>
      <c r="H343" s="48" t="str">
        <f>VLOOKUP(C343,'[2]Control programa E'!$B$13:$R$390,17,0)</f>
        <v xml:space="preserve">PAOLA MARTÍNEZ </v>
      </c>
      <c r="I343" s="34">
        <f>VLOOKUP(C343,[3]Resumen!$F$3:$Q$367,3,0)</f>
        <v>0.71568627450980393</v>
      </c>
      <c r="J343" s="34">
        <f>VLOOKUP(C343,[3]Resumen!$F$3:$Q$367,4,0)</f>
        <v>0.71568627450980393</v>
      </c>
      <c r="K343" s="37">
        <f>VLOOKUP(C343,[3]Resumen!$F$3:$Q$367,5,0)</f>
        <v>0.17525773195876287</v>
      </c>
      <c r="L343" s="37">
        <f>VLOOKUP(C343,[3]Resumen!$F$3:$Q$367,6,0)</f>
        <v>0.38</v>
      </c>
      <c r="M343" s="23">
        <f>VLOOKUP(C343,[3]Resumen!$F$3:$Q$367,7,0)</f>
        <v>0.85333333333333339</v>
      </c>
      <c r="N343" s="34">
        <f>VLOOKUP(C343,[3]Resumen!$F$3:$Q$367,8,0)</f>
        <v>0.73417721518987344</v>
      </c>
      <c r="O343" s="60">
        <f t="shared" si="15"/>
        <v>0.59569013825026296</v>
      </c>
      <c r="P343" s="34">
        <f>VLOOKUP(C343,[3]Resumen!$F$3:$Q$367,9,0)</f>
        <v>0.71604938271604934</v>
      </c>
      <c r="Q343" s="34">
        <f>VLOOKUP(C343,[3]Resumen!$F$3:$Q$367,10,0)</f>
        <v>0.66666666666666663</v>
      </c>
      <c r="R343" s="34">
        <f>VLOOKUP(C343,[3]Resumen!$F$3:$Q$367,11,0)</f>
        <v>0.7407407407407407</v>
      </c>
      <c r="S343" s="34">
        <f>VLOOKUP(C343,[3]Resumen!$F$3:$Q$367,12,0)</f>
        <v>0.60493827160493829</v>
      </c>
      <c r="T343" s="34">
        <v>0.64935064935064934</v>
      </c>
      <c r="U343" s="37">
        <v>0.51948051948051943</v>
      </c>
      <c r="V343" s="60">
        <f t="shared" si="16"/>
        <v>0.64953770509326059</v>
      </c>
      <c r="W343" s="51">
        <f t="shared" si="17"/>
        <v>5.384756684299763E-2</v>
      </c>
      <c r="X343" s="57"/>
      <c r="Y343" s="58"/>
    </row>
    <row r="344" spans="2:25" ht="13.5" x14ac:dyDescent="0.35">
      <c r="B344" s="45">
        <v>342</v>
      </c>
      <c r="C344" s="47">
        <v>159228</v>
      </c>
      <c r="D344" s="46" t="s">
        <v>512</v>
      </c>
      <c r="E344" s="46" t="s">
        <v>414</v>
      </c>
      <c r="F344" s="46" t="str">
        <f>VLOOKUP(C344,'[2]Control programa E'!$B$13:$M$390,12,0)</f>
        <v>Área Norte</v>
      </c>
      <c r="G344" s="46" t="str">
        <f>VLOOKUP(C344,'[2]Control programa E'!$B$13:$W$390,22,0)</f>
        <v>Sergio Ramirez</v>
      </c>
      <c r="H344" s="46" t="str">
        <f>VLOOKUP(C344,'[2]Control programa E'!$B$13:$R$390,17,0)</f>
        <v>OLGA LUCIA RESTREPO</v>
      </c>
      <c r="I344" s="35">
        <f>VLOOKUP(C344,[3]Resumen!$F$3:$Q$367,3,0)</f>
        <v>0.69696969696969702</v>
      </c>
      <c r="J344" s="26">
        <f>VLOOKUP(C344,[3]Resumen!$F$3:$Q$367,4,0)</f>
        <v>0.78350515463917525</v>
      </c>
      <c r="K344" s="26">
        <f>VLOOKUP(C344,[3]Resumen!$F$3:$Q$367,5,0)</f>
        <v>0.91176470588235292</v>
      </c>
      <c r="L344" s="35">
        <f>VLOOKUP(C344,[3]Resumen!$F$3:$Q$367,6,0)</f>
        <v>0.68085106382978722</v>
      </c>
      <c r="M344" s="26">
        <f>VLOOKUP(C344,[3]Resumen!$F$3:$Q$367,7,0)</f>
        <v>0.92682926829268297</v>
      </c>
      <c r="N344" s="35">
        <f>VLOOKUP(C344,[3]Resumen!$F$3:$Q$367,8,0)</f>
        <v>0.62820512820512819</v>
      </c>
      <c r="O344" s="61">
        <f t="shared" si="15"/>
        <v>0.77135416963647063</v>
      </c>
      <c r="P344" s="26">
        <f>VLOOKUP(C344,[3]Resumen!$F$3:$Q$367,9,0)</f>
        <v>0.79761904761904767</v>
      </c>
      <c r="Q344" s="26">
        <f>VLOOKUP(C344,[3]Resumen!$F$3:$Q$367,10,0)</f>
        <v>0.76190476190476186</v>
      </c>
      <c r="R344" s="26">
        <f>VLOOKUP(C344,[3]Resumen!$F$3:$Q$367,11,0)</f>
        <v>0.90476190476190477</v>
      </c>
      <c r="S344" s="26">
        <f>VLOOKUP(C344,[3]Resumen!$F$3:$Q$367,12,0)</f>
        <v>0.8571428571428571</v>
      </c>
      <c r="T344" s="36">
        <v>0.4642857142857143</v>
      </c>
      <c r="U344" s="35">
        <v>0.70238095238095233</v>
      </c>
      <c r="V344" s="61">
        <f t="shared" si="16"/>
        <v>0.74801587301587302</v>
      </c>
      <c r="W344" s="52">
        <f t="shared" si="17"/>
        <v>-2.3338296620597609E-2</v>
      </c>
      <c r="X344" s="57"/>
      <c r="Y344" s="58"/>
    </row>
    <row r="345" spans="2:25" ht="13.5" x14ac:dyDescent="0.35">
      <c r="B345" s="43">
        <v>343</v>
      </c>
      <c r="C345" s="49">
        <v>171064</v>
      </c>
      <c r="D345" s="48" t="s">
        <v>514</v>
      </c>
      <c r="E345" s="48" t="s">
        <v>513</v>
      </c>
      <c r="F345" s="48" t="str">
        <f>VLOOKUP(C345,'[2]Control programa E'!$B$13:$M$390,12,0)</f>
        <v>Área Norte</v>
      </c>
      <c r="G345" s="48">
        <f>VLOOKUP(C345,'[2]Control programa E'!$B$13:$W$390,22,0)</f>
        <v>0</v>
      </c>
      <c r="H345" s="48" t="str">
        <f>VLOOKUP(C345,'[2]Control programa E'!$B$13:$R$390,17,0)</f>
        <v>MARTHA BARROS</v>
      </c>
      <c r="I345" s="59" t="s">
        <v>548</v>
      </c>
      <c r="J345" s="59" t="s">
        <v>548</v>
      </c>
      <c r="K345" s="37">
        <f>VLOOKUP(C345,[3]Resumen!$F$3:$Q$367,5,0)</f>
        <v>0.39795918367346939</v>
      </c>
      <c r="L345" s="37">
        <f>VLOOKUP(C345,[3]Resumen!$F$3:$Q$367,6,0)</f>
        <v>0.39795918367346939</v>
      </c>
      <c r="M345" s="37">
        <f>VLOOKUP(C345,[3]Resumen!$F$3:$Q$367,7,0)</f>
        <v>0.33766233766233766</v>
      </c>
      <c r="N345" s="37">
        <f>VLOOKUP(C345,[3]Resumen!$F$3:$Q$367,8,0)</f>
        <v>0.4567901234567901</v>
      </c>
      <c r="O345" s="60">
        <f t="shared" si="15"/>
        <v>0.39759270711651667</v>
      </c>
      <c r="P345" s="37">
        <f>VLOOKUP(C345,[3]Resumen!$F$3:$Q$367,9,0)</f>
        <v>0.57534246575342463</v>
      </c>
      <c r="Q345" s="34">
        <f>VLOOKUP(C345,[3]Resumen!$F$3:$Q$367,10,0)</f>
        <v>0.66666666666666663</v>
      </c>
      <c r="R345" s="37">
        <f>VLOOKUP(C345,[3]Resumen!$F$3:$Q$367,11,0)</f>
        <v>0.53246753246753242</v>
      </c>
      <c r="S345" s="37">
        <f>VLOOKUP(C345,[3]Resumen!$F$3:$Q$367,12,0)</f>
        <v>0.32467532467532467</v>
      </c>
      <c r="T345" s="37">
        <v>0.58441558441558439</v>
      </c>
      <c r="U345" s="37">
        <v>0.56716417910447758</v>
      </c>
      <c r="V345" s="60">
        <f t="shared" si="16"/>
        <v>0.541788625513835</v>
      </c>
      <c r="W345" s="51">
        <f t="shared" si="17"/>
        <v>0.14419591839731832</v>
      </c>
      <c r="X345" s="57"/>
      <c r="Y345" s="58"/>
    </row>
    <row r="346" spans="2:25" ht="13.5" x14ac:dyDescent="0.35">
      <c r="B346" s="45">
        <v>344</v>
      </c>
      <c r="C346" s="47">
        <v>111971</v>
      </c>
      <c r="D346" s="46" t="s">
        <v>515</v>
      </c>
      <c r="E346" s="46" t="s">
        <v>150</v>
      </c>
      <c r="F346" s="46" t="str">
        <f>VLOOKUP(C346,'[2]Control programa E'!$B$13:$M$390,12,0)</f>
        <v>Área Sur</v>
      </c>
      <c r="G346" s="46" t="str">
        <f>VLOOKUP(C346,'[2]Control programa E'!$B$13:$W$390,22,0)</f>
        <v>Maria Isabel Calle</v>
      </c>
      <c r="H346" s="46" t="str">
        <f>VLOOKUP(C346,'[2]Control programa E'!$B$13:$R$390,17,0)</f>
        <v>MARIANA VELEZ</v>
      </c>
      <c r="I346" s="36">
        <f>VLOOKUP(C346,[3]Resumen!$F$3:$Q$367,3,0)</f>
        <v>0.5161290322580645</v>
      </c>
      <c r="J346" s="26">
        <f>VLOOKUP(C346,[3]Resumen!$F$3:$Q$367,4,0)</f>
        <v>0.92929292929292928</v>
      </c>
      <c r="K346" s="26">
        <f>VLOOKUP(C346,[3]Resumen!$F$3:$Q$367,5,0)</f>
        <v>0.82474226804123707</v>
      </c>
      <c r="L346" s="26">
        <f>VLOOKUP(C346,[3]Resumen!$F$3:$Q$367,6,0)</f>
        <v>0.97938144329896903</v>
      </c>
      <c r="M346" s="26">
        <f>VLOOKUP(C346,[3]Resumen!$F$3:$Q$367,7,0)</f>
        <v>0.86904761904761907</v>
      </c>
      <c r="N346" s="36">
        <f>VLOOKUP(C346,[3]Resumen!$F$3:$Q$367,8,0)</f>
        <v>0.45238095238095238</v>
      </c>
      <c r="O346" s="61">
        <f t="shared" si="15"/>
        <v>0.76182904071996183</v>
      </c>
      <c r="P346" s="26">
        <f>VLOOKUP(C346,[3]Resumen!$F$3:$Q$367,9,0)</f>
        <v>0.8214285714285714</v>
      </c>
      <c r="Q346" s="26">
        <f>VLOOKUP(C346,[3]Resumen!$F$3:$Q$367,10,0)</f>
        <v>0.76829268292682928</v>
      </c>
      <c r="R346" s="35">
        <f>VLOOKUP(C346,[3]Resumen!$F$3:$Q$367,11,0)</f>
        <v>0.70238095238095233</v>
      </c>
      <c r="S346" s="36">
        <f>VLOOKUP(C346,[3]Resumen!$F$3:$Q$367,12,0)</f>
        <v>0.33333333333333331</v>
      </c>
      <c r="T346" s="35">
        <v>0.6785714285714286</v>
      </c>
      <c r="U346" s="36">
        <v>0.4642857142857143</v>
      </c>
      <c r="V346" s="61">
        <f t="shared" si="16"/>
        <v>0.62804878048780488</v>
      </c>
      <c r="W346" s="52">
        <f t="shared" si="17"/>
        <v>-0.13378026023215694</v>
      </c>
      <c r="X346" s="57"/>
      <c r="Y346" s="58"/>
    </row>
    <row r="347" spans="2:25" ht="13.5" x14ac:dyDescent="0.35">
      <c r="B347" s="43">
        <v>345</v>
      </c>
      <c r="C347" s="49">
        <v>166177</v>
      </c>
      <c r="D347" s="48" t="s">
        <v>516</v>
      </c>
      <c r="E347" s="48" t="s">
        <v>106</v>
      </c>
      <c r="F347" s="48" t="str">
        <f>VLOOKUP(C347,'[2]Control programa E'!$B$13:$M$390,12,0)</f>
        <v>Área Centro</v>
      </c>
      <c r="G347" s="48" t="str">
        <f>VLOOKUP(C347,'[2]Control programa E'!$B$13:$W$390,22,0)</f>
        <v>Combustibles Unigas SAS</v>
      </c>
      <c r="H347" s="48" t="str">
        <f>VLOOKUP(C347,'[2]Control programa E'!$B$13:$R$390,17,0)</f>
        <v>IVAN PINZON</v>
      </c>
      <c r="I347" s="34">
        <f>VLOOKUP(C347,[3]Resumen!$F$3:$Q$367,3,0)</f>
        <v>0.63541666666666663</v>
      </c>
      <c r="J347" s="23">
        <f>VLOOKUP(C347,[3]Resumen!$F$3:$Q$367,4,0)</f>
        <v>0.75757575757575757</v>
      </c>
      <c r="K347" s="23">
        <f>VLOOKUP(C347,[3]Resumen!$F$3:$Q$367,5,0)</f>
        <v>0.78350515463917525</v>
      </c>
      <c r="L347" s="34">
        <f>VLOOKUP(C347,[3]Resumen!$F$3:$Q$367,6,0)</f>
        <v>0.70707070707070707</v>
      </c>
      <c r="M347" s="23">
        <f>VLOOKUP(C347,[3]Resumen!$F$3:$Q$367,7,0)</f>
        <v>0.90123456790123457</v>
      </c>
      <c r="N347" s="23">
        <f>VLOOKUP(C347,[3]Resumen!$F$3:$Q$367,8,0)</f>
        <v>0.759493670886076</v>
      </c>
      <c r="O347" s="60">
        <f t="shared" si="15"/>
        <v>0.7573827541232695</v>
      </c>
      <c r="P347" s="23">
        <f>VLOOKUP(C347,[3]Resumen!$F$3:$Q$367,9,0)</f>
        <v>0.81481481481481477</v>
      </c>
      <c r="Q347" s="23">
        <f>VLOOKUP(C347,[3]Resumen!$F$3:$Q$367,10,0)</f>
        <v>0.97530864197530864</v>
      </c>
      <c r="R347" s="23">
        <f>VLOOKUP(C347,[3]Resumen!$F$3:$Q$367,11,0)</f>
        <v>0.8271604938271605</v>
      </c>
      <c r="S347" s="23">
        <f>VLOOKUP(C347,[3]Resumen!$F$3:$Q$367,12,0)</f>
        <v>0.90123456790123457</v>
      </c>
      <c r="T347" s="23">
        <v>0.76543209876543206</v>
      </c>
      <c r="U347" s="37">
        <v>0.34177215189873417</v>
      </c>
      <c r="V347" s="60">
        <f t="shared" si="16"/>
        <v>0.77095379486378091</v>
      </c>
      <c r="W347" s="51">
        <f t="shared" si="17"/>
        <v>1.3571040740511409E-2</v>
      </c>
      <c r="X347" s="57"/>
      <c r="Y347" s="58"/>
    </row>
    <row r="348" spans="2:25" ht="13.5" x14ac:dyDescent="0.35">
      <c r="B348" s="45">
        <v>346</v>
      </c>
      <c r="C348" s="47">
        <v>110084</v>
      </c>
      <c r="D348" s="46" t="s">
        <v>517</v>
      </c>
      <c r="E348" s="46" t="s">
        <v>78</v>
      </c>
      <c r="F348" s="46" t="str">
        <f>VLOOKUP(C348,'[2]Control programa E'!$B$13:$M$390,12,0)</f>
        <v>Área Centro</v>
      </c>
      <c r="G348" s="46" t="str">
        <f>VLOOKUP(C348,'[2]Control programa E'!$B$13:$W$390,22,0)</f>
        <v>Nemer Saad/Luis George Saad</v>
      </c>
      <c r="H348" s="46" t="str">
        <f>VLOOKUP(C348,'[2]Control programa E'!$B$13:$R$390,17,0)</f>
        <v xml:space="preserve">JUAN PABLO PIÑEROS </v>
      </c>
      <c r="I348" s="59" t="s">
        <v>548</v>
      </c>
      <c r="J348" s="35">
        <f>VLOOKUP(C348,[3]Resumen!$F$3:$Q$367,4,0)</f>
        <v>0.71</v>
      </c>
      <c r="K348" s="36">
        <f>VLOOKUP(C348,[3]Resumen!$F$3:$Q$367,5,0)</f>
        <v>0.44117647058823528</v>
      </c>
      <c r="L348" s="26">
        <f>VLOOKUP(C348,[3]Resumen!$F$3:$Q$367,6,0)</f>
        <v>0.77083333333333337</v>
      </c>
      <c r="M348" s="35">
        <f>VLOOKUP(C348,[3]Resumen!$F$3:$Q$367,7,0)</f>
        <v>0.63095238095238093</v>
      </c>
      <c r="N348" s="35">
        <f>VLOOKUP(C348,[3]Resumen!$F$3:$Q$367,8,0)</f>
        <v>0.70238095238095233</v>
      </c>
      <c r="O348" s="61">
        <f t="shared" si="15"/>
        <v>0.65106862745098026</v>
      </c>
      <c r="P348" s="36">
        <f>VLOOKUP(C348,[3]Resumen!$F$3:$Q$367,9,0)</f>
        <v>0.32142857142857145</v>
      </c>
      <c r="Q348" s="36">
        <f>VLOOKUP(C348,[3]Resumen!$F$3:$Q$367,10,0)</f>
        <v>0.35714285714285715</v>
      </c>
      <c r="R348" s="35">
        <f>VLOOKUP(C348,[3]Resumen!$F$3:$Q$367,11,0)</f>
        <v>0.68292682926829273</v>
      </c>
      <c r="S348" s="35">
        <f>VLOOKUP(C348,[3]Resumen!$F$3:$Q$367,12,0)</f>
        <v>0.69047619047619047</v>
      </c>
      <c r="T348" s="36">
        <v>0.35365853658536583</v>
      </c>
      <c r="U348" s="35">
        <v>0.7142857142857143</v>
      </c>
      <c r="V348" s="61">
        <f t="shared" si="16"/>
        <v>0.51998644986449871</v>
      </c>
      <c r="W348" s="52">
        <f t="shared" si="17"/>
        <v>-0.13108217758648155</v>
      </c>
      <c r="X348" s="57"/>
      <c r="Y348" s="58"/>
    </row>
    <row r="349" spans="2:25" ht="13.5" x14ac:dyDescent="0.35">
      <c r="B349" s="43">
        <v>347</v>
      </c>
      <c r="C349" s="49">
        <v>162251</v>
      </c>
      <c r="D349" s="48" t="s">
        <v>519</v>
      </c>
      <c r="E349" s="48" t="s">
        <v>518</v>
      </c>
      <c r="F349" s="48" t="str">
        <f>VLOOKUP(C349,'[2]Control programa E'!$B$13:$M$390,12,0)</f>
        <v>Área Norte</v>
      </c>
      <c r="G349" s="48" t="str">
        <f>VLOOKUP(C349,'[2]Control programa E'!$B$13:$W$390,22,0)</f>
        <v>Mauricio Montoya</v>
      </c>
      <c r="H349" s="48" t="str">
        <f>VLOOKUP(C349,'[2]Control programa E'!$B$13:$R$390,17,0)</f>
        <v>ALVARO GUTIERREZ</v>
      </c>
      <c r="I349" s="34">
        <f>VLOOKUP(C349,[3]Resumen!$F$3:$Q$367,3,0)</f>
        <v>0.68686868686868685</v>
      </c>
      <c r="J349" s="23">
        <f>VLOOKUP(C349,[3]Resumen!$F$3:$Q$367,4,0)</f>
        <v>0.9509803921568627</v>
      </c>
      <c r="K349" s="23">
        <f>VLOOKUP(C349,[3]Resumen!$F$3:$Q$367,5,0)</f>
        <v>0.93137254901960786</v>
      </c>
      <c r="L349" s="23">
        <f>VLOOKUP(C349,[3]Resumen!$F$3:$Q$367,6,0)</f>
        <v>0.77450980392156865</v>
      </c>
      <c r="M349" s="37">
        <f>VLOOKUP(C349,[3]Resumen!$F$3:$Q$367,7,0)</f>
        <v>0.32142857142857145</v>
      </c>
      <c r="N349" s="23">
        <f>VLOOKUP(C349,[3]Resumen!$F$3:$Q$367,8,0)</f>
        <v>0.91666666666666663</v>
      </c>
      <c r="O349" s="60">
        <f t="shared" si="15"/>
        <v>0.76363777834366076</v>
      </c>
      <c r="P349" s="23">
        <f>VLOOKUP(C349,[3]Resumen!$F$3:$Q$367,9,0)</f>
        <v>0.88095238095238093</v>
      </c>
      <c r="Q349" s="23">
        <f>VLOOKUP(C349,[3]Resumen!$F$3:$Q$367,10,0)</f>
        <v>0.83950617283950613</v>
      </c>
      <c r="R349" s="23">
        <f>VLOOKUP(C349,[3]Resumen!$F$3:$Q$367,11,0)</f>
        <v>0.8214285714285714</v>
      </c>
      <c r="S349" s="34">
        <f>VLOOKUP(C349,[3]Resumen!$F$3:$Q$367,12,0)</f>
        <v>0.73809523809523814</v>
      </c>
      <c r="T349" s="37">
        <v>0.4642857142857143</v>
      </c>
      <c r="U349" s="34">
        <v>0.6071428571428571</v>
      </c>
      <c r="V349" s="60">
        <f t="shared" si="16"/>
        <v>0.72523515579071141</v>
      </c>
      <c r="W349" s="51">
        <f t="shared" si="17"/>
        <v>-3.840262255294935E-2</v>
      </c>
      <c r="X349" s="57"/>
      <c r="Y349" s="58"/>
    </row>
    <row r="350" spans="2:25" ht="13.5" x14ac:dyDescent="0.35">
      <c r="B350" s="45">
        <v>348</v>
      </c>
      <c r="C350" s="47">
        <v>171069</v>
      </c>
      <c r="D350" s="46" t="s">
        <v>520</v>
      </c>
      <c r="E350" s="46" t="s">
        <v>78</v>
      </c>
      <c r="F350" s="46" t="str">
        <f>VLOOKUP(C350,'[2]Control programa E'!$B$13:$M$390,12,0)</f>
        <v>Área Centro</v>
      </c>
      <c r="G350" s="46" t="str">
        <f>VLOOKUP(C350,'[2]Control programa E'!$B$13:$W$390,22,0)</f>
        <v>Tito Ernesto Martínez / Alejandro Martínez </v>
      </c>
      <c r="H350" s="46" t="str">
        <f>VLOOKUP(C350,'[2]Control programa E'!$B$13:$R$390,17,0)</f>
        <v xml:space="preserve">JUAN PABLO PIÑEROS </v>
      </c>
      <c r="I350" s="59" t="s">
        <v>548</v>
      </c>
      <c r="J350" s="59" t="s">
        <v>548</v>
      </c>
      <c r="K350" s="59" t="s">
        <v>548</v>
      </c>
      <c r="L350" s="59" t="s">
        <v>548</v>
      </c>
      <c r="M350" s="59" t="s">
        <v>548</v>
      </c>
      <c r="N350" s="59" t="s">
        <v>548</v>
      </c>
      <c r="O350" s="61" t="s">
        <v>548</v>
      </c>
      <c r="P350" s="59" t="s">
        <v>548</v>
      </c>
      <c r="Q350" s="59" t="s">
        <v>548</v>
      </c>
      <c r="R350" s="36">
        <f>VLOOKUP(C350,[3]Resumen!$F$3:$Q$367,11,0)</f>
        <v>0.51249999999999996</v>
      </c>
      <c r="S350" s="35">
        <f>VLOOKUP(C350,[3]Resumen!$F$3:$Q$367,12,0)</f>
        <v>0.63095238095238093</v>
      </c>
      <c r="T350" s="36">
        <v>0.5</v>
      </c>
      <c r="U350" s="36">
        <v>0.55128205128205132</v>
      </c>
      <c r="V350" s="61">
        <f t="shared" si="16"/>
        <v>0.54868360805860805</v>
      </c>
      <c r="W350" s="52" t="s">
        <v>548</v>
      </c>
      <c r="X350" s="57"/>
      <c r="Y350" s="58"/>
    </row>
    <row r="351" spans="2:25" ht="13.5" x14ac:dyDescent="0.35">
      <c r="B351" s="43">
        <v>349</v>
      </c>
      <c r="C351" s="49">
        <v>112400</v>
      </c>
      <c r="D351" s="48" t="s">
        <v>522</v>
      </c>
      <c r="E351" s="48" t="s">
        <v>342</v>
      </c>
      <c r="F351" s="48" t="str">
        <f>VLOOKUP(C351,'[2]Control programa E'!$B$13:$M$390,12,0)</f>
        <v>Área Sur</v>
      </c>
      <c r="G351" s="48" t="str">
        <f>VLOOKUP(C351,'[2]Control programa E'!$B$13:$W$390,22,0)</f>
        <v>Maria Elcira Trujillo</v>
      </c>
      <c r="H351" s="48" t="str">
        <f>VLOOKUP(C351,'[2]Control programa E'!$B$13:$R$390,17,0)</f>
        <v>JOHANA BOTERO</v>
      </c>
      <c r="I351" s="23">
        <f>VLOOKUP(C351,[3]Resumen!$F$3:$Q$367,3,0)</f>
        <v>0.88888888888888884</v>
      </c>
      <c r="J351" s="34">
        <f>VLOOKUP(C351,[3]Resumen!$F$3:$Q$367,4,0)</f>
        <v>0.73958333333333337</v>
      </c>
      <c r="K351" s="23">
        <f>VLOOKUP(C351,[3]Resumen!$F$3:$Q$367,5,0)</f>
        <v>0.84313725490196079</v>
      </c>
      <c r="L351" s="23">
        <f>VLOOKUP(C351,[3]Resumen!$F$3:$Q$367,6,0)</f>
        <v>0.95348837209302328</v>
      </c>
      <c r="M351" s="23">
        <f>VLOOKUP(C351,[3]Resumen!$F$3:$Q$367,7,0)</f>
        <v>0.9642857142857143</v>
      </c>
      <c r="N351" s="23">
        <f>VLOOKUP(C351,[3]Resumen!$F$3:$Q$367,8,0)</f>
        <v>0.9642857142857143</v>
      </c>
      <c r="O351" s="60">
        <f t="shared" si="15"/>
        <v>0.8922782129647725</v>
      </c>
      <c r="P351" s="23">
        <f>VLOOKUP(C351,[3]Resumen!$F$3:$Q$367,9,0)</f>
        <v>0.95238095238095233</v>
      </c>
      <c r="Q351" s="23">
        <f>VLOOKUP(C351,[3]Resumen!$F$3:$Q$367,10,0)</f>
        <v>0.9642857142857143</v>
      </c>
      <c r="R351" s="34">
        <f>VLOOKUP(C351,[3]Resumen!$F$3:$Q$367,11,0)</f>
        <v>0.6428571428571429</v>
      </c>
      <c r="S351" s="37">
        <f>VLOOKUP(C351,[3]Resumen!$F$3:$Q$367,12,0)</f>
        <v>0.52380952380952384</v>
      </c>
      <c r="T351" s="37">
        <v>0.58333333333333337</v>
      </c>
      <c r="U351" s="37">
        <v>0.4642857142857143</v>
      </c>
      <c r="V351" s="60">
        <f t="shared" si="16"/>
        <v>0.68849206349206338</v>
      </c>
      <c r="W351" s="51">
        <f t="shared" si="17"/>
        <v>-0.20378614947270912</v>
      </c>
      <c r="X351" s="57"/>
      <c r="Y351" s="58"/>
    </row>
    <row r="352" spans="2:25" ht="13.5" x14ac:dyDescent="0.35">
      <c r="B352" s="45">
        <v>350</v>
      </c>
      <c r="C352" s="47">
        <v>110851</v>
      </c>
      <c r="D352" s="46" t="s">
        <v>523</v>
      </c>
      <c r="E352" s="46" t="s">
        <v>28</v>
      </c>
      <c r="F352" s="46" t="str">
        <f>VLOOKUP(C352,'[2]Control programa E'!$B$13:$M$390,12,0)</f>
        <v>Área Norte</v>
      </c>
      <c r="G352" s="46" t="str">
        <f>VLOOKUP(C352,'[2]Control programa E'!$B$13:$W$390,22,0)</f>
        <v>Jairo Ghisays</v>
      </c>
      <c r="H352" s="46" t="str">
        <f>VLOOKUP(C352,'[2]Control programa E'!$B$13:$R$390,17,0)</f>
        <v>MARTHA BARROS</v>
      </c>
      <c r="I352" s="59" t="s">
        <v>548</v>
      </c>
      <c r="J352" s="59" t="s">
        <v>548</v>
      </c>
      <c r="K352" s="59" t="s">
        <v>548</v>
      </c>
      <c r="L352" s="59" t="s">
        <v>548</v>
      </c>
      <c r="M352" s="36">
        <f>VLOOKUP(C352,[3]Resumen!$F$3:$Q$367,7,0)</f>
        <v>0.33766233766233766</v>
      </c>
      <c r="N352" s="35">
        <f>VLOOKUP(C352,[3]Resumen!$F$3:$Q$367,8,0)</f>
        <v>0.65476190476190477</v>
      </c>
      <c r="O352" s="61">
        <f t="shared" si="15"/>
        <v>0.49621212121212122</v>
      </c>
      <c r="P352" s="35">
        <f>VLOOKUP(C352,[3]Resumen!$F$3:$Q$367,9,0)</f>
        <v>0.6</v>
      </c>
      <c r="Q352" s="36">
        <f>VLOOKUP(C352,[3]Resumen!$F$3:$Q$367,10,0)</f>
        <v>0.35</v>
      </c>
      <c r="R352" s="26">
        <f>VLOOKUP(C352,[3]Resumen!$F$3:$Q$367,11,0)</f>
        <v>0.8</v>
      </c>
      <c r="S352" s="26">
        <f>VLOOKUP(C352,[3]Resumen!$F$3:$Q$367,12,0)</f>
        <v>1</v>
      </c>
      <c r="T352" s="36">
        <v>0.48749999999999999</v>
      </c>
      <c r="U352" s="36">
        <v>0.55000000000000004</v>
      </c>
      <c r="V352" s="61">
        <f t="shared" si="16"/>
        <v>0.63124999999999998</v>
      </c>
      <c r="W352" s="52">
        <f t="shared" si="17"/>
        <v>0.13503787878787876</v>
      </c>
      <c r="X352" s="57"/>
      <c r="Y352" s="58"/>
    </row>
    <row r="353" spans="2:25" ht="13.5" x14ac:dyDescent="0.35">
      <c r="B353" s="43">
        <v>351</v>
      </c>
      <c r="C353" s="49">
        <v>171181</v>
      </c>
      <c r="D353" s="48" t="s">
        <v>524</v>
      </c>
      <c r="E353" s="48" t="s">
        <v>78</v>
      </c>
      <c r="F353" s="48" t="str">
        <f>VLOOKUP(C353,'[2]Control programa E'!$B$13:$M$390,12,0)</f>
        <v>Área Centro</v>
      </c>
      <c r="G353" s="48" t="str">
        <f>VLOOKUP(C353,'[2]Control programa E'!$B$13:$W$390,22,0)</f>
        <v>REDH: Humberto Hernandez</v>
      </c>
      <c r="H353" s="48" t="str">
        <f>VLOOKUP(C353,'[2]Control programa E'!$B$13:$R$390,17,0)</f>
        <v>CAROLINA CHAVEZ</v>
      </c>
      <c r="I353" s="23">
        <f>VLOOKUP(C353,[3]Resumen!$F$3:$Q$367,3,0)</f>
        <v>0.95</v>
      </c>
      <c r="J353" s="34">
        <f>VLOOKUP(C353,[3]Resumen!$F$3:$Q$367,4,0)</f>
        <v>0.7142857142857143</v>
      </c>
      <c r="K353" s="37">
        <f>VLOOKUP(C353,[3]Resumen!$F$3:$Q$367,5,0)</f>
        <v>0.56842105263157894</v>
      </c>
      <c r="L353" s="34">
        <f>VLOOKUP(C353,[3]Resumen!$F$3:$Q$367,6,0)</f>
        <v>0.60824742268041232</v>
      </c>
      <c r="M353" s="23">
        <f>VLOOKUP(C353,[3]Resumen!$F$3:$Q$367,7,0)</f>
        <v>0.80487804878048785</v>
      </c>
      <c r="N353" s="34">
        <f>VLOOKUP(C353,[3]Resumen!$F$3:$Q$367,8,0)</f>
        <v>0.73170731707317072</v>
      </c>
      <c r="O353" s="60">
        <f t="shared" si="15"/>
        <v>0.72958992590856064</v>
      </c>
      <c r="P353" s="23">
        <f>VLOOKUP(C353,[3]Resumen!$F$3:$Q$367,9,0)</f>
        <v>0.8928571428571429</v>
      </c>
      <c r="Q353" s="37">
        <f>VLOOKUP(C353,[3]Resumen!$F$3:$Q$367,10,0)</f>
        <v>0.42307692307692307</v>
      </c>
      <c r="R353" s="37">
        <f>VLOOKUP(C353,[3]Resumen!$F$3:$Q$367,11,0)</f>
        <v>0.45121951219512196</v>
      </c>
      <c r="S353" s="23">
        <f>VLOOKUP(C353,[3]Resumen!$F$3:$Q$367,12,0)</f>
        <v>0.8214285714285714</v>
      </c>
      <c r="T353" s="34">
        <v>0.70238095238095233</v>
      </c>
      <c r="U353" s="37">
        <v>0.31707317073170732</v>
      </c>
      <c r="V353" s="60">
        <f t="shared" si="16"/>
        <v>0.60133937877840304</v>
      </c>
      <c r="W353" s="51">
        <f t="shared" si="17"/>
        <v>-0.1282505471301576</v>
      </c>
      <c r="X353" s="57"/>
      <c r="Y353" s="58"/>
    </row>
    <row r="354" spans="2:25" ht="13.5" x14ac:dyDescent="0.35">
      <c r="B354" s="45">
        <v>352</v>
      </c>
      <c r="C354" s="47">
        <v>110025</v>
      </c>
      <c r="D354" s="46" t="s">
        <v>525</v>
      </c>
      <c r="E354" s="46" t="s">
        <v>9</v>
      </c>
      <c r="F354" s="46" t="str">
        <f>VLOOKUP(C354,'[2]Control programa E'!$B$13:$M$390,12,0)</f>
        <v>Área Norte</v>
      </c>
      <c r="G354" s="46" t="str">
        <f>VLOOKUP(C354,'[2]Control programa E'!$B$13:$W$390,22,0)</f>
        <v>Diego Ramírez</v>
      </c>
      <c r="H354" s="46" t="str">
        <f>VLOOKUP(C354,'[2]Control programa E'!$B$13:$R$390,17,0)</f>
        <v>OLGA LUCIA RESTREPO</v>
      </c>
      <c r="I354" s="36">
        <f>VLOOKUP(C354,[3]Resumen!$F$3:$Q$367,3,0)</f>
        <v>0.52631578947368418</v>
      </c>
      <c r="J354" s="26">
        <f>VLOOKUP(C354,[3]Resumen!$F$3:$Q$367,4,0)</f>
        <v>0.75757575757575757</v>
      </c>
      <c r="K354" s="35">
        <f>VLOOKUP(C354,[3]Resumen!$F$3:$Q$367,5,0)</f>
        <v>0.71568627450980393</v>
      </c>
      <c r="L354" s="36">
        <f>VLOOKUP(C354,[3]Resumen!$F$3:$Q$367,6,0)</f>
        <v>0.55882352941176472</v>
      </c>
      <c r="M354" s="36">
        <f>VLOOKUP(C354,[3]Resumen!$F$3:$Q$367,7,0)</f>
        <v>0.45238095238095238</v>
      </c>
      <c r="N354" s="36">
        <f>VLOOKUP(C354,[3]Resumen!$F$3:$Q$367,8,0)</f>
        <v>0.41666666666666669</v>
      </c>
      <c r="O354" s="61">
        <f t="shared" si="15"/>
        <v>0.57124149500310495</v>
      </c>
      <c r="P354" s="26">
        <f>VLOOKUP(C354,[3]Resumen!$F$3:$Q$367,9,0)</f>
        <v>0.7857142857142857</v>
      </c>
      <c r="Q354" s="26">
        <f>VLOOKUP(C354,[3]Resumen!$F$3:$Q$367,10,0)</f>
        <v>0.80952380952380953</v>
      </c>
      <c r="R354" s="36">
        <f>VLOOKUP(C354,[3]Resumen!$F$3:$Q$367,11,0)</f>
        <v>0.54761904761904767</v>
      </c>
      <c r="S354" s="35">
        <f>VLOOKUP(C354,[3]Resumen!$F$3:$Q$367,12,0)</f>
        <v>0.6785714285714286</v>
      </c>
      <c r="T354" s="36">
        <v>0.59523809523809523</v>
      </c>
      <c r="U354" s="36">
        <v>0.42857142857142855</v>
      </c>
      <c r="V354" s="61">
        <f t="shared" si="16"/>
        <v>0.64087301587301593</v>
      </c>
      <c r="W354" s="52">
        <f t="shared" si="17"/>
        <v>6.9631520869910979E-2</v>
      </c>
      <c r="X354" s="57"/>
      <c r="Y354" s="58"/>
    </row>
    <row r="355" spans="2:25" ht="13.5" x14ac:dyDescent="0.35">
      <c r="B355" s="43">
        <v>353</v>
      </c>
      <c r="C355" s="49">
        <v>167423</v>
      </c>
      <c r="D355" s="48" t="s">
        <v>526</v>
      </c>
      <c r="E355" s="48" t="s">
        <v>364</v>
      </c>
      <c r="F355" s="48" t="str">
        <f>VLOOKUP(C355,'[2]Control programa E'!$B$13:$M$390,12,0)</f>
        <v>Área Norte</v>
      </c>
      <c r="G355" s="48" t="str">
        <f>VLOOKUP(C355,'[2]Control programa E'!$B$13:$W$390,22,0)</f>
        <v>GRUPO ÉXITO: Alcides Serna</v>
      </c>
      <c r="H355" s="48" t="str">
        <f>VLOOKUP(C355,'[2]Control programa E'!$B$13:$R$390,17,0)</f>
        <v>ANDRES FELIPE PENNA</v>
      </c>
      <c r="I355" s="23">
        <f>VLOOKUP(C355,[3]Resumen!$F$3:$Q$367,3,0)</f>
        <v>0.77173913043478259</v>
      </c>
      <c r="J355" s="23">
        <f>VLOOKUP(C355,[3]Resumen!$F$3:$Q$367,4,0)</f>
        <v>0.88235294117647056</v>
      </c>
      <c r="K355" s="23">
        <f>VLOOKUP(C355,[3]Resumen!$F$3:$Q$367,5,0)</f>
        <v>0.81443298969072164</v>
      </c>
      <c r="L355" s="34">
        <f>VLOOKUP(C355,[3]Resumen!$F$3:$Q$367,6,0)</f>
        <v>0.68041237113402064</v>
      </c>
      <c r="M355" s="34">
        <f>VLOOKUP(C355,[3]Resumen!$F$3:$Q$367,7,0)</f>
        <v>0.7</v>
      </c>
      <c r="N355" s="34">
        <f>VLOOKUP(C355,[3]Resumen!$F$3:$Q$367,8,0)</f>
        <v>0.6071428571428571</v>
      </c>
      <c r="O355" s="60">
        <f t="shared" si="15"/>
        <v>0.74268004826314205</v>
      </c>
      <c r="P355" s="34">
        <f>VLOOKUP(C355,[3]Resumen!$F$3:$Q$367,9,0)</f>
        <v>0.72619047619047616</v>
      </c>
      <c r="Q355" s="37">
        <f>VLOOKUP(C355,[3]Resumen!$F$3:$Q$367,10,0)</f>
        <v>0.29761904761904762</v>
      </c>
      <c r="R355" s="23">
        <f>VLOOKUP(C355,[3]Resumen!$F$3:$Q$367,11,0)</f>
        <v>0.90476190476190477</v>
      </c>
      <c r="S355" s="23">
        <f>VLOOKUP(C355,[3]Resumen!$F$3:$Q$367,12,0)</f>
        <v>0.84523809523809523</v>
      </c>
      <c r="T355" s="37">
        <v>0.43243243243243246</v>
      </c>
      <c r="U355" s="37">
        <v>0.54761904761904767</v>
      </c>
      <c r="V355" s="60">
        <f t="shared" si="16"/>
        <v>0.62564350064350061</v>
      </c>
      <c r="W355" s="51">
        <f t="shared" si="17"/>
        <v>-0.11703654761964144</v>
      </c>
      <c r="X355" s="57"/>
      <c r="Y355" s="58"/>
    </row>
    <row r="356" spans="2:25" ht="13.5" x14ac:dyDescent="0.35">
      <c r="B356" s="45">
        <v>354</v>
      </c>
      <c r="C356" s="47">
        <v>109951</v>
      </c>
      <c r="D356" s="46" t="s">
        <v>527</v>
      </c>
      <c r="E356" s="46" t="s">
        <v>78</v>
      </c>
      <c r="F356" s="46" t="str">
        <f>VLOOKUP(C356,'[2]Control programa E'!$B$13:$M$390,12,0)</f>
        <v>Área Centro</v>
      </c>
      <c r="G356" s="46" t="str">
        <f>VLOOKUP(C356,'[2]Control programa E'!$B$13:$W$390,22,0)</f>
        <v>Nancy Balaguera/ Hiovanny Balaguera</v>
      </c>
      <c r="H356" s="46" t="str">
        <f>VLOOKUP(C356,'[2]Control programa E'!$B$13:$R$390,17,0)</f>
        <v xml:space="preserve">JUAN PABLO PIÑEROS </v>
      </c>
      <c r="I356" s="26">
        <f>VLOOKUP(C356,[3]Resumen!$F$3:$Q$367,3,0)</f>
        <v>0.9263157894736842</v>
      </c>
      <c r="J356" s="26">
        <f>VLOOKUP(C356,[3]Resumen!$F$3:$Q$367,4,0)</f>
        <v>0.88172043010752688</v>
      </c>
      <c r="K356" s="35">
        <f>VLOOKUP(C356,[3]Resumen!$F$3:$Q$367,5,0)</f>
        <v>0.63265306122448983</v>
      </c>
      <c r="L356" s="35">
        <f>VLOOKUP(C356,[3]Resumen!$F$3:$Q$367,6,0)</f>
        <v>0.66326530612244894</v>
      </c>
      <c r="M356" s="35">
        <f>VLOOKUP(C356,[3]Resumen!$F$3:$Q$367,7,0)</f>
        <v>0.68</v>
      </c>
      <c r="N356" s="26">
        <f>VLOOKUP(C356,[3]Resumen!$F$3:$Q$367,8,0)</f>
        <v>0.92307692307692313</v>
      </c>
      <c r="O356" s="61">
        <f t="shared" si="15"/>
        <v>0.78450525166751206</v>
      </c>
      <c r="P356" s="36">
        <f>VLOOKUP(C356,[3]Resumen!$F$3:$Q$367,9,0)</f>
        <v>0.57333333333333336</v>
      </c>
      <c r="Q356" s="26">
        <f>VLOOKUP(C356,[3]Resumen!$F$3:$Q$367,10,0)</f>
        <v>0.80263157894736847</v>
      </c>
      <c r="R356" s="26">
        <f>VLOOKUP(C356,[3]Resumen!$F$3:$Q$367,11,0)</f>
        <v>0.8</v>
      </c>
      <c r="S356" s="35">
        <f>VLOOKUP(C356,[3]Resumen!$F$3:$Q$367,12,0)</f>
        <v>0.74358974358974361</v>
      </c>
      <c r="T356" s="36">
        <v>0.42857142857142855</v>
      </c>
      <c r="U356" s="36">
        <v>0.51948051948051943</v>
      </c>
      <c r="V356" s="61">
        <f t="shared" si="16"/>
        <v>0.64460110065373222</v>
      </c>
      <c r="W356" s="52">
        <f t="shared" si="17"/>
        <v>-0.13990415101377984</v>
      </c>
      <c r="X356" s="57"/>
      <c r="Y356" s="58"/>
    </row>
    <row r="357" spans="2:25" ht="13.5" x14ac:dyDescent="0.35">
      <c r="B357" s="43">
        <v>355</v>
      </c>
      <c r="C357" s="49">
        <v>109762</v>
      </c>
      <c r="D357" s="48" t="s">
        <v>528</v>
      </c>
      <c r="E357" s="48" t="s">
        <v>399</v>
      </c>
      <c r="F357" s="48" t="str">
        <f>VLOOKUP(C357,'[2]Control programa E'!$B$13:$M$390,12,0)</f>
        <v>Área Sur</v>
      </c>
      <c r="G357" s="48" t="str">
        <f>VLOOKUP(C357,'[2]Control programa E'!$B$13:$W$390,22,0)</f>
        <v>Fernando Libreros</v>
      </c>
      <c r="H357" s="48" t="str">
        <f>VLOOKUP(C357,'[2]Control programa E'!$B$13:$R$390,17,0)</f>
        <v>CATALINA QUINTERO</v>
      </c>
      <c r="I357" s="37">
        <f>VLOOKUP(C357,[3]Resumen!$F$3:$Q$367,3,0)</f>
        <v>0.59595959595959591</v>
      </c>
      <c r="J357" s="34">
        <f>VLOOKUP(C357,[3]Resumen!$F$3:$Q$367,4,0)</f>
        <v>0.6767676767676768</v>
      </c>
      <c r="K357" s="37">
        <f>VLOOKUP(C357,[3]Resumen!$F$3:$Q$367,5,0)</f>
        <v>0.41237113402061853</v>
      </c>
      <c r="L357" s="34">
        <f>VLOOKUP(C357,[3]Resumen!$F$3:$Q$367,6,0)</f>
        <v>0.68686868686868685</v>
      </c>
      <c r="M357" s="23">
        <f>VLOOKUP(C357,[3]Resumen!$F$3:$Q$367,7,0)</f>
        <v>0.8214285714285714</v>
      </c>
      <c r="N357" s="37">
        <f>VLOOKUP(C357,[3]Resumen!$F$3:$Q$367,8,0)</f>
        <v>0.39285714285714285</v>
      </c>
      <c r="O357" s="60">
        <f t="shared" si="15"/>
        <v>0.59770880131704873</v>
      </c>
      <c r="P357" s="37">
        <f>VLOOKUP(C357,[3]Resumen!$F$3:$Q$367,9,0)</f>
        <v>0.19047619047619047</v>
      </c>
      <c r="Q357" s="34">
        <f>VLOOKUP(C357,[3]Resumen!$F$3:$Q$367,10,0)</f>
        <v>0.70238095238095233</v>
      </c>
      <c r="R357" s="23">
        <f>VLOOKUP(C357,[3]Resumen!$F$3:$Q$367,11,0)</f>
        <v>0.8214285714285714</v>
      </c>
      <c r="S357" s="23">
        <f>VLOOKUP(C357,[3]Resumen!$F$3:$Q$367,12,0)</f>
        <v>0.9285714285714286</v>
      </c>
      <c r="T357" s="37">
        <v>0.28048780487804881</v>
      </c>
      <c r="U357" s="34">
        <v>0.61904761904761907</v>
      </c>
      <c r="V357" s="60">
        <f t="shared" si="16"/>
        <v>0.59039876113046852</v>
      </c>
      <c r="W357" s="51">
        <f t="shared" si="17"/>
        <v>-7.3100401865802134E-3</v>
      </c>
      <c r="X357" s="57"/>
      <c r="Y357" s="58"/>
    </row>
    <row r="358" spans="2:25" ht="13.5" x14ac:dyDescent="0.35">
      <c r="B358" s="45">
        <v>356</v>
      </c>
      <c r="C358" s="47">
        <v>111735</v>
      </c>
      <c r="D358" s="46" t="s">
        <v>529</v>
      </c>
      <c r="E358" s="46" t="s">
        <v>350</v>
      </c>
      <c r="F358" s="46" t="str">
        <f>VLOOKUP(C358,'[2]Control programa E'!$B$13:$M$390,12,0)</f>
        <v>Área Sur</v>
      </c>
      <c r="G358" s="46" t="str">
        <f>VLOOKUP(C358,'[2]Control programa E'!$B$13:$W$390,22,0)</f>
        <v>Harold Rivera</v>
      </c>
      <c r="H358" s="46" t="str">
        <f>VLOOKUP(C358,'[2]Control programa E'!$B$13:$R$390,17,0)</f>
        <v>CLAUDIA PINILLA</v>
      </c>
      <c r="I358" s="36">
        <f>VLOOKUP(C358,[3]Resumen!$F$3:$Q$367,3,0)</f>
        <v>0.56565656565656564</v>
      </c>
      <c r="J358" s="26">
        <f>VLOOKUP(C358,[3]Resumen!$F$3:$Q$367,4,0)</f>
        <v>0.76767676767676762</v>
      </c>
      <c r="K358" s="26">
        <f>VLOOKUP(C358,[3]Resumen!$F$3:$Q$367,5,0)</f>
        <v>0.86274509803921573</v>
      </c>
      <c r="L358" s="36">
        <f>VLOOKUP(C358,[3]Resumen!$F$3:$Q$367,6,0)</f>
        <v>0.59595959595959591</v>
      </c>
      <c r="M358" s="26">
        <f>VLOOKUP(C358,[3]Resumen!$F$3:$Q$367,7,0)</f>
        <v>0.9642857142857143</v>
      </c>
      <c r="N358" s="26">
        <f>VLOOKUP(C358,[3]Resumen!$F$3:$Q$367,8,0)</f>
        <v>0.77380952380952384</v>
      </c>
      <c r="O358" s="61">
        <f t="shared" si="15"/>
        <v>0.7550222109045639</v>
      </c>
      <c r="P358" s="35">
        <f>VLOOKUP(C358,[3]Resumen!$F$3:$Q$367,9,0)</f>
        <v>0.6785714285714286</v>
      </c>
      <c r="Q358" s="26">
        <f>VLOOKUP(C358,[3]Resumen!$F$3:$Q$367,10,0)</f>
        <v>0.84523809523809523</v>
      </c>
      <c r="R358" s="35">
        <f>VLOOKUP(C358,[3]Resumen!$F$3:$Q$367,11,0)</f>
        <v>0.73809523809523814</v>
      </c>
      <c r="S358" s="26">
        <f>VLOOKUP(C358,[3]Resumen!$F$3:$Q$367,12,0)</f>
        <v>0.8214285714285714</v>
      </c>
      <c r="T358" s="36">
        <v>0.36904761904761907</v>
      </c>
      <c r="U358" s="36">
        <v>0.52380952380952384</v>
      </c>
      <c r="V358" s="61">
        <f t="shared" si="16"/>
        <v>0.66269841269841268</v>
      </c>
      <c r="W358" s="52">
        <f t="shared" si="17"/>
        <v>-9.232379820615122E-2</v>
      </c>
      <c r="X358" s="57"/>
      <c r="Y358" s="58"/>
    </row>
    <row r="359" spans="2:25" ht="13.5" x14ac:dyDescent="0.35">
      <c r="B359" s="43">
        <v>357</v>
      </c>
      <c r="C359" s="49">
        <v>161383</v>
      </c>
      <c r="D359" s="48" t="s">
        <v>531</v>
      </c>
      <c r="E359" s="48" t="s">
        <v>530</v>
      </c>
      <c r="F359" s="48" t="str">
        <f>VLOOKUP(C359,'[2]Control programa E'!$B$13:$M$390,12,0)</f>
        <v>Área Norte</v>
      </c>
      <c r="G359" s="48" t="str">
        <f>VLOOKUP(C359,'[2]Control programa E'!$B$13:$W$390,22,0)</f>
        <v>Octavio Lopera</v>
      </c>
      <c r="H359" s="48" t="str">
        <f>VLOOKUP(C359,'[2]Control programa E'!$B$13:$R$390,17,0)</f>
        <v>VICTOR PATERNINA</v>
      </c>
      <c r="I359" s="59" t="s">
        <v>548</v>
      </c>
      <c r="J359" s="37">
        <f>VLOOKUP(C359,[3]Resumen!$F$3:$Q$367,4,0)</f>
        <v>0.28888888888888886</v>
      </c>
      <c r="K359" s="23">
        <f>VLOOKUP(C359,[3]Resumen!$F$3:$Q$367,5,0)</f>
        <v>0.8651685393258427</v>
      </c>
      <c r="L359" s="37">
        <f>VLOOKUP(C359,[3]Resumen!$F$3:$Q$367,6,0)</f>
        <v>0.50526315789473686</v>
      </c>
      <c r="M359" s="23">
        <f>VLOOKUP(C359,[3]Resumen!$F$3:$Q$367,7,0)</f>
        <v>0.88607594936708856</v>
      </c>
      <c r="N359" s="23">
        <f>VLOOKUP(C359,[3]Resumen!$F$3:$Q$367,8,0)</f>
        <v>0.8441558441558441</v>
      </c>
      <c r="O359" s="60">
        <f t="shared" si="15"/>
        <v>0.67791047592648024</v>
      </c>
      <c r="P359" s="23">
        <f>VLOOKUP(C359,[3]Resumen!$F$3:$Q$367,9,0)</f>
        <v>0.95238095238095233</v>
      </c>
      <c r="Q359" s="37">
        <f>VLOOKUP(C359,[3]Resumen!$F$3:$Q$367,10,0)</f>
        <v>0.57333333333333336</v>
      </c>
      <c r="R359" s="23">
        <f>VLOOKUP(C359,[3]Resumen!$F$3:$Q$367,11,0)</f>
        <v>0.88095238095238093</v>
      </c>
      <c r="S359" s="23">
        <f>VLOOKUP(C359,[3]Resumen!$F$3:$Q$367,12,0)</f>
        <v>0.82926829268292679</v>
      </c>
      <c r="T359" s="37">
        <v>0.35714285714285715</v>
      </c>
      <c r="U359" s="37">
        <v>0.5</v>
      </c>
      <c r="V359" s="60">
        <f t="shared" si="16"/>
        <v>0.6821796360820751</v>
      </c>
      <c r="W359" s="51">
        <f t="shared" si="17"/>
        <v>4.2691601555948644E-3</v>
      </c>
      <c r="X359" s="57"/>
      <c r="Y359" s="58"/>
    </row>
    <row r="360" spans="2:25" ht="13.5" x14ac:dyDescent="0.35">
      <c r="B360" s="45">
        <v>358</v>
      </c>
      <c r="C360" s="47">
        <v>167201</v>
      </c>
      <c r="D360" s="46" t="s">
        <v>532</v>
      </c>
      <c r="E360" s="46" t="s">
        <v>530</v>
      </c>
      <c r="F360" s="46" t="str">
        <f>VLOOKUP(C360,'[2]Control programa E'!$B$13:$M$390,12,0)</f>
        <v>Área Norte</v>
      </c>
      <c r="G360" s="46" t="str">
        <f>VLOOKUP(C360,'[2]Control programa E'!$B$13:$W$390,22,0)</f>
        <v>Adriana Margarita Perez / Contacto: Juan Julio Perez</v>
      </c>
      <c r="H360" s="46" t="str">
        <f>VLOOKUP(C360,'[2]Control programa E'!$B$13:$R$390,17,0)</f>
        <v>VICTOR PATERNINA</v>
      </c>
      <c r="I360" s="36">
        <f>VLOOKUP(C360,[3]Resumen!$F$3:$Q$367,3,0)</f>
        <v>0.44329896907216493</v>
      </c>
      <c r="J360" s="36">
        <f>VLOOKUP(C360,[3]Resumen!$F$3:$Q$367,4,0)</f>
        <v>0.54545454545454541</v>
      </c>
      <c r="K360" s="36">
        <f>VLOOKUP(C360,[3]Resumen!$F$3:$Q$367,5,0)</f>
        <v>0.10101010101010101</v>
      </c>
      <c r="L360" s="36">
        <f>VLOOKUP(C360,[3]Resumen!$F$3:$Q$367,6,0)</f>
        <v>0.34343434343434343</v>
      </c>
      <c r="M360" s="26">
        <f>VLOOKUP(C360,[3]Resumen!$F$3:$Q$367,7,0)</f>
        <v>0.82278481012658233</v>
      </c>
      <c r="N360" s="26">
        <f>VLOOKUP(C360,[3]Resumen!$F$3:$Q$367,8,0)</f>
        <v>0.78481012658227844</v>
      </c>
      <c r="O360" s="61">
        <f t="shared" si="15"/>
        <v>0.5067988159466692</v>
      </c>
      <c r="P360" s="35">
        <f>VLOOKUP(C360,[3]Resumen!$F$3:$Q$367,9,0)</f>
        <v>0.64197530864197527</v>
      </c>
      <c r="Q360" s="35">
        <f>VLOOKUP(C360,[3]Resumen!$F$3:$Q$367,10,0)</f>
        <v>0.63291139240506333</v>
      </c>
      <c r="R360" s="26">
        <f>VLOOKUP(C360,[3]Resumen!$F$3:$Q$367,11,0)</f>
        <v>1</v>
      </c>
      <c r="S360" s="26">
        <f>VLOOKUP(C360,[3]Resumen!$F$3:$Q$367,12,0)</f>
        <v>1</v>
      </c>
      <c r="T360" s="36">
        <v>0.39506172839506171</v>
      </c>
      <c r="U360" s="36">
        <v>0.44303797468354428</v>
      </c>
      <c r="V360" s="61">
        <f t="shared" si="16"/>
        <v>0.68549773402094072</v>
      </c>
      <c r="W360" s="52">
        <f t="shared" si="17"/>
        <v>0.17869891807427152</v>
      </c>
      <c r="X360" s="57"/>
      <c r="Y360" s="58"/>
    </row>
    <row r="361" spans="2:25" ht="13.5" x14ac:dyDescent="0.35">
      <c r="B361" s="43">
        <v>359</v>
      </c>
      <c r="C361" s="49">
        <v>168259</v>
      </c>
      <c r="D361" s="48" t="s">
        <v>533</v>
      </c>
      <c r="E361" s="48" t="s">
        <v>50</v>
      </c>
      <c r="F361" s="48" t="str">
        <f>VLOOKUP(C361,'[2]Control programa E'!$B$13:$M$390,12,0)</f>
        <v>Área Sur</v>
      </c>
      <c r="G361" s="48" t="str">
        <f>VLOOKUP(C361,'[2]Control programa E'!$B$13:$W$390,22,0)</f>
        <v>Mónica Enriquez</v>
      </c>
      <c r="H361" s="48" t="str">
        <f>VLOOKUP(C361,'[2]Control programa E'!$B$13:$R$390,17,0)</f>
        <v xml:space="preserve">FABIO ANDRES ROJAS </v>
      </c>
      <c r="I361" s="23">
        <f>VLOOKUP(C361,[3]Resumen!$F$3:$Q$367,3,0)</f>
        <v>1</v>
      </c>
      <c r="J361" s="23">
        <f>VLOOKUP(C361,[3]Resumen!$F$3:$Q$367,4,0)</f>
        <v>1</v>
      </c>
      <c r="K361" s="23">
        <f>VLOOKUP(C361,[3]Resumen!$F$3:$Q$367,5,0)</f>
        <v>0.83529411764705885</v>
      </c>
      <c r="L361" s="23">
        <f>VLOOKUP(C361,[3]Resumen!$F$3:$Q$367,6,0)</f>
        <v>1</v>
      </c>
      <c r="M361" s="23">
        <f>VLOOKUP(C361,[3]Resumen!$F$3:$Q$367,7,0)</f>
        <v>1</v>
      </c>
      <c r="N361" s="23">
        <f>VLOOKUP(C361,[3]Resumen!$F$3:$Q$367,8,0)</f>
        <v>1</v>
      </c>
      <c r="O361" s="60">
        <f t="shared" si="15"/>
        <v>0.97254901960784323</v>
      </c>
      <c r="P361" s="23">
        <f>VLOOKUP(C361,[3]Resumen!$F$3:$Q$367,9,0)</f>
        <v>0.78082191780821919</v>
      </c>
      <c r="Q361" s="59" t="s">
        <v>548</v>
      </c>
      <c r="R361" s="59" t="s">
        <v>548</v>
      </c>
      <c r="S361" s="23">
        <f>VLOOKUP(C361,[3]Resumen!$F$3:$Q$367,12,0)</f>
        <v>1</v>
      </c>
      <c r="T361" s="23">
        <v>1</v>
      </c>
      <c r="U361" s="59" t="s">
        <v>548</v>
      </c>
      <c r="V361" s="60">
        <f t="shared" si="16"/>
        <v>0.9269406392694064</v>
      </c>
      <c r="W361" s="51">
        <f t="shared" si="17"/>
        <v>-4.5608380338436838E-2</v>
      </c>
      <c r="X361" s="57"/>
      <c r="Y361" s="58"/>
    </row>
    <row r="362" spans="2:25" ht="13.5" x14ac:dyDescent="0.35">
      <c r="B362" s="45">
        <v>360</v>
      </c>
      <c r="C362" s="47">
        <v>111348</v>
      </c>
      <c r="D362" s="46" t="s">
        <v>535</v>
      </c>
      <c r="E362" s="46" t="s">
        <v>47</v>
      </c>
      <c r="F362" s="46" t="str">
        <f>VLOOKUP(C362,'[2]Control programa E'!$B$13:$M$390,12,0)</f>
        <v>Área Sur</v>
      </c>
      <c r="G362" s="46" t="str">
        <f>VLOOKUP(C362,'[2]Control programa E'!$B$13:$W$390,22,0)</f>
        <v>Maria Elena y Alonso Villacis</v>
      </c>
      <c r="H362" s="46" t="str">
        <f>VLOOKUP(C362,'[2]Control programa E'!$B$13:$R$390,17,0)</f>
        <v xml:space="preserve">FABIO ANDRES ROJAS </v>
      </c>
      <c r="I362" s="26">
        <f>VLOOKUP(C362,[3]Resumen!$F$3:$Q$367,3,0)</f>
        <v>0.90123456790123457</v>
      </c>
      <c r="J362" s="26">
        <f>VLOOKUP(C362,[3]Resumen!$F$3:$Q$367,4,0)</f>
        <v>1</v>
      </c>
      <c r="K362" s="26">
        <f>VLOOKUP(C362,[3]Resumen!$F$3:$Q$367,5,0)</f>
        <v>0.95061728395061729</v>
      </c>
      <c r="L362" s="59" t="s">
        <v>548</v>
      </c>
      <c r="M362" s="26">
        <f>VLOOKUP(C362,[3]Resumen!$F$3:$Q$367,7,0)</f>
        <v>1</v>
      </c>
      <c r="N362" s="26">
        <f>VLOOKUP(C362,[3]Resumen!$F$3:$Q$367,8,0)</f>
        <v>1</v>
      </c>
      <c r="O362" s="61">
        <f t="shared" si="15"/>
        <v>0.97037037037037044</v>
      </c>
      <c r="P362" s="26">
        <f>VLOOKUP(C362,[3]Resumen!$F$3:$Q$367,9,0)</f>
        <v>1</v>
      </c>
      <c r="Q362" s="26">
        <f>VLOOKUP(C362,[3]Resumen!$F$3:$Q$367,10,0)</f>
        <v>0.971830985915493</v>
      </c>
      <c r="R362" s="26">
        <f>VLOOKUP(C362,[3]Resumen!$F$3:$Q$367,11,0)</f>
        <v>0.87671232876712324</v>
      </c>
      <c r="S362" s="59" t="s">
        <v>548</v>
      </c>
      <c r="T362" s="26">
        <v>1</v>
      </c>
      <c r="U362" s="59" t="s">
        <v>548</v>
      </c>
      <c r="V362" s="61">
        <f t="shared" si="16"/>
        <v>0.96213582867065406</v>
      </c>
      <c r="W362" s="52">
        <f t="shared" si="17"/>
        <v>-8.2345416997163801E-3</v>
      </c>
      <c r="X362" s="57"/>
      <c r="Y362" s="58"/>
    </row>
    <row r="363" spans="2:25" ht="13.5" x14ac:dyDescent="0.35">
      <c r="B363" s="43">
        <v>361</v>
      </c>
      <c r="C363" s="49">
        <v>110107</v>
      </c>
      <c r="D363" s="48" t="s">
        <v>536</v>
      </c>
      <c r="E363" s="48" t="s">
        <v>64</v>
      </c>
      <c r="F363" s="48" t="str">
        <f>VLOOKUP(C363,'[2]Control programa E'!$B$13:$M$390,12,0)</f>
        <v>Área Sur</v>
      </c>
      <c r="G363" s="48" t="str">
        <f>VLOOKUP(C363,'[2]Control programa E'!$B$13:$W$390,22,0)</f>
        <v>Silvia Tello</v>
      </c>
      <c r="H363" s="48" t="str">
        <f>VLOOKUP(C363,'[2]Control programa E'!$B$13:$R$390,17,0)</f>
        <v>FERNANDO HERNANDEZ</v>
      </c>
      <c r="I363" s="23">
        <f>VLOOKUP(C363,[3]Resumen!$F$3:$Q$367,3,0)</f>
        <v>0.78494623655913975</v>
      </c>
      <c r="J363" s="34">
        <f>VLOOKUP(C363,[3]Resumen!$F$3:$Q$367,4,0)</f>
        <v>0.62365591397849462</v>
      </c>
      <c r="K363" s="34">
        <f>VLOOKUP(C363,[3]Resumen!$F$3:$Q$367,5,0)</f>
        <v>0.71568627450980393</v>
      </c>
      <c r="L363" s="37">
        <f>VLOOKUP(C363,[3]Resumen!$F$3:$Q$367,6,0)</f>
        <v>0.5955056179775281</v>
      </c>
      <c r="M363" s="23">
        <f>VLOOKUP(C363,[3]Resumen!$F$3:$Q$367,7,0)</f>
        <v>0.78749999999999998</v>
      </c>
      <c r="N363" s="23">
        <f>VLOOKUP(C363,[3]Resumen!$F$3:$Q$367,8,0)</f>
        <v>0.75</v>
      </c>
      <c r="O363" s="60">
        <f t="shared" si="15"/>
        <v>0.70954900717082781</v>
      </c>
      <c r="P363" s="34">
        <f>VLOOKUP(C363,[3]Resumen!$F$3:$Q$367,9,0)</f>
        <v>0.66249999999999998</v>
      </c>
      <c r="Q363" s="37">
        <f>VLOOKUP(C363,[3]Resumen!$F$3:$Q$367,10,0)</f>
        <v>0.47499999999999998</v>
      </c>
      <c r="R363" s="23">
        <f>VLOOKUP(C363,[3]Resumen!$F$3:$Q$367,11,0)</f>
        <v>0.77500000000000002</v>
      </c>
      <c r="S363" s="37">
        <f>VLOOKUP(C363,[3]Resumen!$F$3:$Q$367,12,0)</f>
        <v>0.21249999999999999</v>
      </c>
      <c r="T363" s="37">
        <v>0.58750000000000002</v>
      </c>
      <c r="U363" s="59" t="s">
        <v>548</v>
      </c>
      <c r="V363" s="60">
        <f t="shared" si="16"/>
        <v>0.54249999999999998</v>
      </c>
      <c r="W363" s="51">
        <f t="shared" si="17"/>
        <v>-0.16704900717082782</v>
      </c>
      <c r="X363" s="57"/>
      <c r="Y363" s="58"/>
    </row>
    <row r="364" spans="2:25" ht="13.5" x14ac:dyDescent="0.35">
      <c r="B364" s="45">
        <v>362</v>
      </c>
      <c r="C364" s="47">
        <v>110753</v>
      </c>
      <c r="D364" s="46" t="s">
        <v>537</v>
      </c>
      <c r="E364" s="46" t="s">
        <v>503</v>
      </c>
      <c r="F364" s="46" t="str">
        <f>VLOOKUP(C364,'[2]Control programa E'!$B$13:$M$390,12,0)</f>
        <v>Área Sur</v>
      </c>
      <c r="G364" s="46" t="str">
        <f>VLOOKUP(C364,'[2]Control programa E'!$B$13:$W$390,22,0)</f>
        <v>Vilma Martinez</v>
      </c>
      <c r="H364" s="46" t="str">
        <f>VLOOKUP(C364,'[2]Control programa E'!$B$13:$R$390,17,0)</f>
        <v xml:space="preserve">FABIO ANDRES ROJAS </v>
      </c>
      <c r="I364" s="35">
        <f>VLOOKUP(C364,[3]Resumen!$F$3:$Q$367,3,0)</f>
        <v>0.72043010752688175</v>
      </c>
      <c r="J364" s="35">
        <f>VLOOKUP(C364,[3]Resumen!$F$3:$Q$367,4,0)</f>
        <v>0.71698113207547165</v>
      </c>
      <c r="K364" s="26">
        <f>VLOOKUP(C364,[3]Resumen!$F$3:$Q$367,5,0)</f>
        <v>1</v>
      </c>
      <c r="L364" s="26">
        <f>VLOOKUP(C364,[3]Resumen!$F$3:$Q$367,6,0)</f>
        <v>1</v>
      </c>
      <c r="M364" s="26">
        <f>VLOOKUP(C364,[3]Resumen!$F$3:$Q$367,7,0)</f>
        <v>1</v>
      </c>
      <c r="N364" s="26">
        <f>VLOOKUP(C364,[3]Resumen!$F$3:$Q$367,8,0)</f>
        <v>1</v>
      </c>
      <c r="O364" s="61">
        <f t="shared" si="15"/>
        <v>0.90623520660039214</v>
      </c>
      <c r="P364" s="26">
        <f>VLOOKUP(C364,[3]Resumen!$F$3:$Q$367,9,0)</f>
        <v>0.98666666666666669</v>
      </c>
      <c r="Q364" s="26">
        <f>VLOOKUP(C364,[3]Resumen!$F$3:$Q$367,10,0)</f>
        <v>0.93650793650793651</v>
      </c>
      <c r="R364" s="26">
        <f>VLOOKUP(C364,[3]Resumen!$F$3:$Q$367,11,0)</f>
        <v>1</v>
      </c>
      <c r="S364" s="26">
        <f>VLOOKUP(C364,[3]Resumen!$F$3:$Q$367,12,0)</f>
        <v>1</v>
      </c>
      <c r="T364" s="59" t="s">
        <v>548</v>
      </c>
      <c r="U364" s="26">
        <v>0.9452054794520548</v>
      </c>
      <c r="V364" s="61">
        <f t="shared" si="16"/>
        <v>0.97367601652533153</v>
      </c>
      <c r="W364" s="52">
        <f t="shared" si="17"/>
        <v>6.7440809924939393E-2</v>
      </c>
      <c r="X364" s="57"/>
      <c r="Y364" s="58"/>
    </row>
    <row r="365" spans="2:25" ht="13.5" x14ac:dyDescent="0.35">
      <c r="B365" s="43">
        <v>363</v>
      </c>
      <c r="C365" s="49">
        <v>110246</v>
      </c>
      <c r="D365" s="48" t="s">
        <v>538</v>
      </c>
      <c r="E365" s="48" t="s">
        <v>315</v>
      </c>
      <c r="F365" s="48" t="str">
        <f>VLOOKUP(C365,'[2]Control programa E'!$B$13:$M$390,12,0)</f>
        <v>Área Centro</v>
      </c>
      <c r="G365" s="48" t="str">
        <f>VLOOKUP(C365,'[2]Control programa E'!$B$13:$W$390,22,0)</f>
        <v>Martin Barbosa / Rumbos</v>
      </c>
      <c r="H365" s="48" t="str">
        <f>VLOOKUP(C365,'[2]Control programa E'!$B$13:$R$390,17,0)</f>
        <v xml:space="preserve">JUAN PABLO PIÑEROS </v>
      </c>
      <c r="I365" s="59" t="s">
        <v>548</v>
      </c>
      <c r="J365" s="59" t="s">
        <v>548</v>
      </c>
      <c r="K365" s="59" t="s">
        <v>548</v>
      </c>
      <c r="L365" s="59" t="s">
        <v>548</v>
      </c>
      <c r="M365" s="59" t="s">
        <v>548</v>
      </c>
      <c r="N365" s="59" t="s">
        <v>548</v>
      </c>
      <c r="O365" s="60" t="s">
        <v>548</v>
      </c>
      <c r="P365" s="59" t="s">
        <v>548</v>
      </c>
      <c r="Q365" s="59" t="s">
        <v>548</v>
      </c>
      <c r="R365" s="59" t="s">
        <v>548</v>
      </c>
      <c r="S365" s="59" t="s">
        <v>548</v>
      </c>
      <c r="T365" s="59" t="s">
        <v>548</v>
      </c>
      <c r="U365" s="23">
        <v>0.86585365853658536</v>
      </c>
      <c r="V365" s="60">
        <f t="shared" si="16"/>
        <v>0.86585365853658536</v>
      </c>
      <c r="W365" s="51" t="s">
        <v>548</v>
      </c>
      <c r="X365" s="57"/>
      <c r="Y365" s="58"/>
    </row>
    <row r="366" spans="2:25" ht="22.5" customHeight="1" thickBot="1" x14ac:dyDescent="0.4">
      <c r="G366" s="168" t="s">
        <v>7</v>
      </c>
      <c r="H366" s="169"/>
      <c r="I366" s="54">
        <f>AVERAGE(I3:I365)</f>
        <v>0.82226930578868795</v>
      </c>
      <c r="J366" s="54">
        <f t="shared" ref="J366:S366" si="18">AVERAGE(J3:J365)</f>
        <v>0.83599503816507059</v>
      </c>
      <c r="K366" s="54">
        <f t="shared" si="18"/>
        <v>0.83253441110843407</v>
      </c>
      <c r="L366" s="54">
        <f t="shared" si="18"/>
        <v>0.81973339174125459</v>
      </c>
      <c r="M366" s="54">
        <f t="shared" si="18"/>
        <v>0.86581132299013253</v>
      </c>
      <c r="N366" s="54">
        <f t="shared" si="18"/>
        <v>0.86127377910556624</v>
      </c>
      <c r="O366" s="61">
        <f t="shared" si="18"/>
        <v>0.83644047725106863</v>
      </c>
      <c r="P366" s="54">
        <f t="shared" si="18"/>
        <v>0.8818549174975937</v>
      </c>
      <c r="Q366" s="54">
        <f t="shared" si="18"/>
        <v>0.87436470108018494</v>
      </c>
      <c r="R366" s="54">
        <f t="shared" si="18"/>
        <v>0.87176256757924997</v>
      </c>
      <c r="S366" s="54">
        <f t="shared" si="18"/>
        <v>0.86828559935114802</v>
      </c>
      <c r="T366" s="54">
        <v>0.86973913638073097</v>
      </c>
      <c r="U366" s="54">
        <v>0.86528800495492397</v>
      </c>
      <c r="V366" s="61">
        <f t="shared" ref="V366" si="19">AVERAGE(V3:V365)</f>
        <v>0.87001364679102966</v>
      </c>
      <c r="W366" s="52">
        <f t="shared" si="17"/>
        <v>3.3573169539961034E-2</v>
      </c>
      <c r="X366" s="57"/>
      <c r="Y366" s="58"/>
    </row>
  </sheetData>
  <autoFilter ref="B2:W2" xr:uid="{30D7D354-E8C1-45A7-AE42-0CAA3DAB13AE}"/>
  <mergeCells count="1">
    <mergeCell ref="G366:H366"/>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28B05A048195A44838202DFAC536CCD" ma:contentTypeVersion="11" ma:contentTypeDescription="Crear nuevo documento." ma:contentTypeScope="" ma:versionID="90508e5d82266d2d68db73322358a66e">
  <xsd:schema xmlns:xsd="http://www.w3.org/2001/XMLSchema" xmlns:xs="http://www.w3.org/2001/XMLSchema" xmlns:p="http://schemas.microsoft.com/office/2006/metadata/properties" xmlns:ns3="4148f113-97bf-4ce4-a0a8-6f578f7e8ba2" xmlns:ns4="879d7206-f2d8-46d9-ab72-47d9b30a428f" targetNamespace="http://schemas.microsoft.com/office/2006/metadata/properties" ma:root="true" ma:fieldsID="310e8dcc35e4846f69f1e989c0cd6b7b" ns3:_="" ns4:_="">
    <xsd:import namespace="4148f113-97bf-4ce4-a0a8-6f578f7e8ba2"/>
    <xsd:import namespace="879d7206-f2d8-46d9-ab72-47d9b30a428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48f113-97bf-4ce4-a0a8-6f578f7e8ba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9d7206-f2d8-46d9-ab72-47d9b30a428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5AA52F-26A3-4CFA-A28B-EAACA41D3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48f113-97bf-4ce4-a0a8-6f578f7e8ba2"/>
    <ds:schemaRef ds:uri="879d7206-f2d8-46d9-ab72-47d9b30a42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1273F3-9706-4D13-B1AF-563629DC1976}">
  <ds:schemaRef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879d7206-f2d8-46d9-ab72-47d9b30a428f"/>
    <ds:schemaRef ds:uri="http://www.w3.org/XML/1998/namespace"/>
    <ds:schemaRef ds:uri="4148f113-97bf-4ce4-a0a8-6f578f7e8ba2"/>
    <ds:schemaRef ds:uri="http://purl.org/dc/term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5CDDEC8E-0DEB-4124-A56D-AFD4E0DC94E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Premios (2)</vt:lpstr>
      <vt:lpstr>Resumen</vt:lpstr>
      <vt:lpstr>Ganadoras</vt:lpstr>
      <vt:lpstr>Premios</vt:lpstr>
      <vt:lpstr>1aSeptiembre2022 </vt:lpstr>
      <vt:lpstr>2aSeptiembre2022 </vt:lpstr>
      <vt:lpstr>Sheet1</vt:lpstr>
      <vt:lpstr>Mayor Incremento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Ana Maria Garavito Garzon</cp:lastModifiedBy>
  <dcterms:created xsi:type="dcterms:W3CDTF">2022-09-07T14:45:02Z</dcterms:created>
  <dcterms:modified xsi:type="dcterms:W3CDTF">2022-10-06T19:23:43Z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0x010100428B05A048195A44838202DFAC536CCD</vt:lpwstr>
  </property>
</Properties>
</file>